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tables/table5.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X:\AOJ\Cartera Serveis ÀOJ\ÀREA D'OCUPACIÓ JUVENIL\AREA ATENCIO I SERVEIS ALS JOVES\FORMACIO DUAL\PROGRAMA 2025\3. DOCUMENTACIÓ DE SOL·LICITUD 2025\Impresos 2025\Memòria tècnica 2025\"/>
    </mc:Choice>
  </mc:AlternateContent>
  <xr:revisionPtr revIDLastSave="0" documentId="8_{162F3BE3-14D7-479B-AF0F-70E1402B6735}" xr6:coauthVersionLast="47" xr6:coauthVersionMax="47" xr10:uidLastSave="{00000000-0000-0000-0000-000000000000}"/>
  <workbookProtection workbookAlgorithmName="SHA-512" workbookHashValue="Uta7c+P51zh7u07D10kjIpDTWhYc06yqDBglKRXayL6P+6B5TiXuz434WS6VjRcJ7yitzIdKr5iR+j21YOcNzw==" workbookSaltValue="CC+JXE6wdpGdhdb65tTlOw==" workbookSpinCount="100000" lockStructure="1"/>
  <bookViews>
    <workbookView xWindow="-110" yWindow="-110" windowWidth="19420" windowHeight="10420" xr2:uid="{2DEF8D40-B81A-47BD-8712-DADAE84C75F1}"/>
  </bookViews>
  <sheets>
    <sheet name="Instruccions" sheetId="7" r:id="rId1"/>
    <sheet name="1- Dades del projecte" sheetId="1" r:id="rId2"/>
    <sheet name="2- Descripció" sheetId="2" r:id="rId3"/>
    <sheet name="3 - Acompanyament" sheetId="3" r:id="rId4"/>
    <sheet name="4 - Formació" sheetId="4" r:id="rId5"/>
    <sheet name="5 - Contractació laboral" sheetId="5" r:id="rId6"/>
    <sheet name="Informació CPs COMPLETS" sheetId="19" r:id="rId7"/>
    <sheet name="Llistes" sheetId="6" state="hidden" r:id="rId8"/>
    <sheet name="CP" sheetId="8" state="hidden" r:id="rId9"/>
    <sheet name="MODULSCP" sheetId="12" state="hidden" r:id="rId10"/>
    <sheet name="Llistat CP" sheetId="20" state="hidden" r:id="rId11"/>
    <sheet name="Formació no CP + FCO + CTR" sheetId="14" state="hidden" r:id="rId12"/>
    <sheet name="Formació NO CP sense FCO-CTR" sheetId="15" state="hidden" r:id="rId13"/>
    <sheet name="MODULSCPINTRO" sheetId="17" state="hidden" r:id="rId14"/>
    <sheet name="FCO + CTR" sheetId="18" state="hidden" r:id="rId15"/>
  </sheets>
  <externalReferences>
    <externalReference r:id="rId16"/>
  </externalReferences>
  <definedNames>
    <definedName name="_xlnm._FilterDatabase" localSheetId="11" hidden="1">'Formació no CP + FCO + CTR'!$A$1:$G$3516</definedName>
    <definedName name="_xlnm._FilterDatabase" localSheetId="6" hidden="1">'Informació CPs COMPLETS'!$A$1:$O$4610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3" i="4" l="1"/>
  <c r="P113" i="4" s="1"/>
  <c r="I120" i="4"/>
  <c r="I119" i="4"/>
  <c r="I118" i="4"/>
  <c r="I117" i="4"/>
  <c r="I116" i="4"/>
  <c r="I115" i="4"/>
  <c r="I114" i="4"/>
  <c r="P114" i="4" s="1"/>
  <c r="I112" i="4"/>
  <c r="P112" i="4" s="1"/>
  <c r="I111" i="4"/>
  <c r="H120" i="4"/>
  <c r="H119" i="4"/>
  <c r="H118" i="4"/>
  <c r="H117" i="4"/>
  <c r="H116" i="4"/>
  <c r="H115" i="4"/>
  <c r="H114" i="4"/>
  <c r="H113" i="4"/>
  <c r="H112" i="4"/>
  <c r="H111" i="4"/>
  <c r="F120" i="4"/>
  <c r="F119" i="4"/>
  <c r="F118" i="4"/>
  <c r="F117" i="4"/>
  <c r="F116" i="4"/>
  <c r="F115" i="4"/>
  <c r="F114" i="4"/>
  <c r="F113" i="4"/>
  <c r="F112" i="4"/>
  <c r="F111" i="4"/>
  <c r="E120" i="4"/>
  <c r="E119" i="4"/>
  <c r="E118" i="4"/>
  <c r="E117" i="4"/>
  <c r="E116" i="4"/>
  <c r="E115" i="4"/>
  <c r="E114" i="4"/>
  <c r="E113" i="4"/>
  <c r="E112" i="4"/>
  <c r="E111" i="4"/>
  <c r="D120" i="4"/>
  <c r="D119" i="4"/>
  <c r="D118" i="4"/>
  <c r="D117" i="4"/>
  <c r="D116" i="4"/>
  <c r="D115" i="4"/>
  <c r="D114" i="4"/>
  <c r="D113" i="4"/>
  <c r="D112" i="4"/>
  <c r="D111" i="4"/>
  <c r="F98" i="4"/>
  <c r="F99" i="4"/>
  <c r="F100" i="4"/>
  <c r="F101" i="4"/>
  <c r="F102" i="4"/>
  <c r="F103" i="4"/>
  <c r="F104" i="4"/>
  <c r="F105" i="4"/>
  <c r="F106" i="4"/>
  <c r="E98" i="4"/>
  <c r="E99" i="4"/>
  <c r="E100" i="4"/>
  <c r="E101" i="4"/>
  <c r="E102" i="4"/>
  <c r="E103" i="4"/>
  <c r="E104" i="4"/>
  <c r="E105" i="4"/>
  <c r="E106" i="4"/>
  <c r="D98" i="4"/>
  <c r="D99" i="4"/>
  <c r="D100" i="4"/>
  <c r="D101" i="4"/>
  <c r="D102" i="4"/>
  <c r="D103" i="4"/>
  <c r="D104" i="4"/>
  <c r="D105" i="4"/>
  <c r="D106" i="4"/>
  <c r="I98" i="4"/>
  <c r="I99" i="4"/>
  <c r="I100" i="4"/>
  <c r="I101" i="4"/>
  <c r="I102" i="4"/>
  <c r="I103" i="4"/>
  <c r="I104" i="4"/>
  <c r="I105" i="4"/>
  <c r="I106" i="4"/>
  <c r="H98" i="4"/>
  <c r="H99" i="4"/>
  <c r="H100" i="4"/>
  <c r="H101" i="4"/>
  <c r="H102" i="4"/>
  <c r="H103" i="4"/>
  <c r="H104" i="4"/>
  <c r="H105" i="4"/>
  <c r="H106" i="4"/>
  <c r="I97" i="4"/>
  <c r="H97" i="4"/>
  <c r="D97" i="4"/>
  <c r="P115" i="4"/>
  <c r="P116" i="4"/>
  <c r="P117" i="4"/>
  <c r="P118" i="4"/>
  <c r="P119" i="4"/>
  <c r="P120" i="4"/>
  <c r="M128" i="4"/>
  <c r="M129" i="4"/>
  <c r="M130" i="4"/>
  <c r="M131" i="4"/>
  <c r="M132" i="4"/>
  <c r="M133" i="4"/>
  <c r="M134" i="4"/>
  <c r="M135" i="4"/>
  <c r="M136" i="4"/>
  <c r="M127" i="4"/>
  <c r="K128" i="4"/>
  <c r="K129" i="4"/>
  <c r="K130" i="4"/>
  <c r="K131" i="4"/>
  <c r="K132" i="4"/>
  <c r="K133" i="4"/>
  <c r="K134" i="4"/>
  <c r="K135" i="4"/>
  <c r="K136" i="4"/>
  <c r="K127" i="4"/>
  <c r="G128" i="4"/>
  <c r="G129" i="4"/>
  <c r="G130" i="4"/>
  <c r="G131" i="4"/>
  <c r="G132" i="4"/>
  <c r="G133" i="4"/>
  <c r="G134" i="4"/>
  <c r="G135" i="4"/>
  <c r="G136" i="4"/>
  <c r="G127" i="4"/>
  <c r="F128" i="4"/>
  <c r="F129" i="4"/>
  <c r="F130" i="4"/>
  <c r="F131" i="4"/>
  <c r="F132" i="4"/>
  <c r="F133" i="4"/>
  <c r="F134" i="4"/>
  <c r="F135" i="4"/>
  <c r="F136" i="4"/>
  <c r="F127" i="4"/>
  <c r="E128" i="4"/>
  <c r="E129" i="4"/>
  <c r="E130" i="4"/>
  <c r="E131" i="4"/>
  <c r="E132" i="4"/>
  <c r="E133" i="4"/>
  <c r="E134" i="4"/>
  <c r="E135" i="4"/>
  <c r="E136" i="4"/>
  <c r="E127" i="4"/>
  <c r="D128" i="4"/>
  <c r="D129" i="4"/>
  <c r="D130" i="4"/>
  <c r="D131" i="4"/>
  <c r="D132" i="4"/>
  <c r="D133" i="4"/>
  <c r="D134" i="4"/>
  <c r="D135" i="4"/>
  <c r="D136" i="4"/>
  <c r="D127" i="4"/>
  <c r="M51" i="4"/>
  <c r="M52" i="4"/>
  <c r="M53" i="4"/>
  <c r="M54" i="4"/>
  <c r="M55" i="4"/>
  <c r="M50" i="4"/>
  <c r="K51" i="4"/>
  <c r="N51" i="4" s="1"/>
  <c r="K52" i="4"/>
  <c r="N52" i="4" s="1"/>
  <c r="K53" i="4"/>
  <c r="N53" i="4" s="1"/>
  <c r="K54" i="4"/>
  <c r="N54" i="4" s="1"/>
  <c r="K55" i="4"/>
  <c r="N55" i="4" s="1"/>
  <c r="K50" i="4"/>
  <c r="G51" i="4"/>
  <c r="G52" i="4"/>
  <c r="G53" i="4"/>
  <c r="G54" i="4"/>
  <c r="G55" i="4"/>
  <c r="G50" i="4"/>
  <c r="F51" i="4"/>
  <c r="F52" i="4"/>
  <c r="F53" i="4"/>
  <c r="F54" i="4"/>
  <c r="F55" i="4"/>
  <c r="F50" i="4"/>
  <c r="E51" i="4"/>
  <c r="E52" i="4"/>
  <c r="E53" i="4"/>
  <c r="E54" i="4"/>
  <c r="E55" i="4"/>
  <c r="E50" i="4"/>
  <c r="D51" i="4"/>
  <c r="D52" i="4"/>
  <c r="D53" i="4"/>
  <c r="D54" i="4"/>
  <c r="D55" i="4"/>
  <c r="D50" i="4"/>
  <c r="E3912" i="19" l="1"/>
  <c r="E3911" i="19"/>
  <c r="E3834" i="19"/>
  <c r="E3833" i="19"/>
  <c r="N1450" i="19"/>
  <c r="N1449" i="19"/>
  <c r="N1448" i="19"/>
  <c r="N1447" i="19"/>
  <c r="N1446" i="19"/>
  <c r="N1445" i="19"/>
  <c r="N171" i="4"/>
  <c r="N172" i="4"/>
  <c r="N170" i="4"/>
  <c r="L170" i="4"/>
  <c r="K170" i="4"/>
  <c r="K171" i="4"/>
  <c r="K172" i="4"/>
  <c r="M164" i="4"/>
  <c r="P164" i="4" s="1"/>
  <c r="P165" i="4"/>
  <c r="P166" i="4"/>
  <c r="N151" i="4"/>
  <c r="N165" i="4"/>
  <c r="N166" i="4"/>
  <c r="N164" i="4"/>
  <c r="M165" i="4"/>
  <c r="M166" i="4"/>
  <c r="K158" i="4"/>
  <c r="M159" i="4"/>
  <c r="M160" i="4"/>
  <c r="M158" i="4"/>
  <c r="L158" i="4"/>
  <c r="L159" i="4"/>
  <c r="L160" i="4"/>
  <c r="K159" i="4"/>
  <c r="K160" i="4"/>
  <c r="L145" i="4"/>
  <c r="N152" i="4"/>
  <c r="N153" i="4"/>
  <c r="O145" i="4"/>
  <c r="L152" i="4"/>
  <c r="L153" i="4"/>
  <c r="L151" i="4"/>
  <c r="K151" i="4"/>
  <c r="K152" i="4"/>
  <c r="K153" i="4"/>
  <c r="O146" i="4"/>
  <c r="O147" i="4"/>
  <c r="M146" i="4"/>
  <c r="M147" i="4"/>
  <c r="M145" i="4"/>
  <c r="L146" i="4"/>
  <c r="L147" i="4"/>
  <c r="I10" i="4"/>
  <c r="I11" i="4"/>
  <c r="I12" i="4"/>
  <c r="I13" i="4"/>
  <c r="I14" i="4"/>
  <c r="I15" i="4"/>
  <c r="I16" i="4"/>
  <c r="I17" i="4"/>
  <c r="I18" i="4"/>
  <c r="I19" i="4"/>
  <c r="I20" i="4"/>
  <c r="I21" i="4"/>
  <c r="I22" i="4"/>
  <c r="I23" i="4"/>
  <c r="I9" i="4"/>
  <c r="J10" i="4"/>
  <c r="J11" i="4"/>
  <c r="J12" i="4"/>
  <c r="J13" i="4"/>
  <c r="J14" i="4"/>
  <c r="J15" i="4"/>
  <c r="J16" i="4"/>
  <c r="J17" i="4"/>
  <c r="J18" i="4"/>
  <c r="J19" i="4"/>
  <c r="J20" i="4"/>
  <c r="J21" i="4"/>
  <c r="J22" i="4"/>
  <c r="J23" i="4"/>
  <c r="M62" i="4" l="1"/>
  <c r="M63" i="4"/>
  <c r="M64" i="4"/>
  <c r="M65" i="4"/>
  <c r="M66" i="4"/>
  <c r="M61" i="4"/>
  <c r="K62" i="4"/>
  <c r="K63" i="4"/>
  <c r="K64" i="4"/>
  <c r="K65" i="4"/>
  <c r="K66" i="4"/>
  <c r="K61" i="4"/>
  <c r="G62" i="4"/>
  <c r="G63" i="4"/>
  <c r="G64" i="4"/>
  <c r="G65" i="4"/>
  <c r="G66" i="4"/>
  <c r="G61" i="4"/>
  <c r="F62" i="4"/>
  <c r="F63" i="4"/>
  <c r="F64" i="4"/>
  <c r="F65" i="4"/>
  <c r="F66" i="4"/>
  <c r="F61" i="4"/>
  <c r="E62" i="4"/>
  <c r="E63" i="4"/>
  <c r="E64" i="4"/>
  <c r="E65" i="4"/>
  <c r="E66" i="4"/>
  <c r="E61" i="4"/>
  <c r="N90" i="4"/>
  <c r="Q86" i="4"/>
  <c r="D62" i="4"/>
  <c r="D63" i="4"/>
  <c r="D64" i="4"/>
  <c r="D65" i="4"/>
  <c r="D66" i="4"/>
  <c r="D61" i="4"/>
  <c r="G8" i="5"/>
  <c r="G9" i="5"/>
  <c r="G10" i="5"/>
  <c r="G11" i="5"/>
  <c r="G12" i="5"/>
  <c r="G13" i="5"/>
  <c r="G14" i="5"/>
  <c r="G15" i="5"/>
  <c r="G16" i="5"/>
  <c r="G17" i="5"/>
  <c r="G18" i="5"/>
  <c r="G19" i="5"/>
  <c r="G20" i="5"/>
  <c r="G21" i="5"/>
  <c r="G7" i="5"/>
  <c r="H3" i="5"/>
  <c r="H4" i="5"/>
  <c r="H5" i="5"/>
  <c r="H8" i="5"/>
  <c r="H9" i="5"/>
  <c r="H10" i="5"/>
  <c r="H11" i="5"/>
  <c r="H12" i="5"/>
  <c r="H13" i="5"/>
  <c r="H14" i="5"/>
  <c r="H15" i="5"/>
  <c r="H16" i="5"/>
  <c r="H17" i="5"/>
  <c r="H18" i="5"/>
  <c r="H19" i="5"/>
  <c r="H20" i="5"/>
  <c r="H21" i="5"/>
  <c r="H22" i="5"/>
  <c r="H23" i="5"/>
  <c r="H24" i="5"/>
  <c r="H25" i="5"/>
  <c r="H26" i="5"/>
  <c r="H27" i="5"/>
  <c r="H28" i="5"/>
  <c r="H29" i="5"/>
  <c r="H30" i="5"/>
  <c r="D8" i="3"/>
  <c r="J148" i="4"/>
  <c r="I148" i="4"/>
  <c r="H148" i="4"/>
  <c r="O150" i="4"/>
  <c r="O151" i="4"/>
  <c r="O149" i="4"/>
  <c r="K121" i="4"/>
  <c r="N173" i="4"/>
  <c r="N154" i="4"/>
  <c r="O148" i="4"/>
  <c r="G173" i="4"/>
  <c r="I167" i="4"/>
  <c r="G161" i="4"/>
  <c r="G154" i="4"/>
  <c r="G148" i="4"/>
  <c r="N132" i="4" l="1"/>
  <c r="N128" i="4"/>
  <c r="N133" i="4"/>
  <c r="N135" i="4"/>
  <c r="N130" i="4"/>
  <c r="N129" i="4"/>
  <c r="N131" i="4"/>
  <c r="O152" i="4"/>
  <c r="K148" i="4"/>
  <c r="N136" i="4"/>
  <c r="N134" i="4"/>
  <c r="N66" i="4" l="1"/>
  <c r="N65" i="4"/>
  <c r="N64" i="4"/>
  <c r="N63" i="4"/>
  <c r="N61" i="4"/>
  <c r="N62" i="4"/>
  <c r="G67" i="4"/>
  <c r="F29" i="4" s="1"/>
  <c r="O111" i="4"/>
  <c r="M97" i="4"/>
  <c r="I107" i="4"/>
  <c r="D78" i="4"/>
  <c r="H67" i="4" l="1"/>
  <c r="N67" i="4"/>
  <c r="G29" i="4" s="1"/>
  <c r="G56" i="4" l="1"/>
  <c r="F28" i="4" s="1"/>
  <c r="N50" i="4"/>
  <c r="J9" i="4"/>
  <c r="P167" i="4"/>
  <c r="Q161" i="4"/>
  <c r="O112" i="4"/>
  <c r="Q112" i="4" s="1"/>
  <c r="O113" i="4"/>
  <c r="Q113" i="4" s="1"/>
  <c r="O114" i="4"/>
  <c r="Q114" i="4" s="1"/>
  <c r="O115" i="4"/>
  <c r="Q115" i="4" s="1"/>
  <c r="O116" i="4"/>
  <c r="Q116" i="4" s="1"/>
  <c r="O117" i="4"/>
  <c r="Q117" i="4" s="1"/>
  <c r="O118" i="4"/>
  <c r="Q118" i="4" s="1"/>
  <c r="O119" i="4"/>
  <c r="Q119" i="4" s="1"/>
  <c r="O120" i="4"/>
  <c r="Q120" i="4" s="1"/>
  <c r="P111" i="4" l="1"/>
  <c r="P121" i="4" s="1"/>
  <c r="F34" i="4" s="1"/>
  <c r="I121" i="4"/>
  <c r="N56" i="4"/>
  <c r="G28" i="4" s="1"/>
  <c r="N127" i="4"/>
  <c r="Q111" i="4"/>
  <c r="Q121" i="4" s="1"/>
  <c r="F30" i="4" l="1"/>
  <c r="G30" i="4"/>
  <c r="R86" i="4"/>
  <c r="Q89" i="4"/>
  <c r="R89" i="4"/>
  <c r="I89" i="4"/>
  <c r="H89" i="4"/>
  <c r="G89" i="4"/>
  <c r="U89" i="4" s="1"/>
  <c r="F89" i="4"/>
  <c r="E89" i="4"/>
  <c r="D89" i="4"/>
  <c r="Q88" i="4"/>
  <c r="R88" i="4"/>
  <c r="I88" i="4"/>
  <c r="H88" i="4"/>
  <c r="G88" i="4"/>
  <c r="U88" i="4" s="1"/>
  <c r="F88" i="4"/>
  <c r="E88" i="4"/>
  <c r="D88" i="4"/>
  <c r="Q87" i="4"/>
  <c r="R87" i="4"/>
  <c r="I87" i="4"/>
  <c r="H87" i="4"/>
  <c r="G87" i="4"/>
  <c r="U87" i="4" s="1"/>
  <c r="F87" i="4"/>
  <c r="E87" i="4"/>
  <c r="D87" i="4"/>
  <c r="I86" i="4"/>
  <c r="H86" i="4"/>
  <c r="G86" i="4"/>
  <c r="U86" i="4" s="1"/>
  <c r="F86" i="4"/>
  <c r="E86" i="4"/>
  <c r="D86" i="4"/>
  <c r="M98" i="4"/>
  <c r="N98" i="4" s="1"/>
  <c r="M99" i="4"/>
  <c r="N99" i="4" s="1"/>
  <c r="M100" i="4"/>
  <c r="N100" i="4" s="1"/>
  <c r="M101" i="4"/>
  <c r="N101" i="4" s="1"/>
  <c r="M102" i="4"/>
  <c r="N102" i="4" s="1"/>
  <c r="M103" i="4"/>
  <c r="N103" i="4" s="1"/>
  <c r="M104" i="4"/>
  <c r="N104" i="4" s="1"/>
  <c r="M105" i="4"/>
  <c r="N105" i="4" s="1"/>
  <c r="M106" i="4"/>
  <c r="N106" i="4" s="1"/>
  <c r="M78" i="4"/>
  <c r="U90" i="4" l="1"/>
  <c r="T89" i="4"/>
  <c r="T87" i="4"/>
  <c r="T88" i="4"/>
  <c r="N137" i="4"/>
  <c r="G35" i="4" s="1"/>
  <c r="G137" i="4"/>
  <c r="G90" i="4"/>
  <c r="N97" i="4"/>
  <c r="N107" i="4" s="1"/>
  <c r="G34" i="4" s="1"/>
  <c r="S87" i="4"/>
  <c r="S89" i="4"/>
  <c r="S86" i="4"/>
  <c r="S88" i="4"/>
  <c r="T86" i="4"/>
  <c r="H81" i="4"/>
  <c r="F97" i="4"/>
  <c r="E97" i="4"/>
  <c r="N78" i="4"/>
  <c r="N79" i="4"/>
  <c r="N80" i="4"/>
  <c r="N81" i="4"/>
  <c r="M79" i="4"/>
  <c r="M80" i="4"/>
  <c r="M81" i="4"/>
  <c r="I78" i="4"/>
  <c r="I79" i="4"/>
  <c r="I80" i="4"/>
  <c r="I81" i="4"/>
  <c r="H79" i="4"/>
  <c r="H80" i="4"/>
  <c r="H78" i="4"/>
  <c r="O78" i="4" s="1"/>
  <c r="G78" i="4"/>
  <c r="G79" i="4"/>
  <c r="G80" i="4"/>
  <c r="G81" i="4"/>
  <c r="F79" i="4"/>
  <c r="F80" i="4"/>
  <c r="F81" i="4"/>
  <c r="F78" i="4"/>
  <c r="E78" i="4"/>
  <c r="E79" i="4"/>
  <c r="E80" i="4"/>
  <c r="E81" i="4"/>
  <c r="D79" i="4"/>
  <c r="D80" i="4"/>
  <c r="D81" i="4"/>
  <c r="V88" i="4" l="1"/>
  <c r="V89" i="4"/>
  <c r="V86" i="4"/>
  <c r="V87" i="4"/>
  <c r="F35" i="4"/>
  <c r="E42" i="4" s="1"/>
  <c r="G82" i="4"/>
  <c r="F33" i="4" s="1"/>
  <c r="D42" i="4" s="1"/>
  <c r="O81" i="4"/>
  <c r="P80" i="4"/>
  <c r="P78" i="4"/>
  <c r="Q78" i="4" s="1"/>
  <c r="O80" i="4"/>
  <c r="P81" i="4"/>
  <c r="O79" i="4"/>
  <c r="P79" i="4"/>
  <c r="C11" i="3"/>
  <c r="V90" i="4" l="1"/>
  <c r="F36" i="4"/>
  <c r="Q81" i="4"/>
  <c r="Q80" i="4"/>
  <c r="Q79" i="4"/>
  <c r="G22" i="5"/>
  <c r="P55" i="4"/>
  <c r="O55" i="4"/>
  <c r="P52" i="4"/>
  <c r="O52" i="4"/>
  <c r="P51" i="4"/>
  <c r="O51" i="4"/>
  <c r="P50" i="4"/>
  <c r="O50" i="4"/>
  <c r="K23" i="4"/>
  <c r="K22" i="4"/>
  <c r="K21" i="4"/>
  <c r="K20" i="4"/>
  <c r="K19" i="4"/>
  <c r="K18" i="4"/>
  <c r="K17" i="4"/>
  <c r="K16" i="4"/>
  <c r="K15" i="4"/>
  <c r="K14" i="4"/>
  <c r="K13" i="4"/>
  <c r="K12" i="4"/>
  <c r="K11" i="4"/>
  <c r="K10" i="4"/>
  <c r="K9" i="4"/>
  <c r="L23" i="4" l="1"/>
  <c r="M23" i="4" s="1"/>
  <c r="L22" i="4"/>
  <c r="M22" i="4" s="1"/>
  <c r="L11" i="4"/>
  <c r="M11" i="4" s="1"/>
  <c r="L21" i="4"/>
  <c r="M21" i="4" s="1"/>
  <c r="L20" i="4"/>
  <c r="M20" i="4" s="1"/>
  <c r="L14" i="4"/>
  <c r="M14" i="4" s="1"/>
  <c r="L19" i="4"/>
  <c r="M19" i="4" s="1"/>
  <c r="L12" i="4"/>
  <c r="M12" i="4" s="1"/>
  <c r="L18" i="4"/>
  <c r="M18" i="4" s="1"/>
  <c r="L10" i="4"/>
  <c r="M10" i="4" s="1"/>
  <c r="L17" i="4"/>
  <c r="M17" i="4" s="1"/>
  <c r="L13" i="4"/>
  <c r="M13" i="4" s="1"/>
  <c r="L9" i="4"/>
  <c r="M9" i="4" s="1"/>
  <c r="L16" i="4"/>
  <c r="M16" i="4" s="1"/>
  <c r="L15" i="4"/>
  <c r="M15" i="4" s="1"/>
  <c r="C42" i="4"/>
  <c r="F42" i="4" s="1"/>
  <c r="G42" i="4" s="1"/>
  <c r="Q82" i="4"/>
  <c r="G33" i="4" s="1"/>
  <c r="G36" i="4" s="1"/>
  <c r="G3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tc={F539535C-4C47-4510-99F3-4546DCD65E43}</author>
    <author>tc={A9A13DD6-B561-405E-B1E1-D0FDF5A7D999}</author>
    <author>tc={A0A07BF1-5154-4D2E-898A-FB21A3E33396}</author>
  </authors>
  <commentList>
    <comment ref="B8" authorId="0" shapeId="0" xr:uid="{F539535C-4C47-4510-99F3-4546DCD65E43}">
      <text>
        <t>[Comentari en fils]
La vostra versió de l'Excel us permet llegir aquest comentari en fils. No obstant això, les edicions que s'hi apliquin se suprimiran si el fitxer s'obre en una versió més recent de l'Excel. Més informació: https://go.microsoft.com/fwlink/?linkid=870924.
Comentari:
    Entre 8 i 15 participants.</t>
      </text>
    </comment>
    <comment ref="B9" authorId="1" shapeId="0" xr:uid="{A9A13DD6-B561-405E-B1E1-D0FDF5A7D999}">
      <text>
        <t>[Comentari en fils]
La vostra versió de l'Excel us permet llegir aquest comentari en fils. No obstant això, les edicions que s'hi apliquin se suprimiran si el fitxer s'obre en una versió més recent de l'Excel. Més informació: https://go.microsoft.com/fwlink/?linkid=870924.
Comentari:
    Màxim 1 grup i una persona tècnica d'acompanyament.</t>
      </text>
    </comment>
    <comment ref="B10" authorId="2" shapeId="0" xr:uid="{A0A07BF1-5154-4D2E-898A-FB21A3E33396}">
      <text>
        <t>[Comentari en fils]
La vostra versió de l'Excel us permet llegir aquest comentari en fils. No obstant això, les edicions que s'hi apliquin se suprimiran si el fitxer s'obre en una versió més recent de l'Excel. Més informació: https://go.microsoft.com/fwlink/?linkid=870924.
Comentari:
    Màxim 3 mesos més que la durada de l'actuació de contractació laboral dels/de les participants.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tc={C4A31747-4D84-4FE8-91D9-A6B1344D67E1}</author>
    <author>tc={F3B60CDE-94A3-48C5-A647-8009DF30895C}</author>
    <author>tc={D67DFFFB-6387-4A0C-A25C-9B57260F8B9C}</author>
    <author>tc={D02A5FE4-4ED7-42F9-AFBF-EB5170C3DE78}</author>
    <author>tc={C83A4B16-7A13-490E-96EE-510BBEC6ABDB}</author>
    <author>tc={3E1A89EA-EF57-4AF1-9A3B-694975A0CB4E}</author>
    <author>tc={7CC41F63-DB6A-4161-ABD8-0BCF4B42774D}</author>
    <author>tc={452E0CA9-8401-4CDD-9B02-7703BCE01F83}</author>
    <author>tc={96498A3C-9957-45D3-B183-9359CE1EE2FF}</author>
    <author>tc={A88A0C5B-B1CF-4905-A11E-49D04BB43D2B}</author>
    <author>tc={5F237EF3-EF3E-4537-B68C-7DF7C26280C3}</author>
    <author>tc={9DB1A23A-FF6B-4645-A6B7-D6916A676F2B}</author>
    <author>tc={B4C93A81-A9E1-4559-B154-5F5D81ECA98B}</author>
    <author>tc={134F1DD7-816C-4800-9AA3-6AB879D14AF7}</author>
  </authors>
  <commentList>
    <comment ref="H8" authorId="0" shapeId="0" xr:uid="{C4A31747-4D84-4FE8-91D9-A6B1344D67E1}">
      <text>
        <t>[Comentari en fils]
La vostra versió de l'Excel us permet llegir aquest comentari en fils. No obstant això, les edicions que s'hi apliquin se suprimiran si el fitxer s'obre en una versió més recent de l'Excel. Més informació: https://go.microsoft.com/fwlink/?linkid=870924.
Comentari:
    12 mesos, excepte en els projectes de reindustrialització, que poden ser d'entre 6 i 12 mesos.</t>
      </text>
    </comment>
    <comment ref="L49" authorId="1" shapeId="0" xr:uid="{F3B60CDE-94A3-48C5-A647-8009DF30895C}">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H77" authorId="2" shapeId="0" xr:uid="{D67DFFFB-6387-4A0C-A25C-9B57260F8B9C}">
      <text>
        <t>[Comentari en fils]
La vostra versió de l'Excel us permet llegir aquest comentari en fils. No obstant això, les edicions que s'hi apliquin se suprimiran si el fitxer s'obre en una versió més recent de l'Excel. Més informació: https://go.microsoft.com/fwlink/?linkid=870924.
Comentari:
    Correspon a les hores del CP que imparteix l'entitat formadora.</t>
      </text>
    </comment>
    <comment ref="I77" authorId="3" shapeId="0" xr:uid="{D02A5FE4-4ED7-42F9-AFBF-EB5170C3DE78}">
      <text>
        <t>[Comentari en fils]
La vostra versió de l'Excel us permet llegir aquest comentari en fils. No obstant això, les edicions que s'hi apliquin se suprimiran si el fitxer s'obre en una versió més recent de l'Excel. Més informació: https://go.microsoft.com/fwlink/?linkid=870924.
Comentari:
    Correspon als resultats d'aprenentatge del CP que s'assoleixen a l'empresa.</t>
      </text>
    </comment>
    <comment ref="H85" authorId="4" shapeId="0" xr:uid="{C83A4B16-7A13-490E-96EE-510BBEC6ABDB}">
      <text>
        <t>[Comentari en fils]
La vostra versió de l'Excel us permet llegir aquest comentari en fils. No obstant això, les edicions que s'hi apliquin se suprimiran si el fitxer s'obre en una versió més recent de l'Excel. Més informació: https://go.microsoft.com/fwlink/?linkid=870924.
Comentari:
    Correspon a les hores del CP que imparteix l'entitat formadora.</t>
      </text>
    </comment>
    <comment ref="I85" authorId="5" shapeId="0" xr:uid="{3E1A89EA-EF57-4AF1-9A3B-694975A0CB4E}">
      <text>
        <t>[Comentari en fils]
La vostra versió de l'Excel us permet llegir aquest comentari en fils. No obstant això, les edicions que s'hi apliquin se suprimiran si el fitxer s'obre en una versió més recent de l'Excel. Més informació: https://go.microsoft.com/fwlink/?linkid=870924.
Comentari:
    Correspon als resultats d'aprenentatge del CP que s'assoleixen a l'empresa.</t>
      </text>
    </comment>
    <comment ref="N85" authorId="6" shapeId="0" xr:uid="{7CC41F63-DB6A-4161-ABD8-0BCF4B42774D}">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el nº d'hores amb què es vol cursar el CP en cas que es vulgui ampliar, com a màxim fins al doble d'hores, en projectes adreçats a persones amb discapacitat i/o trastorn mental.</t>
      </text>
    </comment>
    <comment ref="K110" authorId="7" shapeId="0" xr:uid="{452E0CA9-8401-4CDD-9B02-7703BCE01F83}">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el nº d'hores amb què es vol cursar el CP. En cas que es vulgui ampliar, com a màxim fins al doble d'hores, en projectes adreçats a persones amb discapacitat i/o trastorn mental.</t>
      </text>
    </comment>
    <comment ref="L126" authorId="8" shapeId="0" xr:uid="{96498A3C-9957-45D3-B183-9359CE1EE2FF}">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N144" authorId="9" shapeId="0" xr:uid="{A88A0C5B-B1CF-4905-A11E-49D04BB43D2B}">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M150" authorId="10" shapeId="0" xr:uid="{5F237EF3-EF3E-4537-B68C-7DF7C26280C3}">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P157" authorId="11" shapeId="0" xr:uid="{9DB1A23A-FF6B-4645-A6B7-D6916A676F2B}">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O163" authorId="12" shapeId="0" xr:uid="{B4C93A81-A9E1-4559-B154-5F5D81ECA98B}">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 ref="M169" authorId="13" shapeId="0" xr:uid="{134F1DD7-816C-4800-9AA3-6AB879D14AF7}">
      <text>
        <t>[Comentari en fils]
La vostra versió de l'Excel us permet llegir aquest comentari en fils. No obstant això, les edicions que s'hi apliquin se suprimiran si el fitxer s'obre en una versió més recent de l'Excel. Més informació: https://go.microsoft.com/fwlink/?linkid=870924.
Comentari:
    Indicar si el projecte s'adreça al col·lectiu de persones amb discapacitat i/o trastorn mental.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tc={094A348B-C235-4D61-B2A7-E4193B6EB3AC}</author>
  </authors>
  <commentList>
    <comment ref="F6" authorId="0" shapeId="0" xr:uid="{094A348B-C235-4D61-B2A7-E4193B6EB3AC}">
      <text>
        <t>[Comentari en fils]
La vostra versió de l'Excel us permet llegir aquest comentari en fils. No obstant això, les edicions que s'hi apliquin se suprimiran si el fitxer s'obre en una versió més recent de l'Excel. Més informació: https://go.microsoft.com/fwlink/?linkid=870924.
Comentari:
    Han de ser 12 mesos, excepte en projectes de reindustrialització, que poden ser entre 6 i 12.</t>
      </text>
    </comment>
  </commentList>
</comments>
</file>

<file path=xl/sharedStrings.xml><?xml version="1.0" encoding="utf-8"?>
<sst xmlns="http://schemas.openxmlformats.org/spreadsheetml/2006/main" count="75722" uniqueCount="24921">
  <si>
    <t>ENTITAT IMPULSORA (SOL·LICITANT)</t>
  </si>
  <si>
    <t>Nom de l'entitat impulsora</t>
  </si>
  <si>
    <t>NIF</t>
  </si>
  <si>
    <t>Municipi</t>
  </si>
  <si>
    <t>JUSTIFICACIÓ DEL PROJECTE</t>
  </si>
  <si>
    <t>Persones amb discapacitat</t>
  </si>
  <si>
    <t>6) Descripció de les accions de prospecció prèvia que us han portat a dissenyar el projecte</t>
  </si>
  <si>
    <t>Columna1</t>
  </si>
  <si>
    <t>Columna2</t>
  </si>
  <si>
    <t>Columna3</t>
  </si>
  <si>
    <t>Columna4</t>
  </si>
  <si>
    <t>Columna5</t>
  </si>
  <si>
    <t>Columna6</t>
  </si>
  <si>
    <t>Columna7</t>
  </si>
  <si>
    <t>Columna8</t>
  </si>
  <si>
    <t>Columna9</t>
  </si>
  <si>
    <t>Contractació laboral</t>
  </si>
  <si>
    <t xml:space="preserve">Formació d'introducció a l'ofici </t>
  </si>
  <si>
    <t>Columna10</t>
  </si>
  <si>
    <t>Columna11</t>
  </si>
  <si>
    <t>Columna12</t>
  </si>
  <si>
    <t>Columna13</t>
  </si>
  <si>
    <t>Columna14</t>
  </si>
  <si>
    <t>Columna15</t>
  </si>
  <si>
    <t>Columna16</t>
  </si>
  <si>
    <t>Columna17</t>
  </si>
  <si>
    <t>Nombre de participants</t>
  </si>
  <si>
    <t>Import sol·licitat</t>
  </si>
  <si>
    <t>Nº</t>
  </si>
  <si>
    <t>Formació introducció a l'ofici (OPCIONAL)</t>
  </si>
  <si>
    <t xml:space="preserve">Import </t>
  </si>
  <si>
    <t>TOTAL</t>
  </si>
  <si>
    <t>Formació no vinculada a CP</t>
  </si>
  <si>
    <t>Hores totals de CP</t>
  </si>
  <si>
    <t>Hores totals de NO CP</t>
  </si>
  <si>
    <t>% que suposa la formació NO CP</t>
  </si>
  <si>
    <t>Codi especialitat</t>
  </si>
  <si>
    <t>Denominació de l'especialitat formativa</t>
  </si>
  <si>
    <t>Família professional- Àrea professional</t>
  </si>
  <si>
    <t>Nivell de qualificació</t>
  </si>
  <si>
    <t>Entitat de formació</t>
  </si>
  <si>
    <t>Preu/hora</t>
  </si>
  <si>
    <t>Preu/hora DCP</t>
  </si>
  <si>
    <t>Import</t>
  </si>
  <si>
    <t>Hores</t>
  </si>
  <si>
    <t>Import sol·licitat per empresa</t>
  </si>
  <si>
    <t>MEMÒRIA TÈCNICA PROGRAMA SOC- FPODUAL 2025</t>
  </si>
  <si>
    <t>Fundació</t>
  </si>
  <si>
    <t>ESAL</t>
  </si>
  <si>
    <t>Empresa privada</t>
  </si>
  <si>
    <t>Corporació local</t>
  </si>
  <si>
    <t>Altres ens dependents de corporacions locals</t>
  </si>
  <si>
    <t>Osona</t>
  </si>
  <si>
    <t>Alta Ribagorça</t>
  </si>
  <si>
    <t>Alt Camp</t>
  </si>
  <si>
    <t>Alt Empordà</t>
  </si>
  <si>
    <t>Alt Penedès</t>
  </si>
  <si>
    <t>Alt Urgell</t>
  </si>
  <si>
    <t>Anoia</t>
  </si>
  <si>
    <t>Aran</t>
  </si>
  <si>
    <t>Bages</t>
  </si>
  <si>
    <t>Baix Camp</t>
  </si>
  <si>
    <t>Baix Ebre</t>
  </si>
  <si>
    <t>Baix Empordà</t>
  </si>
  <si>
    <t>Baix Llobregat</t>
  </si>
  <si>
    <t>Baix Penedès</t>
  </si>
  <si>
    <t>Barcelonès</t>
  </si>
  <si>
    <t>Berguedà</t>
  </si>
  <si>
    <t>Cerdanya</t>
  </si>
  <si>
    <t>Conca de Barberà</t>
  </si>
  <si>
    <t>Garraf</t>
  </si>
  <si>
    <t>Garrigues</t>
  </si>
  <si>
    <t>Garrotxa</t>
  </si>
  <si>
    <t>Gironès</t>
  </si>
  <si>
    <t>Lluçanès</t>
  </si>
  <si>
    <t>Maresme</t>
  </si>
  <si>
    <t>Moianès</t>
  </si>
  <si>
    <t>Montsià</t>
  </si>
  <si>
    <t>Noguera</t>
  </si>
  <si>
    <t>Pallars Jussà</t>
  </si>
  <si>
    <t>Pallars Sobirà</t>
  </si>
  <si>
    <t>Urgell</t>
  </si>
  <si>
    <t>Vallès Oriental</t>
  </si>
  <si>
    <t>Vallès Occidental</t>
  </si>
  <si>
    <t>Terra Alta</t>
  </si>
  <si>
    <t>Tarragonès</t>
  </si>
  <si>
    <t>Solsonès</t>
  </si>
  <si>
    <t>Selva</t>
  </si>
  <si>
    <t>Segrià</t>
  </si>
  <si>
    <t>Segarra</t>
  </si>
  <si>
    <t>Ripollès</t>
  </si>
  <si>
    <t>Ribera d'Ebre</t>
  </si>
  <si>
    <t>Priorat</t>
  </si>
  <si>
    <t>Pla de l'Estany</t>
  </si>
  <si>
    <t>Pla d'Urgell</t>
  </si>
  <si>
    <r>
      <t>Comarca</t>
    </r>
    <r>
      <rPr>
        <i/>
        <sz val="10"/>
        <rFont val="Calibri"/>
        <family val="2"/>
      </rPr>
      <t xml:space="preserve"> (desplegable)</t>
    </r>
  </si>
  <si>
    <r>
      <t>Tipus d'entitat</t>
    </r>
    <r>
      <rPr>
        <i/>
        <sz val="10"/>
        <rFont val="Calibri"/>
        <family val="2"/>
      </rPr>
      <t xml:space="preserve"> (desplegable)</t>
    </r>
  </si>
  <si>
    <t>Altres col·lectius que contempla la convocatòria (joves, majors 45 atur llarga durada, etc)</t>
  </si>
  <si>
    <t>Persones afectades per un expedient de regulació d’ocupació i en el marc de processos de reindustrialització o itineraris de requalificació o reciclatge professional</t>
  </si>
  <si>
    <t>Sí</t>
  </si>
  <si>
    <t>No</t>
  </si>
  <si>
    <t>Barcelona Sud</t>
  </si>
  <si>
    <t>Barcelona Nord</t>
  </si>
  <si>
    <t>Catalunya Central</t>
  </si>
  <si>
    <t>Girona</t>
  </si>
  <si>
    <t>Tarragona</t>
  </si>
  <si>
    <t>Terres de l'Ebre</t>
  </si>
  <si>
    <t>Lleida</t>
  </si>
  <si>
    <r>
      <t>2) Familia professional principal del projecte</t>
    </r>
    <r>
      <rPr>
        <b/>
        <i/>
        <sz val="10"/>
        <color theme="1"/>
        <rFont val="Calibri"/>
        <family val="2"/>
      </rPr>
      <t xml:space="preserve"> </t>
    </r>
    <r>
      <rPr>
        <i/>
        <sz val="10"/>
        <color theme="1"/>
        <rFont val="Calibri"/>
        <family val="2"/>
      </rPr>
      <t>(desplegable)</t>
    </r>
  </si>
  <si>
    <t>Activitats físiques i esportives</t>
  </si>
  <si>
    <t>Administració i gestió</t>
  </si>
  <si>
    <t>Agrària</t>
  </si>
  <si>
    <t>Arts gràfiques</t>
  </si>
  <si>
    <t>Arts i artesania</t>
  </si>
  <si>
    <t>Comerç i màrqueting</t>
  </si>
  <si>
    <t>Edificació i obra civil</t>
  </si>
  <si>
    <t>Electricitat i eletrònica</t>
  </si>
  <si>
    <t>Energia i aigua</t>
  </si>
  <si>
    <t>Fabricació mecànica</t>
  </si>
  <si>
    <t>Fusta, moble i suro</t>
  </si>
  <si>
    <t>Hostaleria i turisme</t>
  </si>
  <si>
    <t>Imatge i so</t>
  </si>
  <si>
    <t>Imatge personal</t>
  </si>
  <si>
    <t>Indústria alimentària</t>
  </si>
  <si>
    <t>Indústries extractives</t>
  </si>
  <si>
    <t>Informàtica i comunicacions</t>
  </si>
  <si>
    <t>Instal·lació i manteniment</t>
  </si>
  <si>
    <t>Marítim pesquer</t>
  </si>
  <si>
    <t>Química</t>
  </si>
  <si>
    <t>Sanitat</t>
  </si>
  <si>
    <t>Seguretat i medi ambient</t>
  </si>
  <si>
    <t>Serveis socioculturals i a la comunitat</t>
  </si>
  <si>
    <t>Tèxtil, confecció i pell</t>
  </si>
  <si>
    <t>Transport i manteniment de vehicles</t>
  </si>
  <si>
    <t>Vidre i ceràmica</t>
  </si>
  <si>
    <r>
      <t>4) Justificació de la familia professional i les ocupacions</t>
    </r>
    <r>
      <rPr>
        <sz val="10"/>
        <color theme="1"/>
        <rFont val="Calibri"/>
        <family val="2"/>
      </rPr>
      <t xml:space="preserve"> </t>
    </r>
    <r>
      <rPr>
        <i/>
        <sz val="10"/>
        <color theme="1"/>
        <rFont val="Calibri"/>
        <family val="2"/>
      </rPr>
      <t>(relacionar els dos apartats anteriors)</t>
    </r>
  </si>
  <si>
    <r>
      <t>5) Justificació del pla formatiu plantejat</t>
    </r>
    <r>
      <rPr>
        <i/>
        <sz val="10"/>
        <color theme="1"/>
        <rFont val="Calibri"/>
        <family val="2"/>
      </rPr>
      <t xml:space="preserve"> (relacionar les accions formatives que es proposen amb les necessitats de les empreses contractants i de les persones participants)</t>
    </r>
  </si>
  <si>
    <r>
      <t>7) Persones destinatàries del projecte</t>
    </r>
    <r>
      <rPr>
        <i/>
        <sz val="10"/>
        <color theme="1"/>
        <rFont val="Calibri"/>
        <family val="2"/>
      </rPr>
      <t xml:space="preserve"> (identificació i necessitats del/s col·lectiu/s)</t>
    </r>
  </si>
  <si>
    <t>8) Relació d’entitats que participaran en el projecte</t>
  </si>
  <si>
    <t>8.1) Entitats formatives</t>
  </si>
  <si>
    <t>Nom de l'entitat formativa</t>
  </si>
  <si>
    <t xml:space="preserve">Nom de l'empresa </t>
  </si>
  <si>
    <t>2) Difusió del projecte. Accions. Pla de comunicació. Xarxes. Agents derivadors</t>
  </si>
  <si>
    <r>
      <t>1) Objectius</t>
    </r>
    <r>
      <rPr>
        <i/>
        <sz val="10"/>
        <color rgb="FF000000"/>
        <rFont val="Calibri"/>
        <family val="2"/>
      </rPr>
      <t xml:space="preserve"> (Indicar els objectius generals i específics del projecte)</t>
    </r>
    <r>
      <rPr>
        <b/>
        <sz val="10"/>
        <color indexed="8"/>
        <rFont val="Calibri"/>
        <family val="2"/>
      </rPr>
      <t xml:space="preserve">
</t>
    </r>
  </si>
  <si>
    <t>Març 2026</t>
  </si>
  <si>
    <t>Maig 2026</t>
  </si>
  <si>
    <t>Juny 2026</t>
  </si>
  <si>
    <t>Març 2027</t>
  </si>
  <si>
    <t>Formació vinculada al contracte</t>
  </si>
  <si>
    <t>DESCRIPCIÓ GENERAL DEL PROJECTE</t>
  </si>
  <si>
    <t>Des 2025</t>
  </si>
  <si>
    <t>Gen 2026</t>
  </si>
  <si>
    <t>Feb 2026</t>
  </si>
  <si>
    <t>Abr 2026</t>
  </si>
  <si>
    <t>Jul 2026</t>
  </si>
  <si>
    <t>Ago 2026</t>
  </si>
  <si>
    <t>Set 2026</t>
  </si>
  <si>
    <t>Oct 2026</t>
  </si>
  <si>
    <t>Nov 2026</t>
  </si>
  <si>
    <t>Des 2026</t>
  </si>
  <si>
    <t>Gen 2027</t>
  </si>
  <si>
    <t>Feb 2027</t>
  </si>
  <si>
    <t>ACTUACIÓ D'ACOMPANYAMENT</t>
  </si>
  <si>
    <t>1) Nombre de participants, durada de l'actuació i import sol·licitat</t>
  </si>
  <si>
    <t>2) Tasques que es duran a terme</t>
  </si>
  <si>
    <t>2.1) Selecció de les persones participants. Metodologia i criteris. Definició dels criteris de selecció d'acord amb l'objectiu del programa i l'aliança amb els agents contractants.</t>
  </si>
  <si>
    <t xml:space="preserve">2.2) Fase inicial de l'acompanyament (objectiu professional, interessos i motivacions, competencies transversals, coneixement de l'ocupació ...). Pla de millora. </t>
  </si>
  <si>
    <t>Mesos de dedicació tècnica d'acompanyament</t>
  </si>
  <si>
    <t>2.3) Fase d'acompanyament a les persones treballadores aprenents i a les empreses durant la resta de projecte</t>
  </si>
  <si>
    <t>Nom empreses beneficiàries contractants</t>
  </si>
  <si>
    <t>NIF empreses</t>
  </si>
  <si>
    <t>Nombre de contractes</t>
  </si>
  <si>
    <t>ACTUACIÓ DE CONTRACTACIÓ</t>
  </si>
  <si>
    <t>Descripció de les tasques a realitzar i competències necessàries per ocupar els llocs de treball</t>
  </si>
  <si>
    <t>Identificar si es farà alguna adaptació del lloc de treball en funció del/s col·lectiu/s destinataris</t>
  </si>
  <si>
    <r>
      <t xml:space="preserve">Competències transversals </t>
    </r>
    <r>
      <rPr>
        <i/>
        <sz val="10"/>
        <color indexed="8"/>
        <rFont val="Calibri"/>
        <family val="2"/>
      </rPr>
      <t>(màx. 60h)</t>
    </r>
  </si>
  <si>
    <t>ACTUACIÓ DE FORMACIÓ</t>
  </si>
  <si>
    <t>NIF de l'empresa</t>
  </si>
  <si>
    <t>*En el cas que el conveni col·lectiu d'aplicació NO prevegi el nombres d'hores anuals de treball efectiu es prendrà com a referència la jornada màxima anual legalment establerta.</t>
  </si>
  <si>
    <t>Mesos de durada del contracte</t>
  </si>
  <si>
    <t>Nom de l'empresa contractant</t>
  </si>
  <si>
    <r>
      <t xml:space="preserve"> TAULA RESUM ACTUACIÓ DE FORMACIÓ</t>
    </r>
    <r>
      <rPr>
        <i/>
        <sz val="10"/>
        <color rgb="FF000000"/>
        <rFont val="Calibri"/>
        <family val="2"/>
      </rPr>
      <t xml:space="preserve"> (Aquesta taula s'autoemplena al completar les taules de part de sota del full)</t>
    </r>
  </si>
  <si>
    <t xml:space="preserve">Hores de formació </t>
  </si>
  <si>
    <r>
      <t xml:space="preserve">Competències tècnico-professionals </t>
    </r>
    <r>
      <rPr>
        <i/>
        <sz val="10"/>
        <color indexed="8"/>
        <rFont val="Calibri"/>
        <family val="2"/>
      </rPr>
      <t>(màx. 80h)</t>
    </r>
  </si>
  <si>
    <r>
      <t>RESUM TOTAL HORES PROJECTE</t>
    </r>
    <r>
      <rPr>
        <i/>
        <sz val="10"/>
        <color rgb="FF000000"/>
        <rFont val="Calibri"/>
        <family val="2"/>
      </rPr>
      <t xml:space="preserve"> (Aquesta taula s'autoemplena al completar les taules de part de sota del full)</t>
    </r>
  </si>
  <si>
    <t>Hores totals de formació</t>
  </si>
  <si>
    <t>Hores formació</t>
  </si>
  <si>
    <t>NIF entitat formació</t>
  </si>
  <si>
    <t>Nº participants</t>
  </si>
  <si>
    <t>FORMACIÓ VINCULADA AL CONTRACTE</t>
  </si>
  <si>
    <t>Denominació del CP</t>
  </si>
  <si>
    <t>Família professional</t>
  </si>
  <si>
    <t>Total hores CP</t>
  </si>
  <si>
    <t xml:space="preserve">Hores formació empresa </t>
  </si>
  <si>
    <t>Columna152</t>
  </si>
  <si>
    <t>Columna153</t>
  </si>
  <si>
    <t>Columna1522</t>
  </si>
  <si>
    <t>Entitat formadora</t>
  </si>
  <si>
    <t>NIF entitat formadora</t>
  </si>
  <si>
    <t>CODI_CP</t>
  </si>
  <si>
    <t>ADGD0108</t>
  </si>
  <si>
    <t>ADGD0110</t>
  </si>
  <si>
    <t>ADGD0208</t>
  </si>
  <si>
    <t>ADGD0210</t>
  </si>
  <si>
    <t>ADGD0308</t>
  </si>
  <si>
    <t>ADGG0108</t>
  </si>
  <si>
    <t>ADGG0208</t>
  </si>
  <si>
    <t>ADGG0308</t>
  </si>
  <si>
    <t>ADGG0408</t>
  </si>
  <si>
    <t>ADGG0508</t>
  </si>
  <si>
    <t>ADGN0108</t>
  </si>
  <si>
    <t>ADGN0110</t>
  </si>
  <si>
    <t>ADGN0208</t>
  </si>
  <si>
    <t>ADGN0210</t>
  </si>
  <si>
    <t>AFDA0109</t>
  </si>
  <si>
    <t>AFDA0110</t>
  </si>
  <si>
    <t>AFDA0111</t>
  </si>
  <si>
    <t>AFDA0112</t>
  </si>
  <si>
    <t>AFDA0119</t>
  </si>
  <si>
    <t>AFDA0209</t>
  </si>
  <si>
    <t>AFDA0210</t>
  </si>
  <si>
    <t>AFDA0211</t>
  </si>
  <si>
    <t>AFDA0212</t>
  </si>
  <si>
    <t>AFDA0310</t>
  </si>
  <si>
    <t>AFDA0311</t>
  </si>
  <si>
    <t>AFDA0411</t>
  </si>
  <si>
    <t>AFDA0511</t>
  </si>
  <si>
    <t>AFDA0611</t>
  </si>
  <si>
    <t>AFDP0109</t>
  </si>
  <si>
    <t>AFDP0111</t>
  </si>
  <si>
    <t>AFDP0209</t>
  </si>
  <si>
    <t>AFDP0211</t>
  </si>
  <si>
    <t>AGAC0108</t>
  </si>
  <si>
    <t>AGAF0108</t>
  </si>
  <si>
    <t>AGAG0108</t>
  </si>
  <si>
    <t>AGAG0208</t>
  </si>
  <si>
    <t>AGAH0108</t>
  </si>
  <si>
    <t>AGAJ0108</t>
  </si>
  <si>
    <t>AGAJ0109</t>
  </si>
  <si>
    <t>AGAJ0110</t>
  </si>
  <si>
    <t>AGAJ0208</t>
  </si>
  <si>
    <t>AGAJ0308</t>
  </si>
  <si>
    <t>AGAN0108</t>
  </si>
  <si>
    <t>AGAN0109</t>
  </si>
  <si>
    <t>AGAN0110</t>
  </si>
  <si>
    <t>AGAN0111</t>
  </si>
  <si>
    <t>AGAN0112</t>
  </si>
  <si>
    <t>AGAN0208</t>
  </si>
  <si>
    <t>AGAN0210</t>
  </si>
  <si>
    <t>AGAN0211</t>
  </si>
  <si>
    <t>AGAN0212</t>
  </si>
  <si>
    <t>AGAN0311</t>
  </si>
  <si>
    <t>AGAN0312</t>
  </si>
  <si>
    <t>AGAN0411</t>
  </si>
  <si>
    <t>AGAN0511</t>
  </si>
  <si>
    <t>AGAO0108</t>
  </si>
  <si>
    <t>AGAO0208</t>
  </si>
  <si>
    <t>AGAO0308M</t>
  </si>
  <si>
    <t>AGAP0108</t>
  </si>
  <si>
    <t>AGAP0208</t>
  </si>
  <si>
    <t>AGAR0108</t>
  </si>
  <si>
    <t>AGAR0109</t>
  </si>
  <si>
    <t>AGAR0110</t>
  </si>
  <si>
    <t>AGAR0111</t>
  </si>
  <si>
    <t>AGAR0208</t>
  </si>
  <si>
    <t>AGAR0209</t>
  </si>
  <si>
    <t>AGAR0211</t>
  </si>
  <si>
    <t>AGAR0309</t>
  </si>
  <si>
    <t>AGAU0108</t>
  </si>
  <si>
    <t>AGAU0110</t>
  </si>
  <si>
    <t>AGAU0111</t>
  </si>
  <si>
    <t>AGAU0112</t>
  </si>
  <si>
    <t>AGAU0208</t>
  </si>
  <si>
    <t>AGAU0210</t>
  </si>
  <si>
    <t>AGAU0211</t>
  </si>
  <si>
    <t>AGAX0108</t>
  </si>
  <si>
    <t>AGAX0208</t>
  </si>
  <si>
    <t>ARGA0110</t>
  </si>
  <si>
    <t>ARGA0111</t>
  </si>
  <si>
    <t>ARGA0112</t>
  </si>
  <si>
    <t>ARGA0211</t>
  </si>
  <si>
    <t>ARGA0311</t>
  </si>
  <si>
    <t>ARGC0109</t>
  </si>
  <si>
    <t>ARGC0110</t>
  </si>
  <si>
    <t>ARGC0112</t>
  </si>
  <si>
    <t>ARGC0209</t>
  </si>
  <si>
    <t>ARGG0110</t>
  </si>
  <si>
    <t>ARGG0112</t>
  </si>
  <si>
    <t>ARGG0212</t>
  </si>
  <si>
    <t>ARGI0109</t>
  </si>
  <si>
    <t>ARGI0110</t>
  </si>
  <si>
    <t>ARGI0112</t>
  </si>
  <si>
    <t>ARGI0209</t>
  </si>
  <si>
    <t>ARGI0210</t>
  </si>
  <si>
    <t>ARGI0309</t>
  </si>
  <si>
    <t>ARGI0310</t>
  </si>
  <si>
    <t>ARGN0109</t>
  </si>
  <si>
    <t>ARGN0110</t>
  </si>
  <si>
    <t>ARGN0210</t>
  </si>
  <si>
    <t>ARGP0110</t>
  </si>
  <si>
    <t>ARGP0112</t>
  </si>
  <si>
    <t>ARGP0210</t>
  </si>
  <si>
    <t>ARGT0109</t>
  </si>
  <si>
    <t>ARGT0111</t>
  </si>
  <si>
    <t>ARGT0112</t>
  </si>
  <si>
    <t>ARGT0211</t>
  </si>
  <si>
    <t>ARGT0311</t>
  </si>
  <si>
    <t>ARGT0411</t>
  </si>
  <si>
    <t>ARTA0111</t>
  </si>
  <si>
    <t>ARTA0112</t>
  </si>
  <si>
    <t>ARTB0111</t>
  </si>
  <si>
    <t>ARTB0112</t>
  </si>
  <si>
    <t>ARTB0211</t>
  </si>
  <si>
    <t>ARTG0112</t>
  </si>
  <si>
    <t>ARTG0212</t>
  </si>
  <si>
    <t>ARTG0312</t>
  </si>
  <si>
    <t>ARTG0412</t>
  </si>
  <si>
    <t>ARTG0512</t>
  </si>
  <si>
    <t>ARTN0109</t>
  </si>
  <si>
    <t>ARTN0110</t>
  </si>
  <si>
    <t>ARTN0111</t>
  </si>
  <si>
    <t>ARTN0209</t>
  </si>
  <si>
    <t>ARTN0210</t>
  </si>
  <si>
    <t>ARTN0309</t>
  </si>
  <si>
    <t>ARTR0112</t>
  </si>
  <si>
    <t>ARTU0110</t>
  </si>
  <si>
    <t>ARTU0111</t>
  </si>
  <si>
    <t>ARTU0112</t>
  </si>
  <si>
    <t>ARTU0212</t>
  </si>
  <si>
    <t>COML0109</t>
  </si>
  <si>
    <t>COML0110</t>
  </si>
  <si>
    <t>COML0111</t>
  </si>
  <si>
    <t>COML0121</t>
  </si>
  <si>
    <t>COML0209</t>
  </si>
  <si>
    <t>COML0210</t>
  </si>
  <si>
    <t>COML0211</t>
  </si>
  <si>
    <t>COML0309</t>
  </si>
  <si>
    <t>COMM0110</t>
  </si>
  <si>
    <t>COMM0111</t>
  </si>
  <si>
    <t>COMM0112</t>
  </si>
  <si>
    <t>COMP0108</t>
  </si>
  <si>
    <t>COMT0110</t>
  </si>
  <si>
    <t>COMT0111</t>
  </si>
  <si>
    <t>COMT0112</t>
  </si>
  <si>
    <t>COMT0210</t>
  </si>
  <si>
    <t>COMT0211</t>
  </si>
  <si>
    <t>COMT0311</t>
  </si>
  <si>
    <t>COMT0411</t>
  </si>
  <si>
    <t>COMV0108</t>
  </si>
  <si>
    <t>ELEE0108</t>
  </si>
  <si>
    <t>ELEE0109</t>
  </si>
  <si>
    <t>ELEE0110</t>
  </si>
  <si>
    <t>ELEE0209</t>
  </si>
  <si>
    <t>ELEE0210</t>
  </si>
  <si>
    <t>ELEE0310</t>
  </si>
  <si>
    <t>ELEE0410</t>
  </si>
  <si>
    <t>ELEE0510</t>
  </si>
  <si>
    <t>ELEE0610</t>
  </si>
  <si>
    <t>ELEM0110</t>
  </si>
  <si>
    <t>ELEM0111</t>
  </si>
  <si>
    <t>ELEM0210</t>
  </si>
  <si>
    <t>ELEM0211</t>
  </si>
  <si>
    <t>ELEM0311</t>
  </si>
  <si>
    <t>ELEM0411</t>
  </si>
  <si>
    <t>ELEM0511</t>
  </si>
  <si>
    <t>ELEQ0108</t>
  </si>
  <si>
    <t>ELEQ0111</t>
  </si>
  <si>
    <t>ELEQ0208</t>
  </si>
  <si>
    <t>ELEQ0211</t>
  </si>
  <si>
    <t>ELEQ0311</t>
  </si>
  <si>
    <t>ELES0108</t>
  </si>
  <si>
    <t>ELES0109</t>
  </si>
  <si>
    <t>ELES0110</t>
  </si>
  <si>
    <t>ELES0111</t>
  </si>
  <si>
    <t>ELES0208</t>
  </si>
  <si>
    <t>ELES0209</t>
  </si>
  <si>
    <t>ELES0210</t>
  </si>
  <si>
    <t>ELES0211</t>
  </si>
  <si>
    <t>ELES0311</t>
  </si>
  <si>
    <t>ELES0411</t>
  </si>
  <si>
    <t>ENAA0109</t>
  </si>
  <si>
    <t>ENAA0112</t>
  </si>
  <si>
    <t>ENAC0108</t>
  </si>
  <si>
    <t>ENAE0108</t>
  </si>
  <si>
    <t>ENAE0111</t>
  </si>
  <si>
    <t>ENAE0208</t>
  </si>
  <si>
    <t>ENAE0308</t>
  </si>
  <si>
    <t>ENAE0408</t>
  </si>
  <si>
    <t>ENAE0508</t>
  </si>
  <si>
    <t>ENAL0108</t>
  </si>
  <si>
    <t>ENAL0110</t>
  </si>
  <si>
    <t>ENAL0210</t>
  </si>
  <si>
    <t>ENAS0108</t>
  </si>
  <si>
    <t>ENAS0110</t>
  </si>
  <si>
    <t>ENAS0208</t>
  </si>
  <si>
    <t>ENAT0108</t>
  </si>
  <si>
    <t>EOCB0108</t>
  </si>
  <si>
    <t>EOCB0109</t>
  </si>
  <si>
    <t>EOCB0110</t>
  </si>
  <si>
    <t>EOCB0111</t>
  </si>
  <si>
    <t>EOCB0208</t>
  </si>
  <si>
    <t>EOCB0209</t>
  </si>
  <si>
    <t>EOCB0210</t>
  </si>
  <si>
    <t>EOCB0211</t>
  </si>
  <si>
    <t>EOCB0310</t>
  </si>
  <si>
    <t>EOCB0311</t>
  </si>
  <si>
    <t>EOCE0109</t>
  </si>
  <si>
    <t>EOCE0111</t>
  </si>
  <si>
    <t>EOCE0211</t>
  </si>
  <si>
    <t>EOCH0108</t>
  </si>
  <si>
    <t>EOCJ0109</t>
  </si>
  <si>
    <t>EOCJ0110</t>
  </si>
  <si>
    <t>EOCJ0111</t>
  </si>
  <si>
    <t>EOCJ0211</t>
  </si>
  <si>
    <t>EOCJ0311</t>
  </si>
  <si>
    <t>EOCO0108</t>
  </si>
  <si>
    <t>EOCO0109</t>
  </si>
  <si>
    <t>EOCO0112</t>
  </si>
  <si>
    <t>EOCO0208</t>
  </si>
  <si>
    <t>EOCO0212</t>
  </si>
  <si>
    <t>FMEA0111</t>
  </si>
  <si>
    <t>FMEA0211</t>
  </si>
  <si>
    <t>FMEC0108</t>
  </si>
  <si>
    <t>FMEC0109</t>
  </si>
  <si>
    <t>FMEC0119</t>
  </si>
  <si>
    <t>FMEC0208</t>
  </si>
  <si>
    <t>FMEC0209</t>
  </si>
  <si>
    <t>FMEC0219</t>
  </si>
  <si>
    <t>FMEC0309</t>
  </si>
  <si>
    <t>FMEC0319</t>
  </si>
  <si>
    <t>FMEE0108</t>
  </si>
  <si>
    <t>FMEE0208</t>
  </si>
  <si>
    <t>FMEE0308</t>
  </si>
  <si>
    <t>FMEF0108</t>
  </si>
  <si>
    <t>FMEF0208</t>
  </si>
  <si>
    <t>FMEF0308</t>
  </si>
  <si>
    <t>FMEH0109</t>
  </si>
  <si>
    <t>FMEH0110</t>
  </si>
  <si>
    <t>FMEH0209</t>
  </si>
  <si>
    <t>FMEH0309</t>
  </si>
  <si>
    <t>FMEH0409</t>
  </si>
  <si>
    <t>FMEM0109</t>
  </si>
  <si>
    <t>FMEM0111</t>
  </si>
  <si>
    <t>FMEM0209</t>
  </si>
  <si>
    <t>FMEM0211</t>
  </si>
  <si>
    <t>FMEM0309</t>
  </si>
  <si>
    <t>FMEM0311</t>
  </si>
  <si>
    <t>FMEM0409</t>
  </si>
  <si>
    <t>FMEM0411</t>
  </si>
  <si>
    <t>HOTA0108</t>
  </si>
  <si>
    <t>HOTA0208</t>
  </si>
  <si>
    <t>HOTA0308</t>
  </si>
  <si>
    <t>HOTG0108</t>
  </si>
  <si>
    <t>HOTG0208</t>
  </si>
  <si>
    <t>HOTI0108</t>
  </si>
  <si>
    <t>HOTJ0110</t>
  </si>
  <si>
    <t>HOTJ0111</t>
  </si>
  <si>
    <t>HOTR0108</t>
  </si>
  <si>
    <t>HOTR0109</t>
  </si>
  <si>
    <t>HOTR0110</t>
  </si>
  <si>
    <t>HOTR0208</t>
  </si>
  <si>
    <t>HOTR0209</t>
  </si>
  <si>
    <t>HOTR0210</t>
  </si>
  <si>
    <t>HOTR0308</t>
  </si>
  <si>
    <t>HOTR0309</t>
  </si>
  <si>
    <t>HOTR0408</t>
  </si>
  <si>
    <t>HOTR0409</t>
  </si>
  <si>
    <t>HOTR0508</t>
  </si>
  <si>
    <t>HOTR0509</t>
  </si>
  <si>
    <t>HOTR0608</t>
  </si>
  <si>
    <t>HOTT0112</t>
  </si>
  <si>
    <t>HOTU0109</t>
  </si>
  <si>
    <t>HOTU0111</t>
  </si>
  <si>
    <t>IEXD0108</t>
  </si>
  <si>
    <t>IEXD0109</t>
  </si>
  <si>
    <t>IEXD0208</t>
  </si>
  <si>
    <t>IEXD0209</t>
  </si>
  <si>
    <t>IEXD0308</t>
  </si>
  <si>
    <t>IEXD0309</t>
  </si>
  <si>
    <t>IEXD0409</t>
  </si>
  <si>
    <t>IEXM0109</t>
  </si>
  <si>
    <t>IEXM0110</t>
  </si>
  <si>
    <t>IEXM0209</t>
  </si>
  <si>
    <t>IEXM0210</t>
  </si>
  <si>
    <t>IEXM0309</t>
  </si>
  <si>
    <t>IEXM0310</t>
  </si>
  <si>
    <t>IEXM0409</t>
  </si>
  <si>
    <t>IEXM0509</t>
  </si>
  <si>
    <t>IEXM0609</t>
  </si>
  <si>
    <t>IEXM0709</t>
  </si>
  <si>
    <t>IEXM0809</t>
  </si>
  <si>
    <t>IFCD0110</t>
  </si>
  <si>
    <t>IFCD0111</t>
  </si>
  <si>
    <t>IFCD0112</t>
  </si>
  <si>
    <t>IFCD0210</t>
  </si>
  <si>
    <t>IFCD0211</t>
  </si>
  <si>
    <t>IFCM0110</t>
  </si>
  <si>
    <t>IFCM0111</t>
  </si>
  <si>
    <t>IFCM0210</t>
  </si>
  <si>
    <t>IFCM0310</t>
  </si>
  <si>
    <t>IFCM0410</t>
  </si>
  <si>
    <t>IFCT0108</t>
  </si>
  <si>
    <t>IFCT0109</t>
  </si>
  <si>
    <t>IFCT0110</t>
  </si>
  <si>
    <t>IFCT0209</t>
  </si>
  <si>
    <t>IFCT0210</t>
  </si>
  <si>
    <t>IFCT0309</t>
  </si>
  <si>
    <t>IFCT0310</t>
  </si>
  <si>
    <t>IFCT0409</t>
  </si>
  <si>
    <t>IFCT0410</t>
  </si>
  <si>
    <t>IFCT0509</t>
  </si>
  <si>
    <t>IFCT0510</t>
  </si>
  <si>
    <t>IFCT0609</t>
  </si>
  <si>
    <t>IFCT0610</t>
  </si>
  <si>
    <t>IMAI0108</t>
  </si>
  <si>
    <t>IMAI0110</t>
  </si>
  <si>
    <t>IMAI0208</t>
  </si>
  <si>
    <t>IMAI0210</t>
  </si>
  <si>
    <t>IMAQ0108</t>
  </si>
  <si>
    <t>IMAQ0110</t>
  </si>
  <si>
    <t>IMAQ0208</t>
  </si>
  <si>
    <t>IMAQ0210</t>
  </si>
  <si>
    <t>IMAR0108</t>
  </si>
  <si>
    <t>IMAR0109</t>
  </si>
  <si>
    <t>IMAR0208</t>
  </si>
  <si>
    <t>IMAR0209</t>
  </si>
  <si>
    <t>IMAR0308</t>
  </si>
  <si>
    <t>IMAR0309</t>
  </si>
  <si>
    <t>IMAR0408</t>
  </si>
  <si>
    <t>IMAR0409</t>
  </si>
  <si>
    <t>IMAR0508</t>
  </si>
  <si>
    <t>IMAR0509</t>
  </si>
  <si>
    <t>IMPE0108</t>
  </si>
  <si>
    <t>IMPE0109</t>
  </si>
  <si>
    <t>IMPE0110</t>
  </si>
  <si>
    <t>IMPE0111</t>
  </si>
  <si>
    <t>IMPE0209</t>
  </si>
  <si>
    <t>IMPE0210</t>
  </si>
  <si>
    <t>IMPE0211</t>
  </si>
  <si>
    <t>IMPP0108</t>
  </si>
  <si>
    <t>IMPP0208</t>
  </si>
  <si>
    <t>IMPP0308</t>
  </si>
  <si>
    <t>IMPQ0108</t>
  </si>
  <si>
    <t>IMPQ0109</t>
  </si>
  <si>
    <t>IMPQ0208</t>
  </si>
  <si>
    <t>IMPQ0308</t>
  </si>
  <si>
    <t>IMSD0108</t>
  </si>
  <si>
    <t>IMSE0109</t>
  </si>
  <si>
    <t>IMSE0111</t>
  </si>
  <si>
    <t>IMST0109</t>
  </si>
  <si>
    <t>IMST0110</t>
  </si>
  <si>
    <t>IMST0210</t>
  </si>
  <si>
    <t>IMSV0108</t>
  </si>
  <si>
    <t>IMSV0109</t>
  </si>
  <si>
    <t>IMSV0208</t>
  </si>
  <si>
    <t>IMSV0209</t>
  </si>
  <si>
    <t>IMSV0308</t>
  </si>
  <si>
    <t>IMSV0408</t>
  </si>
  <si>
    <t>INAD0108</t>
  </si>
  <si>
    <t>INAD0109</t>
  </si>
  <si>
    <t>INAD0110</t>
  </si>
  <si>
    <t>INAD0210</t>
  </si>
  <si>
    <t>INAD0310</t>
  </si>
  <si>
    <t>INAE0109</t>
  </si>
  <si>
    <t>INAE0110</t>
  </si>
  <si>
    <t>INAE0209</t>
  </si>
  <si>
    <t>INAF0108</t>
  </si>
  <si>
    <t>INAF0109</t>
  </si>
  <si>
    <t>INAF0110</t>
  </si>
  <si>
    <t>INAH0109</t>
  </si>
  <si>
    <t>INAH0110</t>
  </si>
  <si>
    <t>INAH0209</t>
  </si>
  <si>
    <t>INAH0210</t>
  </si>
  <si>
    <t>INAH0310</t>
  </si>
  <si>
    <t>INAI0108</t>
  </si>
  <si>
    <t>INAI0109</t>
  </si>
  <si>
    <t>INAI0208</t>
  </si>
  <si>
    <t>INAJ0109</t>
  </si>
  <si>
    <t>INAJ0110</t>
  </si>
  <si>
    <t>INAK0109</t>
  </si>
  <si>
    <t>INAK0110</t>
  </si>
  <si>
    <t>INAK0209</t>
  </si>
  <si>
    <t>INAQ0108</t>
  </si>
  <si>
    <t>INAV0109</t>
  </si>
  <si>
    <t>INAV0110</t>
  </si>
  <si>
    <t>MAMA0109</t>
  </si>
  <si>
    <t>MAMA0110</t>
  </si>
  <si>
    <t>MAMA0209</t>
  </si>
  <si>
    <t>MAMA0210</t>
  </si>
  <si>
    <t>MAMA0309</t>
  </si>
  <si>
    <t>MAMA0310</t>
  </si>
  <si>
    <t>MAMB0110</t>
  </si>
  <si>
    <t>MAMB0210</t>
  </si>
  <si>
    <t>MAMD0109</t>
  </si>
  <si>
    <t>MAMD0110</t>
  </si>
  <si>
    <t>MAMD0209</t>
  </si>
  <si>
    <t>MAMD0210</t>
  </si>
  <si>
    <t>MAMD0309</t>
  </si>
  <si>
    <t>MAMR0108</t>
  </si>
  <si>
    <t>MAMR0208</t>
  </si>
  <si>
    <t>MAMR0308</t>
  </si>
  <si>
    <t>MAMR0408</t>
  </si>
  <si>
    <t>MAMS0108</t>
  </si>
  <si>
    <t>MAPB0112</t>
  </si>
  <si>
    <t>MAPN0108</t>
  </si>
  <si>
    <t>MAPN0109</t>
  </si>
  <si>
    <t>MAPN0110</t>
  </si>
  <si>
    <t>MAPN0111</t>
  </si>
  <si>
    <t>MAPN0112</t>
  </si>
  <si>
    <t>MAPN0209</t>
  </si>
  <si>
    <t>MAPN0210</t>
  </si>
  <si>
    <t>MAPN0211</t>
  </si>
  <si>
    <t>MAPN0212</t>
  </si>
  <si>
    <t>MAPN0310</t>
  </si>
  <si>
    <t>MAPN0312</t>
  </si>
  <si>
    <t>MAPN0410</t>
  </si>
  <si>
    <t>MAPN0412</t>
  </si>
  <si>
    <t>MAPN0510</t>
  </si>
  <si>
    <t>MAPN0512</t>
  </si>
  <si>
    <t>MAPN0610</t>
  </si>
  <si>
    <t>MAPN0612</t>
  </si>
  <si>
    <t>MAPN0710</t>
  </si>
  <si>
    <t>MAPN0712</t>
  </si>
  <si>
    <t>MAPU0108</t>
  </si>
  <si>
    <t>MAPU0109</t>
  </si>
  <si>
    <t>MAPU0110</t>
  </si>
  <si>
    <t>MAPU0111</t>
  </si>
  <si>
    <t>MAPU0112</t>
  </si>
  <si>
    <t>MAPU0209</t>
  </si>
  <si>
    <t>MAPU0210</t>
  </si>
  <si>
    <t>MAPU0309</t>
  </si>
  <si>
    <t>MAPU0409</t>
  </si>
  <si>
    <t>QUIA0108</t>
  </si>
  <si>
    <t>QUIA0110</t>
  </si>
  <si>
    <t>QUIA0111</t>
  </si>
  <si>
    <t>QUIA0112</t>
  </si>
  <si>
    <t>QUIA0208</t>
  </si>
  <si>
    <t>QUIB0108</t>
  </si>
  <si>
    <t>QUIE0108</t>
  </si>
  <si>
    <t>QUIE0109</t>
  </si>
  <si>
    <t>QUIE0111</t>
  </si>
  <si>
    <t>QUIE0208</t>
  </si>
  <si>
    <t>QUIE0308</t>
  </si>
  <si>
    <t>QUIE0408</t>
  </si>
  <si>
    <t>QUIL0108</t>
  </si>
  <si>
    <t>QUIM0109</t>
  </si>
  <si>
    <t>QUIM0110</t>
  </si>
  <si>
    <t>QUIM0210</t>
  </si>
  <si>
    <t>QUIM0309</t>
  </si>
  <si>
    <t>QUIO0109</t>
  </si>
  <si>
    <t>QUIO0110</t>
  </si>
  <si>
    <t>QUIO0112</t>
  </si>
  <si>
    <t>QUIO0212</t>
  </si>
  <si>
    <t>QUIT0109</t>
  </si>
  <si>
    <t>QUIT0110</t>
  </si>
  <si>
    <t>QUIT0209</t>
  </si>
  <si>
    <t>QUIT0309</t>
  </si>
  <si>
    <t>QUIT0409</t>
  </si>
  <si>
    <t>QUIT0509</t>
  </si>
  <si>
    <t>SANP0108</t>
  </si>
  <si>
    <t>SANT0108</t>
  </si>
  <si>
    <t>SANT0208</t>
  </si>
  <si>
    <t>SEAD0111</t>
  </si>
  <si>
    <t>SEAD0112</t>
  </si>
  <si>
    <t>SEAD0211</t>
  </si>
  <si>
    <t>SEAD0212</t>
  </si>
  <si>
    <t>SEAD0311</t>
  </si>
  <si>
    <t>SEAD0312</t>
  </si>
  <si>
    <t>SEAD0411</t>
  </si>
  <si>
    <t>SEAD0412</t>
  </si>
  <si>
    <t>SEAD0511</t>
  </si>
  <si>
    <t>SEAD0512</t>
  </si>
  <si>
    <t>SEAG0108</t>
  </si>
  <si>
    <t>SEAG0109</t>
  </si>
  <si>
    <t>SEAG0111</t>
  </si>
  <si>
    <t>SEAG0112</t>
  </si>
  <si>
    <t>SEAG0209</t>
  </si>
  <si>
    <t>SEAG0210</t>
  </si>
  <si>
    <t>SEAG0211</t>
  </si>
  <si>
    <t>SEAG0309</t>
  </si>
  <si>
    <t>SEAG0311</t>
  </si>
  <si>
    <t>SSCB0109</t>
  </si>
  <si>
    <t>SSCB0110</t>
  </si>
  <si>
    <t>SSCB0111</t>
  </si>
  <si>
    <t>SSCB0209</t>
  </si>
  <si>
    <t>SSCB0211</t>
  </si>
  <si>
    <t>SSCE0109</t>
  </si>
  <si>
    <t>SSCE0110</t>
  </si>
  <si>
    <t>SSCE0111</t>
  </si>
  <si>
    <t>SSCE0112</t>
  </si>
  <si>
    <t>SSCE0212</t>
  </si>
  <si>
    <t>SSCG0109</t>
  </si>
  <si>
    <t>SSCG0111</t>
  </si>
  <si>
    <t>SSCG0112</t>
  </si>
  <si>
    <t>SSCG0209</t>
  </si>
  <si>
    <t>SSCG0211</t>
  </si>
  <si>
    <t>SSCI0109</t>
  </si>
  <si>
    <t>SSCI0112</t>
  </si>
  <si>
    <t>SSCI0209</t>
  </si>
  <si>
    <t>SSCI0212</t>
  </si>
  <si>
    <t>SSCM0108</t>
  </si>
  <si>
    <t>SSCS0108</t>
  </si>
  <si>
    <t>SSCS0208</t>
  </si>
  <si>
    <t>TCPC0109</t>
  </si>
  <si>
    <t>TCPC0112</t>
  </si>
  <si>
    <t>TCPC0212</t>
  </si>
  <si>
    <t>TCPF0109</t>
  </si>
  <si>
    <t>TCPF0110</t>
  </si>
  <si>
    <t>TCPF0111</t>
  </si>
  <si>
    <t>TCPF0112</t>
  </si>
  <si>
    <t>TCPF0209</t>
  </si>
  <si>
    <t>TCPF0212</t>
  </si>
  <si>
    <t>TCPF0309</t>
  </si>
  <si>
    <t>TCPF0312</t>
  </si>
  <si>
    <t>TCPF0412</t>
  </si>
  <si>
    <t>TCPF0512</t>
  </si>
  <si>
    <t>TCPF0612</t>
  </si>
  <si>
    <t>TCPF0712</t>
  </si>
  <si>
    <t>TCPF0812</t>
  </si>
  <si>
    <t>TCPF0912</t>
  </si>
  <si>
    <t>TCPN0109</t>
  </si>
  <si>
    <t>TCPN0112</t>
  </si>
  <si>
    <t>TCPN0212</t>
  </si>
  <si>
    <t>TCPN0312</t>
  </si>
  <si>
    <t>TCPN0412</t>
  </si>
  <si>
    <t>TCPN0512</t>
  </si>
  <si>
    <t>TCPN0612</t>
  </si>
  <si>
    <t>TCPP0110</t>
  </si>
  <si>
    <t>TCPP0112</t>
  </si>
  <si>
    <t>TCPP0212</t>
  </si>
  <si>
    <t>TCPP0312</t>
  </si>
  <si>
    <t>TCPP0412</t>
  </si>
  <si>
    <t>TCPP0512</t>
  </si>
  <si>
    <t>TCPP0612</t>
  </si>
  <si>
    <t>TCPP0712</t>
  </si>
  <si>
    <t>TCPP0812</t>
  </si>
  <si>
    <t>TMVB0111</t>
  </si>
  <si>
    <t>TMVB0211</t>
  </si>
  <si>
    <t>TMVG0109</t>
  </si>
  <si>
    <t>TMVG0110</t>
  </si>
  <si>
    <t>TMVG0209</t>
  </si>
  <si>
    <t>TMVG0210</t>
  </si>
  <si>
    <t>TMVG0309</t>
  </si>
  <si>
    <t>TMVG0310</t>
  </si>
  <si>
    <t>TMVG0409</t>
  </si>
  <si>
    <t>TMVI0108</t>
  </si>
  <si>
    <t>TMVI0112</t>
  </si>
  <si>
    <t>TMVI0208</t>
  </si>
  <si>
    <t>TMVL0109</t>
  </si>
  <si>
    <t>TMVL0209</t>
  </si>
  <si>
    <t>TMVL0309</t>
  </si>
  <si>
    <t>TMVL0409</t>
  </si>
  <si>
    <t>TMVL0509</t>
  </si>
  <si>
    <t>TMVL0609</t>
  </si>
  <si>
    <t>TMVO0109</t>
  </si>
  <si>
    <t>TMVO0111</t>
  </si>
  <si>
    <t>TMVO0112</t>
  </si>
  <si>
    <t>TMVO0212</t>
  </si>
  <si>
    <t>TMVU0110</t>
  </si>
  <si>
    <t>TMVU0111</t>
  </si>
  <si>
    <t>TMVU0112</t>
  </si>
  <si>
    <t>TMVU0210</t>
  </si>
  <si>
    <t>TMVU0211</t>
  </si>
  <si>
    <t>TMVU0212</t>
  </si>
  <si>
    <t>TMVU0311</t>
  </si>
  <si>
    <t>TMVU0312</t>
  </si>
  <si>
    <t>TMVU0412</t>
  </si>
  <si>
    <t>TMVU0512</t>
  </si>
  <si>
    <t>VICF0109</t>
  </si>
  <si>
    <t>VICF0110</t>
  </si>
  <si>
    <t>VICF0111</t>
  </si>
  <si>
    <t>VICF0209</t>
  </si>
  <si>
    <t>VICF0210</t>
  </si>
  <si>
    <t>VICF0211</t>
  </si>
  <si>
    <t>VICF0311</t>
  </si>
  <si>
    <t>VICF0411</t>
  </si>
  <si>
    <t>VICI0109</t>
  </si>
  <si>
    <t>VICI0110</t>
  </si>
  <si>
    <t>VICI0112</t>
  </si>
  <si>
    <t>VICI0212</t>
  </si>
  <si>
    <t>VICI0312</t>
  </si>
  <si>
    <t>VICI0412</t>
  </si>
  <si>
    <t>NOM_ESP_CATA</t>
  </si>
  <si>
    <t>NCE</t>
  </si>
  <si>
    <t>HORES_CP_TOT</t>
  </si>
  <si>
    <t>Gestió comptable i gestió administrativa per a auditoria</t>
  </si>
  <si>
    <t>3</t>
  </si>
  <si>
    <t>Assistència en la gestió dels procediments tributaris</t>
  </si>
  <si>
    <t>Gestió integrada de recursos humans</t>
  </si>
  <si>
    <t>Creació i gestió de microempreses</t>
  </si>
  <si>
    <t>Activitats de gestió administrativa</t>
  </si>
  <si>
    <t>2</t>
  </si>
  <si>
    <t>Assistència a la direcció</t>
  </si>
  <si>
    <t>Activitats administratives en la relació amb el client</t>
  </si>
  <si>
    <t>Assistència documental i de gestió en despatxos i oficines</t>
  </si>
  <si>
    <t>Operacions auxiliars de serveis administratius i generals</t>
  </si>
  <si>
    <t>1</t>
  </si>
  <si>
    <t>Operacions auxiliars d'enregistrament i tractament de dades i documents</t>
  </si>
  <si>
    <t>Finançament d'empreses</t>
  </si>
  <si>
    <t>Gestió comercial i tècnica d'assegurances i reassegurances privades</t>
  </si>
  <si>
    <t>Comercialització i administració de productes i serveis financers</t>
  </si>
  <si>
    <t>Mediació d'assegurances i reassegurances privades i activitats auxiliars</t>
  </si>
  <si>
    <t>Guia per itineraris amb bicicleta</t>
  </si>
  <si>
    <t>Condicionament físic en grup amb suport musical</t>
  </si>
  <si>
    <t>Fitness aquàtic i hidrocinèsia</t>
  </si>
  <si>
    <t>Guia per barrancs secs o aquàtics</t>
  </si>
  <si>
    <t>Dinamització d'activitats recreatives a parcs d'aventures en alçada</t>
  </si>
  <si>
    <t>Guia per itineraris eqüestres en medi natural</t>
  </si>
  <si>
    <t>Condicionament físic en sala d'entrenament polivalent</t>
  </si>
  <si>
    <t>Animació físic-esportiva i recreativa</t>
  </si>
  <si>
    <t>Guia d'espeleologia</t>
  </si>
  <si>
    <t>Activitats de natació</t>
  </si>
  <si>
    <t>Instrucció en ioga</t>
  </si>
  <si>
    <t>Animació físic-esportiva i recreativa per a persones amb discapacitat</t>
  </si>
  <si>
    <t>Operacions auxiliars en l'organització d'activitats i funcionament d'instal·lacions esportives</t>
  </si>
  <si>
    <t>Guia per itineraris de baixa i mitjana muntanya</t>
  </si>
  <si>
    <t>Socorrisme en instal·lacions aquàtiques</t>
  </si>
  <si>
    <t>Abalisament de pistes, senyalització i socorrisme en espais esquiables</t>
  </si>
  <si>
    <t>Socorrisme en espais aquàtics naturals</t>
  </si>
  <si>
    <t>Coordinació de serveis de socorrisme en instal·lacions i espais naturals aquàtics</t>
  </si>
  <si>
    <t>Cultius herbacis</t>
  </si>
  <si>
    <t>Fructicultura</t>
  </si>
  <si>
    <t>Producció avícola intensiva</t>
  </si>
  <si>
    <t>Producció cunícula intensiva</t>
  </si>
  <si>
    <t>Horticultura i floricultura</t>
  </si>
  <si>
    <t>Activitats auxiliars en floristeria</t>
  </si>
  <si>
    <t>Gestió i manteniment d'arbres i palmeres ornamentals</t>
  </si>
  <si>
    <t>Activitats de floristeria</t>
  </si>
  <si>
    <t>Art floral i  gestió de les activitats de floristeria</t>
  </si>
  <si>
    <t>Gestió de la instal·lació i manteniment de gespes en camps esportius</t>
  </si>
  <si>
    <t>Ramaderia ecològica</t>
  </si>
  <si>
    <t>Cura i maneig de cavalls</t>
  </si>
  <si>
    <t>Doma bàsica del cavall</t>
  </si>
  <si>
    <t>Cures i maneigs d'animals utilitzats per a la investigació i altres finalitats científiques</t>
  </si>
  <si>
    <t>Assistència en els controls sanitaris en escorxadors, establiments de manipulació de caça i sales  d'especejament</t>
  </si>
  <si>
    <t>Cria de cavalls</t>
  </si>
  <si>
    <t>Ferrat d'equins</t>
  </si>
  <si>
    <t>Apicultura</t>
  </si>
  <si>
    <t>Realització de procediments experimentals amb animals per a la investigació i altres finalitats científiques</t>
  </si>
  <si>
    <t>Gestió de la producció ramadera</t>
  </si>
  <si>
    <t>Cures d'animals salvatges, de zoològics i aquaris</t>
  </si>
  <si>
    <t>Producció d'animals cinegètics</t>
  </si>
  <si>
    <t>Gestió de la producció d'animals cinegètics</t>
  </si>
  <si>
    <t>Activitats auxiliars en vivers, jardins i centres de jardineria</t>
  </si>
  <si>
    <t>Instal·lació i manteniment de jardins i zones verdes</t>
  </si>
  <si>
    <t>Jardineria i restauració del paisatge</t>
  </si>
  <si>
    <t>Producció porcina de reproducció i cria</t>
  </si>
  <si>
    <t>Producció porcina de recria i esquer</t>
  </si>
  <si>
    <t>Aprofitaments forestals</t>
  </si>
  <si>
    <t>Gestió de repoblacions forestals i tractaments silvícoles</t>
  </si>
  <si>
    <t>Gestió d'aprofitaments forestals</t>
  </si>
  <si>
    <t>Manteniment i millora de l'hàbitat cinegeticopiscícola</t>
  </si>
  <si>
    <t>Repoblacions forestals i tractaments silvícoles</t>
  </si>
  <si>
    <t>Activitats auxiliars en aprofitaments forestals</t>
  </si>
  <si>
    <t>Gestió dels aprofitaments cinegeticopiscícoles</t>
  </si>
  <si>
    <t>Activitats auxiliars en conservació i millora de forests</t>
  </si>
  <si>
    <t>Agricultura ecològica</t>
  </si>
  <si>
    <t>Producció de llavors i plantes en viver</t>
  </si>
  <si>
    <t>Maneig i manteniment de maquinària agrària</t>
  </si>
  <si>
    <t>Producció i recol·lecció de bolets i tòfones</t>
  </si>
  <si>
    <t>Gestió de la producció agrícola</t>
  </si>
  <si>
    <t>Gestió de la producció de llavors i plantes en viver</t>
  </si>
  <si>
    <t>Gestió de la producció i recol·lecció de bolets i tòfones</t>
  </si>
  <si>
    <t>Activitats auxiliars en ramaderia</t>
  </si>
  <si>
    <t>Activitats auxiliars en agricultura</t>
  </si>
  <si>
    <t>Gravat calcogràfic i xilogràfic</t>
  </si>
  <si>
    <t>Litografia</t>
  </si>
  <si>
    <t>Gravat i tècniques d'estampació</t>
  </si>
  <si>
    <t>Enquadernació artística</t>
  </si>
  <si>
    <t>Serigrafia artística</t>
  </si>
  <si>
    <t>Guillotinada i plegatge</t>
  </si>
  <si>
    <t>Operacions d'enquadernació industrial en rústica i tapa dura</t>
  </si>
  <si>
    <t>Gestió de la producció en l'enquadernació industrial</t>
  </si>
  <si>
    <t>Operacions en trens de cosit</t>
  </si>
  <si>
    <t>Disseny de productes gràfics</t>
  </si>
  <si>
    <t>Disseny estructural d'envasos i embalatges de paper, cartró i altres suports gràfics</t>
  </si>
  <si>
    <t>Il·lustració</t>
  </si>
  <si>
    <t>Impressió òfset</t>
  </si>
  <si>
    <t>Impressió en flexografia</t>
  </si>
  <si>
    <t>Gestió de la producció en processos d'impressió</t>
  </si>
  <si>
    <t>Impressió digital</t>
  </si>
  <si>
    <t>Impressió en gravat en relleu</t>
  </si>
  <si>
    <t>Reprografia</t>
  </si>
  <si>
    <t>Impressió en serigrafia i tampografia</t>
  </si>
  <si>
    <t>Producció editorial</t>
  </si>
  <si>
    <t>Desenvolupament de productes editorials multimèdia</t>
  </si>
  <si>
    <t>Assistència a l'edició</t>
  </si>
  <si>
    <t>Tractament i maquetació d'elements gràfics en preimpressió</t>
  </si>
  <si>
    <t>Gestió de la producció en processos de preimpressió</t>
  </si>
  <si>
    <t>Imposició i obtenció de la forma impressora</t>
  </si>
  <si>
    <t>Encunyació</t>
  </si>
  <si>
    <t>Operacions de manipulació i finalització de productes gràfics</t>
  </si>
  <si>
    <t>Gestió de la producció en transformats de paper, cartró i altres suports gràfics</t>
  </si>
  <si>
    <t>Operacions auxiliars en indústries gràfiques</t>
  </si>
  <si>
    <t>Elaboració de cartró ondulat</t>
  </si>
  <si>
    <t>Fabricació de complexos, envasos, embalatges i altres articles de paper i cartró</t>
  </si>
  <si>
    <t>Talla d'elements decoratius en fusta</t>
  </si>
  <si>
    <t>Elaboració d'obres de forja artesanal</t>
  </si>
  <si>
    <t>Elaboració d'articles d'argenteria</t>
  </si>
  <si>
    <t>Reposició, muntatge i manteniment d'elements de rellotgeria fina</t>
  </si>
  <si>
    <t>Reparació de joieria</t>
  </si>
  <si>
    <t>Manteniment i reparació d'instruments de vent-metall</t>
  </si>
  <si>
    <t>Manteniment i reparació d'instruments de vent-fusta</t>
  </si>
  <si>
    <t>Manteniment i reparació d'instruments musicals de corda</t>
  </si>
  <si>
    <t>Afinació i harmonització de pianos</t>
  </si>
  <si>
    <t>Regulació de pianos verticals i de cua</t>
  </si>
  <si>
    <t>Elaboració artesanal de productes de vidre en calent</t>
  </si>
  <si>
    <t>Reproduccions de motlles i peces ceràmiques artesanals</t>
  </si>
  <si>
    <t>Motlles i matriceria artesanals per ceràmica</t>
  </si>
  <si>
    <t>Terrisseria artesanal</t>
  </si>
  <si>
    <t>Decoració artesanal de vidre mitjançant les aplicacions de color</t>
  </si>
  <si>
    <t>Transformació artesanal de vidre en fred</t>
  </si>
  <si>
    <t>Restauració i reparació de rellotges d'època, històrics i autòmats</t>
  </si>
  <si>
    <t>Maquinària escènica per a l'espectacle en viu</t>
  </si>
  <si>
    <t>Attrezzo per a l'espectacle en viu</t>
  </si>
  <si>
    <t>Construcció de decorats per l'escenografia d'espectacles en viu, esdeveniments i audiovisuals</t>
  </si>
  <si>
    <t>Assistència a la direcció tècnica d'espectacles en viu i esdeveniments</t>
  </si>
  <si>
    <t>Trànsit de mercaderies per carretera</t>
  </si>
  <si>
    <t>Activitats auxiliars de magatzem</t>
  </si>
  <si>
    <t>Trànsit de persones viatgeres per carretera</t>
  </si>
  <si>
    <t>Servei de lliurament i recollida domiciliària</t>
  </si>
  <si>
    <t>Organització del transport i la distribució</t>
  </si>
  <si>
    <t>Gestió i control de l'aprovisionament</t>
  </si>
  <si>
    <t>Gestió comercial i financera del transport per carretera</t>
  </si>
  <si>
    <t>Organització i gestió de magatzems</t>
  </si>
  <si>
    <t>Màrqueting i compravenda internacional</t>
  </si>
  <si>
    <t>Assistència a la investigació de mercats</t>
  </si>
  <si>
    <t>Gestió de màrketing i comunicació</t>
  </si>
  <si>
    <t>Implantació i animació d'espais comercials</t>
  </si>
  <si>
    <t>Atenció al client, consumidor i usuari</t>
  </si>
  <si>
    <t>Gestió comercial immobiliària</t>
  </si>
  <si>
    <t>Activitats de gestió del petit comerç</t>
  </si>
  <si>
    <t>Gestió administrativa i financera del comerç internacional</t>
  </si>
  <si>
    <t>Activitats auxiliars de comerç</t>
  </si>
  <si>
    <t>Control i formació en consum</t>
  </si>
  <si>
    <t>Gestió comercial de vendes</t>
  </si>
  <si>
    <t>Activitats de venda</t>
  </si>
  <si>
    <t>Operacions auxiliars de muntatge de xarxes elèctriques</t>
  </si>
  <si>
    <t>Muntatge i manteniment d'instal·lacions elèctriques de baixa tensió</t>
  </si>
  <si>
    <t>Desenvolupament de projectes d'instal·lacions elèctriques en l'entorn d'edificis i amb fins especials</t>
  </si>
  <si>
    <t>Muntatge i manteniment de xarxes elèctriques d'alta tensió de segona i tercera categoria i centres de transformació</t>
  </si>
  <si>
    <t>Desenvolupament de projectes de xarxes elèctriques de baixa i alta tensió</t>
  </si>
  <si>
    <t>Gestió i supervisió del muntatge i manteniment d'instal·lacions elèctriques en l'entorn d'edificis</t>
  </si>
  <si>
    <t>Gestió i supervisió del muntatge i manteniment de xarxes elèctriques aèries d'alta tensió de segona i tercera categoria i centres de transformació d'intempèrie</t>
  </si>
  <si>
    <t>Gestió i supervisió del muntatge i manteniment de xarxes elèctriques subterrànies d'alta tensió de segona i tercera categoria i centres de transformació d'interior</t>
  </si>
  <si>
    <t>Gestió i supervisió del muntatge i manteniment de xarxes elèctriques de baixa tensió i enllumenat exterior</t>
  </si>
  <si>
    <t>Desenvolupament de projectes de sistemes d'automatització industrial</t>
  </si>
  <si>
    <t>Muntatge i manteniment de sistemes domòtics i inmòtics</t>
  </si>
  <si>
    <t>Gestió i supervisió del muntatge i manteniment de sistemes d'automatització industrial</t>
  </si>
  <si>
    <t>Gestió i supervisió del muntatge i manteniment de sistemes domòtics i immòtics</t>
  </si>
  <si>
    <t>Muntatge i manteniment de sistemes d'automatització industrial</t>
  </si>
  <si>
    <t>Manteniment d'electrodomèstics</t>
  </si>
  <si>
    <t>Desenvolupament de projectes de sistemes domòtics i immòtics</t>
  </si>
  <si>
    <t>Instal·lació i manteniment de sistemes d'electromedicina</t>
  </si>
  <si>
    <t>Operacions auxiliars de muntatge i manteniment d'equips elèctrics i electrònics</t>
  </si>
  <si>
    <t>Gestió i supervisió de la instal·lació i manteniment de sistemes d'electromedicina</t>
  </si>
  <si>
    <t>Reparació d'equips electrònics d'àudio i vídeo</t>
  </si>
  <si>
    <t>Manteniment d'equips electrònics</t>
  </si>
  <si>
    <t>Muntatge i manteniment d'infraestructures de telecomunicacions en edificis</t>
  </si>
  <si>
    <t>Muntatge i manteniment d'instal·lacions de megafonia, sonorització de locals i circuit tancat de televisió</t>
  </si>
  <si>
    <t>Desenvolupament de projectes d'infraestructures de telecomunicació de xarxes de veu i dades en l'entorn d'edificis</t>
  </si>
  <si>
    <t>Muntatge i manteniment d'equipament de xarxa i estacions base de telefonia</t>
  </si>
  <si>
    <t>Operacions auxiliars de muntatge d'instal·lacions electrotècniques i de telecomunicacions en edificis</t>
  </si>
  <si>
    <t>Muntatge i manteniment de sistemes de telefonia i infraestructures de xarxes locals de dades</t>
  </si>
  <si>
    <t>Gestió i supervisió del muntatge i manteniment de les infraestructures de telecomunicació i de xarxes de veu i dades en l'entorn d'edificis</t>
  </si>
  <si>
    <t>Muntatge i manteniment de sistemes de producció audiovisual i de radiodifusió</t>
  </si>
  <si>
    <t>Gestió i supervisió del muntatge i manteniment de sistemes de producció audiovisual i de radiodifusió</t>
  </si>
  <si>
    <t>Gestió i supervisió del muntatge i manteniment d'equipament de xarxa i estacions base de telefonia</t>
  </si>
  <si>
    <t>Organització i control del muntatge i manteniment de xarxes i instal·lacions d'aigua i sanejament</t>
  </si>
  <si>
    <t>Gestió de l'ús eficient de l'aigua</t>
  </si>
  <si>
    <t>Eficiència energètica d'edificis</t>
  </si>
  <si>
    <t>Muntatge i manteniment d'instal·lacions solars fotovoltaiques</t>
  </si>
  <si>
    <t>Operacions bàsiques en el muntatge i manteniment d'instal·lacions d'energies renovables</t>
  </si>
  <si>
    <t>Muntatge i manteniment d'instal·lacions solars tèrmiques</t>
  </si>
  <si>
    <t>Organització i projectes d'instal·lacions solars tèrmiques</t>
  </si>
  <si>
    <t>Gestió del muntatge i manteniment de parcs eòlics</t>
  </si>
  <si>
    <t>Organització i projectes d'instal·lacions solars fotovoltaiques</t>
  </si>
  <si>
    <t>Gestió de l'operació en centrals termoelèctriques</t>
  </si>
  <si>
    <t>Gestió de l'operació en centrals hidroelèctriques</t>
  </si>
  <si>
    <t>Gestió del muntatge i manteniment de substacions elèctriques</t>
  </si>
  <si>
    <t>Muntatge i manteniment de xarxes de gas</t>
  </si>
  <si>
    <t>Muntatge, posada en servei, manteniment, inspecció i revisió d'instal·lacions receptores i aparells de gas</t>
  </si>
  <si>
    <t>Gestió del muntatge i manteniment de xarxes de gas</t>
  </si>
  <si>
    <t>Muntatge i manteniment de xarxes d'aigua</t>
  </si>
  <si>
    <t>Fàbriques de maçoneria</t>
  </si>
  <si>
    <t>Operacions auxiliars de revestiments continus en construcció</t>
  </si>
  <si>
    <t>Pintura decorativa en construcció</t>
  </si>
  <si>
    <t>Cobertes inclinades</t>
  </si>
  <si>
    <t>Operacions auxiliars de paleta d'obra de fàbrica i de cobertes</t>
  </si>
  <si>
    <t>Operacions auxiliars d'acabats rígids i urbanització</t>
  </si>
  <si>
    <t>Revestiments amb pastes i morters en construcció</t>
  </si>
  <si>
    <t>Paviments i obra de paleta d'urbanització</t>
  </si>
  <si>
    <t>Revestiments amb peces rígides per adherència en construcció</t>
  </si>
  <si>
    <t>Pintura industrial en construcció</t>
  </si>
  <si>
    <t>Aixecaments i replanteigs</t>
  </si>
  <si>
    <t>Armadures passives per a formigó</t>
  </si>
  <si>
    <t>Encofrats</t>
  </si>
  <si>
    <t>Operacions de formigó</t>
  </si>
  <si>
    <t>Muntatge de bastides tubulars</t>
  </si>
  <si>
    <t>Instal·lació de placa de guix laminat i falsos sostres</t>
  </si>
  <si>
    <t>Impermeabilització mitjançant membranes formades amb làmines</t>
  </si>
  <si>
    <t>Instal·lació de sistemes tècnics de paviments, panells i mampares</t>
  </si>
  <si>
    <t>Operacions bàsiques de revestiments lleugers i tècnics en construcció</t>
  </si>
  <si>
    <t>Representació de projectes d'edificació</t>
  </si>
  <si>
    <t>Control de projectes i obres de construcció</t>
  </si>
  <si>
    <t>Control d'execució d'obres d'edificació</t>
  </si>
  <si>
    <t>Representació de projectes d'obra civil</t>
  </si>
  <si>
    <t>Control d'execució d'obres civils</t>
  </si>
  <si>
    <t>Muntatge d'estructures i instal·lació de sistemes i equips d'aeronaus</t>
  </si>
  <si>
    <t>Fabricació d'elements aeroespacials amb materials compostos</t>
  </si>
  <si>
    <t>Fabricació i muntatge d'instal·lacions de canonada industrial</t>
  </si>
  <si>
    <t>Producció en construccions metàl·liques</t>
  </si>
  <si>
    <t>Soldadura per arc sota gas protector amb elèctrode consumible, soldeig «MIG/MAG»</t>
  </si>
  <si>
    <t>Disseny de caldereria i estructures metàl·liques</t>
  </si>
  <si>
    <t>Disseny de canonada industrial</t>
  </si>
  <si>
    <t>Soldadura per arc sota gas protector amb elèctrode no consumible, soldadura «TIG»</t>
  </si>
  <si>
    <t>Disseny en la indústria naval</t>
  </si>
  <si>
    <t>Soldadura per arc amb elèctrode revestit</t>
  </si>
  <si>
    <t>Operacions auxiliars de fabricació mecànica</t>
  </si>
  <si>
    <t>Muntatge i posada en marxa de béns d'equip i maquinària industrial</t>
  </si>
  <si>
    <t>Disseny de productes de fabricació mecànica</t>
  </si>
  <si>
    <t>Fusió i colada</t>
  </si>
  <si>
    <t>Emmotllament i fabricació de mascles</t>
  </si>
  <si>
    <t>Producció en fosa i pulvimetal·lúrgia</t>
  </si>
  <si>
    <t>Mecanització per arrencament de ferritja</t>
  </si>
  <si>
    <t>Tractaments tèrmics en fabricació mecànica</t>
  </si>
  <si>
    <t>Mecanització per tall i conformat</t>
  </si>
  <si>
    <t>Tractaments superficials</t>
  </si>
  <si>
    <t>Mecanització per abrasió, electroerosió i procediments especials</t>
  </si>
  <si>
    <t>Gestió de la producció en fabricació mecànica</t>
  </si>
  <si>
    <t>Fabricació per mecanització en barra</t>
  </si>
  <si>
    <t>Producció en mecanització, conformat i muntatge mecànic</t>
  </si>
  <si>
    <t>Fabricació per mecanització a alta velocitat i alt rendiment</t>
  </si>
  <si>
    <t>Disseny d'eines de processat de xapa</t>
  </si>
  <si>
    <t>Fabricació d'encunys per a la producció de peces de xapa metàl·lica</t>
  </si>
  <si>
    <t>Disseny de motlles i models</t>
  </si>
  <si>
    <t>Fabricació de motlles per a la producció de peces polimèriques i d'aliatges lleugers</t>
  </si>
  <si>
    <t>Operacions bàsiques de pisos en allotjaments</t>
  </si>
  <si>
    <t>Gestió de pisos i neteja en allotjaments</t>
  </si>
  <si>
    <t>Recepció en allotjaments</t>
  </si>
  <si>
    <t>Creació i gestió de viatges combinats i esdeveniments</t>
  </si>
  <si>
    <t>Venda de productes i serveis turístics</t>
  </si>
  <si>
    <t>Promoció turística local i informació al visitant</t>
  </si>
  <si>
    <t>Activitats per al joc en taules de casinos</t>
  </si>
  <si>
    <t>Operacions per al joc en establiments de bingo</t>
  </si>
  <si>
    <t>Operacions bàsiques de cuina</t>
  </si>
  <si>
    <t>Operacions bàsiques de pastisseria</t>
  </si>
  <si>
    <t>Direcció i producció en cuina</t>
  </si>
  <si>
    <t>Operacions bàsiques de restaurant i bar</t>
  </si>
  <si>
    <t>Sommelieria</t>
  </si>
  <si>
    <t>Direcció i producció en pastisseria</t>
  </si>
  <si>
    <t>Operacions bàsiques de catering</t>
  </si>
  <si>
    <t>Direcció en restauració</t>
  </si>
  <si>
    <t>Cuina</t>
  </si>
  <si>
    <t>Gestió de processos de serveis en restauració</t>
  </si>
  <si>
    <t>Serveis de bar i cafeteria</t>
  </si>
  <si>
    <t>Rebosteria</t>
  </si>
  <si>
    <t>Serveis de restaurant</t>
  </si>
  <si>
    <t>Atenció  en transport ferroviari</t>
  </si>
  <si>
    <t>Allotjament rural</t>
  </si>
  <si>
    <t>Guarda de refugis i albergs de muntanya</t>
  </si>
  <si>
    <t>Elaboració de la pedra natural</t>
  </si>
  <si>
    <t>Disseny i coordinació de projectes en pedra natural</t>
  </si>
  <si>
    <t>Extracció de la pedra natural</t>
  </si>
  <si>
    <t>Obres d'artesania i restauració en pedra natural</t>
  </si>
  <si>
    <t>Operacions auxiliars en plantes d'elaboració pedra natural i tractament i benefici mineral i roca</t>
  </si>
  <si>
    <t>Desenvolupament i supervisió d'obres de restauració en pedra natural</t>
  </si>
  <si>
    <t>Col·locació de pedra natural</t>
  </si>
  <si>
    <t>Operacions auxiliars en excavacions subterrànies i a cel obert</t>
  </si>
  <si>
    <t>Excavació subterrània mecanitzada d'arrencada selectiu</t>
  </si>
  <si>
    <t>Sondejos</t>
  </si>
  <si>
    <t>Excavació subterrània mecanitzada dirigida de petita secció</t>
  </si>
  <si>
    <t>Tractament i benefici de minerals, roques i altres materials</t>
  </si>
  <si>
    <t>Excavació subterrània mecanitzada a secció completa amb tuneladores</t>
  </si>
  <si>
    <t>Excavació subterrània amb explosius</t>
  </si>
  <si>
    <t>Operacions en instal·lacions de transport subterrànies en indústries extractives</t>
  </si>
  <si>
    <t>Operacions auxiliars en el muntatge i manteniment mecànic d'instal·lacions i equips d'excavacions i plantes</t>
  </si>
  <si>
    <t>Muntatge i manteniment mecànic d'instal·lacions i equips semimòbils en excavacions i planta</t>
  </si>
  <si>
    <t>Excavació a cel obert amb explosius</t>
  </si>
  <si>
    <t>Confecció i publicació de pàgines web</t>
  </si>
  <si>
    <t>Programació en llenguatges estructurats d'aplicacions de gestió</t>
  </si>
  <si>
    <t>Programació amb llenguatges orientats a objectes i bases de dades relacionals</t>
  </si>
  <si>
    <t>Desenvolupament d'aplicacions amb tecnologia web</t>
  </si>
  <si>
    <t>Sistemes de gestió d'informació</t>
  </si>
  <si>
    <t>Operació en sistemes de comunicacions de veu i dades</t>
  </si>
  <si>
    <t>Manteniment de segon nivell en sistemes de radiocomunicacions</t>
  </si>
  <si>
    <t>Manteniment de primer nivell en sistemes de radiocomunicacions</t>
  </si>
  <si>
    <t>Gestió de xarxes de veu i dades</t>
  </si>
  <si>
    <t>Gestió i supervisió d'alarmes en xarxes de comunicacions</t>
  </si>
  <si>
    <t>Operacions auxiliars de muntatge i manteniment de sistemes microinformàtics</t>
  </si>
  <si>
    <t>Seguretat dels sistemes d'informació</t>
  </si>
  <si>
    <t>Operació de xarxes departamentals</t>
  </si>
  <si>
    <t>Sistemes microinformàtics</t>
  </si>
  <si>
    <t>Operació de sistemes informàtics</t>
  </si>
  <si>
    <t>Muntatge i reparació de sistemes microinformàtics</t>
  </si>
  <si>
    <t>Administració de bases de dades</t>
  </si>
  <si>
    <t>Implantació i gestió d'elements informàtics en sistemes domòtics/immòtics, de control d'accessos i presència, i de videovigilància</t>
  </si>
  <si>
    <t>Administració i disseny de xarxes departamentals</t>
  </si>
  <si>
    <t>Administració de serveis d'internet</t>
  </si>
  <si>
    <t>Gestió de sistemes informàtics</t>
  </si>
  <si>
    <t>Programació de sistemes informàtics</t>
  </si>
  <si>
    <t>Administració i programació en sistemes de planificació de recursos empresarials i de gestió de relacions amb clients</t>
  </si>
  <si>
    <t>Operacions de fontaneria i calefacció-climatització domèstica</t>
  </si>
  <si>
    <t>Instal · lació i manteniment de sistemes d'aïllament tèrmic, acústic i protecció passiva contra el foc</t>
  </si>
  <si>
    <t>Planificació, gestió i realització del manteniment i supervisió del muntatge de xarxes i sistemes de distribució de fluids</t>
  </si>
  <si>
    <t>Gestió i supervisió del muntatge i el manteniment de sistemes d'aïllament tèrmic, acústic i contra el foc</t>
  </si>
  <si>
    <t>Manteniment i muntatge mecànic d'equip industrial</t>
  </si>
  <si>
    <t>Instal·lació i manteniment d'ascensors i altres equips fixos d'elevació i transport</t>
  </si>
  <si>
    <t>Planificació, gestió i realització del manteniment i supervisió del muntatge de maquinària, equip industrial i línies automatitzades de producció</t>
  </si>
  <si>
    <t>Desenvolupament de projectes d'instal · lacions de manutenció, elevació i transport</t>
  </si>
  <si>
    <t>Muntatge i manteniment d'instal·lacions frigorífiques</t>
  </si>
  <si>
    <t>Desenvolupament de projectes d'instal·lacions de climatització i ventilació-extracció</t>
  </si>
  <si>
    <t>Muntatge i manteniment d'instal·lacions de climatització i ventilació-extracció</t>
  </si>
  <si>
    <t>Desenvolupament de projectes d’instal·lacions frigorífiques</t>
  </si>
  <si>
    <t>Desenvolupament de projectes de xarxes i sistemes de distribució de fluids</t>
  </si>
  <si>
    <t>Planificació, gestió i realització del manteniment i supervisió del muntatge d'instal·lacions frigorífiques</t>
  </si>
  <si>
    <t>Muntatge i manteniment d'instal·lacions calorífiques</t>
  </si>
  <si>
    <t>Planificació, gestió i realització del manteniment i supervisió del muntatge d'instal·lacions de climatització i ventilació-extracció</t>
  </si>
  <si>
    <t>Desenvolupament de projectes d'instal·lacions calorífiques</t>
  </si>
  <si>
    <t>Planificació, gestió i realització del manteniment i supervisió del muntatge d'instal·lacions calorífiques</t>
  </si>
  <si>
    <t>Serveis auxiliars d'estètica</t>
  </si>
  <si>
    <t>Bronzejat, maquillatge i depilació avançada</t>
  </si>
  <si>
    <t>Massatges estètics i tècniques sensorials associades</t>
  </si>
  <si>
    <t>Assessoria integral d'imatge personal</t>
  </si>
  <si>
    <t>Maquillatge integral</t>
  </si>
  <si>
    <t>Tractaments estètics</t>
  </si>
  <si>
    <t>Caracterització de personatges</t>
  </si>
  <si>
    <t>Cures estètiques de mans i peus</t>
  </si>
  <si>
    <t>Serveis estètics d'higiene, depilació i maquillatge</t>
  </si>
  <si>
    <t>Hidrotermal</t>
  </si>
  <si>
    <t>Serveis auxiliars de perruqueria</t>
  </si>
  <si>
    <t>Perruqueria tecnicoartística</t>
  </si>
  <si>
    <t>Perruqueria</t>
  </si>
  <si>
    <t>Tractaments capil·lars estètics</t>
  </si>
  <si>
    <t>Assistència a la realització en televisió</t>
  </si>
  <si>
    <t>Luminotècnia per a l'espectacle en viu</t>
  </si>
  <si>
    <t>Animació musical i visual en viu i en directe</t>
  </si>
  <si>
    <t>Producció fotogràfica</t>
  </si>
  <si>
    <t>Operacions de producció de laboratori d'imatge</t>
  </si>
  <si>
    <t>Producció en laboratori d'imatge</t>
  </si>
  <si>
    <t>Assistència a la producció cinematogràfica i d'obres audiovisuals</t>
  </si>
  <si>
    <t>Muntatge i postproducció d'audiovisuals</t>
  </si>
  <si>
    <t>Assistència a la producció en televisió</t>
  </si>
  <si>
    <t>Desenvolupament de productes audiovisuals multimèdia interactius</t>
  </si>
  <si>
    <t>Càmera cinematogràfica, vídeo i televisió</t>
  </si>
  <si>
    <t>Assistència a la direcció cinematogràfica i d’obres audiovisuals</t>
  </si>
  <si>
    <t>Operacions auxiliars d'elaboració a la indústria alimentària</t>
  </si>
  <si>
    <t>Elaboració de sucre</t>
  </si>
  <si>
    <t>Fabricació de productes de cafès i succedanis de cafè</t>
  </si>
  <si>
    <t>Elaboració de productes per a l'alimentació animal</t>
  </si>
  <si>
    <t>Fabricació de productes de torrat i de aperitius extrusionats</t>
  </si>
  <si>
    <t>Formatgeria</t>
  </si>
  <si>
    <t>Indústries làcties</t>
  </si>
  <si>
    <t>Elaboració de llets de consum i productes lactis</t>
  </si>
  <si>
    <t>Fleca i Brioixeria</t>
  </si>
  <si>
    <t>Pastisseria i confiteria</t>
  </si>
  <si>
    <t>Indústries de derivats de cereals i de dolços</t>
  </si>
  <si>
    <t>Elaboració de vins i licors</t>
  </si>
  <si>
    <t>Indústries derivades del raïm i del vi</t>
  </si>
  <si>
    <t>Enotècnia</t>
  </si>
  <si>
    <t>Elaboració de cervesa</t>
  </si>
  <si>
    <t>Elaboració de refrescs i aigües de beguda envasades</t>
  </si>
  <si>
    <t>Carnisseria i elaboració de productes carnis</t>
  </si>
  <si>
    <t>Indústries càrnies</t>
  </si>
  <si>
    <t>Sacrifici, preparació de la canal i especejament d'animals</t>
  </si>
  <si>
    <t>Peixateria i elaboració de productes de la pesca i l'aqüicultura</t>
  </si>
  <si>
    <t>Indústries de productes de la pesca i de l'aqüicultura</t>
  </si>
  <si>
    <t>Obtenció d'olis d'oliva</t>
  </si>
  <si>
    <t>Indústries de l'oli i greixos comestibles</t>
  </si>
  <si>
    <t>Obtenció d'olis de llavors i de greixos</t>
  </si>
  <si>
    <t>Operacions auxiliars de manteniment i transport intern en la indústria alimentària</t>
  </si>
  <si>
    <t>Fabricació de conserves vegetals</t>
  </si>
  <si>
    <t>Indústries de conserves i sucs vegetals</t>
  </si>
  <si>
    <t>Fabricació de taps de suro</t>
  </si>
  <si>
    <t>Obtenció de xapes, taulers, contraxapat i rebutjats</t>
  </si>
  <si>
    <t>Serrat de fusta</t>
  </si>
  <si>
    <t>Fabricació de taulers de partícules i fibres de fusta</t>
  </si>
  <si>
    <t>Fabricació d'objectes de suro</t>
  </si>
  <si>
    <t>Preparació de la fusta</t>
  </si>
  <si>
    <t>Projectes d'instal·lació i moblament</t>
  </si>
  <si>
    <t>Muntatge i instal·lació de construccions de fusta</t>
  </si>
  <si>
    <t>Aplicació de vernissos i laques en elements de fusteria i moble</t>
  </si>
  <si>
    <t>Organització i gestió de la producció en indústries del moble i de fusteria</t>
  </si>
  <si>
    <t>Treballs de fusteria i moble</t>
  </si>
  <si>
    <t>Planificació i gestió de la fabricació en indústries de fusta i suro</t>
  </si>
  <si>
    <t>Projectes de fusteria i moble</t>
  </si>
  <si>
    <t>Muntatge de mobles i elements de fusteria</t>
  </si>
  <si>
    <t>Acabat de fusteria i moble</t>
  </si>
  <si>
    <t>Mecanització de fusta i derivats</t>
  </si>
  <si>
    <t>Instal·lació de mobles</t>
  </si>
  <si>
    <t>Instal·lació d'elements de fusteria</t>
  </si>
  <si>
    <t>Activitats subaquàtiques per instal·lacions aqüícoles i recol·lecció de recursos</t>
  </si>
  <si>
    <t>Confecció i manteniment d'arts i aparells</t>
  </si>
  <si>
    <t>Activitats auxiliars i de suport al buc en port</t>
  </si>
  <si>
    <t>Activitats en pesca amb arts de fons i pesca de marisc, i en transport marítim</t>
  </si>
  <si>
    <t>Pesca local</t>
  </si>
  <si>
    <t>Activitats d'extracció i recollida de crustacis adherits a les roques</t>
  </si>
  <si>
    <t>Organització de llotges</t>
  </si>
  <si>
    <t>Activitats en pesca de palangre, arrossegament i cèrcol, i en transport marítim</t>
  </si>
  <si>
    <t>Operacions de coordinació en coberta i parc de pesca</t>
  </si>
  <si>
    <t>Govern d'embarcacions i motos nàutiques destinades al socorrisme aquàtic</t>
  </si>
  <si>
    <t>Amarratge de port i monoboies</t>
  </si>
  <si>
    <t>Manipulació i conservació en pesca i aqüicultura</t>
  </si>
  <si>
    <t>Operacions de transport marítim i pesca litoral</t>
  </si>
  <si>
    <t>Operacions de bombament per a càrrega i descàrrega del vaixell</t>
  </si>
  <si>
    <t>Navegació d'aigües d'interiors i pròximes a la costa</t>
  </si>
  <si>
    <t>Activitats auxiliars de manteniment de màquines, equips i instal·lacions del vaixell</t>
  </si>
  <si>
    <t>Documentació pesquera</t>
  </si>
  <si>
    <t>Manteniment dels equips d'un parc de pesca i de la instal·lació frigorífica</t>
  </si>
  <si>
    <t>Observació de l'activitat i control de les captures d'un vaixell pesquer</t>
  </si>
  <si>
    <t>Operacions portuàries de càrrega, estiba, descàrrega, desestiba i transbord</t>
  </si>
  <si>
    <t>Engreixament de peixos, crustacis i cefalòpodes</t>
  </si>
  <si>
    <t>Engreix de mol·luscs bivalves</t>
  </si>
  <si>
    <t>Producció de viver en aqüicultura</t>
  </si>
  <si>
    <t>Gestió de la producció de viver en aqüicultura</t>
  </si>
  <si>
    <t>Manteniment d'instal·lacions en aqüicultura</t>
  </si>
  <si>
    <t>Activitats d'engreixament d'espècies aqüícoles</t>
  </si>
  <si>
    <t>Gestió de la producció d'engreix en aqüicultura</t>
  </si>
  <si>
    <t>Activitats de cultiu de plàncton i cria d'espècies aqüícoles</t>
  </si>
  <si>
    <t>Producció d'aliment viu</t>
  </si>
  <si>
    <t>Assaigs físics i fisicoquímics</t>
  </si>
  <si>
    <t>Organització i control d'assaigs no destructius</t>
  </si>
  <si>
    <t>Anàlisi biotecnològica</t>
  </si>
  <si>
    <t>Organització i control d'assaigs destructius de caracterització de materials i productes</t>
  </si>
  <si>
    <t>Assaigs microbiològics i biotecnològics</t>
  </si>
  <si>
    <t>Gestió i control de planta química</t>
  </si>
  <si>
    <t>Operacions bàsiques en planta química</t>
  </si>
  <si>
    <t>Organització i control dels processos de química transformadora</t>
  </si>
  <si>
    <t>Organització i control de processos i realització de serveis biotecnològics</t>
  </si>
  <si>
    <t>Operacions en instal·lacions d'energia i de serveis auxiliars</t>
  </si>
  <si>
    <t>Operacions auxiliars i de magatzem en indústries i laboratoris químics</t>
  </si>
  <si>
    <t>Operacions de moviments i lliuraments de productes en la indústria química</t>
  </si>
  <si>
    <t>Anàlisi química</t>
  </si>
  <si>
    <t>Elaboració de productes farmacèutics i afins</t>
  </si>
  <si>
    <t>Organització i control de la fabricació de productes farmacèutics i afins</t>
  </si>
  <si>
    <t>Organització i control del condicionat de productes farmacèutic i afins</t>
  </si>
  <si>
    <t>Operacions de condicionament de productes farmacèutics i afins</t>
  </si>
  <si>
    <t>Preparació de pastes papereres</t>
  </si>
  <si>
    <t>Recuperació de lleixius negres i energia</t>
  </si>
  <si>
    <t>Fabricació de pastes químiques i/o semiquímiques</t>
  </si>
  <si>
    <t>Control del producte de pasta i paper</t>
  </si>
  <si>
    <t>Operacions de transformació de polímers termostables i els seus compostos</t>
  </si>
  <si>
    <t>Organització i control de la transformació de polímers termostables i els seus compostos</t>
  </si>
  <si>
    <t>Operacions de transformació de polímers termoplàstics</t>
  </si>
  <si>
    <t>Operacions de transformació de cautxú</t>
  </si>
  <si>
    <t>Organització i control de la transformació de cautxú</t>
  </si>
  <si>
    <t>Organització i control de la transformació de polímers termoplàstics</t>
  </si>
  <si>
    <t>Tanatopràxia</t>
  </si>
  <si>
    <t>Atenció sanitària a múltiples víctimes i en catàstrofes</t>
  </si>
  <si>
    <t>Trasllat sanitari</t>
  </si>
  <si>
    <t>Extinció d'incendis i salvament</t>
  </si>
  <si>
    <t>Vigilància, seguretat privada i protecció de persones</t>
  </si>
  <si>
    <t>Prevenció d'incendis i manteniment</t>
  </si>
  <si>
    <t>Vigilància, seguretat privada i protecció d'explosius</t>
  </si>
  <si>
    <t>Gestió i coordinació en protecció civil i emergències</t>
  </si>
  <si>
    <t>Teleoperacions d'atenció, gestió i coordinació en emergències</t>
  </si>
  <si>
    <t>Operacions de vigilància i extinció d'incendis forestals i recolzament a contingències en el medi natural i rural</t>
  </si>
  <si>
    <t>Ensinistrament de base i educació canina</t>
  </si>
  <si>
    <t>Coordinació d'operacions en incendis forestals i suport a contingències en el medi natural i rural</t>
  </si>
  <si>
    <t>Instrucció canina en operacions de seguretat i protecció civil</t>
  </si>
  <si>
    <t>Gestió de residus urbans i industrials</t>
  </si>
  <si>
    <t>Interpretació i educació ambiental</t>
  </si>
  <si>
    <t>Control de la contaminació atmosfèrica</t>
  </si>
  <si>
    <t>Control de sorolls, vibracions i aïllament acústic</t>
  </si>
  <si>
    <t>Neteja en espais oberts i instal·lacions industrials</t>
  </si>
  <si>
    <t>Operació d'estacions de tractament d'aigües</t>
  </si>
  <si>
    <t>Gestió ambiental</t>
  </si>
  <si>
    <t>Control i protecció del medi natural</t>
  </si>
  <si>
    <t>Gestió de serveis per al control d'organismes nocius</t>
  </si>
  <si>
    <t>Dinamització comunitària</t>
  </si>
  <si>
    <t>Dinamització, programació i desenvolupament d'accions culturals</t>
  </si>
  <si>
    <t>Prestació de serveis bibliotecaris</t>
  </si>
  <si>
    <t>Dinamització d'activitats de lleure educatiu infantil i juvenil</t>
  </si>
  <si>
    <t>Direcció i coordinació d’activitats d'educació en el lleure infantil i juvenil</t>
  </si>
  <si>
    <t>Informació juvenil</t>
  </si>
  <si>
    <t>Habilitació per a la docència en Graus A, B i C del Sistema de Formació Professional</t>
  </si>
  <si>
    <t>Promoció i intervenció socioeducativa amb persones amb discapacitat</t>
  </si>
  <si>
    <t>Atenció a l'alumnat amb necessitats educatives especials (ACNEE) en centres educatius</t>
  </si>
  <si>
    <t>Promoció per la igualtat efectiva de dones i homes</t>
  </si>
  <si>
    <t>Inserció laboral de persones amb discapacitat</t>
  </si>
  <si>
    <t>Gestió de trucades de teleassistència</t>
  </si>
  <si>
    <t>Promoció i participació de la comunitat sorda</t>
  </si>
  <si>
    <t>Mediació comunitària</t>
  </si>
  <si>
    <t>Mediació entre la persona sordcega i la comunitat</t>
  </si>
  <si>
    <t>Treball Domèstic</t>
  </si>
  <si>
    <t>Instrucció de gossos d'assistència</t>
  </si>
  <si>
    <t>Gestió i organització d'equips de neteja</t>
  </si>
  <si>
    <t>Activitats funeràries i de manteniment en cementiris</t>
  </si>
  <si>
    <t>Neteja de superfícies i mobiliari en edificis i locals</t>
  </si>
  <si>
    <t>Atenció sociosanitària a persones al domicili</t>
  </si>
  <si>
    <t>Atenció sociosanitària a persones dependents en institucions socials</t>
  </si>
  <si>
    <t>Reparació de calçat i marroquineria</t>
  </si>
  <si>
    <t>Patronatge de calçat i marroquineria</t>
  </si>
  <si>
    <t>Fabricació de calçat a mida i ortopèdic</t>
  </si>
  <si>
    <t>Retocs i adaptacions de peces i articles en tèxtil i pell</t>
  </si>
  <si>
    <t>Operacions de albarderia</t>
  </si>
  <si>
    <t>Operacions auxiliars d'adobaments</t>
  </si>
  <si>
    <t>Tall, muntat i acabat en pelleteria</t>
  </si>
  <si>
    <t>Operacions auxiliars d’entapissat de mobiliari i mural</t>
  </si>
  <si>
    <t>Confecció de vestuari a mida en tèxtil i pell</t>
  </si>
  <si>
    <t>Cortinatge i complements de decoració</t>
  </si>
  <si>
    <t>Control de qualitat de productes en tèxtil i pell</t>
  </si>
  <si>
    <t>Assistència tècnica en la logística dels processos d'externalització de la producció tèxtil, pell i confecció</t>
  </si>
  <si>
    <t>Tall de materials</t>
  </si>
  <si>
    <t>Acoblament de materials</t>
  </si>
  <si>
    <t>Patronatge d'articles de confecció en tèxtil i pell</t>
  </si>
  <si>
    <t>Gestió de sastreria de l'espectacle en viu</t>
  </si>
  <si>
    <t>Realització de vestuari per a l'espectacle</t>
  </si>
  <si>
    <t>Operacions auxiliars d'ennobliment tèxtil</t>
  </si>
  <si>
    <t>Blanqueig i tintura de matèries tèxtils</t>
  </si>
  <si>
    <t>Aprestos i acabats de matèries i articles tèxtils</t>
  </si>
  <si>
    <t>Operacions auxiliars de bugaderia industrial i de proximitat</t>
  </si>
  <si>
    <t>Disseny tècnic d'estampació tèxtil</t>
  </si>
  <si>
    <t>Acabat de pells</t>
  </si>
  <si>
    <t>Tintura i greixatge de pells</t>
  </si>
  <si>
    <t>Operacions auxiliars de processos tèxtils</t>
  </si>
  <si>
    <t>Desenvolupament de tèxtils tècnics</t>
  </si>
  <si>
    <t>Teixidura de punt per ordit</t>
  </si>
  <si>
    <t>Filatura i teles no teixides</t>
  </si>
  <si>
    <t>Assistència a la conservació i restauració de tapissos i catifes</t>
  </si>
  <si>
    <t>Gestió de la producció i qualitat de teixidura de punt</t>
  </si>
  <si>
    <t>Teixidura de calada</t>
  </si>
  <si>
    <t>Teixidura de punt per trama o recollida</t>
  </si>
  <si>
    <t>Gestió de la producció i qualitat de filatura, teles no teixides i teixidura de calada</t>
  </si>
  <si>
    <t>Manteniment dels sistemes mecànics de material rodador ferroviari</t>
  </si>
  <si>
    <t>Manteniment de sistemes elèctrics i electrònics de material rodador ferroviari</t>
  </si>
  <si>
    <t>Operacions auxiliars de manteniment en electromecànica de vehicles</t>
  </si>
  <si>
    <t>Planificació i control de l'àrea d'electromecànica</t>
  </si>
  <si>
    <t>Manteniment dels sistemes elèctrics i electrònics de vehicles</t>
  </si>
  <si>
    <t>Manteniment de sistemes de rodatge i transmissió de maquinària agrícola, d'indústries extractives i d'edificació i obra civil, els seus equips i eines</t>
  </si>
  <si>
    <t>Manteniment de sistemes de transmissió de força i trens de rodatge de vehicles automòbils</t>
  </si>
  <si>
    <t>Manteniment del motor i dels sistemes elèctrics, de seguretat i confortabilitat de maquinària agrícola, d'indústries extractives i d'edificació i obra civil</t>
  </si>
  <si>
    <t>Manteniment del motor i dels seus sistemes auxiliars</t>
  </si>
  <si>
    <t>Conducció d'autobusos</t>
  </si>
  <si>
    <t>Conducció professional de vehicles turismes i furgonetes</t>
  </si>
  <si>
    <t>Conducció de vehicles pesants de transport de mercaderies per carretera</t>
  </si>
  <si>
    <t>Operacions auxiliars de manteniment de carrosseria de vehicles</t>
  </si>
  <si>
    <t>Manteniment d'elements no estructurals de carrosseries de vehicles</t>
  </si>
  <si>
    <t>Manteniment d'estructures de carrosseries de vehicles</t>
  </si>
  <si>
    <t>Embelliment i decoració de superfícies de vehicles</t>
  </si>
  <si>
    <t>Pintura de vehicles</t>
  </si>
  <si>
    <t>Planificació i control de l'àrea de carrosseria</t>
  </si>
  <si>
    <t>Operacions auxiliars de manteniment aeronàutic</t>
  </si>
  <si>
    <t>Tripulació de cabina de passatgers</t>
  </si>
  <si>
    <t>Operacions auxiliars d'assistència a passatgers, equipatges, mercaderies i aeronaus en aeroports</t>
  </si>
  <si>
    <t>Assistència a passatgers, tripulacions, aeronaus i mercaderies en aeroports</t>
  </si>
  <si>
    <t>Operacions auxiliars de manteniment de sistemes i equips d'embarcacions esportives i d'esbarjo</t>
  </si>
  <si>
    <t>Pintura, reparació i construcció d'elements de plàstic reforçat amb fibra d'embarcacions esportives i d'esbarjo</t>
  </si>
  <si>
    <t>Manteniment de la planta propulsora, màquines i equips auxiliars d'embarcacions esportives i d'esbarjo</t>
  </si>
  <si>
    <t>Operacions auxiliars de manteniment d'elements estructurals i de recobriment de superfícies d'embarcacions esportives i d'esbarjo</t>
  </si>
  <si>
    <t>Operacions de manteniment d'elements de fusta d'embarcacions esportives i d'esbarjo</t>
  </si>
  <si>
    <t>Manteniment i instal·lació de sistemes elèctrics i electrònics d'embarcacions esportives i d'esbarjo</t>
  </si>
  <si>
    <t>Manteniment d'aparells d'embarcacions esportives i d'esbarjo</t>
  </si>
  <si>
    <t>Organització i supervisió del manteniment dels sistemes i equips d'embarcacions esportives i d'esbarjo</t>
  </si>
  <si>
    <t>Organització i supervisió del manteniment de l'aparell d'embarcacions esportives i d'esbarjo</t>
  </si>
  <si>
    <t>Organització i supervisió del manteniment d'elements estructurals i de recobriment de superfícies d'embarcacions esportives i d'esbarjo</t>
  </si>
  <si>
    <t>Operacions bàsiques amb equips automàtics en planta ceràmica</t>
  </si>
  <si>
    <t>Operacions de fabricació de frites, esmalts i pigments ceràmics</t>
  </si>
  <si>
    <t>Organització de la fabricació de frites, esmalts i pigments ceràmics</t>
  </si>
  <si>
    <t>Operacions de reproducció manual o semiautomàtica de productes ceràmics</t>
  </si>
  <si>
    <t>Operacions de fabricació de productes ceràmics conformats</t>
  </si>
  <si>
    <t>Organització de la fabricació de productes ceràmics</t>
  </si>
  <si>
    <t>Desenvolupament de composicions ceràmiques</t>
  </si>
  <si>
    <t>Control de materials, processos i productes en laboratori ceràmic</t>
  </si>
  <si>
    <t>Fabricació i transformació manual i semiautomàtica de productes de vidre</t>
  </si>
  <si>
    <t>Decoració i modelatge de vidre</t>
  </si>
  <si>
    <t>Assajos de qualitat en indústries del vidre</t>
  </si>
  <si>
    <t>Organització de la fabricació en la transformació de productes de vidre</t>
  </si>
  <si>
    <t>Organització de la fabricació de productes de vidre</t>
  </si>
  <si>
    <t>Operacions en línia automàtica de fabricació i transformació de vidre</t>
  </si>
  <si>
    <t>Electricitat i electrònica</t>
  </si>
  <si>
    <t>FAMILIA PROFESSIONAL</t>
  </si>
  <si>
    <t>PREU HORA AULA</t>
  </si>
  <si>
    <t>PREU HORA EMPRESA</t>
  </si>
  <si>
    <t>PREU HORA AULA DCP</t>
  </si>
  <si>
    <t>HORES AULA</t>
  </si>
  <si>
    <t>HORES EMPRESA</t>
  </si>
  <si>
    <t>Columna1523</t>
  </si>
  <si>
    <t>3) Formació NO vinculada a CP</t>
  </si>
  <si>
    <t>Hores formació a l'aula</t>
  </si>
  <si>
    <t>2) Formació CP Parcial</t>
  </si>
  <si>
    <t>Hores del mòdul</t>
  </si>
  <si>
    <t>Tractaments superficials sobre productes de vidre</t>
  </si>
  <si>
    <t>MF0154_2</t>
  </si>
  <si>
    <t>Doble acristalament</t>
  </si>
  <si>
    <t>MF0153_2</t>
  </si>
  <si>
    <t>Tremp, corbament i laminació industrial del vidre</t>
  </si>
  <si>
    <t>MF0152_2</t>
  </si>
  <si>
    <t>Operacions de fusió i conformació de productes de vidre</t>
  </si>
  <si>
    <t>MF0151_2</t>
  </si>
  <si>
    <t>Fiabilitat i sistemes de control en la fabricació de productes de vidre</t>
  </si>
  <si>
    <t>MF0671_3</t>
  </si>
  <si>
    <t>Organització i gestió de la conformació de vidre fos</t>
  </si>
  <si>
    <t>MF0670_3</t>
  </si>
  <si>
    <t>Organització i gestió de la fusió de mescles vitrificables</t>
  </si>
  <si>
    <t>MF0669_3</t>
  </si>
  <si>
    <t>Gestió de la qualitat i mediambiental en indústries de procés</t>
  </si>
  <si>
    <t>MF0665_3</t>
  </si>
  <si>
    <t>Programació de la producció en indústries de procés</t>
  </si>
  <si>
    <t>MF0664_3</t>
  </si>
  <si>
    <t>Fiabilitat i sistemes de control en la transformació de productes de vidre</t>
  </si>
  <si>
    <t>MF0674_3</t>
  </si>
  <si>
    <t>Organització i gestió de la transformación de vidre buit, tub de vidre i vidre ornamental</t>
  </si>
  <si>
    <t>MF0673_3</t>
  </si>
  <si>
    <t>Organització i gestió de la transformació de vidre pla per a envidraments i automoció</t>
  </si>
  <si>
    <t>MF0672_3</t>
  </si>
  <si>
    <t>Organització del laboratori de control de productes de vide</t>
  </si>
  <si>
    <t>MF2055_2</t>
  </si>
  <si>
    <t>Assajos de control de productes de vidre per a aplicacions tècniques, il·luminació, envasos i articles per a la llar</t>
  </si>
  <si>
    <t>MF2054_2</t>
  </si>
  <si>
    <t>Assajos de control de productes de vidre per a envidraments en construcció i automoció</t>
  </si>
  <si>
    <t>MF2053_2</t>
  </si>
  <si>
    <t>Vidrieres</t>
  </si>
  <si>
    <t>MF0147_1</t>
  </si>
  <si>
    <t>Termoformació i fusió</t>
  </si>
  <si>
    <t>MF0146_1</t>
  </si>
  <si>
    <t>Aplicacions superficials</t>
  </si>
  <si>
    <t>MF0145_1</t>
  </si>
  <si>
    <t>Mecanitzacions manuals en productes de vidre</t>
  </si>
  <si>
    <t>MF0144_1</t>
  </si>
  <si>
    <t>Emmotllament manual i semiautomàtic de tubs de vidre</t>
  </si>
  <si>
    <t>MF0645_1</t>
  </si>
  <si>
    <t>Conformació manual i semiautomàtica de productes de vidre mitjançant colada, premsada i centrifuga</t>
  </si>
  <si>
    <t>MF0644_1</t>
  </si>
  <si>
    <t>Conformació manual i semiautomàtica de productes de vidre mitjançant bufament</t>
  </si>
  <si>
    <t>MF0643_1</t>
  </si>
  <si>
    <t>Proves i assajos de desenvolupament de productes</t>
  </si>
  <si>
    <t>MF0150_2</t>
  </si>
  <si>
    <t>Normativa ceràmica</t>
  </si>
  <si>
    <t>MF0149_2</t>
  </si>
  <si>
    <t>Caracterització i control de materials i processos ceràmics</t>
  </si>
  <si>
    <t>MF0148_2</t>
  </si>
  <si>
    <t>Desenvolupament de frites, esmalts i pigments ceràmics</t>
  </si>
  <si>
    <t>MF0156_3</t>
  </si>
  <si>
    <t>Desenvolupament de pastes ceràmiques</t>
  </si>
  <si>
    <t>MF0155_3</t>
  </si>
  <si>
    <t>Fiablitat i sistemes de control en la fabricació de pastes i de productes ceràmics conformats</t>
  </si>
  <si>
    <t>MF0668_3</t>
  </si>
  <si>
    <t>Organització i gestió de la fabricació de productes ceràmics conformats</t>
  </si>
  <si>
    <t>MF0667_3</t>
  </si>
  <si>
    <t>Organització i gestió de la fabricació de pastes ceràmiques</t>
  </si>
  <si>
    <t>MF0666_3</t>
  </si>
  <si>
    <t>Preparació d'esmalts ceràmics en barbotina i tintes vitrificables</t>
  </si>
  <si>
    <t>MF0661_2</t>
  </si>
  <si>
    <t>Fabricació de porcellana sanitària i articles ceràmics per a la llar, la decoració i aplica</t>
  </si>
  <si>
    <t>MF0660_2</t>
  </si>
  <si>
    <t>Fabricació de productes de fang cuit per a la construcció</t>
  </si>
  <si>
    <t>MF0659_2</t>
  </si>
  <si>
    <t>Fabricació de baldoses ceràmiques</t>
  </si>
  <si>
    <t>MF0658_2</t>
  </si>
  <si>
    <t>Fabricació de pastes ceràmiques</t>
  </si>
  <si>
    <t>MF0657_2</t>
  </si>
  <si>
    <t>Cocció de productes ceràmics</t>
  </si>
  <si>
    <t>MF0652_1</t>
  </si>
  <si>
    <t>Esmaltat i decoració manual de productes ceràmics</t>
  </si>
  <si>
    <t>MF0651_1</t>
  </si>
  <si>
    <t>Emmotllament manual i semiautomàtic de productes ceràmics a partir de pastes en estat plàstic</t>
  </si>
  <si>
    <t>MF0650_1</t>
  </si>
  <si>
    <t>Colament de productes ceràmics i reproducció de motllos</t>
  </si>
  <si>
    <t>MF0649_1</t>
  </si>
  <si>
    <t>Fiabilitat i sistemes de control en la fabricació de frites, pigments i esmalts ceràmics</t>
  </si>
  <si>
    <t>MF0663_3</t>
  </si>
  <si>
    <t>Organització i gestió de la fabricació de frites, pigments i esmalts ceràmics</t>
  </si>
  <si>
    <t>MF0662_3</t>
  </si>
  <si>
    <t>Preparació d'esmalts i engalbes ceràmics en barbotina i tintes vitrificables</t>
  </si>
  <si>
    <t>MF0656_2</t>
  </si>
  <si>
    <t>Fabricació d'esmalts ceràmics en granalla, engalbes, pèl·lets i pólvores micronitzades</t>
  </si>
  <si>
    <t>MF0655_2</t>
  </si>
  <si>
    <t>Fabricació de pigments ceràmics</t>
  </si>
  <si>
    <t>MF0654_2</t>
  </si>
  <si>
    <t>Fabricació de frites ceràmiques</t>
  </si>
  <si>
    <t>MF0653_2</t>
  </si>
  <si>
    <t>Operacions amb equips automàtics de fabricació de productes ceràmics conformats</t>
  </si>
  <si>
    <t>MF0648_1</t>
  </si>
  <si>
    <t>Operacions amb equipaments automàtics de preparació de frites, pigments i vidriats ceràmics i en</t>
  </si>
  <si>
    <t>MF0647_1</t>
  </si>
  <si>
    <t>Operacions amb equips automàtics de preparació de pastes ceràmiques</t>
  </si>
  <si>
    <t>MF0646_1</t>
  </si>
  <si>
    <t>Gestió del manteniment d'embarcacions esportives i d'esbarjo</t>
  </si>
  <si>
    <t>MF1993_3</t>
  </si>
  <si>
    <t>Organització i supervisió de la reparació d'elements de plàstic reforçat amb fibres i resines epoxi d'embarcacions esportives i d'esbarjo</t>
  </si>
  <si>
    <t>MF1992_3</t>
  </si>
  <si>
    <t>Organització i supervisió de la reparació d'elements de fusta d'embarcacions esportives i d'esbarjo</t>
  </si>
  <si>
    <t>MF1991_3</t>
  </si>
  <si>
    <t>Organització i supervisió de les operacions de preparació, protecció i embelliment de superfícies d'embarcacions esportives i d'esbarjo</t>
  </si>
  <si>
    <t>MF1990_3</t>
  </si>
  <si>
    <t>Organització i supervisió de la confecció i el manteniment de veles i d'elements tèxtils auxiliars d'embarcacions esportives i d'esbarjo</t>
  </si>
  <si>
    <t>MF1995_3</t>
  </si>
  <si>
    <t>Organització i supervisió del manteniment de l'arboradura i eixàrcia d'embarcacions esportives i d'esbarjo</t>
  </si>
  <si>
    <t>MF1994_3</t>
  </si>
  <si>
    <t>Organització i supervisió del manteniment dels sistemes de fred i climatització i de servei de fluids d'embarcacions esportives i d'esbarjo</t>
  </si>
  <si>
    <t>MF1999_3</t>
  </si>
  <si>
    <t>Organització i supervisió del manteniment i instal·lació dels sistemes electrònics d'embarcacions esportives i d'esbarjo</t>
  </si>
  <si>
    <t>MF1998_3</t>
  </si>
  <si>
    <t>Organització i supervisió del manteniment dels sistemes i equips de generació, acumulació i consum d'energia elèctrica d'embarcacions esportives i d'esbarjo</t>
  </si>
  <si>
    <t>MF1997_3</t>
  </si>
  <si>
    <t>Organització i supervisió del manteniment dels sistemes de propulsió i govern, i dels elements inherents a la situació de l'embarcació en sec</t>
  </si>
  <si>
    <t>MF1996_3</t>
  </si>
  <si>
    <t>Confecció i manteniment de veles i altres elements tèxtils auxiliars d'embarcacions esportives i d'esbarjo</t>
  </si>
  <si>
    <t>MF1830_2</t>
  </si>
  <si>
    <t>Manteniment dels sistemes de control i elements auxiliars de l'eixàrcia d'embarcacions esportives i d'esbarjo</t>
  </si>
  <si>
    <t>MF1829_2</t>
  </si>
  <si>
    <t>Manteniment de l'arboradura d'embarcacions esportives i d'esbarjo</t>
  </si>
  <si>
    <t>MF1828_2</t>
  </si>
  <si>
    <t>Manteniment de les eixàrcies fermes i de treball d'embarcacions esportives i d'esbarjo</t>
  </si>
  <si>
    <t>MF1827_2</t>
  </si>
  <si>
    <t>Instal·lació i reparació dels sistemes de comunicacions, socors i seguretat marítima d'embarcacions esportives i d'esbarjo</t>
  </si>
  <si>
    <t>MF1834_2</t>
  </si>
  <si>
    <t>Instal·lació i reparació dels sistemes electrònics de navegació i instrumentació d'embarcacions esportives i d'esbarjo</t>
  </si>
  <si>
    <t>MF1833_2</t>
  </si>
  <si>
    <t>Manteniment i instal·lació dels sistemes de distribució i els circuits de corrent elèctric d'embarcacions esportives i d'esbarjo</t>
  </si>
  <si>
    <t>MF1832_2</t>
  </si>
  <si>
    <t>Manteniment i instal·lació dels sistemes de generació i acumulació d'energia elèctrica i dels motors elèctrics d'embarcacions esportives i d'esbarjo</t>
  </si>
  <si>
    <t>MF1831_2</t>
  </si>
  <si>
    <t>Manteniment i modificació d'elements interiors de fusta d'embarcacions esportives i d'esbarjo</t>
  </si>
  <si>
    <t>MF1840_2</t>
  </si>
  <si>
    <t>Reparació d'elements estructurals de fusta d'embarcacions esportives i d'esbarjo</t>
  </si>
  <si>
    <t>MF1839_2</t>
  </si>
  <si>
    <t>Reconstrucció de cascos i cobertes de fusta d'embarcacions esportives i d'esbarjo</t>
  </si>
  <si>
    <t>MF1838_2</t>
  </si>
  <si>
    <t>Operacions auxiliars de reparació d'elements de plàstic reforçat amb fibra d'embarcació</t>
  </si>
  <si>
    <t>MF1457_1</t>
  </si>
  <si>
    <t>Operacions auxiliars de reparació d'elements de fusta d'embarcacions esportives i d'esbarjo</t>
  </si>
  <si>
    <t>MF1456_1</t>
  </si>
  <si>
    <t>Operacions auxiliars de protecció i embelliment de superficies d'embarcacions esportives</t>
  </si>
  <si>
    <t>MF1455_1</t>
  </si>
  <si>
    <t>Manteniment i instal·lació dels sistemes de fred i climatització d'embarcacions esportives i d'esbarjo</t>
  </si>
  <si>
    <t>MF1837_2</t>
  </si>
  <si>
    <t>Muntatge i manteniment dels sistemes d'abastament de fluids i serveis d'aigua d'embarcacions esportives i d'esbarjo</t>
  </si>
  <si>
    <t>MF1836_2</t>
  </si>
  <si>
    <t>Muntatge i manteniment dels sistemes de propulsió i govern, i equips auxiliars d'embarcacions esportives i d'esbarjo</t>
  </si>
  <si>
    <t>MF1835_2</t>
  </si>
  <si>
    <t>Sistemes auxiliars del motor</t>
  </si>
  <si>
    <t>MF0133_2</t>
  </si>
  <si>
    <t>Motors</t>
  </si>
  <si>
    <t>MF0132_2</t>
  </si>
  <si>
    <t>Construcció, adaptació i muntatge de peces i estructures de plàstic reforçat amb fibra d'embarcacions esportives i d'esbarjo</t>
  </si>
  <si>
    <t>MF1844_2</t>
  </si>
  <si>
    <t>Reparació d'elements de plàstic reforçat amb fibra d'embarcacions esportives i d'esbarjo</t>
  </si>
  <si>
    <t>MF1843_2</t>
  </si>
  <si>
    <t>Operacions d'acabament de superfícies de l'obra morta, coberta, superestructures i arboradura d'embarcacions esportives i d'esbarjo</t>
  </si>
  <si>
    <t>MF1842_2</t>
  </si>
  <si>
    <t>Preparació i protecció de superficies d'embarcacions esportives i d'esbarjo</t>
  </si>
  <si>
    <t>MF1841_2</t>
  </si>
  <si>
    <t>Manteniment bàsic d'aparells d'embarcacions esportives i d'esbarjo</t>
  </si>
  <si>
    <t>MF1460_1</t>
  </si>
  <si>
    <t>Manteniment básic dels sistemes elèctric i electrònic d'embarcacions esportives i d'esbarjo</t>
  </si>
  <si>
    <t>MF1459_1</t>
  </si>
  <si>
    <t>Manteniment básic de la planta propulsora, màquines i els seus equips associats d'embarcacions</t>
  </si>
  <si>
    <t>MF1458_1</t>
  </si>
  <si>
    <t>Mecanització bàsica</t>
  </si>
  <si>
    <t>MF0620_1</t>
  </si>
  <si>
    <t>Anglès en l'àmbit aeroportuari</t>
  </si>
  <si>
    <t>MF2217_2</t>
  </si>
  <si>
    <t>Despatx i vigilància del vol</t>
  </si>
  <si>
    <t>MF2216_2</t>
  </si>
  <si>
    <t>Assistència a aeronaus en rampa</t>
  </si>
  <si>
    <t>MF2215_2</t>
  </si>
  <si>
    <t>Operacions de gestió documental de mercaderies en terminals de càrrega aèria</t>
  </si>
  <si>
    <t>MF2214_2</t>
  </si>
  <si>
    <t>Atenció al passatge i altres persones usuàries de l'aeroport</t>
  </si>
  <si>
    <t>MF2213_2</t>
  </si>
  <si>
    <t>Operacions auxiliars d'assistència a aeronaus</t>
  </si>
  <si>
    <t>MF2212_1</t>
  </si>
  <si>
    <t>Operacions auxiliars d'assistència a mercaderies en terminals de càrrega aèria</t>
  </si>
  <si>
    <t>MF2211_1</t>
  </si>
  <si>
    <t>Operacions auxiliars d'assistència a equipatges en aeroports</t>
  </si>
  <si>
    <t>MF2210_1</t>
  </si>
  <si>
    <t>Operacions auxiliars d'assistència a passatgers en aeroports</t>
  </si>
  <si>
    <t>MF2209_1</t>
  </si>
  <si>
    <t>Atenció al passatge en mitjans de transport</t>
  </si>
  <si>
    <t>MF2005_2</t>
  </si>
  <si>
    <t>Factors humans de la tripulació en transport aeri</t>
  </si>
  <si>
    <t>MF2004_3</t>
  </si>
  <si>
    <t>Primers auxilis en mitjans de transport de passatgers</t>
  </si>
  <si>
    <t>MF2003_2</t>
  </si>
  <si>
    <t>Procediments de supervivència en cas d'incident en transport aeri</t>
  </si>
  <si>
    <t>MF2002_3</t>
  </si>
  <si>
    <t>Operativa d'emergència relacionada amb la seguretat del passatge en transport aeri</t>
  </si>
  <si>
    <t>MF2001_3</t>
  </si>
  <si>
    <t>Operativa normal i anormal relacionada amb la seguretat del passatge en transport aeri</t>
  </si>
  <si>
    <t>MF2000_3</t>
  </si>
  <si>
    <t>Anglès professional per al transport aeri de passatgers i passatgeres</t>
  </si>
  <si>
    <t>MF0809_3</t>
  </si>
  <si>
    <t>Operacions auxiliars en taller d'aeronaus</t>
  </si>
  <si>
    <t>MF1316_1</t>
  </si>
  <si>
    <t>Operacions auxiliars a l'aeronau</t>
  </si>
  <si>
    <t>MF1315_1</t>
  </si>
  <si>
    <t>Gestió i logística en el manteniment de vehicles</t>
  </si>
  <si>
    <t>MF0137_3</t>
  </si>
  <si>
    <t>Preparació i embelliment de superfícies</t>
  </si>
  <si>
    <t>MF0136_3</t>
  </si>
  <si>
    <t>Estructures de vehicles</t>
  </si>
  <si>
    <t>MF0135_3</t>
  </si>
  <si>
    <t>Elements amovibles i fixos no estructurals</t>
  </si>
  <si>
    <t>MF0134_3</t>
  </si>
  <si>
    <t>Conformació d'elements metàl·lics</t>
  </si>
  <si>
    <t>Embelliment de superfícies</t>
  </si>
  <si>
    <t>MF0123_2</t>
  </si>
  <si>
    <t>Preparació de superfícies</t>
  </si>
  <si>
    <t>MF0122_2</t>
  </si>
  <si>
    <t>Personalització i decoració de superfícies</t>
  </si>
  <si>
    <t>MF0625_2</t>
  </si>
  <si>
    <t>MF0126_2</t>
  </si>
  <si>
    <t>Elements estructurals del vehicle</t>
  </si>
  <si>
    <t>MF0125_2</t>
  </si>
  <si>
    <t>Elements fixos</t>
  </si>
  <si>
    <t>MF0124_2</t>
  </si>
  <si>
    <t>Elements fixos no estructurals</t>
  </si>
  <si>
    <t>MF0129_2</t>
  </si>
  <si>
    <t>Elements metàl·lics i sintètics</t>
  </si>
  <si>
    <t>MF0128_2</t>
  </si>
  <si>
    <t>Elements amovibles</t>
  </si>
  <si>
    <t>MF0127_2</t>
  </si>
  <si>
    <t>Tècniques bàsiques de preparació de superfícies</t>
  </si>
  <si>
    <t>MF0622_1</t>
  </si>
  <si>
    <t>Tècniques bàsiques de substitució d'elements amovibles</t>
  </si>
  <si>
    <t>MF0621_1</t>
  </si>
  <si>
    <t>Operacions de recollida i entrega de mercaderies</t>
  </si>
  <si>
    <t>MF1465_2</t>
  </si>
  <si>
    <t>Planificació del transport i relacions amb clients i clientes</t>
  </si>
  <si>
    <t>MF1463_2</t>
  </si>
  <si>
    <t>Conducció racional i operacions relacionades amb els serveis de transport</t>
  </si>
  <si>
    <t>MF1462_2</t>
  </si>
  <si>
    <t>Manteniment de primer nivell de vehicles de transport per carretera</t>
  </si>
  <si>
    <t>MF1461_2</t>
  </si>
  <si>
    <t>Atenció a usuaris i relacions amb clientes i clients</t>
  </si>
  <si>
    <t>MF1467_2</t>
  </si>
  <si>
    <t>Conducció de taxis, turismes i furgonetes, i prestació del servei</t>
  </si>
  <si>
    <t>MF1466_2</t>
  </si>
  <si>
    <t>Atenció i informació als viatgers de l'autobús o autocar</t>
  </si>
  <si>
    <t>MF1464_2</t>
  </si>
  <si>
    <t>Sistemes elèctrics, de seguretat i comfortabilitat, de maquinària agrícola, d'indústries ext</t>
  </si>
  <si>
    <t>MF0853_2</t>
  </si>
  <si>
    <t>Motors dièsel</t>
  </si>
  <si>
    <t>MF0629_2</t>
  </si>
  <si>
    <t>Sistemes de transmissió i frens</t>
  </si>
  <si>
    <t>MF0131_2</t>
  </si>
  <si>
    <t>Sistemes de direcció i suspensió</t>
  </si>
  <si>
    <t>MF0130_2</t>
  </si>
  <si>
    <t>Equips i ormeigs de maquinària agrícola, d'indústries extractives i d'edificació i obra civ</t>
  </si>
  <si>
    <t>MF0852_2</t>
  </si>
  <si>
    <t>Sistemes d'accionament d'equips i ormeigs de maquinària agrícola, d'indústries extractives</t>
  </si>
  <si>
    <t>MF0851_2</t>
  </si>
  <si>
    <t>Sistemes de transmissió i frens de maquinària agrícola, d'indústries extractives, i d'edifi</t>
  </si>
  <si>
    <t>MF0850_2</t>
  </si>
  <si>
    <t>Sistemes de direcció i suspensió de maquinària agrícola, d'indústries extractives, i d'edi</t>
  </si>
  <si>
    <t>MF0849_2</t>
  </si>
  <si>
    <t>Sistemes de seguretat i comfortabilitat de vehicles</t>
  </si>
  <si>
    <t>MF0628_2</t>
  </si>
  <si>
    <t>Circuits elèctrics auxiliars de vehicles</t>
  </si>
  <si>
    <t>MF0627_2</t>
  </si>
  <si>
    <t>Sistemes de càrrega i arrencada de vehicles i circuits electrotècnics bàsics</t>
  </si>
  <si>
    <t>MF0626_2</t>
  </si>
  <si>
    <t>Motors tèrmics i els seus sistemes auxiliars</t>
  </si>
  <si>
    <t>MF0140_3</t>
  </si>
  <si>
    <t>Sistemes de transmissió de força i trens de rodatge</t>
  </si>
  <si>
    <t>MF0139_3</t>
  </si>
  <si>
    <t>Sistemes elèctrics, electrònics, de seguretat i comfortabilitat</t>
  </si>
  <si>
    <t>MF0138_3</t>
  </si>
  <si>
    <t>Tècniques bàsiques d'electricitat de vehicles</t>
  </si>
  <si>
    <t>MF0624_1</t>
  </si>
  <si>
    <t>Tècniques bàsiques de mecànica de vehicles</t>
  </si>
  <si>
    <t>MF0623_1</t>
  </si>
  <si>
    <t>Sistemes de comunicació, seguretat i comfortabilitat de material rodant ferroviari</t>
  </si>
  <si>
    <t>MF0633_2</t>
  </si>
  <si>
    <t>Sistemes electrico-electrònics d'alimentació, tracció, enllumenat i senyalització de material rodant ferroviari</t>
  </si>
  <si>
    <t>MF0632_2</t>
  </si>
  <si>
    <t>Sistemes de transmissió, recolzament, rodatge i elements d'acoblament</t>
  </si>
  <si>
    <t>MF0631_2</t>
  </si>
  <si>
    <t>Sistemes de suspensió, frens i circuits de fluids</t>
  </si>
  <si>
    <t>MF0630_2</t>
  </si>
  <si>
    <t>Fabricació de teixits de calada</t>
  </si>
  <si>
    <t>MF0473_3</t>
  </si>
  <si>
    <t>Fabricació de teles no teixides</t>
  </si>
  <si>
    <t>MF0472_3</t>
  </si>
  <si>
    <t>Fabricació de filatura</t>
  </si>
  <si>
    <t>MF0471_3</t>
  </si>
  <si>
    <t>Gestió de la qualitat en filatura, teles no teixides i art de teixir de calada</t>
  </si>
  <si>
    <t>MF0470_3</t>
  </si>
  <si>
    <t>Organització de la producció en filatura, teles no teixides i art de teixir de calada</t>
  </si>
  <si>
    <t>MF0469_3</t>
  </si>
  <si>
    <t>Matèries, productes i processos tèxtils</t>
  </si>
  <si>
    <t>MF0453_3</t>
  </si>
  <si>
    <t>Producció de teixits de punt en peça i calceteria</t>
  </si>
  <si>
    <t>MF0896_2</t>
  </si>
  <si>
    <t>Producció de teixits de punt de components o peça completa</t>
  </si>
  <si>
    <t>MF0895_2</t>
  </si>
  <si>
    <t>Preparació de filatures i matèries primeres per a teixits de punt per recollida</t>
  </si>
  <si>
    <t>MF0894_2</t>
  </si>
  <si>
    <t>Teconologia tèxtil bàsica</t>
  </si>
  <si>
    <t>MF0180_2</t>
  </si>
  <si>
    <t>Producció de teixits de calada especials</t>
  </si>
  <si>
    <t>MF0184_2</t>
  </si>
  <si>
    <t>Producció de teixits de calada convencionals i jacquard</t>
  </si>
  <si>
    <t>MF0183_2</t>
  </si>
  <si>
    <t>Fabricació de teixits de punt per ordit</t>
  </si>
  <si>
    <t>MF0463_3</t>
  </si>
  <si>
    <t>Fabricació de teixits de punt per trama</t>
  </si>
  <si>
    <t>MF0462_3</t>
  </si>
  <si>
    <t>Gestió de la qualitat en teixits de punt</t>
  </si>
  <si>
    <t>MF0461_3</t>
  </si>
  <si>
    <t>Organització de la producció en teixits de punt</t>
  </si>
  <si>
    <t>MF0460_3</t>
  </si>
  <si>
    <t>Tècniques de restauració de tapissos i estores antigues i actuals</t>
  </si>
  <si>
    <t>MF1241_3</t>
  </si>
  <si>
    <t>Tècniques de preparació i tintura manual de fibres naturals</t>
  </si>
  <si>
    <t>MF1240_2</t>
  </si>
  <si>
    <t>Conservació i neteja manual de tapissos i estores antics i actuals</t>
  </si>
  <si>
    <t>MF1239_3</t>
  </si>
  <si>
    <t>Matèries, processos i documentació de tapissos i estores antics i actuals</t>
  </si>
  <si>
    <t>MF1238_3</t>
  </si>
  <si>
    <t>Producció de teles no teixides</t>
  </si>
  <si>
    <t>MF0182_2</t>
  </si>
  <si>
    <t>Producció de filatura</t>
  </si>
  <si>
    <t>MF0181_2</t>
  </si>
  <si>
    <t>Producció de teixits en màquines Raschel i Crochet</t>
  </si>
  <si>
    <t>MF0899_2</t>
  </si>
  <si>
    <t>Producció de teixits en màquines Kette i circulars d'ordit</t>
  </si>
  <si>
    <t>MF0898_2</t>
  </si>
  <si>
    <t>Preparació de filatures i ordissatges per a telers de punt</t>
  </si>
  <si>
    <t>MF0897_2</t>
  </si>
  <si>
    <t>Aplicacions de la normativa en processos i productes de tèxtils tècnics</t>
  </si>
  <si>
    <t>MF1244_3</t>
  </si>
  <si>
    <t>Processos i productes per al desenvolupament de tèxtils tècnics</t>
  </si>
  <si>
    <t>MF1243_3</t>
  </si>
  <si>
    <t>Gestió de la informació per al desenvolupament de tèxtils tècnics</t>
  </si>
  <si>
    <t>MF1242_3</t>
  </si>
  <si>
    <t>Tècniques bàsiques de producció en filatura, art de teixir i teles no teixides</t>
  </si>
  <si>
    <t>MF0433_1</t>
  </si>
  <si>
    <t>Manipulació de càrregues amb carretons elevadors</t>
  </si>
  <si>
    <t>MF0432_1</t>
  </si>
  <si>
    <t>Materials, productes i processos bàsics tèxtils</t>
  </si>
  <si>
    <t>MF0431_1</t>
  </si>
  <si>
    <t>Classificació de pells</t>
  </si>
  <si>
    <t>MF0194_2</t>
  </si>
  <si>
    <t>Processos de tintura i greixatge de les pells</t>
  </si>
  <si>
    <t>MF0193_2</t>
  </si>
  <si>
    <t>Processos previs a la tintura</t>
  </si>
  <si>
    <t>MF0192_2</t>
  </si>
  <si>
    <t>Química aplicada al procés d'adobs</t>
  </si>
  <si>
    <t>MF0191_2</t>
  </si>
  <si>
    <t>Classificació de pells acabades</t>
  </si>
  <si>
    <t>MF0889_2</t>
  </si>
  <si>
    <t>Processos d'acabament de les pells</t>
  </si>
  <si>
    <t>MF0888_2</t>
  </si>
  <si>
    <t>Processos previs a l'acabament de les pells</t>
  </si>
  <si>
    <t>MF0887_2</t>
  </si>
  <si>
    <t>Principis i tècniques d'estampació tèxtil</t>
  </si>
  <si>
    <t>MF0902_3</t>
  </si>
  <si>
    <t>Principis i tècniques d'ennobliment tèxtil</t>
  </si>
  <si>
    <t>MF0901_3</t>
  </si>
  <si>
    <t>Disseny tècnic d'estampats tèxtils</t>
  </si>
  <si>
    <t>MF0900_3</t>
  </si>
  <si>
    <t>Assecament, planxada i embossament de roba</t>
  </si>
  <si>
    <t>MF0437_1</t>
  </si>
  <si>
    <t>Rentatge en sec de roba</t>
  </si>
  <si>
    <t>MF0436_1</t>
  </si>
  <si>
    <t>Rentatge aquós de roba</t>
  </si>
  <si>
    <t>MF0435_1</t>
  </si>
  <si>
    <t>Materials i articles tèxtils</t>
  </si>
  <si>
    <t>MF0434_1</t>
  </si>
  <si>
    <t>Acabaments de matèries tèxtils</t>
  </si>
  <si>
    <t>MF0891_2</t>
  </si>
  <si>
    <t>Aprests sobre articles tèxtils</t>
  </si>
  <si>
    <t>MF0890_2</t>
  </si>
  <si>
    <t>Química aplicada a processos tèxtils</t>
  </si>
  <si>
    <t>MF0188_2</t>
  </si>
  <si>
    <t>Tintura de matèries tèxtils</t>
  </si>
  <si>
    <t>MF0190_2</t>
  </si>
  <si>
    <t>Preparació i blanqueig de matèries tèxtils</t>
  </si>
  <si>
    <t>MF0189_2</t>
  </si>
  <si>
    <t>Tècniques bàsiques d'ennobliment tèxtil</t>
  </si>
  <si>
    <t>MF1231_1</t>
  </si>
  <si>
    <t>Materials tèxtils i processos auxiliars d'ennobliment tèxtil</t>
  </si>
  <si>
    <t>MF1230_1</t>
  </si>
  <si>
    <t>Manipulació de càrregues amb ponts grua i polispasts</t>
  </si>
  <si>
    <t>MF0637_1</t>
  </si>
  <si>
    <t>Tècniques de transformació de materials aplicats al vestuari d'espectacle</t>
  </si>
  <si>
    <t>MF1521_3</t>
  </si>
  <si>
    <t>Tècniques de confecció, proves i acabaments del vestuari per a l'espectacle</t>
  </si>
  <si>
    <t>MF1520_3</t>
  </si>
  <si>
    <t>Tècniques de patronatge, modelatge i tall aplicades al vestuari d'espectacle</t>
  </si>
  <si>
    <t>MF1519_3</t>
  </si>
  <si>
    <t>El projecte de vestuari en espectacles en viu</t>
  </si>
  <si>
    <t>MF1518_3</t>
  </si>
  <si>
    <t>Tècniques de gestió d'informació sobre història i evolució de la indumentària aplicada al vestuari escènic</t>
  </si>
  <si>
    <t>MF1517_3</t>
  </si>
  <si>
    <t>Assajos i funcions amb vestuari en diferents situacions de representació</t>
  </si>
  <si>
    <t>MF1509_3</t>
  </si>
  <si>
    <t>Tècniques i processos de manteniment i adaptació de vestuari d'espectacle</t>
  </si>
  <si>
    <t>MF1508_3</t>
  </si>
  <si>
    <t>Planificació i realització del muntatge i desmuntatge de vestuari de l'espectacle en viu</t>
  </si>
  <si>
    <t>MF1507_3</t>
  </si>
  <si>
    <t>Elaboració de projectes de vestuari per a espectacles en viu</t>
  </si>
  <si>
    <t>MF1506_3</t>
  </si>
  <si>
    <t>Industrialització de patrons d'articles de confecció en tèxtil i pell</t>
  </si>
  <si>
    <t>MF0915_3</t>
  </si>
  <si>
    <t>Tècniques de patronatge d'articles de confecció en tèxtil i pell</t>
  </si>
  <si>
    <t>MF0914_3</t>
  </si>
  <si>
    <t>Tècniques i modelatge de peces sobre maniquí</t>
  </si>
  <si>
    <t>MF0913_3</t>
  </si>
  <si>
    <t>Creació de productes en tèxtil i pell</t>
  </si>
  <si>
    <t>MF0912_3</t>
  </si>
  <si>
    <t>Matèries, productes i processos en confecció, calçat i marroquineria</t>
  </si>
  <si>
    <t>MF0474_3</t>
  </si>
  <si>
    <t>Tècniques d'acoblament de pell i cuïr</t>
  </si>
  <si>
    <t>MF0197_2</t>
  </si>
  <si>
    <t>Tècniques d'acoblament de teixits i laminats</t>
  </si>
  <si>
    <t>MF0196_2</t>
  </si>
  <si>
    <t>Matèries i processos de tèxtil, confecció i pell</t>
  </si>
  <si>
    <t>MF0195_2</t>
  </si>
  <si>
    <t>Tècniques de tall de pells i cuirs</t>
  </si>
  <si>
    <t>MF0199_2</t>
  </si>
  <si>
    <t>Tècniques de tall de teixits i laminats</t>
  </si>
  <si>
    <t>MF0198_2</t>
  </si>
  <si>
    <t>Anglès professional per a la logística dels processos d'externalització internacional de la producció i compravenda de productes en tèxtil, pell i confecció</t>
  </si>
  <si>
    <t>MF2176_2</t>
  </si>
  <si>
    <t>Negociació i compravenda nacional i internacional de productes en tèxtil, pell i confecció</t>
  </si>
  <si>
    <t>MF2175_3</t>
  </si>
  <si>
    <t>Aprovisionament i gestió de magatzems, transport i distribució de productes en tèxtil, pell i confecció</t>
  </si>
  <si>
    <t>MF2174_3</t>
  </si>
  <si>
    <t>Organització i control de l'externalització de la fabricació de productes en tèxtil, pell i confecció</t>
  </si>
  <si>
    <t>MF2173_3</t>
  </si>
  <si>
    <t>Optimització de la cadena logística</t>
  </si>
  <si>
    <t>MF1005_3</t>
  </si>
  <si>
    <t>Control de qualitat de productes de pell, calçat i marroquineria</t>
  </si>
  <si>
    <t>MF2058_3</t>
  </si>
  <si>
    <t>Control de qualitat de productes tèxtils i articles confeccionats</t>
  </si>
  <si>
    <t>MF2057_3</t>
  </si>
  <si>
    <t>Activitats de gestió del control de qualitat de productes en tèxtil i pell</t>
  </si>
  <si>
    <t>MF2056_3</t>
  </si>
  <si>
    <t>Tècniques de confecció de coixins, fundes i accessoris</t>
  </si>
  <si>
    <t>MF0179_1</t>
  </si>
  <si>
    <t>Tècniques de confecció de cortines i estores</t>
  </si>
  <si>
    <t>MF0178_1</t>
  </si>
  <si>
    <t>Iniciació en materials, productes i processos tèxtils</t>
  </si>
  <si>
    <t>MF0177_1</t>
  </si>
  <si>
    <t>Informació i atenció al client en serveis de realització de vestuari a mida</t>
  </si>
  <si>
    <t>MF1237_2</t>
  </si>
  <si>
    <t>Técnicas d'acabament per a confecció a mida</t>
  </si>
  <si>
    <t>MF1236_2</t>
  </si>
  <si>
    <t>Tècniques d'acoblament a màquina en confecció a mida</t>
  </si>
  <si>
    <t>MF1235_2</t>
  </si>
  <si>
    <t>Tècniques de tall i acoblament a mà en confecció a mida</t>
  </si>
  <si>
    <t>MF1234_2</t>
  </si>
  <si>
    <t>Materials, eines, màquines i equips de confecció</t>
  </si>
  <si>
    <t>MF1225_1</t>
  </si>
  <si>
    <t>Entelament de parets i entapissament de panells murals</t>
  </si>
  <si>
    <t>MF0430_1</t>
  </si>
  <si>
    <t>Entapissament de mobiliari</t>
  </si>
  <si>
    <t>MF0429_1</t>
  </si>
  <si>
    <t>Materials i serveis en tapisseria</t>
  </si>
  <si>
    <t>MF0428_1</t>
  </si>
  <si>
    <t>Acabament d'articles i peces de pelleteria</t>
  </si>
  <si>
    <t>MF0444_2</t>
  </si>
  <si>
    <t>Acoblament i muntatge de peces i articles de pelleteria</t>
  </si>
  <si>
    <t>MF0443_2</t>
  </si>
  <si>
    <t>Tall de pells per a pelleteria</t>
  </si>
  <si>
    <t>MF0442_2</t>
  </si>
  <si>
    <t>Matèries i processos de confecció i productes de pelleteria</t>
  </si>
  <si>
    <t>MF0441_2</t>
  </si>
  <si>
    <t>Tècniques bàsiques de producció en adobatge de pells</t>
  </si>
  <si>
    <t>MF1229_1</t>
  </si>
  <si>
    <t>Pells i processos auxiliars d'adobatge</t>
  </si>
  <si>
    <t>MF1228_1</t>
  </si>
  <si>
    <t>Tècniques de realització i reparació d'articles d'albarderia</t>
  </si>
  <si>
    <t>MF1233_1</t>
  </si>
  <si>
    <t>Materials i atenció al client en serveis d'albarderia</t>
  </si>
  <si>
    <t>MF1232_1</t>
  </si>
  <si>
    <t>Adaptacions i personalitzacions en peces de vestir</t>
  </si>
  <si>
    <t>MF1227_1</t>
  </si>
  <si>
    <t>Arranjaments en peces de vestir i roba de llar</t>
  </si>
  <si>
    <t>MF1226_1</t>
  </si>
  <si>
    <t>Informació i atenció dels clients en els serveis d'arranjaments i adaptacions d'articles en tèxtil i pell</t>
  </si>
  <si>
    <t>MF1224_1</t>
  </si>
  <si>
    <t>Tècniques d'adaptació o elaboració de calçat per a l'espectacle</t>
  </si>
  <si>
    <t>MF1505_2</t>
  </si>
  <si>
    <t>Tècniques d'elaboració de calçat a mida i ortopèdic</t>
  </si>
  <si>
    <t>MF1504_2</t>
  </si>
  <si>
    <t>Tècniques d'adaptació de formes per a calçat a mida i ortopèdic</t>
  </si>
  <si>
    <t>MF1503_2</t>
  </si>
  <si>
    <t>Materials, eines i màquines per a fabricació de calçat a mida i ortopèdic</t>
  </si>
  <si>
    <t>MF1502_2</t>
  </si>
  <si>
    <t>Industrialització de patrons de calçat i articles de marroquineria</t>
  </si>
  <si>
    <t>MF0918_3</t>
  </si>
  <si>
    <t>Tècniques de patronatge d'articles de marroquineria i guarnicioneria</t>
  </si>
  <si>
    <t>MF0917_3</t>
  </si>
  <si>
    <t>Procés d'ajust i desenvolupament de patrons per a calçat</t>
  </si>
  <si>
    <t>MF0916_3</t>
  </si>
  <si>
    <t>Reparació de calçat</t>
  </si>
  <si>
    <t>MF0440_1</t>
  </si>
  <si>
    <t>Reparació d'articles de marroquineria</t>
  </si>
  <si>
    <t>MF0439_1</t>
  </si>
  <si>
    <t>Materials i serveis en reparació de calçat i marroquineria</t>
  </si>
  <si>
    <t>MF0438_1</t>
  </si>
  <si>
    <t>Suport psicosocial, atenció relacional i comunicativa en institucions</t>
  </si>
  <si>
    <t>MF1019_2</t>
  </si>
  <si>
    <t>Intervenció en l'atenció sociosanitària en institucions</t>
  </si>
  <si>
    <t>MF1018_2</t>
  </si>
  <si>
    <t>Intervenció en l'atenció higienicoalimentària en institucions</t>
  </si>
  <si>
    <t>MF1017_2</t>
  </si>
  <si>
    <t>Suport en l'organització d'intervencions en l'àmbit institucional</t>
  </si>
  <si>
    <t>MF1016_2</t>
  </si>
  <si>
    <t>Suport domiciliari i alimentació familiar</t>
  </si>
  <si>
    <t>MF0251_2</t>
  </si>
  <si>
    <t>Atenció i suport psicosocial domiciliari</t>
  </si>
  <si>
    <t>MF0250_2</t>
  </si>
  <si>
    <t>Higiene i atenció sanitària domiciliària</t>
  </si>
  <si>
    <t>MF0249_2</t>
  </si>
  <si>
    <t>Tècniques i procediments de neteja amb utilització de maquinària</t>
  </si>
  <si>
    <t>MF1088_1</t>
  </si>
  <si>
    <t>Neteja de vidres en edificis i locals</t>
  </si>
  <si>
    <t>MF1087_1</t>
  </si>
  <si>
    <t>Neteja del mobiliari interior</t>
  </si>
  <si>
    <t>MF0996_1</t>
  </si>
  <si>
    <t>Neteja, tractament i manteniment de terres, parets i sostres en edificis i locals</t>
  </si>
  <si>
    <t>MF0972_1</t>
  </si>
  <si>
    <t>Operacions d'emmagatzemament vinculades a les activitats funeràries</t>
  </si>
  <si>
    <t>MF2015_2</t>
  </si>
  <si>
    <t>Operacions de manteniment de les instal·lacions i maquinària funerària</t>
  </si>
  <si>
    <t>MF2014_2</t>
  </si>
  <si>
    <t>Cremació i manteniment de forns crematoris</t>
  </si>
  <si>
    <t>MF2013_2</t>
  </si>
  <si>
    <t>Conducció i manteniment bàsic de vehicles de transport funerari</t>
  </si>
  <si>
    <t>MF2012_2</t>
  </si>
  <si>
    <t>Tanatoestètica</t>
  </si>
  <si>
    <t>MF1607_2</t>
  </si>
  <si>
    <t>Organització dels actes de protocol funerari i activitats d'assistència a la persona sol·licitant, familiars i/o persones usuàries</t>
  </si>
  <si>
    <t>MF2010_2</t>
  </si>
  <si>
    <t>Organització de les prestacions de serveis funeraris</t>
  </si>
  <si>
    <t>MF2009_2</t>
  </si>
  <si>
    <t>Atenció i informació de la demanda de prestació de serveis funeraris i realització de les operacions de cobrament</t>
  </si>
  <si>
    <t>MF2008_2</t>
  </si>
  <si>
    <t>Neteja de cementeris</t>
  </si>
  <si>
    <t>MF2007_1</t>
  </si>
  <si>
    <t>Inhumació, exhumació i reducció de cadàvers, restes humanes i/o cendres</t>
  </si>
  <si>
    <t>MF2006_1</t>
  </si>
  <si>
    <t>Operacions bàsiques per al manteniment de jardins, parcs i zones verdes</t>
  </si>
  <si>
    <t>MF0522_1</t>
  </si>
  <si>
    <t>Gestió i emmagatzemament del material de neteja</t>
  </si>
  <si>
    <t>MF1436_3</t>
  </si>
  <si>
    <t>Supervisió dels treballs de neteja i establiment de procediments de comunicació en l'entorn laboral</t>
  </si>
  <si>
    <t>MF1435_3</t>
  </si>
  <si>
    <t>Planificació del treball de neteja i la gestió dels treballadors i treballadores</t>
  </si>
  <si>
    <t>MF1434_3</t>
  </si>
  <si>
    <t>Tècniques d'ensinistrament i vinculació aplicades a gossos per a persones amb trastorns de l'espectre de l'autisme</t>
  </si>
  <si>
    <t>MF2021_3</t>
  </si>
  <si>
    <t>Tècniques d'ensinistrament i vinculació aplicades a gossos de servei</t>
  </si>
  <si>
    <t>MF2020_3</t>
  </si>
  <si>
    <t>Tècniques d'ensinistrament i vinculació aplicades a gossos d'avís</t>
  </si>
  <si>
    <t>MF2019_3</t>
  </si>
  <si>
    <t>Tècniques d'ensinistrament aplicades a gossos senyal</t>
  </si>
  <si>
    <t>MF2018_3</t>
  </si>
  <si>
    <t>Tècniques d'ensinistrament i vinculació aplicades a gossos guia</t>
  </si>
  <si>
    <t>MF2017_3</t>
  </si>
  <si>
    <t>Selecció, preparació del cadell i integració de gossos externs a la línia de cria per ser ensinistrats com a gossos d'assistència</t>
  </si>
  <si>
    <t>MF2016_3</t>
  </si>
  <si>
    <t>Tècniques d'ensinistrament de base aplicades a gossos</t>
  </si>
  <si>
    <t>MF1741_2</t>
  </si>
  <si>
    <t>Condicionament de llits, peces de vestir i roba de la llar</t>
  </si>
  <si>
    <t>MF1332_1</t>
  </si>
  <si>
    <t>Cuina casolana</t>
  </si>
  <si>
    <t>MF1331_1</t>
  </si>
  <si>
    <t>Neteja domèstica</t>
  </si>
  <si>
    <t>MF1330_1</t>
  </si>
  <si>
    <t>Recolzament a la interacció de la persona sordcega amb l'entorn en gestions bàsiques</t>
  </si>
  <si>
    <t>MF1441_3</t>
  </si>
  <si>
    <t>Intervenció en situacions d'aïllament</t>
  </si>
  <si>
    <t>MF1440_3</t>
  </si>
  <si>
    <t>Programes educatius i formatius per a persones sordcegues</t>
  </si>
  <si>
    <t>MF1439_3</t>
  </si>
  <si>
    <t>Sistemes i recursos de suport a la comunicació de persones sordcegues</t>
  </si>
  <si>
    <t>MF1438_3</t>
  </si>
  <si>
    <t>Llengua de signes espanyola</t>
  </si>
  <si>
    <t>MF1437_3</t>
  </si>
  <si>
    <t>Valoració, seguiment i difusió d'accions de mediació</t>
  </si>
  <si>
    <t>MF1041_3</t>
  </si>
  <si>
    <t>Gestió de conflictes i processos de mediació</t>
  </si>
  <si>
    <t>MF1040_3</t>
  </si>
  <si>
    <t>Prevenció de conflictes</t>
  </si>
  <si>
    <t>MF1039_3</t>
  </si>
  <si>
    <t>Contextos socials d'intervenció comunitària</t>
  </si>
  <si>
    <t>MF1038_3</t>
  </si>
  <si>
    <t>Impuls de la igualtat d'oportunitats entre dones i homes</t>
  </si>
  <si>
    <t>MF1026_3</t>
  </si>
  <si>
    <t>Sensibilització i formació sobre la comunitat sorda</t>
  </si>
  <si>
    <t>MF1447_3</t>
  </si>
  <si>
    <t>Foment i suport associatiu</t>
  </si>
  <si>
    <t>MF1023_3</t>
  </si>
  <si>
    <t>Maneig de les eines, tècniques i habilitats per prestar el servei de teleassistència</t>
  </si>
  <si>
    <t>MF1425_2</t>
  </si>
  <si>
    <t>Emissió i gestió de trucades sortints en un servei de telesassistència</t>
  </si>
  <si>
    <t>MF1424_2</t>
  </si>
  <si>
    <t>Atenció i gestió de trucades entrants en un servei de teleassistència</t>
  </si>
  <si>
    <t>MF1423_2</t>
  </si>
  <si>
    <t>Seguiment del procés d'inserció sociolaboral de persones amb discapacitat</t>
  </si>
  <si>
    <t>MF1037_3</t>
  </si>
  <si>
    <t>Metodologia d'ocupació amb suport en la inserció sociolaboral de persones amb discapacitat</t>
  </si>
  <si>
    <t>MF1036_3</t>
  </si>
  <si>
    <t>Entrenament en habilitats sociolaborals de persones amb discapacitat</t>
  </si>
  <si>
    <t>MF1035_3</t>
  </si>
  <si>
    <t>Gestió de recursos laborals, formatius i anàlisi de llocs de treball per a la inserció soc</t>
  </si>
  <si>
    <t>MF1034_3</t>
  </si>
  <si>
    <t>Detecció, prevenció i acompanyament en situacions de violència contra les dones</t>
  </si>
  <si>
    <t>MF1584_3</t>
  </si>
  <si>
    <t>Accions per a la igualtat efectiva de dones i homes</t>
  </si>
  <si>
    <t>MF1583_3</t>
  </si>
  <si>
    <t>Promoció per a la igualtat efectiva de dones i homes en matèria d'ocupació</t>
  </si>
  <si>
    <t>MF1582_3</t>
  </si>
  <si>
    <t>Participació i creació de xarxes amb perspectiva de gènere</t>
  </si>
  <si>
    <t>MF1454_3</t>
  </si>
  <si>
    <t>Comunicació amb perspectiva de gènere</t>
  </si>
  <si>
    <t>MF1453_3</t>
  </si>
  <si>
    <t>Hàbits i autonomia en l'alimentació de l'alumnat amb necessitats educatives especials, en el menjador escolar</t>
  </si>
  <si>
    <t>MF1430_3</t>
  </si>
  <si>
    <t>Atenció i vigilància en l'activitat de l'esbarjo de l'alumnat amb necessitats educatives especials</t>
  </si>
  <si>
    <t>MF1429_3</t>
  </si>
  <si>
    <t>Autonomia i higiene personal en la toaleta de l'alumnat amb necessitats educatives especials</t>
  </si>
  <si>
    <t>MF1428_3</t>
  </si>
  <si>
    <t>Participació en els programes d'ensenyament-aprenentatge en l'aula de referència de l'alumnat amb necessitats educatives especials</t>
  </si>
  <si>
    <t>MF1427_3</t>
  </si>
  <si>
    <t>Aplicació técnica de mobilitat, orientació i deambulació en els desplaçaments interns pel centre educatiu, de l'alumnat amb necessitats educatives especials</t>
  </si>
  <si>
    <t>MF1426_3</t>
  </si>
  <si>
    <t>Intervenció amb famílies de persones amb discapacitat</t>
  </si>
  <si>
    <t>MF1452_3</t>
  </si>
  <si>
    <t>Entrenament en estratègies cognitives bàsiques i alfabetització tecnològica a persones amb discapacitat</t>
  </si>
  <si>
    <t>MF1451_3</t>
  </si>
  <si>
    <t>Processos d'inclusió de persones amb discapacitat en espais d'oci i temps lliure</t>
  </si>
  <si>
    <t>MF1450_3</t>
  </si>
  <si>
    <t>Acompanyament de persones amb discapacitat en activitats programades</t>
  </si>
  <si>
    <t>MF1449_3</t>
  </si>
  <si>
    <t>Recursos socials i comunitaris per a persones amb discapacitat</t>
  </si>
  <si>
    <t>MF1448_3</t>
  </si>
  <si>
    <t>Orientació laboral i promoció de la qualitat en la formació professional per a l'ocupació</t>
  </si>
  <si>
    <t>MF1446_3</t>
  </si>
  <si>
    <t>Avaluació del procés d'ensenyament-aprenentatge en formació professional per a l'ocupació</t>
  </si>
  <si>
    <t>MF1445_3</t>
  </si>
  <si>
    <t>Impartició i tutorització d'accions formatives per a l'ocupació</t>
  </si>
  <si>
    <t>MF1444_3</t>
  </si>
  <si>
    <t>Selecció, elaboració, adaptació i utilizació de materials, mitjans i recursos didàctics i</t>
  </si>
  <si>
    <t>MF1443_3</t>
  </si>
  <si>
    <t>Programació didàctica d'accions formatives per a l'ocupació</t>
  </si>
  <si>
    <t>MF1442_3</t>
  </si>
  <si>
    <t>Organització d'accions socioeducatives adreçades a joves en el marc de l'educació no formal</t>
  </si>
  <si>
    <t>MF1876_3</t>
  </si>
  <si>
    <t>Organització i gestió d'accions de dinamització de la informació per a joves</t>
  </si>
  <si>
    <t>MF1875_3</t>
  </si>
  <si>
    <t>Organització i gestió de serveis d'informació d'interès per a la joventut</t>
  </si>
  <si>
    <t>MF1874_3</t>
  </si>
  <si>
    <t>Coordinació i dinamització de l'equip de monitors de temps lliure</t>
  </si>
  <si>
    <t>MF1870_3</t>
  </si>
  <si>
    <t>Planificació, organització, gestió i avaluació de projectes educatius de temps lliure infantil</t>
  </si>
  <si>
    <t>MF1869_3</t>
  </si>
  <si>
    <t>Tècniques i recursos d'animació en activitats de temps lliure</t>
  </si>
  <si>
    <t>MF1868_2</t>
  </si>
  <si>
    <t>Processos grupals i educatius en el temps lliure infantil i juvenil</t>
  </si>
  <si>
    <t>MF1867_2</t>
  </si>
  <si>
    <t>Activitats d'educació en el temps lliure infantil i juvenil</t>
  </si>
  <si>
    <t>MF1866_2</t>
  </si>
  <si>
    <t>Extensió cultural i bibliotecària</t>
  </si>
  <si>
    <t>MF2025_3</t>
  </si>
  <si>
    <t>Servei de préstec bibliotecari</t>
  </si>
  <si>
    <t>MF2024_3</t>
  </si>
  <si>
    <t>Gestió de la col·lecció de la biblioteca</t>
  </si>
  <si>
    <t>MF2023_3</t>
  </si>
  <si>
    <t>Informació i formació d'usuaris/àries de la biblioteca</t>
  </si>
  <si>
    <t>MF2022_3</t>
  </si>
  <si>
    <t>Màrqueting cultural</t>
  </si>
  <si>
    <t>MF1433_3</t>
  </si>
  <si>
    <t>Projectes d'animació cultural</t>
  </si>
  <si>
    <t>MF1432_3</t>
  </si>
  <si>
    <t>Programacions culturals</t>
  </si>
  <si>
    <t>MF1431_3</t>
  </si>
  <si>
    <t>Gestió de conflictes entre agents comunitaris</t>
  </si>
  <si>
    <t>MF1025_3</t>
  </si>
  <si>
    <t>Tècniques i instruments d'informació i difusió en la dinamització comunitària</t>
  </si>
  <si>
    <t>MF1024_3</t>
  </si>
  <si>
    <t>Metodologia de la dinamització comunitària</t>
  </si>
  <si>
    <t>MF1022_3</t>
  </si>
  <si>
    <t>Participació ciutadana</t>
  </si>
  <si>
    <t>MF1021_3</t>
  </si>
  <si>
    <t>Agents del procès comunitari</t>
  </si>
  <si>
    <t>MF1020_3</t>
  </si>
  <si>
    <t>Seguretat i minimització de riscos en els processos de control d'organismes nocius</t>
  </si>
  <si>
    <t>MF0802_3</t>
  </si>
  <si>
    <t>Logística de productes, mitjans i sistemes utilitzats en l'execució de plans de control d'organismes nocius</t>
  </si>
  <si>
    <t>MF0801_3</t>
  </si>
  <si>
    <t>Desenvolupament i supervisió de plans de control d'organismes nocius</t>
  </si>
  <si>
    <t>MF0800_3</t>
  </si>
  <si>
    <t>Legislació i documentació en els processos de control d'organismes nocius</t>
  </si>
  <si>
    <t>MF0799_3</t>
  </si>
  <si>
    <t>Control i vigilància de la restauració, manteniment, ordenació i defensa dels espais nat</t>
  </si>
  <si>
    <t>MF0086_3</t>
  </si>
  <si>
    <t>Extinció d'incendis forestals</t>
  </si>
  <si>
    <t>Control i vigilància de l'aprofitament dels recursos cinegètics i piscícoles</t>
  </si>
  <si>
    <t>MF0085_3</t>
  </si>
  <si>
    <t>Control i vigilància dels aprofitaments dels recursos naturals</t>
  </si>
  <si>
    <t>MF0084_3</t>
  </si>
  <si>
    <t>Activitats d'ús públic i protecció del medi natural</t>
  </si>
  <si>
    <t>MF0083_3</t>
  </si>
  <si>
    <t>Prevenció de riscos ambientals</t>
  </si>
  <si>
    <t>MF1974_3</t>
  </si>
  <si>
    <t>Sistemes de gestió ambiental</t>
  </si>
  <si>
    <t>MF1973_3</t>
  </si>
  <si>
    <t>Aspectes ambientals de l'organizació</t>
  </si>
  <si>
    <t>MF1972_3</t>
  </si>
  <si>
    <t>Normativa i política interna de gestió ambiental de l'organització</t>
  </si>
  <si>
    <t>MF1971_3</t>
  </si>
  <si>
    <t>Seguretat i salut</t>
  </si>
  <si>
    <t>MF0075_2</t>
  </si>
  <si>
    <t>Manteniment dels equips i instal·lacions d'una planta de tractament d'aigües i d'una pl</t>
  </si>
  <si>
    <t>MF0074_2</t>
  </si>
  <si>
    <t>Funcionament i operació dels processos de depuració i tractament de l'aigua</t>
  </si>
  <si>
    <t>MF0073_2</t>
  </si>
  <si>
    <t>Neteja d'instal·lacions i equipaments industrials</t>
  </si>
  <si>
    <t>MF1314_1</t>
  </si>
  <si>
    <t>Neteja d'espais oberts</t>
  </si>
  <si>
    <t>MF1313_1</t>
  </si>
  <si>
    <t>Assajos i informes d'aïllament acústic</t>
  </si>
  <si>
    <t>MF1619_3</t>
  </si>
  <si>
    <t>Assajos i informes de sorolls i vibracions</t>
  </si>
  <si>
    <t>MF1618_3</t>
  </si>
  <si>
    <t>Planificació i manteniment d'equips en determinacions sonores</t>
  </si>
  <si>
    <t>MF1617_3</t>
  </si>
  <si>
    <t>Depuració i control d'emissions a l'atmosfera</t>
  </si>
  <si>
    <t>MF1616_3</t>
  </si>
  <si>
    <t>Presa de mostres i mesurament de contaminants atmosfèrics</t>
  </si>
  <si>
    <t>MF1615_3</t>
  </si>
  <si>
    <t>Normativa de contaminació atmosfèrica</t>
  </si>
  <si>
    <t>MF1614_3</t>
  </si>
  <si>
    <t>Equips de mesurament de contaminants atmosfèrics</t>
  </si>
  <si>
    <t>MF1613_3</t>
  </si>
  <si>
    <t>Programes d'educació ambiental</t>
  </si>
  <si>
    <t>MF0806_3</t>
  </si>
  <si>
    <t>Activitats humanes i problemàtica ambiental</t>
  </si>
  <si>
    <t>MF0805_3</t>
  </si>
  <si>
    <t>Estructura i dinàmica del medi ambient</t>
  </si>
  <si>
    <t>MF0804_3</t>
  </si>
  <si>
    <t>Activitats d'orientació i desenvolupament en el medi</t>
  </si>
  <si>
    <t>MF0803_3</t>
  </si>
  <si>
    <t>Gestió de residus industrials</t>
  </si>
  <si>
    <t>MF0077_2</t>
  </si>
  <si>
    <t>Gestió de residus urbans</t>
  </si>
  <si>
    <t>MF0076_2</t>
  </si>
  <si>
    <t>Recerca i detecció de substàncies oloroses amb gossos</t>
  </si>
  <si>
    <t>MF1758_3</t>
  </si>
  <si>
    <t>Ensinistrament de gossos per detecció, recerca, salvament i rescat de víctimes</t>
  </si>
  <si>
    <t>MF1757_3</t>
  </si>
  <si>
    <t>Ensinistrament de gossos per a defensa i vigilància</t>
  </si>
  <si>
    <t>MF1756_3</t>
  </si>
  <si>
    <t>Primers auxilis aplicats a gossos</t>
  </si>
  <si>
    <t>MF1744_2</t>
  </si>
  <si>
    <t>Cures higièniques aplicats a gossos</t>
  </si>
  <si>
    <t>MF1743_2</t>
  </si>
  <si>
    <t>Gestió a nivell bàsic de la prevenció de riscos laborals en l'àmbit de la prevenció i extinció d'incendis forestals</t>
  </si>
  <si>
    <t>MF1970_2</t>
  </si>
  <si>
    <t>Tasques de suport als grups operatius de protecció civil en el medi natural i rural</t>
  </si>
  <si>
    <t>MF1969_3</t>
  </si>
  <si>
    <t>Control d'operacions en la lluita contra incendis forestals</t>
  </si>
  <si>
    <t>MF1968_3</t>
  </si>
  <si>
    <t>Mitjans humans i materials en incendis forestals i contingències en el medi natural i rural</t>
  </si>
  <si>
    <t>MF1967_3</t>
  </si>
  <si>
    <t>Primers auxilis</t>
  </si>
  <si>
    <t>MF0272_2</t>
  </si>
  <si>
    <t>Modificació de conductes no desitjades en gossos</t>
  </si>
  <si>
    <t>MF1742_2</t>
  </si>
  <si>
    <t>Contingències en el medi natural i rural</t>
  </si>
  <si>
    <t>MF1966_2</t>
  </si>
  <si>
    <t>MF1965_2</t>
  </si>
  <si>
    <t>Tasques de vigilància i detecció d'incendis forestals, manteniment d'infraestructures associades i informació a la població</t>
  </si>
  <si>
    <t>MF1964_2</t>
  </si>
  <si>
    <t>Anglès professional per a emergències</t>
  </si>
  <si>
    <t>MF2172_3</t>
  </si>
  <si>
    <t>Operacions d'administració del centre de coordinació d'emergències</t>
  </si>
  <si>
    <t>MF2171_3</t>
  </si>
  <si>
    <t>Procediments de gestió i coordinació de la resposta</t>
  </si>
  <si>
    <t>MF2170_3</t>
  </si>
  <si>
    <t>Protocols i plans operatius de demanda ciutadana d'emergències</t>
  </si>
  <si>
    <t>MF2169_3</t>
  </si>
  <si>
    <t>Tècniques per a la recepció i categorització de les demandes i comunicació amb l'usuari</t>
  </si>
  <si>
    <t>MF2168_3</t>
  </si>
  <si>
    <t>Rehabilitació de serveis bàsics en catàstrofes</t>
  </si>
  <si>
    <t>MF1755_3</t>
  </si>
  <si>
    <t>Intervenció operativa en emergències</t>
  </si>
  <si>
    <t>MF1754_3</t>
  </si>
  <si>
    <t>Prevenció de riscos en protecció civil</t>
  </si>
  <si>
    <t>MF1753_3</t>
  </si>
  <si>
    <t>Riscos en protecció civil i emergències</t>
  </si>
  <si>
    <t>MF1752_3</t>
  </si>
  <si>
    <t>Planificació de protecció civil</t>
  </si>
  <si>
    <t>MF1751_3</t>
  </si>
  <si>
    <t>Vigilància, transport i distribució d'objectes valuosos o perillosos i explosius</t>
  </si>
  <si>
    <t>MF0082_2</t>
  </si>
  <si>
    <t>Vigilància i protecció en seguretat privada</t>
  </si>
  <si>
    <t>MF0080_2</t>
  </si>
  <si>
    <t>Manteniment de les capacitats físiques per al desenvolupament de l'activitat i seguretat</t>
  </si>
  <si>
    <t>MF1749_2</t>
  </si>
  <si>
    <t>Manteniment dels medis materials per a les intervencions en incendis i emergències</t>
  </si>
  <si>
    <t>MF1748_2</t>
  </si>
  <si>
    <t>Normatives i instal·lacions de prevenció de riscos d'incendis i emergències</t>
  </si>
  <si>
    <t>MF1747_2</t>
  </si>
  <si>
    <t>Protecció de persones</t>
  </si>
  <si>
    <t>MF0081_2</t>
  </si>
  <si>
    <t>Operacions d'ajudes tècniques</t>
  </si>
  <si>
    <t>MF0404_2</t>
  </si>
  <si>
    <t>Fenòmens naturals i antròpics</t>
  </si>
  <si>
    <t>MF0403_2</t>
  </si>
  <si>
    <t>Control i extinció d'incendis</t>
  </si>
  <si>
    <t>MF0402_2</t>
  </si>
  <si>
    <t>Operacions de salvament</t>
  </si>
  <si>
    <t>MF0401_2</t>
  </si>
  <si>
    <t>Tècniques de recolzament psicològic i social en situacions de crisi</t>
  </si>
  <si>
    <t>MF0072_2</t>
  </si>
  <si>
    <t>Tècniques d'immobilització, mobilització i trasllat del o de la pacient</t>
  </si>
  <si>
    <t>MF0071_2</t>
  </si>
  <si>
    <t>Tècniques de suport vital bàsic i de recolzament al suport vital avançat</t>
  </si>
  <si>
    <t>MF0070_2</t>
  </si>
  <si>
    <t>Operacions de manteniment preventiu del vehicle i control de la seva dotació material</t>
  </si>
  <si>
    <t>MF0069_1</t>
  </si>
  <si>
    <t>Emergències sanitàries i dispositius de risc previsible</t>
  </si>
  <si>
    <t>MF0362_2</t>
  </si>
  <si>
    <t>Atenció sanitària inicial a múltiples víctimes</t>
  </si>
  <si>
    <t>MF0361_2</t>
  </si>
  <si>
    <t>Logística sanitària en situacions d'atenció a múltiples víctimes i catàstrofes</t>
  </si>
  <si>
    <t>MF0360_2</t>
  </si>
  <si>
    <t>Maneig de tècniques i habilitats relacionals per a la prestació d'un servei de tanatopràxia</t>
  </si>
  <si>
    <t>MF1609_3</t>
  </si>
  <si>
    <t>Extraccions de teixits, pròtesis, marcapassos i altres dispositius contaminants del cadàver</t>
  </si>
  <si>
    <t>MF1608_3</t>
  </si>
  <si>
    <t>Restauració i reconstrucció en cadàvers</t>
  </si>
  <si>
    <t>MF1606_3</t>
  </si>
  <si>
    <t>Conservació transitòria i embalsamament de cadàvers amb productes biocides</t>
  </si>
  <si>
    <t>MF1605_3</t>
  </si>
  <si>
    <t>Coordinació i control de la transformació de termoplàstics</t>
  </si>
  <si>
    <t>MF0786_3</t>
  </si>
  <si>
    <t>Coordinació i control de les operacions complementàries, d'acabament i la qualitat de materials</t>
  </si>
  <si>
    <t>MF0785_3</t>
  </si>
  <si>
    <t>Instal·lacions, màquines i serveis auxiliars de la transformació de polímers</t>
  </si>
  <si>
    <t>MF0781_3</t>
  </si>
  <si>
    <t>Motllos i utillatges per a la transformació de polímers</t>
  </si>
  <si>
    <t>MF0780_3</t>
  </si>
  <si>
    <t>Organització de la producció en indústries de transformació de polímers</t>
  </si>
  <si>
    <t>MF0778_3</t>
  </si>
  <si>
    <t>Coordinació de les operacions complementàries, d'acabament, control de qualitat de materials i</t>
  </si>
  <si>
    <t>MF0782_3</t>
  </si>
  <si>
    <t>Coordinació i control de l'elaboració i transformació de mescles de cautxú i làtex</t>
  </si>
  <si>
    <t>MF0779_3</t>
  </si>
  <si>
    <t>Operacions auxiliars i d'acabament dels transformats de cautxú i làtex</t>
  </si>
  <si>
    <t>MF0328_2</t>
  </si>
  <si>
    <t>Operacions de transformació de mescles de cautxú i làtex</t>
  </si>
  <si>
    <t>MF0327_2</t>
  </si>
  <si>
    <t>Preparació de màquines i instal·lacions per a la transformació de polímers</t>
  </si>
  <si>
    <t>MF0326_2</t>
  </si>
  <si>
    <t>Elaboració de mescles de cautxú i làtex</t>
  </si>
  <si>
    <t>MF0325_2</t>
  </si>
  <si>
    <t>Acabament de transformats polimèrics</t>
  </si>
  <si>
    <t>MF0331_2</t>
  </si>
  <si>
    <t>Operacions de transformació de termoplàstics</t>
  </si>
  <si>
    <t>MF0330_2</t>
  </si>
  <si>
    <t>Condicionament de materials termoplàstics per a la seva transformació</t>
  </si>
  <si>
    <t>MF0329_2</t>
  </si>
  <si>
    <t>Motllos de resina per a la transformació de termoestables i materials compostos de matriu pol</t>
  </si>
  <si>
    <t>MF0784_3</t>
  </si>
  <si>
    <t>Transformació de termoestables i materials compostos de matriu polimèrica</t>
  </si>
  <si>
    <t>MF0783_3</t>
  </si>
  <si>
    <t>Construcció i condicionament de models i motllos per a polímers termoestables</t>
  </si>
  <si>
    <t>MF0333_2</t>
  </si>
  <si>
    <t>Transformació de materials compostos de matriu polimèrica i termoestables</t>
  </si>
  <si>
    <t>MF0332_2</t>
  </si>
  <si>
    <t>Anàlisis microgràfiques i biològiques de pasta i paper</t>
  </si>
  <si>
    <t>MF1544_3</t>
  </si>
  <si>
    <t>Anàlisis químiques de pasta i paper</t>
  </si>
  <si>
    <t>MF1543_3</t>
  </si>
  <si>
    <t>Assajos físics i fisicoquímics de pasta i paper</t>
  </si>
  <si>
    <t>MF1542_3</t>
  </si>
  <si>
    <t>Mostreig per a assaigs i anàlisis</t>
  </si>
  <si>
    <t>MF0053_3</t>
  </si>
  <si>
    <t>Qualitat al laboratori</t>
  </si>
  <si>
    <t>MF0052_3</t>
  </si>
  <si>
    <t>Tractament i subministrament de líquids i gasos en el procés de fabricació de pastes cel·lulòsiques</t>
  </si>
  <si>
    <t>MF0773_2</t>
  </si>
  <si>
    <t>Conducció d'equips de fabricació de pastes químiques i semiquímiques</t>
  </si>
  <si>
    <t>MF0772_2</t>
  </si>
  <si>
    <t>Recepció, emmagatzemament i preparació de matèries primeres per a l'obtenció de pastes cel·lulòsiques</t>
  </si>
  <si>
    <t>MF0770_2</t>
  </si>
  <si>
    <t>Control local en plantes de pasta i paper</t>
  </si>
  <si>
    <t>MF0044_2</t>
  </si>
  <si>
    <t>Conducció d'equips de producció i recuperació d'energia</t>
  </si>
  <si>
    <t>MF0777_2</t>
  </si>
  <si>
    <t>Conducció d'equips de recuperació de lleixius negres</t>
  </si>
  <si>
    <t>MF0776_2</t>
  </si>
  <si>
    <t>Preparació i dosificació d'additius i productes químics</t>
  </si>
  <si>
    <t>MF0775_2</t>
  </si>
  <si>
    <t>Preparació de pastes verges o reciclades</t>
  </si>
  <si>
    <t>MF0774_2</t>
  </si>
  <si>
    <t>Serveis auxiliars per al procés paperer</t>
  </si>
  <si>
    <t>MF0043_2</t>
  </si>
  <si>
    <t>Controls en el procés de condicionament de productes farmacèutics i afins</t>
  </si>
  <si>
    <t>MF0324_2</t>
  </si>
  <si>
    <t>Condicionament de productes farmacèutics i afins</t>
  </si>
  <si>
    <t>MF0323_2</t>
  </si>
  <si>
    <t>Instal·lacions, serveis i equips de fabricació de productes farmacèutics i afins</t>
  </si>
  <si>
    <t>MF0050_2</t>
  </si>
  <si>
    <t>Normes de seguretat i ambientals del procés farmacèutic i afins</t>
  </si>
  <si>
    <t>MF0338_3</t>
  </si>
  <si>
    <t>Garantia de qualitat en el condicionament de productes farmacèutics i afins</t>
  </si>
  <si>
    <t>MF0337_3</t>
  </si>
  <si>
    <t>Coordinació i control en el condicionament de productes farmacèutics i afins</t>
  </si>
  <si>
    <t>MF0336_3</t>
  </si>
  <si>
    <t>Àrees i serveis de les plantes farmacèutiques i afins</t>
  </si>
  <si>
    <t>MF0335_3</t>
  </si>
  <si>
    <t>Organització en indústries farmacèutiques i afins</t>
  </si>
  <si>
    <t>MF0334_3</t>
  </si>
  <si>
    <t>Garantia de qualitat en la transformació de productes farmacèutics i afins</t>
  </si>
  <si>
    <t>MF0340_3</t>
  </si>
  <si>
    <t>Coordinació i control en fabricació farmacèutica i afins</t>
  </si>
  <si>
    <t>MF0339_3</t>
  </si>
  <si>
    <t>Fabricació de lots farmacèutics</t>
  </si>
  <si>
    <t>MF0051_2</t>
  </si>
  <si>
    <t>Dispensació de materials</t>
  </si>
  <si>
    <t>MF0049_2</t>
  </si>
  <si>
    <t>Mètodes instrumentals d'anàlisi química</t>
  </si>
  <si>
    <t>MF0342_3</t>
  </si>
  <si>
    <t>Mètodes d'anàlisis químiques</t>
  </si>
  <si>
    <t>MF0341_3</t>
  </si>
  <si>
    <t>Control de qualitat en la recepció i expedició de productes químics</t>
  </si>
  <si>
    <t>MF1536_2</t>
  </si>
  <si>
    <t>Operacions de manipulació i emmagatzematge de productes químics en recepció i expedició</t>
  </si>
  <si>
    <t>MF1535_2</t>
  </si>
  <si>
    <t>Operacions de preparació de màquines, equips i instal·lacions de logística, i serveis auxiliars</t>
  </si>
  <si>
    <t>MF1534_2</t>
  </si>
  <si>
    <t>Seguretat i Medi Ambient en planta química</t>
  </si>
  <si>
    <t>MF0048_2</t>
  </si>
  <si>
    <t>Operacions auxiliars elementals en laboratori i en processos de la indústria química i afins</t>
  </si>
  <si>
    <t>MF1312_1</t>
  </si>
  <si>
    <t>Operacions d'emmagatzematge de productes químics i relacionats</t>
  </si>
  <si>
    <t>MF1311_1</t>
  </si>
  <si>
    <t>Neteja i desinfecció en laboratoris i indústries químiques</t>
  </si>
  <si>
    <t>MF1310_1</t>
  </si>
  <si>
    <t>Control local en instal·lacions d'energia i serveis auxiliars</t>
  </si>
  <si>
    <t>MF0322_2</t>
  </si>
  <si>
    <t>Operacions bàsiques de màquines, equips i instal·lacions de producció i distribució d'energia</t>
  </si>
  <si>
    <t>MF0321_2</t>
  </si>
  <si>
    <t>Preparació de màquines, equips i instal·lacions d'energia i serveis auxiliars</t>
  </si>
  <si>
    <t>MF0320_2</t>
  </si>
  <si>
    <t>Garantia de qualitat del producte biotecnològic en procés</t>
  </si>
  <si>
    <t>MF1558_3</t>
  </si>
  <si>
    <t>Organització de la fabricació de productes de base biològica i del desenvolupament de serveis biotecnològics</t>
  </si>
  <si>
    <t>MF1557_3</t>
  </si>
  <si>
    <t>Normes de seguretat i ambientals en biotecnologia</t>
  </si>
  <si>
    <t>MF1541_3</t>
  </si>
  <si>
    <t>Bioinformàtica</t>
  </si>
  <si>
    <t>MF1537_3</t>
  </si>
  <si>
    <t>Sistemes de control avançat i d'optimització de processos</t>
  </si>
  <si>
    <t>MF0578_3</t>
  </si>
  <si>
    <t>Sistemes de control bàsic de processos</t>
  </si>
  <si>
    <t>MF0577_3</t>
  </si>
  <si>
    <t>Organització i control del condicionament i emmagatzemament de productes químics</t>
  </si>
  <si>
    <t>MF0788_3</t>
  </si>
  <si>
    <t>Formulació i preparació de mescles</t>
  </si>
  <si>
    <t>MF0787_3</t>
  </si>
  <si>
    <t>Normes de seguretat i ambientals del procés químic</t>
  </si>
  <si>
    <t>MF0579_3</t>
  </si>
  <si>
    <t>Organització i gestió en indústries de procés químic</t>
  </si>
  <si>
    <t>MF0574_3</t>
  </si>
  <si>
    <t>Control local en planta química</t>
  </si>
  <si>
    <t>MF0047_2</t>
  </si>
  <si>
    <t>Operacions de màquines, equips i instal·lacions de planta química</t>
  </si>
  <si>
    <t>MF0046_2</t>
  </si>
  <si>
    <t>Operacions bàsiques de procés químic</t>
  </si>
  <si>
    <t>MF0045_2</t>
  </si>
  <si>
    <t>Processos químics i d'instal·lacions d'energia i auxiliars</t>
  </si>
  <si>
    <t>MF0576_3</t>
  </si>
  <si>
    <t>Condicionament d'instal·lacions de procés químic, d'energia i auxiliars</t>
  </si>
  <si>
    <t>MF0575_3</t>
  </si>
  <si>
    <t>Assaigs biotecnològics</t>
  </si>
  <si>
    <t>MF0055_3</t>
  </si>
  <si>
    <t>Assaigs microbiològics</t>
  </si>
  <si>
    <t>MF0054_3</t>
  </si>
  <si>
    <t>Organització i gestió de la prevenció de riscos laborals en la realització d'assajos destructius</t>
  </si>
  <si>
    <t>MF2203_3</t>
  </si>
  <si>
    <t>Organització, supervisió i realització d'assajos ambientals i tèrmics de materials i productes</t>
  </si>
  <si>
    <t>MF2202_3</t>
  </si>
  <si>
    <t>Organització, supervisió i realització d'assajos de les característiques òptiques, electromagnètiques, reològiques i granulomètriques en materials i productes</t>
  </si>
  <si>
    <t>MF2201_3</t>
  </si>
  <si>
    <t>Organització, supervisió i realització d'assajos metal·logràfics, de duresa, impacte i altres mecànics superficials en materials, productes i unions soldades</t>
  </si>
  <si>
    <t>MF2200_3</t>
  </si>
  <si>
    <t>Organització, supervisió i realització d'assajos de materials i productes a la màquina universal</t>
  </si>
  <si>
    <t>MF2199_3</t>
  </si>
  <si>
    <t>Organitzar, supervisar i realitzar el calibratge i verificació dels equips i assajos metrològics</t>
  </si>
  <si>
    <t>MF2198_3</t>
  </si>
  <si>
    <t>Reconeixement de les propietats dels materials i productes associats als seus processos de fabricació o transformació</t>
  </si>
  <si>
    <t>MF2197_3</t>
  </si>
  <si>
    <t>Tècniques biotecnològiques i immunològiques en animals i vegetals</t>
  </si>
  <si>
    <t>MF1540_3</t>
  </si>
  <si>
    <t>Tècniques biotecnològiques a nivell cel·lular</t>
  </si>
  <si>
    <t>MF1539_3</t>
  </si>
  <si>
    <t>Tècniques de biologia molecular</t>
  </si>
  <si>
    <t>MF1538_3</t>
  </si>
  <si>
    <t>Gestió de la prevenció de riscos laborals en l'organització i la realització d'assajos no d</t>
  </si>
  <si>
    <t>MF1550_2</t>
  </si>
  <si>
    <t>Assajos no destructius mitjançant el mètode de corrents induïdes</t>
  </si>
  <si>
    <t>MF1549_3</t>
  </si>
  <si>
    <t>Assajos no destructius mitjançant el mètode de radiologia industrial</t>
  </si>
  <si>
    <t>MF1548_3</t>
  </si>
  <si>
    <t>Assajos no destructius mitjançant el mètode d'ultrasons</t>
  </si>
  <si>
    <t>MF1547_3</t>
  </si>
  <si>
    <t>Assajos no destructius mitjançant mètodes superficials i subsuperficials</t>
  </si>
  <si>
    <t>MF1546_3</t>
  </si>
  <si>
    <t>Defectes associats als processos de fabricació de diferents materials</t>
  </si>
  <si>
    <t>MF1545_3</t>
  </si>
  <si>
    <t>Assaigs fisicoquímics</t>
  </si>
  <si>
    <t>MF0057_3</t>
  </si>
  <si>
    <t>Assaigs físics de materials</t>
  </si>
  <si>
    <t>MF0056_3</t>
  </si>
  <si>
    <t>Producció de zooplancton</t>
  </si>
  <si>
    <t>MF0018_2</t>
  </si>
  <si>
    <t>Producció de fitoplancton</t>
  </si>
  <si>
    <t>MF0017_2</t>
  </si>
  <si>
    <t>Activitats de cultiu de larves, postlarves, llavors i alevins</t>
  </si>
  <si>
    <t>MF1304_1</t>
  </si>
  <si>
    <t>Activitats de reproducció i incubació d'espècies aqüícoles</t>
  </si>
  <si>
    <t>MF1303_1</t>
  </si>
  <si>
    <t>Activitats de cultiu de plàncton</t>
  </si>
  <si>
    <t>MF1302_1</t>
  </si>
  <si>
    <t>Gestió mediambiental en l'engreix d'aqüicultura</t>
  </si>
  <si>
    <t>MF0746_3</t>
  </si>
  <si>
    <t>Prevenció i control de patologies en engreix d'espècies aqüícoles</t>
  </si>
  <si>
    <t>MF0745_3</t>
  </si>
  <si>
    <t>Organització del procés productiu de l'engreix en aqüicultura</t>
  </si>
  <si>
    <t>MF0744_3</t>
  </si>
  <si>
    <t>Activitats d'engreix d'espècies aqüícoles en sistemes suspesos i en parcs</t>
  </si>
  <si>
    <t>MF1307_1</t>
  </si>
  <si>
    <t>Activitats d'engreix d'espècies aqüícoles en instal·lacions a terra</t>
  </si>
  <si>
    <t>MF1306_1</t>
  </si>
  <si>
    <t>Activitats d'engreix d'espècies aqüícoles en instal·lacions flotants i submergides</t>
  </si>
  <si>
    <t>MF1305_1</t>
  </si>
  <si>
    <t>Manteniment d'una empresa aqüícola</t>
  </si>
  <si>
    <t>MF1622_2</t>
  </si>
  <si>
    <t>Control del funcionament d'una instal·lació aqüícola</t>
  </si>
  <si>
    <t>MF1621_2</t>
  </si>
  <si>
    <t>Organització del manteniment d'una empresa aqüícola</t>
  </si>
  <si>
    <t>MF1620_2</t>
  </si>
  <si>
    <t>Gestió mediambiental en les diferents àrees de centre de cria en aqüicultura</t>
  </si>
  <si>
    <t>MF0743_3</t>
  </si>
  <si>
    <t>Prevenció i control de patologies en centre de cria en aqüicultura</t>
  </si>
  <si>
    <t>MF0742_3</t>
  </si>
  <si>
    <t>Organització de les àrees de producció del centre de cria en aqüicultura</t>
  </si>
  <si>
    <t>MF0741_3</t>
  </si>
  <si>
    <t>Cultiu postlarvari, de llavors i alevins d'espècies aqüícoles</t>
  </si>
  <si>
    <t>MF0287_2</t>
  </si>
  <si>
    <t>Cultiu larvari d'espècies aqüícoles</t>
  </si>
  <si>
    <t>MF0286_2</t>
  </si>
  <si>
    <t>Reproducció i incubació d'espècies aqüícoles</t>
  </si>
  <si>
    <t>MF0285_2</t>
  </si>
  <si>
    <t>Engreix de mol·luscs en parc de cultiu</t>
  </si>
  <si>
    <t>MF0284_2</t>
  </si>
  <si>
    <t>Engreix de mol·luscs bivalves en estructures flotants o submergides</t>
  </si>
  <si>
    <t>MF0283_2</t>
  </si>
  <si>
    <t>Engreix en instal·lacions a terra</t>
  </si>
  <si>
    <t>MF0020_2</t>
  </si>
  <si>
    <t>Engreix en gàbies</t>
  </si>
  <si>
    <t>MF0019_2</t>
  </si>
  <si>
    <t>Càrrega, estiba, descàrrega, desestiba i transbordament de mercaderies perilloses en l'àmbit portuari</t>
  </si>
  <si>
    <t>MF1957_2</t>
  </si>
  <si>
    <t>Operacions manuals de manipulació de mercaderies en les activitats de càrrega, estiba, descàrrega, desestiba i transbordament</t>
  </si>
  <si>
    <t>MF1956_2</t>
  </si>
  <si>
    <t>Operacions mecàniques de manipulació de mercaderies en les activitats de càrrega, estiba, descàrrega, desestiba i transbordament</t>
  </si>
  <si>
    <t>MF1955_2</t>
  </si>
  <si>
    <t>Anglès tecnicomarítim aplicat a l'àmbit de la càrrega, estiba, descàrrega, desestiba i transbordament</t>
  </si>
  <si>
    <t>MF0807_2</t>
  </si>
  <si>
    <t>Control de l'activitat pesquera d'un vaixell</t>
  </si>
  <si>
    <t>MF1901_3</t>
  </si>
  <si>
    <t>Capacitació pesquera</t>
  </si>
  <si>
    <t>MF1900_3</t>
  </si>
  <si>
    <t>Posició del vaixell i comunicacions marítimes</t>
  </si>
  <si>
    <t>MF1899_1</t>
  </si>
  <si>
    <t>Seguretat i primers auxilis a bord</t>
  </si>
  <si>
    <t>MF0733_1</t>
  </si>
  <si>
    <t>Tasques de coberta en buc de pesca</t>
  </si>
  <si>
    <t>MF0010_1</t>
  </si>
  <si>
    <t>Manteniment dels equips mecànics del parc de pesca</t>
  </si>
  <si>
    <t>MF1892_2</t>
  </si>
  <si>
    <t>Manteniment dels equips que composen la instal·lació frigorífica del parc de pesca</t>
  </si>
  <si>
    <t>MF1891_2</t>
  </si>
  <si>
    <t>Preparació i control de la maquinària del parc de pesca</t>
  </si>
  <si>
    <t>MF1890_2</t>
  </si>
  <si>
    <t>Documentació per a l'activitat pesquera</t>
  </si>
  <si>
    <t>MF1898_3</t>
  </si>
  <si>
    <t>Documentació per a la gestió del vaixell</t>
  </si>
  <si>
    <t>MF1897_3</t>
  </si>
  <si>
    <t>Gestió de l'activitat pesquera del vaixell</t>
  </si>
  <si>
    <t>MF1896_3</t>
  </si>
  <si>
    <t>Manteniment bàsic de màquines i equips auxiliars del buc</t>
  </si>
  <si>
    <t>MF0732_1</t>
  </si>
  <si>
    <t>Manteniment bàsic de motors de combustió interna i realització de guàrdies en sala de màquines del buc</t>
  </si>
  <si>
    <t>MF0731_1</t>
  </si>
  <si>
    <t>Motors de combustió interna, i màquines i equips auxiliars del buc</t>
  </si>
  <si>
    <t>MF0541_1</t>
  </si>
  <si>
    <t>Seguretat, supervivència i primers auxilis a la mar</t>
  </si>
  <si>
    <t>MF0540_2</t>
  </si>
  <si>
    <t>Navegació i comunicacions del buc</t>
  </si>
  <si>
    <t>MF0539_2</t>
  </si>
  <si>
    <t>Maniobra i estabilitat del buc</t>
  </si>
  <si>
    <t>MF0538_2</t>
  </si>
  <si>
    <t>Administració i arranjament del buc</t>
  </si>
  <si>
    <t>MF0537_2</t>
  </si>
  <si>
    <t>Maneig del sistema de bombeig en bucs</t>
  </si>
  <si>
    <t>MF1893_2</t>
  </si>
  <si>
    <t>Extracció, manipulació i conservació de la pesca</t>
  </si>
  <si>
    <t>MF0542_2</t>
  </si>
  <si>
    <t>Envasament i conservació de peix i marisc</t>
  </si>
  <si>
    <t>MF0016_2</t>
  </si>
  <si>
    <t>Processament de peix i marisc</t>
  </si>
  <si>
    <t>MF0015_2</t>
  </si>
  <si>
    <t>Amarratge, connexió/desconnexió de mànegues i desamarratge de vaixells a monoboies</t>
  </si>
  <si>
    <t>MF1309_1</t>
  </si>
  <si>
    <t>Amarratge i desamarratge de vaixells al port</t>
  </si>
  <si>
    <t>MF1308_1</t>
  </si>
  <si>
    <t>Maneig d'embarcacions a motor i motos nàutiques destinades al socorrisme aquàtic</t>
  </si>
  <si>
    <t>MF2049_2</t>
  </si>
  <si>
    <t>Manteniment, conservació i control de dotació d'embarcacions a motor i motos nàutiques destinades al socorrisme aquàtic</t>
  </si>
  <si>
    <t>MF2048_2</t>
  </si>
  <si>
    <t>Natació</t>
  </si>
  <si>
    <t>MF0269_2</t>
  </si>
  <si>
    <t>Guàrdia de navegació i govern del buc</t>
  </si>
  <si>
    <t>MF0011_1</t>
  </si>
  <si>
    <t>Tasques de parc de pesca</t>
  </si>
  <si>
    <t>MF1895_2</t>
  </si>
  <si>
    <t>Tasques de pesca i coberta</t>
  </si>
  <si>
    <t>MF1894_2</t>
  </si>
  <si>
    <t>Extracció de la pesca amb palangre, arrossegament i cèrcol</t>
  </si>
  <si>
    <t>MF0012_1</t>
  </si>
  <si>
    <t>Emmagatzemament i exposició de productes en llotja</t>
  </si>
  <si>
    <t>MF0290_3</t>
  </si>
  <si>
    <t>Control de productes en llotja</t>
  </si>
  <si>
    <t>MF0289_3</t>
  </si>
  <si>
    <t>Gestió de llotges</t>
  </si>
  <si>
    <t>MF0288_3</t>
  </si>
  <si>
    <t>Tasques d'extracció i preparació per a la venda de crustacis adherits a les roques</t>
  </si>
  <si>
    <t>MF1889_1</t>
  </si>
  <si>
    <t>Operació i conducció del sistema propulsor del buc i equips auxiliars</t>
  </si>
  <si>
    <t>MF0740_1</t>
  </si>
  <si>
    <t>Seguretat interior i assistència sanitària en el buc</t>
  </si>
  <si>
    <t>MF0739_2</t>
  </si>
  <si>
    <t>Pesca costera</t>
  </si>
  <si>
    <t>MF0738_2</t>
  </si>
  <si>
    <t>Rumb i comunicacions del buc</t>
  </si>
  <si>
    <t>MF0737_2</t>
  </si>
  <si>
    <t>Càrrega i maniobra del buc</t>
  </si>
  <si>
    <t>MF0736_2</t>
  </si>
  <si>
    <t>Organització administrativa del buc i de la pesca</t>
  </si>
  <si>
    <t>MF0735_2</t>
  </si>
  <si>
    <t>Extracció de la pesca amb arts menors, nanses i equips de marisqueig</t>
  </si>
  <si>
    <t>MF0734_1</t>
  </si>
  <si>
    <t>Manteniment i conservació del vaixell</t>
  </si>
  <si>
    <t>MF1298_1</t>
  </si>
  <si>
    <t>Manteniment i reparació d'elements pesquers al port</t>
  </si>
  <si>
    <t>MF1297_1</t>
  </si>
  <si>
    <t>Maniobra del vaixell al port</t>
  </si>
  <si>
    <t>MF1296_1</t>
  </si>
  <si>
    <t>Manteniment d'arts i aparells</t>
  </si>
  <si>
    <t>MF0014_2</t>
  </si>
  <si>
    <t>Muntatge d'arts i aparells de pesca</t>
  </si>
  <si>
    <t>MF0013_2</t>
  </si>
  <si>
    <t>Recol·lecció de recursos subaquàtics</t>
  </si>
  <si>
    <t>MF1301_1</t>
  </si>
  <si>
    <t>Manteniment d'instal·lacions aqüícoles submergides</t>
  </si>
  <si>
    <t>MF1300_1</t>
  </si>
  <si>
    <t>Intervenció hiperbàrica a baixa pressió</t>
  </si>
  <si>
    <t>MF1299_1</t>
  </si>
  <si>
    <t>Instal·lació d'estructures de fusta</t>
  </si>
  <si>
    <t>MF0886_2</t>
  </si>
  <si>
    <t>Instal·lació de revestiments de fusta i similars</t>
  </si>
  <si>
    <t>MF0885_2</t>
  </si>
  <si>
    <t>Muntatge i instal·lació de portes i finestres de fusta</t>
  </si>
  <si>
    <t>MF0884_2</t>
  </si>
  <si>
    <t>Mesuraments per a la instal·lació d'elements de fusteria</t>
  </si>
  <si>
    <t>MF0883_2</t>
  </si>
  <si>
    <t>Ajust i acabament d'instal·lacions de mobiliari</t>
  </si>
  <si>
    <t>MF0165_2</t>
  </si>
  <si>
    <t>Instal·lacions de mobiliari</t>
  </si>
  <si>
    <t>MF0164_2</t>
  </si>
  <si>
    <t>Projectes instal·lació de mobiliari</t>
  </si>
  <si>
    <t>MF0163_2</t>
  </si>
  <si>
    <t>MF0162_1</t>
  </si>
  <si>
    <t>Ajust de màquines i equips industrials</t>
  </si>
  <si>
    <t>MF0161_2</t>
  </si>
  <si>
    <t>Ajust de màquines i equips de taller</t>
  </si>
  <si>
    <t>MF0160_2</t>
  </si>
  <si>
    <t>Tintades, acabaments especials i decoratius</t>
  </si>
  <si>
    <t>MF0168_2</t>
  </si>
  <si>
    <t>Aplicació de productes superficials d'acabament en fusteria i moble</t>
  </si>
  <si>
    <t>MF0167_1</t>
  </si>
  <si>
    <t>Preparació de suports i productes per a l'aplicació de l'acabament</t>
  </si>
  <si>
    <t>MF0166_2</t>
  </si>
  <si>
    <t>Ajust i embalatge de mobles i elements de fusteria</t>
  </si>
  <si>
    <t>MF0173_1</t>
  </si>
  <si>
    <t>MF0172_2</t>
  </si>
  <si>
    <t>Control de recepció, components i accessoris</t>
  </si>
  <si>
    <t>MF0171_2</t>
  </si>
  <si>
    <t>Control i direcció de la realització de prototips de fusteria i moble</t>
  </si>
  <si>
    <t>MF0176_3</t>
  </si>
  <si>
    <t>Desenvolupament de documentació tècnica en projectes de fusteria i moble</t>
  </si>
  <si>
    <t>MF0175_3</t>
  </si>
  <si>
    <t>Definició i desenvolupament de productes de fusteria i moble</t>
  </si>
  <si>
    <t>MF0174_3</t>
  </si>
  <si>
    <t>Control de la producció en les indústries de producció de taulers i fusta laminada encolada</t>
  </si>
  <si>
    <t>MF1368_3</t>
  </si>
  <si>
    <t>Control de la producció en la indústria de transformació del suro</t>
  </si>
  <si>
    <t>MF1367_3</t>
  </si>
  <si>
    <t>Control de la producció en les indústries de transformació de la fusta serrada</t>
  </si>
  <si>
    <t>MF1366_3</t>
  </si>
  <si>
    <t>Gestió del parc de fusta i suro</t>
  </si>
  <si>
    <t>MF1365_3</t>
  </si>
  <si>
    <t>Qualitat, seguretat i medi ambient en indústries de la fusta, suro i moble</t>
  </si>
  <si>
    <t>MF1364_3</t>
  </si>
  <si>
    <t>Muntatge i instal·lació d'elements de fusteria i moble</t>
  </si>
  <si>
    <t>MF0882_1</t>
  </si>
  <si>
    <t>Control de la producció en indústries de la fabricació de mobiliari</t>
  </si>
  <si>
    <t>MF1363_3</t>
  </si>
  <si>
    <t>Organització de la producció en les indústries de fabricació de mobiliari</t>
  </si>
  <si>
    <t>MF1362_3</t>
  </si>
  <si>
    <t>Aprovisionament i magatzem en la indústria de fabricació de mobiliari</t>
  </si>
  <si>
    <t>MF1361_3</t>
  </si>
  <si>
    <t>Condicionament de la superfície i operacions d'assecament en productes de fusteria i moble</t>
  </si>
  <si>
    <t>MF0881_1</t>
  </si>
  <si>
    <t>Preparació d'equips i mitjans d'aplicació de vernissos i laques en elements de fusteria i</t>
  </si>
  <si>
    <t>MF0880_1</t>
  </si>
  <si>
    <t>Prevenció bàsica de riscos laborals en construcció</t>
  </si>
  <si>
    <t>MF1360_2</t>
  </si>
  <si>
    <t>Processos de construccions de fusta</t>
  </si>
  <si>
    <t>MF1359_2</t>
  </si>
  <si>
    <t>Recursos i instal·lacions en les construccions de fusta</t>
  </si>
  <si>
    <t>MF1358_2</t>
  </si>
  <si>
    <t>Documentació tècnica, equips i material per a construccions de fusta</t>
  </si>
  <si>
    <t>MF1357_2</t>
  </si>
  <si>
    <t>Supervisió del muntage d'instal·lacions de fusteria i mobiliari</t>
  </si>
  <si>
    <t>MF1371_3</t>
  </si>
  <si>
    <t>Aprovisionament d'elements per a la instal·lació de fusteria i moble</t>
  </si>
  <si>
    <t>MF1370_3</t>
  </si>
  <si>
    <t>Desenvolupament de projectes d'instal·lació i moblament</t>
  </si>
  <si>
    <t>MF1369_3</t>
  </si>
  <si>
    <t>Tractaments curatius de la fusta</t>
  </si>
  <si>
    <t>MF0686_2</t>
  </si>
  <si>
    <t>Tractaments preventius de la fusta</t>
  </si>
  <si>
    <t>MF0685_2</t>
  </si>
  <si>
    <t>Assecatge de la fusta</t>
  </si>
  <si>
    <t>MF0684_2</t>
  </si>
  <si>
    <t>Fabricació de productes derivats de suro natural i aglomerat compost</t>
  </si>
  <si>
    <t>MF0677_1</t>
  </si>
  <si>
    <t>Fabricació de granulats de suro, aglomerat pur de suro i les seves manufactures</t>
  </si>
  <si>
    <t>MF0676_1</t>
  </si>
  <si>
    <t>Preparació de suro</t>
  </si>
  <si>
    <t>MF0675_1</t>
  </si>
  <si>
    <t>Preparació del recobriment de taulers de partícules i fibres</t>
  </si>
  <si>
    <t>MF0683_1</t>
  </si>
  <si>
    <t>Elaboració de taulers de partícules i fibres</t>
  </si>
  <si>
    <t>MF0682_2</t>
  </si>
  <si>
    <t>Preparació de partícules i fibres de fusta</t>
  </si>
  <si>
    <t>MF0681_2</t>
  </si>
  <si>
    <t>Serrada i classificació de la fusta</t>
  </si>
  <si>
    <t>MF0170_2</t>
  </si>
  <si>
    <t>Recepció, classificació i preparació de la fusta</t>
  </si>
  <si>
    <t>MF0169_2</t>
  </si>
  <si>
    <t>Elaboració de taulers contraxapats, corbats i rexapats</t>
  </si>
  <si>
    <t>MF0680_1</t>
  </si>
  <si>
    <t>Processos d'obtenció de xapat decoratiu</t>
  </si>
  <si>
    <t>MF0679_2</t>
  </si>
  <si>
    <t>Processos d'obtenció de xapes</t>
  </si>
  <si>
    <t>MF0678_2</t>
  </si>
  <si>
    <t>Acabament de taps de suro</t>
  </si>
  <si>
    <t>MF0159_1</t>
  </si>
  <si>
    <t>Fabricació de taps de suro aglomerat</t>
  </si>
  <si>
    <t>MF0158_1</t>
  </si>
  <si>
    <t>Fabricació de taps i discs de suro natural</t>
  </si>
  <si>
    <t>MF0157_1</t>
  </si>
  <si>
    <t>Control analític i sensorial de conserves i sucs vegetals</t>
  </si>
  <si>
    <t>MF0561_3</t>
  </si>
  <si>
    <t>Elaboració de conserves i sucs vegetals</t>
  </si>
  <si>
    <t>MF0560_3</t>
  </si>
  <si>
    <t>Processos en la indústria de conserves i sucs vegetals</t>
  </si>
  <si>
    <t>MF0559_3</t>
  </si>
  <si>
    <t>Gestió de la qualitat i el medi ambient en indústria alimentària</t>
  </si>
  <si>
    <t>MF0558_3</t>
  </si>
  <si>
    <t>Organització d'una unitat de producció alimentària</t>
  </si>
  <si>
    <t>MF0557_3</t>
  </si>
  <si>
    <t>Gestió de magatzem i comercialització en la indústria alimentària</t>
  </si>
  <si>
    <t>MF0556_3</t>
  </si>
  <si>
    <t>Tractaments finals de conserves alimentàries</t>
  </si>
  <si>
    <t>MF0294_2</t>
  </si>
  <si>
    <t>Envasament de conserves vegetals</t>
  </si>
  <si>
    <t>MF0293_2</t>
  </si>
  <si>
    <t>Preparació de matèries primeres i elaboració de productes vegetals</t>
  </si>
  <si>
    <t>MF0292_2</t>
  </si>
  <si>
    <t>Operacions i control de magatzem de conserves vegetals</t>
  </si>
  <si>
    <t>MF0291_2</t>
  </si>
  <si>
    <t>Manteniment bàsic de màquines i instal·lacions en la indústria alimentària</t>
  </si>
  <si>
    <t>MF0547_1</t>
  </si>
  <si>
    <t>Higiene general en la indústria alimentària</t>
  </si>
  <si>
    <t>MF0546_1</t>
  </si>
  <si>
    <t>Envasament i embalatge d'olis de llavors i grasses</t>
  </si>
  <si>
    <t>MF0555_2</t>
  </si>
  <si>
    <t>Elaboració de grasses i margarines</t>
  </si>
  <si>
    <t>MF0554_2</t>
  </si>
  <si>
    <t>Extracció d'olis de llavors</t>
  </si>
  <si>
    <t>MF0553_2</t>
  </si>
  <si>
    <t>Recepció i preparació de llavors i matèries grasses</t>
  </si>
  <si>
    <t>MF0552_2</t>
  </si>
  <si>
    <t>Control analític i sensorial d'olis i grasses comestibles</t>
  </si>
  <si>
    <t>MF0570_3</t>
  </si>
  <si>
    <t>Elaboració d'olis i grasses comestibles</t>
  </si>
  <si>
    <t>MF0569_3</t>
  </si>
  <si>
    <t>Processos en la indústria d'olis i grasses comestibles</t>
  </si>
  <si>
    <t>MF0568_3</t>
  </si>
  <si>
    <t>Trafegament i emmagatzemament d'olis d'oliva</t>
  </si>
  <si>
    <t>MF0030_2</t>
  </si>
  <si>
    <t>Operacions de procés d'extracció d'olis d'oliva</t>
  </si>
  <si>
    <t>MF0029_2</t>
  </si>
  <si>
    <t>Control analític i sensorial de productes derivats de la pesca i de l'aqüicultura</t>
  </si>
  <si>
    <t>MF0567_3</t>
  </si>
  <si>
    <t>Elaboració de productes derivats de la pesca i de l'aqüicultura</t>
  </si>
  <si>
    <t>MF0566_3</t>
  </si>
  <si>
    <t>Processos en la indústria de productes derivats de la pesca i de l'aqüicultura</t>
  </si>
  <si>
    <t>MF0565_3</t>
  </si>
  <si>
    <t>Elaboració de congelats i cuinats de peix</t>
  </si>
  <si>
    <t>MF0319_2</t>
  </si>
  <si>
    <t>Elaboració de conserves i salaons de peix</t>
  </si>
  <si>
    <t>MF0318_2</t>
  </si>
  <si>
    <t>Preparació i venda de peix</t>
  </si>
  <si>
    <t>MF0317_2</t>
  </si>
  <si>
    <t>Condicionament i tecnologia del peix</t>
  </si>
  <si>
    <t>MF0316_2</t>
  </si>
  <si>
    <t>Recepció, emmagatzemament i expedició de productes de la pesca</t>
  </si>
  <si>
    <t>MF0315_2</t>
  </si>
  <si>
    <t>Operacions i control de magatzem de productes carnis</t>
  </si>
  <si>
    <t>MF0033_2</t>
  </si>
  <si>
    <t>Especejament i tecnologia de la carn</t>
  </si>
  <si>
    <t>MF0032_2</t>
  </si>
  <si>
    <t>Sacrifici i preparació de les canals</t>
  </si>
  <si>
    <t>MF0031_2</t>
  </si>
  <si>
    <t>Control analític i sensorial de la carn i dels productes carnis</t>
  </si>
  <si>
    <t>MF0767_3</t>
  </si>
  <si>
    <t>Elaboració de productes preparats carnis</t>
  </si>
  <si>
    <t>MF0766_3</t>
  </si>
  <si>
    <t>Processos en la indústria càrnica</t>
  </si>
  <si>
    <t>MF0765_3</t>
  </si>
  <si>
    <t>Elaboració i traçabilitat de productes carnis industrials</t>
  </si>
  <si>
    <t>MF0298_2</t>
  </si>
  <si>
    <t>Elaboració de preparats carnis frescos</t>
  </si>
  <si>
    <t>MF0297_2</t>
  </si>
  <si>
    <t>Condicionament i tecnologia de la carn</t>
  </si>
  <si>
    <t>MF0296_2</t>
  </si>
  <si>
    <t>Emmagatzemament i expedició de carn i productes carnis</t>
  </si>
  <si>
    <t>MF0295_2</t>
  </si>
  <si>
    <t>Mescles i concentrats en begudes refrescants</t>
  </si>
  <si>
    <t>MF0759_2</t>
  </si>
  <si>
    <t>Tractaments de les aigues i dels xarops</t>
  </si>
  <si>
    <t>MF0758_2</t>
  </si>
  <si>
    <t>Matèries primeres i emmagatzemament de refrescos i aigues</t>
  </si>
  <si>
    <t>MF0757_2</t>
  </si>
  <si>
    <t>Envasament i condicionament de begudes</t>
  </si>
  <si>
    <t>MF0314_2</t>
  </si>
  <si>
    <t>Fermentació, maduració i acabament de la cervesa</t>
  </si>
  <si>
    <t>MF0313_2</t>
  </si>
  <si>
    <t>Elaboració de most</t>
  </si>
  <si>
    <t>MF0312_2</t>
  </si>
  <si>
    <t>Elaboració de malta</t>
  </si>
  <si>
    <t>MF0311_2</t>
  </si>
  <si>
    <t>Instal·lacions enològiques</t>
  </si>
  <si>
    <t>MF0040_3</t>
  </si>
  <si>
    <t>Estabilització i criança de vins</t>
  </si>
  <si>
    <t>MF0039_3</t>
  </si>
  <si>
    <t>Análisi enològica i cata</t>
  </si>
  <si>
    <t>MF0038_3</t>
  </si>
  <si>
    <t>Producció vitícola i vinificacions</t>
  </si>
  <si>
    <t>MF0037_3</t>
  </si>
  <si>
    <t>Legislació vitivinícola</t>
  </si>
  <si>
    <t>MF0769_3</t>
  </si>
  <si>
    <t>Productes derivats del raïm i del vi</t>
  </si>
  <si>
    <t>MF0768_3</t>
  </si>
  <si>
    <t>Destil·leria-licoreria</t>
  </si>
  <si>
    <t>MF0551_2</t>
  </si>
  <si>
    <t>Vinificacions especials</t>
  </si>
  <si>
    <t>MF0550_2</t>
  </si>
  <si>
    <t>Operacions de vinificació</t>
  </si>
  <si>
    <t>MF0549_2</t>
  </si>
  <si>
    <t>Matèries primeres i instal·lacions de bodega</t>
  </si>
  <si>
    <t>MF0548_2</t>
  </si>
  <si>
    <t>Control analític i sensorial de productes derivats de cereals i de dolços</t>
  </si>
  <si>
    <t>MF0564_3</t>
  </si>
  <si>
    <t>Elaboració de derivats de cereals i de dolços</t>
  </si>
  <si>
    <t>MF0563_3</t>
  </si>
  <si>
    <t>Processos en la indústria de derivats de cereals i de dolços</t>
  </si>
  <si>
    <t>MF0562_3</t>
  </si>
  <si>
    <t>Seguretat i higiene en pastisseria i confiteria</t>
  </si>
  <si>
    <t>MF0310_2</t>
  </si>
  <si>
    <t>Envasament i presentació de productes de pastisseria i confiteria</t>
  </si>
  <si>
    <t>MF0309_2</t>
  </si>
  <si>
    <t>Acabament i decoració de productes de pastisseria i confiteria</t>
  </si>
  <si>
    <t>MF0308_2</t>
  </si>
  <si>
    <t>Productes de confiteria i altres especialitats</t>
  </si>
  <si>
    <t>MF0307_2</t>
  </si>
  <si>
    <t>Elaboracions bàsiques per a pastisseria-rebosteria</t>
  </si>
  <si>
    <t>MF0306_2</t>
  </si>
  <si>
    <t>Emmagatzemament i operacions auxiliars en pastisseria i confiteria</t>
  </si>
  <si>
    <t>MF0305_2</t>
  </si>
  <si>
    <t>Seguretat i higiene en un obrador de fleca i brioixeria</t>
  </si>
  <si>
    <t>MF0036_2</t>
  </si>
  <si>
    <t>Elaboracions complementàries, decoració i envasament en fleca i brioixeria</t>
  </si>
  <si>
    <t>MF0035_2</t>
  </si>
  <si>
    <t>Elaboracions bàsiques de fleca i brioixeria</t>
  </si>
  <si>
    <t>MF0034_2</t>
  </si>
  <si>
    <t>Envasament i condicionament de productes lactis</t>
  </si>
  <si>
    <t>MF0304_2</t>
  </si>
  <si>
    <t>Postres lactis, iogurts i llets fermentades</t>
  </si>
  <si>
    <t>MF0303_2</t>
  </si>
  <si>
    <t>Elaboració de llets, mantegues i gelats</t>
  </si>
  <si>
    <t>MF0302_2</t>
  </si>
  <si>
    <t>Recepció, emmagatzemament i tractaments previs de la llet</t>
  </si>
  <si>
    <t>MF0027_2</t>
  </si>
  <si>
    <t>Control analític i sensorial de la llet i dels productes lactis</t>
  </si>
  <si>
    <t>MF0573_3</t>
  </si>
  <si>
    <t>MF0572_3</t>
  </si>
  <si>
    <t>Processos en la indústria de llets de consum i productes lactis</t>
  </si>
  <si>
    <t>MF0571_3</t>
  </si>
  <si>
    <t>Elaboració de formatges</t>
  </si>
  <si>
    <t>MF0028_2</t>
  </si>
  <si>
    <t>Elaboració d'extrudits alimentaris</t>
  </si>
  <si>
    <t>MF0762_2</t>
  </si>
  <si>
    <t>Elaboració de fruits secs</t>
  </si>
  <si>
    <t>MF0761_2</t>
  </si>
  <si>
    <t>Operacions i control de magatzem de productes torrats i aperitius extrudits</t>
  </si>
  <si>
    <t>MF0760_2</t>
  </si>
  <si>
    <t>Elaboració de pinsos, aliments secs i premescles</t>
  </si>
  <si>
    <t>MF0756_2</t>
  </si>
  <si>
    <t>Elaboració d'aliments humits per a animals de companyia</t>
  </si>
  <si>
    <t>MF0755_2</t>
  </si>
  <si>
    <t>Operacions i control d'emmagatzemament de productes per a l'alimentació animal</t>
  </si>
  <si>
    <t>MF0754_2</t>
  </si>
  <si>
    <t>Elaboració de cafès solubles</t>
  </si>
  <si>
    <t>MF0764_2</t>
  </si>
  <si>
    <t>Fabricació de cafè torrat i succedanis</t>
  </si>
  <si>
    <t>MF0763_2</t>
  </si>
  <si>
    <t>Operacions i control d'envasament de sucre</t>
  </si>
  <si>
    <t>MF0301_2</t>
  </si>
  <si>
    <t>Operacions auxiliars en l'elaboració del sucre</t>
  </si>
  <si>
    <t>MF0300_2</t>
  </si>
  <si>
    <t>Operacions bàsiques d'elaboració de sucre</t>
  </si>
  <si>
    <t>MF0299_2</t>
  </si>
  <si>
    <t>Envasament i empaquetament de productes alimentaris</t>
  </si>
  <si>
    <t>MF0545_1</t>
  </si>
  <si>
    <t>Operacions bàsiques de processos de productes alimentaris</t>
  </si>
  <si>
    <t>MF0544_1</t>
  </si>
  <si>
    <t>Preparació de matèries primeres</t>
  </si>
  <si>
    <t>MF0543_1</t>
  </si>
  <si>
    <t>Organització i control del rodatge/gravació i del procés de postproducció</t>
  </si>
  <si>
    <t>MF0702_3</t>
  </si>
  <si>
    <t>Elaboració del pla de rodatge i coordinació dels recursos per al rodatge/gravació</t>
  </si>
  <si>
    <t>MF0701_3</t>
  </si>
  <si>
    <t>Planificació del projecte cinematogràfic o obra audiovisual</t>
  </si>
  <si>
    <t>MF0700_3</t>
  </si>
  <si>
    <t>Captació d'imatge audiovisual</t>
  </si>
  <si>
    <t>MF0942_3</t>
  </si>
  <si>
    <t>Il·luminació per a produccions audiovisuals</t>
  </si>
  <si>
    <t>MF0941_3</t>
  </si>
  <si>
    <t>Mitjans tècnics de càmera</t>
  </si>
  <si>
    <t>MF0940_3</t>
  </si>
  <si>
    <t>Desenvolupament del pla de captació i registre de càmera</t>
  </si>
  <si>
    <t>MF0939_3</t>
  </si>
  <si>
    <t>Avaluació del prototip, control de qualitat i documentació del producte audiovisual multimèdia</t>
  </si>
  <si>
    <t>MF0946_3</t>
  </si>
  <si>
    <t>Integració d'elements i fonts mitjançant eines d'autor i d'edició</t>
  </si>
  <si>
    <t>MF0945_3</t>
  </si>
  <si>
    <t>Generació i adaptació dels continguts audiovisuals multimèdia</t>
  </si>
  <si>
    <t>MF0944_3</t>
  </si>
  <si>
    <t>Projectes audiovisuals multimèdia interactius</t>
  </si>
  <si>
    <t>MF0943_3</t>
  </si>
  <si>
    <t>Control dels processos de treball del producte televisiu</t>
  </si>
  <si>
    <t>MF0209_3</t>
  </si>
  <si>
    <t>Gestió dels recursos de producció en televisió</t>
  </si>
  <si>
    <t>MF0208_3</t>
  </si>
  <si>
    <t>Producció de projectes de televisió</t>
  </si>
  <si>
    <t>MF0207_3</t>
  </si>
  <si>
    <t>Operacions del muntatge i la postproducció</t>
  </si>
  <si>
    <t>MF0949_3</t>
  </si>
  <si>
    <t>Preparació del muntatge i la postproducció</t>
  </si>
  <si>
    <t>MF0948_3</t>
  </si>
  <si>
    <t>Planificació del muntatge i la postproducció</t>
  </si>
  <si>
    <t>MF0947_3</t>
  </si>
  <si>
    <t>Processos finals del muntatge i la postproducció</t>
  </si>
  <si>
    <t>MF0919_3</t>
  </si>
  <si>
    <t>Supervisió del registre, muntatge, acabat i explotació de l'obra cinematogràfica i audiovisual</t>
  </si>
  <si>
    <t>MF0705_3</t>
  </si>
  <si>
    <t>Gestió dels recursos de la producció cinematogràfica i d'obres audiovisuals</t>
  </si>
  <si>
    <t>MF0704_3</t>
  </si>
  <si>
    <t>Organització de la producció cinematogràfica i d'obres audiovisuals</t>
  </si>
  <si>
    <t>MF0703_3</t>
  </si>
  <si>
    <t>Gestió dels processos de positivació, impressió i acabat fotogràfic</t>
  </si>
  <si>
    <t>MF1416_3</t>
  </si>
  <si>
    <t>Gestió dels processos de digitalització, generació d'imatges, tractament digital i revelatge</t>
  </si>
  <si>
    <t>MF1415_3</t>
  </si>
  <si>
    <t>Organització i gestió dels processos de producció del laboratori d'imatge</t>
  </si>
  <si>
    <t>MF1414_3</t>
  </si>
  <si>
    <t>Preparació i muntatge de productes fotogràfics per a l'entrega final</t>
  </si>
  <si>
    <t>MF1401_1</t>
  </si>
  <si>
    <t>Positivació i impressió fotogràfica</t>
  </si>
  <si>
    <t>MF1400_2</t>
  </si>
  <si>
    <t>Processament de pel·lícules</t>
  </si>
  <si>
    <t>MF1399_2</t>
  </si>
  <si>
    <t>Tractament d'imatges digitals</t>
  </si>
  <si>
    <t>MF0928_2</t>
  </si>
  <si>
    <t>Processos finals d'acabat i conservació d'imatges fotogràfiques</t>
  </si>
  <si>
    <t>MF1419_3</t>
  </si>
  <si>
    <t>Realització de la presa fotográfica</t>
  </si>
  <si>
    <t>MF1418_3</t>
  </si>
  <si>
    <t>Projectes fotogràfics</t>
  </si>
  <si>
    <t>MF1417_3</t>
  </si>
  <si>
    <t>Realització de sessions d'animació musical en viu integrant elements luminotècnics, escènics i musicals</t>
  </si>
  <si>
    <t>MF1398_2</t>
  </si>
  <si>
    <t>Realització de sessions d'animació musical en viu i en directe integrant elements luminotècnics, escènics i visuals</t>
  </si>
  <si>
    <t>MF1397_2</t>
  </si>
  <si>
    <t>Programació i promoció de sessions d'animació musical i visual en viu i en directe</t>
  </si>
  <si>
    <t>MF1396_2</t>
  </si>
  <si>
    <t>Assajos i funcions de luminotècnia</t>
  </si>
  <si>
    <t>MF0212_3</t>
  </si>
  <si>
    <t>Processos de luminotècnica aplicats a l'espectacle en viu</t>
  </si>
  <si>
    <t>MF0211_3</t>
  </si>
  <si>
    <t>Il·luminació a l'espectacle en viu</t>
  </si>
  <si>
    <t>MF0210_3</t>
  </si>
  <si>
    <t>Realització de la postproducció televisiva</t>
  </si>
  <si>
    <t>MF0218_3</t>
  </si>
  <si>
    <t>Tècniques de realització en control</t>
  </si>
  <si>
    <t>MF0217_3</t>
  </si>
  <si>
    <t>Posada en escena i processos de preproducció en la realització televisiva</t>
  </si>
  <si>
    <t>MF0216_3</t>
  </si>
  <si>
    <t>Aplicació de tractaments capilars estètics</t>
  </si>
  <si>
    <t>MF1262_3</t>
  </si>
  <si>
    <t>Diagnòstic i protocols d'alteracions capilars estètiques</t>
  </si>
  <si>
    <t>MF1261_3</t>
  </si>
  <si>
    <t>Direcció i gestió d'empreses d'imatge personal</t>
  </si>
  <si>
    <t>MF0795_3</t>
  </si>
  <si>
    <t>Assessorament i venda de productes i serveis per a la Imatge Personal</t>
  </si>
  <si>
    <t>MF0352_2</t>
  </si>
  <si>
    <t>Tallada de cabell i tècniques complementàries</t>
  </si>
  <si>
    <t>MF0351_2</t>
  </si>
  <si>
    <t>Canvis de forma permanent del cabell</t>
  </si>
  <si>
    <t>MF0350_2</t>
  </si>
  <si>
    <t>Pentinats, acabats i recollits</t>
  </si>
  <si>
    <t>MF0349_2</t>
  </si>
  <si>
    <t>Color en perruqueria</t>
  </si>
  <si>
    <t>MF0348_2</t>
  </si>
  <si>
    <t>Anàlisi del cuir cabellut i cabell, protocols de treballs tècnics i cures capil·lars est</t>
  </si>
  <si>
    <t>MF0347_2</t>
  </si>
  <si>
    <t>Higiene i asèpsia aplicades a perruqueria</t>
  </si>
  <si>
    <t>MF0058_1</t>
  </si>
  <si>
    <t>Protocols tècnics i pentinats per a perruqueries i produccions audiovisuals i escéniques</t>
  </si>
  <si>
    <t>MF0794_3</t>
  </si>
  <si>
    <t>Assessorament en perruqueria</t>
  </si>
  <si>
    <t>MF0793_3</t>
  </si>
  <si>
    <t>Aplicació de cosmètics per als canvis de color del cabell</t>
  </si>
  <si>
    <t>MF0060_1</t>
  </si>
  <si>
    <t>Muntatges per a canvis de forma i inici del pentinat</t>
  </si>
  <si>
    <t>MF0059_1</t>
  </si>
  <si>
    <t>Diagnòstic i organització de serveis hidrotermals</t>
  </si>
  <si>
    <t>MF1260_3</t>
  </si>
  <si>
    <t>Massatge estètic manual i mecànic</t>
  </si>
  <si>
    <t>MF0063_3</t>
  </si>
  <si>
    <t>Cosmètica termal</t>
  </si>
  <si>
    <t>MF0062_3</t>
  </si>
  <si>
    <t>Tècniques hidrotermals</t>
  </si>
  <si>
    <t>MF0061_3</t>
  </si>
  <si>
    <t>Higiene i hidratació facial i corporal</t>
  </si>
  <si>
    <t>MF0355_2</t>
  </si>
  <si>
    <t>Seguretat i salut en serveis estètics d'higiene, depilació i maquillatge</t>
  </si>
  <si>
    <t>MF0354_2</t>
  </si>
  <si>
    <t>Depilació mecànica i decoloració del pèl moixí</t>
  </si>
  <si>
    <t>MF0345_1</t>
  </si>
  <si>
    <t>Maquillatge social</t>
  </si>
  <si>
    <t>MF0065_2</t>
  </si>
  <si>
    <t>Tractaments estètics de mans i peus</t>
  </si>
  <si>
    <t>MF0359_2</t>
  </si>
  <si>
    <t>Ungles artificials</t>
  </si>
  <si>
    <t>MF0358_2</t>
  </si>
  <si>
    <t>Tècniques estètiques per a la cura i embelliment de les ungles</t>
  </si>
  <si>
    <t>MF0357_2</t>
  </si>
  <si>
    <t>Seguretat i salut en les cures estètiques de mans i peus</t>
  </si>
  <si>
    <t>MF0356_2</t>
  </si>
  <si>
    <t>Caracterització de personatges i efectes especiales de maquillatge</t>
  </si>
  <si>
    <t>MF1259_3</t>
  </si>
  <si>
    <t>Perruqueria per a caracterització</t>
  </si>
  <si>
    <t>MF1258_2</t>
  </si>
  <si>
    <t>Pròtesis piloses per a caracterització</t>
  </si>
  <si>
    <t>MF1257_3</t>
  </si>
  <si>
    <t>Pròtesis facials i corporals per a caracterització</t>
  </si>
  <si>
    <t>MF1256_3</t>
  </si>
  <si>
    <t>Planificació i gestió de projectes de caracterització</t>
  </si>
  <si>
    <t>MF1255_3</t>
  </si>
  <si>
    <t>Projectes de caracterització de personatges</t>
  </si>
  <si>
    <t>MF1254_3</t>
  </si>
  <si>
    <t>Maquillatge per a mitjans escènics i produccions audiovisuals</t>
  </si>
  <si>
    <t>MF0066_2</t>
  </si>
  <si>
    <t>Tractaments estètics integrats</t>
  </si>
  <si>
    <t>MF0798_3</t>
  </si>
  <si>
    <t>Electroestètica</t>
  </si>
  <si>
    <t>MF0797_3</t>
  </si>
  <si>
    <t>Diagnòstic i protocols estètics</t>
  </si>
  <si>
    <t>MF0796_3</t>
  </si>
  <si>
    <t>Drenatge limfàtic estètic manual i mecànic</t>
  </si>
  <si>
    <t>MF0790_3</t>
  </si>
  <si>
    <t>Tatuatge</t>
  </si>
  <si>
    <t>MF0068_3</t>
  </si>
  <si>
    <t>Micropigmentació</t>
  </si>
  <si>
    <t>MF0067_3</t>
  </si>
  <si>
    <t>Seguretat i salut en maquillatge integral</t>
  </si>
  <si>
    <t>MF0064_2</t>
  </si>
  <si>
    <t>Imatge personal i comunicació</t>
  </si>
  <si>
    <t>MF1253_3</t>
  </si>
  <si>
    <t>Imatge personal, protocol i usos socials</t>
  </si>
  <si>
    <t>MF1252_3</t>
  </si>
  <si>
    <t>Assessoria en vestuari, moda i complements</t>
  </si>
  <si>
    <t>MF1251_3</t>
  </si>
  <si>
    <t>Assessoria en cures estètiques, maquillatge i perfumeria</t>
  </si>
  <si>
    <t>MF1250_3</t>
  </si>
  <si>
    <t>Assessoria en estils de pentinats i pèl del rostre</t>
  </si>
  <si>
    <t>MF1249_3</t>
  </si>
  <si>
    <t>Projectes d'assessoria d'imatge personal</t>
  </si>
  <si>
    <t>MF1248_3</t>
  </si>
  <si>
    <t>Tècniques sensorials estètiques</t>
  </si>
  <si>
    <t>MF0792_3</t>
  </si>
  <si>
    <t>Massatges estètics amb tècniques per pressió</t>
  </si>
  <si>
    <t>MF0791_3</t>
  </si>
  <si>
    <t>Diagnòstic i protocols per a massatges estètics i tècniques sensorials</t>
  </si>
  <si>
    <t>MF0789_3</t>
  </si>
  <si>
    <t>Depilació del pèl moixí per mètodes temporals i/o definitius</t>
  </si>
  <si>
    <t>MF0581_3</t>
  </si>
  <si>
    <t>Broncejat artificial</t>
  </si>
  <si>
    <t>MF0580_3</t>
  </si>
  <si>
    <t>Maquillatge de dia</t>
  </si>
  <si>
    <t>MF0346_1</t>
  </si>
  <si>
    <t>Cures estètiques bàsiques d'ungles</t>
  </si>
  <si>
    <t>MF0344_1</t>
  </si>
  <si>
    <t>Higiene i seguretat aplicades en centres de bellesa</t>
  </si>
  <si>
    <t>MF0343_1</t>
  </si>
  <si>
    <t>Posada en funcionament d'instal·lacions calorífiques</t>
  </si>
  <si>
    <t>MF1172_3</t>
  </si>
  <si>
    <t>Supervisió i realització del manteniment d'instal·lacions calorífiques</t>
  </si>
  <si>
    <t>MF1171_3</t>
  </si>
  <si>
    <t>Organització del manteniment d'instal·lacions tèrmiques</t>
  </si>
  <si>
    <t>MF1170_3</t>
  </si>
  <si>
    <t>Muntatge d'instal·lacions tèrmiques</t>
  </si>
  <si>
    <t>MF1169_3</t>
  </si>
  <si>
    <t>Planificació del muntatge d'instal·lacions calorífiques</t>
  </si>
  <si>
    <t>MF1163_3</t>
  </si>
  <si>
    <t>Representació gràfica en instal·lacions tèrmiques</t>
  </si>
  <si>
    <t>MF1162_3</t>
  </si>
  <si>
    <t>Electrotècnia per a instal·lacions tèrmiques</t>
  </si>
  <si>
    <t>MF1161_3</t>
  </si>
  <si>
    <t>Instal·lacions calorífiques</t>
  </si>
  <si>
    <t>MF1160_3</t>
  </si>
  <si>
    <t>Posada en funcionament d'instal·lacions de climatització i ventilació-extracció</t>
  </si>
  <si>
    <t>MF1174_3</t>
  </si>
  <si>
    <t>Supervisió i realització del manteniment d'instal·lacions de climatització i ventilació-extracció</t>
  </si>
  <si>
    <t>MF1173_3</t>
  </si>
  <si>
    <t>Manteniment d'instal·lacions calorífiques</t>
  </si>
  <si>
    <t>MF1157_2</t>
  </si>
  <si>
    <t>Muntatge d'instal·lacions calorífiques</t>
  </si>
  <si>
    <t>MF1156_2</t>
  </si>
  <si>
    <t>Posada en funcionament d'instal·lacions frigorífiques</t>
  </si>
  <si>
    <t>MF1176_3</t>
  </si>
  <si>
    <t>Supervisió i realització del manteniment d'instal·lacions figorífiques</t>
  </si>
  <si>
    <t>MF1175_3</t>
  </si>
  <si>
    <t>Planificació del muntatge de xarxes i sistemes de distribució de fluids</t>
  </si>
  <si>
    <t>MF1281_3</t>
  </si>
  <si>
    <t>Representació gràfica en xarxes i sistemes de distribució de fluids</t>
  </si>
  <si>
    <t>MF1280_3</t>
  </si>
  <si>
    <t>Electrotècnia per a xarxes i sistemes de distribució de fluids</t>
  </si>
  <si>
    <t>MF1279_3</t>
  </si>
  <si>
    <t>Xarxes i sistemes de distribució de fluids</t>
  </si>
  <si>
    <t>MF1278_3</t>
  </si>
  <si>
    <t>Planificació del muntatge d'instal·lacions frigorífiques</t>
  </si>
  <si>
    <t>MF1168_3</t>
  </si>
  <si>
    <t>Instal·lacions i processos frigorífics</t>
  </si>
  <si>
    <t>MF1167_3</t>
  </si>
  <si>
    <t>Manteniment d'instal·lacions de climatització i ventilació-extracció</t>
  </si>
  <si>
    <t>MF1159_2</t>
  </si>
  <si>
    <t>Muntatge d'instal·lacions de climatització i ventilació-extracció</t>
  </si>
  <si>
    <t>MF1158_2</t>
  </si>
  <si>
    <t>Planificació del muntatge d'instal·lacions de climatització i ventilació-extracció</t>
  </si>
  <si>
    <t>MF1166_3</t>
  </si>
  <si>
    <t>Instal·lacions de ventilació-extracció</t>
  </si>
  <si>
    <t>MF1165_3</t>
  </si>
  <si>
    <t>Instal·lacions de climatització</t>
  </si>
  <si>
    <t>MF1164_3</t>
  </si>
  <si>
    <t>Manteniment d'instal·lacions frigorífiques</t>
  </si>
  <si>
    <t>MF0115_2</t>
  </si>
  <si>
    <t>Muntatge d'instal·lacions frigorífiques</t>
  </si>
  <si>
    <t>MF0114_2</t>
  </si>
  <si>
    <t>Desenvolupament del pla de muntatge, proves i protocols de les instal·lacions de manutenció, elevació i transport</t>
  </si>
  <si>
    <t>MF1886_3</t>
  </si>
  <si>
    <t>Desenvolupament de plans de les instal·lacions de manutenció, elevació i transport</t>
  </si>
  <si>
    <t>MF1885_3</t>
  </si>
  <si>
    <t>Desenvolupament de les característiques de les instal·lacions elèctriques en equips de manutenció, elevació i transport</t>
  </si>
  <si>
    <t>MF1884_3</t>
  </si>
  <si>
    <t>Desenvolupament de les característiques de les xarxes i sistemes neumo-hidràuliques per a instal·lacions de manutenció, elevació i transport</t>
  </si>
  <si>
    <t>MF1883_3</t>
  </si>
  <si>
    <t>Desenvolupament de les característiques mecàniques i estructurals de les instal·lacions de manutenció, elevació i transport</t>
  </si>
  <si>
    <t>MF1882_3</t>
  </si>
  <si>
    <t>Posada en funcionament de maquinària, equip industrial i línies automatitzades</t>
  </si>
  <si>
    <t>MF1285_3</t>
  </si>
  <si>
    <t>Supervisió i realització del manteniment de maquinària, equip industrial i línies automatitzades</t>
  </si>
  <si>
    <t>MF1284_3</t>
  </si>
  <si>
    <t>Organització del manteniment d'instal·lacions de maquinària i equip industrial</t>
  </si>
  <si>
    <t>MF1283_3</t>
  </si>
  <si>
    <t>Planificació i supervisió del muntatge de maquinària, equip industrial i línies automatitzades</t>
  </si>
  <si>
    <t>MF1282_3</t>
  </si>
  <si>
    <t>Manteniment d'ascensors i altres equips fixos d'elevació i transport</t>
  </si>
  <si>
    <t>MF1878_2</t>
  </si>
  <si>
    <t>Instal·lació d'ascensors i altres equips fixos d'elevació i transport</t>
  </si>
  <si>
    <t>MF1877_2</t>
  </si>
  <si>
    <t>Manteniment mecànic de línies automatitzades</t>
  </si>
  <si>
    <t>MF0117_2</t>
  </si>
  <si>
    <t>Muntatge i manteniment mecànic</t>
  </si>
  <si>
    <t>MF0116_2</t>
  </si>
  <si>
    <t>Manteniment de sistemes d'aïllament</t>
  </si>
  <si>
    <t>MF1888_3</t>
  </si>
  <si>
    <t>Muntatge de sistemes d'aïllament</t>
  </si>
  <si>
    <t>MF1887_3</t>
  </si>
  <si>
    <t>Posada en funcionament de xarxes i sistemes de distribució de fluids</t>
  </si>
  <si>
    <t>MF1289_3</t>
  </si>
  <si>
    <t>Supervisió i realització del manteniment de xarxes i sistemes de distribució de fluids</t>
  </si>
  <si>
    <t>MF1288_3</t>
  </si>
  <si>
    <t>Organització del manteniment de xarxes i sistemes de distribució de fluids</t>
  </si>
  <si>
    <t>MF1287_3</t>
  </si>
  <si>
    <t>Processos de muntatge de xarxes i sistemes de distribució de fluids</t>
  </si>
  <si>
    <t>MF1286_3</t>
  </si>
  <si>
    <t>Manteniment preventiu i correctiu de sistemes d'aïllament</t>
  </si>
  <si>
    <t>MF1881_2</t>
  </si>
  <si>
    <t>Prefabricació de revestiments aïllants</t>
  </si>
  <si>
    <t>MF1880_2</t>
  </si>
  <si>
    <t>Tècniques de muntatge de sistemes d'aïllament</t>
  </si>
  <si>
    <t>MF1879_2</t>
  </si>
  <si>
    <t>Instal·lació i manteniment de sanitaris i elements de climatització</t>
  </si>
  <si>
    <t>MF1155_1</t>
  </si>
  <si>
    <t>Instal·lació de canonades</t>
  </si>
  <si>
    <t>MF1154_1</t>
  </si>
  <si>
    <t>Creació i manteniment de components de programari en sistemes de planificació de recursos empr</t>
  </si>
  <si>
    <t>MF1215_3</t>
  </si>
  <si>
    <t>Administració de sistemes de planificació de recursos empresarials i de gestió de relacions amb clients</t>
  </si>
  <si>
    <t>MF1214_3</t>
  </si>
  <si>
    <t>Instal·lació i configuració de sistemes de planificació de recursos empresarials i de gestió</t>
  </si>
  <si>
    <t>MF1213_3</t>
  </si>
  <si>
    <t>Desenvolupament de programari basat en tecnologies orientades a components</t>
  </si>
  <si>
    <t>MF0965_3</t>
  </si>
  <si>
    <t>Desenvolupament d'elements de programari per a gestió de sistemes</t>
  </si>
  <si>
    <t>MF0964_3</t>
  </si>
  <si>
    <t>Gestió de serveis en el sistema informàtic</t>
  </si>
  <si>
    <t>MF0490_3</t>
  </si>
  <si>
    <t>Seguretat en equips informàtics</t>
  </si>
  <si>
    <t>MF0486_3</t>
  </si>
  <si>
    <t>Administració programari d'un sistema informàtic</t>
  </si>
  <si>
    <t>MF0485_3</t>
  </si>
  <si>
    <t>Administració del maquinari d'un sistema informàtic</t>
  </si>
  <si>
    <t>MF0484_3</t>
  </si>
  <si>
    <t>Administració de serveis de transferència d'arxius i continguts multimèdia</t>
  </si>
  <si>
    <t>MF0497_3</t>
  </si>
  <si>
    <t>Administració de serveis de missatgeria electrònica</t>
  </si>
  <si>
    <t>MF0496_3</t>
  </si>
  <si>
    <t>Administració de serveis web</t>
  </si>
  <si>
    <t>MF0495_3</t>
  </si>
  <si>
    <t>Administració de xarxes telemàtiques</t>
  </si>
  <si>
    <t>MF0230_3</t>
  </si>
  <si>
    <t>Gestió de la implantació de xarxes telemàtiques</t>
  </si>
  <si>
    <t>MF0229_3</t>
  </si>
  <si>
    <t>Disseny de xarxes telemàtiques</t>
  </si>
  <si>
    <t>MF0228_3</t>
  </si>
  <si>
    <t>Implantació i manteniment de sistemes de control d'accessos i presencia, i de video vigilància</t>
  </si>
  <si>
    <t>MF1220_3</t>
  </si>
  <si>
    <t>Implantació i manteniment de sistemes domòtics/immòtics</t>
  </si>
  <si>
    <t>MF1219_3</t>
  </si>
  <si>
    <t>Gestió de bases de dades</t>
  </si>
  <si>
    <t>MF0225_3</t>
  </si>
  <si>
    <t>Administració de sistemes gestors de bases de dades</t>
  </si>
  <si>
    <t>MF0224_3</t>
  </si>
  <si>
    <t>Sistemes operatius i aplicacions informàtiques</t>
  </si>
  <si>
    <t>MF0223_3</t>
  </si>
  <si>
    <t>Reparació d'equipament microinformàtic</t>
  </si>
  <si>
    <t>MF0954_2</t>
  </si>
  <si>
    <t>Muntatge d'equips microinformàtics</t>
  </si>
  <si>
    <t>MF0953_2</t>
  </si>
  <si>
    <t>Instal·lació i configuració de sistemes operatius</t>
  </si>
  <si>
    <t>MF0219_2</t>
  </si>
  <si>
    <t>Manteniment de la seguretat en sistemes informàtics</t>
  </si>
  <si>
    <t>MF0959_2</t>
  </si>
  <si>
    <t>Manteniment del subsistema lògic de sistemes informàtics</t>
  </si>
  <si>
    <t>MF0958_2</t>
  </si>
  <si>
    <t>Manteniment del subsistema físic de sistemes informàtics</t>
  </si>
  <si>
    <t>MF0957_2</t>
  </si>
  <si>
    <t>Aplicacions microinformàtiques</t>
  </si>
  <si>
    <t>MF0222_2</t>
  </si>
  <si>
    <t>Instal·lació i configuració d'aplicacions informàtiques</t>
  </si>
  <si>
    <t>MF0221_2</t>
  </si>
  <si>
    <t>Implantació dels elements de la xarxa local</t>
  </si>
  <si>
    <t>MF0220_2</t>
  </si>
  <si>
    <t>Interconnexió de xarxes privades i xarxes públiques</t>
  </si>
  <si>
    <t>MF0956_2</t>
  </si>
  <si>
    <t>Monitorització de la xarxa local</t>
  </si>
  <si>
    <t>MF0955_2</t>
  </si>
  <si>
    <t>Sistemes segurs d'accés i transmissió de dades</t>
  </si>
  <si>
    <t>MF0489_3</t>
  </si>
  <si>
    <t>Gestió d'incidents de seguretat informàtica</t>
  </si>
  <si>
    <t>MF0488_3</t>
  </si>
  <si>
    <t>Auditoria de seguretat informàtica</t>
  </si>
  <si>
    <t>MF0487_3</t>
  </si>
  <si>
    <t>Operacions auxiliars amb tecnologies de la informació i la comunicació</t>
  </si>
  <si>
    <t>MF1209_1</t>
  </si>
  <si>
    <t>Operacions auxiliars de manteniment de sistemes microinformàtics</t>
  </si>
  <si>
    <t>MF1208_1</t>
  </si>
  <si>
    <t>Operacions auxiliars de muntatge de components informàtics</t>
  </si>
  <si>
    <t>MF1207_1</t>
  </si>
  <si>
    <t>Gestió de la qualitat dels serveis suportats per la xarxa de comunicacions</t>
  </si>
  <si>
    <t>MF1218_3</t>
  </si>
  <si>
    <t>Reconfiguració i coordinació de treballs sobre la xarxa de comunicacions</t>
  </si>
  <si>
    <t>MF1217_3</t>
  </si>
  <si>
    <t>Monitorització de la xarxa comunicacions i resolució d'incidències</t>
  </si>
  <si>
    <t>MF1216_3</t>
  </si>
  <si>
    <t>Administració de serveis de comunicacions per a usuaris</t>
  </si>
  <si>
    <t>MF0963_3</t>
  </si>
  <si>
    <t>Integració de serveis de comunicacions de veu, dades i multimèdia</t>
  </si>
  <si>
    <t>MF0962_3</t>
  </si>
  <si>
    <t>Manteniment de primer nivell d'equips de radiocomunicacions de xarxes fixes i mòbils</t>
  </si>
  <si>
    <t>MF1212_2</t>
  </si>
  <si>
    <t>Configuració i posada en servei d'equips de radiocomunicacions de xarxes fixes i mòbils</t>
  </si>
  <si>
    <t>MF1211_2</t>
  </si>
  <si>
    <t>Posada en servei i manteniment de xarxes sense fils d'àrea local i metropolitanes</t>
  </si>
  <si>
    <t>MF1210_2</t>
  </si>
  <si>
    <t>Gestió del manteniment de sistemes de radiocomunicacions de xarxes fixes i mòbils</t>
  </si>
  <si>
    <t>MF1223_3</t>
  </si>
  <si>
    <t>Gestió de la posada en servei de sistemes de radiocomunicacions de xarxes fixes i mòbils</t>
  </si>
  <si>
    <t>MF1222_3</t>
  </si>
  <si>
    <t>Planificació i manteniment de xarxes sense fil d'àrea local i metropolitanes</t>
  </si>
  <si>
    <t>MF1221_3</t>
  </si>
  <si>
    <t>Manteniment de serveis de telefonia</t>
  </si>
  <si>
    <t>MF0961_2</t>
  </si>
  <si>
    <t>Implementació d'equips d'accés a xarxes de comunicacions</t>
  </si>
  <si>
    <t>MF0960_2</t>
  </si>
  <si>
    <t>Administració de sistemes de gestió d'informació</t>
  </si>
  <si>
    <t>MF0968_3</t>
  </si>
  <si>
    <t>Creación i gestió de repositoris de continguts</t>
  </si>
  <si>
    <t>MF0967_3</t>
  </si>
  <si>
    <t>Consulta i manipulació d'informació continguda en gestors de dades</t>
  </si>
  <si>
    <t>MF0966_3</t>
  </si>
  <si>
    <t>Implantació d'aplicacions web en entorns Internet, intranet i extranet</t>
  </si>
  <si>
    <t>MF0493_3</t>
  </si>
  <si>
    <t>Programació web a l'entorn servidor</t>
  </si>
  <si>
    <t>MF0492_3</t>
  </si>
  <si>
    <t>Programació web a l'entorn client</t>
  </si>
  <si>
    <t>MF0491_3</t>
  </si>
  <si>
    <t>Programació orientada a objectes</t>
  </si>
  <si>
    <t>MF0227_3</t>
  </si>
  <si>
    <t>Programació de bases de dades relacionals</t>
  </si>
  <si>
    <t>MF0226_3</t>
  </si>
  <si>
    <t>Programació en llenguatges estructurats</t>
  </si>
  <si>
    <t>MF0494_3</t>
  </si>
  <si>
    <t>Publicació de pàgines web</t>
  </si>
  <si>
    <t>MF0952_2</t>
  </si>
  <si>
    <t>Integració de components de programari en pàgines web</t>
  </si>
  <si>
    <t>MF0951_2</t>
  </si>
  <si>
    <t>Construcció de pàgines web</t>
  </si>
  <si>
    <t>MF0950_2</t>
  </si>
  <si>
    <t>Prevenció de riscos laborals en excavacions a cel obert</t>
  </si>
  <si>
    <t>MF1380_2</t>
  </si>
  <si>
    <t>Estabilització de talussos en excavacions a cel obert</t>
  </si>
  <si>
    <t>MF1379_2</t>
  </si>
  <si>
    <t>Perforacions a cel obert</t>
  </si>
  <si>
    <t>MF1378_2</t>
  </si>
  <si>
    <t>Voladures a cel obert</t>
  </si>
  <si>
    <t>MF0426_2</t>
  </si>
  <si>
    <t>Projecció de formigons</t>
  </si>
  <si>
    <t>MF0420_2</t>
  </si>
  <si>
    <t>Muntatge i manteniment de sistemes i equips de transport de "graneles" pneumàtics i hidràulics</t>
  </si>
  <si>
    <t>MF1390_2</t>
  </si>
  <si>
    <t>Muntatge i manteniment de cintes transportadores i transportadors blindats</t>
  </si>
  <si>
    <t>MF1389_2</t>
  </si>
  <si>
    <t>Muntatge i manteniment de máquines i equips semimòbils en excavacions subterrànies i a cel</t>
  </si>
  <si>
    <t>MF1388_2</t>
  </si>
  <si>
    <t>Muntatge i manteniment d'instal·lacions de serveis generals en excavacions</t>
  </si>
  <si>
    <t>MF1387_2</t>
  </si>
  <si>
    <t>Operacions básiques de tall, conformat i soldadura en processos de muntatge i manteniment mecànic</t>
  </si>
  <si>
    <t>MF1319_1</t>
  </si>
  <si>
    <t>Prevenció de riscos en excavacions subterrànies o a cel obert</t>
  </si>
  <si>
    <t>MF0858_1</t>
  </si>
  <si>
    <t>Operacions auxiliars de muntatge i manteniment d'equips i maquinària en excavacions subter</t>
  </si>
  <si>
    <t>MF1318_1</t>
  </si>
  <si>
    <t>Operacions auxiliars de muntatge i manteniment d'instal·lacions i equips fixos en excavació</t>
  </si>
  <si>
    <t>MF1317_1</t>
  </si>
  <si>
    <t>Prevenció de riscos en excavacions subterrànies</t>
  </si>
  <si>
    <t>MF0864_2</t>
  </si>
  <si>
    <t>Transport amb sistemes de tracció per cable</t>
  </si>
  <si>
    <t>MF0863_2</t>
  </si>
  <si>
    <t>Transport amb mitjans continus</t>
  </si>
  <si>
    <t>MF0862_2</t>
  </si>
  <si>
    <t>Transport amb vagons sobre via</t>
  </si>
  <si>
    <t>MF0861_2</t>
  </si>
  <si>
    <t>Sosteniment amb quadres, cintres i ancoratges</t>
  </si>
  <si>
    <t>MF0419_2</t>
  </si>
  <si>
    <t>Voladures subterrànies</t>
  </si>
  <si>
    <t>MF0418_2</t>
  </si>
  <si>
    <t>Perforació subterrània</t>
  </si>
  <si>
    <t>MF0417_2</t>
  </si>
  <si>
    <t>Excavació amb tuneladores de roques</t>
  </si>
  <si>
    <t>MF1395_3</t>
  </si>
  <si>
    <t>Excavació amb tuneladores de sòls</t>
  </si>
  <si>
    <t>MF1394_3</t>
  </si>
  <si>
    <t>Concentració de minerals</t>
  </si>
  <si>
    <t>MF0424_2</t>
  </si>
  <si>
    <t>Classificació per mides de minerals, roques i altres materials</t>
  </si>
  <si>
    <t>MF0423_2</t>
  </si>
  <si>
    <t>Trituració i mòlta de minerals, roques i altres materials</t>
  </si>
  <si>
    <t>MF0422_2</t>
  </si>
  <si>
    <t>Operació i control de plantes de tractament de minerals, roques i altres materials</t>
  </si>
  <si>
    <t>MF0421_2</t>
  </si>
  <si>
    <t>Excavació amb microtuneladores</t>
  </si>
  <si>
    <t>MF1386_2</t>
  </si>
  <si>
    <t>Excavació amb equips de perforació dirigida</t>
  </si>
  <si>
    <t>MF1385_2</t>
  </si>
  <si>
    <t>Excavació amb equips de perforació i mandrinatge: Raise Boring</t>
  </si>
  <si>
    <t>MF1384_2</t>
  </si>
  <si>
    <t>Presa de mostres i assajos i medicions geotècniques i hidrogeològiques</t>
  </si>
  <si>
    <t>MF0416_2</t>
  </si>
  <si>
    <t>Realització de sondeigs</t>
  </si>
  <si>
    <t>MF0415_2</t>
  </si>
  <si>
    <t>Preparació del sondeig</t>
  </si>
  <si>
    <t>MF0414_2</t>
  </si>
  <si>
    <t>Càrrega amb pala carregadora d'interior o cullera</t>
  </si>
  <si>
    <t>MF1383_2</t>
  </si>
  <si>
    <t>Excavació amb l'allisador</t>
  </si>
  <si>
    <t>MF1382_2</t>
  </si>
  <si>
    <t>Excavació amb minador</t>
  </si>
  <si>
    <t>MF1381_2</t>
  </si>
  <si>
    <t>Operacions auxiliars de transport en excavacions subterrànies o a cel obert</t>
  </si>
  <si>
    <t>MF0857_1</t>
  </si>
  <si>
    <t>Operacions auxiliars en sosteniment</t>
  </si>
  <si>
    <t>MF0856_1</t>
  </si>
  <si>
    <t>Operacions auxiliars en voladures</t>
  </si>
  <si>
    <t>MF0855_1</t>
  </si>
  <si>
    <t>Operacions auxiliars en excavació i càrrega</t>
  </si>
  <si>
    <t>MF0854_1</t>
  </si>
  <si>
    <t>Muntatge de façanes transventilades</t>
  </si>
  <si>
    <t>MF1377_2</t>
  </si>
  <si>
    <t>Col·locació d'elements singulars de pedra natural</t>
  </si>
  <si>
    <t>MF1376_2</t>
  </si>
  <si>
    <t>Col·locació de maçoneria, carreuat i perpany</t>
  </si>
  <si>
    <t>MF1375_2</t>
  </si>
  <si>
    <t>Pastes, morters, adhesius i formigons</t>
  </si>
  <si>
    <t>MF0869_1</t>
  </si>
  <si>
    <t>Coordinació i supervisió de projectes de restauració en pedra natural</t>
  </si>
  <si>
    <t>MF1393_3</t>
  </si>
  <si>
    <t>Desenvolupament i elaboració de projectes tècnics de restauració de pedra natural</t>
  </si>
  <si>
    <t>MF1392_3</t>
  </si>
  <si>
    <t>Avaluació de danys i definició de propostes de restauració d'obres en pedra natural</t>
  </si>
  <si>
    <t>MF1391_3</t>
  </si>
  <si>
    <t>Manipulació i condicionament de productes, consumibles i maquinària en instal·lacions d'elaboració de la pedra natural i tractament i benefici de minerals i roques</t>
  </si>
  <si>
    <t>MF0860_1</t>
  </si>
  <si>
    <t>Manipulació de blocs i boles de pedra natural, i blocs de pissarra</t>
  </si>
  <si>
    <t>MF0859_1</t>
  </si>
  <si>
    <t>Manteniment i, si escau, restauració d'obres de pedra natural</t>
  </si>
  <si>
    <t>MF1374_2</t>
  </si>
  <si>
    <t>Elaboració artesanal d'obres en pedra natural</t>
  </si>
  <si>
    <t>MF1373_2</t>
  </si>
  <si>
    <t>Dibuixos, models i pressupostos d'obres d'artesania en pedra natural</t>
  </si>
  <si>
    <t>MF1372_2</t>
  </si>
  <si>
    <t>Conformació de blocs de pedra natural</t>
  </si>
  <si>
    <t>MF0427_2</t>
  </si>
  <si>
    <t>Arrencament de blocs de pedra natural</t>
  </si>
  <si>
    <t>MF0425_2</t>
  </si>
  <si>
    <t>Programació i supervisió de la col·locació d'elements de pedra natural</t>
  </si>
  <si>
    <t>MF0868_3</t>
  </si>
  <si>
    <t>Programació i supervisió de la fabricació d'elements en pedra natural</t>
  </si>
  <si>
    <t>MF0867_3</t>
  </si>
  <si>
    <t>Viabilitat i pressupostos de projectes en pedra natural</t>
  </si>
  <si>
    <t>MF0866_3</t>
  </si>
  <si>
    <t>Disseny d'elements i conjunts en pedra natural</t>
  </si>
  <si>
    <t>MF0865_3</t>
  </si>
  <si>
    <t>Representacions de construcció</t>
  </si>
  <si>
    <t>MF0638_3</t>
  </si>
  <si>
    <t>Elaboració de productes acabats en pedra natural</t>
  </si>
  <si>
    <t>MF0636_2</t>
  </si>
  <si>
    <t>Tractaments superficials en la pedra natural</t>
  </si>
  <si>
    <t>MF0635_2</t>
  </si>
  <si>
    <t>Tallada de blocs de pedra natural</t>
  </si>
  <si>
    <t>MF0634_2</t>
  </si>
  <si>
    <t>Llengua estrangera professional per a turisme</t>
  </si>
  <si>
    <t>MF2194_2</t>
  </si>
  <si>
    <t>Tècniques de progressió i portament humà en terreny muntanyós</t>
  </si>
  <si>
    <t>MF2193_2</t>
  </si>
  <si>
    <t>Vigilància de refugis i albergs de muntanya</t>
  </si>
  <si>
    <t>MF2192_2</t>
  </si>
  <si>
    <t>Manteniment de refugis i albergs de muntanya</t>
  </si>
  <si>
    <t>MF2191_2</t>
  </si>
  <si>
    <t>Gestió de refugis i albergs de muntanya</t>
  </si>
  <si>
    <t>MF2190_2</t>
  </si>
  <si>
    <t>Restauració en allotjaments ubicats en entorns rurals i/o naturals</t>
  </si>
  <si>
    <t>MF1044_2</t>
  </si>
  <si>
    <t>Recepció i atenció al client o a la clienta en allotjaments propis d'entorns rurals i/o naturals</t>
  </si>
  <si>
    <t>MF1043_2</t>
  </si>
  <si>
    <t>Seguretat, higiene i protecció ambiental en hoteleria</t>
  </si>
  <si>
    <t>MF0711_2</t>
  </si>
  <si>
    <t>Manteniment i neteja en allotjaments rurals</t>
  </si>
  <si>
    <t>MF1045_2</t>
  </si>
  <si>
    <t>Gestió i comercialització d'allotjaments rurals</t>
  </si>
  <si>
    <t>MF1042_2</t>
  </si>
  <si>
    <t>Prevenció i assistència a passatgers en emergències ferroviàries</t>
  </si>
  <si>
    <t>MF2196_2</t>
  </si>
  <si>
    <t>Operativa d'embarcament i desembarcament de passatgers en transport ferroviari</t>
  </si>
  <si>
    <t>MF2195_2</t>
  </si>
  <si>
    <t>Anglès professional per a turisme</t>
  </si>
  <si>
    <t>MF1057_2</t>
  </si>
  <si>
    <t>Serveis especials en restauració</t>
  </si>
  <si>
    <t>MF1054_2</t>
  </si>
  <si>
    <t>Elaboració i acabament de plats en vista de la clientela</t>
  </si>
  <si>
    <t>MF1053_2</t>
  </si>
  <si>
    <t>Servei en restaurant</t>
  </si>
  <si>
    <t>MF1052_2</t>
  </si>
  <si>
    <t>Anglès professional per a serveis de restauració</t>
  </si>
  <si>
    <t>MF1051_2</t>
  </si>
  <si>
    <t>Servei de vins</t>
  </si>
  <si>
    <t>MF1048_2</t>
  </si>
  <si>
    <t>Productes de rebosteria</t>
  </si>
  <si>
    <t>MF0710_2</t>
  </si>
  <si>
    <t>Ofertes de rebosteria, aprovisionament intern i control de consums</t>
  </si>
  <si>
    <t>MF0709_2</t>
  </si>
  <si>
    <t>Gestió del bar-cafeteria</t>
  </si>
  <si>
    <t>MF1050_2</t>
  </si>
  <si>
    <t>Elaboració i exposició de menjars en el bar-cafeteria</t>
  </si>
  <si>
    <t>MF1049_2</t>
  </si>
  <si>
    <t>Begudes</t>
  </si>
  <si>
    <t>MF1047_2</t>
  </si>
  <si>
    <t>Tècniques de servei d'aliments i begudes en taulell i taula</t>
  </si>
  <si>
    <t>MF1046_2</t>
  </si>
  <si>
    <t>Normes de protocol en restauració</t>
  </si>
  <si>
    <t>MF1105_3</t>
  </si>
  <si>
    <t>Gestió de departaments de servei d'aliments i begudes</t>
  </si>
  <si>
    <t>MF1104_3</t>
  </si>
  <si>
    <t>Supervisió i desenvolupament de processos de servei en restauració</t>
  </si>
  <si>
    <t>MF1103_3</t>
  </si>
  <si>
    <t>Disseny de processos de servei en restauració</t>
  </si>
  <si>
    <t>MF1098_3</t>
  </si>
  <si>
    <t>Decoració i exposició de plats</t>
  </si>
  <si>
    <t>Productes culinaris</t>
  </si>
  <si>
    <t>MF0262_2</t>
  </si>
  <si>
    <t>Tècniques culinàries</t>
  </si>
  <si>
    <t>MF0261_2</t>
  </si>
  <si>
    <t>Preelaboració i conservació d'aliments</t>
  </si>
  <si>
    <t>MF0260_2</t>
  </si>
  <si>
    <t>Ofertes gastronòmiques senzilles i sistemes d'aprovisionament</t>
  </si>
  <si>
    <t>MF0259_2</t>
  </si>
  <si>
    <t>Logística de servei d'àpats (catering)</t>
  </si>
  <si>
    <t>MF1102_3</t>
  </si>
  <si>
    <t>Disseny i comercialització d'ofertes de restauració</t>
  </si>
  <si>
    <t>MF1101_3</t>
  </si>
  <si>
    <t>Qualitat, seguretat i protecció ambiental en restauració</t>
  </si>
  <si>
    <t>MF1100_3</t>
  </si>
  <si>
    <t>Processos economicofinancers en establiments de restauració</t>
  </si>
  <si>
    <t>MF1099_3</t>
  </si>
  <si>
    <t>Administració d'unitats de producció en restauració</t>
  </si>
  <si>
    <t>MF1097_3</t>
  </si>
  <si>
    <t>Aprovisionament en restauració</t>
  </si>
  <si>
    <t>MF1064_3</t>
  </si>
  <si>
    <t>Recepció i rentat de serveis d'àpats</t>
  </si>
  <si>
    <t>MF1090_1</t>
  </si>
  <si>
    <t>Aprovisionament i muntatge per a serveis d'àpats (catering)</t>
  </si>
  <si>
    <t>MF1089_1</t>
  </si>
  <si>
    <t>Processos economicofinancers en establiments de producció i venda de productes de pastisseria</t>
  </si>
  <si>
    <t>MF1782_3</t>
  </si>
  <si>
    <t>Administració d'establiments de producció i venda de productes de pastisseria</t>
  </si>
  <si>
    <t>MF1781_3</t>
  </si>
  <si>
    <t>Disseny i comercialització d'ofertes de pastisseria</t>
  </si>
  <si>
    <t>MF1780_3</t>
  </si>
  <si>
    <t>Aprovisionament en pastisseria</t>
  </si>
  <si>
    <t>MF1779_3</t>
  </si>
  <si>
    <t>Supervisió i execució d'operacions d'acabat i presentació de productes de pastisseria</t>
  </si>
  <si>
    <t>MF1778_3</t>
  </si>
  <si>
    <t>Supervisió i execució de tècniques aplicades a productes de confiteria i xocolata</t>
  </si>
  <si>
    <t>MF1777_3</t>
  </si>
  <si>
    <t>Supervisió i execució de tècniques aplicadas a gelats i semifreds</t>
  </si>
  <si>
    <t>MF1776_3</t>
  </si>
  <si>
    <t>Supervisió i execució de tècniques aplicades a masses, cremes i farciments</t>
  </si>
  <si>
    <t>MF1775_3</t>
  </si>
  <si>
    <t>Llengua estrangera professional per a serveis de restauració</t>
  </si>
  <si>
    <t>MF1111_2</t>
  </si>
  <si>
    <t>Servei especialitzat de vins</t>
  </si>
  <si>
    <t>MF1110_3</t>
  </si>
  <si>
    <t>Gestió de cellers en restauració</t>
  </si>
  <si>
    <t>MF1109_3</t>
  </si>
  <si>
    <t>Anàlisis sensorials de productes selectes propis de sommelieria i disseny de les seves ofertes</t>
  </si>
  <si>
    <t>MF1108_3</t>
  </si>
  <si>
    <t>Disseny de cartes de vins i altres begudes analcohòliques i alcohòliques diferents dels vins</t>
  </si>
  <si>
    <t>MF1107_3</t>
  </si>
  <si>
    <t>Cata de vins i altres begudes analcohòliques i alcohòliques diferents dels vins</t>
  </si>
  <si>
    <t>MF1106_3</t>
  </si>
  <si>
    <t>Aprovisionament, begudes i menjars ràpids</t>
  </si>
  <si>
    <t>MF0258_1</t>
  </si>
  <si>
    <t>Servei bàsic de restaurant-bar</t>
  </si>
  <si>
    <t>MF0257_1</t>
  </si>
  <si>
    <t>Administració en cuina</t>
  </si>
  <si>
    <t>MF1066_3</t>
  </si>
  <si>
    <t>Organització de processos de cuina</t>
  </si>
  <si>
    <t>MF1065_3</t>
  </si>
  <si>
    <t>Ofertes gastronòmiques</t>
  </si>
  <si>
    <t>MF1063_3</t>
  </si>
  <si>
    <t>Cata d'aliments en hoteleria</t>
  </si>
  <si>
    <t>MF1062_3</t>
  </si>
  <si>
    <t>Processos de rebosteria</t>
  </si>
  <si>
    <t>MF1061_3</t>
  </si>
  <si>
    <t>Cuina creativa i d'autor</t>
  </si>
  <si>
    <t>MF1060_3</t>
  </si>
  <si>
    <t>Elaboració culinària</t>
  </si>
  <si>
    <t>MF1059_3</t>
  </si>
  <si>
    <t>Tractament de gèneres culinaris</t>
  </si>
  <si>
    <t>MF1058_3</t>
  </si>
  <si>
    <t>Preelaboració, elaboració i presentació en pastisseria</t>
  </si>
  <si>
    <t>MF1334_1</t>
  </si>
  <si>
    <t>Aprovisionament intern i conservació en pastisseria</t>
  </si>
  <si>
    <t>MF1333_1</t>
  </si>
  <si>
    <t>Elaboració culinària bàsica</t>
  </si>
  <si>
    <t>MF0256_1</t>
  </si>
  <si>
    <t>Aprovisionament, preelaboració i conservació culinaris</t>
  </si>
  <si>
    <t>MF0255_1</t>
  </si>
  <si>
    <t>Operacions bàsiques de comunicació en establiments de jocs d'atzar</t>
  </si>
  <si>
    <t>MF1768_1</t>
  </si>
  <si>
    <t>Locució i pagament de premis en sales de bingo</t>
  </si>
  <si>
    <t>MF1767_1</t>
  </si>
  <si>
    <t>Venda de cartrons de bingo</t>
  </si>
  <si>
    <t>MF1766_1</t>
  </si>
  <si>
    <t>Admissió i control de clients en establiments de jocs d'atzar</t>
  </si>
  <si>
    <t>MF1765_1</t>
  </si>
  <si>
    <t>Supervisió de jocs de taula en casinos</t>
  </si>
  <si>
    <t>MF1774_2</t>
  </si>
  <si>
    <t>Conducció dels jocs de ruleta francesa i ruleta americana</t>
  </si>
  <si>
    <t>MF1773_2</t>
  </si>
  <si>
    <t>Conducció del joc de punt i banca</t>
  </si>
  <si>
    <t>MF1772_2</t>
  </si>
  <si>
    <t>Conducció dels jocs de pòquer amb descart i pòquer sense descart</t>
  </si>
  <si>
    <t>MF1771_2</t>
  </si>
  <si>
    <t>Conducció del joc de Black Jack</t>
  </si>
  <si>
    <t>MF1770_2</t>
  </si>
  <si>
    <t>Operacions complementàries a la conducció de jocs de taula en casinos</t>
  </si>
  <si>
    <t>MF1769_2</t>
  </si>
  <si>
    <t>Productes i serveis turístics locals</t>
  </si>
  <si>
    <t>MF1075_3</t>
  </si>
  <si>
    <t>Informació turística</t>
  </si>
  <si>
    <t>MF1074_3</t>
  </si>
  <si>
    <t>Gestió d'unitats d'informació i distribució turístiques</t>
  </si>
  <si>
    <t>MF0268_3</t>
  </si>
  <si>
    <t>Processos economicoadministratius en agències de viatges</t>
  </si>
  <si>
    <t>MF0267_2</t>
  </si>
  <si>
    <t>Promoció i venda de serveis turístics</t>
  </si>
  <si>
    <t>MF0266_3</t>
  </si>
  <si>
    <t>Gestió d'esdeveniments</t>
  </si>
  <si>
    <t>MF1056_3</t>
  </si>
  <si>
    <t>Elaboració i gestió de viatges combinats</t>
  </si>
  <si>
    <t>MF1055_3</t>
  </si>
  <si>
    <t>Gestió de departaments de l'àrea d'allotjament</t>
  </si>
  <si>
    <t>MF0265_3</t>
  </si>
  <si>
    <t>Recepció i atenció al client o a la clienta</t>
  </si>
  <si>
    <t>MF0264_3</t>
  </si>
  <si>
    <t>Accions comercials i reserves</t>
  </si>
  <si>
    <t>MF0263_3</t>
  </si>
  <si>
    <t>Control de processos en pisos</t>
  </si>
  <si>
    <t>MF1068_3</t>
  </si>
  <si>
    <t>Organització i atenció a la clientela en pisos</t>
  </si>
  <si>
    <t>MF1067_3</t>
  </si>
  <si>
    <t>Planxada i arranjament de roba en allotjaments</t>
  </si>
  <si>
    <t>MF0708_1</t>
  </si>
  <si>
    <t>Rentat de roba en allotjaments</t>
  </si>
  <si>
    <t>MF0707_1</t>
  </si>
  <si>
    <t>Arranjament d'habitacions i zones comunes en allotjaments</t>
  </si>
  <si>
    <t>MF0706_1</t>
  </si>
  <si>
    <t>Ajust, muntatge i verificació de la funcionalitat i dels components de motllos</t>
  </si>
  <si>
    <t>MF2154_3</t>
  </si>
  <si>
    <t>Elaboració de components de motllos per a l'obtenció de peces polimèriques i de metalls lleugers</t>
  </si>
  <si>
    <t>MF2153_3</t>
  </si>
  <si>
    <t>Planificació de la fabricació de motllos per a l'obtenció de peces polimèriques i de metalls lleugers</t>
  </si>
  <si>
    <t>MF2152_3</t>
  </si>
  <si>
    <t>Disseny de motllos per a l'obtenció de peces polimèriques i de metalls lleugers</t>
  </si>
  <si>
    <t>MF2151_3</t>
  </si>
  <si>
    <t>Documentació tècnica per a motlles i models</t>
  </si>
  <si>
    <t>MF0113_3</t>
  </si>
  <si>
    <t>Automatització del procés d'emmotllament</t>
  </si>
  <si>
    <t>MF0112_3</t>
  </si>
  <si>
    <t>Desenvolupament de motllos i models</t>
  </si>
  <si>
    <t>MF0111_3</t>
  </si>
  <si>
    <t>Ajust, muntatge i verificació de la funcionalitat i els components d'encunys</t>
  </si>
  <si>
    <t>MF2158_3</t>
  </si>
  <si>
    <t>Elaboració de components d'encunys per a l'obtenció de peces de xapa metàl·lica</t>
  </si>
  <si>
    <t>MF2157_3</t>
  </si>
  <si>
    <t>Planificació de la fabricació d'encunys per a l'obtenció de peces de xapa metàl·lica</t>
  </si>
  <si>
    <t>MF2156_3</t>
  </si>
  <si>
    <t>Disseny d'encunys per a l'obtenció de peces de xapa metàl·lica</t>
  </si>
  <si>
    <t>MF2155_3</t>
  </si>
  <si>
    <t>Documentació tècnica per a estris de processament de xapa</t>
  </si>
  <si>
    <t>MF0110_3</t>
  </si>
  <si>
    <t>Automatització dels estris de processament de xapa</t>
  </si>
  <si>
    <t>MF0109_3</t>
  </si>
  <si>
    <t>Desenvolupament de projectes d'estris de processament de xapa</t>
  </si>
  <si>
    <t>MF0108_3</t>
  </si>
  <si>
    <t>Mecanització a alta velocitat i alt rendiment</t>
  </si>
  <si>
    <t>MF2167_3</t>
  </si>
  <si>
    <t>Planificació de la mecanització a alta velocitat i alt rendiment</t>
  </si>
  <si>
    <t>MF2166_3</t>
  </si>
  <si>
    <t>Disseny d'utillatges d'amarratge de peça per a la mecanització a alta velocitat i alt rendiment</t>
  </si>
  <si>
    <t>MF2165_3</t>
  </si>
  <si>
    <t>Adaptació de plànols de fabricació per a la mecanització a alta velocitat i alt rendiment</t>
  </si>
  <si>
    <t>MF2164_3</t>
  </si>
  <si>
    <t>Control numèric amb ordinador (CNC) en mecanització i conformació mecànica</t>
  </si>
  <si>
    <t>MF0596_3</t>
  </si>
  <si>
    <t>Processos de muntatge en fabricació mecànica</t>
  </si>
  <si>
    <t>MF0595_3</t>
  </si>
  <si>
    <t>Processos de conformació en fabricació mecànica</t>
  </si>
  <si>
    <t>MF0594_3</t>
  </si>
  <si>
    <t>Processos de mecanització en fabricació mecànica</t>
  </si>
  <si>
    <t>MF0593_3</t>
  </si>
  <si>
    <t>Supervisió i control de processos de fabricació mecànica</t>
  </si>
  <si>
    <t>MF0592_3</t>
  </si>
  <si>
    <t>Sistemes automàtics en fabricació mecànica</t>
  </si>
  <si>
    <t>MF0591_3</t>
  </si>
  <si>
    <t>Supervisió de la producció de peces mecanitzades en barra</t>
  </si>
  <si>
    <t>MF2163_3</t>
  </si>
  <si>
    <t>Gestió i supervisió del manteniment de màquines de mecanització en barra</t>
  </si>
  <si>
    <t>MF2162_3</t>
  </si>
  <si>
    <t>Preparació de màquines de CNC per a la mecanització en barra</t>
  </si>
  <si>
    <t>MF2161_3</t>
  </si>
  <si>
    <t>Programació de màquines de CNC per a la mecanització per decolletatge</t>
  </si>
  <si>
    <t>MF2160_3</t>
  </si>
  <si>
    <t>Planificació de la producció de peces mecanitzades en barra</t>
  </si>
  <si>
    <t>MF2159_3</t>
  </si>
  <si>
    <t>Aprovisionament en fabricació mecànica</t>
  </si>
  <si>
    <t>MF1268_3</t>
  </si>
  <si>
    <t>Tècniques de programació i control de la producció en fabricació mecànica</t>
  </si>
  <si>
    <t>MF1267_3</t>
  </si>
  <si>
    <t>MF0094_2</t>
  </si>
  <si>
    <t>Preparació i programació de màquines i sistemes d'abrasió, electroerosió i especials</t>
  </si>
  <si>
    <t>MF0093_2</t>
  </si>
  <si>
    <t>Procediments de mecanització per abrasió, electroerosió i procediments especials</t>
  </si>
  <si>
    <t>MF0092_2</t>
  </si>
  <si>
    <t>Sistemes auxiliars en tractaments tèrmics i superficials de metalls</t>
  </si>
  <si>
    <t>MF0104_2</t>
  </si>
  <si>
    <t>Pintura i acabaments</t>
  </si>
  <si>
    <t>MF0103_2</t>
  </si>
  <si>
    <t>MF0102_2</t>
  </si>
  <si>
    <t>Mecanització per tall, conformació i procediments especials</t>
  </si>
  <si>
    <t>MF0097_2</t>
  </si>
  <si>
    <t>Preparació i programació de màquines i sistemes de tall i conformació</t>
  </si>
  <si>
    <t>MF0096_2</t>
  </si>
  <si>
    <t>Procediments de mecanitzat per tall i conformat</t>
  </si>
  <si>
    <t>MF0095_2</t>
  </si>
  <si>
    <t>Operacions de tractaments tèrmics en metalls</t>
  </si>
  <si>
    <t>MF1266_2</t>
  </si>
  <si>
    <t>MF0091_2</t>
  </si>
  <si>
    <t>Preparació i programació de màquines i sistemes d'arrencament de ferritja</t>
  </si>
  <si>
    <t>MF0090_2</t>
  </si>
  <si>
    <t>Processos per arrencament de ferritja</t>
  </si>
  <si>
    <t>MF0089_2</t>
  </si>
  <si>
    <t>Processos de pulverimetal·lúrgia</t>
  </si>
  <si>
    <t>MF0590_3</t>
  </si>
  <si>
    <t>Processos de fosa</t>
  </si>
  <si>
    <t>MF0589_3</t>
  </si>
  <si>
    <t>Processos d'emmotllament i fabricació de mascles</t>
  </si>
  <si>
    <t>MF0588_2</t>
  </si>
  <si>
    <t>Sistemes auxiliars en fosa</t>
  </si>
  <si>
    <t>MF0587_2</t>
  </si>
  <si>
    <t>Processos de fusió i colada</t>
  </si>
  <si>
    <t>MF0586_2</t>
  </si>
  <si>
    <t>Documentació tècnica per a productes</t>
  </si>
  <si>
    <t>MF0107_3</t>
  </si>
  <si>
    <t>Automatització dels productes</t>
  </si>
  <si>
    <t>MF0106_3</t>
  </si>
  <si>
    <t>Disseny de productes</t>
  </si>
  <si>
    <t>MF0105_3</t>
  </si>
  <si>
    <t>Tècniques de fabricació mecànica</t>
  </si>
  <si>
    <t>MF1265_2</t>
  </si>
  <si>
    <t>Tècniques de muntatge, reparació i posada en marxa de sistemes elèctrics, electrònics, pneumàtics i hidràulics</t>
  </si>
  <si>
    <t>MF1264_2</t>
  </si>
  <si>
    <t>Tècniques de muntatge, reparació i posada en marxa de sistemes mecànics</t>
  </si>
  <si>
    <t>MF1263_2</t>
  </si>
  <si>
    <t>Operacions de muntatge</t>
  </si>
  <si>
    <t>MF0088_1</t>
  </si>
  <si>
    <t>Operacions de fabricació</t>
  </si>
  <si>
    <t>MF0087_1</t>
  </si>
  <si>
    <t>Execució de les operacions de soldadura per arc amb elèctrode revestit</t>
  </si>
  <si>
    <t>MF2316_2</t>
  </si>
  <si>
    <t>Realització de les operacions postsoldeig amb elèctrode</t>
  </si>
  <si>
    <t>MF2314_2</t>
  </si>
  <si>
    <t>Realització de les operacions prèvies a la soldadura amb elèctrode</t>
  </si>
  <si>
    <t>MF2312_2</t>
  </si>
  <si>
    <t>Documentació tècnica per a construcció i reparació naval</t>
  </si>
  <si>
    <t>MF0815_3</t>
  </si>
  <si>
    <t>Disseny de l'armament en la construcció i reparació naval</t>
  </si>
  <si>
    <t>MF0814_3</t>
  </si>
  <si>
    <t>Disseny de maniobres en construcció i reparació naval</t>
  </si>
  <si>
    <t>MF0813_3</t>
  </si>
  <si>
    <t>Disseny d'estructures en la construcció i reparació naval</t>
  </si>
  <si>
    <t>MF0812_3</t>
  </si>
  <si>
    <t>MF2315_2</t>
  </si>
  <si>
    <t>Disseny d'instal·lacions de canonades industrials</t>
  </si>
  <si>
    <t>MF1150_3</t>
  </si>
  <si>
    <t>Disseny d'esquemes de canonades industrials</t>
  </si>
  <si>
    <t>MF1149_3</t>
  </si>
  <si>
    <t>Documentació tècnica per a productes de construccions metàl·liques</t>
  </si>
  <si>
    <t>MF1148_3</t>
  </si>
  <si>
    <t>Càlculs de caldereria i estructures metàl·liques</t>
  </si>
  <si>
    <t>MF1147_3</t>
  </si>
  <si>
    <t>Disseny de productes d'estructures metàl·liques</t>
  </si>
  <si>
    <t>MF1146_3</t>
  </si>
  <si>
    <t>Disseny de productes de caldereria</t>
  </si>
  <si>
    <t>MF1145_3</t>
  </si>
  <si>
    <t>Execució de les operacions de soldadura per arc sota gas protector amb elèctrode consumible, soldadura «MIG/MAG»</t>
  </si>
  <si>
    <t>MF2313_2</t>
  </si>
  <si>
    <t>Programació de sistemes automatitzats en construccions metàl·liques</t>
  </si>
  <si>
    <t>MF1153_3</t>
  </si>
  <si>
    <t>Processos d'unió i muntatge en construccions metàl·liques</t>
  </si>
  <si>
    <t>MF1152_3</t>
  </si>
  <si>
    <t>Processos de mecanitzat i conformat en construccions metàl·liques</t>
  </si>
  <si>
    <t>MF1151_3</t>
  </si>
  <si>
    <t>Muntatge de canonades</t>
  </si>
  <si>
    <t>MF1144_2</t>
  </si>
  <si>
    <t>Conformat i armat de canonades</t>
  </si>
  <si>
    <t>MF1143_2</t>
  </si>
  <si>
    <t>Traçat i mecanització de canonades</t>
  </si>
  <si>
    <t>MF1142_2</t>
  </si>
  <si>
    <t>Verificació d'elements aeroespacials de material compost</t>
  </si>
  <si>
    <t>MF1849_2</t>
  </si>
  <si>
    <t>Mecanització d'elements aeroespacials de material compost</t>
  </si>
  <si>
    <t>MF1848_2</t>
  </si>
  <si>
    <t>Curat d'elements aeroespacials de material compost</t>
  </si>
  <si>
    <t>MF1847_2</t>
  </si>
  <si>
    <t>Fabricació d'elements aeroespacials de material compost per emmotllament automàtic</t>
  </si>
  <si>
    <t>MF1846_2</t>
  </si>
  <si>
    <t>Fabricació d'elements aeroespacials de material compost per emmotllament manual</t>
  </si>
  <si>
    <t>MF1845_2</t>
  </si>
  <si>
    <t>Instal·lació de sistemes i equips d'aeronaus</t>
  </si>
  <si>
    <t>MF1852_2</t>
  </si>
  <si>
    <t>Segellament d'elements estructurals d'aeronaus</t>
  </si>
  <si>
    <t>MF1851_2</t>
  </si>
  <si>
    <t>Muntatge d'elements estructurals d'aeronaus</t>
  </si>
  <si>
    <t>MF1850_2</t>
  </si>
  <si>
    <t>Organització de recursos i talls en obres de construcció</t>
  </si>
  <si>
    <t>MF2146_3</t>
  </si>
  <si>
    <t>Ferms i elements complementaris en obra civil</t>
  </si>
  <si>
    <t>MF2145_3</t>
  </si>
  <si>
    <t>Obra civil en conduccions i canalitzacions de serveis</t>
  </si>
  <si>
    <t>MF2144_3</t>
  </si>
  <si>
    <t>Moviment de terres en obra civil</t>
  </si>
  <si>
    <t>MF2143_3</t>
  </si>
  <si>
    <t>Obres de cimentació i estructura en obra civil</t>
  </si>
  <si>
    <t>MF2142_3</t>
  </si>
  <si>
    <t>Posada en obra d'encofrats, armadures passives i formigó</t>
  </si>
  <si>
    <t>MF2141_3</t>
  </si>
  <si>
    <t>Organització i desenvolupament de treballs de replantejament en construcció</t>
  </si>
  <si>
    <t>MF2140_3</t>
  </si>
  <si>
    <t>Serveis en obra civil</t>
  </si>
  <si>
    <t>MF0642_3</t>
  </si>
  <si>
    <t>Projectes de carreteres i d'urbanització</t>
  </si>
  <si>
    <t>MF0641_3</t>
  </si>
  <si>
    <t>Obres específiques de rehabilitació en edificació</t>
  </si>
  <si>
    <t>MF2150_3</t>
  </si>
  <si>
    <t>Obres de particions i acabaments, i instal·lacions en edificació</t>
  </si>
  <si>
    <t>MF2149_3</t>
  </si>
  <si>
    <t>Obres de l'envolupant en edificació</t>
  </si>
  <si>
    <t>MF2148_3</t>
  </si>
  <si>
    <t>Obres de condicionament del terreny, cimentació i estructura en edificació</t>
  </si>
  <si>
    <t>MF2147_3</t>
  </si>
  <si>
    <t>Control documental en construcció</t>
  </si>
  <si>
    <t>MF0876_3</t>
  </si>
  <si>
    <t>Control de costos en construcció</t>
  </si>
  <si>
    <t>MF0875_3</t>
  </si>
  <si>
    <t>Planificació en construcció</t>
  </si>
  <si>
    <t>MF0874_3</t>
  </si>
  <si>
    <t>Instal·lacions d'edificis</t>
  </si>
  <si>
    <t>MF0640_3</t>
  </si>
  <si>
    <t>Projectes d'edificació</t>
  </si>
  <si>
    <t>MF0639_3</t>
  </si>
  <si>
    <t>Tasques bàsiques en instal·lació de placa de guix laminat</t>
  </si>
  <si>
    <t>MF1903_1</t>
  </si>
  <si>
    <t>Paviments lleugers amb recolzament continu</t>
  </si>
  <si>
    <t>MF1902_1</t>
  </si>
  <si>
    <t>Tractament de suports per a revestiment en construcció</t>
  </si>
  <si>
    <t>MF0871_1</t>
  </si>
  <si>
    <t>Tasques auxiliars d'obra</t>
  </si>
  <si>
    <t>MF0276_1</t>
  </si>
  <si>
    <t>Mampares i empanelados tècnics desmuntables</t>
  </si>
  <si>
    <t>MF1925_2</t>
  </si>
  <si>
    <t>Paviments elevats registrables</t>
  </si>
  <si>
    <t>MF1924_2</t>
  </si>
  <si>
    <t>Membranes sintètiques</t>
  </si>
  <si>
    <t>MF1919_2</t>
  </si>
  <si>
    <t>Membranes bituminoses</t>
  </si>
  <si>
    <t>MF1918_2</t>
  </si>
  <si>
    <t>Cobertes planes i sistemes d'impermeabilització</t>
  </si>
  <si>
    <t>MF1917_2</t>
  </si>
  <si>
    <t>Organització de treballs de cobertes i impermeabilitzacions</t>
  </si>
  <si>
    <t>MF1911_2</t>
  </si>
  <si>
    <t>Organització de treballs d'instal·lació de placa de guix laminat i falsos sostres</t>
  </si>
  <si>
    <t>MF1923_2</t>
  </si>
  <si>
    <t>Tractament de juntes entre plaques de guix laminat</t>
  </si>
  <si>
    <t>MF1922_2</t>
  </si>
  <si>
    <t>Sistemes de falsos sostres</t>
  </si>
  <si>
    <t>MF1921_2</t>
  </si>
  <si>
    <t>Tabics i extradossats autoportants de placa de guix laminat</t>
  </si>
  <si>
    <t>MF1920_2</t>
  </si>
  <si>
    <t>Organització i supervisió del muntatge de bastides tubulars</t>
  </si>
  <si>
    <t>MF1928_2</t>
  </si>
  <si>
    <t>MF1927_2</t>
  </si>
  <si>
    <t>Tasques bàsiques en muntatge de bastides tubulars</t>
  </si>
  <si>
    <t>MF1926_1</t>
  </si>
  <si>
    <t>Col·locació de formigons</t>
  </si>
  <si>
    <t>MF0278_1</t>
  </si>
  <si>
    <t>Operacions prèvies al formigonatge</t>
  </si>
  <si>
    <t>MF0277_1</t>
  </si>
  <si>
    <t>Organització de treballs de posada en obra d'encofrats i formigó</t>
  </si>
  <si>
    <t>MF1916_2</t>
  </si>
  <si>
    <t>Premuntatge i posada en obra d'encofrats grimpants</t>
  </si>
  <si>
    <t>MF1915_2</t>
  </si>
  <si>
    <t>Premuntatge de panells no modulars d'encofrat</t>
  </si>
  <si>
    <t>MF1914_2</t>
  </si>
  <si>
    <t>Posada en obra d'encofrats horitzontals</t>
  </si>
  <si>
    <t>MF1913_2</t>
  </si>
  <si>
    <t>Posada en obra d'encofrats verticals</t>
  </si>
  <si>
    <t>MF1912_2</t>
  </si>
  <si>
    <t>Organització de treballs d'armadures passives</t>
  </si>
  <si>
    <t>MF1907_2</t>
  </si>
  <si>
    <t>Armament automàtic d'armadures</t>
  </si>
  <si>
    <t>MF1906_2</t>
  </si>
  <si>
    <t>Armament manual i muntatge d'armadures</t>
  </si>
  <si>
    <t>MF1905_2</t>
  </si>
  <si>
    <t>Conformació semiautomàtica de barres i malles d'acer</t>
  </si>
  <si>
    <t>MF1904_1</t>
  </si>
  <si>
    <t>Replanteigs de projectes i obres</t>
  </si>
  <si>
    <t>MF0879_3</t>
  </si>
  <si>
    <t>Treball de gabinet per a aixecaments</t>
  </si>
  <si>
    <t>MF0878_3</t>
  </si>
  <si>
    <t>Treball de camp per a aixecaments</t>
  </si>
  <si>
    <t>MF0877_3</t>
  </si>
  <si>
    <t>Paviments continus de resines</t>
  </si>
  <si>
    <t>MF1937_2</t>
  </si>
  <si>
    <t>MF1936_2</t>
  </si>
  <si>
    <t>Organització de treballs de pintura en construcció</t>
  </si>
  <si>
    <t>MF1935_2</t>
  </si>
  <si>
    <t>Pintura i materials d'emprimació i protectors en construcció</t>
  </si>
  <si>
    <t>MF0873_1</t>
  </si>
  <si>
    <t>Enrajolaments del terra amb peces rígides</t>
  </si>
  <si>
    <t>MF1943_2</t>
  </si>
  <si>
    <t>Enrajolaments i aplacats</t>
  </si>
  <si>
    <t>MF1942_2</t>
  </si>
  <si>
    <t>Organització de treballs de revestiments continus conglomerats i rígids modulars en construcció</t>
  </si>
  <si>
    <t>MF1941_2</t>
  </si>
  <si>
    <t>Recrecidos planos per a revestiment en construcció</t>
  </si>
  <si>
    <t>MF1938_2</t>
  </si>
  <si>
    <t>Tractaments auxiliars en revestiments amb peces rígides</t>
  </si>
  <si>
    <t>MF1320_1</t>
  </si>
  <si>
    <t>Organització de treballs d'obra de paleta d'urbanització</t>
  </si>
  <si>
    <t>MF1932_2</t>
  </si>
  <si>
    <t>Obra de paleta en instal·lacions de sanejament i xarxes de serveis</t>
  </si>
  <si>
    <t>MF1931_2</t>
  </si>
  <si>
    <t>Mobiliari i elements complementaris de paviments en urbanització</t>
  </si>
  <si>
    <t>MF1930_2</t>
  </si>
  <si>
    <t>Paviments d'urbanització</t>
  </si>
  <si>
    <t>MF1929_2</t>
  </si>
  <si>
    <t>Paviments de formigó imprès i empedrats</t>
  </si>
  <si>
    <t>MF1321_1</t>
  </si>
  <si>
    <t>Pastes i morters especials d'aïllament, impermeabilització i reparació</t>
  </si>
  <si>
    <t>MF1940_2</t>
  </si>
  <si>
    <t>Morters monocapa, arrebossats i enlluïts</t>
  </si>
  <si>
    <t>MF1939_2</t>
  </si>
  <si>
    <t>Esquerdejats i arrebossats a bona vista</t>
  </si>
  <si>
    <t>MF0872_1</t>
  </si>
  <si>
    <t>Faldons de coberta</t>
  </si>
  <si>
    <t>MF0870_1</t>
  </si>
  <si>
    <t>Obres de fàbrica per revestir</t>
  </si>
  <si>
    <t>MF0142_1</t>
  </si>
  <si>
    <t>Cobertes de teula i pissarra</t>
  </si>
  <si>
    <t>MF1910_2</t>
  </si>
  <si>
    <t>Taulers i cobertures de xapa conformada, panells i plaques</t>
  </si>
  <si>
    <t>MF1909_2</t>
  </si>
  <si>
    <t>Estructura metál·lica lleugera per a cobertes</t>
  </si>
  <si>
    <t>MF1908_2</t>
  </si>
  <si>
    <t>MF1934_2</t>
  </si>
  <si>
    <t>Revestiments murals en paper, fibra de vidre i vinílics</t>
  </si>
  <si>
    <t>MF1933_2</t>
  </si>
  <si>
    <t>Obres de fàbrica vista</t>
  </si>
  <si>
    <t>MF0143_2</t>
  </si>
  <si>
    <t>Treballs d'obra de paleta</t>
  </si>
  <si>
    <t>MF0141_2</t>
  </si>
  <si>
    <t>Manteniment de xarxes de distribució d'aigua i sanejament</t>
  </si>
  <si>
    <t>MF0609_2</t>
  </si>
  <si>
    <t>Posada en servei i operació de xarxes de distribució d'aigua i sanejament</t>
  </si>
  <si>
    <t>MF0608_2</t>
  </si>
  <si>
    <t>Muntatge de xarxes de distribució d'aigua i sanejament</t>
  </si>
  <si>
    <t>MF0607_2</t>
  </si>
  <si>
    <t>Replantejament de xarxes de distribució d'aigua i sanejament</t>
  </si>
  <si>
    <t>MF0606_2</t>
  </si>
  <si>
    <t>Gestió de riscos laborals i mediambientals en xarxes de gas</t>
  </si>
  <si>
    <t>MF1206_3</t>
  </si>
  <si>
    <t>Organització i control del manteniment de xarxes de gas</t>
  </si>
  <si>
    <t>MF1205_3</t>
  </si>
  <si>
    <t>Sistemes de posada en servei de xarxes de gas</t>
  </si>
  <si>
    <t>MF1204_3</t>
  </si>
  <si>
    <t>Desenvolupament d'obres de xarxes de gas</t>
  </si>
  <si>
    <t>MF1203_3</t>
  </si>
  <si>
    <t>Planificació de xarxes de gas</t>
  </si>
  <si>
    <t>MF1202_3</t>
  </si>
  <si>
    <t>Seguretat en instal·lacions receptores i aparells de gas</t>
  </si>
  <si>
    <t>MF1526_2</t>
  </si>
  <si>
    <t>Manteniment i repararació d'instal·lacions receptores i aparells de gas</t>
  </si>
  <si>
    <t>MF1525_2</t>
  </si>
  <si>
    <t>Posada en marxa i adequació d'aparells de gas</t>
  </si>
  <si>
    <t>MF1524_2</t>
  </si>
  <si>
    <t>Posada en servei, inspecció i revisió d'instal·lacions receptores de gas</t>
  </si>
  <si>
    <t>MF1523_2</t>
  </si>
  <si>
    <t>Muntatge d'instal·lacions receptores de gas</t>
  </si>
  <si>
    <t>MF1522_2</t>
  </si>
  <si>
    <t>Seguretat en instal·lacions de gas</t>
  </si>
  <si>
    <t>MF0614_2</t>
  </si>
  <si>
    <t>Posada en servei i operació de xarxes de gas</t>
  </si>
  <si>
    <t>MF0613_2</t>
  </si>
  <si>
    <t>Muntatge i manteniment de xarxes de gas en tub d'acer</t>
  </si>
  <si>
    <t>MF0612_2</t>
  </si>
  <si>
    <t>Muntatge i manteniment de xarxes de distribució de gas en polietilè</t>
  </si>
  <si>
    <t>MF0611_2</t>
  </si>
  <si>
    <t>Replantejament de xarxes de gas</t>
  </si>
  <si>
    <t>MF0610_2</t>
  </si>
  <si>
    <t>Operació local i manteniment de primer nivell en subestacions elèctriques</t>
  </si>
  <si>
    <t>MF1533_2</t>
  </si>
  <si>
    <t>Gestió i supervisió de l'operació i manteniment de subestacions elèctriques</t>
  </si>
  <si>
    <t>MF1532_3</t>
  </si>
  <si>
    <t>Gestió i supervisió del muntatge de subestacions elèctriques</t>
  </si>
  <si>
    <t>MF1531_3</t>
  </si>
  <si>
    <t>Seguretat en instal·lacions d'alta tensió</t>
  </si>
  <si>
    <t>MF1530_2</t>
  </si>
  <si>
    <t>Operació en planta i manteniment de primer nivell de centrals hidroelèctriques</t>
  </si>
  <si>
    <t>MF1529_2</t>
  </si>
  <si>
    <t>Control de centrals hidroelèctriques</t>
  </si>
  <si>
    <t>MF1528_3</t>
  </si>
  <si>
    <t>Control en planta l'operació i el manteniment de centrals hidroelèctriques</t>
  </si>
  <si>
    <t>MF1527_3</t>
  </si>
  <si>
    <t>Coordinació i suport a equips humans implicats en l'operació de centrals elèctriques</t>
  </si>
  <si>
    <t>MF1200_3</t>
  </si>
  <si>
    <t>Operació en planta i manteniment de primer nivell de centrals termoelèctriques</t>
  </si>
  <si>
    <t>MF1201_2</t>
  </si>
  <si>
    <t>Control de maniobres d'arrencada, parada i situacions anòmales en centrals termoelèctriques</t>
  </si>
  <si>
    <t>MF1199_3</t>
  </si>
  <si>
    <t>Supervisió de processos en centrals termoelèctriques</t>
  </si>
  <si>
    <t>MF1198_3</t>
  </si>
  <si>
    <t>Organització i control del manteniment d'instal·lacions solars fotovoltaiques</t>
  </si>
  <si>
    <t>MF0845_3</t>
  </si>
  <si>
    <t>Organització i control del muntatge d'instal·lacions solars fotovoltaiques</t>
  </si>
  <si>
    <t>MF0844_3</t>
  </si>
  <si>
    <t>Projectes d'instal·lacions solars fotovoltaiques</t>
  </si>
  <si>
    <t>MF0843_3</t>
  </si>
  <si>
    <t>Estudis de viabilitat d'instal·lacions solars</t>
  </si>
  <si>
    <t>MF0842_3</t>
  </si>
  <si>
    <t>Muntatge i manteniment d'instal·lacions d'energia eòlica</t>
  </si>
  <si>
    <t>MF0619_2</t>
  </si>
  <si>
    <t>Seguretat i avaluació de riscos professionals en parcs eòlics</t>
  </si>
  <si>
    <t>MF0618_2</t>
  </si>
  <si>
    <t>Gestió del manteniment d'instal·lacions d'energia eòlica</t>
  </si>
  <si>
    <t>MF0617_3</t>
  </si>
  <si>
    <t>Operació i posada en servei d'instal·lacions d'energia eòlica</t>
  </si>
  <si>
    <t>MF0616_3</t>
  </si>
  <si>
    <t>Projectes de muntatge d'instal·lacions d'energia eòlica</t>
  </si>
  <si>
    <t>MF0615_3</t>
  </si>
  <si>
    <t>Organització i control del manteniment d'instal·lacions solars tèrmiques</t>
  </si>
  <si>
    <t>MF0848_3</t>
  </si>
  <si>
    <t>Organització i control del muntatge d'instal·lacions solars tèrmiques</t>
  </si>
  <si>
    <t>MF0847_3</t>
  </si>
  <si>
    <t>Projectes d'instal·lacions solars tèrmiques</t>
  </si>
  <si>
    <t>MF0846_3</t>
  </si>
  <si>
    <t>Manteniment d'instal·lacions solars tèrmiques</t>
  </si>
  <si>
    <t>MF0605_2</t>
  </si>
  <si>
    <t>Posada en servei i operació d'instal·lacions solars tèrmiques</t>
  </si>
  <si>
    <t>MF0604_2</t>
  </si>
  <si>
    <t>Muntatge elèctric d'instal·lacions solars tèrmiques</t>
  </si>
  <si>
    <t>MF0603_2</t>
  </si>
  <si>
    <t>Muntatge mecànic i hidràulic d'instal·lacions solars tèrmiques</t>
  </si>
  <si>
    <t>MF0602_2</t>
  </si>
  <si>
    <t>Replantejament d'instal·lacions solars tèrmiques</t>
  </si>
  <si>
    <t>MF0601_2</t>
  </si>
  <si>
    <t>Operacions bàsiques en el muntatge i manteniment d'instal·lacions eòliques de petita potència</t>
  </si>
  <si>
    <t>MF2052_1</t>
  </si>
  <si>
    <t>Operacions bàsiques en el muntatge i manteniment d'instal·lacions solars fotovoltaiques</t>
  </si>
  <si>
    <t>MF2051_1</t>
  </si>
  <si>
    <t>Operacions bàsiques en el muntatge i manteniment d'instal·lacions solars tèrmiques</t>
  </si>
  <si>
    <t>MF2050_1</t>
  </si>
  <si>
    <t>Manteniment d'instal·lacions solars fotovoltaiques</t>
  </si>
  <si>
    <t>MF0837_2</t>
  </si>
  <si>
    <t>Muntatge d'instal·lacions solars fotovoltaiques</t>
  </si>
  <si>
    <t>MF0836_2</t>
  </si>
  <si>
    <t>Replantejament d'instal·lacions solars fotovoltaiques</t>
  </si>
  <si>
    <t>MF0835_2</t>
  </si>
  <si>
    <t>Promoció de l'ús eficient de l'energía en edificis</t>
  </si>
  <si>
    <t>MF1197_3</t>
  </si>
  <si>
    <t>Eficiència en l'ús de l'aigua en edificis</t>
  </si>
  <si>
    <t>MF1196_3</t>
  </si>
  <si>
    <t>Certificació energètica d'edificis</t>
  </si>
  <si>
    <t>MF1195_3</t>
  </si>
  <si>
    <t>Avaluació de l'eficiència energètica de les instal·lacions en edificis</t>
  </si>
  <si>
    <t>MF1194_3</t>
  </si>
  <si>
    <t>Promoció de l'ús eficient de l'aigua</t>
  </si>
  <si>
    <t>MF2208_3</t>
  </si>
  <si>
    <t>Organització i supervisió del muntatge i manteniment d'instal·lacions d'aigua a petita escala</t>
  </si>
  <si>
    <t>MF2207_3</t>
  </si>
  <si>
    <t>Desenvolupament de projectes d'instal·lacions d'aigua a petita escala</t>
  </si>
  <si>
    <t>MF2206_3</t>
  </si>
  <si>
    <t>Realització de diagnòstics i propostes d'optimització energètica en xarxes i instal·lacions d'aigua</t>
  </si>
  <si>
    <t>MF2205_3</t>
  </si>
  <si>
    <t>Realització del diagnòstic i propostes de millora de xarxes i instal·lacions d'aigua</t>
  </si>
  <si>
    <t>MF2204_3</t>
  </si>
  <si>
    <t>Organització del manteniment de xarxes de distribució d'aigua i sanejament</t>
  </si>
  <si>
    <t>MF0841_3</t>
  </si>
  <si>
    <t>Sistemes de posada en servei de xarxes d'aigua i sanejament</t>
  </si>
  <si>
    <t>MF0840_3</t>
  </si>
  <si>
    <t>Desenvolupament d'obres de xarxes i instal·lacions d'abastament i distribució d'aigua i sanejament</t>
  </si>
  <si>
    <t>MF0839_3</t>
  </si>
  <si>
    <t>Xarxes i instal·lacions d'abastament i distribució d'aigua i sanejament</t>
  </si>
  <si>
    <t>MF0838_3</t>
  </si>
  <si>
    <t>Gestió i supervisió dels processos de manteniment dels sistemes de telecomunicació de xarxa telefònica</t>
  </si>
  <si>
    <t>MF1574_3</t>
  </si>
  <si>
    <t>Gestió i supervisió dels processos de muntatge dels sistemes de telecomunicació de xarxa telefònica</t>
  </si>
  <si>
    <t>MF1573_3</t>
  </si>
  <si>
    <t>Gestió i supervisió dels processos de manteniment d'estacions base de telefonia</t>
  </si>
  <si>
    <t>MF1572_3</t>
  </si>
  <si>
    <t>Gestió i supervisió dels processos de muntatge d'estacions base de telefonia</t>
  </si>
  <si>
    <t>MF1571_3</t>
  </si>
  <si>
    <t>Gestió i supervisió del manteniment de sistemes de transmissió per a radi i televisió en instal·lacions fixes i unitats mòbils</t>
  </si>
  <si>
    <t>MF1581_3</t>
  </si>
  <si>
    <t>Gestió i supervisió del muntatge de sistemes de transmissió per a radi i televisió en instal·lacions fixes i unitats mòbils</t>
  </si>
  <si>
    <t>MF1580_3</t>
  </si>
  <si>
    <t>Gestió i supervisió del manteniment de sistemes de producció audiovisual en estudis i unitats mòbils</t>
  </si>
  <si>
    <t>MF1579_3</t>
  </si>
  <si>
    <t>Gestió i supervisió del muntatge de sistemes de producció audiovisual en estudis i unitats mòbils</t>
  </si>
  <si>
    <t>MF1578_3</t>
  </si>
  <si>
    <t>Muntatge i manteniment de sistemes de transmissió per a radi i televisió en instal·lacions fixes i unitats mòbils</t>
  </si>
  <si>
    <t>MF1567_2</t>
  </si>
  <si>
    <t>Muntatge i manteniment de sistemes de producció audiovisual en estudis i unitats mòbils</t>
  </si>
  <si>
    <t>MF1566_2</t>
  </si>
  <si>
    <t>Supervisió del manteniment de les infraestructures de telecomunicació i de xarxes de veu i</t>
  </si>
  <si>
    <t>MF1187_3</t>
  </si>
  <si>
    <t>Organització i gestió del manteniment de les infraestructures de telecomunicació i de xarxa</t>
  </si>
  <si>
    <t>MF1186_3</t>
  </si>
  <si>
    <t>Supervisió del muntatge de les infraestructures de telecomunicació i de xarxes de veu i dades</t>
  </si>
  <si>
    <t>MF1185_3</t>
  </si>
  <si>
    <t>Organització i gestió del muntatge de les infraestructures de telecomunicació i de xarxes de veu i dades en l'entorn d'edificis</t>
  </si>
  <si>
    <t>MF1184_3</t>
  </si>
  <si>
    <t>Muntatge i manteniment d'infraestructures de xarxes locals de dades</t>
  </si>
  <si>
    <t>MF0600_2</t>
  </si>
  <si>
    <t>Muntatge i manteniment de sistemes telefònics amb centraletes de baixa capacitat</t>
  </si>
  <si>
    <t>MF0599_2</t>
  </si>
  <si>
    <t>Operacions de muntatge d'instal·lacions de telecomunicacions</t>
  </si>
  <si>
    <t>MF0817_1</t>
  </si>
  <si>
    <t>Operacions de muntatge d'instal·lacions elèctriques de baixa tensió i domòtiques en edificis</t>
  </si>
  <si>
    <t>MF0816_1</t>
  </si>
  <si>
    <t>Manteniment de sistemes de telecomunicació de xarxa telefònica</t>
  </si>
  <si>
    <t>MF1565_2</t>
  </si>
  <si>
    <t>Muntatge de sistemes de telecomunicació de xarxa telefònica</t>
  </si>
  <si>
    <t>MF1564_2</t>
  </si>
  <si>
    <t>Manteniment d'estacions base de telefonia</t>
  </si>
  <si>
    <t>MF1563_2</t>
  </si>
  <si>
    <t>Muntatge d'estacions base de telefonia</t>
  </si>
  <si>
    <t>MF1562_2</t>
  </si>
  <si>
    <t>Desenvolupament de projectes de xarxes de veu i dades a l'entorn d'edificis</t>
  </si>
  <si>
    <t>MF0828_3</t>
  </si>
  <si>
    <t>Desenvolupament de projectes d'instal·lacions de telefonia a l'entorn d'edificis</t>
  </si>
  <si>
    <t>MF0827_3</t>
  </si>
  <si>
    <t>Desenvolupament de projectes d'instal·lacions de telecomunicació per a la recepció i distribució</t>
  </si>
  <si>
    <t>MF0826_3</t>
  </si>
  <si>
    <t>Muntatge i manteniment d'instal·lacions de circuit tancat de televisió</t>
  </si>
  <si>
    <t>MF0598_2</t>
  </si>
  <si>
    <t>Muntatge i manteniment d'instal·lacions de megafonia i sonorització de locals</t>
  </si>
  <si>
    <t>MF0597_2</t>
  </si>
  <si>
    <t>Muntatge i manteniment d'instal·lacions de telefonia i comunicació interior</t>
  </si>
  <si>
    <t>MF0121_2</t>
  </si>
  <si>
    <t>Muntatge i manteniment d'instal·lacions d'antenes col·lectives i individuals</t>
  </si>
  <si>
    <t>MF0120_2</t>
  </si>
  <si>
    <t>Manteniment de equips d'imatge i so</t>
  </si>
  <si>
    <t>MF1826_3</t>
  </si>
  <si>
    <t>Manteniment d'equips electrònics de potència i control</t>
  </si>
  <si>
    <t>MF1825_3</t>
  </si>
  <si>
    <t>Manteniment d'equips de telecomunicació</t>
  </si>
  <si>
    <t>MF1824_3</t>
  </si>
  <si>
    <t>Manteniment d'equips amb circuits d'electrònica digital microprogramable</t>
  </si>
  <si>
    <t>MF1823_3</t>
  </si>
  <si>
    <t>Reparació d'equips electrònics de vídeo</t>
  </si>
  <si>
    <t>MF0119_2</t>
  </si>
  <si>
    <t>Reparació d'equips electrònics d'àudio</t>
  </si>
  <si>
    <t>MF0118_2</t>
  </si>
  <si>
    <t>Supervisió i realització del manteniment de sistemes d'electromedicina i les seves instal·lacions associades</t>
  </si>
  <si>
    <t>MF1274_3</t>
  </si>
  <si>
    <t>Planificació i gestió del manteniment de sistemes d'electromedicina i les seves instal·lacions associades</t>
  </si>
  <si>
    <t>MF1273_3</t>
  </si>
  <si>
    <t>Supervisió i realització de la instal·lació de sistemes d'electromedicina i les seves instal·lacions associades</t>
  </si>
  <si>
    <t>MF1272_3</t>
  </si>
  <si>
    <t>Planificació i gestió de la instal·lació de sistemes d'electromedicina i les seves instal·lacions associades.</t>
  </si>
  <si>
    <t>MF1271_3</t>
  </si>
  <si>
    <t>Operacions auxiliars en el manteniment d'equips elèctrics i electrònics</t>
  </si>
  <si>
    <t>MF1561_1</t>
  </si>
  <si>
    <t>Operacions de connexionat en el muntatge d'equips elèctrics i electrònics</t>
  </si>
  <si>
    <t>MF1560_1</t>
  </si>
  <si>
    <t>Operacions d'encadellat en el muntatge d'equips elèctrics i electrònics</t>
  </si>
  <si>
    <t>MF1559_1</t>
  </si>
  <si>
    <t>Manteniment de sistemes d'electromedicina</t>
  </si>
  <si>
    <t>MF1270_2</t>
  </si>
  <si>
    <t>Instal·lació de sistemes d'electromedicina i les seves instal·lacions associades</t>
  </si>
  <si>
    <t>MF1269_2</t>
  </si>
  <si>
    <t>Desenvolupament de projectes d'integració de sistemes domòtics i immòtics amb xarxes de comunicació</t>
  </si>
  <si>
    <t>MF1982_3</t>
  </si>
  <si>
    <t>Desenvolupament de projectes de sistemes immòtics</t>
  </si>
  <si>
    <t>MF1981_3</t>
  </si>
  <si>
    <t>Desenvolupament de projectes de sistemes domòtics</t>
  </si>
  <si>
    <t>MF1980_3</t>
  </si>
  <si>
    <t>Manteniment de petits aparells electrodomèstics i eines elèctriques</t>
  </si>
  <si>
    <t>MF1977_2</t>
  </si>
  <si>
    <t>Manteniment d'electrodomèstics de gama industrial</t>
  </si>
  <si>
    <t>MF1976_2</t>
  </si>
  <si>
    <t>Manteniment d'electrodomèstics de gama blanca</t>
  </si>
  <si>
    <t>MF1975_2</t>
  </si>
  <si>
    <t>Manteniment de sistemes d'automatització industrial</t>
  </si>
  <si>
    <t>MF1979_2</t>
  </si>
  <si>
    <t>Muntatge de sistemes d'automatització industrial</t>
  </si>
  <si>
    <t>MF1978_2</t>
  </si>
  <si>
    <t>Parametrització i posada en marxa de sistemes domòtics i immòtics</t>
  </si>
  <si>
    <t>MF1822_3</t>
  </si>
  <si>
    <t>Gestió i supervisió dels processos de manteniment de sistemes domòtics i immòtics</t>
  </si>
  <si>
    <t>MF1821_3</t>
  </si>
  <si>
    <t>Gestió i supervisió dels processos de muntatge de sistemes domòtics i immòtics</t>
  </si>
  <si>
    <t>MF1820_3</t>
  </si>
  <si>
    <t>Posada en marxa dels sistemes d'automatització industrial</t>
  </si>
  <si>
    <t>MF1577_3</t>
  </si>
  <si>
    <t>Gestió i supervisió dels processos de manteniment de sistemes d'automatització industrial</t>
  </si>
  <si>
    <t>MF1576_3</t>
  </si>
  <si>
    <t>Gestió i supervisió dels processos de muntatge de sistemes d'automatització industrial</t>
  </si>
  <si>
    <t>MF1575_3</t>
  </si>
  <si>
    <t>Manteniment de sistemes domòtics i inmótics</t>
  </si>
  <si>
    <t>MF1819_2</t>
  </si>
  <si>
    <t>Muntatge de sistemes domòtics i inmótics</t>
  </si>
  <si>
    <t>MF1818_2</t>
  </si>
  <si>
    <t>Desenvolupament de projectes de xarxes de comunicació en sistemes d'automatització industrial</t>
  </si>
  <si>
    <t>MF1570_3</t>
  </si>
  <si>
    <t>Desenvolupament de projectes de sistemes de mesura i regulació en sistemes d'automatització industrial</t>
  </si>
  <si>
    <t>MF1569_3</t>
  </si>
  <si>
    <t>Desenvolupament de projectes de sistemes de control per a processos seqüencials en sistemes d'automatització industrial</t>
  </si>
  <si>
    <t>MF1568_3</t>
  </si>
  <si>
    <t>Supervisió i realització del manteniment de xarxes elèctriques de baixa tensió i enllumenat exterior</t>
  </si>
  <si>
    <t>MF1277_3</t>
  </si>
  <si>
    <t>Supervisió i realització del muntatge de xarxes eléctriques de baixa tensió i enllumenat exterior</t>
  </si>
  <si>
    <t>MF1276_3</t>
  </si>
  <si>
    <t>Planificació i gestio del muntatge i manteniment de xarxes elèctriques de baixa tensió i enllumenat exterior</t>
  </si>
  <si>
    <t>MF1275_3</t>
  </si>
  <si>
    <t>Supervisió del manteniment de les xarxes eléctriques subterrànies d'alta tensió de segona</t>
  </si>
  <si>
    <t>MF1193_3</t>
  </si>
  <si>
    <t>Supervisió del muntage de les xarxes elèctriques subterrànies d'alta tensió de segona i terc</t>
  </si>
  <si>
    <t>MF1192_3</t>
  </si>
  <si>
    <t>Gestió i organització del muntatge i manteniment de les xarxes elèctriques subterrànies de alt</t>
  </si>
  <si>
    <t>MF1191_3</t>
  </si>
  <si>
    <t>Supervisió del manteniment de xarxes elèctriques aèries d'alta tensió de segona i tercera</t>
  </si>
  <si>
    <t>MF1190_3</t>
  </si>
  <si>
    <t>Supervisió del muntatge de xarxes elèctriques aèries d'alta tensió de segona i tercera categoria</t>
  </si>
  <si>
    <t>MF1189_3</t>
  </si>
  <si>
    <t>Gestió i organització del muntatge i manteniment de xarxes elèctriques aèries d'alta tensió</t>
  </si>
  <si>
    <t>MF1188_3</t>
  </si>
  <si>
    <t>Supervisió dels processos de muntatge i manteniment de les instal·lacions elèctriques en l'entorn de</t>
  </si>
  <si>
    <t>MF1183_3</t>
  </si>
  <si>
    <t>Organització i gestió dels processos de manteniment de les instal·lacions elèctriques en el</t>
  </si>
  <si>
    <t>MF1182_3</t>
  </si>
  <si>
    <t>Supervisió dels processos de muntatge de les instal·lacions elèctriques en l'entorn d'edificis</t>
  </si>
  <si>
    <t>MF1181_3</t>
  </si>
  <si>
    <t>Organització i gestió del muntatge de les instal·lacions elèctriques en l'entorn dels edificis</t>
  </si>
  <si>
    <t>MF1180_3</t>
  </si>
  <si>
    <t>Desenvolupament de projectes d'instal·lacions d'enllumenat exterior</t>
  </si>
  <si>
    <t>MF0834_3</t>
  </si>
  <si>
    <t>Desenvolupament de projectes d'instal·lacions elèctriques de centres de transformació</t>
  </si>
  <si>
    <t>MF0833_3</t>
  </si>
  <si>
    <t>Desenvolupament de projectes de xarxes elèctriques d'alta tensió</t>
  </si>
  <si>
    <t>MF0832_3</t>
  </si>
  <si>
    <t>Desenvolupament de projectes de xarxes elèctriques de baixa tensió</t>
  </si>
  <si>
    <t>MF0831_3</t>
  </si>
  <si>
    <t>Muntatge i manteniment de centres de transformació</t>
  </si>
  <si>
    <t>MF1179_2</t>
  </si>
  <si>
    <t>Muntatge i manteniment de xarxes elèctriques subterrànies d'alta tensió</t>
  </si>
  <si>
    <t>MF1178_2</t>
  </si>
  <si>
    <t>Muntatge i manteniment de xarxes elèctriques aèries d'alta tensió</t>
  </si>
  <si>
    <t>MF1177_2</t>
  </si>
  <si>
    <t>Desenvoplupament de projectes d'instal·lacions elèctriques de baixa tensió en locals de característi</t>
  </si>
  <si>
    <t>MF0830_3</t>
  </si>
  <si>
    <t>Desenvolupament de projectes d'instal·lacions elèctriques de baixa tensió a l'entorn d'edificis</t>
  </si>
  <si>
    <t>MF0829_3</t>
  </si>
  <si>
    <t>Muntatge i manteniment de màquines elèctriques</t>
  </si>
  <si>
    <t>MF0825_2</t>
  </si>
  <si>
    <t>Muntatge i manteniment de xarxes elèctriques subterrànies de baixa tensió</t>
  </si>
  <si>
    <t>MF0824_2</t>
  </si>
  <si>
    <t>Muntatge i manteniment de xarxes elèctriques aèries de baixa tensió</t>
  </si>
  <si>
    <t>MF0823_2</t>
  </si>
  <si>
    <t>Instal·lacions elèctriques automatitzades i instal·lacions d'automatismes</t>
  </si>
  <si>
    <t>MF0822_2</t>
  </si>
  <si>
    <t>Instal·lacions elèctriques en edificis d'oficines, comerços i indústries</t>
  </si>
  <si>
    <t>MF0821_2</t>
  </si>
  <si>
    <t>Instal·lacions elèctriques en edificis de vivendes</t>
  </si>
  <si>
    <t>MF0820_2</t>
  </si>
  <si>
    <t>Operacions d'estesa i tibament de conductors en xarxes elèctriques aèries i subterrànies</t>
  </si>
  <si>
    <t>MF0819_1</t>
  </si>
  <si>
    <t>Operacions de muntatge de suports en xarxes elèctriques aèries</t>
  </si>
  <si>
    <t>MF0818_1</t>
  </si>
  <si>
    <t>Anglès professional per a activitats comercials</t>
  </si>
  <si>
    <t>MF1002_2</t>
  </si>
  <si>
    <t>Informació i atenció al client-a/consumidor-a/usuari-ària</t>
  </si>
  <si>
    <t>MF0241_2</t>
  </si>
  <si>
    <t>Operacions auxiliars a la venda</t>
  </si>
  <si>
    <t>MF0240_2</t>
  </si>
  <si>
    <t>Operacions de venda</t>
  </si>
  <si>
    <t>MF0239_2</t>
  </si>
  <si>
    <t>Gestió de la força de vendes i equips de comercials</t>
  </si>
  <si>
    <t>MF1001_3</t>
  </si>
  <si>
    <t>Organització comercial</t>
  </si>
  <si>
    <t>MF1000_3</t>
  </si>
  <si>
    <t>Promocions en espais comercials</t>
  </si>
  <si>
    <t>MF0503_3</t>
  </si>
  <si>
    <t>Assessorament i formació en matèria de consum</t>
  </si>
  <si>
    <t>MF0999_3</t>
  </si>
  <si>
    <t>Actuacions de control en consum</t>
  </si>
  <si>
    <t>MF0998_3</t>
  </si>
  <si>
    <t>Organització d'un sistema d'informació de consum</t>
  </si>
  <si>
    <t>MF0246_3</t>
  </si>
  <si>
    <t>Atenció bàsica als clients</t>
  </si>
  <si>
    <t>MF1329_1</t>
  </si>
  <si>
    <t>Manipulació i moviments amb portapalets i carretons de mà</t>
  </si>
  <si>
    <t>MF1328_1</t>
  </si>
  <si>
    <t>Operacions auxiliars en el punt de venda</t>
  </si>
  <si>
    <t>MF1327_1</t>
  </si>
  <si>
    <t>Preparació de comandes</t>
  </si>
  <si>
    <t>MF1326_1</t>
  </si>
  <si>
    <t>Anglès professional per a comerç internacional</t>
  </si>
  <si>
    <t>MF1010_3</t>
  </si>
  <si>
    <t>Mitjans de pagament internacionals</t>
  </si>
  <si>
    <t>MF0244_3</t>
  </si>
  <si>
    <t>Finançament internacional</t>
  </si>
  <si>
    <t>MF0243_3</t>
  </si>
  <si>
    <t>Gestió administrativa del comerç internacional</t>
  </si>
  <si>
    <t>MF0242_3</t>
  </si>
  <si>
    <t>Gestió de compres en el petit comerç</t>
  </si>
  <si>
    <t>MF2106_2</t>
  </si>
  <si>
    <t>Organització i animació del petit comerç</t>
  </si>
  <si>
    <t>MF2105_2</t>
  </si>
  <si>
    <t>Implantació i desenvolupament del petit comerç</t>
  </si>
  <si>
    <t>MF2104_2</t>
  </si>
  <si>
    <t>Gestió de la prevenció de riscos laborals en petits negocis</t>
  </si>
  <si>
    <t>MF1792_2</t>
  </si>
  <si>
    <t>Assessorament immobiliari</t>
  </si>
  <si>
    <t>MF1701_3</t>
  </si>
  <si>
    <t>Comercialització immobiliària</t>
  </si>
  <si>
    <t>MF0811_2</t>
  </si>
  <si>
    <t>Captació i prospecció immobiliària</t>
  </si>
  <si>
    <t>MF0810_3</t>
  </si>
  <si>
    <t>Gestió de queixes i reclamacions en matèria de consum</t>
  </si>
  <si>
    <t>MF0245_3</t>
  </si>
  <si>
    <t>Aparadorisme comercial</t>
  </si>
  <si>
    <t>MF0504_3</t>
  </si>
  <si>
    <t>Implantació de productes i serveis</t>
  </si>
  <si>
    <t>MF0502_3</t>
  </si>
  <si>
    <t>Implantació d'espais comercials</t>
  </si>
  <si>
    <t>MF0501_3</t>
  </si>
  <si>
    <t>Elaboració de materials de màrqueting i comunicació autoeditables</t>
  </si>
  <si>
    <t>MF2189_3</t>
  </si>
  <si>
    <t>Organització i control del pla de mitjans de comunicació</t>
  </si>
  <si>
    <t>MF2188_3</t>
  </si>
  <si>
    <t>Gestió d'esdeveniments de màrqueting i comunicació</t>
  </si>
  <si>
    <t>MF2187_3</t>
  </si>
  <si>
    <t>Llançament i implantació de productes i serveis</t>
  </si>
  <si>
    <t>MF2186_3</t>
  </si>
  <si>
    <t>Polítiques de màrqueting</t>
  </si>
  <si>
    <t>MF2185_3</t>
  </si>
  <si>
    <t>Sistemes d'informació de mercats</t>
  </si>
  <si>
    <t>MF1007_3</t>
  </si>
  <si>
    <t>Tècniques d'análisi de dades per a investigacions de mercats</t>
  </si>
  <si>
    <t>MF0997_3</t>
  </si>
  <si>
    <t>Tècniques d'entrevista i enquesta</t>
  </si>
  <si>
    <t>MF0995_2</t>
  </si>
  <si>
    <t>Organització del treball de camp</t>
  </si>
  <si>
    <t>MF0994_3</t>
  </si>
  <si>
    <t>Organització de la investigació de mercats</t>
  </si>
  <si>
    <t>MF0993_3</t>
  </si>
  <si>
    <t>Llengua estrangera professional, diferent de l'anglès, per a comerç internacional</t>
  </si>
  <si>
    <t>MF1011_3</t>
  </si>
  <si>
    <t>Negociació i compravenda internacional</t>
  </si>
  <si>
    <t>MF1009_3</t>
  </si>
  <si>
    <t>Màrqueting-mix internacional</t>
  </si>
  <si>
    <t>MF1008_3</t>
  </si>
  <si>
    <t>Gestió de les operacions d'emmagatzemament</t>
  </si>
  <si>
    <t>MF1015_2</t>
  </si>
  <si>
    <t>Organització de magatzems</t>
  </si>
  <si>
    <t>MF1014_3</t>
  </si>
  <si>
    <t>Gestió de les relacions amb la clientela i seguiment del servei de transport per carretera</t>
  </si>
  <si>
    <t>MF2184_3</t>
  </si>
  <si>
    <t>Gestió economicofinancera del transport per carretera</t>
  </si>
  <si>
    <t>MF2183_3</t>
  </si>
  <si>
    <t>Comercialització del transport per carretera</t>
  </si>
  <si>
    <t>MF2182_3</t>
  </si>
  <si>
    <t>Gestió administrativa d'operacions de transport de viatgers per carretera</t>
  </si>
  <si>
    <t>MF2061_3</t>
  </si>
  <si>
    <t>Anglès professional per a logística i transport internacional</t>
  </si>
  <si>
    <t>MF1006_2</t>
  </si>
  <si>
    <t>Gestió de proveïdors</t>
  </si>
  <si>
    <t>MF1004_3</t>
  </si>
  <si>
    <t>Planificació de l'aprovisionament</t>
  </si>
  <si>
    <t>MF1003_3</t>
  </si>
  <si>
    <t>Transport de llarga distància</t>
  </si>
  <si>
    <t>MF1013_3</t>
  </si>
  <si>
    <t>Distribució capil·lar</t>
  </si>
  <si>
    <t>MF1012_3</t>
  </si>
  <si>
    <t>Operacions de cobrament al servei de lliurament i recollida a domicili</t>
  </si>
  <si>
    <t>MF2369_1</t>
  </si>
  <si>
    <t>Lliurament i recollida d'enviaments de productes a domicili</t>
  </si>
  <si>
    <t>MF2368_1</t>
  </si>
  <si>
    <t>Gestió d'operacions de transport de viatgers per carretera</t>
  </si>
  <si>
    <t>MF2060_3</t>
  </si>
  <si>
    <t>Organització de plans de transport de viatgers per carretera</t>
  </si>
  <si>
    <t>MF2059_3</t>
  </si>
  <si>
    <t>Operacions auxiliars d'emmagatzematge</t>
  </si>
  <si>
    <t>MF1325_1</t>
  </si>
  <si>
    <t>Planificació del tràfic de mercaderies</t>
  </si>
  <si>
    <t>MF0248_3</t>
  </si>
  <si>
    <t>Organització del tràfic de mercaderies</t>
  </si>
  <si>
    <t>MF0247_3</t>
  </si>
  <si>
    <t>Gestió de la logística, emmagatzemament, manteniment i condicions de seguretat de les instal·lacions i equips per a l'espectacle en viu en condicions canviants d'explotació</t>
  </si>
  <si>
    <t>MF2250_3</t>
  </si>
  <si>
    <t>Planificació i coordinació de l'execució tècnica del muntatge, servei a funció i desmuntatge d'espectacles en viu i esdeveniments en condicions canviants d'explotació</t>
  </si>
  <si>
    <t>MF2249_3</t>
  </si>
  <si>
    <t>Projectes tècnics per a l'explotació i realització d'espectacles en viu i esdeveniments en condicions canviants d'explotació</t>
  </si>
  <si>
    <t>MF2248_3</t>
  </si>
  <si>
    <t>Realització d'ornaments i acabaments de decorats per a l'escenografia d'espectacles en viu, esdeveniments i audiovisual</t>
  </si>
  <si>
    <t>MF1710_3</t>
  </si>
  <si>
    <t>Construcció d'estructures i mecanismes de decorats per a l'escenografia d'espectacles en viu, esdeveniments i audiovisual</t>
  </si>
  <si>
    <t>MF1709_3</t>
  </si>
  <si>
    <t>Planificació i seguiment de la construcció de decorats per a l'escenografia d'espectacles en viu, esdeveniments i audiovisual</t>
  </si>
  <si>
    <t>MF1708_3</t>
  </si>
  <si>
    <t>Definició de projectes tècnics de construcció de decorats per a l'escenografia d'espectacles en viu, esdeveniments i audiovisual</t>
  </si>
  <si>
    <t>MF1707_3</t>
  </si>
  <si>
    <t>Definició de condicions escenogràfiques per a la construcció de decorats d'espectacles en viu, esdeveniments i audiovisual</t>
  </si>
  <si>
    <t>MF1706_3</t>
  </si>
  <si>
    <t>Gestió d'attrezzo en assajos i funcions per a espectacle en viu en condicions canviants</t>
  </si>
  <si>
    <t>MF1721_3</t>
  </si>
  <si>
    <t>Processos d'attrezzo aplicats a l'espectacle en viu</t>
  </si>
  <si>
    <t>MF1720_3</t>
  </si>
  <si>
    <t>Planificació i gestió de l'attrezzo en l'explotació del projecte escenogràfic, per a espe</t>
  </si>
  <si>
    <t>MF1719_3</t>
  </si>
  <si>
    <t>Dramatúrgia, escenificació i espai escènic per a espectacle en viu</t>
  </si>
  <si>
    <t>MF1711_3</t>
  </si>
  <si>
    <t>Gestió d'equips de maquinària i elements escenogràfics en assajos i funcions per a espect</t>
  </si>
  <si>
    <t>MF1714_3</t>
  </si>
  <si>
    <t>Processos de maquinària escènica aplicats a l'espectacle en viu</t>
  </si>
  <si>
    <t>MF1713_3</t>
  </si>
  <si>
    <t>Planificació i gestió de la maquinària en l'explotació del projecte escenogràfic, per a es</t>
  </si>
  <si>
    <t>MF1712_3</t>
  </si>
  <si>
    <t>Restauració de mecanismes de rellotges d'època, històrics i autòmates</t>
  </si>
  <si>
    <t>MF2131_3</t>
  </si>
  <si>
    <t>Reparació de rellotgeria mecànica fina</t>
  </si>
  <si>
    <t>MF2130_3</t>
  </si>
  <si>
    <t>Transformació mecànica i química de productes de vidre</t>
  </si>
  <si>
    <t>MF1705_2</t>
  </si>
  <si>
    <t>Gravat de vidre a la punta de diamant</t>
  </si>
  <si>
    <t>MF1704_2</t>
  </si>
  <si>
    <t>Gravat de vidre a la roda</t>
  </si>
  <si>
    <t>MF1703_2</t>
  </si>
  <si>
    <t>Talla de vidre a la mola o roda</t>
  </si>
  <si>
    <t>MF1702_2</t>
  </si>
  <si>
    <t>Definició del procés d'elaboració de productes artesanals en vidre</t>
  </si>
  <si>
    <t>MF1694_2</t>
  </si>
  <si>
    <t>Organització de l'activitat professional d'un taller artesanal</t>
  </si>
  <si>
    <t>MF1690_2</t>
  </si>
  <si>
    <t>Color aplicat al vidre sense tractament tèrmic posterior</t>
  </si>
  <si>
    <t>MF1693_2</t>
  </si>
  <si>
    <t>Color aplicat al vidre amb tractament tèrmic posterior</t>
  </si>
  <si>
    <t>MF1692_2</t>
  </si>
  <si>
    <t>Planificació i determinació de processos d'aplicació de color sobre vidre</t>
  </si>
  <si>
    <t>MF1691_2</t>
  </si>
  <si>
    <t>Cocció de productes ceràmics artesanals</t>
  </si>
  <si>
    <t>MF1689_2</t>
  </si>
  <si>
    <t>Esmaltadura de productes ceràmics artesanals</t>
  </si>
  <si>
    <t>MF1688_2</t>
  </si>
  <si>
    <t>Elaboració de peces ceràmiques artesanals mitjançant modelatge manual</t>
  </si>
  <si>
    <t>MF1687_2</t>
  </si>
  <si>
    <t>Definició del procés d'elaboració de productes de terrisseria artesanal</t>
  </si>
  <si>
    <t>MF1686_2</t>
  </si>
  <si>
    <t>Elaboració de matrius artesanals per a la reproducció mitjançant motlles de productes ceràmics</t>
  </si>
  <si>
    <t>MF1718_2</t>
  </si>
  <si>
    <t>Elaboració del primer motlle per a la fabricació de matrius artesanals de productes ceràmics</t>
  </si>
  <si>
    <t>MF1717_2</t>
  </si>
  <si>
    <t>Elaboració d'originals i prototipus a partir del model, per a la realització de motlles arte</t>
  </si>
  <si>
    <t>MF1716_3</t>
  </si>
  <si>
    <t>Projectes de solucions tècniques per a l'elaboració de matrius i motlles artesanals de produ</t>
  </si>
  <si>
    <t>MF1715_3</t>
  </si>
  <si>
    <t>Reproducció de peces ceràmiques artesanals mitjançant motlles de massa plástica</t>
  </si>
  <si>
    <t>MF1685_1</t>
  </si>
  <si>
    <t>Reproducció de motlles per a la reproducció de peces ceràmiques artesanals</t>
  </si>
  <si>
    <t>MF1684_1</t>
  </si>
  <si>
    <t>Conformació manual de productes artesanals de vidre mitjançant colada</t>
  </si>
  <si>
    <t>MF1697_2</t>
  </si>
  <si>
    <t>Conformació manual de productes artesanals de vidre mitjançant bufament</t>
  </si>
  <si>
    <t>MF1696_2</t>
  </si>
  <si>
    <t>Realització de composicions vítries</t>
  </si>
  <si>
    <t>MF1695_2</t>
  </si>
  <si>
    <t>Regulació del teclat de pianos verticals i de cua</t>
  </si>
  <si>
    <t>MF2129_3</t>
  </si>
  <si>
    <t>Regulació dels apagadors de pianos verticals i de cua</t>
  </si>
  <si>
    <t>MF2128_3</t>
  </si>
  <si>
    <t>Regulació de la mecànica i els pedals de pianos verticals i de cua</t>
  </si>
  <si>
    <t>MF2127_3</t>
  </si>
  <si>
    <t>Substitució de les peces i elements de la mecànica del piano</t>
  </si>
  <si>
    <t>MF2119_3</t>
  </si>
  <si>
    <t>Planificació de les intervencions d'afinació, harmonització i regulació de pianos</t>
  </si>
  <si>
    <t>MF2118_3</t>
  </si>
  <si>
    <t>Avaluació de l'estat del piano</t>
  </si>
  <si>
    <t>MF2117_3</t>
  </si>
  <si>
    <t>Harmonització de pianos</t>
  </si>
  <si>
    <t>MF2121_3</t>
  </si>
  <si>
    <t>Afinació de pianos</t>
  </si>
  <si>
    <t>MF2120_3</t>
  </si>
  <si>
    <t>Substitució de peces d'instruments musicals de corda</t>
  </si>
  <si>
    <t>MF2126_3</t>
  </si>
  <si>
    <t>Reparació de danys i anomalies estructurals d'instruments musicals de corda</t>
  </si>
  <si>
    <t>MF2125_3</t>
  </si>
  <si>
    <t>Reparació de danys i anomalies no estructurals d'instruments musicals de corda</t>
  </si>
  <si>
    <t>MF2124_3</t>
  </si>
  <si>
    <t>Manteniment i ajust d'instruments musicals de corda</t>
  </si>
  <si>
    <t>MF2123_3</t>
  </si>
  <si>
    <t>Determinació d'intervencions de reparació i manteniment en instruments musicals de corda</t>
  </si>
  <si>
    <t>MF2122_3</t>
  </si>
  <si>
    <t>Realització de muntatge de mecanismes, col·locació de sabatilles i equilibratge del sistema mecànic en instruments de vent-fusta</t>
  </si>
  <si>
    <t>MF2111_2</t>
  </si>
  <si>
    <t>Ajust de mecanismes d'instruments de vent-fusta</t>
  </si>
  <si>
    <t>MF2110_2</t>
  </si>
  <si>
    <t>Substitució i manteniment de molles planes i d'agulla en instruments de vent-fusta</t>
  </si>
  <si>
    <t>MF2109_2</t>
  </si>
  <si>
    <t>Desmuntatge i preparació d'instruments de vent</t>
  </si>
  <si>
    <t>MF2108_2</t>
  </si>
  <si>
    <t>Detecció d'anomalies en instruments de vent</t>
  </si>
  <si>
    <t>MF2107_2</t>
  </si>
  <si>
    <t>Realització d'ajusts finals en mecanismes d'instruments de vent-metall</t>
  </si>
  <si>
    <t>MF2114_2</t>
  </si>
  <si>
    <t>Correcció de folgances en mecanismes d'instruments de vent-metall</t>
  </si>
  <si>
    <t>MF2113_2</t>
  </si>
  <si>
    <t>Substitució de molles en instruments de vent-metall</t>
  </si>
  <si>
    <t>MF2112_2</t>
  </si>
  <si>
    <t>Encastament de material gemològic</t>
  </si>
  <si>
    <t>MF2047_2</t>
  </si>
  <si>
    <t>Reparació d'elements de joieria</t>
  </si>
  <si>
    <t>MF2046_2</t>
  </si>
  <si>
    <t>Recepció i diagnòstic de peces de joieria</t>
  </si>
  <si>
    <t>MF2045_2</t>
  </si>
  <si>
    <t>Manteniment de rellotgeria fina</t>
  </si>
  <si>
    <t>MF2116_2</t>
  </si>
  <si>
    <t>Reposició i muntatge d'elements parcials de rellotgeria fina</t>
  </si>
  <si>
    <t>MF2115_2</t>
  </si>
  <si>
    <t>Acabaments mecànics i químics d'elements i peces de plateria</t>
  </si>
  <si>
    <t>MF2044_2</t>
  </si>
  <si>
    <t>Ornamentació d'elements i peces de plateria</t>
  </si>
  <si>
    <t>MF2043_2</t>
  </si>
  <si>
    <t>Elaboració d'elements i peces de plateria</t>
  </si>
  <si>
    <t>MF2042_2</t>
  </si>
  <si>
    <t>Processos d'elaboració, acabaments i ornamentació d'elements i peces de plateria</t>
  </si>
  <si>
    <t>MF2041_2</t>
  </si>
  <si>
    <t>Tècniques de muntatge, repàs i protecció d'obres de forja artesanal</t>
  </si>
  <si>
    <t>MF2247_2</t>
  </si>
  <si>
    <t>Tècniques i procediments de conformació en calent i en fred de peces d'obres de forja artesanal</t>
  </si>
  <si>
    <t>MF2246_2</t>
  </si>
  <si>
    <t>Tècniques de tall en l'elaboració de peces d'obres de forja artesanal</t>
  </si>
  <si>
    <t>MF2245_2</t>
  </si>
  <si>
    <t>Definició de processos d'elaboració d'obres de forja artesanal</t>
  </si>
  <si>
    <t>MF2244_2</t>
  </si>
  <si>
    <t>Elaboració d'elements decoratius de talla en fusta</t>
  </si>
  <si>
    <t>MF1700_2</t>
  </si>
  <si>
    <t>Selecció i preparació de fustes i eines per a la realització d'una talla d'elements decoratius</t>
  </si>
  <si>
    <t>MF1699_2</t>
  </si>
  <si>
    <t>Planificació de processos d'elaboració de talla d'elements decoratius en fusta</t>
  </si>
  <si>
    <t>MF1698_2</t>
  </si>
  <si>
    <t>Realització de tractaments superficials en papers, cartrons i altres materials</t>
  </si>
  <si>
    <t>MF1343_2</t>
  </si>
  <si>
    <t>Fabricació de complexos de paper, cartró i altres materials</t>
  </si>
  <si>
    <t>MF1342_2</t>
  </si>
  <si>
    <t>Fabricació d'articles de paper i cartró per a ús domèstic i higiènic</t>
  </si>
  <si>
    <t>MF1341_2</t>
  </si>
  <si>
    <t>Elaboració d'envasos, embalatges i articles de papereria</t>
  </si>
  <si>
    <t>MF1340_2</t>
  </si>
  <si>
    <t>Preparació de línies d'elaboració d'envasos, embalatges i articles de papereria</t>
  </si>
  <si>
    <t>MF1339_2</t>
  </si>
  <si>
    <t>Matèries primeres i productes auxiliars en processos de transformació de paper, cartró i altres materials</t>
  </si>
  <si>
    <t>MF1335_2</t>
  </si>
  <si>
    <t>Processos en arts gràfiques</t>
  </si>
  <si>
    <t>MF0200_2</t>
  </si>
  <si>
    <t>Control de l'elaboració de cartró ondulat</t>
  </si>
  <si>
    <t>MF1338_2</t>
  </si>
  <si>
    <t>Operacions d'elaboració de cartró ondulat</t>
  </si>
  <si>
    <t>MF1337_2</t>
  </si>
  <si>
    <t>Equips i instal·laciones auxiliars en l'elaboració de cartró ondulat</t>
  </si>
  <si>
    <t>MF1336_2</t>
  </si>
  <si>
    <t>Operacions d'empaquetament, apilament i paletització en indústries gràfiques</t>
  </si>
  <si>
    <t>MF1668_1</t>
  </si>
  <si>
    <t>Operacions bàsiques amb equips informàtics i perifèrics en indústries gràfiques</t>
  </si>
  <si>
    <t>MF1667_1</t>
  </si>
  <si>
    <t>Ooperacions auxiliars en màquines i equips de producció gràfica</t>
  </si>
  <si>
    <t>MF1666_1</t>
  </si>
  <si>
    <t>Gestió de la seguretat i de la protecció ambiental en els processos de transformats</t>
  </si>
  <si>
    <t>MF1683_3</t>
  </si>
  <si>
    <t>Gestió de la qualitat en processos de transformats</t>
  </si>
  <si>
    <t>MF1682_3</t>
  </si>
  <si>
    <t>Control de la producció en processos de transformats</t>
  </si>
  <si>
    <t>MF1681_3</t>
  </si>
  <si>
    <t>Materials de producció en indústries gràfiques</t>
  </si>
  <si>
    <t>MF1670_3</t>
  </si>
  <si>
    <t>Planificació de la fabricació de productes gràfics</t>
  </si>
  <si>
    <t>MF1669_3</t>
  </si>
  <si>
    <t>Operacions amb màquines auxiliars de manipulació en indústries gràfiques</t>
  </si>
  <si>
    <t>MF2139_1</t>
  </si>
  <si>
    <t>Operacions bàsiques de manipulació i transformació en indústries gràfiques</t>
  </si>
  <si>
    <t>MF2138_1</t>
  </si>
  <si>
    <t>Preparació i execució de l'encunyació</t>
  </si>
  <si>
    <t>MF0695_2</t>
  </si>
  <si>
    <t>Preparació de l'encuny</t>
  </si>
  <si>
    <t>MF0694_2</t>
  </si>
  <si>
    <t>Obtenció de la forma impressora per a gravat al buit</t>
  </si>
  <si>
    <t>MF0923_2</t>
  </si>
  <si>
    <t>Obtenció de formes impressores per a offset, flexografia, serigrafia i tampografia pel mètode convencional</t>
  </si>
  <si>
    <t>MF0922_2</t>
  </si>
  <si>
    <t>Obtenció de formes impressores mitjançant sistemes digitals directes</t>
  </si>
  <si>
    <t>MF0921_2</t>
  </si>
  <si>
    <t>Imposició i filmació dels treballs gràfics</t>
  </si>
  <si>
    <t>MF0920_2</t>
  </si>
  <si>
    <t>Gestió de la seguretat i de la protecció ambiental en els processos de preimpressió</t>
  </si>
  <si>
    <t>MF1680_3</t>
  </si>
  <si>
    <t>Gestió de la qualitat en els processos de preimpressió</t>
  </si>
  <si>
    <t>MF1679_3</t>
  </si>
  <si>
    <t>Control de la producció en processos de preimpressió</t>
  </si>
  <si>
    <t>MF1678_3</t>
  </si>
  <si>
    <t>Gestió de color en processos gràfics</t>
  </si>
  <si>
    <t>MF1674_3</t>
  </si>
  <si>
    <t>Maquetació i compaginació de productes gràfics</t>
  </si>
  <si>
    <t>MF0930_2</t>
  </si>
  <si>
    <t>Tractament de textos per a la maquetació</t>
  </si>
  <si>
    <t>MF0929_2</t>
  </si>
  <si>
    <t>Contractació de drets d'autor</t>
  </si>
  <si>
    <t>MF0934_3</t>
  </si>
  <si>
    <t>Organització de continguts editorials</t>
  </si>
  <si>
    <t>MF0933_3</t>
  </si>
  <si>
    <t>Correcció de textos d'estil i ortotipografia</t>
  </si>
  <si>
    <t>MF0932_3</t>
  </si>
  <si>
    <t>Gestió i planificació editorial</t>
  </si>
  <si>
    <t>MF0931_3</t>
  </si>
  <si>
    <t>Gestió de la qualitat de productes editorials multimèdia</t>
  </si>
  <si>
    <t>MF0938_3</t>
  </si>
  <si>
    <t>Implementació i publicació de productes editorials multimèdia</t>
  </si>
  <si>
    <t>MF0937_3</t>
  </si>
  <si>
    <t>Disseny de productes editorials multimèdia</t>
  </si>
  <si>
    <t>MF0936_3</t>
  </si>
  <si>
    <t>Projecte de productes editorials multimèdia</t>
  </si>
  <si>
    <t>MF0935_3</t>
  </si>
  <si>
    <t>Gestió de la fabricació del producte gràfic</t>
  </si>
  <si>
    <t>MF0206_3</t>
  </si>
  <si>
    <t>Gestió i control de la qualitat</t>
  </si>
  <si>
    <t>MF0205_3</t>
  </si>
  <si>
    <t>Planificació de la producció editorial</t>
  </si>
  <si>
    <t>MF0204_3</t>
  </si>
  <si>
    <t>Impressió de productes en tampografía</t>
  </si>
  <si>
    <t>MF1349_1</t>
  </si>
  <si>
    <t>Impressió de productes en impressió</t>
  </si>
  <si>
    <t>MF1348_2</t>
  </si>
  <si>
    <t>Matèries i productes en impressió</t>
  </si>
  <si>
    <t>MF0201_2</t>
  </si>
  <si>
    <t>Operacions d'acabat en reprografía</t>
  </si>
  <si>
    <t>MF1324_1</t>
  </si>
  <si>
    <t>Reproducció en equips de reprografía</t>
  </si>
  <si>
    <t>MF1323_1</t>
  </si>
  <si>
    <t>Recepció i despatx de treballs en reprografía</t>
  </si>
  <si>
    <t>MF1322_1</t>
  </si>
  <si>
    <t>Impressió de productes en gravat en relleu</t>
  </si>
  <si>
    <t>MF1347_2</t>
  </si>
  <si>
    <t>Preparació de la impressió de gravat en relleu</t>
  </si>
  <si>
    <t>MF1346_2</t>
  </si>
  <si>
    <t>Impressió amb dispositius digitals</t>
  </si>
  <si>
    <t>MF0483_2</t>
  </si>
  <si>
    <t>Preparació d'arxius per a la impressió digital</t>
  </si>
  <si>
    <t>MF0482_2</t>
  </si>
  <si>
    <t>Gestió de la seguretat i de la protecció ambiental en els processos d'impressió</t>
  </si>
  <si>
    <t>MF1677_3</t>
  </si>
  <si>
    <t>Gestió de la qualitat en processos d'impressió</t>
  </si>
  <si>
    <t>MF1676_3</t>
  </si>
  <si>
    <t>Control de la producció en processos d'impressió</t>
  </si>
  <si>
    <t>MF1675_3</t>
  </si>
  <si>
    <t>Impressió de productes en flexografía</t>
  </si>
  <si>
    <t>MF1345_2</t>
  </si>
  <si>
    <t>Muntatge de clixés i preparació d'impressió en flexografia</t>
  </si>
  <si>
    <t>MF1344_2</t>
  </si>
  <si>
    <t>Impressió offset</t>
  </si>
  <si>
    <t>MF0203_2</t>
  </si>
  <si>
    <t>Preparació de la impressió offset</t>
  </si>
  <si>
    <t>MF0202_2</t>
  </si>
  <si>
    <t>Preparació d'originals d'il·lustració per a la seva difusió</t>
  </si>
  <si>
    <t>MF2234_3</t>
  </si>
  <si>
    <t>Elaboració d'originals d'il·lustració</t>
  </si>
  <si>
    <t>MF2233_3</t>
  </si>
  <si>
    <t>Tècniques d'expressió graficoplàstica per realitzar esbossos d'il·lustració</t>
  </si>
  <si>
    <t>MF2232_3</t>
  </si>
  <si>
    <t>Processos de documentació per a treballs d'il·lustració</t>
  </si>
  <si>
    <t>MF2231_3</t>
  </si>
  <si>
    <t>Projectes d'il·lustració</t>
  </si>
  <si>
    <t>MF2230_3</t>
  </si>
  <si>
    <t>Organització i gestió d'un taller o estudi gràfic</t>
  </si>
  <si>
    <t>MF2229_3</t>
  </si>
  <si>
    <t>Gestió de projectes de disseny estructural d'envasos, embalatges i altres productes gràfics</t>
  </si>
  <si>
    <t>MF2223_3</t>
  </si>
  <si>
    <t>Representació i realització de maquetes, mostres i prototips d'envasos, embalatges i altres productes gràfics</t>
  </si>
  <si>
    <t>MF2222_3</t>
  </si>
  <si>
    <t>Optimització d'envasos, embalatges i altres productes gràfics</t>
  </si>
  <si>
    <t>MF2221_3</t>
  </si>
  <si>
    <t>Projectes de disseny estructural de tipus estàndar o redissenys d'envasos, embalatges i altres productes gràfics</t>
  </si>
  <si>
    <t>MF2220_3</t>
  </si>
  <si>
    <t>Preparació d'arts finals</t>
  </si>
  <si>
    <t>MF0699_3</t>
  </si>
  <si>
    <t>Arquitectura tipogràfica i maquetació</t>
  </si>
  <si>
    <t>MF0698_3</t>
  </si>
  <si>
    <t>Edició creativa d'imatges i disseny d'elements gràfics</t>
  </si>
  <si>
    <t>MF0697_3</t>
  </si>
  <si>
    <t>Projecte de productes gràfics</t>
  </si>
  <si>
    <t>MF0696_3</t>
  </si>
  <si>
    <t>Alçada i cosit amb fil vegetal</t>
  </si>
  <si>
    <t>MF0927_2</t>
  </si>
  <si>
    <t>Enquadernació amb grapes</t>
  </si>
  <si>
    <t>MF0926_2</t>
  </si>
  <si>
    <t>Matèries i productes per a enquadernació</t>
  </si>
  <si>
    <t>MF0691_2</t>
  </si>
  <si>
    <t>Gestió de la seguretat i de la protecció ambiental en processos d'enquadernació industrial</t>
  </si>
  <si>
    <t>MF1673_3</t>
  </si>
  <si>
    <t>Gestió de la qualitat en processos d'enquadernació industrial</t>
  </si>
  <si>
    <t>MF1672_3</t>
  </si>
  <si>
    <t>Control de la producció en processos d'enquadernació industrial</t>
  </si>
  <si>
    <t>MF1671_3</t>
  </si>
  <si>
    <t>Enquadernació industrial en rústica i tapa dura</t>
  </si>
  <si>
    <t>MF1351_2</t>
  </si>
  <si>
    <t>Confecció i estampació de tapes per a enquadernació industrial</t>
  </si>
  <si>
    <t>MF1350_2</t>
  </si>
  <si>
    <t>Preparació i execució del plegat</t>
  </si>
  <si>
    <t>MF0693_2</t>
  </si>
  <si>
    <t>Preparació i execució del tall de materials gràfics</t>
  </si>
  <si>
    <t>MF0692_2</t>
  </si>
  <si>
    <t>Estampació en serigrafia artística</t>
  </si>
  <si>
    <t>MF2103_2</t>
  </si>
  <si>
    <t>Obtenció de pantalles per a serigrafia artística</t>
  </si>
  <si>
    <t>MF2102_2</t>
  </si>
  <si>
    <t>Tècniques fotomecàniques i obtenció de tipones</t>
  </si>
  <si>
    <t>MF2101_2</t>
  </si>
  <si>
    <t>Tècniques d'expressió per a obra gràfica</t>
  </si>
  <si>
    <t>MF0687_2</t>
  </si>
  <si>
    <t>Ornamentació en enquadernació artística</t>
  </si>
  <si>
    <t>MF1356_3</t>
  </si>
  <si>
    <t>Construcció del llibre i confecció dels elements de protecció i contenidors</t>
  </si>
  <si>
    <t>MF1355_3</t>
  </si>
  <si>
    <t>Materials en enquadernació artística</t>
  </si>
  <si>
    <t>MF1354_3</t>
  </si>
  <si>
    <t>Tècniques d'expressió grafico-plàstiques per a enquadernació artística</t>
  </si>
  <si>
    <t>MF1353_3</t>
  </si>
  <si>
    <t>Projectes d'enquadernació artística</t>
  </si>
  <si>
    <t>MF1352_3</t>
  </si>
  <si>
    <t>Tècniques de presentació d'estampes, i peritatge d'obra gràfica original</t>
  </si>
  <si>
    <t>MF2228_3</t>
  </si>
  <si>
    <t>Tècniques d'estampació d'obra gràfica original</t>
  </si>
  <si>
    <t>MF2227_3</t>
  </si>
  <si>
    <t>Tècniques de creació, conservació i recuperació de matrius d'obra gràfica original</t>
  </si>
  <si>
    <t>MF2226_3</t>
  </si>
  <si>
    <t>Tècniques d'expressió graficoplàstiques per a obra gràfica original</t>
  </si>
  <si>
    <t>MF2225_3</t>
  </si>
  <si>
    <t>Projectes de gravat i tècniques d'estampació</t>
  </si>
  <si>
    <t>MF2224_3</t>
  </si>
  <si>
    <t>Estampació litogràfica</t>
  </si>
  <si>
    <t>MF0925_2</t>
  </si>
  <si>
    <t>Processament litogràfic</t>
  </si>
  <si>
    <t>MF0924_2</t>
  </si>
  <si>
    <t>Estampació al buit i en relleu</t>
  </si>
  <si>
    <t>MF0690_2</t>
  </si>
  <si>
    <t>Gravat calcogràfic</t>
  </si>
  <si>
    <t>MF0689_2</t>
  </si>
  <si>
    <t>Gravat xilogràfic</t>
  </si>
  <si>
    <t>MF0688_2</t>
  </si>
  <si>
    <t>Operacions auxiliars en els cultius i de manteniment d'instal·lacions en explotacions agrícoles</t>
  </si>
  <si>
    <t>MF0519_1</t>
  </si>
  <si>
    <t>Operacions auxiliars de reg, adobament i aplicació de tractaments en cultius agrícoles</t>
  </si>
  <si>
    <t>MF0518_1</t>
  </si>
  <si>
    <t>Operacions auxiliars de preparació del terreny, plantació i sembra de cultius agrícoles</t>
  </si>
  <si>
    <t>MF0517_1</t>
  </si>
  <si>
    <t>Operacions auxiliars de manteniment d'instal·lacions i maneig de maquinària i equips en explotacions ramaderes</t>
  </si>
  <si>
    <t>MF0715_1</t>
  </si>
  <si>
    <t>Pasturatge de bestiar</t>
  </si>
  <si>
    <t>MF0714_1</t>
  </si>
  <si>
    <t>Operacions auxiliars de maneig de la producció en explotacions ramaderes</t>
  </si>
  <si>
    <t>MF0713_1</t>
  </si>
  <si>
    <t>Operacions auxiliars en reproducció ramadera</t>
  </si>
  <si>
    <t>MF0712_1</t>
  </si>
  <si>
    <t>Gestió de la recol·lecció de bolets i tòfones</t>
  </si>
  <si>
    <t>MF1817_3</t>
  </si>
  <si>
    <t>Gestió del cultiu extensiu de fongs saprobis i micorízics</t>
  </si>
  <si>
    <t>MF1816_3</t>
  </si>
  <si>
    <t>Gestió de les operacions de micorizació i de producció de plantes micorizades</t>
  </si>
  <si>
    <t>MF1815_3</t>
  </si>
  <si>
    <t>Gestió del cultiu intensiu de bolets sapròfits</t>
  </si>
  <si>
    <t>MF1814_3</t>
  </si>
  <si>
    <t>Gestió de la maquinària, equips i instal·lacions de l'explotació agrícola</t>
  </si>
  <si>
    <t>MF1132_3</t>
  </si>
  <si>
    <t>Gestió de les operacions de producció de llavors</t>
  </si>
  <si>
    <t>MF1494_3</t>
  </si>
  <si>
    <t>Gestió del conreu de plantes i pa d'herba en viver</t>
  </si>
  <si>
    <t>MF1493_3</t>
  </si>
  <si>
    <t>Gestió de les operaciones de propagació de plantes en viver</t>
  </si>
  <si>
    <t>MF1492_3</t>
  </si>
  <si>
    <t>Programació i control de la collita i conservació de productes agrícoles</t>
  </si>
  <si>
    <t>MF1131_3</t>
  </si>
  <si>
    <t>Organització i control de les operacions de cultiu</t>
  </si>
  <si>
    <t>MF1130_3</t>
  </si>
  <si>
    <t>Gestió de les tasques de preparació del terreny i d'implantació de cultius</t>
  </si>
  <si>
    <t>MF1129_3</t>
  </si>
  <si>
    <t>Recol·lecció de bolets i tòfones</t>
  </si>
  <si>
    <t>MF1813_2</t>
  </si>
  <si>
    <t>Cultiu extensiu de fongs saprobis i micorízics</t>
  </si>
  <si>
    <t>MF1812_2</t>
  </si>
  <si>
    <t>Micorizació i producció de plantes micorizades</t>
  </si>
  <si>
    <t>MF1811_2</t>
  </si>
  <si>
    <t>Cultiu intensiu de bolets sapròfits</t>
  </si>
  <si>
    <t>MF1810_2</t>
  </si>
  <si>
    <t>Mecanització i instal·lacions agràries</t>
  </si>
  <si>
    <t>MF0526_2</t>
  </si>
  <si>
    <t>Control fitosanitari</t>
  </si>
  <si>
    <t>MF0525_2</t>
  </si>
  <si>
    <t>Maneig i manteniment d'equips de recol·lecció, càrrega, descàrrega i transport de productes agraris</t>
  </si>
  <si>
    <t>MF1809_2</t>
  </si>
  <si>
    <t>Maneig i manteniment d'equips d'aplicació de fertilizants i productes fitosanitaris</t>
  </si>
  <si>
    <t>MF1808_2</t>
  </si>
  <si>
    <t>Maneig i manteniment d'equips per fer cures culturales</t>
  </si>
  <si>
    <t>MF1807_2</t>
  </si>
  <si>
    <t>Maneig i manteniment d'equips de sembra i plantació</t>
  </si>
  <si>
    <t>MF1806_2</t>
  </si>
  <si>
    <t>Maneig i manteniment d'equips de preparació del sòl</t>
  </si>
  <si>
    <t>MF1805_2</t>
  </si>
  <si>
    <t>Maneig i manteniment de máquines agrícoles d'accionament i tracció</t>
  </si>
  <si>
    <t>MF1804_2</t>
  </si>
  <si>
    <t>Producció de llavors</t>
  </si>
  <si>
    <t>MF1481_2</t>
  </si>
  <si>
    <t>Conreu de plantes i pa d'herba en viver</t>
  </si>
  <si>
    <t>MF1480_2</t>
  </si>
  <si>
    <t>Propagació de plantes en viu</t>
  </si>
  <si>
    <t>MF1479_2</t>
  </si>
  <si>
    <t>Prevenció i maneig de la sanitat de l'agroecosistema</t>
  </si>
  <si>
    <t>MF0718_2</t>
  </si>
  <si>
    <t>Maneig del sòl, operacions de cultiu i collita en explotacions ecològiques</t>
  </si>
  <si>
    <t>MF0717_2</t>
  </si>
  <si>
    <t>Operacions auxiliars en el control d'agents causants de plagues i malalties a les plantes</t>
  </si>
  <si>
    <t>MF1295_1</t>
  </si>
  <si>
    <t>Operacions auxiliars en tractaments selvícoles</t>
  </si>
  <si>
    <t>MF1294_1</t>
  </si>
  <si>
    <t>Operacions auxiliars de repoblació, correcció hidrològica i de construcció i manteniment</t>
  </si>
  <si>
    <t>MF1293_1</t>
  </si>
  <si>
    <t>Control de les poblacions de predadors de les espècies aqüícoles continentals i cinegètiques</t>
  </si>
  <si>
    <t>MF1501_3</t>
  </si>
  <si>
    <t>Gestió de les repoblacions d'espècies cinegètiques</t>
  </si>
  <si>
    <t>MF1500_3</t>
  </si>
  <si>
    <t>Gestió dels treballs sobre l'hàbitat de les espècies cinegètiques</t>
  </si>
  <si>
    <t>MF1499_3</t>
  </si>
  <si>
    <t>Gestió dels treballs sobre l'hàbitat aqüícola continental</t>
  </si>
  <si>
    <t>MF1498_3</t>
  </si>
  <si>
    <t>Organització i supervisió de les operacions d'inventari i seguiment de l'hàbitat natural</t>
  </si>
  <si>
    <t>MF1486_3</t>
  </si>
  <si>
    <t>Gestió de la maquinària, equips i instal·lacions de l'explotació forestal</t>
  </si>
  <si>
    <t>MF0730_3</t>
  </si>
  <si>
    <t>Recol·lecció de fruits, llavors, bolets, plantes i altres productes forestals comercialitzables</t>
  </si>
  <si>
    <t>MF1292_1</t>
  </si>
  <si>
    <t>Treballs auxiliars en operaciones de pela</t>
  </si>
  <si>
    <t>MF1291_1</t>
  </si>
  <si>
    <t>Treballs auxiliars en aprofitaments fusters</t>
  </si>
  <si>
    <t>MF1290_1</t>
  </si>
  <si>
    <t>Tractaments silvícoles</t>
  </si>
  <si>
    <t>MF1126_2</t>
  </si>
  <si>
    <t>Repoblació forestal i correcció hidrologicoforestal</t>
  </si>
  <si>
    <t>MF1125_2</t>
  </si>
  <si>
    <t>Maneig i manteniment de tractors forestals</t>
  </si>
  <si>
    <t>MF1121_2</t>
  </si>
  <si>
    <t>Repoblació d'espècies cinegètiques</t>
  </si>
  <si>
    <t>MF1475_2</t>
  </si>
  <si>
    <t>Manteniment i millora de l'hàbitat de les espècies cinegètiques</t>
  </si>
  <si>
    <t>MF1474_2</t>
  </si>
  <si>
    <t>Repoblació d'espècies aqüícoles continentals i conservació i millora del seu hàbitat</t>
  </si>
  <si>
    <t>MF1473_2</t>
  </si>
  <si>
    <t>Inventari d'espècies animals i vegetals de l'hàbitat natural</t>
  </si>
  <si>
    <t>MF1472_2</t>
  </si>
  <si>
    <t>Gestió dels aprofitaments forestals no fusters</t>
  </si>
  <si>
    <t>MF1488_3</t>
  </si>
  <si>
    <t>Gestió dels aprofitaments forestals fusters</t>
  </si>
  <si>
    <t>MF1487_3</t>
  </si>
  <si>
    <t>Gestió dels tractaments silvícoles</t>
  </si>
  <si>
    <t>MF0729_3</t>
  </si>
  <si>
    <t>Gestió de la repoblació forestal i correcció hidrologicoforestal</t>
  </si>
  <si>
    <t>MF0728_3</t>
  </si>
  <si>
    <t>Operacions topogràfiques en treballs d'agricultura, jardineria i muntanyes</t>
  </si>
  <si>
    <t>MF0727_3</t>
  </si>
  <si>
    <t>Execució de treballs de pela del suro</t>
  </si>
  <si>
    <t>MF1120_2</t>
  </si>
  <si>
    <t>Execució de treballs en altura en els arbres</t>
  </si>
  <si>
    <t>MF1119_2</t>
  </si>
  <si>
    <t>Desembosc i tractaments dels subproductes forestals</t>
  </si>
  <si>
    <t>MF1118_2</t>
  </si>
  <si>
    <t>Abatiment i processament d'arbres amb recol·lectora forestal</t>
  </si>
  <si>
    <t>MF1117_2</t>
  </si>
  <si>
    <t>Abatiment i processament d'arbres amb motoserra</t>
  </si>
  <si>
    <t>MF1116_2</t>
  </si>
  <si>
    <t>Instal·lacions, maquinària i equips de l'explotació ramadera</t>
  </si>
  <si>
    <t>MF0006_2</t>
  </si>
  <si>
    <t>Producció de porcs de recria i engreix</t>
  </si>
  <si>
    <t>MF0005_2</t>
  </si>
  <si>
    <t>Producció de porcs de reposició, reproductors i porcs lactants</t>
  </si>
  <si>
    <t>MF0004_2</t>
  </si>
  <si>
    <t>Gestió de la maquinària, equips i instal·lacions de jardineria</t>
  </si>
  <si>
    <t>MF0009_3</t>
  </si>
  <si>
    <t>Manteniment i conservació de parcs i jardins</t>
  </si>
  <si>
    <t>MF0008_3</t>
  </si>
  <si>
    <t>Instal·lació de parcs i jardins i restauració del paisatge</t>
  </si>
  <si>
    <t>MF0007_3</t>
  </si>
  <si>
    <t>Manteniment i millora de jardins i zones verdes</t>
  </si>
  <si>
    <t>MF0532_2</t>
  </si>
  <si>
    <t>Instal·lació de jardins i zones verdes</t>
  </si>
  <si>
    <t>MF0531_2</t>
  </si>
  <si>
    <t>Operacions bàsiques per a la instal·lació de jardins, parcs i zones verdes</t>
  </si>
  <si>
    <t>MF0521_1</t>
  </si>
  <si>
    <t>Operacions bàsiques en vivers i centres de jardineria</t>
  </si>
  <si>
    <t>MF0520_1</t>
  </si>
  <si>
    <t>Gestió de la producció de lagomorfs cinegètics</t>
  </si>
  <si>
    <t>MF1491_3</t>
  </si>
  <si>
    <t>Gestió de la producció d'aus cinegètiques</t>
  </si>
  <si>
    <t>MF1490_3</t>
  </si>
  <si>
    <t>Gestió de la producció d'ungulats cinegètics</t>
  </si>
  <si>
    <t>MF1489_3</t>
  </si>
  <si>
    <t>Gestió de les instal·lacions, maquinària, material i equips de l'explotació ramadera</t>
  </si>
  <si>
    <t>MF0536_3</t>
  </si>
  <si>
    <t>Producció de lagomorfs cinegètics</t>
  </si>
  <si>
    <t>MF1478_2</t>
  </si>
  <si>
    <t>Producció d'aus cinegètiques</t>
  </si>
  <si>
    <t>MF1477_2</t>
  </si>
  <si>
    <t>Producció d'ungulats cinegètics</t>
  </si>
  <si>
    <t>MF1476_2</t>
  </si>
  <si>
    <t>Inmobilització i manipulació d'animals salvatges</t>
  </si>
  <si>
    <t>MF2065_2</t>
  </si>
  <si>
    <t>Entrenament i enriquiment ambiental en animals salvatges</t>
  </si>
  <si>
    <t>MF2064_2</t>
  </si>
  <si>
    <t>Alimentació d'animals salvatges</t>
  </si>
  <si>
    <t>MF2063_2</t>
  </si>
  <si>
    <t>Manteniment d'instal·lacions i recintes per a animals salvatges</t>
  </si>
  <si>
    <t>MF2062_2</t>
  </si>
  <si>
    <t>Prevenció de riscos laborals associats al maneig d'animals i productes tòxics i perillosos</t>
  </si>
  <si>
    <t>MF1725_2</t>
  </si>
  <si>
    <t>Gestió dels processos de producció d'aus i d'ous</t>
  </si>
  <si>
    <t>MF1497_3</t>
  </si>
  <si>
    <t>Gestió dels processos de producció d'animals de recria i d'engreix</t>
  </si>
  <si>
    <t>MF1496_3</t>
  </si>
  <si>
    <t>Gestió dels processos de producció d'animals de reposició, de reproductors i cries, i de llet</t>
  </si>
  <si>
    <t>MF1495_3</t>
  </si>
  <si>
    <t>Anàlisis de biologia molecular en mostres biològiques</t>
  </si>
  <si>
    <t>MF1740_3</t>
  </si>
  <si>
    <t>Procediments experimentals amb òrgans aïllats, teixits i cèl·lules d'animals</t>
  </si>
  <si>
    <t>MF1739_3</t>
  </si>
  <si>
    <t>Tècniques de reproducció en animals utilitzats en procediments experimentals</t>
  </si>
  <si>
    <t>MF1738_3</t>
  </si>
  <si>
    <t>Procediments experimentals amb animals</t>
  </si>
  <si>
    <t>MF1737_3</t>
  </si>
  <si>
    <t>Manipulació d'animals d'experimentació</t>
  </si>
  <si>
    <t>MF1724_2</t>
  </si>
  <si>
    <t>Anàlisis de laboratori en mostres biològiques animals</t>
  </si>
  <si>
    <t>MF1586_3</t>
  </si>
  <si>
    <t>Envasament i emmagatzematge de mel i pol·len</t>
  </si>
  <si>
    <t>MF1803_2</t>
  </si>
  <si>
    <t>Obtenció i condicionament dels productes dels ruscos</t>
  </si>
  <si>
    <t>MF1802_2</t>
  </si>
  <si>
    <t>Maneig de l'abellar</t>
  </si>
  <si>
    <t>MF1801_2</t>
  </si>
  <si>
    <t>Determinació del tipus d'explotació i insta·lació de l'abellar</t>
  </si>
  <si>
    <t>MF1800_2</t>
  </si>
  <si>
    <t>Determinació de ferraments ortopèdics i/o terapèutics en equins</t>
  </si>
  <si>
    <t>MF1138_3</t>
  </si>
  <si>
    <t>Conformació de l'aplom del casc, forja, adaptació i col·locació de ferradures i altres materiales de ferr</t>
  </si>
  <si>
    <t>MF1137_2</t>
  </si>
  <si>
    <t>Preparació i acabament del ferrament d'equins</t>
  </si>
  <si>
    <t>MF1136_2</t>
  </si>
  <si>
    <t>Supervisió de la doma bàsica dels poltres i del maneig de cavalls per a finalitats recreatives, de treball i esportives, i en exhibicions i/o concursos</t>
  </si>
  <si>
    <t>MF0535_3</t>
  </si>
  <si>
    <t>Control i organització de les activitats de deslletament i recria de poltres</t>
  </si>
  <si>
    <t>MF0534_3</t>
  </si>
  <si>
    <t>Control i organització de les activitats amb sementals, femelles reproductores i poltres lactants</t>
  </si>
  <si>
    <t>MF0533_3</t>
  </si>
  <si>
    <t>Procediments de bones pràctiques d'higiene (BPH) i del sistema d'anàlisis de perills i punts de control crític (APPCC)</t>
  </si>
  <si>
    <t>MF2137_3</t>
  </si>
  <si>
    <t>Operacions auxiliars d'inspecció i control sanitari de l'especejament</t>
  </si>
  <si>
    <t>MF2136_3</t>
  </si>
  <si>
    <t>Presa de mostres animals i proves de laboratori del control sanitari</t>
  </si>
  <si>
    <t>MF2135_3</t>
  </si>
  <si>
    <t>Gestió dels subproductes d'origen animal no destinats al consum humà (SANDACH)</t>
  </si>
  <si>
    <t>MF2134_3</t>
  </si>
  <si>
    <t>Examen inicial d'inspecció "post mortem" de canals i menuts</t>
  </si>
  <si>
    <t>MF2133_3</t>
  </si>
  <si>
    <t>Inspecció "ante mortem" d'animals i altres operacions prèvies al sacrifici</t>
  </si>
  <si>
    <t>MF2132_3</t>
  </si>
  <si>
    <t>Neteja i manteniment d'instal·lacions dedicades a l'allotjament d'animals d'experimentació</t>
  </si>
  <si>
    <t>MF1723_2</t>
  </si>
  <si>
    <t>Producció i cura d'animals d'experimentació</t>
  </si>
  <si>
    <t>MF1722_2</t>
  </si>
  <si>
    <t>Muntada inicial de poltres</t>
  </si>
  <si>
    <t>MF1124_2</t>
  </si>
  <si>
    <t>Doma de poltres amb corda</t>
  </si>
  <si>
    <t>MF1123_2</t>
  </si>
  <si>
    <t>Esbraveïment de poltres</t>
  </si>
  <si>
    <t>MF1122_2</t>
  </si>
  <si>
    <t>Tècniques bàsiques de muntada a cavall</t>
  </si>
  <si>
    <t>MF1080_2</t>
  </si>
  <si>
    <t>Preparació i condicionament del bestiar equí per a la seva presentació en exhibicions i concurs</t>
  </si>
  <si>
    <t>MF0722_2</t>
  </si>
  <si>
    <t>Maneig del bestiar equí durant la seva reproducció i recria</t>
  </si>
  <si>
    <t>MF0721_2</t>
  </si>
  <si>
    <t>Higiene, cures i manteniment físic del bestiar equí</t>
  </si>
  <si>
    <t>MF0720_2</t>
  </si>
  <si>
    <t>Alimentació, maneig general i primers auxilis al bestiar equí</t>
  </si>
  <si>
    <t>MF0719_2</t>
  </si>
  <si>
    <t>Producció d'animals i productes animals ecològics</t>
  </si>
  <si>
    <t>MF0726_2</t>
  </si>
  <si>
    <t>Maneig racional del bestiar en explotacions ecològiques</t>
  </si>
  <si>
    <t>MF0725_2</t>
  </si>
  <si>
    <t>Organització i supervisió del manteniment i recuperació de gespa en camps esportius</t>
  </si>
  <si>
    <t>MF1128_3</t>
  </si>
  <si>
    <t>Organització i supervisió de la instal·lació de gespa en camps esportius</t>
  </si>
  <si>
    <t>MF1127_3</t>
  </si>
  <si>
    <t>Gestió de la venda i el servei d'atenció al públic en floristeria</t>
  </si>
  <si>
    <t>MF1485_3</t>
  </si>
  <si>
    <t>Realització de composicions i ornamentacions especials d'art floral i supervisió dels</t>
  </si>
  <si>
    <t>MF1484_3</t>
  </si>
  <si>
    <t>Disseny de composicions i ornamentacions d'art floral</t>
  </si>
  <si>
    <t>MF1483_3</t>
  </si>
  <si>
    <t>Organització de les activitats de floristeria</t>
  </si>
  <si>
    <t>MF1482_3</t>
  </si>
  <si>
    <t>Tècniques de venda i informació de productes i serveis de floristeria</t>
  </si>
  <si>
    <t>MF1471_2</t>
  </si>
  <si>
    <t>Realització de composicions amb plantes</t>
  </si>
  <si>
    <t>MF1470_2</t>
  </si>
  <si>
    <t>Realització de composicions florals</t>
  </si>
  <si>
    <t>MF1469_2</t>
  </si>
  <si>
    <t>Coordinació i execució de les activitats pròpies d'empreses i floristeria</t>
  </si>
  <si>
    <t>MF1468_2</t>
  </si>
  <si>
    <t>Gestió i realització del manteniment i conservació d'arbres i palmeres ornamentals</t>
  </si>
  <si>
    <t>MF1135_3</t>
  </si>
  <si>
    <t>Avaluació d'arbres i palmeres ornamentals</t>
  </si>
  <si>
    <t>MF1134_3</t>
  </si>
  <si>
    <t>Plantació d'arbres i palmeres ornamentals</t>
  </si>
  <si>
    <t>MF1133_3</t>
  </si>
  <si>
    <t>Serveis bàsics de floristeria i atenció al públic</t>
  </si>
  <si>
    <t>MF1115_1</t>
  </si>
  <si>
    <t>Treballs auxiliars en l'elaboració de composicions amb flors i plantes</t>
  </si>
  <si>
    <t>MF1114_1</t>
  </si>
  <si>
    <t>Recepció i condicionament de matèries primeres i materials de floristeria</t>
  </si>
  <si>
    <t>MF1113_1</t>
  </si>
  <si>
    <t>Operacions auxiliars de manteniment d'instal·lacions, maquinària, equips i eines de floristeria</t>
  </si>
  <si>
    <t>MF1112_1</t>
  </si>
  <si>
    <t>Operacions culturals i collita en cultius hortícoles i flor tallada</t>
  </si>
  <si>
    <t>MF0530_2</t>
  </si>
  <si>
    <t>Preparació del terreny i sembra i/o trasplantació en cultius hortícoles i flor tallada</t>
  </si>
  <si>
    <t>MF0529_2</t>
  </si>
  <si>
    <t>Producció de conills per a reproducció i obtenció de carn</t>
  </si>
  <si>
    <t>MF0282_2</t>
  </si>
  <si>
    <t>Producció d'aus per a reproducció i obtenció de carns i ous</t>
  </si>
  <si>
    <t>MF0281_2</t>
  </si>
  <si>
    <t>Operacions culturals i collita de la fruita</t>
  </si>
  <si>
    <t>MF0528_2</t>
  </si>
  <si>
    <t>Preparació del terreny i plantació de fruiters</t>
  </si>
  <si>
    <t>MF0527_2</t>
  </si>
  <si>
    <t>Operacions culturals i collita en cultius herbacis</t>
  </si>
  <si>
    <t>MF0524_2</t>
  </si>
  <si>
    <t>Preparació del terreny, sembra i trasplantació en cultius herbacis</t>
  </si>
  <si>
    <t>MF0523_2</t>
  </si>
  <si>
    <t>Direcció d'equips de socorrisme en espais aquàtics</t>
  </si>
  <si>
    <t>MF1764_3</t>
  </si>
  <si>
    <t>Sistemes i tècniques per a la supervisió de recursos de socorrisme en espais aquàtics</t>
  </si>
  <si>
    <t>MF1763_3</t>
  </si>
  <si>
    <t>Gestió de recursos de socorrisme en espais aquàtics</t>
  </si>
  <si>
    <t>MF1762_3</t>
  </si>
  <si>
    <t>Rescat de persones accidentades en espais aquàtics naturals</t>
  </si>
  <si>
    <t>MF1083_2</t>
  </si>
  <si>
    <t>Prevenció d'accidents en espais aquàtics naturals</t>
  </si>
  <si>
    <t>MF1082_2</t>
  </si>
  <si>
    <t>Rescat d'accidentats en espais esquiables, en transports mecànics per cable i en allaus</t>
  </si>
  <si>
    <t>MF1636_2</t>
  </si>
  <si>
    <t>Prevenció d'accidents en dominis esquiables</t>
  </si>
  <si>
    <t>MF1635_2</t>
  </si>
  <si>
    <t>Tècniques de desplaçament amb taules d'esquí alpí transportant materials de prevenció i rescat</t>
  </si>
  <si>
    <t>MF1634_2</t>
  </si>
  <si>
    <t>Rescat de persones accidentades en instal·lacions aquàtiques</t>
  </si>
  <si>
    <t>MF0271_2</t>
  </si>
  <si>
    <t>Prevenció d'accidents en instal·lacions aquàtiques</t>
  </si>
  <si>
    <t>MF0270_2</t>
  </si>
  <si>
    <t>Conducció de persones per itineraris de baixa i mitjana muntanya</t>
  </si>
  <si>
    <t>MF0507_2</t>
  </si>
  <si>
    <t>Tècniques de progressió en baixa i mitjana muntanya</t>
  </si>
  <si>
    <t>MF0506_2</t>
  </si>
  <si>
    <t>Itineraris de baixa i mitjana muntanya</t>
  </si>
  <si>
    <t>MF0505_2</t>
  </si>
  <si>
    <t>Operacions preventives de seguretat en instal·lacions esportives i assistència en cas d'emergència</t>
  </si>
  <si>
    <t>MF1633_1</t>
  </si>
  <si>
    <t>Assistència a tècnics i tècniques esportives en l'organització d'espais, activitats i material en instal·lacions esportives</t>
  </si>
  <si>
    <t>MF1632_1</t>
  </si>
  <si>
    <t>Assistència a persones usuàries i control d'accessos en instal·lacions esportives</t>
  </si>
  <si>
    <t>MF1631_1</t>
  </si>
  <si>
    <t>Esdeveniments, competicions recreatives, activitats i jocs d'animació físic-esportiva i recreativa per a usuaris amb discapacitat visual</t>
  </si>
  <si>
    <t>MF1662_3</t>
  </si>
  <si>
    <t>Esdeveniments, competicions recreatives, activitats i jocs d'animació físic-esportiva i recreativa per a usuaris amb discapacitat física</t>
  </si>
  <si>
    <t>MF1661_3</t>
  </si>
  <si>
    <t>Esdeveniments, competicions recreatives, activitats i jocs d'animació físic-esportiva i recreativa per a usuaris amb discapacitat intel·lectual</t>
  </si>
  <si>
    <t>MF1660_3</t>
  </si>
  <si>
    <t>Projectes d'animació físic-esportius i recreatius</t>
  </si>
  <si>
    <t>MF1658_3</t>
  </si>
  <si>
    <t>Metodologia de la instrucció en sessions de ioga</t>
  </si>
  <si>
    <t>MF2040_3</t>
  </si>
  <si>
    <t>Programació d'activitats d'instrucció en ioga</t>
  </si>
  <si>
    <t>MF2039_3</t>
  </si>
  <si>
    <t>Domini de les tècniques específiques de ioga</t>
  </si>
  <si>
    <t>MF2038_3</t>
  </si>
  <si>
    <t>Esedeveniments i competicions lúdiques en el medi aquàtic</t>
  </si>
  <si>
    <t>MF1086_3</t>
  </si>
  <si>
    <t>Metodologia i instrucció d'activitats de natació</t>
  </si>
  <si>
    <t>MF1085_3</t>
  </si>
  <si>
    <t>Programació d'activitats de natació</t>
  </si>
  <si>
    <t>MF1084_3</t>
  </si>
  <si>
    <t>Conducció de persones o grups en espeleologia</t>
  </si>
  <si>
    <t>MF1643_2</t>
  </si>
  <si>
    <t>Itineraris en espeleologia</t>
  </si>
  <si>
    <t>MF1642_2</t>
  </si>
  <si>
    <t>Tècniques de progressió per cavitats i travessies de classe cinc de dificultat sense curs hídric actiu</t>
  </si>
  <si>
    <t>MF1641_2</t>
  </si>
  <si>
    <t>Tècniques de progressió per cavitats i travessies de classe quatre de dificultat sense curs hídric actiu</t>
  </si>
  <si>
    <t>MF1640_2</t>
  </si>
  <si>
    <t>Esdeveniments, activitats i jocs per a animació físic-esportiva i recreativa</t>
  </si>
  <si>
    <t>MF1659_3</t>
  </si>
  <si>
    <t>Vetllades i espectacles amb finalitats d'animació</t>
  </si>
  <si>
    <t>MF1096_3</t>
  </si>
  <si>
    <t>Tallers i activitats culturals amb finalitats d'animació turística i recreativa</t>
  </si>
  <si>
    <t>MF1095_3</t>
  </si>
  <si>
    <t>Activitats de condicionament físic</t>
  </si>
  <si>
    <t>MF0275_3</t>
  </si>
  <si>
    <t>Programació específica SEP</t>
  </si>
  <si>
    <t>MF0274_3</t>
  </si>
  <si>
    <t>Valoració de les capacitats físiques</t>
  </si>
  <si>
    <t>MF0273_3</t>
  </si>
  <si>
    <t>Conducció de persones per itineraris a cavall</t>
  </si>
  <si>
    <t>MF1081_2</t>
  </si>
  <si>
    <t>Itineraris a cavall</t>
  </si>
  <si>
    <t>MF1079_2</t>
  </si>
  <si>
    <t>Rescat i evacuació d'usuaris de circuits, reptes i plataformes a parcs d'aventura en alçada</t>
  </si>
  <si>
    <t>MF2268_2</t>
  </si>
  <si>
    <t>Desplaçaments dirigits d'usuaris per circuits a parcs d'aventura en alçada amb tècniques de progressió horitzontal i vertical</t>
  </si>
  <si>
    <t>MF2267_2</t>
  </si>
  <si>
    <t>Assistència a usuaris en accessos a parcs d'aventura en alçada</t>
  </si>
  <si>
    <t>MF2266_2</t>
  </si>
  <si>
    <t>Conducció de persones o grups per barrancs secs o aquàtics</t>
  </si>
  <si>
    <t>MF1078_2</t>
  </si>
  <si>
    <t>Tècniques de progressió en barrancs secs o aquàtics</t>
  </si>
  <si>
    <t>MF1077_2</t>
  </si>
  <si>
    <t>Itineraris en barrancs</t>
  </si>
  <si>
    <t>MF1076_2</t>
  </si>
  <si>
    <t>Hidrocinesia</t>
  </si>
  <si>
    <t>MF1665_3</t>
  </si>
  <si>
    <t>Metodologia i pràctica del fitness aquàtic</t>
  </si>
  <si>
    <t>MF1664_3</t>
  </si>
  <si>
    <t>Habilitats i seqüències de fitness aquàtic</t>
  </si>
  <si>
    <t>MF1663_3</t>
  </si>
  <si>
    <t>Metodologia y práctica de condicionamient físic (fitness) col·lectiu amb suport musical</t>
  </si>
  <si>
    <t>MF0516_3</t>
  </si>
  <si>
    <t>Coreografies</t>
  </si>
  <si>
    <t>MF0515_3</t>
  </si>
  <si>
    <t>Conducció de persones per itineraris en bicicleta</t>
  </si>
  <si>
    <t>MF0509_2</t>
  </si>
  <si>
    <t>Manteniment i conducció de bicicletes</t>
  </si>
  <si>
    <t>MF0508_2</t>
  </si>
  <si>
    <t>Itineraris per a bicicleta</t>
  </si>
  <si>
    <t>MF0353_2</t>
  </si>
  <si>
    <t>Direcció i gestió d'auxiliars externs</t>
  </si>
  <si>
    <t>MF1799_3</t>
  </si>
  <si>
    <t>Assistència tècnica en sinistres</t>
  </si>
  <si>
    <t>MF1798_3</t>
  </si>
  <si>
    <t>Tràmitació de la formalització i execució d'assegurances i reassegurances</t>
  </si>
  <si>
    <t>MF1797_2</t>
  </si>
  <si>
    <t>Assessorament de productes i serveis d'assegurances i reassegurances</t>
  </si>
  <si>
    <t>MF1796_3</t>
  </si>
  <si>
    <t>Gestió de la captació de clientela en l'activitat de mediació d'assegurances i reassegurances</t>
  </si>
  <si>
    <t>MF1795_2</t>
  </si>
  <si>
    <t>Gestió d'accions comercials de l'activitat de mediació</t>
  </si>
  <si>
    <t>MF1794_3</t>
  </si>
  <si>
    <t>Gestió de les activitats de mediació d'assegurances</t>
  </si>
  <si>
    <t>MF1793_3</t>
  </si>
  <si>
    <t>Atenció i tramitació de suggerències, consultes, queixes i reclamacions de clients de serveis financers</t>
  </si>
  <si>
    <t>MF0991_3</t>
  </si>
  <si>
    <t>Ofimàtica</t>
  </si>
  <si>
    <t>MF0233_2</t>
  </si>
  <si>
    <t>Llengua estrangera professional per a l'asessorament i la gestió de serveis financers</t>
  </si>
  <si>
    <t>MF0992_3</t>
  </si>
  <si>
    <t>Gestió administrativa de caixa</t>
  </si>
  <si>
    <t>MF0990_3</t>
  </si>
  <si>
    <t>Assessorament i gestió administrativa de productes i serveis financers</t>
  </si>
  <si>
    <t>MF0989_3</t>
  </si>
  <si>
    <t>Tramitació de sinistres en entitats d'assegurances i reassegurances</t>
  </si>
  <si>
    <t>MF2181_2</t>
  </si>
  <si>
    <t>Suscripció de riscos i emissió de pòlisses</t>
  </si>
  <si>
    <t>MF2180_2</t>
  </si>
  <si>
    <t>Control de la gestió de pòlisses i sinistres</t>
  </si>
  <si>
    <t>MF2179_3</t>
  </si>
  <si>
    <t>Gestió d'accions comercials en l'àmbit de les assegurances i reassegurances</t>
  </si>
  <si>
    <t>MF2178_3</t>
  </si>
  <si>
    <t>Gestió i coordinació dels canals de distribució d'assegurances</t>
  </si>
  <si>
    <t>MF2177_3</t>
  </si>
  <si>
    <t>Gestió de tresoreria</t>
  </si>
  <si>
    <t>MF0500_3</t>
  </si>
  <si>
    <t>Productes, serveis i actius financers</t>
  </si>
  <si>
    <t>MF0499_3</t>
  </si>
  <si>
    <t>Anàlisi comptable i pressupostària</t>
  </si>
  <si>
    <t>MF0498_3</t>
  </si>
  <si>
    <t>Tractament de dades, textos i documentació</t>
  </si>
  <si>
    <t>MF0974_1</t>
  </si>
  <si>
    <t>Enregistrament de dades</t>
  </si>
  <si>
    <t>MF0973_1</t>
  </si>
  <si>
    <t>Reproducció i arxivament</t>
  </si>
  <si>
    <t>MF0971_1</t>
  </si>
  <si>
    <t>Operacions bàsiques de comunicació</t>
  </si>
  <si>
    <t>MF0970_1</t>
  </si>
  <si>
    <t>Tècniques administratives bàsiques d'oficina</t>
  </si>
  <si>
    <t>MF0969_1</t>
  </si>
  <si>
    <t>Gestió de documentació jurídica i empresarial</t>
  </si>
  <si>
    <t>MF0988_3</t>
  </si>
  <si>
    <t>Gestió de sistemes d'informació i arxiu</t>
  </si>
  <si>
    <t>MF0987_3</t>
  </si>
  <si>
    <t>Elaboració, tractament i presentació de documents de treball</t>
  </si>
  <si>
    <t>MF0986_3</t>
  </si>
  <si>
    <t>Administració i gestió de les comunicacions de la direcció</t>
  </si>
  <si>
    <t>MF0982_3</t>
  </si>
  <si>
    <t>Gestió auxiliar de personal</t>
  </si>
  <si>
    <t>MF0980_2</t>
  </si>
  <si>
    <t>Gestió operativa de tresoreria</t>
  </si>
  <si>
    <t>MF0979_2</t>
  </si>
  <si>
    <t>Gestió d'arxius</t>
  </si>
  <si>
    <t>MF0978_2</t>
  </si>
  <si>
    <t>Llengua estrangera professional per a la gestió administrativa en la relació amb la clienta o el client</t>
  </si>
  <si>
    <t>MF0977_2</t>
  </si>
  <si>
    <t>Operacions administratives comercials</t>
  </si>
  <si>
    <t>MF0976_2</t>
  </si>
  <si>
    <t>Tècniques de recepció i comunicació</t>
  </si>
  <si>
    <t>MF0975_2</t>
  </si>
  <si>
    <t>Llengua estrangera professional diferent de l'anglès per a l'assistència a la direcció</t>
  </si>
  <si>
    <t>MF0985_2</t>
  </si>
  <si>
    <t>Anglès professional per a l'assistència a la direcció</t>
  </si>
  <si>
    <t>MF0984_3</t>
  </si>
  <si>
    <t>Gestió de reunions, viatges i esdeveniments</t>
  </si>
  <si>
    <t>MF0983_3</t>
  </si>
  <si>
    <t>Registres comptables</t>
  </si>
  <si>
    <t>MF0981_2</t>
  </si>
  <si>
    <t>Gestió administrativa i economicofinancera de petits negocis o microempreses</t>
  </si>
  <si>
    <t>MF1791_3</t>
  </si>
  <si>
    <t>Comercialització de productes i serveis en petits negocios o microempresas</t>
  </si>
  <si>
    <t>MF1790_3</t>
  </si>
  <si>
    <t>Direcció de l'activitat empresarial de petits negocis o microempreses</t>
  </si>
  <si>
    <t>MF1789_3</t>
  </si>
  <si>
    <t>Planificació i iniciativa emprenedora en petits negocis o microempreses</t>
  </si>
  <si>
    <t>MF1788_3</t>
  </si>
  <si>
    <t>Gestió de recursos humans</t>
  </si>
  <si>
    <t>MF0238_3</t>
  </si>
  <si>
    <t>Gestió administrativa de les relacions laborals</t>
  </si>
  <si>
    <t>MF0237_3</t>
  </si>
  <si>
    <t>Gestió administrativa dels procedimients sancionador i de revisió</t>
  </si>
  <si>
    <t>MF1787_3</t>
  </si>
  <si>
    <t>Gestió administrativa dels procediments d'aplicació dels tributs</t>
  </si>
  <si>
    <t>MF1786_3</t>
  </si>
  <si>
    <t>Gestió censal, notificació d'actes i emissió de documents de gestió tributària</t>
  </si>
  <si>
    <t>MF1785_2</t>
  </si>
  <si>
    <t>Atenció al contribuent en la gestió administrativa tributària</t>
  </si>
  <si>
    <t>MF1784_3</t>
  </si>
  <si>
    <t>Obtenció d'informació de trascendència tributària del contribuent</t>
  </si>
  <si>
    <t>MF1783_3</t>
  </si>
  <si>
    <t>Auditoria</t>
  </si>
  <si>
    <t>MF0232_3</t>
  </si>
  <si>
    <t>Comptabilitat i fiscalitat</t>
  </si>
  <si>
    <t>MF0231_3</t>
  </si>
  <si>
    <t>Gestió fiscal</t>
  </si>
  <si>
    <t>HORES_MF_ANTIGA</t>
  </si>
  <si>
    <t>NOM_MF_CATA</t>
  </si>
  <si>
    <t>ID_MOD_FOR</t>
  </si>
  <si>
    <t>Codi del mòdul</t>
  </si>
  <si>
    <r>
      <t>Codi especialitat CP</t>
    </r>
    <r>
      <rPr>
        <i/>
        <sz val="10"/>
        <color rgb="FF000000"/>
        <rFont val="Calibri"/>
        <family val="2"/>
      </rPr>
      <t xml:space="preserve"> (desplegable)</t>
    </r>
  </si>
  <si>
    <r>
      <t xml:space="preserve">1) Formació CP Complet </t>
    </r>
    <r>
      <rPr>
        <b/>
        <sz val="12"/>
        <color rgb="FFFF4747"/>
        <rFont val="Calibri"/>
        <family val="2"/>
      </rPr>
      <t>(</t>
    </r>
    <r>
      <rPr>
        <b/>
        <u/>
        <sz val="12"/>
        <color rgb="FFFF4747"/>
        <rFont val="Calibri"/>
        <family val="2"/>
      </rPr>
      <t>Obligatori com a mínim 1 CP complet</t>
    </r>
    <r>
      <rPr>
        <b/>
        <sz val="12"/>
        <color rgb="FFFF4747"/>
        <rFont val="Calibri"/>
        <family val="2"/>
      </rPr>
      <t>)</t>
    </r>
  </si>
  <si>
    <r>
      <t>Codi especialitat</t>
    </r>
    <r>
      <rPr>
        <i/>
        <sz val="10"/>
        <color rgb="FF000000"/>
        <rFont val="Calibri"/>
        <family val="2"/>
      </rPr>
      <t xml:space="preserve"> (desplegable)</t>
    </r>
  </si>
  <si>
    <t xml:space="preserve">Hores </t>
  </si>
  <si>
    <t>Preu/hora disc</t>
  </si>
  <si>
    <t>ADGD0001</t>
  </si>
  <si>
    <t>Responsable sindical d'igualtat</t>
  </si>
  <si>
    <t>ADGD0002</t>
  </si>
  <si>
    <t>Gestió i desenvolupament de projectes d'economia blava</t>
  </si>
  <si>
    <t>ADGD0003</t>
  </si>
  <si>
    <t>Dirigir equips de treball en entorns virtuals</t>
  </si>
  <si>
    <t>ADGD0004</t>
  </si>
  <si>
    <t>Tractament i gestió de queixes i reclamacions</t>
  </si>
  <si>
    <t>ADGD0005</t>
  </si>
  <si>
    <t>Emprendre en restauració</t>
  </si>
  <si>
    <t>ADGD0006</t>
  </si>
  <si>
    <t>Sistemes de gestió mediambiental: ISO 14001</t>
  </si>
  <si>
    <t>ADGD0007</t>
  </si>
  <si>
    <t>Pime saludable</t>
  </si>
  <si>
    <t>ADGD0008</t>
  </si>
  <si>
    <t>Gestió d'associacions</t>
  </si>
  <si>
    <t>ADGD0009</t>
  </si>
  <si>
    <t>Actualització sociolaboral</t>
  </si>
  <si>
    <t>ADGD0010</t>
  </si>
  <si>
    <t>Transformació digital</t>
  </si>
  <si>
    <t>ADGD0011</t>
  </si>
  <si>
    <t>Anàlisi modal d'errors i efectes (amfe)</t>
  </si>
  <si>
    <t>ADGD0012</t>
  </si>
  <si>
    <t>Especialització en assessorament fiscal. Nivell I</t>
  </si>
  <si>
    <t>ADGD0013</t>
  </si>
  <si>
    <t>Especialització en assessorament fiscal. Nivell II</t>
  </si>
  <si>
    <t>ADGD0014</t>
  </si>
  <si>
    <t>Compliance avançat</t>
  </si>
  <si>
    <t>ADGD0015</t>
  </si>
  <si>
    <t>Drets d'estrangeria</t>
  </si>
  <si>
    <t>ADGD0016</t>
  </si>
  <si>
    <t>Les mútues col·laboradores de la Seguretat Social</t>
  </si>
  <si>
    <t>ADGD0017</t>
  </si>
  <si>
    <t>Aspectes legals de la contractació laboral</t>
  </si>
  <si>
    <t>ADGD0018</t>
  </si>
  <si>
    <t>Nòmines i Seguretat Social I</t>
  </si>
  <si>
    <t>ADGD0019</t>
  </si>
  <si>
    <t>Especialització del Sistema de la Seguretat Social</t>
  </si>
  <si>
    <t>ADGD0020</t>
  </si>
  <si>
    <t>Iniciació al Compliance</t>
  </si>
  <si>
    <t>ADGD0021</t>
  </si>
  <si>
    <t>Prestacions de la Seguretat Social. Nivell Bàsic</t>
  </si>
  <si>
    <t>ADGD0022</t>
  </si>
  <si>
    <t>Impost sobre la Renda de les Persones Físiques (IRPF)</t>
  </si>
  <si>
    <t>ADGD0023</t>
  </si>
  <si>
    <t>Noves economies socials i solidàries</t>
  </si>
  <si>
    <t>ADGD0024</t>
  </si>
  <si>
    <t>Impost sobre el valor afegit (IVA)</t>
  </si>
  <si>
    <t>ADGD0025</t>
  </si>
  <si>
    <t>Fiscalitat i altres obligacions per a les persones treballadores autònomes</t>
  </si>
  <si>
    <t>ADGD0026</t>
  </si>
  <si>
    <t>ADGD0027</t>
  </si>
  <si>
    <t>Nòmines i Seguretat Social II</t>
  </si>
  <si>
    <t>ADGD0028</t>
  </si>
  <si>
    <t>Sistema de control de gestió en l'empresa</t>
  </si>
  <si>
    <t>ADGD0029</t>
  </si>
  <si>
    <t>Especialització pràctica processal laboral. Nivell bàsic</t>
  </si>
  <si>
    <t>ADGD0030</t>
  </si>
  <si>
    <t>Aspectes jurídics i documentals de l'activitat de la persona treballadora autònoma</t>
  </si>
  <si>
    <t>ADGD0031</t>
  </si>
  <si>
    <t>ADGD0032</t>
  </si>
  <si>
    <t>Gestió comptable, fiscal i laboral</t>
  </si>
  <si>
    <t>ADGD0033</t>
  </si>
  <si>
    <t>Gestió fiscal de la persona treballadora autònoma</t>
  </si>
  <si>
    <t>ADGD0034</t>
  </si>
  <si>
    <t>Especialització dret laboral</t>
  </si>
  <si>
    <t>ADGD0035</t>
  </si>
  <si>
    <t>LA PRESTACIÓ ECONÒMICA PER CESSAMENT D' ACTIVITAT DELS TREBALLADORS AUTÒNOMS</t>
  </si>
  <si>
    <t>ADGD0036</t>
  </si>
  <si>
    <t>PROTECCIÓ DE DADES PERSONALS EN EL SECTOR SANITARI I SOCIAL</t>
  </si>
  <si>
    <t>ADGD0037</t>
  </si>
  <si>
    <t>GESTIÓ DE PIMES SGE900</t>
  </si>
  <si>
    <t>ADGD0038</t>
  </si>
  <si>
    <t>Mesurament de l'impacte social, rendició de comptes i transparència</t>
  </si>
  <si>
    <t>ADGD0039</t>
  </si>
  <si>
    <t>Gestió empresarial amb qualitat democràtica</t>
  </si>
  <si>
    <t>ADGD0040</t>
  </si>
  <si>
    <t>Gestió fiscal de l'empresa</t>
  </si>
  <si>
    <t>ADGD0041</t>
  </si>
  <si>
    <t>Impost sobre Societats (IS)</t>
  </si>
  <si>
    <t>ADGD0042</t>
  </si>
  <si>
    <t>Anàlisi de balanços</t>
  </si>
  <si>
    <t>ADGD0043</t>
  </si>
  <si>
    <t>Anàlisi i control de costos</t>
  </si>
  <si>
    <t>ADGD0044</t>
  </si>
  <si>
    <t>El consell rector en les Cooperatives</t>
  </si>
  <si>
    <t>ADGD0045</t>
  </si>
  <si>
    <t>Estratègies de digitalització de processos en empreses</t>
  </si>
  <si>
    <t>ADGD0046</t>
  </si>
  <si>
    <t>Comptabilitat informatitzada</t>
  </si>
  <si>
    <t>ADGD0047</t>
  </si>
  <si>
    <t>Gestió laboral i Seguretat Social Cooperativa</t>
  </si>
  <si>
    <t>ADGD0048</t>
  </si>
  <si>
    <t>La implicació dels socis com a impuls de la Cooperativa</t>
  </si>
  <si>
    <t>ADGD0049</t>
  </si>
  <si>
    <t>Principis bàsics de l'Economia Social</t>
  </si>
  <si>
    <t>ADGD0050</t>
  </si>
  <si>
    <t>Integració del treballador com a soci</t>
  </si>
  <si>
    <t>ADGD0051</t>
  </si>
  <si>
    <t>Òrgans de govern de la cooperativa</t>
  </si>
  <si>
    <t>ADGD0052</t>
  </si>
  <si>
    <t>ADGD0053</t>
  </si>
  <si>
    <t>La participació interna en les entitats d'economia social</t>
  </si>
  <si>
    <t>ADGD0054</t>
  </si>
  <si>
    <t>Fundraising, captació de fons per a entitats socials</t>
  </si>
  <si>
    <t>ADGD0055</t>
  </si>
  <si>
    <t>Coordinació i gestió del voluntariat en les entitats d'economia social</t>
  </si>
  <si>
    <t>ADGD0056</t>
  </si>
  <si>
    <t>Les obligacions legals de les associacions i les responsabilitats legals de la seva junta directiva</t>
  </si>
  <si>
    <t>ADGD0057</t>
  </si>
  <si>
    <t>Responsabilitat dels òrgans|orgues socials en els comptes de cooperatives agràries</t>
  </si>
  <si>
    <t>ADGD0058</t>
  </si>
  <si>
    <t>Gestió de seccions de crèdit de cooperatives agràries</t>
  </si>
  <si>
    <t>ADGD0059</t>
  </si>
  <si>
    <t>Gestió empresarial per a persones treballadores autònomes</t>
  </si>
  <si>
    <t>ADGD0060</t>
  </si>
  <si>
    <t>Especialització pràctica processal laboral. Nivell avançat</t>
  </si>
  <si>
    <t>ADGD0061</t>
  </si>
  <si>
    <t>Comptabilitat bàsica</t>
  </si>
  <si>
    <t>ADGD0062</t>
  </si>
  <si>
    <t>Pla d'acollida en una cooperativa</t>
  </si>
  <si>
    <t>ADGD0063</t>
  </si>
  <si>
    <t>Competències bàsiques dels membres del Consell Rector</t>
  </si>
  <si>
    <t>ADGD0064</t>
  </si>
  <si>
    <t>Comptabilitat avançada</t>
  </si>
  <si>
    <t>ADGD0065</t>
  </si>
  <si>
    <t>Gestió agil de processos administratius i de recursos humans</t>
  </si>
  <si>
    <t>ADGD0066</t>
  </si>
  <si>
    <t>Gestió administrativa sanitària digital</t>
  </si>
  <si>
    <t>ADGD0067</t>
  </si>
  <si>
    <t>Gestió d'associacions - Avançat</t>
  </si>
  <si>
    <t>ADGD0068</t>
  </si>
  <si>
    <t>COMPETÈNCIES EMPRENEDORES ENFOCADES A LA REALITZACIÓ D' UN PROJECTE EMPRESARIAL.</t>
  </si>
  <si>
    <t>ADGD0069</t>
  </si>
  <si>
    <t>Blockchain cooperativa</t>
  </si>
  <si>
    <t>ADGD0070</t>
  </si>
  <si>
    <t>ADGD0071</t>
  </si>
  <si>
    <t>Nòmines</t>
  </si>
  <si>
    <t>ADGD0072</t>
  </si>
  <si>
    <t>PROTECCIÓ DE DADES I GARANTIA DELS DRETS DIGITALS</t>
  </si>
  <si>
    <t>ADGD0073</t>
  </si>
  <si>
    <t>Planificador de recursos empresarials (ERP)</t>
  </si>
  <si>
    <t>ADGD0074</t>
  </si>
  <si>
    <t>RESPONSABLE DE GOVERN I GESTIÓ DE LA CIBERSEGURETAT</t>
  </si>
  <si>
    <t>ADGD0075</t>
  </si>
  <si>
    <t>EXPERT EN SOSTENIBILITAT I RESPONSABILITAT SOCIAL</t>
  </si>
  <si>
    <t>ADGD0076</t>
  </si>
  <si>
    <t>GESTIÓ PER PROCESSOS AMB SISTEMES INTEGRATS D' INFORMACIÓ EMPRESARIAL</t>
  </si>
  <si>
    <t>ADGD0077</t>
  </si>
  <si>
    <t>GESTIÓ ÀGIL DE PROJECTES EMPRESARIALS.</t>
  </si>
  <si>
    <t>ADGD0078</t>
  </si>
  <si>
    <t>PROJECTES DE MILLORA DE LA QUALITAT DE LES DADES.</t>
  </si>
  <si>
    <t>ADGD0079</t>
  </si>
  <si>
    <t>GESTIÓ DE PROJECTES DE FINANÇAMENT PÚBLIC.</t>
  </si>
  <si>
    <t>ADGD0080</t>
  </si>
  <si>
    <t>BLOCKCHAIN I CRIPTOACTIUS EN AUDITORIA.</t>
  </si>
  <si>
    <t>ADGD0081</t>
  </si>
  <si>
    <t>AUXILIAR DE COBRAMENTS I GESTIÓ FINANCERA</t>
  </si>
  <si>
    <t>ADGD0082</t>
  </si>
  <si>
    <t>OPERACIONS BÀSIQUES EN ANÀLISI DE DADES FINANCERES.</t>
  </si>
  <si>
    <t>ADGD0083</t>
  </si>
  <si>
    <t>GESTIÓ EFECTIVA DE SUBVENCIONS: TRAMITACIÓ I SEGUIMENT.</t>
  </si>
  <si>
    <t>ADGD0084</t>
  </si>
  <si>
    <t>INTRODUCCIÓ A LA QUALITAT DE LES DADES.</t>
  </si>
  <si>
    <t>ADGD0085</t>
  </si>
  <si>
    <t>ESTRATÈGIES DE COMPLIMENT I AUDITÒRIA EN L' ERA DIGITAL</t>
  </si>
  <si>
    <t>ADGD01</t>
  </si>
  <si>
    <t>TÈCNIQUES DE QUALITAT I MILLORA CONTÍNUA EN L' EXCEL·LÈNCIA EMPRESARIAL</t>
  </si>
  <si>
    <t>ADGD02</t>
  </si>
  <si>
    <t>ADGD03</t>
  </si>
  <si>
    <t>Gestió de la transparència en el sector públic i privat</t>
  </si>
  <si>
    <t>ADGD04</t>
  </si>
  <si>
    <t>Mediació en assumptes civils i mercantils</t>
  </si>
  <si>
    <t>ADGD05</t>
  </si>
  <si>
    <t>Metodologies Agile al sector aviació</t>
  </si>
  <si>
    <t>ADGD06</t>
  </si>
  <si>
    <t>El poder de la resiliència per afronar situacions adverses</t>
  </si>
  <si>
    <t>ADGD07</t>
  </si>
  <si>
    <t>Habilitats crítiques (softskills) per a evitar errors en entorns incerts i sota pressió al sector aviació</t>
  </si>
  <si>
    <t>ADGD08</t>
  </si>
  <si>
    <t>Anàlisi de la rendibilitat en els establiments hotelers</t>
  </si>
  <si>
    <t>ADGD09</t>
  </si>
  <si>
    <t>Resiliència. Aplicació del model de resiliència al sector turístic</t>
  </si>
  <si>
    <t>ADGD10</t>
  </si>
  <si>
    <t>Comunicació i treball en equip a l'hostaleria</t>
  </si>
  <si>
    <t>ADGD100</t>
  </si>
  <si>
    <t>Social mitjana per als recursos humans.</t>
  </si>
  <si>
    <t>ADGD11</t>
  </si>
  <si>
    <t>Blockchain: aplicacions en empresa</t>
  </si>
  <si>
    <t>ADGD12</t>
  </si>
  <si>
    <t>Competències transformació mobilitat. Programa de desenvolupament de competències en transformacions de la mobilitat per a l'era digital</t>
  </si>
  <si>
    <t>ADGD13</t>
  </si>
  <si>
    <t>Gestor de producte digital</t>
  </si>
  <si>
    <t>ADGD14</t>
  </si>
  <si>
    <t>Venda online a l'empresa: Xarxes socials i eines de comunicació</t>
  </si>
  <si>
    <t>ADGD15</t>
  </si>
  <si>
    <t>Integració de SistemEs de Gestió ISO I</t>
  </si>
  <si>
    <t>ADGD16</t>
  </si>
  <si>
    <t>Integració de SistemEs de Gestió ISO II</t>
  </si>
  <si>
    <t>ADGD17</t>
  </si>
  <si>
    <t>PLA D' INTERNACIONALITZACIÓ DE L' EMPRESA D' ECONOMIA SOCIAL</t>
  </si>
  <si>
    <t>ADGD18</t>
  </si>
  <si>
    <t>APLICACIÓ DEL MODEL DE RESILIÈNCIA A LA PREVENCIÓ DE RISCOS PSICOSOCIALS EN L' ATENCIÓ AL CLIENT</t>
  </si>
  <si>
    <t>ADGD19</t>
  </si>
  <si>
    <t>APLICACIÓ DE LA NORMATIVA DE BANC D' ESPANYA SOBRE RECLAMACIONS</t>
  </si>
  <si>
    <t>ADGD20</t>
  </si>
  <si>
    <t>CAPACITATS DIGITALS PER A LA BANCA</t>
  </si>
  <si>
    <t>ADGD21</t>
  </si>
  <si>
    <t>LEGALITAT EN ELS MITJANS DIGITALS</t>
  </si>
  <si>
    <t>ADGD22</t>
  </si>
  <si>
    <t>EL RETAIL COACHING. ESTRATÈGIES DE GESTIÓ COMERCIAL</t>
  </si>
  <si>
    <t>ADGD23</t>
  </si>
  <si>
    <t>GESTIONANT L' ADVERSITAT: OBTENCIÓ DE BENEFICIS A PARTIR DE SITUACIONS NEGATIVES</t>
  </si>
  <si>
    <t>ADGD24</t>
  </si>
  <si>
    <t>NORMA ISO 27001</t>
  </si>
  <si>
    <t>ADGD25</t>
  </si>
  <si>
    <t>DESENVOLUPAMENT ÀGIL DE PROJECTES DIGITALS</t>
  </si>
  <si>
    <t>ADGD26</t>
  </si>
  <si>
    <t>LEAN STARTUP I AGILE PROJECT MANAGEMENT</t>
  </si>
  <si>
    <t>Treball en equip</t>
  </si>
  <si>
    <t>ADGD27</t>
  </si>
  <si>
    <t>PROGRAMA AVANÇAT EN PROJECTES, ESTRATÈGIA I INNOVACIÓ DIGITAL</t>
  </si>
  <si>
    <t>ADGD28</t>
  </si>
  <si>
    <t>SCRUM I METODOLOGIES ÀGILS PER A PROJECTES DIGITALS</t>
  </si>
  <si>
    <t>ADGD29</t>
  </si>
  <si>
    <t>LLEI D' IGUALTAT I VIOLÈNCIA DE GÈNERE</t>
  </si>
  <si>
    <t>ADGD30</t>
  </si>
  <si>
    <t>GESTIÓ DE RISCOS EN PROJECTES</t>
  </si>
  <si>
    <t>ADGD31</t>
  </si>
  <si>
    <t>GESTIÓ DE PLANTILLA I FOMENT SOCIAL PER A LA RETENCIÓ DE MÀ D' OBRA EN ZONES RURALS DESPOBLADES</t>
  </si>
  <si>
    <t>ADGD32</t>
  </si>
  <si>
    <t>SOSTENIBILITAT, ECODISSENY I EQUIPS D' INNOVACIÓ: SUPORT A LA TRANSICIÓ ECOLÒGICA DE L' EMPRESA</t>
  </si>
  <si>
    <t>ADGD33</t>
  </si>
  <si>
    <t>TRANSFORMACIÓ DIGITAL</t>
  </si>
  <si>
    <t>ADGD34</t>
  </si>
  <si>
    <t>GESTIÓ DIGITAL DEL TALENT</t>
  </si>
  <si>
    <t>ADGD35</t>
  </si>
  <si>
    <t>DESENVOLUPAMENT D' EQUIPS: TÈCNIQUES I EINES</t>
  </si>
  <si>
    <t>ADGD36</t>
  </si>
  <si>
    <t>DESIGN SPRINT PER A LA INNOVACIÓ DIGITAL</t>
  </si>
  <si>
    <t>ADGD37</t>
  </si>
  <si>
    <t>DESIGN THINKING PER A LA INNOVACIÓ</t>
  </si>
  <si>
    <t>ADGD38</t>
  </si>
  <si>
    <t>HABILITATS AVANÇADES DE COMUNICACIÓ: ORATÒRIA, ARGUMENTACIÓ I DEBAT EN L' ÀMBIT EMPRESARIAL</t>
  </si>
  <si>
    <t>ADGD39</t>
  </si>
  <si>
    <t>MARC LÒGIC: UNA METODOLOGIA PER AL DISSENY I FORMULACIÓ DE PROJECTES</t>
  </si>
  <si>
    <t>ADGD40</t>
  </si>
  <si>
    <t>MODEL OKR PER A LA GESTIÓ D' OBJECTIUS A L' EMPRESA</t>
  </si>
  <si>
    <t>ADGD41</t>
  </si>
  <si>
    <t>PROGRAMA AVANÇAT DE DIRECCIÓ DE NEGOCIS DIGITALS</t>
  </si>
  <si>
    <t>ADGD42</t>
  </si>
  <si>
    <t>PROGRAMA AVANÇAT EN COMPLIANCE</t>
  </si>
  <si>
    <t>ADGD43</t>
  </si>
  <si>
    <t>REDESCOBREIX EL TEU TALENT: OBJECTIUS PROFESSIONALS</t>
  </si>
  <si>
    <t>ADGD44</t>
  </si>
  <si>
    <t>PLANIFICACIÓ DE PROJECTES</t>
  </si>
  <si>
    <t>ADGD45</t>
  </si>
  <si>
    <t>VALORACIÓ I SEGUIMENT DE PROJECTES</t>
  </si>
  <si>
    <t>ADGD46</t>
  </si>
  <si>
    <t>AGILE MANAGEMENT</t>
  </si>
  <si>
    <t>ADGD47</t>
  </si>
  <si>
    <t>PLANIFICAR I CONTROLAR PROJECTES AMB MICROSOFT PROJECT</t>
  </si>
  <si>
    <t>ADGD48</t>
  </si>
  <si>
    <t>Coaching empresarial bàsic</t>
  </si>
  <si>
    <t>ADGD49</t>
  </si>
  <si>
    <t>DIRECCIÓ DE PROJECTES PMI</t>
  </si>
  <si>
    <t>ADGD50</t>
  </si>
  <si>
    <t>PRODUCCIÓ RESPONSABLE I SOSTENIBLE EN LA INDÚSTRIA AGROALIMENTÀRIA</t>
  </si>
  <si>
    <t>ADGD51</t>
  </si>
  <si>
    <t>IMPLANTACIÓ DEL PROTOCOL GLOBAL GAP VERSIÓ 5.4</t>
  </si>
  <si>
    <t>ADGD52</t>
  </si>
  <si>
    <t>IMPLANTACIÓ DE SISTEMES DE QUALITAT, PRL I MEDIAMBIENTALS EN EMPRESES AGROALIMENTÀRIES</t>
  </si>
  <si>
    <t>ADGD53</t>
  </si>
  <si>
    <t>WORKING FROM HOME PROJECT MANAGEMENT EN EL SECTOR DE PUBLICITAT</t>
  </si>
  <si>
    <t>ADGD54</t>
  </si>
  <si>
    <t>TRANSFORMACIÓ I CAPACITACIÓ DIGITAL</t>
  </si>
  <si>
    <t>ADGD55</t>
  </si>
  <si>
    <t>Habilitats directives per a la gestió eficaç d'equip</t>
  </si>
  <si>
    <t>ADGD56</t>
  </si>
  <si>
    <t>Habilitats per a la transformació digital</t>
  </si>
  <si>
    <t>ADGD57</t>
  </si>
  <si>
    <t>Seguretat i Defensa Nacional. Organització i funcionament de l' administració militar.</t>
  </si>
  <si>
    <t>ADGD58</t>
  </si>
  <si>
    <t>Comptabilitat general digitalitzada i fiscalitat.</t>
  </si>
  <si>
    <t>ADGD59</t>
  </si>
  <si>
    <t>EL REGLAMENT DE RÈGIM INTERN A L' EMPRESA COOPERATIVA</t>
  </si>
  <si>
    <t>ADGD60</t>
  </si>
  <si>
    <t>EL RELLEU GENERACIONAL A L' EMPRESA COOPERATIVA</t>
  </si>
  <si>
    <t>ADGD61</t>
  </si>
  <si>
    <t>La direcció de l'empresa d'economia social</t>
  </si>
  <si>
    <t>ADGD62</t>
  </si>
  <si>
    <t>Consell rector/administració en les empreses d'economia social</t>
  </si>
  <si>
    <t>ADGD63</t>
  </si>
  <si>
    <t>SENTIMENT DE PERTINENÇA A LES EMPRESES DE L' ECONOMIA SOCIAL</t>
  </si>
  <si>
    <t>ADGD64</t>
  </si>
  <si>
    <t>ACTUALITZACIÓ LEGISLATIVA I JURISPRUDENCIAL PER A COOPERATIVES.</t>
  </si>
  <si>
    <t>ADGD65</t>
  </si>
  <si>
    <t>Digitalització de nòmines a l'empresa.</t>
  </si>
  <si>
    <t>ADGD66</t>
  </si>
  <si>
    <t>Aspectes legals de l'empresa cooperativa de treball associat</t>
  </si>
  <si>
    <t>ADGD67</t>
  </si>
  <si>
    <t>ELS LLIBRES SOCIALS A L' EMPRESA COOPERATIVA</t>
  </si>
  <si>
    <t>ADGD68</t>
  </si>
  <si>
    <t>INTRODUCCIÓ A LA COMPTABILITAT COOPERATIVES</t>
  </si>
  <si>
    <t>ADGD69</t>
  </si>
  <si>
    <t>SENSIBILITZACIÓ EN MESURAMENT DE L' IMPACTE SOCIAL COMPTABILITAT SOCIAL</t>
  </si>
  <si>
    <t>ADGD70</t>
  </si>
  <si>
    <t>EL LLENGUATGE NO SEXISTA A L' EMPRESA COOPERATIVA</t>
  </si>
  <si>
    <t>ADGD71</t>
  </si>
  <si>
    <t>Gestió administrativa global amb ERPS.</t>
  </si>
  <si>
    <t>ADGD72</t>
  </si>
  <si>
    <t>COM TRACTAR AMB PERSONES TÒXIQUES A LES ORGANITZACIONS</t>
  </si>
  <si>
    <t>ADGD73</t>
  </si>
  <si>
    <t>CONTROL DE METODES I TEMPS EN PROCESSOS</t>
  </si>
  <si>
    <t>ADGD74</t>
  </si>
  <si>
    <t>HABILITATS DISRUPTIVES A L' EMPRESA</t>
  </si>
  <si>
    <t>ADGD75</t>
  </si>
  <si>
    <t>RESOLUCIÓ DE CONFLICTES</t>
  </si>
  <si>
    <t>ADGD76</t>
  </si>
  <si>
    <t>LA NEGOCIACIÓ EMOCIONALMENT INTEL·LIGENT</t>
  </si>
  <si>
    <t>ADGD77</t>
  </si>
  <si>
    <t>VALUE STREAM MAPPING: OPTIMITZAR LA CADENA DE VALOR</t>
  </si>
  <si>
    <t>ADGD78</t>
  </si>
  <si>
    <t>IGUALTAT D' OPORTUNITATS. OBJECTIUS I EINES EN L' ENTORN LABORAL</t>
  </si>
  <si>
    <t>ADGD79</t>
  </si>
  <si>
    <t>Contractació socialment responsable</t>
  </si>
  <si>
    <t>ADGD80</t>
  </si>
  <si>
    <t>GESTIÓ DE COL·LABORADORS AMB DISCAPACITAT EN L'ENTORN LABORAL DE L'EMPRESA</t>
  </si>
  <si>
    <t>ADGD81</t>
  </si>
  <si>
    <t>LES 5 DIMENSIONS DE LA DIVERSITAT EN ECONOMIA SOCIAL</t>
  </si>
  <si>
    <t>ADGD82</t>
  </si>
  <si>
    <t>ENTORN I ESTRATÈGIA EN LA TRANSFORMACIÓ DIGITAL</t>
  </si>
  <si>
    <t>ADGD83</t>
  </si>
  <si>
    <t>EINES DE DIAGNOSTIC D' AUTOCONEIXEMENT</t>
  </si>
  <si>
    <t>ADGD84</t>
  </si>
  <si>
    <t>GENERANT ENTORNS PER A LA PARTICIPACIÓ</t>
  </si>
  <si>
    <t>ADGD85</t>
  </si>
  <si>
    <t>CREATIVITAT I INNOVACIÓ</t>
  </si>
  <si>
    <t>ADGD86</t>
  </si>
  <si>
    <t>EMPODERAMENT DONA AMB DISCAPACITAT</t>
  </si>
  <si>
    <t>ADGD87</t>
  </si>
  <si>
    <t>INTEL·LIGÈNCIA EMOCIONAL</t>
  </si>
  <si>
    <t>ADGD88</t>
  </si>
  <si>
    <t>Resolució de problemes a través de la metodologia Design Thinking</t>
  </si>
  <si>
    <t>ADGD90</t>
  </si>
  <si>
    <t>Avaluació de plans d'igualtat</t>
  </si>
  <si>
    <t>ADGD91</t>
  </si>
  <si>
    <t>LIDERATGE DIGITAL</t>
  </si>
  <si>
    <t>ADGD92</t>
  </si>
  <si>
    <t>COMPTABILITAT GENERAL, SAGE 50 I FISCALITAT</t>
  </si>
  <si>
    <t>ADGD93</t>
  </si>
  <si>
    <t>HABILITATS DIRECTIVES PER A LA GESTIÓ D' EQUIPS EN EL SECTOR TÈXTIL CONFECCIÓ</t>
  </si>
  <si>
    <t>ADGD94</t>
  </si>
  <si>
    <t>GESTIÓ DE DOCUMENTACIÓ LABORAL</t>
  </si>
  <si>
    <t>ADGD95</t>
  </si>
  <si>
    <t>Dinamització de projectes agroalimentaris i desenvolupament rural</t>
  </si>
  <si>
    <t>ADGD96</t>
  </si>
  <si>
    <t>GESTIÓ DEL TEMPS PER FACILITAR LA CONCILIACIÓ DE LA VIDA LABORAL I FAMILIAR</t>
  </si>
  <si>
    <t>ADGD97</t>
  </si>
  <si>
    <t>Drets humans, drets fonamentals i llibertats públiques</t>
  </si>
  <si>
    <t>ADGD98</t>
  </si>
  <si>
    <t>PLATAFORMES COOPERATIVES</t>
  </si>
  <si>
    <t>ADGD99</t>
  </si>
  <si>
    <t>Processos de transmissió i reconversió d'empreses cooperatives</t>
  </si>
  <si>
    <t>ADGG0001</t>
  </si>
  <si>
    <t>CRM Business management</t>
  </si>
  <si>
    <t>ADGG0002</t>
  </si>
  <si>
    <t>Agenda 2030</t>
  </si>
  <si>
    <t>ADGG0003</t>
  </si>
  <si>
    <t>GESTIÓ INFORMATITZADA DE VENDES</t>
  </si>
  <si>
    <t>ADGG0004</t>
  </si>
  <si>
    <t>TRADUCCIÓ DE PÀGINES WEB</t>
  </si>
  <si>
    <t>ADGG0005</t>
  </si>
  <si>
    <t>GESTIÓ DEL CANVI EN L' ORGANITZACIÓ</t>
  </si>
  <si>
    <t>ADGG0006</t>
  </si>
  <si>
    <t>Neurolideratge</t>
  </si>
  <si>
    <t>ADGG0007</t>
  </si>
  <si>
    <t>APLICACIÓ DE LA LLEI DE PROTECCIÓ DE DADES</t>
  </si>
  <si>
    <t>ADGG0008</t>
  </si>
  <si>
    <t>Màrqueting digital per a persones treballadores</t>
  </si>
  <si>
    <t>ADGG0009</t>
  </si>
  <si>
    <t>Operacions de recepció telefònica d'oficina</t>
  </si>
  <si>
    <t>ADGG0010</t>
  </si>
  <si>
    <t>Operacions auxiliars en el departament d'administració i recepció</t>
  </si>
  <si>
    <t>ADGG0011</t>
  </si>
  <si>
    <t>Activitats bàsiques d'atenció al client</t>
  </si>
  <si>
    <t>ADGG0012</t>
  </si>
  <si>
    <t>Gamificación, noves tècniques d'aprenentatge per a empreses.</t>
  </si>
  <si>
    <t>ADGG0013</t>
  </si>
  <si>
    <t>ANÀLISI DE DADES APLICAT A LES XARXES SOCIALS</t>
  </si>
  <si>
    <t>ADGG01</t>
  </si>
  <si>
    <t>SAP Logística de producció</t>
  </si>
  <si>
    <t>ADGG02</t>
  </si>
  <si>
    <t>NOUS ENTORNS AMB MICROSOFT 365</t>
  </si>
  <si>
    <t>ADGG03</t>
  </si>
  <si>
    <t>ENTORNS PROFESSIONALS AMB MICROSOFT 365</t>
  </si>
  <si>
    <t>ADGG04</t>
  </si>
  <si>
    <t>WORKSPACE I ALTRES APLICACIONS PROFESSIONALS DE GOOGLE</t>
  </si>
  <si>
    <t>ADGG05</t>
  </si>
  <si>
    <t>ESTRATÈGIES DE COMUNICACIÓ. COPYWRITING I STORYTELLING</t>
  </si>
  <si>
    <t>ADGG06</t>
  </si>
  <si>
    <t>DIGITALITZACIÓ I RRSS COM A ESTRATÈGIA CORPORATIVA.</t>
  </si>
  <si>
    <t>ADGG07</t>
  </si>
  <si>
    <t>EINES DIGITALS MICROSOFT 365 NIVELL INTERMEDI</t>
  </si>
  <si>
    <t>ADGG08</t>
  </si>
  <si>
    <t>PROCESSAMENT I ANÀLISI DE DADES AMB SPSS</t>
  </si>
  <si>
    <t>ADGG09</t>
  </si>
  <si>
    <t>CREACIÓ, INTERPRETACIÓ I COMUNICACIÓ DE QUADRES DE COMANDAMENT AMB TABLEAU</t>
  </si>
  <si>
    <t>ADGG10</t>
  </si>
  <si>
    <t>Visualització de dades amb Power BI</t>
  </si>
  <si>
    <t>ADGG11</t>
  </si>
  <si>
    <t>SISTEMES I PLATAFORMES DIGITALS</t>
  </si>
  <si>
    <t>ADGG12</t>
  </si>
  <si>
    <t>GUIÓ, CONTINGUT I PUBLICITAT EN XARXES SOCIALS</t>
  </si>
  <si>
    <t>ADGG13</t>
  </si>
  <si>
    <t>TREBALL REMOT: PRINCIPIS I EINES</t>
  </si>
  <si>
    <t>ADGG15</t>
  </si>
  <si>
    <t>TÈCNIQUES DE REDACCION I GESTIÓ DE DOCUMENTS</t>
  </si>
  <si>
    <t>ADGG16</t>
  </si>
  <si>
    <t>Word bàsic 2016 (Accessible)</t>
  </si>
  <si>
    <t>ADGG17</t>
  </si>
  <si>
    <t>Ms Excel bàsic 2016 (Accessible)</t>
  </si>
  <si>
    <t>ADGG18</t>
  </si>
  <si>
    <t>MS OUTLOOK 2016 (ACCESSIBLE)</t>
  </si>
  <si>
    <t>ADGG19</t>
  </si>
  <si>
    <t>Ms Word 2016 Avançat (Accessible)</t>
  </si>
  <si>
    <t>ADGG20</t>
  </si>
  <si>
    <t>Ms Excel 2016 avançat (Accessible)</t>
  </si>
  <si>
    <t>ADGG21</t>
  </si>
  <si>
    <t>EINES COL·LABORATIVES OFFICE 365</t>
  </si>
  <si>
    <t>ADGG22</t>
  </si>
  <si>
    <t>MS PowerPoint 2016 (Accessible)</t>
  </si>
  <si>
    <t>ADGG23</t>
  </si>
  <si>
    <t>GESTIÓ COMPTABLE D' UNA EMPRESA UTILITZANT UN PROGRAMA DE GESTIÓ INTEGRADA EMPRESARIAL</t>
  </si>
  <si>
    <t>ADGG24</t>
  </si>
  <si>
    <t>GESTIÓ INFORMATITZADA DE VENDES AMB PROGRAMA DE GESTIÓ INTEGRAT</t>
  </si>
  <si>
    <t>ADGG25</t>
  </si>
  <si>
    <t>Operacions auxiliars en el departament d'administració i recepció per a persones amb discapacitat intel·lectual</t>
  </si>
  <si>
    <t>ADGG26</t>
  </si>
  <si>
    <t>DIGITALITZACIÓ DE L' ENTORN EMPRESARIAL</t>
  </si>
  <si>
    <t>ADGG27</t>
  </si>
  <si>
    <t>Procediments bàsics en serveis auxiliars administratius</t>
  </si>
  <si>
    <t>ADGN0001</t>
  </si>
  <si>
    <t>PREVENCIÓ BLANQUEIG DE CAPITALS</t>
  </si>
  <si>
    <t>ADGN0002</t>
  </si>
  <si>
    <t>FISCALITAT EN EL TRANSPORT</t>
  </si>
  <si>
    <t>ADGN0003</t>
  </si>
  <si>
    <t>Gestió econòmica i financera en llengua estrangera</t>
  </si>
  <si>
    <t>ADGN0004</t>
  </si>
  <si>
    <t>Prestacions per incapacitat temporal o accident de treball en treballadors per compte propi</t>
  </si>
  <si>
    <t>ADGN0005</t>
  </si>
  <si>
    <t>Finances d'empresa per a no financers</t>
  </si>
  <si>
    <t>ADGN0006</t>
  </si>
  <si>
    <t>Gestió financera</t>
  </si>
  <si>
    <t>ADGN0007</t>
  </si>
  <si>
    <t>Finançament per a persones treballadores autònomes</t>
  </si>
  <si>
    <t>ADGN0008</t>
  </si>
  <si>
    <t>Finançament ètic i gestió responsable</t>
  </si>
  <si>
    <t>ADGN0009</t>
  </si>
  <si>
    <t>Actualització fiscal i comptable</t>
  </si>
  <si>
    <t>ADGN0010</t>
  </si>
  <si>
    <t>Fiscalitat operativa</t>
  </si>
  <si>
    <t>ADGN0011</t>
  </si>
  <si>
    <t>Business english -Bbanking and finances</t>
  </si>
  <si>
    <t>ADGN0012</t>
  </si>
  <si>
    <t>Anàlisi d'estats financers</t>
  </si>
  <si>
    <t>ADGN0013</t>
  </si>
  <si>
    <t>MECANISMES DE FINANÇAMENT ALTERNATIU</t>
  </si>
  <si>
    <t>ADGN0014</t>
  </si>
  <si>
    <t>ESTRATÈGIES DE REDUCCIÓ DE COSTOS</t>
  </si>
  <si>
    <t>ADGN0015</t>
  </si>
  <si>
    <t>BLOCKCHAIN AL MERCAT FINANCER</t>
  </si>
  <si>
    <t>ADGN01</t>
  </si>
  <si>
    <t>Estratègia de planificació financera familiar i inversió</t>
  </si>
  <si>
    <t>ADGN02</t>
  </si>
  <si>
    <t>Gestió de crèdit immobiliari</t>
  </si>
  <si>
    <t>ADGN03</t>
  </si>
  <si>
    <t>Màrqueting de productes asseguradors i financers</t>
  </si>
  <si>
    <t>ADGN04</t>
  </si>
  <si>
    <t>ÈTICA I CONDUCTA EN EL SECTOR FINANCER</t>
  </si>
  <si>
    <t>ADGN05</t>
  </si>
  <si>
    <t>ASSESSORAMENT DE CRÈDIT IMMOBILIARI (LCCI)</t>
  </si>
  <si>
    <t>ADGN06</t>
  </si>
  <si>
    <t>FISCALITAT AGRÀRIA</t>
  </si>
  <si>
    <t>ADGN07</t>
  </si>
  <si>
    <t>FINANCES PER A DIRECTIUS</t>
  </si>
  <si>
    <t>ADGN08</t>
  </si>
  <si>
    <t>LLEI DE CONTRACTES DEL SECTOR PÚBLIC</t>
  </si>
  <si>
    <t>ADGN09</t>
  </si>
  <si>
    <t>IMPOSTOS I OBLIGACIONS FISCALS DE LA PERSONA TREBALLADORA AUTONOMA</t>
  </si>
  <si>
    <t>ADGN10</t>
  </si>
  <si>
    <t>APRÈN A REALITZAR LA TEVA DECLARACIÓ DE LA RENDA</t>
  </si>
  <si>
    <t>ADGN11</t>
  </si>
  <si>
    <t>FINANÇAMENT I PLANIFICACIÓ FINANCERA. NOVES EINES DE FINANÇAMENT</t>
  </si>
  <si>
    <t>ADGN12</t>
  </si>
  <si>
    <t>FISCALITAT COOPERATIVA AVANÇADA</t>
  </si>
  <si>
    <t>ADGN13</t>
  </si>
  <si>
    <t>PREVENCIÓ I ACTUALITZACIÓ DAVANT EL FRAU COMERCIAL</t>
  </si>
  <si>
    <t>ADGN14</t>
  </si>
  <si>
    <t>LLEI DE CONTRACTES DEL SECTOR PÚBLIC A ESPANYA I A LA UNIÓ EUROPEA</t>
  </si>
  <si>
    <t>ADGN15</t>
  </si>
  <si>
    <t>FACTURACIÓ A L' EMPRESA AMB UN SISTEMA INTEGRAT DE GESTIÓ EMPRESARIAL</t>
  </si>
  <si>
    <t>ADGN16</t>
  </si>
  <si>
    <t>FISCALITAT EN LES PIMES I ÚS DE PROGRAMA DE GESTIÓ FISCAL INTEGRAT</t>
  </si>
  <si>
    <t>ADGN17</t>
  </si>
  <si>
    <t>FINANÇAMENT EN EL SECTOR AGRARI</t>
  </si>
  <si>
    <t>ADGN18</t>
  </si>
  <si>
    <t>Distribució d'assegurances - Nivell 2</t>
  </si>
  <si>
    <t>ADGN19</t>
  </si>
  <si>
    <t>Auditories socials</t>
  </si>
  <si>
    <t>ADGN21</t>
  </si>
  <si>
    <t>Distribució d' assegurances Nivell 3</t>
  </si>
  <si>
    <t>ADGN22</t>
  </si>
  <si>
    <t>Assegurances complexitat alta. Comercialització i fidelització.</t>
  </si>
  <si>
    <t>ADGN23</t>
  </si>
  <si>
    <t>Assegurances complexitat mitjana. Comercialització i fidelització.</t>
  </si>
  <si>
    <t>ADGN24</t>
  </si>
  <si>
    <t>Assegurances complexitat superior. Comercialització i fidelització.</t>
  </si>
  <si>
    <t>ADGN25</t>
  </si>
  <si>
    <t>DORA. Reglament de Resiliència Operativa Digital</t>
  </si>
  <si>
    <t>ADGN26</t>
  </si>
  <si>
    <t>ATENCIÓ AL CONSUMIDOR VULNERABLE i ACCESSIBILITAT DE PERSONES AMB DISCAPACITAT A PRODUCTES D' ASSEGURANCES</t>
  </si>
  <si>
    <t>ADGN27</t>
  </si>
  <si>
    <t>PRODUCTES D' INVERSIÓ BASATS EN ASSEGURANCES</t>
  </si>
  <si>
    <t>ADGN28</t>
  </si>
  <si>
    <t>Distribució d' assegurances Nivell 1</t>
  </si>
  <si>
    <t>ADGN29</t>
  </si>
  <si>
    <t>Intel·ligència artificial i sector financer</t>
  </si>
  <si>
    <t>AFDA0001</t>
  </si>
  <si>
    <t>Gestió de sala eSports</t>
  </si>
  <si>
    <t>AFDA0002</t>
  </si>
  <si>
    <t>Gestió de competicions eSports</t>
  </si>
  <si>
    <t>AFDA0003</t>
  </si>
  <si>
    <t>Coordinació de centre eSports</t>
  </si>
  <si>
    <t>AFDA0004</t>
  </si>
  <si>
    <t>DINAMITZACIÓ I GESTIÓ D' ACTIVITAT DE SURF RECREATIU ENFOCADA A LA PROMOCIÓ DEL TURISME DE NATURALESA SOSTENIBLE</t>
  </si>
  <si>
    <t>AFDA0005</t>
  </si>
  <si>
    <t>DINAMITZACIÓ I GESTIÓ DE RUTES A KAYAK, PIRAGÜES O CANOES ORIENTADA A POTENCIAR EL TURISME DE NATURALESA SOSTENIBLE</t>
  </si>
  <si>
    <t>AFDA0006</t>
  </si>
  <si>
    <t>DINAMITZACIÓ I GESTIÓ D'ACTIVITATS BIGSUP - SUP GEGANT ENFOCADA A LA PROMOCIÓ DEL TURISME DE NATURA SOSTENIBLE.</t>
  </si>
  <si>
    <t>AFDA0007</t>
  </si>
  <si>
    <t>DINAMITZACIÓ I GESTIÓ D' ACTIVITATS DE TEAMBUILDING I REPTES PER EQUIPS ENFOCADA A LA PROMOCIÓ DEL TURISME DE NATURA SOSTENIBLE.</t>
  </si>
  <si>
    <t>AFDA0008</t>
  </si>
  <si>
    <t>DINAMITZACIÓ I GESTIÓ D' ACTIVITATS D' ESCALADA RECREATIVA ORIENTADA CAP A LA PROMOCIÓ DEL TURISME DE NATURALESA SOSTENIBLE</t>
  </si>
  <si>
    <t>AFDA0009</t>
  </si>
  <si>
    <t>DINAMITZAR I GESTIONAR PERSONES I GRUPS EN ACTIVITATS DE TURISME DE NATURALESA SOSTENIBLE</t>
  </si>
  <si>
    <t>AFDA0010</t>
  </si>
  <si>
    <t>PROMOCIÓ DEL TURISME SOSTENIBLE A TRAVÉS DE LA INICIACIÓ AL PIRAGUISME</t>
  </si>
  <si>
    <t>AFDA0011</t>
  </si>
  <si>
    <t>OBSERVACIÓ DE LA FLORA EN EL MEDI NATURAL COM UN RECURS PER A LA PROMOCIÓ DEL TURISME SOSTENIBLE</t>
  </si>
  <si>
    <t>AFDA0012</t>
  </si>
  <si>
    <t>OBSERVACIÓ DE LA FAUNA EN EL MEDI NATURAL COM UN RECURS PER A LA PROMOCIÓ DEL TURISME SOSTENIBLE</t>
  </si>
  <si>
    <t>AFDA0013</t>
  </si>
  <si>
    <t>INICIACIÓ A L' ESCALADA ORIENTADA A LA PROMOCIÓ DEL TURISME SOSTENIBLE</t>
  </si>
  <si>
    <t>AFDA0014</t>
  </si>
  <si>
    <t>INTERPRETACIÓ DEL MEDI AVIÒTIC ENFOCADA A LA PROMOCIÓ DEL TURISME SOSTENIBLE EN EL MEDI NATURAL</t>
  </si>
  <si>
    <t>AFDA0015</t>
  </si>
  <si>
    <t>BUSSEIG ESPORTIU AMB ESCAFANDRE AUTÒNOM</t>
  </si>
  <si>
    <t>AFDA01</t>
  </si>
  <si>
    <t>MONITORATGE I ENTRENAMENT DE VELA AMB EMBARCACIONS D' APARELL FIX</t>
  </si>
  <si>
    <t>AFDA02</t>
  </si>
  <si>
    <t>Massatge esportiu</t>
  </si>
  <si>
    <t>AFDA03</t>
  </si>
  <si>
    <t>Activitats de curses per muntanya</t>
  </si>
  <si>
    <t>AFDA04</t>
  </si>
  <si>
    <t>Activitats bàsiques en itineraris d'iniciació de baixa i mitja muntanya</t>
  </si>
  <si>
    <t>AFDP0001</t>
  </si>
  <si>
    <t>MASSATGE CYRIAX MASSATGE TRANSVERS PROFUND</t>
  </si>
  <si>
    <t>AFDP01</t>
  </si>
  <si>
    <t>EMERGÈNCIES I PRIMERS AUXILIS EN HOSTALERIA</t>
  </si>
  <si>
    <t>AFDP02</t>
  </si>
  <si>
    <t>PROTOCOL D' EVACUACIÓ I PRIMERS AUXILIS EN AUTOBUSOS</t>
  </si>
  <si>
    <t>AFDP03</t>
  </si>
  <si>
    <t>PRIMERS AUXILIS FISICS I PSICOLÒGICS A L' EMPRESA</t>
  </si>
  <si>
    <t>AFDP04</t>
  </si>
  <si>
    <t>ACTIVITAT FISICA-TERAPEÚTICA PER A PERSONES QUE HAN SUPERAT EL COVID-19</t>
  </si>
  <si>
    <t>AGAJ0001</t>
  </si>
  <si>
    <t>Rams de núvia i decoració corporal</t>
  </si>
  <si>
    <t>AGAJ0002</t>
  </si>
  <si>
    <t>Cobertes vegetals</t>
  </si>
  <si>
    <t>AGAJ0003</t>
  </si>
  <si>
    <t>Disseny de nous productes florals</t>
  </si>
  <si>
    <t>AGAJ0004</t>
  </si>
  <si>
    <t>Jardineria vertical</t>
  </si>
  <si>
    <t>AGAJ0005</t>
  </si>
  <si>
    <t>Jardineria i floricultura</t>
  </si>
  <si>
    <t>AGAJ0006</t>
  </si>
  <si>
    <t>AGAJ0007</t>
  </si>
  <si>
    <t>OPERACIONS AUXILIARS D' INSTAL·LACIÓ DE SISTEMES DE REG EN JARDINS I ZONES VERDES</t>
  </si>
  <si>
    <t>AGAJ01</t>
  </si>
  <si>
    <t>Procediments bàsics en serveis de jardineria</t>
  </si>
  <si>
    <t>AGAN0001</t>
  </si>
  <si>
    <t>EQUITACIÓ D' ESPECTACLE</t>
  </si>
  <si>
    <t>AGAN0002</t>
  </si>
  <si>
    <t>Benestar animal: especialitat en explotacions bovines, ovins, cabruns, de conills i d'altres</t>
  </si>
  <si>
    <t>AGAN0003</t>
  </si>
  <si>
    <t>Benestar animal: especialitat en explotacions avícoles</t>
  </si>
  <si>
    <t>AGAN0004</t>
  </si>
  <si>
    <t>Benestar animal: especialitat en el transport</t>
  </si>
  <si>
    <t>AGAN0005</t>
  </si>
  <si>
    <t>Benestar animal: especialitat en explotacions porcines</t>
  </si>
  <si>
    <t>AGAN0006</t>
  </si>
  <si>
    <t>Benestar animal per a titulars i personal d'explotacions bovines, ovins, cabruns, de conills i d'altres</t>
  </si>
  <si>
    <t>AGAN0007</t>
  </si>
  <si>
    <t>Benestar animal per a titulars i personal d'explotacions avícoles</t>
  </si>
  <si>
    <t>AGAN0008</t>
  </si>
  <si>
    <t>Benestar animal per a titulars i personal d'explotacions porcines</t>
  </si>
  <si>
    <t>AGAN0009</t>
  </si>
  <si>
    <t>Benestar animal durant el sacrifici en escorxadors bovins i equins</t>
  </si>
  <si>
    <t>AGAN0010</t>
  </si>
  <si>
    <t>Benestar animal durant el sacrifici en escorxadors de conills</t>
  </si>
  <si>
    <t>AGAN0011</t>
  </si>
  <si>
    <t>Benestar animal durant el sacrifici en escorxadors porcins</t>
  </si>
  <si>
    <t>AGAN0012</t>
  </si>
  <si>
    <t>Benestar animal durant el sacrifici en escorxadors ovins i cabruns</t>
  </si>
  <si>
    <t>AGAN0013</t>
  </si>
  <si>
    <t>Benestar animal durant el sacrifici en escorxadors avícoles</t>
  </si>
  <si>
    <t>AGAN0014</t>
  </si>
  <si>
    <t>Benestar animal durant el sacrifici per al personal encarregat de benestar animal</t>
  </si>
  <si>
    <t>AGAN0015</t>
  </si>
  <si>
    <t>Manipulació i aplicació de productes biocides en ramaderia</t>
  </si>
  <si>
    <t>AGAN0016</t>
  </si>
  <si>
    <t>Manipulació i aplicació de productes biocides en ramaderia. Mòdul específic</t>
  </si>
  <si>
    <t>AGAN0017</t>
  </si>
  <si>
    <t>Benestar animal per a transportistes i responsables d'animals durant el transport</t>
  </si>
  <si>
    <t>AGAN0018</t>
  </si>
  <si>
    <t>Noves tecnologies en la gestió de granges de porcí</t>
  </si>
  <si>
    <t>AGAN0019</t>
  </si>
  <si>
    <t>La composició i les propietats dels productes apícoles</t>
  </si>
  <si>
    <t>AGAN0020</t>
  </si>
  <si>
    <t>L'origen i el maneig dels productes apícoles</t>
  </si>
  <si>
    <t>AGAN0021</t>
  </si>
  <si>
    <t>AGAN0022</t>
  </si>
  <si>
    <t>Biocides, sanitat animal, higiene, gestió ambiental i lluita contra el canvi climàtic en explotacions porcines</t>
  </si>
  <si>
    <t>AGAN0023</t>
  </si>
  <si>
    <t>Gestió ambiental i lluita contra el canvi climàtic en explotacions porcines</t>
  </si>
  <si>
    <t>AGAN0024</t>
  </si>
  <si>
    <t>MANEIG I REALITZACIÓ DE PROCEDIMENTS EN EXPLOTACIONS PORCINES</t>
  </si>
  <si>
    <t>AGAN0025</t>
  </si>
  <si>
    <t>RAMADERIA DIGITAL.</t>
  </si>
  <si>
    <t>AGAN0026</t>
  </si>
  <si>
    <t>ESPECIALISTA EN ECONOMIA CIRCULAR APLICADA A LA RAMADERIA.</t>
  </si>
  <si>
    <t>AGAN0027</t>
  </si>
  <si>
    <t>INTRODUCCIÓ A LA MECANITZACIÓ RAMADERA.</t>
  </si>
  <si>
    <t>AGAN0028</t>
  </si>
  <si>
    <t>TRAÇABILITAT ECOLÒGICA EN EL SECTOR RAMADER.</t>
  </si>
  <si>
    <t>AGAN0029</t>
  </si>
  <si>
    <t>REGISTRE I CONTROL DIGITAL D' ANIMALS.</t>
  </si>
  <si>
    <t>AGAN0030</t>
  </si>
  <si>
    <t>INTEL·LIGÈNCIA ARTIFICIAL A LES EXPLOTACIONS RAMADERES.</t>
  </si>
  <si>
    <t>AGAN0031</t>
  </si>
  <si>
    <t>INTRODUCCIÓ A L' ECONOMIA CIRCULAR EN LA RAMADERIA.</t>
  </si>
  <si>
    <t>AGAN0032</t>
  </si>
  <si>
    <t>LOCALITZACIÓ MITJANÇANT GPS DE RAMADERIA EXTENSIVA, TANCAMENT DIGITAL.</t>
  </si>
  <si>
    <t>AGAN01</t>
  </si>
  <si>
    <t>GESTIÓ I DINAMITZACIÓ D' EXPLOTACIONS DE VAQUÍ DE CARN</t>
  </si>
  <si>
    <t>AGAN02</t>
  </si>
  <si>
    <t>INSEMINACIÓ ARTIFICIAL</t>
  </si>
  <si>
    <t>AGAN03</t>
  </si>
  <si>
    <t>EXPLOTACIÓ DE GRANGES PORCINES I MILLORS TÈCNIQUES AMBIENTALS</t>
  </si>
  <si>
    <t>AGAR0001</t>
  </si>
  <si>
    <t>OPERACIONS DE PEONATGE EN GESTIÓ FORESTAL MULTIFUNCIONAL</t>
  </si>
  <si>
    <t>AGAR0002</t>
  </si>
  <si>
    <t>TALA D' ARBRES DE MÉS DE 380MM DE DIÀMETRE ECC3</t>
  </si>
  <si>
    <t>AGAR0003</t>
  </si>
  <si>
    <t>ESPECIALISTA EN EL MANTENIMENT I ÚS DE LA SERRA MECÀNICA ECC1-ECC2 (BÀSIC REDUÏT)</t>
  </si>
  <si>
    <t>AGAR0004</t>
  </si>
  <si>
    <t>GESTIÓ FORESTAL DIGITAL.</t>
  </si>
  <si>
    <t>AGAR0005</t>
  </si>
  <si>
    <t>INTRODUCCIÓ A LA GESTIÓ ECOLÒGICA DE BOSCOS.</t>
  </si>
  <si>
    <t>AGAR0006</t>
  </si>
  <si>
    <t>GESTIÓ ECOLÒGICA AVANÇADA DE BOSCOS.</t>
  </si>
  <si>
    <t>AGAR0007</t>
  </si>
  <si>
    <t>MANEIG DE BOSCOS RESILIENTS AL CANVI CLIMÀTIC.</t>
  </si>
  <si>
    <t>AGAR0008</t>
  </si>
  <si>
    <t>INTRODUCCIÓ A LA PRODUCCIÓ FORESTAL NO FUSTABLE.</t>
  </si>
  <si>
    <t>AGAR0009</t>
  </si>
  <si>
    <t>CADENA DE SUBMINISTRAMENTS FORESTAL ECOLÒGICA.</t>
  </si>
  <si>
    <t>AGAR0010</t>
  </si>
  <si>
    <t>ELABORACIÓ I GESTIÓ DE PLANS D' ORDENACIÓ CINEGÈTICA.</t>
  </si>
  <si>
    <t>AGAR0011</t>
  </si>
  <si>
    <t>INTRODUCCIÓ A LA GESTIÓ CINEGÈTICA EN MEDI FORESTAL</t>
  </si>
  <si>
    <t>AGAR0012</t>
  </si>
  <si>
    <t>REFORESTACIÓ MANUAL I CURES BÀSIQUES.</t>
  </si>
  <si>
    <t>AGAR0013</t>
  </si>
  <si>
    <t>MANEIG MANUAL DE PLAGUES FORESTALS.</t>
  </si>
  <si>
    <t>AGAR01</t>
  </si>
  <si>
    <t>EXTRACCIÓ RESINERA MECANITZADA</t>
  </si>
  <si>
    <t>AGAR02</t>
  </si>
  <si>
    <t>SISTEMES D' INFORMACIÓ GEOGRÀFICA APLICATS A LA DEFENSA CONTRA ELS INCENDIS FORESTALS AMB PROGRAMARI LLIURE</t>
  </si>
  <si>
    <t>AGAU0001</t>
  </si>
  <si>
    <t>MANIPULADOR DE PRODUCTES FITOSANITARIS. NIVELL PILOT APLICADOR</t>
  </si>
  <si>
    <t>AGAU0002</t>
  </si>
  <si>
    <t>PRODUCCIÓ AGRÀRIA INTEGRADA</t>
  </si>
  <si>
    <t>AGAU0003</t>
  </si>
  <si>
    <t>PRODUCCIÓ AGRÀRIA ECOLÒGICA</t>
  </si>
  <si>
    <t>AGAU0004</t>
  </si>
  <si>
    <t>MANIPULACIÓ I APLICACIÓ DE PRODUCTES FITOSANITARIS. NIVELL AVANÇAT</t>
  </si>
  <si>
    <t>AGAU0005</t>
  </si>
  <si>
    <t>Manipulació i aplicació de productes fitosanitaris. Nivell bàsic</t>
  </si>
  <si>
    <t>AGAU0006</t>
  </si>
  <si>
    <t>Cultiu de cereals i lleguminoses en gra</t>
  </si>
  <si>
    <t>AGAU0007</t>
  </si>
  <si>
    <t>Poda general</t>
  </si>
  <si>
    <t>AGAU0008</t>
  </si>
  <si>
    <t>Poda de fruiters d'os i llavor</t>
  </si>
  <si>
    <t>AGAU0009</t>
  </si>
  <si>
    <t>Actividades auxiliares en agricultura ecológica</t>
  </si>
  <si>
    <t>AGAU0010</t>
  </si>
  <si>
    <t>Activitats auxiliars agrícoles</t>
  </si>
  <si>
    <t>AGAU0011</t>
  </si>
  <si>
    <t>Poda de respecte en vinya</t>
  </si>
  <si>
    <t>AGAU0012</t>
  </si>
  <si>
    <t>Digitalització en vinya</t>
  </si>
  <si>
    <t>AGAU0013</t>
  </si>
  <si>
    <t>PERMACULTURA ENFOCADA A A LA PRODUCCIÓ HORTICOLA EN AMBITS URBANS I PERIURBANS</t>
  </si>
  <si>
    <t>AGAU0014</t>
  </si>
  <si>
    <t>DISSENY,GESTIÓ I COMERCIALITZACIÓ D' UNA HORTA AGROECOLÒGICA</t>
  </si>
  <si>
    <t>AGAU0015</t>
  </si>
  <si>
    <t>Operativa de mitjans de producció agrícola 4.0</t>
  </si>
  <si>
    <t>AGAU0016</t>
  </si>
  <si>
    <t>Adob i fertilització en agricultura ecològica</t>
  </si>
  <si>
    <t>AGAU0017</t>
  </si>
  <si>
    <t>ELABORACIÓ DE QUADERNS DE CAMP DIGITALS</t>
  </si>
  <si>
    <t>AGAU0018</t>
  </si>
  <si>
    <t>CULTIUS EN SISTEMES AGROVOLTAICS</t>
  </si>
  <si>
    <t>AGAU0019</t>
  </si>
  <si>
    <t>INTRODUCCIÓ A L' ECONOMIA CIRCULAR EN L' AGRICULTURA</t>
  </si>
  <si>
    <t>AGAU0020</t>
  </si>
  <si>
    <t>DISSENY EFICIENT DE CULTIUS EN AGROVOLTAICA</t>
  </si>
  <si>
    <t>AGAU0021</t>
  </si>
  <si>
    <t>ESPECIALISTA EN ECONOMIA CIRCULAR APLICADA A L' AGRICULTURA</t>
  </si>
  <si>
    <t>AGAU0022</t>
  </si>
  <si>
    <t>ROBÒTICA EN AGRICULTURA</t>
  </si>
  <si>
    <t>AGAU0023</t>
  </si>
  <si>
    <t>INTRODUCCIÓ AL DISSENY I MANEIG D' HORTS URBANS</t>
  </si>
  <si>
    <t>AGAU0024</t>
  </si>
  <si>
    <t>CONSERVACIÓ DE SÒLS</t>
  </si>
  <si>
    <t>AGAU0025</t>
  </si>
  <si>
    <t>INTRODUCCIÓ A CULTIUS ALTERNATIUS</t>
  </si>
  <si>
    <t>AGAU0026</t>
  </si>
  <si>
    <t>AUTOMATITZACIÓ DE SISTEMES DE REG SOSTENIBLES</t>
  </si>
  <si>
    <t>AGAU0027</t>
  </si>
  <si>
    <t>INTRODUCCIÓ A L' AGRICULTURA HIDROPÒNICA</t>
  </si>
  <si>
    <t>AGAU0028</t>
  </si>
  <si>
    <t>AGROINFORMÀTICA PER A L' AGRICULTURA SOSTENIBLE</t>
  </si>
  <si>
    <t>AGAU0029</t>
  </si>
  <si>
    <t>TÈCNICA DE PRODUCCIÓ EN AGRICULTURA HIDROPÒNICA</t>
  </si>
  <si>
    <t>AGAU0030</t>
  </si>
  <si>
    <t>INTRODUCCIÓ A L' AGRICULTURA VERTICAL</t>
  </si>
  <si>
    <t>AGAU0031</t>
  </si>
  <si>
    <t>INTEL·LIGÈNCIA ARTIFICIAL EN L'AGRICULTURA DE PRECISIÓ</t>
  </si>
  <si>
    <t>AGAU0032</t>
  </si>
  <si>
    <t>EMPRENENT EN LA CADENA DE VALOR DE L' ALIMENTACIÓ</t>
  </si>
  <si>
    <t>AGAU0033</t>
  </si>
  <si>
    <t>AGRICULTURA REGENERATIVA</t>
  </si>
  <si>
    <t>AGAU01</t>
  </si>
  <si>
    <t>OLIVICULTURA DE PRECISIÓ</t>
  </si>
  <si>
    <t>AGAU02</t>
  </si>
  <si>
    <t>NOVES VARIETATS D' OLIVERA ADAPTADES A L' OLIVAR EN SETO</t>
  </si>
  <si>
    <t>AGAU03</t>
  </si>
  <si>
    <t>RECOL·LECCIÓ DEL XAMPINYÓ</t>
  </si>
  <si>
    <t>AGAU04</t>
  </si>
  <si>
    <t>GESTIÓ AGRÀRIA: D' AGRICULTOR A EMPRESARI</t>
  </si>
  <si>
    <t>AGAU05</t>
  </si>
  <si>
    <t>CULTIU I APROFITAMENT INTEGRAL DEL CÀNEM</t>
  </si>
  <si>
    <t>AGAU06</t>
  </si>
  <si>
    <t>LA TRUFICULTURA</t>
  </si>
  <si>
    <t>AGAU07</t>
  </si>
  <si>
    <t>TECNOLOGIES EN LA PRODUCCIÓ DE FRUITES I HORTALISSES D' HIVERNACLE</t>
  </si>
  <si>
    <t>AGAU08</t>
  </si>
  <si>
    <t>LLUITA INTEGRADA AL CULTIU DE BERRIES</t>
  </si>
  <si>
    <t>AGAU09</t>
  </si>
  <si>
    <t>LLUITA INTEGRADA EN EL CULTIU DE CÀNNABIS</t>
  </si>
  <si>
    <t>AGAU10</t>
  </si>
  <si>
    <t>LLUITA INTEGRADA EN EL CULTIU DE CÍTRICS</t>
  </si>
  <si>
    <t>AGAU11</t>
  </si>
  <si>
    <t>LLUITA INTEGRADA EN EL CULTIU DE FLORS I ORNAMENTALS</t>
  </si>
  <si>
    <t>AGAU12</t>
  </si>
  <si>
    <t>LLUITA INTEGRADA EN EL CULTIU D' HORTÍCOLES CEL OBERT</t>
  </si>
  <si>
    <t>AGAU13</t>
  </si>
  <si>
    <t>LLUITA INTEGRADA EN EL CULTIU D' HORTÍCOLES HIVERNACLE</t>
  </si>
  <si>
    <t>AGAU14</t>
  </si>
  <si>
    <t>LLUITA INTEGRADA EN EL CULTIU DE SUBTROPICALS</t>
  </si>
  <si>
    <t>AGAU15</t>
  </si>
  <si>
    <t>TECNOLOGIES EN LA PRODUCCIÓ DE BERRIES</t>
  </si>
  <si>
    <t>AGAU16</t>
  </si>
  <si>
    <t>TECNOLOGIES EN LA PRODUCCIÓ DE CEREAL</t>
  </si>
  <si>
    <t>AGAU17</t>
  </si>
  <si>
    <t>TECNOLOGIES EN LA PRODUCCIÓ D' OS</t>
  </si>
  <si>
    <t>AGAU18</t>
  </si>
  <si>
    <t>TECNOLOGIES EN LA PRODUCCIÓ D' OLIVAR</t>
  </si>
  <si>
    <t>AGAU19</t>
  </si>
  <si>
    <t>TECNOLOGIES EN LA PRODUCCIÓ DE PEPITA</t>
  </si>
  <si>
    <t>AGAU20</t>
  </si>
  <si>
    <t>TECNOLOGIES EN LA PRODUCCIÓ DE TUBERCLES</t>
  </si>
  <si>
    <t>AGAU21</t>
  </si>
  <si>
    <t>Tecnologies en la producció de vinya</t>
  </si>
  <si>
    <t>AGAU22</t>
  </si>
  <si>
    <t>TECNOLOGIES EN LA PRODUCCIÓ DE FRUITES I HORTALISSES</t>
  </si>
  <si>
    <t>AGAU23</t>
  </si>
  <si>
    <t>GESTIÓ AGRÀRIA D' HIVERNACLES: D' AGRICULTOR A EMPRESARI</t>
  </si>
  <si>
    <t>AGAU24</t>
  </si>
  <si>
    <t>GESTIÓ SOSTENIBLE DE LA PRODUCCIÓ INTENSIVA D' HIVERNACLE</t>
  </si>
  <si>
    <t>AGAU25</t>
  </si>
  <si>
    <t>AGRICULTURA ECOLÒGICA A L' EXPLOTACIÓ AGRÍCOLA</t>
  </si>
  <si>
    <t>AGAU26</t>
  </si>
  <si>
    <t>Control de plagues i malalties en agricultura ecològica</t>
  </si>
  <si>
    <t>AGAU27</t>
  </si>
  <si>
    <t>FORMACIÓ INTEGRAL PER A AGRICULTORS</t>
  </si>
  <si>
    <t>AGAU28</t>
  </si>
  <si>
    <t>FORMACIÓ INTEGRAL PER A TREBALLADORS DE MAGATZEM HORTOFRUTICOLA</t>
  </si>
  <si>
    <t>AGAU29</t>
  </si>
  <si>
    <t>Cultius hidropònics en hivernacles d'alta tecnologia</t>
  </si>
  <si>
    <t>AGAU30</t>
  </si>
  <si>
    <t>TAST D' OLI D' OLIVA VERGE EXTRA</t>
  </si>
  <si>
    <t>AGAU31</t>
  </si>
  <si>
    <t>MANEIG DEL SÒL EN AGRICULTURA ECOLÒGICA</t>
  </si>
  <si>
    <t>AGAU32</t>
  </si>
  <si>
    <t>Big Data i anàlisi espacial a l'agricultura</t>
  </si>
  <si>
    <t>AGAU33</t>
  </si>
  <si>
    <t>ASSEGURANÇA AGRÀRIA</t>
  </si>
  <si>
    <t>AGAU34</t>
  </si>
  <si>
    <t>Tècniques de poda en ametller</t>
  </si>
  <si>
    <t>AGAU35</t>
  </si>
  <si>
    <t>Tècniques de poda en oliverar</t>
  </si>
  <si>
    <t>AGAU36</t>
  </si>
  <si>
    <t>TÈCNIQUES DE PODA EN PISTATXO</t>
  </si>
  <si>
    <t>AGAU37</t>
  </si>
  <si>
    <t>Tècniques de poda en vinya</t>
  </si>
  <si>
    <t>AGAU38</t>
  </si>
  <si>
    <t>APLICACIÓ D' INSUMS AMB AGRICULTURA DE PRECISIÓ</t>
  </si>
  <si>
    <t>AGAU39</t>
  </si>
  <si>
    <t>Fertilització Agrícola</t>
  </si>
  <si>
    <t>AGAU40</t>
  </si>
  <si>
    <t>MANEIG DE MAQUINÀRIA AGRÍCOLA</t>
  </si>
  <si>
    <t>AGAU41</t>
  </si>
  <si>
    <t>PRÀCTIQUES I MÈTODES DE PRODUCCIÓ ECOLÒGICA, INTEGRADA I BIODINÀMICA</t>
  </si>
  <si>
    <t>AGAU42</t>
  </si>
  <si>
    <t>SUPERVISIÓ AGRÍCOLA MITJANÇANT IMATGES I DRONS</t>
  </si>
  <si>
    <t>AGAU43</t>
  </si>
  <si>
    <t>ELABORACIÓ DEL QUADERN D' EXPLOTACIÓ</t>
  </si>
  <si>
    <t>AGAU44</t>
  </si>
  <si>
    <t>GESTIÓ INTEGRADA DE PLAGUES</t>
  </si>
  <si>
    <t>AGAU45</t>
  </si>
  <si>
    <t>MONITORATGE AGRÍCOLA I IOT</t>
  </si>
  <si>
    <t>AGAU46</t>
  </si>
  <si>
    <t>PREDICCIÓ DEL RENDIMENT DELS CULTIUS PER MITJÀ DE LA TELEDETECCIÓ</t>
  </si>
  <si>
    <t>AGAU47</t>
  </si>
  <si>
    <t>EL SÒL COM A NUCLI DE LA SOSTENIBILITAT AGRÍCOLA</t>
  </si>
  <si>
    <t>AGAU48</t>
  </si>
  <si>
    <t>OPTIMITZACIÓ DE LES NOVES TECNOLOGIES INCORPORADES A LA MAQUINÀRIA AGRÍCOLA</t>
  </si>
  <si>
    <t>ARGA0001</t>
  </si>
  <si>
    <t>Disseny i impressió d'estampats tèxtils amb editor de gràfics vectorials</t>
  </si>
  <si>
    <t>ARGA0002</t>
  </si>
  <si>
    <t>Autocad 2D</t>
  </si>
  <si>
    <t>ARGA01</t>
  </si>
  <si>
    <t>Creació d'àlbums il·lustrats</t>
  </si>
  <si>
    <t>ARGA02</t>
  </si>
  <si>
    <t>DIBUIX CREATIU PER A PRINCIPIANTS</t>
  </si>
  <si>
    <t>ARGA03</t>
  </si>
  <si>
    <t>INTRODUCCIÓ AL DIBUIX 2D AMB AUTOCAD</t>
  </si>
  <si>
    <t>ARGG0001</t>
  </si>
  <si>
    <t>INTRODUCCIÓ AL DISSENY GRÀFIC AMB PROGRAMARI LLIURE.</t>
  </si>
  <si>
    <t>ARGG0002</t>
  </si>
  <si>
    <t>DISSENY ASSISTIT PER ORDINADOR (CAD) PER A TELECOMUNICACIONS</t>
  </si>
  <si>
    <t>ARGG0003</t>
  </si>
  <si>
    <t>SOLUCIONS CREATIVES APLICADES AL DISSENY GRÀFIC</t>
  </si>
  <si>
    <t>ARGG0004</t>
  </si>
  <si>
    <t>Disseny industrial</t>
  </si>
  <si>
    <t>ARGG0005</t>
  </si>
  <si>
    <t>Visual Design amb Adobe Photoshop</t>
  </si>
  <si>
    <t>ARGG0006</t>
  </si>
  <si>
    <t>Autodesk, disseny gràfic amb autocad</t>
  </si>
  <si>
    <t>ARGG0007</t>
  </si>
  <si>
    <t>Adobe illustrator I</t>
  </si>
  <si>
    <t>ARGG0008</t>
  </si>
  <si>
    <t>Adobe indesign I</t>
  </si>
  <si>
    <t>ARGG0009</t>
  </si>
  <si>
    <t>Disseny UX / UI (disseny d'interfícies mòbils)</t>
  </si>
  <si>
    <t>ARGG0010</t>
  </si>
  <si>
    <t>Adobe illustrator II</t>
  </si>
  <si>
    <t>ARGG0011</t>
  </si>
  <si>
    <t>Adobe indesign II</t>
  </si>
  <si>
    <t>ARGG0012</t>
  </si>
  <si>
    <t>DISSENY GRÀFIC VECTORIAL AMB ADOBE ILLUSTRATOR (BÀSIC)</t>
  </si>
  <si>
    <t>ARGG0013</t>
  </si>
  <si>
    <t>Innovació en el disseny de productes i serveis dirigits al sector infantil</t>
  </si>
  <si>
    <t>ARGG0014</t>
  </si>
  <si>
    <t>Animació multiplataforma amb Adobe Animate</t>
  </si>
  <si>
    <t>ARGG0015</t>
  </si>
  <si>
    <t>Publicació en mitjans impresos i digitals amb Adobe Indesign</t>
  </si>
  <si>
    <t>ARGG0016</t>
  </si>
  <si>
    <t>DISSENY ASSISTIT AUTOCAD 3D</t>
  </si>
  <si>
    <t>ARGG0017</t>
  </si>
  <si>
    <t>EINES DE DISSENY ASSISTIT PER ORDINADOR AMB AUTOCAD</t>
  </si>
  <si>
    <t>ARGG01</t>
  </si>
  <si>
    <t>IMPRESSIÓ DE PROJECTES DE DISSENY</t>
  </si>
  <si>
    <t>ARGG02</t>
  </si>
  <si>
    <t>EINES AVANÇADES D' ADOBE ILLUSTRATOR</t>
  </si>
  <si>
    <t>ARGG03</t>
  </si>
  <si>
    <t>DISSENY ASSISTIT PER ORDINADOR EN 2D I 3D</t>
  </si>
  <si>
    <t>ARGI0001</t>
  </si>
  <si>
    <t>RETOLACIÓ AMB EINES DE FABRICACIÓ DIGITAL</t>
  </si>
  <si>
    <t>ARGI01</t>
  </si>
  <si>
    <t>MANIPULACIÓ I IMPRESSIÓ DE MATERIALS PLÀSTICS</t>
  </si>
  <si>
    <t>ARGN0001</t>
  </si>
  <si>
    <t>DISSENY I PROGRAMACIÓ D' APLICACIONS MULTIMÈDIA</t>
  </si>
  <si>
    <t>ARGN0002</t>
  </si>
  <si>
    <t>CONFECCIÓ I EDICIÓ D' E-BOOKS</t>
  </si>
  <si>
    <t>ARGN0003</t>
  </si>
  <si>
    <t>TÈCNIQUES D' EDICIÓ</t>
  </si>
  <si>
    <t>ARGN01</t>
  </si>
  <si>
    <t>DISSENY GRÀFIC DE PANTALLES INTERACTIVES</t>
  </si>
  <si>
    <t>ARGN02</t>
  </si>
  <si>
    <t>EDICIÓ DE REVISTES DIGITALS I EBOOKS</t>
  </si>
  <si>
    <t>ARGN03</t>
  </si>
  <si>
    <t>EDICIÓ D' AUDIOLLIBRES</t>
  </si>
  <si>
    <t>ARGN04</t>
  </si>
  <si>
    <t>DISSENY EDITORIAL AMB ADOBE INDESIGN</t>
  </si>
  <si>
    <t>ARGT0001</t>
  </si>
  <si>
    <t>OPERATIVA BÀSICA DEL SECTOR DE L' ENVÀS I EMBALATGE</t>
  </si>
  <si>
    <t>ARTA0001</t>
  </si>
  <si>
    <t>OPERACIONS BASIQUES D' ORAM SOBRE SUPERFÍCIES DE FUSTA</t>
  </si>
  <si>
    <t>ARTA0002</t>
  </si>
  <si>
    <t>EMPRENEDORIA EN ARTESANIA</t>
  </si>
  <si>
    <t>ARTA0003</t>
  </si>
  <si>
    <t>CONFECCIÓ ARTESANAL DE PECES DE VESTIR I ACCESSORIS DE MODA EN PUNT I GANXET</t>
  </si>
  <si>
    <t>ARTA0004</t>
  </si>
  <si>
    <t>APLICACIÓ DE FIBRES VEGETALS AL MOBILIARI: REIXETA DE RATAN.</t>
  </si>
  <si>
    <t>ARTA0005</t>
  </si>
  <si>
    <t>TÈCNICA ARTESANAL D' ORNNAMENTACIÓ AMB TARACEA GRANADINA</t>
  </si>
  <si>
    <t>ARTA0006</t>
  </si>
  <si>
    <t>ELABORACIÓ D' OBJECTES ARTESANS EN FUSTA</t>
  </si>
  <si>
    <t>ARTA0007</t>
  </si>
  <si>
    <t>DISSENY I REALITZACIÓ ARTESANAL DE PECES DE VESTIR I ACCESSORIS DE MODA EN PUNT I GANXET</t>
  </si>
  <si>
    <t>ARTA0008</t>
  </si>
  <si>
    <t>ELABORACIÓ D' OBJECTES ARTESANS DE PALMITO</t>
  </si>
  <si>
    <t>ARTA01</t>
  </si>
  <si>
    <t>BRODATS EN SEDA I OR</t>
  </si>
  <si>
    <t>ARTB0001</t>
  </si>
  <si>
    <t>SISTEMES CAD/CAM PER AL MODELAT 3D I PROTOTIPAT APLICATS A JOIERIA</t>
  </si>
  <si>
    <t>ARTB0002</t>
  </si>
  <si>
    <t>PROJECTES DE DISSENY DE JOIERIA</t>
  </si>
  <si>
    <t>ARTB0003</t>
  </si>
  <si>
    <t>TÈCNIQUES D' ACABATS MECÀNICS I QUÍMICS DE PECES DE JOIERIA I ARGENTERIA</t>
  </si>
  <si>
    <t>ARTB0004</t>
  </si>
  <si>
    <t>OPERACIONS BÀSIQUES DE LA FABRICACIÓ DE JOIES</t>
  </si>
  <si>
    <t>ARTB0005</t>
  </si>
  <si>
    <t>PRINCIPIS BÀSICS DEL DISSENY DE JOIERIA</t>
  </si>
  <si>
    <t>ARTB0006</t>
  </si>
  <si>
    <t>TÈCNIQUES DE FABRICACIÓ DE JOIERIA</t>
  </si>
  <si>
    <t>ARTB0007</t>
  </si>
  <si>
    <t>TÈCNIQUES DE MICROFUSIÓ EN JOIERIA I ORFEBRERIA</t>
  </si>
  <si>
    <t>ARTB0008</t>
  </si>
  <si>
    <t>TÈCNIQUES DECORATIVES DE PECES DE JOIERIA I ARGENTERIA</t>
  </si>
  <si>
    <t>ARTB0009</t>
  </si>
  <si>
    <t>DISSENY DE JOIES ASSISTIT PER ORDINADOR. NIVELL I</t>
  </si>
  <si>
    <t>ARTB0010</t>
  </si>
  <si>
    <t>DISSENY DE JOIES ASSISTIT PER ORDINADOR. NIVELL III</t>
  </si>
  <si>
    <t>ARTB0011</t>
  </si>
  <si>
    <t>ESMALT AL FOC EN JOIERIA. NIVELL II</t>
  </si>
  <si>
    <t>ARTB0012</t>
  </si>
  <si>
    <t>OPERACIONS D' ESPECIALITZACIÓ EN PROCESSOS I DESENVOLUPAMENT D' ALTA JOIERIA</t>
  </si>
  <si>
    <t>ARTB0013</t>
  </si>
  <si>
    <t>OPERACIONS AUXILIARS DE FABRICACIÓ DE JOIERIA</t>
  </si>
  <si>
    <t>ARTB0014</t>
  </si>
  <si>
    <t>DISSENY DE JOIES ASSISTIT PER ORDINADOR. NIVELL II</t>
  </si>
  <si>
    <t>ARTB0015</t>
  </si>
  <si>
    <t>ESMALT AL FOC EN JOIERIA. NIVELL I</t>
  </si>
  <si>
    <t>ARTB0016</t>
  </si>
  <si>
    <t>JOIERIA BÀSICA</t>
  </si>
  <si>
    <t>ARTB01</t>
  </si>
  <si>
    <t>ENGASTAT DE JOIERIA</t>
  </si>
  <si>
    <t>ARTB02</t>
  </si>
  <si>
    <t>CREACIÓ D' UN TALLER DE JOIERIA POLIVALENT</t>
  </si>
  <si>
    <t>ARTB03</t>
  </si>
  <si>
    <t>ESCULTURA DIGITAL APLICADA A JOIERIA</t>
  </si>
  <si>
    <t>ARTB04</t>
  </si>
  <si>
    <t>DIBUIX VECTORIAL APLICAT AL GRAVAT I TALL LÀSER</t>
  </si>
  <si>
    <t>ARTB05</t>
  </si>
  <si>
    <t>MODELAT EN CERA APLICAT A JOIERIA</t>
  </si>
  <si>
    <t>ARTB06</t>
  </si>
  <si>
    <t>RETOC FOTOGRÀFIC APLICAT A JOIERIA</t>
  </si>
  <si>
    <t>ARTG0001</t>
  </si>
  <si>
    <t>CONSTRUCCIÓ ARTESANAL DE GUITARRES ESPANYOLES.</t>
  </si>
  <si>
    <t>ARTN0001</t>
  </si>
  <si>
    <t>TORN ALFARER</t>
  </si>
  <si>
    <t>ARTN0002</t>
  </si>
  <si>
    <t>COCCIONS ALTERNATIVES EXPERIMENTALS APLICADES A LA CERÀMICA</t>
  </si>
  <si>
    <t>ARTN0003</t>
  </si>
  <si>
    <t>DECORACIÓ ARTESANAL DE PRODUCTES CERAMICS MITJANÇANT TECNICA DE TERCER FOC</t>
  </si>
  <si>
    <t>ARTN0004</t>
  </si>
  <si>
    <t>DISSENY I ELABORACIÓ DE MOTLLES DE COLADA</t>
  </si>
  <si>
    <t>ARTN0005</t>
  </si>
  <si>
    <t>ELABORACIÓ D' ORNAMENTS MITJANÇANT PASTES CERÀMIQUES.</t>
  </si>
  <si>
    <t>ARTN0006</t>
  </si>
  <si>
    <t>TÈCNIQUES D' ESMALTAT I ACABAT D' ESCULTURES CERÀMIQUES.</t>
  </si>
  <si>
    <t>ARTN0008</t>
  </si>
  <si>
    <t>TÈCNIQUES DE TRANSFERÈNCIA DIRECTA D' IMATGES EN SUPORTS CERÀMICS: SOBRE CUBI</t>
  </si>
  <si>
    <t>ARTN0009</t>
  </si>
  <si>
    <t>TÈCNIQUES TRANSFERÈNCIA INDIRECTA IMATGES SUPORTS CERÀMICS: CALCOMANIES.</t>
  </si>
  <si>
    <t>ARTN0010</t>
  </si>
  <si>
    <t>DIGITALITZACIÓ DE MODEL I IMPRESSIÓ EN 3D, APLICAT A LA CERÀMICA</t>
  </si>
  <si>
    <t>ARTN0011</t>
  </si>
  <si>
    <t>TÈCNIQUES GRÀFIQUES APLICADES AL DESENVOLUPAMENT D' ESBOSSOS.</t>
  </si>
  <si>
    <t>ARTN0012</t>
  </si>
  <si>
    <t>TÈCNIQUES DE TRANSFERÈNCIA DIRECTA D' IMATGES EN SUPORTS CERAMICS: CORDA SECA I SOTA COBERTA</t>
  </si>
  <si>
    <t>ARTN0013</t>
  </si>
  <si>
    <t>ESCULTOR CERAMISTA</t>
  </si>
  <si>
    <t>ARTN0014</t>
  </si>
  <si>
    <t>DECORACIÓ ARTESANAL SOBRE SUPORT CERÀMIC MITJANÇANT TÈCNICA DE CORDA SECA</t>
  </si>
  <si>
    <t>ARTN0015</t>
  </si>
  <si>
    <t>TÈCNIQUES TRANSF. DIRECTA IMATGES SUPORTS CERÀMICS: QUATRICOMIES.</t>
  </si>
  <si>
    <t>ARTN01</t>
  </si>
  <si>
    <t>DECORACIÓ ARTESANAL DE CERÀMICA AMB FIGURES HUMANES, IMATGES RELIGIOSES I RETRATS</t>
  </si>
  <si>
    <t>ARTN02</t>
  </si>
  <si>
    <t>PRODUCCIÓ DE PECES CERÀMIQUES ARTESANALS MITJANÇANT MOTLLES D' ESCAIOLA</t>
  </si>
  <si>
    <t>ARTR0001</t>
  </si>
  <si>
    <t>REPARACIÓ I RESTITUCIÓ DE COBERTES TRADICIONALS DE ROTLLOS</t>
  </si>
  <si>
    <t>ARTR01</t>
  </si>
  <si>
    <t>APLICACIÓ DE NANOCONSOLIDANTS I IMPERMEABILITZANTS EN CONSERVACIÓ DEL PATRIMONI</t>
  </si>
  <si>
    <t>ARTU01</t>
  </si>
  <si>
    <t>BALL FLAMENC</t>
  </si>
  <si>
    <t>ARTU02</t>
  </si>
  <si>
    <t>CANTE FLAMENCO</t>
  </si>
  <si>
    <t>ARTU03</t>
  </si>
  <si>
    <t>PERCUSSIÓ FLAMENCA</t>
  </si>
  <si>
    <t>ARTU04</t>
  </si>
  <si>
    <t>GUITARRA FLAMENCA</t>
  </si>
  <si>
    <t>ARTU05</t>
  </si>
  <si>
    <t>CARACTERITZACIÓ I INTERPRETACIÓ PER A CANTANTS I ARTISTES LÍRICS</t>
  </si>
  <si>
    <t>ARTU06</t>
  </si>
  <si>
    <t>PERFECCIONAMENT PER A COMPOSITORS, DIRECTORS MUSICALS I PIANISTES ACOMPANYANTS I REPERTORISTES D' ESPECTACLES LÍRICS</t>
  </si>
  <si>
    <t>ARTU07</t>
  </si>
  <si>
    <t>PERFECCIONAMENT PER A DIRECTORS D' ESCENA D' ESPECTACLES LÍRICS</t>
  </si>
  <si>
    <t>ARTU08</t>
  </si>
  <si>
    <t>TÈCNICA VOCAL I REPERTORI PER A CANTANTS LÍRICS</t>
  </si>
  <si>
    <t>ARTU09</t>
  </si>
  <si>
    <t>ACTIVITATS CULTURALS RELACIONADES AMB EL FLAMENC</t>
  </si>
  <si>
    <t>COML0001</t>
  </si>
  <si>
    <t>UBICACIÓ I GESTIÓ DE MATERIALS EN EL SECTOR DE LA LOGÍSTICA AERONÀUTICA</t>
  </si>
  <si>
    <t>COML0002</t>
  </si>
  <si>
    <t>RECEPCIÓ DE MATERIALS EN EL SECTOR DE LA LOGÍSTICA AERONÀUTICA</t>
  </si>
  <si>
    <t>COML0003</t>
  </si>
  <si>
    <t>DISTRIBUCIÓ DE MATERIALS EN EL SECTOR DE LA LOGÍSTICA AERONÀUTICA</t>
  </si>
  <si>
    <t>COML0004</t>
  </si>
  <si>
    <t>OPERACIONS DE MANIPULAT I EMPAQUETAT D' ARTICLES DIVERSOS PER A PERSONES AMB DISCAPACITAT</t>
  </si>
  <si>
    <t>COML0005</t>
  </si>
  <si>
    <t>GESTIÓ DEL TRANSPORT A L' EMPRESA</t>
  </si>
  <si>
    <t>COML0006</t>
  </si>
  <si>
    <t>Gestió logística</t>
  </si>
  <si>
    <t>COML0007</t>
  </si>
  <si>
    <t>GESTIÓ DE FLOTES I RUTES: OPTIMITZACIÓ</t>
  </si>
  <si>
    <t>COML0008</t>
  </si>
  <si>
    <t>Conducció de carretons elevadors</t>
  </si>
  <si>
    <t>COML0009</t>
  </si>
  <si>
    <t>OPTIMITZACIÓ DE RUTES DE REPARTIMENT A DOMICILI</t>
  </si>
  <si>
    <t>COML0010</t>
  </si>
  <si>
    <t>DISTRIBUCIÓ, REPARTIMENT I RECOLLIDA DE PRODUCTES ALIMENTARIS A DOMICILI</t>
  </si>
  <si>
    <t>COML0011</t>
  </si>
  <si>
    <t>ODS I AGENDA 2030 EN EL SECTOR DE LA LOGISTICA I EL TRANSPORT</t>
  </si>
  <si>
    <t>COML0012</t>
  </si>
  <si>
    <t>Tècniques de paqueteria</t>
  </si>
  <si>
    <t>COML0013</t>
  </si>
  <si>
    <t>Gestió del trànsit del transport de mercaderies</t>
  </si>
  <si>
    <t>COML0014</t>
  </si>
  <si>
    <t>Logística comercial i gestió del transport</t>
  </si>
  <si>
    <t>COML0015</t>
  </si>
  <si>
    <t>Gestió de compres i aprovisionaments</t>
  </si>
  <si>
    <t>COML0016</t>
  </si>
  <si>
    <t>Gestió de processos logístics</t>
  </si>
  <si>
    <t>COML0017</t>
  </si>
  <si>
    <t>Gestió operativa en les àrees productives</t>
  </si>
  <si>
    <t>COML0018</t>
  </si>
  <si>
    <t>COML0019</t>
  </si>
  <si>
    <t>CURS D' EMMAGATZEMATGE I GESTIÓ LOGÍSTICA</t>
  </si>
  <si>
    <t>COML01</t>
  </si>
  <si>
    <t>Màrqueting digital &amp; e-commerce per a l'automoció</t>
  </si>
  <si>
    <t>COML02</t>
  </si>
  <si>
    <t>Transformació logística en un entorn d'Indústria 4.0.</t>
  </si>
  <si>
    <t>COML03</t>
  </si>
  <si>
    <t>Logística integral</t>
  </si>
  <si>
    <t>COML04</t>
  </si>
  <si>
    <t>Disseny de sistemes d'aprovisionament en un entorn Lean</t>
  </si>
  <si>
    <t>COML05</t>
  </si>
  <si>
    <t>Logística integral i logística inversa a la cadena de subministrament d¿una empresa</t>
  </si>
  <si>
    <t>COML06</t>
  </si>
  <si>
    <t>Últimes tecnologies de traçabilitat de productes i serveis</t>
  </si>
  <si>
    <t>COML07</t>
  </si>
  <si>
    <t>Sistemes de planificació de rutes en els diferents sectors del transport</t>
  </si>
  <si>
    <t>COML08</t>
  </si>
  <si>
    <t>Processos d'externalització de la cadena de subministrament de productes i serveis</t>
  </si>
  <si>
    <t>COML09</t>
  </si>
  <si>
    <t>Auditoria dels costos ocults en la logística</t>
  </si>
  <si>
    <t>COML10</t>
  </si>
  <si>
    <t>PROGRAMA AVANÇAT EN TRANSFORMACIÓ DIGITAL DE LA CADENA DE SUBMINISTRAMENT</t>
  </si>
  <si>
    <t>COML11</t>
  </si>
  <si>
    <t>OPERADOR DE CARRETONS ELEVADORES CONFORME UNE58451</t>
  </si>
  <si>
    <t>COML12</t>
  </si>
  <si>
    <t>COMPRA I EMMAGATZEMATGE DELS PRODUCTES DE PERFUMERIA</t>
  </si>
  <si>
    <t>COML13</t>
  </si>
  <si>
    <t>Política i gestió informatitzada d'estocs amb programa de gestió integrada</t>
  </si>
  <si>
    <t>COML14</t>
  </si>
  <si>
    <t>GESTIÓ DE LA CADENA DE SUBMINISTRAMENT A LES EMPRESES DEL SECTOR TCPC</t>
  </si>
  <si>
    <t>COML15</t>
  </si>
  <si>
    <t>RUTES ÒPTIMES PER AL TRANSPORT AGRÍCOLA</t>
  </si>
  <si>
    <t>COML16</t>
  </si>
  <si>
    <t>Operacions amb carretons elevadors de pal retràctil i amb càrrega en voladís, fins a 10.000 kg segons norma UNE58451 setembre 2021</t>
  </si>
  <si>
    <t>COML17</t>
  </si>
  <si>
    <t>GESTIÓ DE LA COMPRA I EMMAGATZEMATGE DELS PRODUCTES DE PERFUMERIA I COSMÈTICA</t>
  </si>
  <si>
    <t>COML18</t>
  </si>
  <si>
    <t>Comerç exterior. Normativa internacional i duanes</t>
  </si>
  <si>
    <t>COML19</t>
  </si>
  <si>
    <t>Anglès tècnic per a logística</t>
  </si>
  <si>
    <t>COML20</t>
  </si>
  <si>
    <t>Activitats bàsiques de logística de magatzem</t>
  </si>
  <si>
    <t>COML21</t>
  </si>
  <si>
    <t>Digitalització en la gestió d'una empresa logística 2021</t>
  </si>
  <si>
    <t>COML22</t>
  </si>
  <si>
    <t>Digitalització en operacions logístiques</t>
  </si>
  <si>
    <t>COML23</t>
  </si>
  <si>
    <t>ANALISI I ADAPTACIÓ DE LA CADENA DE SUMISTRE</t>
  </si>
  <si>
    <t>COML24</t>
  </si>
  <si>
    <t>BUSQUEDA I AVALUACIÓ DE PROVEÏDORS</t>
  </si>
  <si>
    <t>COML25</t>
  </si>
  <si>
    <t>Gestió duanera en el sector pesquer</t>
  </si>
  <si>
    <t>COMM0001</t>
  </si>
  <si>
    <t>AUTOMATITZACIÓ DEL MÀRQUETING I CRM</t>
  </si>
  <si>
    <t>COMM0002</t>
  </si>
  <si>
    <t>GESTIÓ DE XARXES SOCIALS I CREACIÓ DE CONTINGUTS DIGITALS</t>
  </si>
  <si>
    <t>COMM0003</t>
  </si>
  <si>
    <t>ESTRATÈGIA EN RR.SS. I AUGMENT DE LA PRODUCTIVITAT</t>
  </si>
  <si>
    <t>COMM0004</t>
  </si>
  <si>
    <t>TÈCNIC EN MÀRQUETING DIGITAL I APLICACIONS</t>
  </si>
  <si>
    <t>COMM0005</t>
  </si>
  <si>
    <t>ESTRATÈGIES DE SERVEIS: QUALITAT I ORIENTACIÓ AL CLIENT</t>
  </si>
  <si>
    <t>COMM0006</t>
  </si>
  <si>
    <t>Màrqueting en línia: Disseny i promoció de llocs web</t>
  </si>
  <si>
    <t>COMM0007</t>
  </si>
  <si>
    <t>PREPARACIÓ DE L' ASSISTÈNCIA A ESDEVENIMENTS INTERNACIONALS</t>
  </si>
  <si>
    <t>COMM0008</t>
  </si>
  <si>
    <t>ORGANITZACIÓ D' ESDEVENIMENTS I PROTOCOL</t>
  </si>
  <si>
    <t>COMM0009</t>
  </si>
  <si>
    <t>Atenció al client</t>
  </si>
  <si>
    <t>COMM0010</t>
  </si>
  <si>
    <t>Canales de promoció i publicitat en dispositius mòbils</t>
  </si>
  <si>
    <t>COMM0011</t>
  </si>
  <si>
    <t>Botiga|Tenda virtual i gestió del comerç electrònic</t>
  </si>
  <si>
    <t>COMM0012</t>
  </si>
  <si>
    <t>Màrqueting per a empreses d'economia social</t>
  </si>
  <si>
    <t>COMM0013</t>
  </si>
  <si>
    <t>Negociació i tancament eficaç de vendes</t>
  </si>
  <si>
    <t>COMM0014</t>
  </si>
  <si>
    <t>Neuromàrqueting</t>
  </si>
  <si>
    <t>COMM0015</t>
  </si>
  <si>
    <t>Desenvolupament de continguts per a les xarxes socials</t>
  </si>
  <si>
    <t>COMM0016</t>
  </si>
  <si>
    <t>Promoció i negoci a través de les xarxes</t>
  </si>
  <si>
    <t>COMM0017</t>
  </si>
  <si>
    <t>Pla de màrqueting per a dispositius mòbils</t>
  </si>
  <si>
    <t>COMM0018</t>
  </si>
  <si>
    <t>Comerç electrònic en dispositius mòbils</t>
  </si>
  <si>
    <t>COMM0019</t>
  </si>
  <si>
    <t>Gestió de les xarxes socials en l'empresa</t>
  </si>
  <si>
    <t>COMM0020</t>
  </si>
  <si>
    <t>Presentació de materials florals per a la venda i aparadors</t>
  </si>
  <si>
    <t>COMM0021</t>
  </si>
  <si>
    <t>Decoració floral de grans espais</t>
  </si>
  <si>
    <t>COMM0022</t>
  </si>
  <si>
    <t>Màrqueting directe i fidelització de clients</t>
  </si>
  <si>
    <t>COMM0023</t>
  </si>
  <si>
    <t>Instagram per al teu negoci</t>
  </si>
  <si>
    <t>COMM0024</t>
  </si>
  <si>
    <t>La intercooperació en el treball en xarxa en les entitats del tercer sector</t>
  </si>
  <si>
    <t>COMM0025</t>
  </si>
  <si>
    <t>Venda per internet en una botiga|tenda física</t>
  </si>
  <si>
    <t>COMM0026</t>
  </si>
  <si>
    <t>Planificació de la venda en botiga</t>
  </si>
  <si>
    <t>COMM0027</t>
  </si>
  <si>
    <t>Comunicació i planificació en publicitat</t>
  </si>
  <si>
    <t>COMM0028</t>
  </si>
  <si>
    <t>Aparadorisme estratègic i visual design</t>
  </si>
  <si>
    <t>COMM0029</t>
  </si>
  <si>
    <t>Estratègies de màrqueting digital en el sector de productes i serveis per a nens i joves</t>
  </si>
  <si>
    <t>COMM0030</t>
  </si>
  <si>
    <t>ASSESSÒRIA COMERCIAL I DE MÀRQUETING</t>
  </si>
  <si>
    <t>COMM0031</t>
  </si>
  <si>
    <t>INNOVACIÓ I COORDINACIÓ EN ESTRATÈGIES DE VENDA EN SERVEIS DE FORMACIÓ</t>
  </si>
  <si>
    <t>COMM0032</t>
  </si>
  <si>
    <t>REVOLUCIÓ ARTIFICIAL: ÚS I APLICACIONS DE CHATGPT A L' ENTORN DIGITAL</t>
  </si>
  <si>
    <t>COMM0033</t>
  </si>
  <si>
    <t>REVOLUCIÓ ARTIFICIAL: EINES D'INTEL·LIGÈNCIA ARTIFICIAL APLICADES AL COMERÇ TRADICIONAL</t>
  </si>
  <si>
    <t>COMM0034</t>
  </si>
  <si>
    <t>COMM0035</t>
  </si>
  <si>
    <t>REVOLUCIÓ ARTIFICIAL: ÚS DE LA NOVA APLICACIÓ X EN MÀRQUETING</t>
  </si>
  <si>
    <t>COMM0036</t>
  </si>
  <si>
    <t>REVOLUCIÓ ARTIFICIAL: MÀRQUETING EN REALITAT VIRTUAL I AUGMENTADA</t>
  </si>
  <si>
    <t>COMM0037</t>
  </si>
  <si>
    <t>MÀRQUETING SOSTENIBLE I RESPONSABLE</t>
  </si>
  <si>
    <t>COMM0038</t>
  </si>
  <si>
    <t>GESTIÓ D' UNA CRISI COMERCIAL</t>
  </si>
  <si>
    <t>COMM0039</t>
  </si>
  <si>
    <t>MÀRQUETING EN PODCAST I ÀUDIO MÀRQUETING</t>
  </si>
  <si>
    <t>COMM0040</t>
  </si>
  <si>
    <t>MÀRQUETING INTERNACIONAL</t>
  </si>
  <si>
    <t>COMM0041</t>
  </si>
  <si>
    <t>ESTRATÈGIES DE MÀRQUETING EN MERCATS EMERGENTS</t>
  </si>
  <si>
    <t>COMM0042</t>
  </si>
  <si>
    <t>PERSONALITZACIÓ DE L' EXPERIÈNCIA DEL CLIENT AMB INTEL·LIGÈNCIA ARTIFICIAL</t>
  </si>
  <si>
    <t>COMM0043</t>
  </si>
  <si>
    <t>ESTRATÈGIA DE MÀRQUETING: LIVE SHOPPING O VENDA ONLINE EN TEMPS REAL.</t>
  </si>
  <si>
    <t>COMM01</t>
  </si>
  <si>
    <t>Ciberseguretat i Reglament General de Protecció de Dades (RGPD) aplicat a el comerç electrònic</t>
  </si>
  <si>
    <t>COMM02</t>
  </si>
  <si>
    <t>Analítica web</t>
  </si>
  <si>
    <t>COMM03</t>
  </si>
  <si>
    <t>Gestió de la Ciberseguretat a PIMES, Comerç electrònic segur</t>
  </si>
  <si>
    <t>COMM04</t>
  </si>
  <si>
    <t>Introducció a la Intel·ligència Artificial aplicada al màrqueting</t>
  </si>
  <si>
    <t>COMM05</t>
  </si>
  <si>
    <t>Metodologies àgils en màrqueting per al disseny de nous productes</t>
  </si>
  <si>
    <t>COMM06</t>
  </si>
  <si>
    <t>Màrqueting estratègic i digital</t>
  </si>
  <si>
    <t>COMM07</t>
  </si>
  <si>
    <t>Business-to-business (B2B) en transaccions comercials</t>
  </si>
  <si>
    <t>COMM08</t>
  </si>
  <si>
    <t>Màrqueting Digital per al posicionament del producte turístic propi de les Agències de Viatges</t>
  </si>
  <si>
    <t>COMM09</t>
  </si>
  <si>
    <t>Estratègia de comunicació de màrqueting en temps de coronavirus</t>
  </si>
  <si>
    <t>COMM10</t>
  </si>
  <si>
    <t>Xinès bàsic en activitats de venda i turisme</t>
  </si>
  <si>
    <t>COMM11</t>
  </si>
  <si>
    <t>Eines de difusió i màrqueting - difusió de mesures adoptades davant la Covid-19</t>
  </si>
  <si>
    <t>COMM12</t>
  </si>
  <si>
    <t>Tècniques de fidelització del viatger: màrqueting i transformació digital</t>
  </si>
  <si>
    <t>COMM13</t>
  </si>
  <si>
    <t>Formació de skills per relacionar en línia amb els clients en el sector aviació</t>
  </si>
  <si>
    <t>COMM14</t>
  </si>
  <si>
    <t>Big Data i transformació digital</t>
  </si>
  <si>
    <t>COMM15</t>
  </si>
  <si>
    <t>Especialista en màrqueting digital</t>
  </si>
  <si>
    <t>COMM16</t>
  </si>
  <si>
    <t>Desenvolupament de projectes e-Commerce per a PIMES</t>
  </si>
  <si>
    <t>COMM17</t>
  </si>
  <si>
    <t>Gestió logística i e-Commerce Management per a Marketplaces</t>
  </si>
  <si>
    <t>COMM18</t>
  </si>
  <si>
    <t>Intel·ligència artificial (IA) aplicada a màrqueting digital</t>
  </si>
  <si>
    <t>COMM19</t>
  </si>
  <si>
    <t>Telemàrqueting</t>
  </si>
  <si>
    <t>COMM20</t>
  </si>
  <si>
    <t>Rus bàsic en activitats de venda i turisme</t>
  </si>
  <si>
    <t>COMM21</t>
  </si>
  <si>
    <t>NOVES TENDÈNCIES EN APARADORISME I PAQUETERIA</t>
  </si>
  <si>
    <t>COMM22</t>
  </si>
  <si>
    <t>Anima i fes atractiu el teu punt de venda. Marxandatge i aparadorisme</t>
  </si>
  <si>
    <t>COMM23</t>
  </si>
  <si>
    <t>Analítica i Màrqueting Digital</t>
  </si>
  <si>
    <t>COMM24</t>
  </si>
  <si>
    <t>INBOUND &amp; OUTBOUND MARKETING</t>
  </si>
  <si>
    <t>COMM25</t>
  </si>
  <si>
    <t>PROGRAMA AVANÇAT EN LIDERATGE I COMPETÈNCIES DIGITALS ESSENCIALS</t>
  </si>
  <si>
    <t>COMM26</t>
  </si>
  <si>
    <t>CREACIÓ DE CUSTOMER EXPERIENCE STRATEGY</t>
  </si>
  <si>
    <t>COMM27</t>
  </si>
  <si>
    <t>DIGITAL MARKETING &amp; AUTOMATION MARKETING</t>
  </si>
  <si>
    <t>COMM28</t>
  </si>
  <si>
    <t>DISSENY AVANÇAT DE SERVEIS DIGITALS</t>
  </si>
  <si>
    <t>COMM29</t>
  </si>
  <si>
    <t>ESTRATÈGIES DE MARCA, COMUNICACIÓ I REPUTACIÓ EN ENTORNS DIGITALS</t>
  </si>
  <si>
    <t>COMM30</t>
  </si>
  <si>
    <t>PROGRAMA AVANÇAT DE MÀRQUETING EN PROJECTES DIGITALS</t>
  </si>
  <si>
    <t>COMM31</t>
  </si>
  <si>
    <t>PROGRAMA AVANÇAT EN DIRECCIÓ DE VENDES B2B</t>
  </si>
  <si>
    <t>COMM32</t>
  </si>
  <si>
    <t>PROGRAMA AVANÇAT EN DISSENY I DIRECCIÓ DE SERVEIS DIGITALS</t>
  </si>
  <si>
    <t>COMM33</t>
  </si>
  <si>
    <t>PROGRAMA AVANÇAT PER AL DISSENY I DIRECCIÓ DE PRODUCTE DIGITAL</t>
  </si>
  <si>
    <t>COMM34</t>
  </si>
  <si>
    <t>PRODUCTES DIGITALS</t>
  </si>
  <si>
    <t>COMM35</t>
  </si>
  <si>
    <t>PUBLICITAT PROGRAMÀTICA PRÀCTICA</t>
  </si>
  <si>
    <t>COMM36</t>
  </si>
  <si>
    <t>LLEI DE SERVEIS D' ATENCIÓ AL CONSUMIDOR</t>
  </si>
  <si>
    <t>COMM37</t>
  </si>
  <si>
    <t>Elaboració d'un pla de màrqueting</t>
  </si>
  <si>
    <t>COMM38</t>
  </si>
  <si>
    <t>CREACIÓ I GESTIÓ DE LA IMATGE I MARCA DE LA TEVA EMPRESA</t>
  </si>
  <si>
    <t>COMM39</t>
  </si>
  <si>
    <t>ESTRATÈGIES DE MÀRQUETING COOPERATIU ON LINE I OFF LINE I INTERCOOPERACIÓ</t>
  </si>
  <si>
    <t>COMM40</t>
  </si>
  <si>
    <t>E-COMMERCE MÀRQUETING DIGITAL I RRSS EN GESTIÓ DE CLIENTS</t>
  </si>
  <si>
    <t>COMM41</t>
  </si>
  <si>
    <t>MÀRQUETING EN CERCADORS: SEU, SEM I ANALíTICA WEB</t>
  </si>
  <si>
    <t>COMM42</t>
  </si>
  <si>
    <t>MÀRQUETING DIGITAL EN LA INDÚSTRIA DEL TÈXTIL I CONFECCIÓ</t>
  </si>
  <si>
    <t>COMM43</t>
  </si>
  <si>
    <t>MÀRQUETING DIGITAL A LA INDÚSTRIA DE LA PELL I EL CALÇAT</t>
  </si>
  <si>
    <t>COMM44</t>
  </si>
  <si>
    <t>MONETITZACIÓ DE CONTINGUTS</t>
  </si>
  <si>
    <t>COMM45</t>
  </si>
  <si>
    <t>Procediments bàsics en el màrqueting digital i xarxes socials</t>
  </si>
  <si>
    <t>COMM46</t>
  </si>
  <si>
    <t>DEFINICIÓ D' ESTRATÈGIA DE MERCAT</t>
  </si>
  <si>
    <t>COMT0001</t>
  </si>
  <si>
    <t>CAIXA I REPOSICIÓ</t>
  </si>
  <si>
    <t>COMT0002</t>
  </si>
  <si>
    <t>ATENCIÓ POLIVALENT EN FRUITERIA I FLECA</t>
  </si>
  <si>
    <t>COMT0003</t>
  </si>
  <si>
    <t>ATENCIÓ POLIVALENT EN CARNISSERIA I XARCUTERIA</t>
  </si>
  <si>
    <t>COMT0004</t>
  </si>
  <si>
    <t>SISTEMES DE RESEVA ON LINE: PROPERTY MANAGMENT SYSTEM</t>
  </si>
  <si>
    <t>COMT0005</t>
  </si>
  <si>
    <t>FIDELITZACIÓ I RETENCIÓ DE CLIENTS</t>
  </si>
  <si>
    <t>COMT0006</t>
  </si>
  <si>
    <t>TRANSPORT INTERNACIONAL: NOVETATS EN COMERÇ EXTERIOR I GESTIÓ DUANERA</t>
  </si>
  <si>
    <t>COMT0007</t>
  </si>
  <si>
    <t>ATENCIÓ AL CLIENT AMB DISCAPACITAT EN TRANSPORT DE VIATGERS</t>
  </si>
  <si>
    <t>COMT0008</t>
  </si>
  <si>
    <t>COMERÇ A INTERNET. OPTIMITZACIÓ DE RECURSOS</t>
  </si>
  <si>
    <t>COMT0009</t>
  </si>
  <si>
    <t>Gestió de la qualitat de servei en el sector de l'hostaleria</t>
  </si>
  <si>
    <t>COMT0010</t>
  </si>
  <si>
    <t>CRM COM A EINA DE TELEMÀRQUETING</t>
  </si>
  <si>
    <t>COMT0011</t>
  </si>
  <si>
    <t>RELACIÓ AMB CLIENTS ON LINE EN AGÈNCIES VIATGE</t>
  </si>
  <si>
    <t>COMT0012</t>
  </si>
  <si>
    <t>Atenció a la clientela del petit comerç en llengua estrangera, alemany</t>
  </si>
  <si>
    <t>COMT0013</t>
  </si>
  <si>
    <t>Atenció a la clientela del petit comerç en llengua estrangera, anglès</t>
  </si>
  <si>
    <t>COMT0014</t>
  </si>
  <si>
    <t>Atenció a la clientela del petit comerç en llengua estrangera, francès</t>
  </si>
  <si>
    <t>COMT0015</t>
  </si>
  <si>
    <t>Gestió del comerç exterior</t>
  </si>
  <si>
    <t>COMT0016</t>
  </si>
  <si>
    <t>Tècniques per a la venda i habilitats comercials</t>
  </si>
  <si>
    <t>COMT0017</t>
  </si>
  <si>
    <t>Atenció i venda en establiments comercials</t>
  </si>
  <si>
    <t>COMT0018</t>
  </si>
  <si>
    <t>Tècniques d'embolicar regals</t>
  </si>
  <si>
    <t>COMT0019</t>
  </si>
  <si>
    <t>Gestió comercial de l'empresa</t>
  </si>
  <si>
    <t>COMT0020</t>
  </si>
  <si>
    <t>Activitats bàsiques de comerç</t>
  </si>
  <si>
    <t>COMT0021</t>
  </si>
  <si>
    <t>SERVEI POSTVENDA DE VEHICLES</t>
  </si>
  <si>
    <t>COMT01</t>
  </si>
  <si>
    <t>Comerç i moda a Espanya</t>
  </si>
  <si>
    <t>COMT02</t>
  </si>
  <si>
    <t>Gestió del punt de venda de moda</t>
  </si>
  <si>
    <t>COMT03</t>
  </si>
  <si>
    <t>Producte i tecnologia tèxtil</t>
  </si>
  <si>
    <t>COMT04</t>
  </si>
  <si>
    <t>Assessorament d'imatge en el sector tèxtil</t>
  </si>
  <si>
    <t>COMT05</t>
  </si>
  <si>
    <t>Visual merchandising i escapatismo en el sector retail</t>
  </si>
  <si>
    <t>COMT06</t>
  </si>
  <si>
    <t>Comportament del consumidor i responsabilitat social del màrqueting en el comerç</t>
  </si>
  <si>
    <t>COMT07</t>
  </si>
  <si>
    <t>Gestió bàsica del magatzem</t>
  </si>
  <si>
    <t>COMT08</t>
  </si>
  <si>
    <t>Planificació de l'aprovisionament i gestió d'estocs</t>
  </si>
  <si>
    <t>COMT09</t>
  </si>
  <si>
    <t>Psicologia aplicada a les vendes</t>
  </si>
  <si>
    <t>COMT10</t>
  </si>
  <si>
    <t>Tècniques de venda en el comerç</t>
  </si>
  <si>
    <t>COMT11</t>
  </si>
  <si>
    <t>Gestió d'incidències del viatger. Fidelització del client</t>
  </si>
  <si>
    <t>COMT12</t>
  </si>
  <si>
    <t>Adaptació i millora de les capacitats de venda i la reputació online en el sector</t>
  </si>
  <si>
    <t>COMT13</t>
  </si>
  <si>
    <t>Reptes per a les empreses: nova interacció amb el client i digitalització de la gestió</t>
  </si>
  <si>
    <t>COMT14</t>
  </si>
  <si>
    <t>Prospecció comercial i planificació de vendes</t>
  </si>
  <si>
    <t>COMT15</t>
  </si>
  <si>
    <t>Gestió de videovisitas comercials</t>
  </si>
  <si>
    <t>COMT16</t>
  </si>
  <si>
    <t>Procediments bàsics en l'atenció al client i e-commerce</t>
  </si>
  <si>
    <t>COMT17</t>
  </si>
  <si>
    <t>BASES DE DADES DE CLIENTELA: SEGMENTACIÓ I EXPLOTACIÓ COMERCIAL</t>
  </si>
  <si>
    <t>CTRE0001</t>
  </si>
  <si>
    <t>Aspectes laborals del règim especial de persones treballadores autònomes (RETA)</t>
  </si>
  <si>
    <t>Competències transversals</t>
  </si>
  <si>
    <t>CTRE0002</t>
  </si>
  <si>
    <t>Emprenedoria</t>
  </si>
  <si>
    <t>CTRE0003</t>
  </si>
  <si>
    <t>Assessorament per a la creació d'empreses</t>
  </si>
  <si>
    <t>CTRE0004</t>
  </si>
  <si>
    <t>Emprenedoria Industrial</t>
  </si>
  <si>
    <t>CTRG0004</t>
  </si>
  <si>
    <t>Conducció de reunions</t>
  </si>
  <si>
    <t>CTRG0006</t>
  </si>
  <si>
    <t>Tècniques per a la organització del temps</t>
  </si>
  <si>
    <t>CTRH0001</t>
  </si>
  <si>
    <t>L'àmbit jurídic de la negociació col·lectiva</t>
  </si>
  <si>
    <t>CTRH0003</t>
  </si>
  <si>
    <t>Marc legal de les relacions laborals</t>
  </si>
  <si>
    <t>CTRH0004</t>
  </si>
  <si>
    <t>Assessorament sindical</t>
  </si>
  <si>
    <t>CTRH0005</t>
  </si>
  <si>
    <t>Legislació i normativa relacionada amb el diàleg social</t>
  </si>
  <si>
    <t>CTRH0006</t>
  </si>
  <si>
    <t>Principis bàsics de la funció sindical</t>
  </si>
  <si>
    <t>CTRH0008</t>
  </si>
  <si>
    <t>La mediació com a via de resolució de conflictes laborals</t>
  </si>
  <si>
    <t>CTRH0011</t>
  </si>
  <si>
    <t>Drets i deures laborals</t>
  </si>
  <si>
    <t>CTRL0003</t>
  </si>
  <si>
    <t>Anglès Empresarial</t>
  </si>
  <si>
    <t>CTRQ0001</t>
  </si>
  <si>
    <t>Sistemes de gestió de qualitat: la norma ISO 9001</t>
  </si>
  <si>
    <t>CTRQ0002</t>
  </si>
  <si>
    <t>Sistema SMED i metodologia 5S</t>
  </si>
  <si>
    <t>CTRP0013</t>
  </si>
  <si>
    <t>Tècniques per parlar en públic</t>
  </si>
  <si>
    <t>CTRP0017</t>
  </si>
  <si>
    <t>Habilitats personals i socials per l'autonomia</t>
  </si>
  <si>
    <t>CTRP0018</t>
  </si>
  <si>
    <t>Habilitats personals i socials per la comunitat</t>
  </si>
  <si>
    <t>CTRP0019</t>
  </si>
  <si>
    <t>Habilitats personals i socials per a l'ocupació</t>
  </si>
  <si>
    <t>CTRT0001</t>
  </si>
  <si>
    <t>Mesures de promoció del consum responsable</t>
  </si>
  <si>
    <t>CTRT0004</t>
  </si>
  <si>
    <t>Fonaments per a una transició ecològica en el sistema productiu i de consum</t>
  </si>
  <si>
    <t>ELEE0001</t>
  </si>
  <si>
    <t>MUNTATGE D'INSTAL·LACIONS ELÈCTRIQUES D'ENLLAÇ EN UN CENTRE DE PROCÉS DE DADES (CPD)</t>
  </si>
  <si>
    <t>ELEE0002</t>
  </si>
  <si>
    <t>MUNTATGE I MANTENIMENT D'INSTAL·LACIONS ELÈCTRIQUES D'INTERIOR, EN UN CENTRE DE PROCÉS DE DADES (CPD)</t>
  </si>
  <si>
    <t>ELEE0003</t>
  </si>
  <si>
    <t>MANTENIMENT D'INSTAL·LACIONS PROTECCIÓ CONTRA INCENDIS EN UN CENTRE DE PROCÉS DE DADES (CPD).</t>
  </si>
  <si>
    <t>ELEE0004</t>
  </si>
  <si>
    <t>MANTENIMENT D'INSTAL·LACIONS FRIGORÍFIQUES EN UN CENTRE DE PROCÉS DE DADES (CPD)</t>
  </si>
  <si>
    <t>ELEE0005</t>
  </si>
  <si>
    <t>MUNTATGE DE MÀQUINES ELÈCTRIQUES ROTATIVES EN UN CENTRE DE PROCÉS DE DADES (CPD)</t>
  </si>
  <si>
    <t>ELEE0006</t>
  </si>
  <si>
    <t>MUNTATGE I REPARACIÓ D'AUTOMATISMES ELÈCTRICS EN UN CENTRE DE PROCÉS DE DADES (CPD)</t>
  </si>
  <si>
    <t>ELEE0007</t>
  </si>
  <si>
    <t>MANTENIMENT DE MÀQUINES ELÈCTRIQUES ROTATIVES, PREVENCIÓ DE RISCOS LABORALS I MEDIAMBIENTALS EN EL MUNTATGE I MANTENIMENT D' INSTAL.LACIONS ELÈCTRIQUES EN UN CENTRE DE PR</t>
  </si>
  <si>
    <t>ELEE0008</t>
  </si>
  <si>
    <t>MUNTATGE I MANTENIMENT DE TRANSFORMADORS EN UN CENTRE DE PROCÉS DE DADES (CPD)</t>
  </si>
  <si>
    <t>ELEE0009</t>
  </si>
  <si>
    <t>OPERACIONS DE DESCÀRREC EN PLANTA INTERNA I EXTERNA EN BAIXA TENSIÓ</t>
  </si>
  <si>
    <t>ELEE0010</t>
  </si>
  <si>
    <t>MANTENIMENT EN SISTEMES DE TELECOMUNICACIÓ DE SEGURETAT I CONTROL EN SUBESTACIONS ELÈCTRIQUES</t>
  </si>
  <si>
    <t>ELEE0011</t>
  </si>
  <si>
    <t>Ús de l'analitzador de xarxes elèctriques</t>
  </si>
  <si>
    <t>ELEE0012</t>
  </si>
  <si>
    <t>Iniciació en manteniment elèctric industrial</t>
  </si>
  <si>
    <t>ELEE0013</t>
  </si>
  <si>
    <t>Aspectes tècnics per a comercials d'il·luminació</t>
  </si>
  <si>
    <t>ELEE0014</t>
  </si>
  <si>
    <t>INSTAL·LACIONS ELÈCTRIQUES EN EDIFICIS D'HABITATGES, OFICINES, LOCALS COMERCIALS I PETITES INDÚSTRIES. INSTAL·LACIONS SOLARS FOTOVOLTAIQUES AÏLLADES DE LA XARXA I D'AUTOCONSUM</t>
  </si>
  <si>
    <t>ELEE0015</t>
  </si>
  <si>
    <t>MUNTADOR/ELECTROMECÀNIC DE CONVERTIDORS D'ALTA POTÈNCIA</t>
  </si>
  <si>
    <t>ELEE0016</t>
  </si>
  <si>
    <t>MUNTATGE D' INSTAL·LACIONS ELÈCTRIQUES DE BAIXA TENSIÓ EN EDIFICIS</t>
  </si>
  <si>
    <t>ELEE0017</t>
  </si>
  <si>
    <t>GESTIÓ I TRAMITACIÓ LEGAL PER A INSTAL·LACIONS D'AUTOCONSUM I INSTAL·LACIONS DE RECÀRREGA DE VEHICLES ELÈCTRICS (COMUNITAT DE MADRID)</t>
  </si>
  <si>
    <t>ELEE0018</t>
  </si>
  <si>
    <t>TIPUS D' INSTAL·LACIONS D' AUTOCONSUM ELÈCTRIC</t>
  </si>
  <si>
    <t>ELEE0019</t>
  </si>
  <si>
    <t>Programació d'autòmats industrials</t>
  </si>
  <si>
    <t>ELEE01</t>
  </si>
  <si>
    <t>Xarxes Elèctriques Intel·ligents</t>
  </si>
  <si>
    <t>ELEE02</t>
  </si>
  <si>
    <t>Disseny, operació i manteniment d'instal·lacions ATEX</t>
  </si>
  <si>
    <t>ELEE03</t>
  </si>
  <si>
    <t>Instal·lació per a la recàrrega de vehicles elèctrics (IRVE)</t>
  </si>
  <si>
    <t>ELEE04</t>
  </si>
  <si>
    <t>Procediments bàsics delectricitat i electrònica</t>
  </si>
  <si>
    <t>ELEM0001</t>
  </si>
  <si>
    <t>DISSENY I VIRTUALITZACIÓ DE MÀQUINES I CÈL·LULES AUTOMATITZADES.</t>
  </si>
  <si>
    <t>ELEM0002</t>
  </si>
  <si>
    <t>Pneumàtica. Nivell II</t>
  </si>
  <si>
    <t>ELEM0003</t>
  </si>
  <si>
    <t>Robòtica autònoma i col·laborativa</t>
  </si>
  <si>
    <t>ELEM0004</t>
  </si>
  <si>
    <t>Pneumàtica. Nivell I</t>
  </si>
  <si>
    <t>ELEM0005</t>
  </si>
  <si>
    <t>SISTEMES DE VISIÓ INTEGRATS EN MÀQUINES ELECTROMECÀNIQUES</t>
  </si>
  <si>
    <t>ELEM0006</t>
  </si>
  <si>
    <t>REALITAT AUGMENTADA EN EL MANTENIMENT DE LA INDÚSTRIA 4.0</t>
  </si>
  <si>
    <t>ELEM0007</t>
  </si>
  <si>
    <t>ELECTRICITAT BÀSICA APLICADA A MÀQUINES ELECTROMECÀNIQUES</t>
  </si>
  <si>
    <t>ELEM0008</t>
  </si>
  <si>
    <t>INSTAL·LACIÓ I MANTENIMENT DE SISTEMES D'INSTRUMENTACIÓ I CONTROL DE PROCESSOS INDUSTRIALS</t>
  </si>
  <si>
    <t>ELEM0009</t>
  </si>
  <si>
    <t>AUTOMATITZACIÓ EFICIENT DE PROCESSOS INDUSTRIALS</t>
  </si>
  <si>
    <t>ELEM0010</t>
  </si>
  <si>
    <t>DISSENY D' ELECTRODOMÈSTICS EFICIENTS</t>
  </si>
  <si>
    <t>ELEM0011</t>
  </si>
  <si>
    <t>INTEGRACIÓ DE SISTEMES D' EMMAGATZEMATGE ENERGÈTIC EN L' AUTOMATITZACIÓ INDUSTRIAL</t>
  </si>
  <si>
    <t>ELEM0012</t>
  </si>
  <si>
    <t>ADAPTACIÓ I OPTIMITZACIÓ ENERGÈTICA DE ROBOTS INDUSTRIALS</t>
  </si>
  <si>
    <t>ELEM0013</t>
  </si>
  <si>
    <t>SENSORS I ACTUADORS EFICIENTS EN SISTEMES ELECTROMECÀNICS</t>
  </si>
  <si>
    <t>ELEM01</t>
  </si>
  <si>
    <t>MUNTATGE I REGULACIÓ DE VARIADORS DE FREQÜÈNCIA PER AL CONTROL DE MOTORS</t>
  </si>
  <si>
    <t>ELEM02</t>
  </si>
  <si>
    <t>Ciberseguretat en instal·lacions industrials</t>
  </si>
  <si>
    <t>ELEM03</t>
  </si>
  <si>
    <t>Monitorització remota d'instal·lacions industrials</t>
  </si>
  <si>
    <t>ELEM04</t>
  </si>
  <si>
    <t>Manteniment remot d'instal·lacions automatitzades</t>
  </si>
  <si>
    <t>ELEM05</t>
  </si>
  <si>
    <t>Instal·lació i manteniment de robots col·laboratius "COBOTS"</t>
  </si>
  <si>
    <t>ELEM06</t>
  </si>
  <si>
    <t>Disseny i muntatge de circuïts pneumàtics i electropneumàtics</t>
  </si>
  <si>
    <t>ELEM06PTF</t>
  </si>
  <si>
    <t>COMUNICACIONS INDUSTRIALS</t>
  </si>
  <si>
    <t>ELEM07</t>
  </si>
  <si>
    <t>Robòtica i automatització per a l'automoció</t>
  </si>
  <si>
    <t>ELEM07PTF</t>
  </si>
  <si>
    <t>INICIACIÓ AL CONTROL I REGULACIÓ DE PROCESSOS INDUSTRIALS MITJANÇANT MICROCONTROLADOR PROGRAMABLE</t>
  </si>
  <si>
    <t>ELEM08</t>
  </si>
  <si>
    <t>Sistemes de Visió integrats en màquines electromecàniques</t>
  </si>
  <si>
    <t>ELEM08PTF</t>
  </si>
  <si>
    <t>INICIACIÓ A LA VISIÓ ARTIFICIAL PER AL CONTROL D' INSTAL·LACIONS INDUSTRIALS</t>
  </si>
  <si>
    <t>ELEQ0001</t>
  </si>
  <si>
    <t>INTAL·LACIONS ELÈCTRIQUES, IRVE TELECOMUNICACIONS I RENOVABLES</t>
  </si>
  <si>
    <t>ELEQ0002</t>
  </si>
  <si>
    <t>DISSENY I MUNTATGE DE CIRCUITS ELECTRÒNICS</t>
  </si>
  <si>
    <t>ELEQ0003</t>
  </si>
  <si>
    <t>Automatització programable I</t>
  </si>
  <si>
    <t>ELEQ0004</t>
  </si>
  <si>
    <t>Automatització programable II</t>
  </si>
  <si>
    <t>ELEQ0005</t>
  </si>
  <si>
    <t>Auxiliar de muntatge i manteniment elèctric</t>
  </si>
  <si>
    <t>ELEQ0006</t>
  </si>
  <si>
    <t>CAD aplicat a sistemes elèctrics</t>
  </si>
  <si>
    <t>ELEQ0007</t>
  </si>
  <si>
    <t>Instal·lació de punts de recàrrega per a vehicles elèctrics</t>
  </si>
  <si>
    <t>ELEQ0008</t>
  </si>
  <si>
    <t>ELEQ0009</t>
  </si>
  <si>
    <t>AUTÒMATS PROGRAMABLES</t>
  </si>
  <si>
    <t>ELES0001</t>
  </si>
  <si>
    <t>MANTENIMENT D'INSTAL·LACIONS DE MEGAFONIA, SONORITZACIÓ DE LOCALS I CIRCUIT TANCAT DE TELEVISIÓ EN UN CENTRE DE PROCÉS DE DADES (CPD)</t>
  </si>
  <si>
    <t>ELES0002</t>
  </si>
  <si>
    <t>SEGURETAT ELECTRÒNICA I. SISTEMA DE VIDEO VIGILÀNCIA I SEGURETAT EN UN CENTRE DE PROCÉS DE DADES (CPD)</t>
  </si>
  <si>
    <t>ELES0003</t>
  </si>
  <si>
    <t>CIBERSEGURETAT I SEGURETAT EN INFRAESTRUCTURES D' UN CPD</t>
  </si>
  <si>
    <t>ELES0004</t>
  </si>
  <si>
    <t>INSTAL·LACIÓ, CONFIGURACIÓ I MANTENIMENT DE SISTEMES MICROOINFORMÀTICS AÏLLATS O EN XARXA EN UN CPD</t>
  </si>
  <si>
    <t>ELES0005</t>
  </si>
  <si>
    <t>MUNTATGE I MANTENIMENT DE SISTEMES DOMÒTICS, IMMOTICS I SISTEMES DE RADIOCOMUNICACIÓ EN UN CPD</t>
  </si>
  <si>
    <t>ELES0006</t>
  </si>
  <si>
    <t>SEGURETAT ELECTRÒNICA II. INSTAL·LACIÓ I POSADA EN MARXA D'UN SISTEMA DE CONTROL D'ACCÉS I PRESÈNCIA. MANTENIMENT I GESTIÓ D' INCIDÈNCIES EN PROJECTES DE VIDEO VIGILANCI</t>
  </si>
  <si>
    <t>ELES0007</t>
  </si>
  <si>
    <t>MUNTATGE D'INSTAL·LACIONS DE MEGAFONIA, SONORITZACIÓ DE LOCALS I CIRCUIT TANCAT DE TELEVISIÓ EN UN CENTRE DE PROCÉS DE DADES (CPD).</t>
  </si>
  <si>
    <t>ELES0008</t>
  </si>
  <si>
    <t>MUNTATGE I MANTENIMENT D' INSTAL·LACIONS DE TELECOMUNICACIONS, INFRAESTRUCTURES DE XARXES DE VEU I DADES EN UN CPD</t>
  </si>
  <si>
    <t>ELES0009</t>
  </si>
  <si>
    <t>MUNTATGE I MANTENIMENT D' ESTACIONS BASE DE TELEFONIA I XARXES 5G</t>
  </si>
  <si>
    <t>ELES0010</t>
  </si>
  <si>
    <t>Instal·lació de xarxes de veu i dades</t>
  </si>
  <si>
    <t>ELES0011</t>
  </si>
  <si>
    <t>Bases del muntatge en esdeveniments</t>
  </si>
  <si>
    <t>ELES0012</t>
  </si>
  <si>
    <t>Muntatge i desmuntatge d'un sistema d'il·luminació</t>
  </si>
  <si>
    <t>ELES0013</t>
  </si>
  <si>
    <t>Muntatge i instal·lació d'estructures</t>
  </si>
  <si>
    <t>ELES0014</t>
  </si>
  <si>
    <t>Instal·lació d'equips de vídeo</t>
  </si>
  <si>
    <t>ELES0015</t>
  </si>
  <si>
    <t>Instal·lació d'equips de so</t>
  </si>
  <si>
    <t>ELES0016</t>
  </si>
  <si>
    <t>Bases de xarxes i comunicacions en els esdeveniments</t>
  </si>
  <si>
    <t>ELES0017</t>
  </si>
  <si>
    <t>MUNTATGE D' ELEMENTS I EQUIPS EN INSTAL.LACIONS DE TELECOMUNICACIÓ EN EDIFICIS</t>
  </si>
  <si>
    <t>ELES01</t>
  </si>
  <si>
    <t>Instal·lació de xarxes 5G</t>
  </si>
  <si>
    <t>ELES02</t>
  </si>
  <si>
    <t>Instal·lació i Integració de Sistemes IOT en Edificis Intel·ligents</t>
  </si>
  <si>
    <t>ELES03</t>
  </si>
  <si>
    <t>Instal·lació i manteniment de xarxes 5G</t>
  </si>
  <si>
    <t>ELES04</t>
  </si>
  <si>
    <t>IOT Industrial: Dispositius Intel·ligents</t>
  </si>
  <si>
    <t>ELES05</t>
  </si>
  <si>
    <t>Instal·lació de Nodes de Xarxa 5G</t>
  </si>
  <si>
    <t>ENAA0001</t>
  </si>
  <si>
    <t>CÀLCUL DE LA PETJADA DE CARBONI EN EL CICLE INTEGRAL DE L' AIGUA</t>
  </si>
  <si>
    <t>ENAA0002</t>
  </si>
  <si>
    <t>MUNTATGE I MANTENIMENT D' ESCOMESES D' ABASTAMENT</t>
  </si>
  <si>
    <t>ENAA0003</t>
  </si>
  <si>
    <t>LOCALITZACIÓ DE FUITES D' AIGUA I SECTORITZACIÓ DE XARXES D' ABASTAMENT</t>
  </si>
  <si>
    <t>ENAA0004</t>
  </si>
  <si>
    <t>Transformació digital en el sector de l'aigua</t>
  </si>
  <si>
    <t>ENAA0005</t>
  </si>
  <si>
    <t>MANIPULACIÓ D' AIGÜES DE CONSUM PÚBLIC</t>
  </si>
  <si>
    <t>ENAA0006</t>
  </si>
  <si>
    <t>OPERACIONS AMB XARXES D' AIGUA</t>
  </si>
  <si>
    <t>ENAA0007</t>
  </si>
  <si>
    <t>SOLDADURA ESPECIALITZADA EN CANONADES DE POLIETILÈ</t>
  </si>
  <si>
    <t>ENAA0008</t>
  </si>
  <si>
    <t>MUNTATGE I MANTENIMENT D' ESCOMESES DE SANEJAMENT</t>
  </si>
  <si>
    <t>ENAA0009</t>
  </si>
  <si>
    <t>MUNTATGE I MANTENIMENT DE XARXES DE SANEJAMENT</t>
  </si>
  <si>
    <t>ENAA0010</t>
  </si>
  <si>
    <t>GUIA PER A L' ELABORACIÓ DE PLANS D' EMERGÈNCIA DAVANT DE SITUACIONS DE SEQUERA EN SISTEMES D' ABASTAMENT URBÀ</t>
  </si>
  <si>
    <t>ENAA0011</t>
  </si>
  <si>
    <t>TREBALLS EN ESPAIS CONFINATS</t>
  </si>
  <si>
    <t>ENAA0012</t>
  </si>
  <si>
    <t>INSTAL·LACIÓ DE SISTEMES DE CANONADES PLÀSTIQUES</t>
  </si>
  <si>
    <t>ENAA0013</t>
  </si>
  <si>
    <t>INSTAL·LACIÓ ESPECIALITZADA DE CANONADES GRES</t>
  </si>
  <si>
    <t>ENAA0014</t>
  </si>
  <si>
    <t>MUNTATGE I MANTENIMENT DE XARXES D' ABASTAMENT</t>
  </si>
  <si>
    <t>ENAA0015</t>
  </si>
  <si>
    <t>FUNCIONAMENT, OPERACIÓ, EXPLOTACIÓ I MANTENIMENT D' E.D.A.R</t>
  </si>
  <si>
    <t>ENAA0016</t>
  </si>
  <si>
    <t>CONTROL DE QUALITAT DE L' AIGUA REUTILITZADA</t>
  </si>
  <si>
    <t>ENAA01</t>
  </si>
  <si>
    <t>Ús eficient de l'aigua en el disseny i control del reg de jardins i zones verdes</t>
  </si>
  <si>
    <t>ENAA02</t>
  </si>
  <si>
    <t>Equipament i explotació d'instal·lacions de captació d'aigües subterrànies</t>
  </si>
  <si>
    <t>ENAA03</t>
  </si>
  <si>
    <t>Electromecànica per al manteniment d'equips essencials en instal·lacions de tractament d'aigües</t>
  </si>
  <si>
    <t>ENAC0001</t>
  </si>
  <si>
    <t>SISTEMA D' EFICIÈNCIA ENERGETICA EN L' ENLLUMENAT PUBLIC</t>
  </si>
  <si>
    <t>ENAC0002</t>
  </si>
  <si>
    <t>GESTIÓ DE RECURSOS ENERGETICS A L' EMPRESA</t>
  </si>
  <si>
    <t>ENAC0003</t>
  </si>
  <si>
    <t>AUDITÒRIA ENERGETICA A LA INDÚSTRIA</t>
  </si>
  <si>
    <t>ENAC0004</t>
  </si>
  <si>
    <t>AUDITORIES ENERGÈTIQUES EN L' EDIFICACIÓ</t>
  </si>
  <si>
    <t>ENAC0005</t>
  </si>
  <si>
    <t>EFICIÈNCIA ENERGÈTICA EN LA INDÚSTRIA</t>
  </si>
  <si>
    <t>ENAC0006</t>
  </si>
  <si>
    <t>PARÀMETRES ECONÒMICS EN L' ESTUDI DE LA RENDIBILITAT DE MESURES D' EFICIÈNCIA ENERGÈTICA EN EDIFICIS</t>
  </si>
  <si>
    <t>ENAC0007</t>
  </si>
  <si>
    <t>OPTIMITZACIÓ ECONÒMICA EN LA COMPRA D' ENERGIA: ELECTRICITAT, GAS NATURAL I HIDROCARBURS</t>
  </si>
  <si>
    <t>ENAC0008</t>
  </si>
  <si>
    <t>REHABILITACIÓ ENERGÈTICA D' EDIFICIS</t>
  </si>
  <si>
    <t>ENAC0009</t>
  </si>
  <si>
    <t>AGENT ENERGÈTIC COMUNITARI</t>
  </si>
  <si>
    <t>ENAC0010</t>
  </si>
  <si>
    <t>ESTALVI I EFICIÈNCIA ENERGÈTICA EN L' AGRICULTURA</t>
  </si>
  <si>
    <t>ENAC0011</t>
  </si>
  <si>
    <t>CÀLCULS PER A LA CERTIFICACIÓ ENERGÈTICA D' EDIFICIS EXISTENTS I DE NOVA CONSTRUCCIÓ.</t>
  </si>
  <si>
    <t>ENAC0012</t>
  </si>
  <si>
    <t>EFICIÈNCIA ENERGÈTICA EN LA CONSTRUCCIÓ D' EDIFICIS. TREBALLADORS/ES DE L'OBRA.</t>
  </si>
  <si>
    <t>ENAC0013</t>
  </si>
  <si>
    <t>EMMAGATZEMATGE D' ENERGIA ELÈCTRICA</t>
  </si>
  <si>
    <t>ENAC0014</t>
  </si>
  <si>
    <t>MESURAMENTS I EQUIPS DE MESURA EN L' ANÀLISI ENERGÈTICA D' UN EDIFICI EXISTENT</t>
  </si>
  <si>
    <t>ENAC0015</t>
  </si>
  <si>
    <t>GENERACIÓ RENOVABLE I GESTIÓ DE LA DEMANDA ELÈCTRICA</t>
  </si>
  <si>
    <t>ENAC0016</t>
  </si>
  <si>
    <t>EINES PER A LA CERTIFICACIÓ ENERGÈTICA D' EDIFICIS</t>
  </si>
  <si>
    <t>ENAC0017</t>
  </si>
  <si>
    <t>GESTIÓ EFICIENT DE L' ENERGIA EN L' ENGINYERIA</t>
  </si>
  <si>
    <t>ENAC0018</t>
  </si>
  <si>
    <t>DISSENY D' INSTAL·LACIONS D' AUTOCONSUM I ALTA EFICIÈNCIA EN LES INDÚSTRIES</t>
  </si>
  <si>
    <t>ENAC0019</t>
  </si>
  <si>
    <t>EINES D'ANÀLISI COST/BENEFICI APLICADES A L'EFICIÈNCIA ENERGÈTICA</t>
  </si>
  <si>
    <t>ENAC0020</t>
  </si>
  <si>
    <t>LEGISLACIÓ I NORMATIVA SOBRE EFICIÈNCIA ENERGÈTICA (COMUNITAT DE MADRID)</t>
  </si>
  <si>
    <t>ENAC0021</t>
  </si>
  <si>
    <t>SEGUIMENT I IMPACTE DE TECNOLOGIA INNOVADORA EFICIENT</t>
  </si>
  <si>
    <t>ENAC0022</t>
  </si>
  <si>
    <t>MANTENIMENT D' INSTAL·LACIONS D' ALTA EFICIÈNCIA ENERGÈTICA</t>
  </si>
  <si>
    <t>ENAC0023</t>
  </si>
  <si>
    <t>HIDROGEN RENOVABLE</t>
  </si>
  <si>
    <t>ENAC0024</t>
  </si>
  <si>
    <t>COMUNITATS ENERGÈTIQUES I DIGITALITZACIÓ</t>
  </si>
  <si>
    <t>ENAC0025</t>
  </si>
  <si>
    <t>INTRODUCCIÓ A LA GESTIÓ D' ENERGIA EN EDIFICACIONS RESIDENCIALS</t>
  </si>
  <si>
    <t>ENAC0026</t>
  </si>
  <si>
    <t>EFICIÈNCIA ENERGÈTICA EN EL CONTEXT COMUNITARI</t>
  </si>
  <si>
    <t>ENAC0027</t>
  </si>
  <si>
    <t>BASES DE LA VENTILACIÓ NATURAL EFICIENT</t>
  </si>
  <si>
    <t>ENAC0028</t>
  </si>
  <si>
    <t>INTRODUCCIÓ A L' EFICIÈNCIA ENERGÈTICA DELS MURS CORTINA</t>
  </si>
  <si>
    <t>ENAC0029</t>
  </si>
  <si>
    <t>INTRODUCCIÓ A LES COBERTES VERDES I EL SEU IMPACTE EN L' EFICIÈNCIA ENERGÈTICA</t>
  </si>
  <si>
    <t>ENAC0030</t>
  </si>
  <si>
    <t>DESENVOLUPAMENT I OPTIMITZACIÓ DE PROJECTES COMUNITARIS D' EFICIÈNCIA ENERGÈTICA</t>
  </si>
  <si>
    <t>ENAC0031</t>
  </si>
  <si>
    <t>INTRODUCCIÓ A LA GEOTÈRMIA</t>
  </si>
  <si>
    <t>ENAC02</t>
  </si>
  <si>
    <t>GESTIÓ DE LA DEMANDA ENERGÈTICA</t>
  </si>
  <si>
    <t>ENAC03</t>
  </si>
  <si>
    <t>Eines per a la Certificació Energètica d'Edificis</t>
  </si>
  <si>
    <t>ENAC05</t>
  </si>
  <si>
    <t>Gestió energètica en edificació</t>
  </si>
  <si>
    <t>ENAC06</t>
  </si>
  <si>
    <t>ESTALVI ENERGÈTIC I RECICLATGE EN OFICINES</t>
  </si>
  <si>
    <t>ENAC07</t>
  </si>
  <si>
    <t>Rehabilitació energètica en els sistemes passius dels edificis</t>
  </si>
  <si>
    <t>ENAC08</t>
  </si>
  <si>
    <t>EFICIÈNCIA ENERGÈTICA EN LA GESTIÓ D' INSTAL·LACIONS ESPORTIVES</t>
  </si>
  <si>
    <t>ENAC09</t>
  </si>
  <si>
    <t>Gestió de comunitats energètiques locals</t>
  </si>
  <si>
    <t>ENAC10</t>
  </si>
  <si>
    <t>Gestió energètica en sistemes industrials, edificis i equipaments</t>
  </si>
  <si>
    <t>ENAC11</t>
  </si>
  <si>
    <t>Hidrogen verd: producció, conservació i aplicacions</t>
  </si>
  <si>
    <t>ENAC12</t>
  </si>
  <si>
    <t>Planificació de negocis a la transició energètica</t>
  </si>
  <si>
    <t>ENAC13</t>
  </si>
  <si>
    <t>Intervenció energètica a l'envolupant d'un edifici mitjançant sistemes passius</t>
  </si>
  <si>
    <t>ENAC14</t>
  </si>
  <si>
    <t>Sistemes passius d'eficiència energètica a l'envolupant d'un edifici</t>
  </si>
  <si>
    <t>ENAC15</t>
  </si>
  <si>
    <t>Eficiència energètica en instal·lacions d'aerotèrmia</t>
  </si>
  <si>
    <t>ENAC16</t>
  </si>
  <si>
    <t>Fonaments d' EFICIÈNCIA ENERGÈTICA PER SUPERVISAR L' EXECUCIÓ DE L' EDIFICACIÓ</t>
  </si>
  <si>
    <t>ENAC17</t>
  </si>
  <si>
    <t>Fonaments d' EFICIÈNCIA ENERGÈTICA DURANT L' EXECUCIÓ D' EDIFICIS</t>
  </si>
  <si>
    <t>ENAC18</t>
  </si>
  <si>
    <t>INSTAL·LACIÓ DE SISTEMES D'AÏLLAMENT TÈRMIC AMB CRITERIS D'EFICIÈNCIA ENERGÈTICA</t>
  </si>
  <si>
    <t>ENAC19</t>
  </si>
  <si>
    <t>INSTAL·LACIÓ DE FINESTRES AMB CRITERIS D'EFICIÈNCIA ENERGÈTICA</t>
  </si>
  <si>
    <t>ENAC20</t>
  </si>
  <si>
    <t>EFICIÈNCIA ENERGÈTICA. IMPLANTACIÓ DE MESURES PER A LA SOSTENIBILITAT.</t>
  </si>
  <si>
    <t>ENAE0001</t>
  </si>
  <si>
    <t>POSADA EN MARXA, MANTENIMENT I LOGÍSTICA DE PROJECTES EÒLICS</t>
  </si>
  <si>
    <t>ENAE0002</t>
  </si>
  <si>
    <t>FORMACIÓ ESPECÍFICA I PREVENTIVA EN MUNTATGE DE PARCS SOLARS</t>
  </si>
  <si>
    <t>ENAE0003</t>
  </si>
  <si>
    <t>MUNTATGE DE PLAQUES SOLORES FOTOVOLTAIQUES</t>
  </si>
  <si>
    <t>ENAE0004</t>
  </si>
  <si>
    <t>ENERGIA SOLAR FOTOVOLTAICA D' AUTOCONSUM. NIVELL I</t>
  </si>
  <si>
    <t>ENAE0005</t>
  </si>
  <si>
    <t>Energia solar fotovoltaica d'autoconsum. Nivell II</t>
  </si>
  <si>
    <t>ENAE0006</t>
  </si>
  <si>
    <t>INSTAL·LACIÓ DE MUNTATGES MECÀNICS EN PLANTES SOLARS FOTOVOLTAIQUES</t>
  </si>
  <si>
    <t>ENAE0007</t>
  </si>
  <si>
    <t>Procediments bàsics en el muntatge i manteniment d'instal·lacions solars tèrmiques i fotovoltaiques</t>
  </si>
  <si>
    <t>ENAE0008</t>
  </si>
  <si>
    <t>Producció, transport, emmagatzematge i aplicacions de l'hidrogen verd</t>
  </si>
  <si>
    <t>ENAE0009</t>
  </si>
  <si>
    <t>Preparació i justificació de subvencions per a la instal·lació d'energia renovable</t>
  </si>
  <si>
    <t>ENAE0010</t>
  </si>
  <si>
    <t>INSTAL·LACIONS D'ENERGIA EÒLICA</t>
  </si>
  <si>
    <t>ENAE0011</t>
  </si>
  <si>
    <t>DISSENY, EXECUCIÓ I POSADA EN SERVEI D' INSTAL.LACIONS D' ENERGIA SOLAR FOTOVOLTAICA</t>
  </si>
  <si>
    <t>ENAE0012</t>
  </si>
  <si>
    <t>ENERGIES RENOVABLES EN LA GESTIÓ ENERGÈTICA</t>
  </si>
  <si>
    <t>ENAE0013</t>
  </si>
  <si>
    <t>ENERGIES RENOVABLES: ESPECIALITAT BIOMASSA</t>
  </si>
  <si>
    <t>ENAE0014</t>
  </si>
  <si>
    <t>INTRODUCCIÓ A LES ENERGIES RENOVABLES</t>
  </si>
  <si>
    <t>ENAE0015</t>
  </si>
  <si>
    <t>INTRODUCCIÓ A LES ENERGIES RENOVABLES EN EL SECTOR AGROPECUARI</t>
  </si>
  <si>
    <t>ENAE0016</t>
  </si>
  <si>
    <t>BIOCOMBUSTIBLES</t>
  </si>
  <si>
    <t>ENAE0017</t>
  </si>
  <si>
    <t>SISTEMES D' ENERGIA RENOVABLE EN EDIFICIS.</t>
  </si>
  <si>
    <t>ENAE0018</t>
  </si>
  <si>
    <t>DISSENY D' INSTAL·LACIONS DE GEOTÈRMIA O AEROTÈRMIA</t>
  </si>
  <si>
    <t>ENAE0019</t>
  </si>
  <si>
    <t>OPERACIONS DE REPARACIÓ I MANTENIMENT DE PALES EÒLIQUES</t>
  </si>
  <si>
    <t>ENAE0020</t>
  </si>
  <si>
    <t>INSTAL·LACIÓ I MANTENIMENT D'INSTAL·LACIONS D'ENERGIA SOLAR FOTOVOLTAICA</t>
  </si>
  <si>
    <t>ENAE0021</t>
  </si>
  <si>
    <t>AUTOCONSUM, SISTEMES D' ENERGIES RENOVABLES PER A L' IMPULS DE LA TRANSICIÓ ENERGÈTICA</t>
  </si>
  <si>
    <t>ENAE0022</t>
  </si>
  <si>
    <t>ACTIVITATS AUXILIARS EN EL MUNTATGE D' INSTAL·LACIONS SOLARS FOTOVOLTAIQUES</t>
  </si>
  <si>
    <t>ENAE0023</t>
  </si>
  <si>
    <t>DIRECCIÓ I GESTIÓ DE PROJECTES EN TRANSICIÓ ENERGÈTICA</t>
  </si>
  <si>
    <t>ENAE0024</t>
  </si>
  <si>
    <t>MUNTATGE ELÈCTRIC I POSADA EN SERVEI D' INSTAL·LACIONS SOLARS FOTOVOLTAIQUES</t>
  </si>
  <si>
    <t>ENAE0025</t>
  </si>
  <si>
    <t>ENERGIA SOLAR FOTOVOLTAICA</t>
  </si>
  <si>
    <t>ENAE0026</t>
  </si>
  <si>
    <t>AUTOCONSUM FOTOVOLTAIC</t>
  </si>
  <si>
    <t>ENAE0027</t>
  </si>
  <si>
    <t>MUNTATGE I MANTENIMENT D' INSTAL·LACIONS SOLARS HÍBRIDES</t>
  </si>
  <si>
    <t>ENAE0028</t>
  </si>
  <si>
    <t>ORGANITZACIÓ I PROJECTES D' INSTAL·LACIONS SOLARS HÍBRIDES</t>
  </si>
  <si>
    <t>ENAE0029</t>
  </si>
  <si>
    <t>MUNTATGE I MANTENIMENT DE SISTEMES AGROVOLTAICS</t>
  </si>
  <si>
    <t>ENAE0030</t>
  </si>
  <si>
    <t>DISSENY I GESTIÓ DE PROJECTES D' ENERGIA AGROVOLTAICA</t>
  </si>
  <si>
    <t>ENAE0031</t>
  </si>
  <si>
    <t>MUNTATGE I MANTENIMENT D' HIVERNACLES FOTOVOLTAICS</t>
  </si>
  <si>
    <t>ENAE0032</t>
  </si>
  <si>
    <t>DISSENY I OPTIMITZACIÓ D' HIVERNACLES FOTOVOLTAICS</t>
  </si>
  <si>
    <t>ENAE0033</t>
  </si>
  <si>
    <t>INTRODUCCIÓ A L' ENERGIA HIDROCINÈTICA</t>
  </si>
  <si>
    <t>ENAE0034</t>
  </si>
  <si>
    <t>MUNTATGE I MANTENIMENT D' INSTAL.LACIONS HIDROCINÈTIQUES EN RIUS</t>
  </si>
  <si>
    <t>ENAE0035</t>
  </si>
  <si>
    <t>DISSENY I TECNOLOGIA DE DISPOSITIUS HIDROCINÈTICS</t>
  </si>
  <si>
    <t>ENAE0036</t>
  </si>
  <si>
    <t>AVALUACIÓ I GESTIÓ DE PROJECTES HIDROCINÈTICS</t>
  </si>
  <si>
    <t>ENAE0037</t>
  </si>
  <si>
    <t>PROCEDIMENTS BÀSICS EN EL MUNTATGE I MANTENIMENT D' INSTAL·LACIONS SOLARS HÍBRIDES</t>
  </si>
  <si>
    <t>ENAE0038</t>
  </si>
  <si>
    <t>SISTEMES DE CALEFACCIÓ DOMÈSTIC AMB BIOMASSA</t>
  </si>
  <si>
    <t>ENAE0039</t>
  </si>
  <si>
    <t>PROCEDIMENTS BÀSICS EN EL MUNTATGE I MANTENIMENT D' INSTAL·LACIONS AGROVOLTÀIQUES</t>
  </si>
  <si>
    <t>ENAE0040</t>
  </si>
  <si>
    <t>PROCEDIMENTS BÀSICS EN EL MUNTATGE I MANTENIMENT D' INSTAL·LACIONS D' AEROTÈRMIA</t>
  </si>
  <si>
    <t>ENAE0041</t>
  </si>
  <si>
    <t>INSTAL·LACIÓ DE SISTEMES DE CALEFACCIÓ DE BIOMASSA PER A CALEFACCIÓ DOMÈSTICA</t>
  </si>
  <si>
    <t>ENAE0042</t>
  </si>
  <si>
    <t>BOMBAMENTS FOTOVOLTAICS PER A INSTAL·LACIONS AGRICOLES I RAMADERES</t>
  </si>
  <si>
    <t>ENAE0043</t>
  </si>
  <si>
    <t>CREACIÓ I DINAMITZACIÓ DE COMUNITATS ENERGÈTIQUES</t>
  </si>
  <si>
    <t>ENAE01</t>
  </si>
  <si>
    <t>MUNTATGE I MANTENIMENT DE PARCS EÒLICS</t>
  </si>
  <si>
    <t>ENAE02</t>
  </si>
  <si>
    <t>TECNOLOGIES DE LES ENERGIES RENOVABLES</t>
  </si>
  <si>
    <t>ENAE03</t>
  </si>
  <si>
    <t>Mobilitat elèctrica i punts de recàrrega: tecnologia i gestió</t>
  </si>
  <si>
    <t>ENAE05</t>
  </si>
  <si>
    <t>Generació distribuïda i instal·lacions d'autoconsum fotovoltaic</t>
  </si>
  <si>
    <t>ENAE06</t>
  </si>
  <si>
    <t>Muntatge i manteniment d'instal·lacions d'intercanvi geotèrmic en circuit tancat</t>
  </si>
  <si>
    <t>ENAE07</t>
  </si>
  <si>
    <t>Operació i servei en parcs eòlics</t>
  </si>
  <si>
    <t>ENAE08</t>
  </si>
  <si>
    <t>Sistemes fotovoltaics: nous dissenys, amidaments i materials</t>
  </si>
  <si>
    <t>ENAE09</t>
  </si>
  <si>
    <t>Connexió a la xarxa i integració d'energia eòlica</t>
  </si>
  <si>
    <t>ENAE11</t>
  </si>
  <si>
    <t>Projectes de producció i aplicacions bioenergètiques</t>
  </si>
  <si>
    <t>ENAE12</t>
  </si>
  <si>
    <t>Gestió integral de microxarxes híbrides</t>
  </si>
  <si>
    <t>ENAE30</t>
  </si>
  <si>
    <t>Tècnic/a de sistemes d'energies renovables</t>
  </si>
  <si>
    <t>ENAL01</t>
  </si>
  <si>
    <t>Integració de tecnologies d'emmagatzematge</t>
  </si>
  <si>
    <t>ENAL02</t>
  </si>
  <si>
    <t>Operació i planificació de xarxes elèctriques intel·ligents</t>
  </si>
  <si>
    <t>ENAS0001</t>
  </si>
  <si>
    <t>Càlcul i disseny d'instal·lacions de gas</t>
  </si>
  <si>
    <t>EOCB0001</t>
  </si>
  <si>
    <t>SOSTENIBILITAT EN LA PINTURA DECORATIVA I INDUSTRIAL</t>
  </si>
  <si>
    <t>EOCB0002</t>
  </si>
  <si>
    <t>SANEJAMENT I PINTURA EN INSTAL·LACIONS MUNICIPALS I MOBILIARI URBÀ</t>
  </si>
  <si>
    <t>EOCB0003</t>
  </si>
  <si>
    <t>CONSTRUCCIÓ D' ENVOLUPANTS I PARTICIONS LLEUGERES AMB PANELLS I ELEMENTS PREFABRICATS</t>
  </si>
  <si>
    <t>EOCB0004</t>
  </si>
  <si>
    <t>DECORACIÓ AMB GRAFFITI I MURALISME URBÀ CONTEMPORANI.</t>
  </si>
  <si>
    <t>EOCB0005</t>
  </si>
  <si>
    <t>Propietats i patologies de la fusta constructiva</t>
  </si>
  <si>
    <t>EOCB0006</t>
  </si>
  <si>
    <t>Càlcul, unions i reparacions de la fusta constructiva</t>
  </si>
  <si>
    <t>EOCB0007</t>
  </si>
  <si>
    <t>Eficiència energètica, acústica, aïllaments, tancaments i acabats de la fusta constructiva</t>
  </si>
  <si>
    <t>EOCB0008</t>
  </si>
  <si>
    <t>PREPARACIÓ BÀSICA PER A ACTIVITATS DE MANTENIMENT GENERAL D' INFRAESTRUCTURES EN EDIFICIS I INSTAL·LACIONS</t>
  </si>
  <si>
    <t>EOCB0009</t>
  </si>
  <si>
    <t>OPERACIONS BÀSIQUES PER A LA CONSTRUCCIÓ DE FORNS AMB MOTLLE I MATERIAL REFRACTARI SENSE CONFORMAR</t>
  </si>
  <si>
    <t>EOCB0010</t>
  </si>
  <si>
    <t>OPERACIONS BÀSIQUES PER A LA CONSTRUCCIÓ DE FORNS AMB MAONS REFRACTARIS I AÏLLANTS</t>
  </si>
  <si>
    <t>EOCB0011</t>
  </si>
  <si>
    <t>OPERACIONS BÀSIQUES DE FABRICACIÓ DE MOTLLES METÀL·LICS PER A MATERIALS REFRACTARIS</t>
  </si>
  <si>
    <t>EOCB0012</t>
  </si>
  <si>
    <t>CONSTRUCCIÓ DE FÀBRIQUES AMB BLOC DE FORMIGÓ CEL·LULAR</t>
  </si>
  <si>
    <t>EOCB0013</t>
  </si>
  <si>
    <t>PRL per a treballs de revestiment de guix</t>
  </si>
  <si>
    <t>EOCB0014</t>
  </si>
  <si>
    <t>PRL per a treballs de pintura</t>
  </si>
  <si>
    <t>EOCB0015</t>
  </si>
  <si>
    <t>PRL per a treballs de pintura. Part específica</t>
  </si>
  <si>
    <t>EOCB0016</t>
  </si>
  <si>
    <t>PRL per a treballs de solats ¿ enrajolats. Part específica</t>
  </si>
  <si>
    <t>EOCB0017</t>
  </si>
  <si>
    <t>PRL per a treballs de paleta. Part específica</t>
  </si>
  <si>
    <t>EOCB0018</t>
  </si>
  <si>
    <t>PRL per a treballs de col·locació de materials de cobriment.</t>
  </si>
  <si>
    <t>EOCB0019</t>
  </si>
  <si>
    <t>PRL per a treballs de revestiments exteriors. Part específica</t>
  </si>
  <si>
    <t>EOCB0020</t>
  </si>
  <si>
    <t>PRL per a treballs de revestiments exteriors.</t>
  </si>
  <si>
    <t>EOCB0021</t>
  </si>
  <si>
    <t>Prl per a operaris de taller de materials: pedres industrials i naturals. Part específica</t>
  </si>
  <si>
    <t>EOCB0022</t>
  </si>
  <si>
    <t>PRL per a treballs de demolició i rehabilitació. Part específica</t>
  </si>
  <si>
    <t>EOCB0023</t>
  </si>
  <si>
    <t>PRL per a treballs de paleta</t>
  </si>
  <si>
    <t>EOCB0024</t>
  </si>
  <si>
    <t>PRL per a treballs de revestiment de guix. Part específica</t>
  </si>
  <si>
    <t>EOCB0025</t>
  </si>
  <si>
    <t>SEGURETAT EN ELS TREBALLS EN ALÇADA SOBRE ESTRUCTURES I COBERTES</t>
  </si>
  <si>
    <t>EOCB0026</t>
  </si>
  <si>
    <t>PRL per a treballs de solats - enrajolats</t>
  </si>
  <si>
    <t>EOCB0027</t>
  </si>
  <si>
    <t>PRL per a treballs de demolició i rehabilitació.</t>
  </si>
  <si>
    <t>EOCB0028</t>
  </si>
  <si>
    <t>TREBALLS TEMPORALS DE CONSTRUCCIÓ, CONSERVACIÓ I MANTENIMENT EN ALÇADA AMB SISTEMES D' ACCÉS I POSICIONAMENT MITJANÇANT CORDES</t>
  </si>
  <si>
    <t>EOCB0029</t>
  </si>
  <si>
    <t>Prl per a operaris de taller de materials: pedres industrials i naturals</t>
  </si>
  <si>
    <t>EOCB0030</t>
  </si>
  <si>
    <t>PRL per a treballs de col·locació de materials de cobriment. Part específica</t>
  </si>
  <si>
    <t>EOCB0031</t>
  </si>
  <si>
    <t>FORMACIÓ INICIAL EN PREVENCIÓ DE RISCOS LABORALS DEL SECTOR DE LA CONSTRUCCIÓ</t>
  </si>
  <si>
    <t>EOCB0032</t>
  </si>
  <si>
    <t>FONAMENTS DE TREBALL DE PALETA PER A LA CONSTRUCCIÓ 4.0</t>
  </si>
  <si>
    <t>EOCB0033</t>
  </si>
  <si>
    <t>NOUS MATERIALS SOSTENIBLES PER A LA CONSTRUCCIÓ</t>
  </si>
  <si>
    <t>EOCB0034</t>
  </si>
  <si>
    <t>COMPETÈNCIES DIGITALS EN LA FAMÍLIA PROFESSIONAL D' EDIFICACIÓ I OBRA CIVIL</t>
  </si>
  <si>
    <t>EOCB01</t>
  </si>
  <si>
    <t>Bioconstrucció</t>
  </si>
  <si>
    <t>EOCB02</t>
  </si>
  <si>
    <t>Asfaltat i manteniment d'infraestructures</t>
  </si>
  <si>
    <t>EOCB03</t>
  </si>
  <si>
    <t>Construcció de pèrgoles solars fotovoltaiques</t>
  </si>
  <si>
    <t>EOCB04</t>
  </si>
  <si>
    <t>INSTAL·LACIÓ DE FUSTERIA EXTERIOR</t>
  </si>
  <si>
    <t>EOCB05</t>
  </si>
  <si>
    <t>INSTAL·LACIÓ DE PANELLS PREFABRICATS LLEUGERS PER A ENVOLUPANT DE CONSTRUCCIÓ INDUSTRIALITZADA</t>
  </si>
  <si>
    <t>EOCB06</t>
  </si>
  <si>
    <t>Manteniment i rehabilitació dedificis</t>
  </si>
  <si>
    <t>EOCB07</t>
  </si>
  <si>
    <t>Operacions en la fabricació de banys industrialitzats.</t>
  </si>
  <si>
    <t>EOCE0001</t>
  </si>
  <si>
    <t>TÈCNIQUES D' ENCOFRAT</t>
  </si>
  <si>
    <t>EOCE0002</t>
  </si>
  <si>
    <t>OPERARI/A ENCOFRADOR I FERRALLISTA</t>
  </si>
  <si>
    <t>EOCE0003</t>
  </si>
  <si>
    <t>PRL PER A TREBALLS DE FERRALLAT. PART ESPECÍFICA</t>
  </si>
  <si>
    <t>EOCE0004</t>
  </si>
  <si>
    <t>PRL per a treballs de ferrallat</t>
  </si>
  <si>
    <t>EOCE0005</t>
  </si>
  <si>
    <t>PRL per a fonamentacions especials, sondejos i perforacions. Part específica</t>
  </si>
  <si>
    <t>EOCE0006</t>
  </si>
  <si>
    <t>PRL per a treballs de construcció i manteniment de vies fèrries. Part específica</t>
  </si>
  <si>
    <t>EOCE0007</t>
  </si>
  <si>
    <t>PRL per a fonamentacions especials, sondejos i perforacions</t>
  </si>
  <si>
    <t>EOCE0008</t>
  </si>
  <si>
    <t>PRL per a treballs de construcció i manteniment de vies fèrries</t>
  </si>
  <si>
    <t>EOCE0009</t>
  </si>
  <si>
    <t>PRL per a treballs d'encofrat</t>
  </si>
  <si>
    <t>EOCE0010</t>
  </si>
  <si>
    <t>PRL per a treballs d'encofrat. part específica</t>
  </si>
  <si>
    <t>EOCE0011</t>
  </si>
  <si>
    <t>PRL per a treballs dexecució de túnels i sosteniment de les excavacions subterrànies. Part específica</t>
  </si>
  <si>
    <t>EOCE0012</t>
  </si>
  <si>
    <t>PRL per a treballs d'execució de túnels i sosteniment de les excavacions subterrànies</t>
  </si>
  <si>
    <t>EOCE01</t>
  </si>
  <si>
    <t>FUTUR CODI ESTRUCTURAL</t>
  </si>
  <si>
    <t>EOCE02</t>
  </si>
  <si>
    <t>Tractament de núvols de punts per a la seva integració a BIM</t>
  </si>
  <si>
    <t>EOCJ0001</t>
  </si>
  <si>
    <t>OPERACIONS BÀSIQUES DE CONSTRUCCIÓ PARTICIPATIVA EN SEC</t>
  </si>
  <si>
    <t>EOCJ0002</t>
  </si>
  <si>
    <t>OPERADOR/A DE MUNTATGE I DESMUNTATGE D'ANDAMIS</t>
  </si>
  <si>
    <t>EOCJ0003</t>
  </si>
  <si>
    <t>OPERACIONS BÀSIQUES EN LA INSTAL·LACIÓ DE TRASDOSSATS SEMIDIRECTES DE PLACA DE GUIXO LAMINAT</t>
  </si>
  <si>
    <t>EOCJ0004</t>
  </si>
  <si>
    <t>OPERACIONS BÀSIQUES EN LA INSTAL·LACIÓ DE TRASDOSSATS DIRECTES DE PLACA DE GUIXO LAMINAT</t>
  </si>
  <si>
    <t>EOCJ0005</t>
  </si>
  <si>
    <t>OPERACIONS BÀSIQUES EN LA INSTAL·LACIÓ DE FALSOS SOSTRES CONTINUS DE PLACA DE GUIX LAMINAT</t>
  </si>
  <si>
    <t>EOCJ0006</t>
  </si>
  <si>
    <t>PRL per a feines d'electricitat. part específica</t>
  </si>
  <si>
    <t>EOCJ0007</t>
  </si>
  <si>
    <t>PRL per a feines d'electricitat</t>
  </si>
  <si>
    <t>EOCJ0008</t>
  </si>
  <si>
    <t>PRL per a treballs de fontaneria. part específica</t>
  </si>
  <si>
    <t>EOCJ0009</t>
  </si>
  <si>
    <t>PRL per a feines de muntatge d'estructures tubulars. Part específica</t>
  </si>
  <si>
    <t>EOCJ0010</t>
  </si>
  <si>
    <t>PRL per a treballs d'aïllament i impermeabilització. Part específica</t>
  </si>
  <si>
    <t>EOCJ0011</t>
  </si>
  <si>
    <t>PRL per a treballs de muntatge d'estructures tubulars</t>
  </si>
  <si>
    <t>EOCJ0012</t>
  </si>
  <si>
    <t>Prl per a operaris dinstal·lacions temporals dobra i auxiliars. Part específica</t>
  </si>
  <si>
    <t>EOCJ0013</t>
  </si>
  <si>
    <t>PRL per a treballs de muntatge de prefabricats de formigó. Part específica</t>
  </si>
  <si>
    <t>EOCJ0014</t>
  </si>
  <si>
    <t>PRL per a treballs de soldadura. Part específica</t>
  </si>
  <si>
    <t>EOCJ0015</t>
  </si>
  <si>
    <t>PRL per a muntador d'escaiola, placa de guix laminat i assimilats</t>
  </si>
  <si>
    <t>EOCJ0016</t>
  </si>
  <si>
    <t>PRL per a treballs en xarxes de proveïment i sanejament i porcería</t>
  </si>
  <si>
    <t>EOCJ0017</t>
  </si>
  <si>
    <t>Prl per a operaris d'instal·lacions temporals d'obra i auxiliars</t>
  </si>
  <si>
    <t>EOCJ0018</t>
  </si>
  <si>
    <t>PRL per a treballs de fontaneria</t>
  </si>
  <si>
    <t>EOCJ0019</t>
  </si>
  <si>
    <t>Prl per a treballs marítims</t>
  </si>
  <si>
    <t>EOCJ0020</t>
  </si>
  <si>
    <t>Prl per a treballs marítims. Part específica</t>
  </si>
  <si>
    <t>EOCJ0021</t>
  </si>
  <si>
    <t>PRL per a treballs de muntatge de prefabricats de formigó</t>
  </si>
  <si>
    <t>EOCJ0022</t>
  </si>
  <si>
    <t>PRL per a treballs en xarxes de proveïment i sanejament i porcería. Part específica</t>
  </si>
  <si>
    <t>EOCJ0023</t>
  </si>
  <si>
    <t>PRL per a muntador d'escaiola, placa de guix laminat i assimilats. part específica</t>
  </si>
  <si>
    <t>EOCJ0024</t>
  </si>
  <si>
    <t>PRL per a treballs d'aïllament i impermeabilització</t>
  </si>
  <si>
    <t>EOCJ0025</t>
  </si>
  <si>
    <t>PRL per a treballs de soldadura</t>
  </si>
  <si>
    <t>EOCJ0026</t>
  </si>
  <si>
    <t>NOVES TENDÈNCIES I TECNOLOGIES EN MUNTATGE DE MATERIALS CONSTRUCTIUS</t>
  </si>
  <si>
    <t>EOCJ0027</t>
  </si>
  <si>
    <t>SENYALITZACIÓ VIÀRIA I OPERACIONS AMB MAQUINÀRIA DE SENYALITZACIÓ HORITZONTAL</t>
  </si>
  <si>
    <t>EOCJ0028</t>
  </si>
  <si>
    <t>PROCEDIMENTS BÀSICS EN MUNTATGE DE COBERTES VERDES</t>
  </si>
  <si>
    <t>EOCJ0029</t>
  </si>
  <si>
    <t>MUNTATGE DE SÒLS RADIANTS PER A CLIMATITZACIÓ EFICIENT</t>
  </si>
  <si>
    <t>EOCJ0030</t>
  </si>
  <si>
    <t>PROCEDIMENTS BÀSICS EN MUNTATGE D' ELEMENTS PER A VENTILACIÓ NATURAL EFICIENT</t>
  </si>
  <si>
    <t>EOCJ0031</t>
  </si>
  <si>
    <t>PROCEDIMENTS BÀSICS EN MUNTATGE DE MURS CORTINA EFICIENTS</t>
  </si>
  <si>
    <t>EOCJ0032</t>
  </si>
  <si>
    <t>COL·LOCACIÓ DE SISTEMES D'OMBREJAT I PROTECCIÓ SOLAR EN EDIFICACIONS</t>
  </si>
  <si>
    <t>EOCJ0033</t>
  </si>
  <si>
    <t>SISTEMES DE RECUPERACIÓ D' AIGUA DE PLUJA</t>
  </si>
  <si>
    <t>EOCJ0034</t>
  </si>
  <si>
    <t>PROCEDIMENTS BÀSICS EN MUNTATGE DE SÒLS RADIANTS PER A CLIMATITZACIÓ EFICIENT</t>
  </si>
  <si>
    <t>EOCJ0035</t>
  </si>
  <si>
    <t>AUTOMATITZACIÓ I EFICIÈNCIA EN MUNTATGE EN EDIFICACIONS AMB INTEL·LIGÈNCIA ARTIFICIAL</t>
  </si>
  <si>
    <t>EOCJ0036</t>
  </si>
  <si>
    <t>MUNTATGE I MANTENIMENT DE SISTEMES DE COBERTES VERDES PER A EFICIÈNCIA ENERGÈTICA</t>
  </si>
  <si>
    <t>EOCJ0037</t>
  </si>
  <si>
    <t>DISSENY I MUNTATGE DE SISTEMES DE RECUPERACIÓ D' AIGUA DE PLUJA</t>
  </si>
  <si>
    <t>EOCJ0038</t>
  </si>
  <si>
    <t>MUNTATGE I MANTENIMENT DE SISTEMES DE VENTILACIÓ NATURAL PER A L' EFICIÈNCIA ENERGÈTICA</t>
  </si>
  <si>
    <t>EOCJ0039</t>
  </si>
  <si>
    <t>DISSENY AVANÇAT DE SISTEMES D' OMBREJAT I PROTECCIÓ SOLAR EFICIENTS</t>
  </si>
  <si>
    <t>EOCJ0040</t>
  </si>
  <si>
    <t>AVANÇOS I TECNOLOGIES EN SISTEMES DE RECUPERACIÓ D' AIGUA DE PLUJA</t>
  </si>
  <si>
    <t>EOCJ0041</t>
  </si>
  <si>
    <t>DISSENY I OPTIMITZACIÓ DE SÒLS RADIANTS PER A CLIMATITZACIÓ EFICIENT.</t>
  </si>
  <si>
    <t>EOCJ0042</t>
  </si>
  <si>
    <t>MUNTATGE I MANTENIMENT DE MURS CORTINA PER A EFICIÈNCIA ENERGÈTICA</t>
  </si>
  <si>
    <t>EOCJ0043</t>
  </si>
  <si>
    <t>ENVOLTANTS VEGETALS PER A LA REGENERACIÓ D' ENTORNS URBANS</t>
  </si>
  <si>
    <t>EOCJ01</t>
  </si>
  <si>
    <t>CONSTRUCCIÓ SOSTENIBLE AMB FUSTA</t>
  </si>
  <si>
    <t>EOCJ02</t>
  </si>
  <si>
    <t>Aplicació de tractaments no peculiars i naturals per a la fusta</t>
  </si>
  <si>
    <t>EOCO0001</t>
  </si>
  <si>
    <t>GEOTECNOLOGIES APLICADES A LES INFRAESTRUCTURES DE TRANSPORT</t>
  </si>
  <si>
    <t>EOCO0002</t>
  </si>
  <si>
    <t>QUALITAT I MEDI AMBIENT EN LA CONSTRUCCIÓ 4.0</t>
  </si>
  <si>
    <t>EOCO0003</t>
  </si>
  <si>
    <t>EINES DIGITALS I INNOVACIÓ TECNOLÒGICA PER A L' ARQUITECTURA 4.0.</t>
  </si>
  <si>
    <t>EOCO0004</t>
  </si>
  <si>
    <t>PREVENCIÓ DE RISCOS LABORALS EN LA CONSTRUCCIÓ 4.0</t>
  </si>
  <si>
    <t>EOCO0006</t>
  </si>
  <si>
    <t>Autodesk Revit Architecture</t>
  </si>
  <si>
    <t>EOCO0007</t>
  </si>
  <si>
    <t>El projecte d'edificació amb Revit en ajusta BIM</t>
  </si>
  <si>
    <t>EOCO0008</t>
  </si>
  <si>
    <t>Revit bàsic, entorn BIM</t>
  </si>
  <si>
    <t>EOCO0009</t>
  </si>
  <si>
    <t>Synchro 4D pro entorn BIM</t>
  </si>
  <si>
    <t>EOCO0010</t>
  </si>
  <si>
    <t>Revit intermedi, entorn BIM</t>
  </si>
  <si>
    <t>EOCO0011</t>
  </si>
  <si>
    <t>Verificació de qualitat</t>
  </si>
  <si>
    <t>EOCO0012</t>
  </si>
  <si>
    <t>Tècniques tradicionals en construcció, la pedra</t>
  </si>
  <si>
    <t>EOCO0013</t>
  </si>
  <si>
    <t>Tècniques tradicionals en construcció, ceràmica i terra</t>
  </si>
  <si>
    <t>EOCO0014</t>
  </si>
  <si>
    <t>Tècniques tradicionals en construcció, la calç i el guix</t>
  </si>
  <si>
    <t>EOCO0015</t>
  </si>
  <si>
    <t>Tècniques tradicionals en construcció, la fusta</t>
  </si>
  <si>
    <t>EOCO0016</t>
  </si>
  <si>
    <t>Disseny d'il·luminació amb Dialux</t>
  </si>
  <si>
    <t>EOCO0017</t>
  </si>
  <si>
    <t>Planificació i gestió del pressupost amb prest</t>
  </si>
  <si>
    <t>EOCO0018</t>
  </si>
  <si>
    <t>Mesuraments, pressupostos i certificacions amb Presto i Cost-it</t>
  </si>
  <si>
    <t>EOCO0019</t>
  </si>
  <si>
    <t>Gestió, elements i famílies amb Revit en l'entorn BIM</t>
  </si>
  <si>
    <t>EOCO0020</t>
  </si>
  <si>
    <t>Naviswork en entorn BIM</t>
  </si>
  <si>
    <t>EOCO0021</t>
  </si>
  <si>
    <t>Fonaments de la rehabilitació</t>
  </si>
  <si>
    <t>EOCO0022</t>
  </si>
  <si>
    <t>Diagnosi, deficiències i actuació en rehabilitació d'estructures</t>
  </si>
  <si>
    <t>EOCO0023</t>
  </si>
  <si>
    <t>Diagnòstic, deficiències i actuacions en envolupants estructurals amb humitats</t>
  </si>
  <si>
    <t>EOCO0024</t>
  </si>
  <si>
    <t>Elaborar el pressupost de licitacions d'obres públiques i privades</t>
  </si>
  <si>
    <t>EOCO0025</t>
  </si>
  <si>
    <t>Coneixements bàsics del funcionament d'instal·lacions de acs, elèctriques, tèrmiques i de sanejament</t>
  </si>
  <si>
    <t>EOCO0026</t>
  </si>
  <si>
    <t>Rehabilitació integral d'edificis</t>
  </si>
  <si>
    <t>EOCO0027</t>
  </si>
  <si>
    <t>Istram-ispol BIM per a infraestructures</t>
  </si>
  <si>
    <t>EOCO0028</t>
  </si>
  <si>
    <t>Funcions del personal encarregat d'obra</t>
  </si>
  <si>
    <t>EOCO0029</t>
  </si>
  <si>
    <t>Interpretació de plans</t>
  </si>
  <si>
    <t>EOCO0030</t>
  </si>
  <si>
    <t>Domòtica</t>
  </si>
  <si>
    <t>EOCO0031</t>
  </si>
  <si>
    <t>GESTIÓ DE LA REHABILITACIÓ I LA RENOVACIÓ URBANA</t>
  </si>
  <si>
    <t>EOCO0032</t>
  </si>
  <si>
    <t>Prl per a responsables d'obra i tècnics d'execució a empreses de construcció</t>
  </si>
  <si>
    <t>EOCO0033</t>
  </si>
  <si>
    <t>PRL per a l'exercici de les funcions de delegats/des de prevenció en empreses de construcció</t>
  </si>
  <si>
    <t>EOCO0034</t>
  </si>
  <si>
    <t>PRL per a treballs de conservació i explotació de carreteres.</t>
  </si>
  <si>
    <t>EOCO0035</t>
  </si>
  <si>
    <t>Prl per a comandaments intermedis a empreses de construcció</t>
  </si>
  <si>
    <t>EOCO0036</t>
  </si>
  <si>
    <t>Nivell bàsic de prevenció en construcció</t>
  </si>
  <si>
    <t>EOCO0037</t>
  </si>
  <si>
    <t>PRL per a treballs de conservació i explotació de carreteres. Part específica</t>
  </si>
  <si>
    <t>EOCO0038</t>
  </si>
  <si>
    <t>PRL per a administratius</t>
  </si>
  <si>
    <t>EOCO0039</t>
  </si>
  <si>
    <t>Prl per a personal directiu d'empreses de construcció</t>
  </si>
  <si>
    <t>EOCO0040</t>
  </si>
  <si>
    <t>GESTIÓ DE PROJECTES EN LA CONSTRUCCIÓ 4.0</t>
  </si>
  <si>
    <t>EOCO0041</t>
  </si>
  <si>
    <t>LEGISLACIÓ I NORMATIVA SOBRE EFICIÈNCIA ENERGÈTICA EN EDIFICACIÓ</t>
  </si>
  <si>
    <t>EOCO0042</t>
  </si>
  <si>
    <t>NOVES SOLUCIONS CONSTRUCTIVES PER MILLORAR L' EFICIÈNCIA ENERGÈTICA DELS EDIFICIS</t>
  </si>
  <si>
    <t>EOCO0043</t>
  </si>
  <si>
    <t>NOUS MODELS I ESTILS EN INFRAESTRUCTURES DE FUSTA</t>
  </si>
  <si>
    <t>EOCO0044</t>
  </si>
  <si>
    <t>PLANIFICACIÓ I GESTIÓ DE LA CONSTRUCCIÓ INDUSTRIALITZADA</t>
  </si>
  <si>
    <t>EOCO0045</t>
  </si>
  <si>
    <t>TRANSICIÓ ENERGÈTICA EN PROCESSOS DE REHABILITACIÓ D' HABITATGES EN ENTORNS RURALS</t>
  </si>
  <si>
    <t>EOCO0046</t>
  </si>
  <si>
    <t>APLICACIONS BIM (BUILDING INFORMATION MODELING) PER A OBRA CIVIL</t>
  </si>
  <si>
    <t>EOCO0047</t>
  </si>
  <si>
    <t>APLICACIONS DE DISSENY I CÀLCUL D' INSTAL·LACIONS I ESTRUCTURES EN EDIFICACIÓ</t>
  </si>
  <si>
    <t>EOCO0048</t>
  </si>
  <si>
    <t>TÈCNIC EN MODELAT BIM (BUILDING INFORMATION MODELING)</t>
  </si>
  <si>
    <t>EOCO0049</t>
  </si>
  <si>
    <t>INFOGRAFIA ARQUITECTÒNICA</t>
  </si>
  <si>
    <t>EOCO0050</t>
  </si>
  <si>
    <t>GESTIÓ INTEGRAL DE PROJECTES BIM AMB CYPE</t>
  </si>
  <si>
    <t>EOCO01</t>
  </si>
  <si>
    <t>Fotogrametria amb RPAs per Edificació i Obra civil</t>
  </si>
  <si>
    <t>EOCO02</t>
  </si>
  <si>
    <t>Pilotatge de RPAs professional en edificació i obra civil (Llicència multirrotor de 0 a 5 Kg MTOW)</t>
  </si>
  <si>
    <t>EOCO03</t>
  </si>
  <si>
    <t>Desenvolupament de projectes amb metodologia BIM-Allplan</t>
  </si>
  <si>
    <t>EOCO03PTF</t>
  </si>
  <si>
    <t>EINES DE REVIT PER A PROJECTES D' ARQUITECTURA</t>
  </si>
  <si>
    <t>EOCO04</t>
  </si>
  <si>
    <t>Arquitectura tradicional bioclimàtica</t>
  </si>
  <si>
    <t>EOCO05</t>
  </si>
  <si>
    <t>Tecnologies i sistemes a implementar en Smart-Cities.</t>
  </si>
  <si>
    <t>EOCO06</t>
  </si>
  <si>
    <t>Diagnòstic i avaluació d'edificis saludables</t>
  </si>
  <si>
    <t>EOCO07</t>
  </si>
  <si>
    <t>Aplicació de l'economia circular a la construcció</t>
  </si>
  <si>
    <t>EOCO08</t>
  </si>
  <si>
    <t>DISSENY SOSTENIBLE I EFICIÈNCIA ENERGÈTICA AMB REVIT</t>
  </si>
  <si>
    <t>EOCO09</t>
  </si>
  <si>
    <t>FONAMENTS DE DISSENY I MODELATGE D'INSTAL·LACIONS AMB REVIT M.E.P</t>
  </si>
  <si>
    <t>EOCO10</t>
  </si>
  <si>
    <t>INTRODUCCIÓ A L' ENTORN BIM AMB REVIT</t>
  </si>
  <si>
    <t>EOCO11</t>
  </si>
  <si>
    <t>INTRODUCCIÓ AL TREBALL COL·LABORATIU AMB REVIT</t>
  </si>
  <si>
    <t>EOCO12</t>
  </si>
  <si>
    <t>Modelat 3D amb Autodesk Fusion 360</t>
  </si>
  <si>
    <t>EOCO13</t>
  </si>
  <si>
    <t>Modelat 3D amb Autodesk Inventor</t>
  </si>
  <si>
    <t>EOCO14</t>
  </si>
  <si>
    <t>MODELAT AMB MASSES CONCEPTUALS EN REVIT</t>
  </si>
  <si>
    <t>EOCO15</t>
  </si>
  <si>
    <t>PARAMETRITZACIÓ DE FAMÍLIES AMB REVIT</t>
  </si>
  <si>
    <t>EOCO16</t>
  </si>
  <si>
    <t>Seguiment i control d'obra mitjançant Apps</t>
  </si>
  <si>
    <t>EOCO17</t>
  </si>
  <si>
    <t>Inspecció termogràfica d'edificis</t>
  </si>
  <si>
    <t>EOCO18</t>
  </si>
  <si>
    <t>Teledetecció en Obra Civil i Indústries Extractives</t>
  </si>
  <si>
    <t>EOCO19</t>
  </si>
  <si>
    <t>Aplicació d'UAS/Drons en Edificació</t>
  </si>
  <si>
    <t>EOCO20</t>
  </si>
  <si>
    <t>Aplicació d'UAS/Drons en Obra Civil i Indústries Extractives</t>
  </si>
  <si>
    <t>EOCO21</t>
  </si>
  <si>
    <t>REVIT: MAQUETACIÓ DE PLÀNOLS</t>
  </si>
  <si>
    <t>EOCQ0001</t>
  </si>
  <si>
    <t>Operacions de manipuladora telescòpica (perfeccionament)</t>
  </si>
  <si>
    <t>EOCQ0002</t>
  </si>
  <si>
    <t>Operacions amb maquinària de compactació</t>
  </si>
  <si>
    <t>EOCQ0003</t>
  </si>
  <si>
    <t>Operacions amb grua autocarregant (camió grua)</t>
  </si>
  <si>
    <t>EOCQ0004</t>
  </si>
  <si>
    <t>Operacions de minicarregadora-miniexcavadora</t>
  </si>
  <si>
    <t>EOCQ0005</t>
  </si>
  <si>
    <t>Muntatge de bastides tubulars recolzades</t>
  </si>
  <si>
    <t>EOCQ0006</t>
  </si>
  <si>
    <t>Maneig de retrocarregadora mixta</t>
  </si>
  <si>
    <t>EOCQ0007</t>
  </si>
  <si>
    <t>Perfeccionament del maneig de retroexcavadora mixta</t>
  </si>
  <si>
    <t>EOCQ0008</t>
  </si>
  <si>
    <t>PRL per a aparells elevadors</t>
  </si>
  <si>
    <t>EOCQ0009</t>
  </si>
  <si>
    <t>Prl per a aparells elevadors. part específica</t>
  </si>
  <si>
    <t>EOCQ0010</t>
  </si>
  <si>
    <t>PRL per a treballs de manteniment de maquinària i vehicles</t>
  </si>
  <si>
    <t>EOCQ0011</t>
  </si>
  <si>
    <t>Prl per a vehicles i maquinària de moviment de terres</t>
  </si>
  <si>
    <t>EOCQ0012</t>
  </si>
  <si>
    <t>Prl per a operadors dequips manuals. part específica</t>
  </si>
  <si>
    <t>EOCQ0013</t>
  </si>
  <si>
    <t>Prl per a operadors d'equips manuals</t>
  </si>
  <si>
    <t>EOCQ0014</t>
  </si>
  <si>
    <t>PRL per a feines d'estabilització d'esplanades i estès de ferms. part específica</t>
  </si>
  <si>
    <t>EOCQ0015</t>
  </si>
  <si>
    <t>PRL per a treballs de manteniment de maquinària i vehicles. Part específica</t>
  </si>
  <si>
    <t>EOCQ0016</t>
  </si>
  <si>
    <t>Prl per a vehicles i maquinària de moviment de terres. part específica</t>
  </si>
  <si>
    <t>EOCQ0017</t>
  </si>
  <si>
    <t>PRL per a treballs d'estabilització d'esplanades i estès de ferms</t>
  </si>
  <si>
    <t>EOCQ01</t>
  </si>
  <si>
    <t>Operacions de manutenció de càrregues amb grua mòbil autopropulsada</t>
  </si>
  <si>
    <t>EOCQ02</t>
  </si>
  <si>
    <t>OPERACIONS MANTENIMENT PREVENTIU I CORRECTIU GENERAL DE MAQUINÀRIA DE MOVIMENT DE TERRES</t>
  </si>
  <si>
    <t>FCOA0001</t>
  </si>
  <si>
    <t>COMPETÈNCIES BÀSIQUES EN SOSTENIBILITAT PER A L' OCUPACIÓ. GREENCOMP</t>
  </si>
  <si>
    <t>Formació complementària</t>
  </si>
  <si>
    <t>FCOA0002</t>
  </si>
  <si>
    <t>SEGELLS I CERTIFICACIONS VINCULATS AMB ELS OBJECTIUS DE DESENVOLUPAMENT SOSTENIBLE (ODS)</t>
  </si>
  <si>
    <t>FCOA07</t>
  </si>
  <si>
    <t>SENSIBILITZACIÓ EN MATÈRIA DE SOSTENIBILITAT</t>
  </si>
  <si>
    <t>FCOE0002</t>
  </si>
  <si>
    <t>ALEMANY ELEMENTAL APLICAT AL DEPARTAMENT DE PISOS</t>
  </si>
  <si>
    <t>FCOE0005</t>
  </si>
  <si>
    <t>COMUNICACIÓ EN LLENGUA CASTELLANA PER A L' OCUPACIÓ NIVELL 2</t>
  </si>
  <si>
    <t>FCOE0006</t>
  </si>
  <si>
    <t>COMUNICACIÓ EN LLENGÜES ESTRANGERES PER A L'OCUPACIÓ (ANGLÈS) NIVELL 3</t>
  </si>
  <si>
    <t>FCOE0007</t>
  </si>
  <si>
    <t>COMUNICACIÓ EN LLENGÜES ESTRANGERES PER A L'OCUPACIÓ (ALEMANY) NIVELL 2</t>
  </si>
  <si>
    <t>FCOE0008</t>
  </si>
  <si>
    <t>COMUNICACIÓ EN LLENGÜES ESTRANGERES PER A L'OCUPACIÓ (ALEMANY) NIVELL 3</t>
  </si>
  <si>
    <t>FCOE0009</t>
  </si>
  <si>
    <t>COMUNICACIÓ EN LLENGÜES ESTRANGERES PER A L'OCUPACIÓ (ANGLÈS) NIVELL 2</t>
  </si>
  <si>
    <t>FCOE0010</t>
  </si>
  <si>
    <t>COMUNICACIÓ EN LLENGÜES ESTRANGERES PER A L'OCUPACIÓ (FRANCÈS) NIVELL 2</t>
  </si>
  <si>
    <t>FCOE0011</t>
  </si>
  <si>
    <t>COMUNICACIÓ EN LLENGÜES ESTRANGERES (FRANCÈS ) NIVELL 3</t>
  </si>
  <si>
    <t>FCOE0012</t>
  </si>
  <si>
    <t>FRANCES ELEMENTAL APLICAT AL DEPARTAMENT DE PISOS</t>
  </si>
  <si>
    <t>FCOE0013</t>
  </si>
  <si>
    <t>ITALIÀ BÀSIC</t>
  </si>
  <si>
    <t>FCOE0014</t>
  </si>
  <si>
    <t>ALEMANY BÀSIC</t>
  </si>
  <si>
    <t>FCOE0015</t>
  </si>
  <si>
    <t>Xinès bàsic</t>
  </si>
  <si>
    <t>FCOE0016</t>
  </si>
  <si>
    <t>FRANCÈS BÀSIC</t>
  </si>
  <si>
    <t>FCOE0017</t>
  </si>
  <si>
    <t>PORTUGUÉS BÀSIC</t>
  </si>
  <si>
    <t>FCOE0018</t>
  </si>
  <si>
    <t>ALEMANY INTERMEDI</t>
  </si>
  <si>
    <t>FCOE0019</t>
  </si>
  <si>
    <t>FRANCÈS INTERMEDI</t>
  </si>
  <si>
    <t>FCOE0020</t>
  </si>
  <si>
    <t>A.1. LLENGUA DE SIGNES CATALANA</t>
  </si>
  <si>
    <t>FCOE0021</t>
  </si>
  <si>
    <t>A.2. LLENGUA DE SIGNES CATALANA</t>
  </si>
  <si>
    <t>FCOE0022</t>
  </si>
  <si>
    <t>ANGLÈS CONVERSACIONAL AVANÇAT</t>
  </si>
  <si>
    <t>FCOE0023</t>
  </si>
  <si>
    <t>ANGLÈS CONVERSACIONAL INTERMEDI</t>
  </si>
  <si>
    <t>FCOE0024</t>
  </si>
  <si>
    <t>PRESENTACIONS ORALS TÈCNIQUES EN ANGLÈS</t>
  </si>
  <si>
    <t>FCOE0025</t>
  </si>
  <si>
    <t>RUS A.1</t>
  </si>
  <si>
    <t>FCOE0026</t>
  </si>
  <si>
    <t>RUS A.2</t>
  </si>
  <si>
    <t>FCOE0027</t>
  </si>
  <si>
    <t>FRANCÈS C.1</t>
  </si>
  <si>
    <t>FCOE0028</t>
  </si>
  <si>
    <t>ANGLÈS C.2</t>
  </si>
  <si>
    <t>FCOE0029</t>
  </si>
  <si>
    <t>PORTUGUÈS B1</t>
  </si>
  <si>
    <t>FCOE0030</t>
  </si>
  <si>
    <t>PORTUGUÈS B2</t>
  </si>
  <si>
    <t>FCOE0031</t>
  </si>
  <si>
    <t>ALFABETITZACIÓ PER A L' OCUPACIÓ</t>
  </si>
  <si>
    <t>FCOE0032</t>
  </si>
  <si>
    <t>FRANCÈS CONVERSACIONAL INTERMEDI</t>
  </si>
  <si>
    <t>FCOE0033</t>
  </si>
  <si>
    <t>ESPANYOL NIVELL B1</t>
  </si>
  <si>
    <t>FCOE0034</t>
  </si>
  <si>
    <t>INICIACIÓ A LA LLENGUA CASTELLANA PER A LA INTEGRACIÓ SOCIO-LABORAL</t>
  </si>
  <si>
    <t>FCOE0035</t>
  </si>
  <si>
    <t>LLENGUA CASTELLANA PER A LA INTEGRACIÓ SOCIOLAMÒLA: NIVELL BÀSIC</t>
  </si>
  <si>
    <t>FCOE0036</t>
  </si>
  <si>
    <t>ESPANYOL CONVERSA INTERMEDI</t>
  </si>
  <si>
    <t>FCOE0037</t>
  </si>
  <si>
    <t>ESPANYOL CONVERSA ALT</t>
  </si>
  <si>
    <t>FCOE0038</t>
  </si>
  <si>
    <t>ESPANYOL CONVERSA INICIAL</t>
  </si>
  <si>
    <t>FCOE01</t>
  </si>
  <si>
    <t>ANGLÈS ELEMENTAL PER AL DEPARTAMENT DE PISOS</t>
  </si>
  <si>
    <t>FCOE02</t>
  </si>
  <si>
    <t>ATENCIÓ AL CLIENT EN ANGLÈS EN EL SERVEI DE RESTAURACIÓ</t>
  </si>
  <si>
    <t>FCOE03</t>
  </si>
  <si>
    <t>INFORMACIÓ GASTRONÒMICA I DOCUMENTAL EN ANGLÈS</t>
  </si>
  <si>
    <t>FCOE04</t>
  </si>
  <si>
    <t>Anglès aeronàutic</t>
  </si>
  <si>
    <t>FCOE05</t>
  </si>
  <si>
    <t>Alemany per al turisme - transport aeri</t>
  </si>
  <si>
    <t>FCOE08</t>
  </si>
  <si>
    <t>FRANCÈS PER A PROFESSIONALS</t>
  </si>
  <si>
    <t>FCOE09</t>
  </si>
  <si>
    <t>ANGLÈS INICIAL</t>
  </si>
  <si>
    <t>FCOE10</t>
  </si>
  <si>
    <t>ANGLÈS INTERMEDI</t>
  </si>
  <si>
    <t>FCOE11</t>
  </si>
  <si>
    <t>ANGLÈS AVANÇAT</t>
  </si>
  <si>
    <t>FCOG0001</t>
  </si>
  <si>
    <t>TÈCNIQUES DE GAMIFICACIÓ</t>
  </si>
  <si>
    <t>FCOG0002</t>
  </si>
  <si>
    <t>INDÚSTRIA 4.0 EN EL SECTOR NAVAL</t>
  </si>
  <si>
    <t>FCOG0003</t>
  </si>
  <si>
    <t>REGLAMENT EUROPEU DE PROTECCIÓ DE DADES</t>
  </si>
  <si>
    <t>FCOG0005</t>
  </si>
  <si>
    <t>GESTIÓ DEL TEMPS I PRODUCTIVITAT</t>
  </si>
  <si>
    <t>FCOG0006</t>
  </si>
  <si>
    <t>EINES PER A L' ORGANITZACIÓ DEL TEMPS</t>
  </si>
  <si>
    <t>FCOG0007</t>
  </si>
  <si>
    <t>PRINCIPIS BÀSICS DE LA INTEL·LIGÈNCIA EMOCIONAL</t>
  </si>
  <si>
    <t>FCOG0009</t>
  </si>
  <si>
    <t>GENERACIÓ DE COMPROMÍS I MOTIVACIÓ EN EL TREBALL</t>
  </si>
  <si>
    <t>FCOG0010</t>
  </si>
  <si>
    <t>NEGOCIACIÓ EXISTOSA</t>
  </si>
  <si>
    <t>FCOG0011</t>
  </si>
  <si>
    <t>LIDERATGE, ORGANITZACIÓ DEL TREBALL EN EQUIP I SOLUCIÓ DE PROBLEMES</t>
  </si>
  <si>
    <t>FCOG0012</t>
  </si>
  <si>
    <t>CURS BÀSIC DE PROTECCIÓ DE DADES</t>
  </si>
  <si>
    <t>FCOG0013</t>
  </si>
  <si>
    <t>FLEXIBILITAT I GESTIÓ DEL CANVI</t>
  </si>
  <si>
    <t>FCOH0002</t>
  </si>
  <si>
    <t>PERSONA DE REFERÈNCIA EN ELS PROTOCOLS PER A LA PREVENCIÓ I ABORDATGE DE L' ASSETJAMENT SEXUAL I PER RAÓ DE SEXE</t>
  </si>
  <si>
    <t>FCOH0007</t>
  </si>
  <si>
    <t>ORGANITZACIÓ I FUNCIONAMENT DE L'ADMINISTRACIÓ GENERAL DE L'ESTAT (AGE)</t>
  </si>
  <si>
    <t>FCOH0009</t>
  </si>
  <si>
    <t>EINES PER A LA PRESA DE DECISIONS EN EMPRESES D' ECONOMIA SOCIAL</t>
  </si>
  <si>
    <t>FCOH0010</t>
  </si>
  <si>
    <t>PRINCIPIS COOPERATIUS I VALORS SOCIALS EN EL METAVERS</t>
  </si>
  <si>
    <t>FCOI0001</t>
  </si>
  <si>
    <t>REALITAT AUGMENTADA (RA) I REALITAT VIRTUAL (RV) APLICADA A L'ENSENYAMENT DE LA SALUT</t>
  </si>
  <si>
    <t>FCOI0002</t>
  </si>
  <si>
    <t>ORGANITZACIÓ DE REUNIONS VIRTUALS</t>
  </si>
  <si>
    <t>FCOI0003</t>
  </si>
  <si>
    <t>GESTIÓ BÀSICA DE BASES DE DADES AMB ACCESS 2016</t>
  </si>
  <si>
    <t>FCOI0004</t>
  </si>
  <si>
    <t>EINES BÀSIQUES DE PRODUCTIVITAT I COL·LABORACIÓ EN DISPOSITIUS MÒBILS.</t>
  </si>
  <si>
    <t>FCOI0005</t>
  </si>
  <si>
    <t>BUSQUEDA, GESTIÓ D' INFORMACIÓ I REALITZACIÓ DE TRÀMITS EN DISPOSITIUS MÒBILS</t>
  </si>
  <si>
    <t>FCOI0007</t>
  </si>
  <si>
    <t>COMPETÈNCIES BÀSIQUES EN RELACIÓ A L' OFIMÀTICA</t>
  </si>
  <si>
    <t>FCOI0008</t>
  </si>
  <si>
    <t>EINES PER AL TREBALL EN XARXA</t>
  </si>
  <si>
    <t>FCOI0009</t>
  </si>
  <si>
    <t>POLIVALENT EN GESTIÓ INFORMÀTICA</t>
  </si>
  <si>
    <t>FCOI0010</t>
  </si>
  <si>
    <t>INICIACIÓ AL TREBALL AMB FULLS DE CÀLCUL</t>
  </si>
  <si>
    <t>FCOI0011</t>
  </si>
  <si>
    <t>INICIACIÓ A LA CREACIÓ I EDICIÓ DE TEXTOS</t>
  </si>
  <si>
    <t>FCOI0012</t>
  </si>
  <si>
    <t>L' ÚS DE LES XARXES SOCIALS PER A LA INSERCIÓ SOCIOLABORAL</t>
  </si>
  <si>
    <t>FCOI0013</t>
  </si>
  <si>
    <t>L' ORDINADOR I LES GESTIONS PER INTERNET</t>
  </si>
  <si>
    <t>FCOI0014</t>
  </si>
  <si>
    <t>EL CORREU ELECTRÒNIC I EL NÚVOL</t>
  </si>
  <si>
    <t>FCOI0015</t>
  </si>
  <si>
    <t>LINKEDIN: FUNCIONALITATS, POSICIONAMENT I DESENVOLUPAMENT PROFESSIONAL</t>
  </si>
  <si>
    <t>FCOI0016</t>
  </si>
  <si>
    <t>TIKTOK PER A EMPRESES</t>
  </si>
  <si>
    <t>FCOI0017</t>
  </si>
  <si>
    <t>TWITTER PER AL NEGOCI</t>
  </si>
  <si>
    <t>FCOI0018</t>
  </si>
  <si>
    <t>WHATSAPP BUSINESS PER MILLORAR LA COMUNICACIÓ AMB ELS CLIENTS</t>
  </si>
  <si>
    <t>FCOI0019</t>
  </si>
  <si>
    <t>COMPETÈNCIES DIGITALS EN L' ÀREA PROFESSIONAL DE MÀQUINES ELECTROMECÀNIQUES</t>
  </si>
  <si>
    <t>FCOI0020</t>
  </si>
  <si>
    <t>INDÚSTRIA 4.0 EN EL SECTOR METALMECÀNIC</t>
  </si>
  <si>
    <t>FCOI0021</t>
  </si>
  <si>
    <t>RECERCA D'INFORMACIÓ I NAVEGACIÓ PER INTERNET ACCESSIBLE TRIPLE- A</t>
  </si>
  <si>
    <t>FCOI0022</t>
  </si>
  <si>
    <t>OFIMÀTICA: APLICACIONS INFORMÀTIQUES DE GESTIÓ</t>
  </si>
  <si>
    <t>FCOI0023</t>
  </si>
  <si>
    <t>MICROSOFT POWERPOINT 2019 - NIVELL 1 MOS-300: POWERPOINT ASSOCIATE</t>
  </si>
  <si>
    <t>FCOI0024</t>
  </si>
  <si>
    <t>MICROSOFT ACCESS 2019 - NIVELL 1 MOS-500: MICROSOFT ACCESS EXPERT</t>
  </si>
  <si>
    <t>FCOI0025</t>
  </si>
  <si>
    <t>MICROSOFT EXCEL 2019 NIVELL 1 - MOS-200: EXCEL ASSOCIATE</t>
  </si>
  <si>
    <t>FCOI0026</t>
  </si>
  <si>
    <t>MICROSOFT EXCEL 2019 NIVELL 2 - MOS-201: EXCEL EXPERT</t>
  </si>
  <si>
    <t>FCOI0027</t>
  </si>
  <si>
    <t>MICROSOFT WORD 2019 NIVELL 2 MOS-101: WORD EXPERT</t>
  </si>
  <si>
    <t>FCOI0028</t>
  </si>
  <si>
    <t>MICROSOFT WORD 2019 NIVELL 1 MOS-100: WORD ASSOCIATE</t>
  </si>
  <si>
    <t>FCOI0029</t>
  </si>
  <si>
    <t>REVOLUCIÓ ARTIFICIAL: VISIONAT PER ORDINADOR</t>
  </si>
  <si>
    <t>FCOI0030</t>
  </si>
  <si>
    <t>CIBERSEGURETAT BÀSICA</t>
  </si>
  <si>
    <t>FCOI0031</t>
  </si>
  <si>
    <t>CIBERSEGURETAT AVANÇADA</t>
  </si>
  <si>
    <t>FCOI0032</t>
  </si>
  <si>
    <t>CIBERSEGURETAT DEFENSIVA I OFENSIVA</t>
  </si>
  <si>
    <t>FCOI0034</t>
  </si>
  <si>
    <t>OPERACIONS INFORMÀTIQUES BÀSIQUES</t>
  </si>
  <si>
    <t>FCOI0035</t>
  </si>
  <si>
    <t>REVOLUCIÓ ARTIFICIAL: APLICACIONS BASADES EN INTEL·LIGÈNCIA ARTIFICIAL</t>
  </si>
  <si>
    <t>FCOI0036</t>
  </si>
  <si>
    <t>PYTHON AVANÇAT</t>
  </si>
  <si>
    <t>FCOI0038</t>
  </si>
  <si>
    <t>CONTINGUTS DIGITALS I PROGRAMACIÓ CREATS MITJANÇANT PROCESSOS D' AUTOMATITZACIÓ. NIVELL AVANÇAT.</t>
  </si>
  <si>
    <t>FCOI0039</t>
  </si>
  <si>
    <t>INTRODUCCIÓ A CONTINGUTS DIGITALS I PROGRAMACIÓ CREATS MITJANÇANT PROCESSOS D' AUTOMATITZACIÓ</t>
  </si>
  <si>
    <t>FCOI0040</t>
  </si>
  <si>
    <t>EINES D' INTEL·LIGÈNCIA ARTIFICIAL DE DESENVOLUPAMENT I PROGRAMACIÓ</t>
  </si>
  <si>
    <t>FCOI0041</t>
  </si>
  <si>
    <t>SISTEMES INFORMÀTICS I EMMAGATZEMATGE DE DADES</t>
  </si>
  <si>
    <t>FCOI01</t>
  </si>
  <si>
    <t>ALFABETITZACIÓ INFORMATICA: INTERNET</t>
  </si>
  <si>
    <t>FCOI02</t>
  </si>
  <si>
    <t>ALFABETITZACIÓ INFORMATICA: INFORMATICA I INTERNET</t>
  </si>
  <si>
    <t>FCOI03</t>
  </si>
  <si>
    <t>BLOCKCHAIN BÀSIC</t>
  </si>
  <si>
    <t>FCOI04</t>
  </si>
  <si>
    <t>BLOCKCHAIN AVANÇAT</t>
  </si>
  <si>
    <t>FCOI05</t>
  </si>
  <si>
    <t>GESTIÓ I SUPORT A LA TRANSFORMACIÓ DIGITAL A L' EMPRESA</t>
  </si>
  <si>
    <t>FCOI06</t>
  </si>
  <si>
    <t>Iniciació en competències digitals bàsiques</t>
  </si>
  <si>
    <t>FCOI07</t>
  </si>
  <si>
    <t>Competències digitals bàsiques per a la feina</t>
  </si>
  <si>
    <t>FCOI08</t>
  </si>
  <si>
    <t>Iniciació en competències digitals bàsiques per a l'emprenedoria</t>
  </si>
  <si>
    <t>FCOI09</t>
  </si>
  <si>
    <t>Iniciació a l'aplicació de les noves tecnologies a les empreses</t>
  </si>
  <si>
    <t>FCOI10</t>
  </si>
  <si>
    <t>Cerca i gestió de la informació digital Nivell bàsic</t>
  </si>
  <si>
    <t>FCOI11</t>
  </si>
  <si>
    <t>Cerca i gestió de la informació digital - Nivell intermedi</t>
  </si>
  <si>
    <t>FCOI12</t>
  </si>
  <si>
    <t>Anàlisi de la informació digital - Nivell avançat</t>
  </si>
  <si>
    <t>FCOI13</t>
  </si>
  <si>
    <t>Iniciació a la informàtica i en competències digitals bàsiques</t>
  </si>
  <si>
    <t>FCOI14</t>
  </si>
  <si>
    <t>Iniciació a la informàtica i Competències digitals bàsiques per a l'ocupació</t>
  </si>
  <si>
    <t>FCOI15</t>
  </si>
  <si>
    <t>Creació de continguts digitals. Nivell bàsic</t>
  </si>
  <si>
    <t>FCOI16</t>
  </si>
  <si>
    <t>Creació de continguts digitals i programació. Nivell intermedi</t>
  </si>
  <si>
    <t>FCOI17</t>
  </si>
  <si>
    <t>Creació de continguts digitals i programació. Nivell avançat</t>
  </si>
  <si>
    <t>FCOI18</t>
  </si>
  <si>
    <t>Comunicació i col·laboració amb eines digitals. Nivell bàsic</t>
  </si>
  <si>
    <t>FCOI19</t>
  </si>
  <si>
    <t>Comunicació i col·laboració amb eines digitals. Nivell intermedi</t>
  </si>
  <si>
    <t>FCOI20</t>
  </si>
  <si>
    <t>Comunicació i col·laboració amb eines digitals. Nivell avançat</t>
  </si>
  <si>
    <t>FCOI21</t>
  </si>
  <si>
    <t>Resolució de problemes a l'entorn digital. Nivell bàsic</t>
  </si>
  <si>
    <t>FCOI22</t>
  </si>
  <si>
    <t>Resolució de problemes a l'entorn digital. Nivell intermedi</t>
  </si>
  <si>
    <t>FCOI23</t>
  </si>
  <si>
    <t>Resolució de problemes a l'entorn digital. Nivell avançat</t>
  </si>
  <si>
    <t>FCOI24</t>
  </si>
  <si>
    <t>Seguretat i civisme a l'entorn digital. Nivell bàsic</t>
  </si>
  <si>
    <t>FCOI25</t>
  </si>
  <si>
    <t>Seguretat i civisme a l'entorn digital. Nivell intermedi</t>
  </si>
  <si>
    <t>FCOI26</t>
  </si>
  <si>
    <t>Seguretat i civisme a l'entorn digital. Nivell avançat</t>
  </si>
  <si>
    <t>FCOI27</t>
  </si>
  <si>
    <t>Aplicació del full de càlcul Excel. Nivell inicial</t>
  </si>
  <si>
    <t>FCOI28</t>
  </si>
  <si>
    <t>Aplicació del full de càlcul Excel. Nivell avançat</t>
  </si>
  <si>
    <t>FCOI29</t>
  </si>
  <si>
    <t>Teletreball. Eines i rendibilitat</t>
  </si>
  <si>
    <t>FCOI30</t>
  </si>
  <si>
    <t>TELETREBALL: EINES IMPRESCINDIBLES</t>
  </si>
  <si>
    <t>FCOI31</t>
  </si>
  <si>
    <t>TELETREBALL. ORGANITZACIÓ I PREVENCIÓ DE RISCOS LABORALS.</t>
  </si>
  <si>
    <t>FCOL0001</t>
  </si>
  <si>
    <t>ESPANYOL NIVELL A2</t>
  </si>
  <si>
    <t>FCOM01</t>
  </si>
  <si>
    <t>Manipulació d'aliments</t>
  </si>
  <si>
    <t>FCOM02</t>
  </si>
  <si>
    <t>MANIPULACIÓ D' ALIMENTS. PROTOCOL COVID 19</t>
  </si>
  <si>
    <t>FCOO0001</t>
  </si>
  <si>
    <t>ESTRATÈGIES PER AL MANTENIMENT I CONSOLIDACIÓ DEL LLOC DE TREBALL</t>
  </si>
  <si>
    <t>FCOO0002</t>
  </si>
  <si>
    <t>HABILITATS I EINES PER A LA MILLORA PROFESSIONAL</t>
  </si>
  <si>
    <t>FCOO0003</t>
  </si>
  <si>
    <t>PERSONAL BRANDING</t>
  </si>
  <si>
    <t>FCOO0004</t>
  </si>
  <si>
    <t>FORMACIÓ PER A LA RECERCA ACTIVA D' OCUPACIÓ EN EL SECTOR MARITIMOPESQUER</t>
  </si>
  <si>
    <t>FCOO0005</t>
  </si>
  <si>
    <t>ACOMPANYAMENT PERSONALITZAT PER A L' OCUPACIÓ</t>
  </si>
  <si>
    <t>FCOO0006</t>
  </si>
  <si>
    <t>ORIENTACIÓ LABORAL I OCUPABILITAT</t>
  </si>
  <si>
    <t>FCOO0007</t>
  </si>
  <si>
    <t>INSERCIÓ LABORAL A TRAVÉS DE L' AUTOOCUPACIÓ</t>
  </si>
  <si>
    <t>FCOO0008</t>
  </si>
  <si>
    <t>ÚS I APLICACIONS DEL TELETREBALL.</t>
  </si>
  <si>
    <t>FCOO0009</t>
  </si>
  <si>
    <t>APLICACIONS BASADES EN INTEL·LIGÈNCIA ARTIFICIAL D'ÚS EN ORIENTACIÓ LABORAL.</t>
  </si>
  <si>
    <t>FCOO0010</t>
  </si>
  <si>
    <t>HABILITATS PROFESSIONALS SOFTSKILLS.</t>
  </si>
  <si>
    <t>FCOO0011</t>
  </si>
  <si>
    <t>ÚS I APLICACIONS DE REALITAT VIRTUAL I REALITAT AUGMENTADA EN ORIENTACIÓ LABORAL</t>
  </si>
  <si>
    <t>FCOO0012</t>
  </si>
  <si>
    <t>PLATAFORMES DE PORTFOLIO VIRTUAL D' ÚS EN ORIENTACIÓ LABORAL</t>
  </si>
  <si>
    <t>FCOO0013</t>
  </si>
  <si>
    <t>ÈTICA I RESPONSABILITAT EN L' ÚS DE LA TECNOLOGIA EN ORIENTACIÓ LABORAL.</t>
  </si>
  <si>
    <t>FCOO0014</t>
  </si>
  <si>
    <t>ORIENTACIÓ LABORAL EN LA CREACIÓ DE STARTUPS.</t>
  </si>
  <si>
    <t>FCOO0015</t>
  </si>
  <si>
    <t>PREPARACIÓ PER A TREBALLS TECNOLÒGICS.</t>
  </si>
  <si>
    <t>FCOO0016</t>
  </si>
  <si>
    <t>OPORTUNITATS LABORALS EN LA INFORMÀTICA QUÀNTICA .</t>
  </si>
  <si>
    <t>FCOO0017</t>
  </si>
  <si>
    <t>PSICOLOGIA DIGITAL EN LA RECERCA DE FEINA</t>
  </si>
  <si>
    <t>FCOO0018</t>
  </si>
  <si>
    <t>ESTRATÈGIES PER A LA MILLORA DE L' OCUPABILITAT</t>
  </si>
  <si>
    <t>FCOO01</t>
  </si>
  <si>
    <t>Inserció laboral i tècniques de recerca de feina</t>
  </si>
  <si>
    <t>FCOO02</t>
  </si>
  <si>
    <t>Sensibilització en la igualtat d'oportunitats</t>
  </si>
  <si>
    <t>FCOO03</t>
  </si>
  <si>
    <t>Inserció laboral, sensibilització mediambiental i en la igualtat de gènere</t>
  </si>
  <si>
    <t>FCOO04</t>
  </si>
  <si>
    <t>Foment i promoció del treball autònom</t>
  </si>
  <si>
    <t>FCOO05</t>
  </si>
  <si>
    <t>Tècniques de recerca de feina eficaç</t>
  </si>
  <si>
    <t>FCOO06</t>
  </si>
  <si>
    <t>Establiment d'objectius professionals i pla d'acció</t>
  </si>
  <si>
    <t>FCOO07</t>
  </si>
  <si>
    <t>Formació en Competències personals per a l'ocupació</t>
  </si>
  <si>
    <t>FCOO08</t>
  </si>
  <si>
    <t>Creació i gestió de la Marca Personal i Xarxes Socials a la Recerca d'Ocupació</t>
  </si>
  <si>
    <t>FCOO09</t>
  </si>
  <si>
    <t>Introducció a la producció audiovisual a la recerca de feina</t>
  </si>
  <si>
    <t>FCOO10</t>
  </si>
  <si>
    <t>Prevenció de malalties transmissibles en l'àmbit de la formació professional per a l'ocupació</t>
  </si>
  <si>
    <t>FCOO11</t>
  </si>
  <si>
    <t>Soft skills en processos de selecció de recursos humans en les empreses</t>
  </si>
  <si>
    <t>FCOO12</t>
  </si>
  <si>
    <t>Competències per al desenvolupament dels recursos humans de l'empresa</t>
  </si>
  <si>
    <t>FCOO13</t>
  </si>
  <si>
    <t>Presentació de projectes professionals</t>
  </si>
  <si>
    <t>FCOO14</t>
  </si>
  <si>
    <t>PERSPECTIVA DE GÈNERE. IGUALTAT I DESENVOLUPAMENT PERSONAL</t>
  </si>
  <si>
    <t>FCOO15</t>
  </si>
  <si>
    <t>Aproximació a l'entorn laboral en un sector professional</t>
  </si>
  <si>
    <t>FCOP0001</t>
  </si>
  <si>
    <t>HABILITATS PERSONALS I SOCIALS PER A LA COMUNITAT PERSONES AMB DISCAPACITAT</t>
  </si>
  <si>
    <t>FCOP0002</t>
  </si>
  <si>
    <t>HABILITATS PERSONALS I SOCIALS PER A L' AUTONOMIA PERSONES AMB DISCAPACITAT</t>
  </si>
  <si>
    <t>FCOP0003</t>
  </si>
  <si>
    <t>HABILITATS PERSONALS I SOCIALS PER A L' OCUPACIÓ DE PERSONES AMB DISCAPACITAT</t>
  </si>
  <si>
    <t>FCOP0004</t>
  </si>
  <si>
    <t>PROGRAMACIÓ NEUROLINGÜÍSTICA. NIVELL II</t>
  </si>
  <si>
    <t>FCOP0005</t>
  </si>
  <si>
    <t>COACHING DE FORTALESES</t>
  </si>
  <si>
    <t>FCOP0006</t>
  </si>
  <si>
    <t>MINDFULNESS</t>
  </si>
  <si>
    <t>FCOP0007</t>
  </si>
  <si>
    <t>COMUNICACIÓ NO VIOLENTA</t>
  </si>
  <si>
    <t>FCOP0008</t>
  </si>
  <si>
    <t>HABILITATS DE COMUNICACIÓ</t>
  </si>
  <si>
    <t>FCOP0009</t>
  </si>
  <si>
    <t>TÈCNIQUES DE MANEIG EN LA COMUNICACIÓ VERBAL DAVANT D' UNA SITUACIÓ POTENCIALMENT VIOLENTA</t>
  </si>
  <si>
    <t>FCOP0010</t>
  </si>
  <si>
    <t>PROGRAMACIÓ NEUROLINGÜÍSTICA</t>
  </si>
  <si>
    <t>FCOP0011</t>
  </si>
  <si>
    <t>EINES PER A LA GESTIÓ DE LES EMOCIONS</t>
  </si>
  <si>
    <t>FCOP0012</t>
  </si>
  <si>
    <t>EINES DE COACHING. NIVELL I</t>
  </si>
  <si>
    <t>FCOP0014</t>
  </si>
  <si>
    <t>EINES DE COACHING. NIVELL II</t>
  </si>
  <si>
    <t>FCOP0015</t>
  </si>
  <si>
    <t>ASPECTES BÀSICS DELS PROCESSOS DE MEDIACIÓ</t>
  </si>
  <si>
    <t>FCOP0016</t>
  </si>
  <si>
    <t>APLICACIÓ DE L' AUTOCURA COM A EINA PER SUPERAR VIVÈNCIES ESTRESSANTS</t>
  </si>
  <si>
    <t>FCOP0017</t>
  </si>
  <si>
    <t>HABILITATS PERSONALS I SOCIALS PER A L' AUTONOMIA</t>
  </si>
  <si>
    <t>FCOP0018</t>
  </si>
  <si>
    <t>HABILITATS PERSONALS I SOCIALS PER A LA COMUNITAT</t>
  </si>
  <si>
    <t>FCOP0019</t>
  </si>
  <si>
    <t>HABILITATS PERSONALS I SOCIALS PER A L' OCUPACIÓ</t>
  </si>
  <si>
    <t>FCOP0020</t>
  </si>
  <si>
    <t>GESTIÓ DE LES EMOCIONS</t>
  </si>
  <si>
    <t>FCOP0021</t>
  </si>
  <si>
    <t>INICIATIVA I AUTONOMIA</t>
  </si>
  <si>
    <t>FCOP0022</t>
  </si>
  <si>
    <t>EL LIDERATGE EN L' ERA DIGITAL</t>
  </si>
  <si>
    <t>FCOP0023</t>
  </si>
  <si>
    <t>CLAUS I ESTRATÈGIES PER A L' ORIENTACIÓ AL CLIENT</t>
  </si>
  <si>
    <t>FCOP0024</t>
  </si>
  <si>
    <t>LA PERSONA COM A MOTOR DE L' ECONOMIA SOCIAL</t>
  </si>
  <si>
    <t>FCOP0025</t>
  </si>
  <si>
    <t>POTÈNCIA LA TEVA CREATIVITAT</t>
  </si>
  <si>
    <t>FCOS0001</t>
  </si>
  <si>
    <t>PREVENCIÓ DE RISCOS LABORALS EN EL SECTOR NAVAL EN LA INDÚSTRIA 4.0</t>
  </si>
  <si>
    <t>FCOS0002</t>
  </si>
  <si>
    <t>PREVENCIÓ DE RISCOS LABORALS PER A PERSONES AMB DISCAPACITAT</t>
  </si>
  <si>
    <t>FCOS0003</t>
  </si>
  <si>
    <t>PERSONAL AMB FUNCIONS DE DELEGAT DE PREVENCIÓ</t>
  </si>
  <si>
    <t>FCOS0004</t>
  </si>
  <si>
    <t>PLA D' EVACUACIÓ D' EMERGÈNCIES</t>
  </si>
  <si>
    <t>FCOS0005</t>
  </si>
  <si>
    <t>GESTIÓ DE PREVENCIÓ DE RISCOS LABORALS A L' EMPRESA</t>
  </si>
  <si>
    <t>FCOS0006</t>
  </si>
  <si>
    <t>PREVENCIÓ D' ACCIDENTS EN LA CONDUCCIÓ DE CARRETONS ELEVADORES</t>
  </si>
  <si>
    <t>FCOS0007</t>
  </si>
  <si>
    <t>SUPORT VITAL BÀSIC I DESFIBRIL·LACIÓ SEMIAUTOMÀTICA (SVB I DEA)</t>
  </si>
  <si>
    <t>FCOS0008</t>
  </si>
  <si>
    <t>PRIMERS AUXILIS BÀSICS</t>
  </si>
  <si>
    <t>FCOS0009</t>
  </si>
  <si>
    <t>EMERGÈNCIES I PRIMERS AUXILIS PER A RECURSOS PREVENTIUS I EQUIPS DE PRIMERA INTERVENCIÓ (EPI)</t>
  </si>
  <si>
    <t>FCOS0010</t>
  </si>
  <si>
    <t>ESTRATÈGIES PERSONALS DEL CONTROL DE L' ESTRÈS, BURNOUT I RISCOS PSICOSOCIALS</t>
  </si>
  <si>
    <t>FCOS0011</t>
  </si>
  <si>
    <t>RECICLATGE DE PRIMERS AUXILIS</t>
  </si>
  <si>
    <t>FCOS0012</t>
  </si>
  <si>
    <t>PREVENCIÓ DE RISCOS LABORALS NIVELL BÀSIC SEGONS NORMATIVA DEL SECTOR</t>
  </si>
  <si>
    <t>FCOS0013</t>
  </si>
  <si>
    <t>PREVENCIÓ I CURA DE LA SALUT EN L' ENTORN LABORAL</t>
  </si>
  <si>
    <t>FCOS0014</t>
  </si>
  <si>
    <t>GESTIÓ DE L' ESTRÈS I TREBALL SOTA PRESSIÓ</t>
  </si>
  <si>
    <t>FCOS0015</t>
  </si>
  <si>
    <t>PREVENCIÓ DE RISCOS LABORALS PER AL PERSONAL DE LA FUNCIÓ ADMINISTRATIVA</t>
  </si>
  <si>
    <t>FCOS0016</t>
  </si>
  <si>
    <t>PREVENCIÓ I DETECCIÓ DE SITUACIONS DE DROGODEPENDÈNCIA I ALTRES ADDICCIONS</t>
  </si>
  <si>
    <t>FCOS0017</t>
  </si>
  <si>
    <t>PREVENCIÓ INCLUSIVA DE LA SALUT LABORAL: RISCOS PSICOSOCIALS AMB PERSPECTIVA DE GÈNERE</t>
  </si>
  <si>
    <t>FCOS02</t>
  </si>
  <si>
    <t>BÀSIC DE PREVENCIÓ DE RISCOS LABORALS</t>
  </si>
  <si>
    <t>FCOT0002</t>
  </si>
  <si>
    <t>LEGISLACIÓ I NORMATIVA SOBRE ECONOMIA CIRCULAR</t>
  </si>
  <si>
    <t>FCOT0003</t>
  </si>
  <si>
    <t>ELABORACIÓ D' UN PLA DE RESPONSABILITAT MEDIAMBIENTAL I ECONOMIA CIRCULAR</t>
  </si>
  <si>
    <t>FCOV0001</t>
  </si>
  <si>
    <t>FCOV02</t>
  </si>
  <si>
    <t>COMUNICACIÓ EN LLENGUA CASTELLANA N3</t>
  </si>
  <si>
    <t>FCOV05</t>
  </si>
  <si>
    <t>COMUNICACIÓ EN LLENGÜES ESTRANGERES (ANGLÈS) N2</t>
  </si>
  <si>
    <t>FCOV06</t>
  </si>
  <si>
    <t>COMUNICACIÓ EN LLENGÜES ESTRANGERES (ANGLÈS) N3</t>
  </si>
  <si>
    <t>FCOV07</t>
  </si>
  <si>
    <t>COMUNICACIÓ EN LLENGÜES ESTRANGERES (FRANCÈS) N2</t>
  </si>
  <si>
    <t>FCOV08</t>
  </si>
  <si>
    <t>COMUNICACIÓ EN LLENGÜES ESTRANGERES (FRANCÈS)N3</t>
  </si>
  <si>
    <t>FCOV09</t>
  </si>
  <si>
    <t>COMUNICACIÓ EN LLENGÜES ESTRANGERES (ALEMANY) N2</t>
  </si>
  <si>
    <t>FCOV10</t>
  </si>
  <si>
    <t>COMUNICACIÓ EN LLENGÜES ESTRANGERES (ALEMANY) N3</t>
  </si>
  <si>
    <t>FCOV12</t>
  </si>
  <si>
    <t>COMPETÈNCIA MATEMÀTICA N3</t>
  </si>
  <si>
    <t>FCOV22</t>
  </si>
  <si>
    <t>COMUNICACIÓ EN LLENGUA CASTELLANA N2</t>
  </si>
  <si>
    <t>FCOV23</t>
  </si>
  <si>
    <t>Competència matemàtica N2</t>
  </si>
  <si>
    <t>FCOV24</t>
  </si>
  <si>
    <t>Comunicació en llengua catalana N2</t>
  </si>
  <si>
    <t>FCOV25</t>
  </si>
  <si>
    <t>Comunicació en llengua catalana N3</t>
  </si>
  <si>
    <t>FCOV26</t>
  </si>
  <si>
    <t>Competències clau nivell 2 per a certificats de professionalitat amb idiomes: Comunicació en llengua castellana, competència matemàtica i comunicació en llengua estrangera (Anglès)</t>
  </si>
  <si>
    <t>FCOV27</t>
  </si>
  <si>
    <t>Competències clau nivell 2 per a certificats de professionalitat sense idiomes: Comunicació en llengua castellana i competència matemàtica.</t>
  </si>
  <si>
    <t>FCOV28</t>
  </si>
  <si>
    <t>Competències clau nivell 3 per a certificats de professionalitat amb idiomes: Comunicació en llengua castellana, competència matemàtica i comunicació en llengua estrangera (Anglès)</t>
  </si>
  <si>
    <t>FCOV29</t>
  </si>
  <si>
    <t>Competències clau nivell 3 per a certificats de professionalitat sense idiomes: Comunicació en llengua castellana i competència matemàtica.</t>
  </si>
  <si>
    <t>FCOV30</t>
  </si>
  <si>
    <t>COMUNICACIÓ EN VALENCIÀ N2</t>
  </si>
  <si>
    <t>FCOV31</t>
  </si>
  <si>
    <t>COMUNICACIÓ EN VALENCIÀ N3</t>
  </si>
  <si>
    <t>FCOV32</t>
  </si>
  <si>
    <t>COMPETÈNCIES CLAU NIVELL 2 PER A CERTIFICATS DE PROFESSIONALITAT AMB IDIOMA GALLEGO: COMUNICACIÓ EN LLENGUA CASTELLANA, COMUNICACIÓ EN LLENGUA GALLEGA I COMPETÈNCIA MATEMÀTICA</t>
  </si>
  <si>
    <t>FCOV33</t>
  </si>
  <si>
    <t>COMPETÈNCIES CLAU NIVELL 3 PER A CERTIFICATS DE PROFESSIONALITAT AMB IDIOMA GALLEGO: COMUNICACIÓ EN LLENGUA CASTELLANA, COMUNICACIÓ EN LLENGUA GALLEGA I COMPETÈNCIA MATEMÀTICA</t>
  </si>
  <si>
    <t>FCOV34</t>
  </si>
  <si>
    <t>COMUNICACIÓ EN EUSKERA N2</t>
  </si>
  <si>
    <t>FCOV35</t>
  </si>
  <si>
    <t>COMUNICACIÓ EN EUSKERA N3</t>
  </si>
  <si>
    <t>FCOV36</t>
  </si>
  <si>
    <t>Aprendre a aprendre</t>
  </si>
  <si>
    <t>FCOV37</t>
  </si>
  <si>
    <t>Competència Matemàtica per a l'Ocupació Nivell 2</t>
  </si>
  <si>
    <t>FCOV39</t>
  </si>
  <si>
    <t>Competència Matemàtica per a l'ocupació Nivell 3</t>
  </si>
  <si>
    <t>FCOX0003</t>
  </si>
  <si>
    <t>ASSESSORAMENT PER A LA CREACIÓ D' EMPRESES</t>
  </si>
  <si>
    <t>FCOX0005</t>
  </si>
  <si>
    <t>EMPRENEDORIA I EINES AMB ENFOCAMENT EN LA SOSTENIBILITAT</t>
  </si>
  <si>
    <t>FCOX0006</t>
  </si>
  <si>
    <t>LLANÇAMENT DE PROJECTES D' INNOVACIÓ AL MERCAT</t>
  </si>
  <si>
    <t>FCOX0007</t>
  </si>
  <si>
    <t>ELABORACIÓ DE PROPOSTES DE PROJECTES D' INNOVACIÓ</t>
  </si>
  <si>
    <t>FCOX0008</t>
  </si>
  <si>
    <t>NOU SISTEMA DE COTITZACIÓ PER A LES PERSONES TREBALLADORES AUTÒNOMES</t>
  </si>
  <si>
    <t>FCOY0001</t>
  </si>
  <si>
    <t>IGUALTAT I NO DISCRIMINACIÓ EN L' ÀMBIT LABORAL</t>
  </si>
  <si>
    <t>FCOY0002</t>
  </si>
  <si>
    <t>PREVENCIÓ DE L' ASSETJAMENT SEXUAL I PER RAÓ DE SEXE</t>
  </si>
  <si>
    <t>FCOY0003</t>
  </si>
  <si>
    <t>EINES PER A LA PREVENCIÓ I DETECCIÓ DE L' ASSETJAMENT ESCOLAR</t>
  </si>
  <si>
    <t>FCOY0004</t>
  </si>
  <si>
    <t>ELABORACIÓ I IMPLEMENTACIÓ DELS PLANS D' IGUALTAT. NIVELL INICIAL</t>
  </si>
  <si>
    <t>FCOY0005</t>
  </si>
  <si>
    <t>ELABORACIÓ, ANÀLISI I IMPLEMENTACIÓ DELS PLANS D' IGUALTAT. NIVELL SUPERIOR</t>
  </si>
  <si>
    <t>FCOY0006</t>
  </si>
  <si>
    <t>FEMINISME I INTERSECCIONALITAT</t>
  </si>
  <si>
    <t>FCOY0007</t>
  </si>
  <si>
    <t>REGISTRE RETRIBUTIU: ADAPTACIÓ AL RD 902/2020</t>
  </si>
  <si>
    <t>FCOY0008</t>
  </si>
  <si>
    <t>BIAIXOS INCONSCIENTS</t>
  </si>
  <si>
    <t>FCOY0009</t>
  </si>
  <si>
    <t>SENSIBILITZACIÓ EN GENER I PLANS D' IGUALTAT</t>
  </si>
  <si>
    <t>FCOY0010</t>
  </si>
  <si>
    <t>GESTIÓ DEL TEMPS AMB ENFOCAMENT DE GÈNERE EN LES EMPRESES D' ECONOMIA SOCIAL</t>
  </si>
  <si>
    <t>FCOY0011</t>
  </si>
  <si>
    <t>CORRESPONSABILITAT EN EMPRESES D' ECONOMIA SOCIAL</t>
  </si>
  <si>
    <t>FCOY0012</t>
  </si>
  <si>
    <t>GESTIÓ DEL CONEIXEMENT PER AL LIDERATGE FEMENÍ EN L' ÀMBIT DE L' ECONOMIA SOCIAL</t>
  </si>
  <si>
    <t>FCOY0013</t>
  </si>
  <si>
    <t>PERSONES TRANS EN EL MÓN LABORAL</t>
  </si>
  <si>
    <t>FCOY0014</t>
  </si>
  <si>
    <t>SENSIBILITZACIÓ LGTBI+: RESPECTAR LA DIVERSITAT SEXUAL I PREVENIR LA DISCRIMINACIÓ SOCIAL I LABORAL DE PERSONES LGTBI+</t>
  </si>
  <si>
    <t>FCOY0015</t>
  </si>
  <si>
    <t>IGUALTAT DE GÈNERE EN L' ÀMBIT LABORAL</t>
  </si>
  <si>
    <t>FMEA0001</t>
  </si>
  <si>
    <t>MUNTADORS D' ESTRUCTURES AERONÀUTIQUES</t>
  </si>
  <si>
    <t>FMEA0002</t>
  </si>
  <si>
    <t>DISSENY AERONÀUTIC AMB CAD/CAE AVANÇAT</t>
  </si>
  <si>
    <t>FMEA0003</t>
  </si>
  <si>
    <t>FABRICACIÓ DE MATERIALS COMPOSTOS AERONÀUTICS</t>
  </si>
  <si>
    <t>FMEA0004</t>
  </si>
  <si>
    <t>DISSENY AERONÀUTIC ASSISTIT PER ORDINADOR</t>
  </si>
  <si>
    <t>FMEA0005</t>
  </si>
  <si>
    <t>VERIFICACIÓ I INSPECCIÓ EN LA INDÚSTRIA AERONÀUTICA.</t>
  </si>
  <si>
    <t>FMEA0006</t>
  </si>
  <si>
    <t>MUNTATGE D' ESTRUCTURES AERONÀUTIQUES.</t>
  </si>
  <si>
    <t>FMEA0007</t>
  </si>
  <si>
    <t>TRACTAMENTS SUPERFICIALS I PINTURA EN LA INDÚSTRIA AERONÀUTICA.</t>
  </si>
  <si>
    <t>FMEC0001</t>
  </si>
  <si>
    <t>FUSTER METAL·LICO D'ALUMINI I PVC</t>
  </si>
  <si>
    <t>FMEC0002</t>
  </si>
  <si>
    <t>SOLDADURA ELÈCTRICA AMB ELÈCTRODE REVESTIT</t>
  </si>
  <si>
    <t>FMEC0003</t>
  </si>
  <si>
    <t>Soldadura Mig-Mag</t>
  </si>
  <si>
    <t>FMEC0004</t>
  </si>
  <si>
    <t>Soldadura Tig</t>
  </si>
  <si>
    <t>FMEC0005</t>
  </si>
  <si>
    <t>SOLDADURA D' ACER INOXIDABLE MITJANÇANT TIG MANUAL I ORBITAL</t>
  </si>
  <si>
    <t>FMEC0006</t>
  </si>
  <si>
    <t>SOLDADURA PER ARC SOTA GAS PROTECTOR AMB ELÈCTRODE CONSUMIBLE, SOLDATIG MIG-MAG</t>
  </si>
  <si>
    <t>FMEC0007</t>
  </si>
  <si>
    <t>SOLDADURA MAG AMB FIL SÒLID (GMAW) I FIL TUBULAR AMB NUCLI FUNDENT (FCAW)</t>
  </si>
  <si>
    <t>FMEC0008</t>
  </si>
  <si>
    <t>CALDERERIA I SOLDADURA NAVAL</t>
  </si>
  <si>
    <t>FMEC0009</t>
  </si>
  <si>
    <t>OPERARI/A DE CALDERERIA I CANONADA</t>
  </si>
  <si>
    <t>FMEC0010</t>
  </si>
  <si>
    <t>CÀLCUL I DISSENY D' UNIONS SOLDADES</t>
  </si>
  <si>
    <t>FMEC0011</t>
  </si>
  <si>
    <t>MATERIALS I EL SEU COMPORTAMENT DURANT EL SOLDATIG</t>
  </si>
  <si>
    <t>FMEC0012</t>
  </si>
  <si>
    <t>FABRICACIÓ I APLICACIÓ PER SOLDATIG</t>
  </si>
  <si>
    <t>FMEC0013</t>
  </si>
  <si>
    <t>PROCESSOS DE SOLDATIG I EL SEU EQUIP</t>
  </si>
  <si>
    <t>FMEC0014</t>
  </si>
  <si>
    <t>SOLDADURA TIG EN ALIATGES D' ALUMINI</t>
  </si>
  <si>
    <t>FMEC0015</t>
  </si>
  <si>
    <t>SOLDADURA DE TUBERIES D' ALTA PRESSIÓ</t>
  </si>
  <si>
    <t>FMEC0016</t>
  </si>
  <si>
    <t>SOLDADURA TIG EN ACER INOXIDABLE</t>
  </si>
  <si>
    <t>FMEC0017</t>
  </si>
  <si>
    <t>PROCESSOS I TÈCNIQUES DE SOLDADURA TIG</t>
  </si>
  <si>
    <t>FMEC01</t>
  </si>
  <si>
    <t>Fusteria de tancaments d'alumini i PVC</t>
  </si>
  <si>
    <t>FMEC02</t>
  </si>
  <si>
    <t>Reparació i soldadura de contenidors de metall i de plàstic</t>
  </si>
  <si>
    <t>FMEC10</t>
  </si>
  <si>
    <t>Calderer/a tuber/a</t>
  </si>
  <si>
    <t>FMEC20</t>
  </si>
  <si>
    <t>Tècnic/a en caldereria</t>
  </si>
  <si>
    <t>FMEF01</t>
  </si>
  <si>
    <t>Reciclatge i laminació de l'alumini</t>
  </si>
  <si>
    <t>FMEH0001</t>
  </si>
  <si>
    <t>Calibratge, metrologia i instrumentació en els processos industrials</t>
  </si>
  <si>
    <t>FMEH0003</t>
  </si>
  <si>
    <t>Disseny i mecanització per ordinador Solidworks</t>
  </si>
  <si>
    <t>FMEH0004</t>
  </si>
  <si>
    <t>CNC punxonadora</t>
  </si>
  <si>
    <t>FMEH0005</t>
  </si>
  <si>
    <t>CNC plegadora</t>
  </si>
  <si>
    <t>FMEH0006</t>
  </si>
  <si>
    <t>CNC tall per làser</t>
  </si>
  <si>
    <t>FMEH0007</t>
  </si>
  <si>
    <t>Processos d'electroerosió per fil, penetració i rectificació</t>
  </si>
  <si>
    <t>FMEH0008</t>
  </si>
  <si>
    <t>CNC màquines</t>
  </si>
  <si>
    <t>FMEH0009</t>
  </si>
  <si>
    <t>Metrologia i verificació</t>
  </si>
  <si>
    <t>FMEH0010</t>
  </si>
  <si>
    <t>INSTAL·LACIÓ DE CANONADES I ACCESSORIS PER A MUNTATGE D'ELECTROLITZADORS</t>
  </si>
  <si>
    <t>FMEH0011</t>
  </si>
  <si>
    <t>Anàlisi de defecte de peça metàl·lica i gestió documental</t>
  </si>
  <si>
    <t>FMEH0012</t>
  </si>
  <si>
    <t>DISSENY, PROGRAMACIÓ I MECANITZACIÓ DE PECES INDUSTRIALS AMB CAD-CAM</t>
  </si>
  <si>
    <t>FMEH0013</t>
  </si>
  <si>
    <t>OPERACIONS BASIQUES I PROCESSOS DE MECANITZACIÓ</t>
  </si>
  <si>
    <t>FMEM0001</t>
  </si>
  <si>
    <t>Introducció a les tecnologies de fabricació digital</t>
  </si>
  <si>
    <t>FMEM0002</t>
  </si>
  <si>
    <t>POLIVALENT MULTISISTEMA POLISHIFT, STELLANTIS PRODUCTION WAY (SPW)</t>
  </si>
  <si>
    <t>FMEM0003</t>
  </si>
  <si>
    <t>MECÀNICA FONAMENTAL</t>
  </si>
  <si>
    <t>FMEM0004</t>
  </si>
  <si>
    <t>Fonaments de ROBÒTICA</t>
  </si>
  <si>
    <t>FMEM0005</t>
  </si>
  <si>
    <t>FABRICACIÓ INTEL·LIGENT EN LA INDÚSTRIA 4.0</t>
  </si>
  <si>
    <t>FMEM0006</t>
  </si>
  <si>
    <t>Disseny mecànic. Nivell I</t>
  </si>
  <si>
    <t>FMEM0007</t>
  </si>
  <si>
    <t>Disseny mecànic. Nivell II</t>
  </si>
  <si>
    <t>FMEM0008</t>
  </si>
  <si>
    <t>Disseny i mecanització 2d amb Mastercam 2d</t>
  </si>
  <si>
    <t>FMEM0009</t>
  </si>
  <si>
    <t>Disseny i mecanització 3d amb Mastercam 3d</t>
  </si>
  <si>
    <t>FMEM0010</t>
  </si>
  <si>
    <t>Disseny i mecanització per ordinador. CAD-CAM. nivell I</t>
  </si>
  <si>
    <t>FMEM0011</t>
  </si>
  <si>
    <t>Impressió 3d industrial. nivell I</t>
  </si>
  <si>
    <t>FMEM0012</t>
  </si>
  <si>
    <t>CAD-CAM amb Mastercam, 5 Eixos. nivell II</t>
  </si>
  <si>
    <t>FMEM0013</t>
  </si>
  <si>
    <t>Planificació i control de la producció</t>
  </si>
  <si>
    <t>FMEM0014</t>
  </si>
  <si>
    <t>Propietats mecàniques dels materials</t>
  </si>
  <si>
    <t>FMEM0015</t>
  </si>
  <si>
    <t>Tecnologia i disseny de motlles</t>
  </si>
  <si>
    <t>FMEM0016</t>
  </si>
  <si>
    <t>Bases del procés d'injecció</t>
  </si>
  <si>
    <t>FMEM0017</t>
  </si>
  <si>
    <t>Mecanització amb màquina eina convencional</t>
  </si>
  <si>
    <t>FMEM0018</t>
  </si>
  <si>
    <t>Treballs bàsics de matriceria</t>
  </si>
  <si>
    <t>FMEM0019</t>
  </si>
  <si>
    <t>Tecnologia i disseny de matrius</t>
  </si>
  <si>
    <t>FMEM0020</t>
  </si>
  <si>
    <t>Operacions de màquines eines i manipulats de subconjunts</t>
  </si>
  <si>
    <t>FMEM0021</t>
  </si>
  <si>
    <t>Soldadura per elèctrode revestit (smaw)</t>
  </si>
  <si>
    <t>FMEM0022</t>
  </si>
  <si>
    <t>DELINEACIÓ INDUSTRIAL</t>
  </si>
  <si>
    <t>FMEM0023</t>
  </si>
  <si>
    <t>Impressió 3d Industrial. nivell II</t>
  </si>
  <si>
    <t>FMEM0024</t>
  </si>
  <si>
    <t>CAD, CNC I CAM APLICAT AL FRESAT</t>
  </si>
  <si>
    <t>FMEM0025</t>
  </si>
  <si>
    <t>ROBÒTICA ABB APLICADA A LA SOLDADURA</t>
  </si>
  <si>
    <t>FMEM0026</t>
  </si>
  <si>
    <t>Innovació tecnològica per a la indústria de la mobilitat lleugera</t>
  </si>
  <si>
    <t>FMEM0027</t>
  </si>
  <si>
    <t>PREVENCIÓ DE RISCOS LABORALS EN EL SECTOR METALMECÀNIC EN LA INDÚSTRIA 4.0</t>
  </si>
  <si>
    <t>FMEM0028</t>
  </si>
  <si>
    <t>APLICACIÓ PRÀCTICA DE LES NOVES TECNOLOGIES EN EL MECANITZACIÓ</t>
  </si>
  <si>
    <t>FMEM0029</t>
  </si>
  <si>
    <t>DISSENY MECÀNIC ASSISTIT PER ORDINADOR (CAD PARAMÈTRIC)</t>
  </si>
  <si>
    <t>FMEM01</t>
  </si>
  <si>
    <t>INDÚSTRIA 4.0 EN EL SECTOR DE L' AUTOMOCIÓ</t>
  </si>
  <si>
    <t>FMEM02</t>
  </si>
  <si>
    <t>MANAGERS D' AUTOMOCIÓ 4.0: ESTRATÈGIA I CONEIXEMENT DE LA TRANSFORMACIÓ DIGITAL</t>
  </si>
  <si>
    <t>FMEM03</t>
  </si>
  <si>
    <t>MECANITZACIÓ AMB TORN CNC</t>
  </si>
  <si>
    <t>FMEM04</t>
  </si>
  <si>
    <t>Disseny de peces d'injecció de plàstic per al sector d'automoció amb CATIA v5</t>
  </si>
  <si>
    <t>FMEM05</t>
  </si>
  <si>
    <t>Programació CAD-CAM amb Mastercam</t>
  </si>
  <si>
    <t>FMEM06</t>
  </si>
  <si>
    <t>Programació del braç robòtic FANUC ¿ nivell inicial</t>
  </si>
  <si>
    <t>FMEM07</t>
  </si>
  <si>
    <t>Programació del braç robòtic FANUC ¿ nivell avançat</t>
  </si>
  <si>
    <t>FMEM08</t>
  </si>
  <si>
    <t>Disseny 3D Y 2D en CATIA v5</t>
  </si>
  <si>
    <t>FMEM09</t>
  </si>
  <si>
    <t>Disseny avançat 3D Y 2D en CATIA v5</t>
  </si>
  <si>
    <t>FMEM11</t>
  </si>
  <si>
    <t>Mecanització en 2,5 i 3 eixos amb Siemens NX</t>
  </si>
  <si>
    <t>FMEM12</t>
  </si>
  <si>
    <t>Mecanització amb fresadora CNC</t>
  </si>
  <si>
    <t>FMEM13</t>
  </si>
  <si>
    <t>Disseny de peces mecàniques i impressió de prototips en 3D</t>
  </si>
  <si>
    <t>FMEM14</t>
  </si>
  <si>
    <t>Programació CAD-CAM per torn i fresa</t>
  </si>
  <si>
    <t>FMEM15</t>
  </si>
  <si>
    <t>Vehicle connectat: impacte en les línies de muntatge</t>
  </si>
  <si>
    <t>FMEM16</t>
  </si>
  <si>
    <t>Digitalització de la fabricació en automoció</t>
  </si>
  <si>
    <t>FMEM17</t>
  </si>
  <si>
    <t>Materials Avançats per a Vehicles</t>
  </si>
  <si>
    <t>FMEM18</t>
  </si>
  <si>
    <t>Fabricació digital aplicada</t>
  </si>
  <si>
    <t>FMEM19</t>
  </si>
  <si>
    <t>Assemblatge i acabat de seients</t>
  </si>
  <si>
    <t>HOTA0001</t>
  </si>
  <si>
    <t>EL PROTOCOL EN HOSTELERIA</t>
  </si>
  <si>
    <t>HOTA0002</t>
  </si>
  <si>
    <t>OPTIMITZACIÓ DE LA GESTIÓ D' HOTELS</t>
  </si>
  <si>
    <t>HOTA0003</t>
  </si>
  <si>
    <t>RECEPCIÓ I ATENCIÓ AL CLIENT EN ESTABLIMENTS D' ALLOTJAMENT</t>
  </si>
  <si>
    <t>HOTA0004</t>
  </si>
  <si>
    <t>TÈCNIQUES I PROCEDIMENTS DE NETEJA EN ALLOTJAMENTS</t>
  </si>
  <si>
    <t>HOTA0005</t>
  </si>
  <si>
    <t>IMPLANTACIÓ MARCA Q DE QUALITAT</t>
  </si>
  <si>
    <t>HOTA0006</t>
  </si>
  <si>
    <t>GESTIÓ I SEGUIMENT DELS NOUS PROCEDIMENTS DE NETEJA</t>
  </si>
  <si>
    <t>HOTA0007</t>
  </si>
  <si>
    <t>PLANIFICACIÓ I GESTIÓ DEL DEPARTAMENT DE NETEJA EN ESTABLIMENTS HOTELERS</t>
  </si>
  <si>
    <t>HOTA0008</t>
  </si>
  <si>
    <t>Gestió del departament de pisos</t>
  </si>
  <si>
    <t>HOTA0009</t>
  </si>
  <si>
    <t>Gestió de recepció</t>
  </si>
  <si>
    <t>HOTA0010</t>
  </si>
  <si>
    <t>Activitats auxiliars de neteja en allotjaments turístics</t>
  </si>
  <si>
    <t>HOTA0011</t>
  </si>
  <si>
    <t>ORGANITZACIÓ I GESTIÓ D' ALLOTJAMENTS</t>
  </si>
  <si>
    <t>HOTA0012</t>
  </si>
  <si>
    <t>OPERACIONS AUXILIARS DE NETEJA EN ALLOTJAMENTS TURÍSTICS</t>
  </si>
  <si>
    <t>HOTA0013</t>
  </si>
  <si>
    <t>ECONOMIA CIRCULAR EN EL SECTOR HOTELER</t>
  </si>
  <si>
    <t>HOTA01</t>
  </si>
  <si>
    <t>Transmissió de confiança i seguretat sanitària: la recepció i atenció al client</t>
  </si>
  <si>
    <t>HOTA02</t>
  </si>
  <si>
    <t>Innovació en les tècniques i procediments de neteja en allotjaments derivades de la Covid-19</t>
  </si>
  <si>
    <t>HOTA03</t>
  </si>
  <si>
    <t>Mobiliari i decoració en empreses d'activitats d'allotjament</t>
  </si>
  <si>
    <t>HOTA04</t>
  </si>
  <si>
    <t>Servei de recepció, atenció al client, facturació i caixa</t>
  </si>
  <si>
    <t>HOTA05</t>
  </si>
  <si>
    <t>Gestió de reserves</t>
  </si>
  <si>
    <t>HOTA06</t>
  </si>
  <si>
    <t>Tècniques de venda up selling</t>
  </si>
  <si>
    <t>HOTA07</t>
  </si>
  <si>
    <t>Revenue management. Nivell de recepció</t>
  </si>
  <si>
    <t>HOTA08</t>
  </si>
  <si>
    <t>Equips, maquinària, útils, eines i productes utilitzats en la neteja. Departament de pisos</t>
  </si>
  <si>
    <t>HOTA09</t>
  </si>
  <si>
    <t>Operacions de neteja en apartaments turístics</t>
  </si>
  <si>
    <t>HOTA11</t>
  </si>
  <si>
    <t>Operacions de llenceria i bugaderia en pisos</t>
  </si>
  <si>
    <t>HOTA12</t>
  </si>
  <si>
    <t>Tècniques de neteja i operacions de posada a punt. Departament de pisos</t>
  </si>
  <si>
    <t>HOTA13</t>
  </si>
  <si>
    <t>Plans de contingència en allotjaments i hostaleria al voltant de la Covid-19</t>
  </si>
  <si>
    <t>HOTA14</t>
  </si>
  <si>
    <t>Confiança i seguretat en els establiments de restauració: la recepció i atenció al client</t>
  </si>
  <si>
    <t>HOTA15</t>
  </si>
  <si>
    <t>Tecnologies que donen suport a la sostenibilitat en allotjaments turístics a l'era post Covid</t>
  </si>
  <si>
    <t>HOTJ01</t>
  </si>
  <si>
    <t>Protocol de mesures higiènic sanitàries en el sector del bingo</t>
  </si>
  <si>
    <t>HOTJ02</t>
  </si>
  <si>
    <t>Habilitats comunicatives i prevenció patologies de la veu per a locutor / a de bingo</t>
  </si>
  <si>
    <t>HOTJ03</t>
  </si>
  <si>
    <t>HOTJ04</t>
  </si>
  <si>
    <t>Prevenció de l'addicció al joc</t>
  </si>
  <si>
    <t>HOTJ05</t>
  </si>
  <si>
    <t>Joc responsable</t>
  </si>
  <si>
    <t>HOTJ06</t>
  </si>
  <si>
    <t>Venda de cartrons i pagament de premis en sales de bingo</t>
  </si>
  <si>
    <t>HOTR0001</t>
  </si>
  <si>
    <t>INTRODUCCIÓ A LA GESTIÓ ECONÒMICA-FINANCERA DEL RESTAURANT</t>
  </si>
  <si>
    <t>HOTR0002</t>
  </si>
  <si>
    <t>HOTR0003</t>
  </si>
  <si>
    <t>COCTELERIA</t>
  </si>
  <si>
    <t>HOTR0004</t>
  </si>
  <si>
    <t>Identificació d'al·lergògens i manipulació d'aliments en establiments d'hostaleria i restauració</t>
  </si>
  <si>
    <t>HOTR0005</t>
  </si>
  <si>
    <t>CUINA DE CAÇA, BOLETS I TÒFONES</t>
  </si>
  <si>
    <t>HOTR0006</t>
  </si>
  <si>
    <t>CREACIÓ I GESTIÓ DE LA MARCA PERSONAL EN HOSTALERIA</t>
  </si>
  <si>
    <t>HOTR0007</t>
  </si>
  <si>
    <t>PREELABORACIÓ I CONSERVACIÓ D' ALIMENTS</t>
  </si>
  <si>
    <t>HOTR0008</t>
  </si>
  <si>
    <t>CUINA BÀSICA</t>
  </si>
  <si>
    <t>HOTR0009</t>
  </si>
  <si>
    <t>Cuina sana</t>
  </si>
  <si>
    <t>HOTR0010</t>
  </si>
  <si>
    <t>CUINA INTERNACIONAL</t>
  </si>
  <si>
    <t>HOTR0011</t>
  </si>
  <si>
    <t>CUINA PER A RESTAURACIÓ COL·LECTIVA I</t>
  </si>
  <si>
    <t>HOTR0012</t>
  </si>
  <si>
    <t>CREACIÓ DE CARTES I MENÚS</t>
  </si>
  <si>
    <t>HOTR0013</t>
  </si>
  <si>
    <t>CUINA CREATIVA I D' AUTOR</t>
  </si>
  <si>
    <t>HOTR0014</t>
  </si>
  <si>
    <t>TALL I TAST DE PERNIL</t>
  </si>
  <si>
    <t>HOTR0015</t>
  </si>
  <si>
    <t>ELABORACIÓ DE PLATS COMBINATS</t>
  </si>
  <si>
    <t>HOTR0016</t>
  </si>
  <si>
    <t>CUINA VEGETARIANA EN RESTAURACIÓ</t>
  </si>
  <si>
    <t>HOTR0017</t>
  </si>
  <si>
    <t>CUINA DE PEIXOS I MARISCOS</t>
  </si>
  <si>
    <t>HOTR0018</t>
  </si>
  <si>
    <t>SERVEIS BÀSICS DE BARRA DE RESTAURACIÓ</t>
  </si>
  <si>
    <t>HOTR0019</t>
  </si>
  <si>
    <t>DEGUSTACIÓ DE BEGUDES</t>
  </si>
  <si>
    <t>HOTR0020</t>
  </si>
  <si>
    <t>LOGÍSTICA A LA CUINA: APROVISIONAMENT DE MATÈRIES PRIMERES</t>
  </si>
  <si>
    <t>HOTR0021</t>
  </si>
  <si>
    <t>HABILITATS I COMPETÈNCIES EN LA GESTIÓ DEL SERVEI DE SALA EN RESTAURACIÓ</t>
  </si>
  <si>
    <t>HOTR0022</t>
  </si>
  <si>
    <t>GESTIÓ DE LA RESTAURACIÓ</t>
  </si>
  <si>
    <t>HOTR0023</t>
  </si>
  <si>
    <t>SERVEI EN RESTAURANT I BARS</t>
  </si>
  <si>
    <t>HOTR0024</t>
  </si>
  <si>
    <t>UTILITZACIÓ CULINÀRIA DE L' ARRÒS</t>
  </si>
  <si>
    <t>HOTR0025</t>
  </si>
  <si>
    <t>SUPERVISIÓ DE TASQUES DE CUINA DE LA RESTAURACIÓ ORGANITZADA</t>
  </si>
  <si>
    <t>HOTR0026</t>
  </si>
  <si>
    <t>EL SERVEI DE MENJARS EN CENTRES SANITARIS I SOCIOSANITARIS</t>
  </si>
  <si>
    <t>HOTR0027</t>
  </si>
  <si>
    <t>ESDEVENIMENTS, CÀTERING I BANQUETS</t>
  </si>
  <si>
    <t>HOTR0028</t>
  </si>
  <si>
    <t>OFERTES GASTRONÒMIQUES: DISSENY I COMERCIALITZACIÓ</t>
  </si>
  <si>
    <t>HOTR0029</t>
  </si>
  <si>
    <t>ANÀLISI SENSORIAL DE VINS</t>
  </si>
  <si>
    <t>HOTR0030</t>
  </si>
  <si>
    <t>APLICACIÓ DE PROCEDIMENT I NORMATIVA D' EMPRESA EN LA RESTAURACIÓ MODERNA</t>
  </si>
  <si>
    <t>HOTR0031</t>
  </si>
  <si>
    <t>ESCULPIT DE FRUITES I VERDURES</t>
  </si>
  <si>
    <t>HOTR0032</t>
  </si>
  <si>
    <t>EVOLUCIÓ DE LES TECNOLOGIES I TÈCNIQUES CULINÀRIES</t>
  </si>
  <si>
    <t>HOTR0033</t>
  </si>
  <si>
    <t>PLANIFICACIÓ DE MENÚS I DIETES ESPECIALS</t>
  </si>
  <si>
    <t>HOTR0034</t>
  </si>
  <si>
    <t>PRODUCTES DE PASTISSERIA I REBOSTERIA</t>
  </si>
  <si>
    <t>HOTR0035</t>
  </si>
  <si>
    <t>HABILITATS I COMPETÈNCIES EN LA DIRECCIÓ DE CUINA</t>
  </si>
  <si>
    <t>HOTR0036</t>
  </si>
  <si>
    <t>SERVEI ESPECIALITZAT EN VINS</t>
  </si>
  <si>
    <t>HOTR0037</t>
  </si>
  <si>
    <t>SALSES FREDES I CALENTS</t>
  </si>
  <si>
    <t>HOTR0038</t>
  </si>
  <si>
    <t>PASTISSERIA: POSTRES PER A RESTAURACIÓ</t>
  </si>
  <si>
    <t>HOTR0039</t>
  </si>
  <si>
    <t>RECEPTES I TÈCNIQUES DE LA CUINA EN MINIATURA</t>
  </si>
  <si>
    <t>HOTR0040</t>
  </si>
  <si>
    <t>ORGANITZACIÓ DE CÀTERINGS I ESDEVENIMENTS</t>
  </si>
  <si>
    <t>HOTR0041</t>
  </si>
  <si>
    <t>Cuina Italiana</t>
  </si>
  <si>
    <t>HOTR0042</t>
  </si>
  <si>
    <t>TÈCNIQUES EN ENOLOGIA, LICORS I AIGUARDENT</t>
  </si>
  <si>
    <t>HOTR0043</t>
  </si>
  <si>
    <t>PREPARACIÓ D' APERITIUS</t>
  </si>
  <si>
    <t>HOTR0044</t>
  </si>
  <si>
    <t>Preparació de bufet</t>
  </si>
  <si>
    <t>HOTR0045</t>
  </si>
  <si>
    <t>SERVEI DE CÀTERING</t>
  </si>
  <si>
    <t>HOTR0046</t>
  </si>
  <si>
    <t>MANIPULADOR D' ALIMENTS I SEGURETAT ALIMENTÀRIA</t>
  </si>
  <si>
    <t>HOTR0047</t>
  </si>
  <si>
    <t>CUINA VEGETAL I CUINA ESPECIAL AMB INTOLERÀNCIES</t>
  </si>
  <si>
    <t>HOTR0048</t>
  </si>
  <si>
    <t>Cuina per a celíacs</t>
  </si>
  <si>
    <t>HOTR0049</t>
  </si>
  <si>
    <t>GESTIÓ EN RESTAURACIÓ I DISSENY EN PROCÉS DE SERVEI</t>
  </si>
  <si>
    <t>HOTR0050</t>
  </si>
  <si>
    <t>APLICACIÓ DE FONAMENTS BÀSICS EN CUINA</t>
  </si>
  <si>
    <t>HOTR0051</t>
  </si>
  <si>
    <t>CUINA COL·LECTIVA</t>
  </si>
  <si>
    <t>HOTR0052</t>
  </si>
  <si>
    <t>ELABORACIONS BÀSIQUES DE CUINA</t>
  </si>
  <si>
    <t>HOTR0053</t>
  </si>
  <si>
    <t>ELABORACIONS BÀSIQUES PER A PASTISSERIA-REBOSTERIA</t>
  </si>
  <si>
    <t>HOTR0054</t>
  </si>
  <si>
    <t>HOTR0055</t>
  </si>
  <si>
    <t>CUINA MEDITERRÀNIA</t>
  </si>
  <si>
    <t>HOTR0056</t>
  </si>
  <si>
    <t>ANGLÈS RESTAURACIÓ</t>
  </si>
  <si>
    <t>HOTR0057</t>
  </si>
  <si>
    <t>SERVEIS BÀSICS DE SALA EN RESTAURACIÓ</t>
  </si>
  <si>
    <t>HOTR0058</t>
  </si>
  <si>
    <t>RESTAURACIÓ ORGANITZADA: ANÀLISI DE RESULTATS FINANCERS I PROPOSTES DE MILLORES</t>
  </si>
  <si>
    <t>HOTR0059</t>
  </si>
  <si>
    <t>CUINA DE LA PASTA, ARROSSOS, LLEGUM I HORTALISSES</t>
  </si>
  <si>
    <t>HOTR0060</t>
  </si>
  <si>
    <t>La cuina al buit com a eina de gestió</t>
  </si>
  <si>
    <t>HOTR0061</t>
  </si>
  <si>
    <t>Elaboració de gelats i sorbets en restauració</t>
  </si>
  <si>
    <t>HOTR0062</t>
  </si>
  <si>
    <t>APROVISIONAMENT DE MATÈRIES PRIMERES EN CUINA</t>
  </si>
  <si>
    <t>HOTR0063</t>
  </si>
  <si>
    <t>INNOVACIÓ A LA CUINA</t>
  </si>
  <si>
    <t>HOTR0064</t>
  </si>
  <si>
    <t>CUINA ARAGONESA</t>
  </si>
  <si>
    <t>HOTR0065</t>
  </si>
  <si>
    <t>LOGÍSTICA EN BAR: APROVISIONAMENT I EMMAGATZEMATGE D' ALIMENTS I BEGUDES</t>
  </si>
  <si>
    <t>HOTR0066</t>
  </si>
  <si>
    <t>LA CUINA DE CARN, AUS I CAÇA: ANÀLISI DE TÈCNIQUES CULINÀRIES</t>
  </si>
  <si>
    <t>HOTR0067</t>
  </si>
  <si>
    <t>GESTIÓ DEL BAR CAFETERIA</t>
  </si>
  <si>
    <t>HOTR0068</t>
  </si>
  <si>
    <t>CUINA MOLECULAR: FONAMENTS SOBRE LES TÈCNIQUES UTILITZADES</t>
  </si>
  <si>
    <t>HOTR0069</t>
  </si>
  <si>
    <t>TÈCNIQUES CULINÀRIES PER A PEIXOS, CRUSTACIS I MOL·LUSCS</t>
  </si>
  <si>
    <t>HOTR0070</t>
  </si>
  <si>
    <t>SERVEIS PROFESSIONALS EN TALL DE PERNIL</t>
  </si>
  <si>
    <t>HOTR0071</t>
  </si>
  <si>
    <t>SUMILLERIA I MARIDATGE</t>
  </si>
  <si>
    <t>HOTR0072</t>
  </si>
  <si>
    <t>TÈCNIQUES D' ELABORACIÓ DE COMBINATS</t>
  </si>
  <si>
    <t>HOTR0073</t>
  </si>
  <si>
    <t>TÈCNIQUES PER A L' ELABORACIÓ DE CAFÈS</t>
  </si>
  <si>
    <t>HOTR0075</t>
  </si>
  <si>
    <t>OPERACIONS AUXILIARS DE RESTAURACIÓ</t>
  </si>
  <si>
    <t>HOTR0076</t>
  </si>
  <si>
    <t>ACTIVITATS AUXILIARS DE CUINA</t>
  </si>
  <si>
    <t>HOTR0077</t>
  </si>
  <si>
    <t>LA DIRECCIÓ DE LA SALA</t>
  </si>
  <si>
    <t>HOTR0078</t>
  </si>
  <si>
    <t>ORGANITZACIÓ D' ESDEVENIMENTS EN RESTAURACIÓ I HOSTALERIA</t>
  </si>
  <si>
    <t>HOTR0079</t>
  </si>
  <si>
    <t>GESTIÓ SOSTENIBLE D'ESTABLIMENTS DE RESTAURACIÓ I/O ALLOTJAMENTS TURÍSTICS</t>
  </si>
  <si>
    <t>HOTR0080</t>
  </si>
  <si>
    <t>Cuina japonesa bàsica</t>
  </si>
  <si>
    <t>HOTR0081</t>
  </si>
  <si>
    <t>Conceptes clau en la gestió destabliments de restauració</t>
  </si>
  <si>
    <t>HOTR0082</t>
  </si>
  <si>
    <t>Presentació de vins i begudes</t>
  </si>
  <si>
    <t>HOTR0083</t>
  </si>
  <si>
    <t>Aplicacions del nitrogen a la cuina</t>
  </si>
  <si>
    <t>HOTR0084</t>
  </si>
  <si>
    <t>Oferta gastronòmica de formatges</t>
  </si>
  <si>
    <t>HOTR0085</t>
  </si>
  <si>
    <t>Cuina vegana</t>
  </si>
  <si>
    <t>HOTR0086</t>
  </si>
  <si>
    <t>Aprofitament i reciclatge de matèries primeres</t>
  </si>
  <si>
    <t>HOTR0087</t>
  </si>
  <si>
    <t>Gestió del cost en aliments i begudes en restauració</t>
  </si>
  <si>
    <t>HOTR0088</t>
  </si>
  <si>
    <t>PREPARACIÓ BÀSICA PER A ACTIVITATS DE CUINA I GASTRONOMIA COL·LECTIVA EN INSTITUCIONS DE CARÀCTER PÚBLIC</t>
  </si>
  <si>
    <t>HOTR0089</t>
  </si>
  <si>
    <t>OPERACIONS DE RESTAURANT I BAR</t>
  </si>
  <si>
    <t>HOTR0090</t>
  </si>
  <si>
    <t>Planificació de menús amb baig cooking</t>
  </si>
  <si>
    <t>HOTR0091</t>
  </si>
  <si>
    <t>Cuina japonesa avançada</t>
  </si>
  <si>
    <t>HOTR0092</t>
  </si>
  <si>
    <t>Rebosteria tradicional</t>
  </si>
  <si>
    <t>HOTR0093</t>
  </si>
  <si>
    <t>Producció gastronòmica de Catalunya</t>
  </si>
  <si>
    <t>HOTR0094</t>
  </si>
  <si>
    <t>Postres de restaurants avantguardistes</t>
  </si>
  <si>
    <t>HOTR01</t>
  </si>
  <si>
    <t>Atenció al client en hostaleria</t>
  </si>
  <si>
    <t>HOTR02</t>
  </si>
  <si>
    <t>Aliments d'Aragó i la seva qualitat diferenciada</t>
  </si>
  <si>
    <t>HOTR03</t>
  </si>
  <si>
    <t>Elaboracions senzilles de cuina, plats combinats, tapes, pinxos i canapès</t>
  </si>
  <si>
    <t>HOTR04</t>
  </si>
  <si>
    <t>Guarnicions i presentacions culinàries</t>
  </si>
  <si>
    <t>HOTR05</t>
  </si>
  <si>
    <t>Tècniques culinàries: Elaboracions bàsiques de múltiples aplicacions: salses, fons, farses, guarnicions</t>
  </si>
  <si>
    <t>HOTR06</t>
  </si>
  <si>
    <t>Preparacions culinàries a base de carns</t>
  </si>
  <si>
    <t>HOTR07</t>
  </si>
  <si>
    <t>Preparacions culinàries a base de peixos i marisc</t>
  </si>
  <si>
    <t>HOTR08</t>
  </si>
  <si>
    <t>Preparacions culinàries a base de aus, caça i despulles</t>
  </si>
  <si>
    <t>HOTR09</t>
  </si>
  <si>
    <t>Preparacions culinàries a base de llegums seques</t>
  </si>
  <si>
    <t>HOTR11</t>
  </si>
  <si>
    <t>Preparacions culinàries a base d'ous</t>
  </si>
  <si>
    <t>HOTR12</t>
  </si>
  <si>
    <t>Preparacions culinàries a base d'arrossos</t>
  </si>
  <si>
    <t>HOTR13</t>
  </si>
  <si>
    <t>Preparacions culinàries a base d'hortalisses</t>
  </si>
  <si>
    <t>HOTR14</t>
  </si>
  <si>
    <t>Disseny, Planificació i Elaboració de menús per a població infantil</t>
  </si>
  <si>
    <t>HOTR15</t>
  </si>
  <si>
    <t>Disseny, Planificació i Elaboració de menús per a població adulta</t>
  </si>
  <si>
    <t>HOTR16</t>
  </si>
  <si>
    <t>Servei de menjars a barra i sala</t>
  </si>
  <si>
    <t>HOTR17</t>
  </si>
  <si>
    <t>Servei de begudes a barra i sala</t>
  </si>
  <si>
    <t>HOTR18</t>
  </si>
  <si>
    <t>Elaboracions Gastronòmiques a la vista del client. Plats minut</t>
  </si>
  <si>
    <t>HOTR19</t>
  </si>
  <si>
    <t>Desespinar i trinxat de peixos i marisc</t>
  </si>
  <si>
    <t>HOTR21</t>
  </si>
  <si>
    <t>Trinxat de carns i aus</t>
  </si>
  <si>
    <t>HOTR22</t>
  </si>
  <si>
    <t>Pelat i tallat de fruites vista al client</t>
  </si>
  <si>
    <t>HOTR23</t>
  </si>
  <si>
    <t>Coper</t>
  </si>
  <si>
    <t>HOTR24</t>
  </si>
  <si>
    <t>Prevenció de riscos psicosocials derivats de l'atenció al client en crisi sanitària</t>
  </si>
  <si>
    <t>HOTR25</t>
  </si>
  <si>
    <t>Mesures preventives en el repartiment i recollida de comandes en activitats de restauració</t>
  </si>
  <si>
    <t>HOTR26</t>
  </si>
  <si>
    <t>Serveis bàsics de barres i sala a la restauració</t>
  </si>
  <si>
    <t>HOTR27</t>
  </si>
  <si>
    <t>Preparació i presentació de begudes</t>
  </si>
  <si>
    <t>HOTR28</t>
  </si>
  <si>
    <t>Disseny d'ofertes gastronòmiques: menús, cartes, banquets i altres</t>
  </si>
  <si>
    <t>HOTR29</t>
  </si>
  <si>
    <t>Operacions bàsiques d'aprovisionament i conservació culinàries</t>
  </si>
  <si>
    <t>HOTR31</t>
  </si>
  <si>
    <t>Neteja i manteniment d'instal·lacions i equips en cuina</t>
  </si>
  <si>
    <t>HOTR32</t>
  </si>
  <si>
    <t>Aprovisionament a la restauració</t>
  </si>
  <si>
    <t>HOTR33</t>
  </si>
  <si>
    <t>Preparació per al servei en cuines</t>
  </si>
  <si>
    <t>HOTR34</t>
  </si>
  <si>
    <t>Preservei a Restauració</t>
  </si>
  <si>
    <t>HOTR35</t>
  </si>
  <si>
    <t>Noves tècniques de neteja i desinfecció a la restauració</t>
  </si>
  <si>
    <t>HOTR36</t>
  </si>
  <si>
    <t>Elaboracions de base i mètodes de cuinat. Salses i fons</t>
  </si>
  <si>
    <t>HOTR37</t>
  </si>
  <si>
    <t>Atenció al client a la restauració</t>
  </si>
  <si>
    <t>HOTR38</t>
  </si>
  <si>
    <t>Bones pràctiques ambientals a l'hostaleria</t>
  </si>
  <si>
    <t>HOTR39</t>
  </si>
  <si>
    <t>Oportunitats i debilitats de l'hostaleria davant la Covid-19</t>
  </si>
  <si>
    <t>HOTR43</t>
  </si>
  <si>
    <t>Comunicació al client de la informació sobre al·lèrgens</t>
  </si>
  <si>
    <t>HOTR44</t>
  </si>
  <si>
    <t>Procediments de sala a la restauració - protecció global davant la Covid 19</t>
  </si>
  <si>
    <t>HOTR45</t>
  </si>
  <si>
    <t>Cuina tradicional espanyola</t>
  </si>
  <si>
    <t>HOTR46</t>
  </si>
  <si>
    <t>Cuina de temporada</t>
  </si>
  <si>
    <t>HOTR47</t>
  </si>
  <si>
    <t>Bufet. Una nova perspectiva</t>
  </si>
  <si>
    <t>HOTR48</t>
  </si>
  <si>
    <t>Terminologia específica del restaurant en anglès</t>
  </si>
  <si>
    <t>HOTR49</t>
  </si>
  <si>
    <t>Estratègies per mantenir el negoci: optimitzar l'espai</t>
  </si>
  <si>
    <t>HOTR51</t>
  </si>
  <si>
    <t>Cuina i restauració bàsica</t>
  </si>
  <si>
    <t>HOTR52</t>
  </si>
  <si>
    <t>Assistència polivalent en barra i sala</t>
  </si>
  <si>
    <t>HOTR53</t>
  </si>
  <si>
    <t>El cafè des de l'origen a la tassa</t>
  </si>
  <si>
    <t>HOTR54</t>
  </si>
  <si>
    <t>Postres d'avantguarda</t>
  </si>
  <si>
    <t>HOTR55</t>
  </si>
  <si>
    <t>Procediments bàsics al servei de cuina</t>
  </si>
  <si>
    <t>HOTR56</t>
  </si>
  <si>
    <t>Procediments bàsics al servei de sala</t>
  </si>
  <si>
    <t>HOTT0001</t>
  </si>
  <si>
    <t>TRANSFORMACIÓ DIGITAL D' AGENTS DE VIATGES</t>
  </si>
  <si>
    <t>HOTT0002</t>
  </si>
  <si>
    <t>Informador/a turístic 4.0</t>
  </si>
  <si>
    <t>HOTT0003</t>
  </si>
  <si>
    <t>NOVES TECNOLOGIES PER A TELEOPERADORS/ES I SERVEIS D'ATENCIÓ AL CLIENT</t>
  </si>
  <si>
    <t>HOTT0004</t>
  </si>
  <si>
    <t>Comercialització de productes i serveis turístics a través de l'anàlisi de dades</t>
  </si>
  <si>
    <t>HOTT0005</t>
  </si>
  <si>
    <t>Amadeus</t>
  </si>
  <si>
    <t>HOTT0006</t>
  </si>
  <si>
    <t>COMERCIALITZACIÓ DE PRODUCTES TURÍSTICS</t>
  </si>
  <si>
    <t>HOTT0007</t>
  </si>
  <si>
    <t>PROMOCIÓ I VENDA DE SERVEIS TURÍSTICS</t>
  </si>
  <si>
    <t>HOTT0008</t>
  </si>
  <si>
    <t>PROTOCOL EN ESDEVENIMENTS TURÍSTICS</t>
  </si>
  <si>
    <t>HOTT0009</t>
  </si>
  <si>
    <t>Animació turística</t>
  </si>
  <si>
    <t>HOTT0010</t>
  </si>
  <si>
    <t>COMUNICACIÓ I PROMOCIÓ DEL PATRIMONI, EL TURISME I LA CULTURA EN L' ENTORN DIGITAL</t>
  </si>
  <si>
    <t>HOTT0011</t>
  </si>
  <si>
    <t>RESERVES DE COTXES TRANSACCIONAL</t>
  </si>
  <si>
    <t>HOTT0013</t>
  </si>
  <si>
    <t>RESERVES AÈRIES</t>
  </si>
  <si>
    <t>HOTT0014</t>
  </si>
  <si>
    <t>RESERVES D' HOTELS TRANSACCIONAL</t>
  </si>
  <si>
    <t>HOTT0015</t>
  </si>
  <si>
    <t>ANGLÈS PROFESSIONAL PER AL TURISME</t>
  </si>
  <si>
    <t>HOTT0016</t>
  </si>
  <si>
    <t>EXPERIÈNCIES ENOTURÍSTIQUES</t>
  </si>
  <si>
    <t>HOTT0017</t>
  </si>
  <si>
    <t>Informació i atenció turística en llengua estrangera, Rus</t>
  </si>
  <si>
    <t>HOTT0018</t>
  </si>
  <si>
    <t>Informació i atenció turística en llengua estrangera, Francés</t>
  </si>
  <si>
    <t>HOTT0019</t>
  </si>
  <si>
    <t>Informació i atenció turística en llengua estrangera, anglès</t>
  </si>
  <si>
    <t>HOTT0020</t>
  </si>
  <si>
    <t>Informació i atenció turística en llengua estrangera, alemany</t>
  </si>
  <si>
    <t>HOTT0021</t>
  </si>
  <si>
    <t>Promoció i comunicació turística</t>
  </si>
  <si>
    <t>HOTT0022</t>
  </si>
  <si>
    <t>Desenvolupament de productes turístics</t>
  </si>
  <si>
    <t>HOTT0023</t>
  </si>
  <si>
    <t>Accessibilitat universal en l'àmbit turístic</t>
  </si>
  <si>
    <t>HOTT0024</t>
  </si>
  <si>
    <t>Accions de comercialització en el sector turístic</t>
  </si>
  <si>
    <t>HOTT0025</t>
  </si>
  <si>
    <t>Fonaments del big data i aplicació al sector turístic</t>
  </si>
  <si>
    <t>HOTT0026</t>
  </si>
  <si>
    <t>DIGITALITZACIÓ DE LA PIME TURÍSTICA</t>
  </si>
  <si>
    <t>HOTT0027</t>
  </si>
  <si>
    <t>PLANIFICACIÓ I GESTIÓ DEL PATRIMONI CULTURAL ENOTURÍSTIC</t>
  </si>
  <si>
    <t>HOTT0028</t>
  </si>
  <si>
    <t>PLANIFICACIÓ I GESTIÓ DEL PATRIMONI NATURAL ENOTURÍSTIC</t>
  </si>
  <si>
    <t>HOTT0029</t>
  </si>
  <si>
    <t>MÀRQUETING DIGITAL ENOTURÍSTIC</t>
  </si>
  <si>
    <t>HOTT0030</t>
  </si>
  <si>
    <t>ANÀLISI DE DADES EN L' ACTIVITAT ENOTURÍSTICA</t>
  </si>
  <si>
    <t>HOTT01</t>
  </si>
  <si>
    <t>ACCIONS BÀSIQUES DAVANT LA COVID-19 EN TURISME I HOSTALERIA</t>
  </si>
  <si>
    <t>HOTT02</t>
  </si>
  <si>
    <t>TECNOLOGIES QUE DONEN SUPORT A L'ECONOMIA CIRCULAR EN ALLOTJAMENTS TURISTICS EN L'ERA POST COVID</t>
  </si>
  <si>
    <t>HOTT03</t>
  </si>
  <si>
    <t>PROTOCOL DE PROTECCIÓ I SEGURETAT EN L' ORGANITZACIÓ D' ESDEVENIMENTS</t>
  </si>
  <si>
    <t>HOTT04</t>
  </si>
  <si>
    <t>Tancament d'operacions de venda al sector d'agències de viatges</t>
  </si>
  <si>
    <t>HOTT05</t>
  </si>
  <si>
    <t>Plataformes en línia de lloguer de vehicles</t>
  </si>
  <si>
    <t>HOTT06</t>
  </si>
  <si>
    <t>Gestió multicanal a les agències de viatges</t>
  </si>
  <si>
    <t>HOTU0002</t>
  </si>
  <si>
    <t>ECOTURISME</t>
  </si>
  <si>
    <t>IEXD0001</t>
  </si>
  <si>
    <t>PROGRAMACIÓ I MANEIG DE MÀQUINES DE CONTROL NUMÈRIC PER A LA INDÚSTRIA DE LA PEDRA I DERIVATS</t>
  </si>
  <si>
    <t>IEXD0002</t>
  </si>
  <si>
    <t>MANEIG I MANTENIMENT DE PALA CARREGADORA, EXCAVADORA HIDRÀULICA I DÚMPER EN EXPLOTACIONS MINERES A CEL OBERT</t>
  </si>
  <si>
    <t>IEXD01</t>
  </si>
  <si>
    <t>DISSENY I PROTOTIPATGE DE PECES 2D PER A LA INDÚSTRIA DE LA PEDRA I DERIVATS</t>
  </si>
  <si>
    <t>IEXD02</t>
  </si>
  <si>
    <t>Modelat de peces en 3D per a la indústria de la pedra i derivats</t>
  </si>
  <si>
    <t>IEXD03</t>
  </si>
  <si>
    <t>Programació CAD-CAM de sòlids 3D i maneig de màquines de CNC per a la fabricació de productes de pedra natural i derivats</t>
  </si>
  <si>
    <t>IEXD04</t>
  </si>
  <si>
    <t>Programació CAD-CAM de màquines de CNC per al disseny i elaboració de productes de pedra natural i derivats</t>
  </si>
  <si>
    <t>IEXD05</t>
  </si>
  <si>
    <t>Programació i maneig de màquines de tall amb aigua a alta pressió per a l'elaboració de productes de pedra natural i derivats</t>
  </si>
  <si>
    <t>IEXD06</t>
  </si>
  <si>
    <t>Formació preventiva en operacions de plantes de roques ornamentals.</t>
  </si>
  <si>
    <t>IEXD07</t>
  </si>
  <si>
    <t>Interpretació de plànols en la indústria de la pedra natural i derivats.</t>
  </si>
  <si>
    <t>IEXD08</t>
  </si>
  <si>
    <t>Processos productius en la indústria de la pedra natural i derivats.</t>
  </si>
  <si>
    <t>IEXD09</t>
  </si>
  <si>
    <t>Tall de blocs i taules de pedra natural i derivats.</t>
  </si>
  <si>
    <t>IEXD10</t>
  </si>
  <si>
    <t>Tractaments superficials aplicats a la pedra natural i derivats.</t>
  </si>
  <si>
    <t>IEXD11</t>
  </si>
  <si>
    <t>Mecanitzacions de peces de pedra natural i derivats amb centres de control numèric.</t>
  </si>
  <si>
    <t>IEXD12</t>
  </si>
  <si>
    <t>Elaboració industrial de peces de pedra natural i derivats.</t>
  </si>
  <si>
    <t>IEXD13</t>
  </si>
  <si>
    <t>Tècniques volumètriques de modelatge i emmotllament aplicades a la pedra natural i derivats.</t>
  </si>
  <si>
    <t>IEXD14</t>
  </si>
  <si>
    <t>Processos de programació i mecanització amb màquines de CNC per a la indústria de la pedranatural i derivats.</t>
  </si>
  <si>
    <t>IEXD15</t>
  </si>
  <si>
    <t>Reproducció tècnica de talla artística, artesanal i industrial de la pedra natural i derivats.</t>
  </si>
  <si>
    <t>IEXM01</t>
  </si>
  <si>
    <t>CAPACITACIÓ TECNICA D' ARTILLER BÀSIC</t>
  </si>
  <si>
    <t>IEXM02</t>
  </si>
  <si>
    <t>GESTIÓ DE RESIDUS EN LES ACTIVITATS MINERES</t>
  </si>
  <si>
    <t>IEXM03</t>
  </si>
  <si>
    <t>MODELITZACIÓ GEOLÒGICA</t>
  </si>
  <si>
    <t>IEXM04</t>
  </si>
  <si>
    <t>PLANIFICACIÓ D' EXPLOTACIONS MINERES</t>
  </si>
  <si>
    <t>IEXM05</t>
  </si>
  <si>
    <t>MANEIG I MANTENIMENT DE LA RETROEXCAVADORA EN OBRA CIVIL I MINERIA</t>
  </si>
  <si>
    <t>IEXM06</t>
  </si>
  <si>
    <t>MANEIG I MANTENIMENT DEL DUMPER/VOLQUET EN OBRA CIVIL I MINERIA</t>
  </si>
  <si>
    <t>IEXM07</t>
  </si>
  <si>
    <t>MANEIG I MANTENIMENT DE LA PALA CARREGADORA EN OBRA CIVIL I MINERIA</t>
  </si>
  <si>
    <t>IFCD0001</t>
  </si>
  <si>
    <t>DESENVOLUPAMENT DE SOFTWARE AMB TECNOLOGIES .NET</t>
  </si>
  <si>
    <t>IFCD0002</t>
  </si>
  <si>
    <t>DESENVOLUPAMENT D' APLICACIONS MOBILS PER A IOS I ANDROID AMB FLUTTER</t>
  </si>
  <si>
    <t>IFCD0003</t>
  </si>
  <si>
    <t>LPI EINES DEVOPS</t>
  </si>
  <si>
    <t>IFCD0004</t>
  </si>
  <si>
    <t>DESENVOLUPADOR BIG DATA EVENT STREAMING PROCESSING</t>
  </si>
  <si>
    <t>IFCD0005</t>
  </si>
  <si>
    <t>PROGRAMADOR JAVA ES PROFESSIONAL EN CLOUD</t>
  </si>
  <si>
    <t>IFCD0006</t>
  </si>
  <si>
    <t>EXPERT EN ORACLE ANALYTICS CLOUD I BUSINESS INTELLIGENCE</t>
  </si>
  <si>
    <t>IFCD0007</t>
  </si>
  <si>
    <t>DESENVOLUPADOR APLICACIONS EN ORACLE CLOUD DEVOPS I KUBERNETES</t>
  </si>
  <si>
    <t>IFCD0008</t>
  </si>
  <si>
    <t>CREACIÓ I DESENVOLUPAMENT D' APLICACIONS WEB</t>
  </si>
  <si>
    <t>IFCD0009</t>
  </si>
  <si>
    <t>IFCD0010</t>
  </si>
  <si>
    <t>PENSAMENT COMPUTACIONAL I PROGRAMACIÓ WEB</t>
  </si>
  <si>
    <t>IFCD0011</t>
  </si>
  <si>
    <t>IFCD0012</t>
  </si>
  <si>
    <t>MICROSERVEIS EN JAVA</t>
  </si>
  <si>
    <t>IFCD0013</t>
  </si>
  <si>
    <t>PROGRAMADOR BIG DATA</t>
  </si>
  <si>
    <t>IFCD0014</t>
  </si>
  <si>
    <t>DESENVOLUPAMENT D' APLICACIONS AMB SPRING I HIBERNATE</t>
  </si>
  <si>
    <t>IFCD0015</t>
  </si>
  <si>
    <t>ANALISTA PROGRAMADOR SALESFORCE</t>
  </si>
  <si>
    <t>IFCD0016</t>
  </si>
  <si>
    <t>CREACIÓ DE VIDEOJOCS AMB UNREAL ENGINE</t>
  </si>
  <si>
    <t>IFCD0017</t>
  </si>
  <si>
    <t>PROGRAMACIÓ J2EE MULTIPLATAFORMA</t>
  </si>
  <si>
    <t>IFCD0018</t>
  </si>
  <si>
    <t>TECNOLOGIES GRÀFIQUES PER A LA GENERACIÓ DE VIDEOJOCS</t>
  </si>
  <si>
    <t>IFCD0019</t>
  </si>
  <si>
    <t>Iniciació a la programació en C</t>
  </si>
  <si>
    <t>IFCD0020</t>
  </si>
  <si>
    <t>DESENVOLUPAMENT D' APLICACIONS I DEVOPS AMB GOOGLE CLOUD PLATFORM</t>
  </si>
  <si>
    <t>IFCD0021</t>
  </si>
  <si>
    <t>FullStack Júnior Web Developer amb JAVA</t>
  </si>
  <si>
    <t>IFCD0022</t>
  </si>
  <si>
    <t>FullStack Web Developer amb JAVASCRIPT</t>
  </si>
  <si>
    <t>IFCD0023</t>
  </si>
  <si>
    <t>FullStack Júnior Web Developer amb C#</t>
  </si>
  <si>
    <t>IFCD0024</t>
  </si>
  <si>
    <t>FullStack Júnior Web Developer amb PHP</t>
  </si>
  <si>
    <t>IFCD0025</t>
  </si>
  <si>
    <t>Fonaments de programació amb HTML, CSS i JAVASCRIP</t>
  </si>
  <si>
    <t>IFCD0026</t>
  </si>
  <si>
    <t>ADMINISTRACIÓ DE SISTEMES ON-PREMISES AZURE</t>
  </si>
  <si>
    <t>IFCD0027</t>
  </si>
  <si>
    <t>DESENVOLUPAMENT I IMPLEMENTACIÓ D'UNA SOLUCIÓ DE GESTIÓ EMPRESARIAL ERP/CRM</t>
  </si>
  <si>
    <t>IFCD0028</t>
  </si>
  <si>
    <t>DESENVOLUPAMENT WEB FULL STACK AMB C# I MICROSOFT. CORE</t>
  </si>
  <si>
    <t>IFCD0029</t>
  </si>
  <si>
    <t>PROGRAMACIÓ JAVA BÀSIC</t>
  </si>
  <si>
    <t>IFCD0030</t>
  </si>
  <si>
    <t>GESTIÓ DE LA CIBERSEGURETAT AMB CSS</t>
  </si>
  <si>
    <t>IFCD0031</t>
  </si>
  <si>
    <t>CIBERSEGURETAT I HACKING ÈTIC PER A LA GESTIÓ DE RISCOS</t>
  </si>
  <si>
    <t>IFCD0032</t>
  </si>
  <si>
    <t>PROGRAMACIÓ EN C + +</t>
  </si>
  <si>
    <t>IFCD0033</t>
  </si>
  <si>
    <t>PROGRAMACIÓ COBOL I DB2</t>
  </si>
  <si>
    <t>IFCD0034</t>
  </si>
  <si>
    <t>PROGRAMACIÓ AMB .NET</t>
  </si>
  <si>
    <t>IFCD0035</t>
  </si>
  <si>
    <t>GESTIÓ AVANÇADA DE CIBERSEGURETAT AMB DIS</t>
  </si>
  <si>
    <t>IFCD0036</t>
  </si>
  <si>
    <t>GESTIÓ AVANÇADA DE CIBERSEGURETAT AMB AZURE</t>
  </si>
  <si>
    <t>IFCD0037</t>
  </si>
  <si>
    <t>DEVELOPER SALESFORCE- OMEGA CRM</t>
  </si>
  <si>
    <t>IFCD0038</t>
  </si>
  <si>
    <t>DISSENY DE PÀGINES WEBS PER A HOSTALERIA</t>
  </si>
  <si>
    <t>IFCD0039</t>
  </si>
  <si>
    <t>CLOUD COMPUTING, EDGE COMPUTING I COMPUTACIÓ AVANÇADA</t>
  </si>
  <si>
    <t>IFCD0040</t>
  </si>
  <si>
    <t>DISSENY I EXPORTACIÓ D' INTERFÍCIES DIGITALS AVANÇADES AMB EINES DE PROTOTIPAT</t>
  </si>
  <si>
    <t>IFCD0041</t>
  </si>
  <si>
    <t>Gestió de projectes amb scrum</t>
  </si>
  <si>
    <t>IFCD0042</t>
  </si>
  <si>
    <t>Unity certified user, programació de videojocs amb unity</t>
  </si>
  <si>
    <t>IFCD0043</t>
  </si>
  <si>
    <t>Cloudera data analyst training</t>
  </si>
  <si>
    <t>IFCD0044</t>
  </si>
  <si>
    <t>Microsoft 365 certified: teams administrator associate</t>
  </si>
  <si>
    <t>IFCD0045</t>
  </si>
  <si>
    <t>Microsoft 365 certified: security administrator associate</t>
  </si>
  <si>
    <t>IFCD0046</t>
  </si>
  <si>
    <t>Microsoft certified: azure developer associate</t>
  </si>
  <si>
    <t>IFCD0047</t>
  </si>
  <si>
    <t>Fonaments de gestió de projectes informatitzats</t>
  </si>
  <si>
    <t>IFCD0048</t>
  </si>
  <si>
    <t>Gestió de serveis basats en el valor</t>
  </si>
  <si>
    <t>IFCD0049</t>
  </si>
  <si>
    <t>Edició i creació de llocs web multilingües</t>
  </si>
  <si>
    <t>IFCD0050</t>
  </si>
  <si>
    <t>Creació i manteniment de pàgines web (avançat)</t>
  </si>
  <si>
    <t>IFCD0051</t>
  </si>
  <si>
    <t>Desenvolupament d'aplicacions amb Android nivell bàsic</t>
  </si>
  <si>
    <t>IFCD0052</t>
  </si>
  <si>
    <t>Desenvolupament d'aplicacions amb Android en nivell avançat</t>
  </si>
  <si>
    <t>IFCD0053</t>
  </si>
  <si>
    <t>Simulació de processos industrials</t>
  </si>
  <si>
    <t>IFCD0055</t>
  </si>
  <si>
    <t>Desenvolupament d'aplicacions per a ios amb swift</t>
  </si>
  <si>
    <t>IFCD0056</t>
  </si>
  <si>
    <t>Administració de cloudera per a apatxe hadoop</t>
  </si>
  <si>
    <t>IFCD0057</t>
  </si>
  <si>
    <t>Sensórica i adquisició de dades en la indústria</t>
  </si>
  <si>
    <t>IFCD0058</t>
  </si>
  <si>
    <t>El modelatge paramètric generatiu amb rhinoceros i grasshopper</t>
  </si>
  <si>
    <t>IFCD0059</t>
  </si>
  <si>
    <t>Programació d'aplicacions java se 11. programming i</t>
  </si>
  <si>
    <t>IFCD0060</t>
  </si>
  <si>
    <t>PROGRAMACIÓ D'APLICACIONS JAVA D'11. PROGRAMMING II</t>
  </si>
  <si>
    <t>IFCD0061</t>
  </si>
  <si>
    <t>Cloudera. Introducció a Hadoop i Big Data</t>
  </si>
  <si>
    <t>IFCD0062</t>
  </si>
  <si>
    <t>Fonaments de programació en python</t>
  </si>
  <si>
    <t>IFCD0063</t>
  </si>
  <si>
    <t>Aplicacions industrials de l'aprenentatge automàtic i la intel·ligència artificial</t>
  </si>
  <si>
    <t>IFCD0064</t>
  </si>
  <si>
    <t>Google cloud professional cloud architect</t>
  </si>
  <si>
    <t>IFCD0065</t>
  </si>
  <si>
    <t>Microsoft 365 fundamentals ms-900</t>
  </si>
  <si>
    <t>IFCD0066</t>
  </si>
  <si>
    <t>Microsoft azure fundamentals</t>
  </si>
  <si>
    <t>IFCD0067</t>
  </si>
  <si>
    <t>Introducció a la gestió de projectes, certificació pmi ready</t>
  </si>
  <si>
    <t>IFCD0068</t>
  </si>
  <si>
    <t>Dissenyo gràfic i il·lustració amb Adobe Illustrator</t>
  </si>
  <si>
    <t>IFCD0069</t>
  </si>
  <si>
    <t>Renderizado ràpid en disseny de producte. Keyshot</t>
  </si>
  <si>
    <t>IFCD0070</t>
  </si>
  <si>
    <t>Aplicacions de la visió artificial en la indústria</t>
  </si>
  <si>
    <t>IFCD0071</t>
  </si>
  <si>
    <t>Análisis del blockchain en la industria 4.0</t>
  </si>
  <si>
    <t>IFCD0072</t>
  </si>
  <si>
    <t>Creació i manteniment de pàgines web. Bàsic</t>
  </si>
  <si>
    <t>IFCD0073</t>
  </si>
  <si>
    <t>DESENVOLUPAMENT WEB AMB NODE JS</t>
  </si>
  <si>
    <t>IFCD0074</t>
  </si>
  <si>
    <t>DESENVOLUPAMENT D' APLICACIONS WEB I MOBILS</t>
  </si>
  <si>
    <t>IFCD0075</t>
  </si>
  <si>
    <t>JAVA MICROSERVICES DISTRIBUTED APPS WITH ANGULAR</t>
  </si>
  <si>
    <t>IFCD0076</t>
  </si>
  <si>
    <t>VMWARE VSPHERE ICM INSTALL, CONFIGURE, MANAGE</t>
  </si>
  <si>
    <t>IFCD0077</t>
  </si>
  <si>
    <t>DATA ENGINEERING &amp; INTEL·LIGÈNCIA ARTIFICIAL</t>
  </si>
  <si>
    <t>IFCD0078</t>
  </si>
  <si>
    <t>ARQUITECTURA I DESENVOLUPAMENT DE SISTEMES CLOUD &amp; DATA ENGINEERING</t>
  </si>
  <si>
    <t>IFCD0079</t>
  </si>
  <si>
    <t>ANIMACIÓ 2D I 3D APLICADA A PRODUCCIONS AUDIOVISUALS</t>
  </si>
  <si>
    <t>IFCD0080</t>
  </si>
  <si>
    <t>CGI I POSTPRODUCCIÓ APLICADA A CONTINGUT AUDIOVISUAL</t>
  </si>
  <si>
    <t>IFCD0081</t>
  </si>
  <si>
    <t>DESENVOLUPAMENT D' APLICACIONS DE REALITAT VIRTUAL I REALITAT AUGMENTADA</t>
  </si>
  <si>
    <t>IFCD0082</t>
  </si>
  <si>
    <t>PROGRAMACIÓ I DESENVOLUPAMENT AVANÇAT DE VIDEOJOCS</t>
  </si>
  <si>
    <t>IFCD0083</t>
  </si>
  <si>
    <t>DISSENY I DESENVOLUPAMENT DE SOLUCIONS D' INTEL·LIGÈNCIA ARTIFICIAL</t>
  </si>
  <si>
    <t>IFCD0084</t>
  </si>
  <si>
    <t>DISSENY ARTÍSTIC DE VIDEOJOCS</t>
  </si>
  <si>
    <t>IFCD0085</t>
  </si>
  <si>
    <t>Desenvolupament Mobile i web amb C# i .NET (ASP i MAUI)</t>
  </si>
  <si>
    <t>IFCD0086</t>
  </si>
  <si>
    <t>Desenvolupament de videojocs amb unreal engine</t>
  </si>
  <si>
    <t>IFCD0087</t>
  </si>
  <si>
    <t>INICIACIÓ A LA PROGRAMACIÓ EN C#</t>
  </si>
  <si>
    <t>IFCD0088</t>
  </si>
  <si>
    <t>SATÈL·LITS I DRONS ANÀLISI D' IMATGES</t>
  </si>
  <si>
    <t>IFCD0089</t>
  </si>
  <si>
    <t>SATÈL·LITS I DRONS - DESENVOLUPAMENT D'APLICACIONS</t>
  </si>
  <si>
    <t>IFCD0090</t>
  </si>
  <si>
    <t>SATÈL·LITS I DRONS - EXPLOTACIÓ DE DADES DE LOCALITZACIÓ I NAVEGACIÓ</t>
  </si>
  <si>
    <t>IFCD0091</t>
  </si>
  <si>
    <t>GESTIÓ D' ESPAIS DE DADES A LA UNIÓ EUROPEA</t>
  </si>
  <si>
    <t>IFCD0092</t>
  </si>
  <si>
    <t>LIFERAY 7.4.</t>
  </si>
  <si>
    <t>IFCD0093</t>
  </si>
  <si>
    <t>DESENVOLUPAMENT DE FIRMWARE PER A FPGAS</t>
  </si>
  <si>
    <t>IFCD0094</t>
  </si>
  <si>
    <t>INTEL·LIGÈNCIA ARTIFICIAL APLICADA A L'ENGINYERIA: DEL MACHINE LEARNING AL CHATGPT</t>
  </si>
  <si>
    <t>IFCD0095</t>
  </si>
  <si>
    <t>DESPLEGAMENTS EN XARXA HAT OPENSHIFT CONTAINER PLATFORM</t>
  </si>
  <si>
    <t>IFCD0096</t>
  </si>
  <si>
    <t>CREACIÓ DE GRÀFICS I ANIMACIÓ AMB 3DS MAX</t>
  </si>
  <si>
    <t>IFCD0097</t>
  </si>
  <si>
    <t>CREACIÓ WEB AMB ADOBE DREAMWEAVER</t>
  </si>
  <si>
    <t>IFCD0098</t>
  </si>
  <si>
    <t>DESENVOLUPAMENT EN REALITAT VIRTUAL AMB UNITY</t>
  </si>
  <si>
    <t>IFCD0099</t>
  </si>
  <si>
    <t>INTEL·LIGÈNCIA ARTIFICIAL GENERATIVA I MILLORA DE LA PRODUCTIVITAT</t>
  </si>
  <si>
    <t>IFCD01</t>
  </si>
  <si>
    <t>ADMINISTRACIÓ DE BASES DE DADES ORACLE</t>
  </si>
  <si>
    <t>IFCD0100</t>
  </si>
  <si>
    <t>Disseny d'Interfícies UX/UI</t>
  </si>
  <si>
    <t>IFCD0101</t>
  </si>
  <si>
    <t>EINES D' IA EN EL SECTOR DE LES TELECOMUNICACIONS</t>
  </si>
  <si>
    <t>IFCD0102</t>
  </si>
  <si>
    <t>AWS MACHINE LEARNING E IA GENERATIVA</t>
  </si>
  <si>
    <t>IFCD0103</t>
  </si>
  <si>
    <t>DESENVOLUPADOR AWS I DEVOPS AMB IA GENERATIVA</t>
  </si>
  <si>
    <t>IFCD0104</t>
  </si>
  <si>
    <t>DESENVOLUPADOR BACK END AMB PHP</t>
  </si>
  <si>
    <t>IFCD0105</t>
  </si>
  <si>
    <t>CORE DE DESENVOLUPAMENT D' APLICACIONS</t>
  </si>
  <si>
    <t>IFCD0106</t>
  </si>
  <si>
    <t>DESENVOLUPAMENT BACK END AMB JAVA</t>
  </si>
  <si>
    <t>IFCD0107</t>
  </si>
  <si>
    <t>INTRODUCCIÓ BACK END</t>
  </si>
  <si>
    <t>IFCD0108</t>
  </si>
  <si>
    <t>DESENVOLUPAMENT BACK END AMB PYTHON</t>
  </si>
  <si>
    <t>IFCD0109</t>
  </si>
  <si>
    <t>DESENVOLUPAMENT BACK END AMB NODEJS</t>
  </si>
  <si>
    <t>IFCD0113</t>
  </si>
  <si>
    <t>BOOTCAMP DE PROGRAMACIÓ WEB ENFOCADA A LA INCLUSIÓ SOCIAL</t>
  </si>
  <si>
    <t>IFCD0114</t>
  </si>
  <si>
    <t>DESENVOLUPADOR ESPECIALISTA D' AZURE I INTEL·LIGÈNCIA ARTIFICIAL</t>
  </si>
  <si>
    <t>IFCD0115</t>
  </si>
  <si>
    <t>PROCESSAMENT BIG DATA AMB SCALA</t>
  </si>
  <si>
    <t>IFCD0116</t>
  </si>
  <si>
    <t>PROGRAMACIÓ EN GO</t>
  </si>
  <si>
    <t>IFCD0117</t>
  </si>
  <si>
    <t>PROGRAMACIÓ EN WEBASSEMBLY</t>
  </si>
  <si>
    <t>IFCD0118</t>
  </si>
  <si>
    <t>SAP CONCUR</t>
  </si>
  <si>
    <t>IFCD0119</t>
  </si>
  <si>
    <t>JAVA AVANÇAT</t>
  </si>
  <si>
    <t>IFCD0120</t>
  </si>
  <si>
    <t>HTML5 I CSS3. NOUS APIS I RECURSOS</t>
  </si>
  <si>
    <t>IFCD0121</t>
  </si>
  <si>
    <t>PROGRAMACIÓ WEB AMB PHP</t>
  </si>
  <si>
    <t>IFCD0122</t>
  </si>
  <si>
    <t>INTRODUCCIÓ A ANGULAR</t>
  </si>
  <si>
    <t>IFCD0123</t>
  </si>
  <si>
    <t>SPRING PER A DESENVOLUPAMENT D' APLICACIONS EN JAVA</t>
  </si>
  <si>
    <t>IFCD0124</t>
  </si>
  <si>
    <t>CONSTRUCCIÓ D' APLICACIONS AMB TECNOLOGIA JSP I JPA</t>
  </si>
  <si>
    <t>IFCD0125</t>
  </si>
  <si>
    <t>DESENVOLUPAMENT D' APLICACIONS MÒBILS IOS PER A LA DIGITALITZACIÓ D' EMPRESES</t>
  </si>
  <si>
    <t>IFCD0126</t>
  </si>
  <si>
    <t>AJAX, JAVA I FRAMEWORKS DE JAVASCRIPT PER AL DESENVOLUPAMENT D' INTERFÍCIES RIA</t>
  </si>
  <si>
    <t>IFCD0127</t>
  </si>
  <si>
    <t>DESENVOLUPAMENT WEB PER A COMERÇ ELECTRÒNIC</t>
  </si>
  <si>
    <t>IFCD0128</t>
  </si>
  <si>
    <t>DESENVOLUPAMENT D' APLICACIONS MÒBILS ANDROID PER A LA DIGITALITZACIÓ D' EMPRESES.</t>
  </si>
  <si>
    <t>IFCD0129</t>
  </si>
  <si>
    <t>DESENVOLUPAMENT DE SINGLE PAGES APLICATION AMB ANGULAR</t>
  </si>
  <si>
    <t>IFCD0130</t>
  </si>
  <si>
    <t>DESENVOLUPAMENT D' APLICACIONS HIBRIDES AMB IONIC FRAMEWORK</t>
  </si>
  <si>
    <t>IFCD0131</t>
  </si>
  <si>
    <t>VISUALITZACIÓ AVANÇADA AMB R</t>
  </si>
  <si>
    <t>IFCD0132</t>
  </si>
  <si>
    <t>JOOMLA, SISTEMA DE GESTIÓ DE CONTINGUTS WEB</t>
  </si>
  <si>
    <t>IFCD0133</t>
  </si>
  <si>
    <t>BASES DE DADES MYSQL</t>
  </si>
  <si>
    <t>IFCD0134</t>
  </si>
  <si>
    <t>ORACLE-SQL</t>
  </si>
  <si>
    <t>IFCD0135</t>
  </si>
  <si>
    <t>PROGRAMACIÓ AMB ASP.NET CORE 6.0 PER A APLICACIONS DE COMERÇ ELECTRÒNIC</t>
  </si>
  <si>
    <t>IFCD0136</t>
  </si>
  <si>
    <t>PROGRAMACIÓ EN RUST</t>
  </si>
  <si>
    <t>IFCD0137</t>
  </si>
  <si>
    <t>GESTOR DE XARXES</t>
  </si>
  <si>
    <t>IFCD02</t>
  </si>
  <si>
    <t>ADMINISTRACIÓ DE BUSINESS INTELLIGENCE I DATAWAREHOUSING</t>
  </si>
  <si>
    <t>IFCD03</t>
  </si>
  <si>
    <t>ADMINISTRACIÓ DE SISTEMES SOLARIS I ORACLE LINUX AMB SHELLSCRIPT</t>
  </si>
  <si>
    <t>IFCD04</t>
  </si>
  <si>
    <t>DESENVOLUPAMENT D'APLICACIONS JAVA: COMPONENTS WEB I APLICACIONS DE BASE DE DADES (JSP I JPA)</t>
  </si>
  <si>
    <t>IFCD05</t>
  </si>
  <si>
    <t>DESENVOLUPAMENT D' APLICACIONS MÒBILS JAVA ME</t>
  </si>
  <si>
    <t>IFCD06</t>
  </si>
  <si>
    <t>DESENVOLUPAMENT D' APLICACIONS WEB AMB PHP I MYSQL</t>
  </si>
  <si>
    <t>IFCD07</t>
  </si>
  <si>
    <t>DESENVOLUPAMENT D' APLICACIONS WEB JAVA:WEBSERVICES AMB J2EE</t>
  </si>
  <si>
    <t>IFCD08</t>
  </si>
  <si>
    <t>DESENVOLUPAMENT D' APLICACIONS WEB SOBRE ORACLE DATABASE</t>
  </si>
  <si>
    <t>IFCD09</t>
  </si>
  <si>
    <t>PROGRAMACIÓ ORIENTADA A OBJECTES AMB JAVA</t>
  </si>
  <si>
    <t>IFCD10</t>
  </si>
  <si>
    <t>VIRTUALITZACIÓ, COMPUTACIÓ AL NÚVOL I ALTA DISPONIBILITAT AMB ORACLE SOLARIS</t>
  </si>
  <si>
    <t>IFCD100</t>
  </si>
  <si>
    <t>SISTEMES DE MOBILITAT URBANA</t>
  </si>
  <si>
    <t>IFCD101</t>
  </si>
  <si>
    <t>CIBERSEGURETAT PER A VEHICLES</t>
  </si>
  <si>
    <t>IFCD102</t>
  </si>
  <si>
    <t>PROGRAMACIÓ REALITAT VIRTUAL I REALITAT AUGMENTADA APLICABLES EN ENTORNS 5G</t>
  </si>
  <si>
    <t>IFCD103</t>
  </si>
  <si>
    <t>FONAMENTS DE DESAROLLO D' APLICACIONS LOW CODE I NO CODE</t>
  </si>
  <si>
    <t>IFCD104</t>
  </si>
  <si>
    <t>INTEL·LIGÈNCIA ARTIFICIAL I BIG DATA APLICAT A L'ÀMBIT BIOSANITARI</t>
  </si>
  <si>
    <t>IFCD105</t>
  </si>
  <si>
    <t>ESPECIALISTA EN BIG DATA</t>
  </si>
  <si>
    <t>IFCD106</t>
  </si>
  <si>
    <t>ENGINYERIA DE PROGRAMARI NATIU PER AL NÚVOL</t>
  </si>
  <si>
    <t>IFCD107</t>
  </si>
  <si>
    <t>ESPECIALISTA EN INTEL·LIGÈNCIA ARTIFICIAL</t>
  </si>
  <si>
    <t>IFCD108</t>
  </si>
  <si>
    <t>MACHINE LEARNING AWS</t>
  </si>
  <si>
    <t>IFCD109</t>
  </si>
  <si>
    <t>Sandboxes. Generació d' entorns innovadors</t>
  </si>
  <si>
    <t>IFCD11</t>
  </si>
  <si>
    <t>ADMINISTRACIÓ I DESENVOLUPAMENT DE SERVIDOR D'APLICACIONS "RED HAT JBOSS"</t>
  </si>
  <si>
    <t>IFCD110</t>
  </si>
  <si>
    <t>Serveis al núvol (cloud) amb AWS</t>
  </si>
  <si>
    <t>IFCD111</t>
  </si>
  <si>
    <t>Microsoft Azure</t>
  </si>
  <si>
    <t>IFCD112</t>
  </si>
  <si>
    <t>Resolució de problemes multisectorials: Models de Machine Learning, Deep learning i ús massiu de dades</t>
  </si>
  <si>
    <t>IFCD113</t>
  </si>
  <si>
    <t>CONSULTORIA EMPRESARIAL EN BUSINESS CENTRAL</t>
  </si>
  <si>
    <t>IFCD114</t>
  </si>
  <si>
    <t>ARQUITECTE DE SOLUCIONS POWER PLATFORM</t>
  </si>
  <si>
    <t>IFCD115</t>
  </si>
  <si>
    <t>DESENVOLUPADOR CLOUD AZURE I EXPERT DEVOPS</t>
  </si>
  <si>
    <t>IFCD12</t>
  </si>
  <si>
    <t>ADMINISTRADOR SERVIDOR D' APLICACIONS ORACLE WEBLOGIC</t>
  </si>
  <si>
    <t>IFCD13</t>
  </si>
  <si>
    <t>ADMINISTRADOR TÈCNIC DE SISTEMES ORACLE</t>
  </si>
  <si>
    <t>IFCD14</t>
  </si>
  <si>
    <t>DESENVOLUPAMENT D'APLICACIONS EMPRESARIALS JAVA J2EE 7 (ORACLE)</t>
  </si>
  <si>
    <t>IFCD15</t>
  </si>
  <si>
    <t>PROGRAMACIÓ JAVA SE 8( ORACLE)</t>
  </si>
  <si>
    <t>IFCD16</t>
  </si>
  <si>
    <t>ADMINISTRACIÓ AVANÇADA D' ORACLE DATABASE: ALTA DISPONIBILITAT AL NÚVOL</t>
  </si>
  <si>
    <t>IFCD17</t>
  </si>
  <si>
    <t>FONAMENTS I ADMINISTRACIÓ D' ORACLE DATABASE</t>
  </si>
  <si>
    <t>IFCD20</t>
  </si>
  <si>
    <t>IMPLEMENTACIÓ DE SOLUCIONS MICROSOFT AZURES EN INFRAESTRUCTURES TI</t>
  </si>
  <si>
    <t>IFCD21</t>
  </si>
  <si>
    <t>DESENVOLUPAMENT DE SOLUCIONS MICROSOFT AZURE</t>
  </si>
  <si>
    <t>IFCD23</t>
  </si>
  <si>
    <t>BIG DATA DEVELOPER AMB CLOUDERA APACHE HADOOP</t>
  </si>
  <si>
    <t>IFCD25</t>
  </si>
  <si>
    <t>DESENVOLUPADOR SPARK BIG DATA CLOUDERA</t>
  </si>
  <si>
    <t>IFCD26</t>
  </si>
  <si>
    <t>CMS I E-COMMERCE</t>
  </si>
  <si>
    <t>IFCD28</t>
  </si>
  <si>
    <t>DESENVOLUPAMENT DE VIDEOJOCS I REALITAT VIRTUAL AMB UNITY 3D</t>
  </si>
  <si>
    <t>IFCD29</t>
  </si>
  <si>
    <t>ÚS SEGUR D'INTERNET I HABILITATS EN COL·LABORACIÓ EN LÍNIA</t>
  </si>
  <si>
    <t>IFCD30</t>
  </si>
  <si>
    <t>CONSULTOR SAP ABAP HANA</t>
  </si>
  <si>
    <t>IFCD31</t>
  </si>
  <si>
    <t>DESENVOLUPAMENT AMB MEAN PER A WEB I CLOUD (FULL STACK)</t>
  </si>
  <si>
    <t>IFCD32</t>
  </si>
  <si>
    <t>PROGRAMACIÓ EN PYTHON</t>
  </si>
  <si>
    <t>IFCD33</t>
  </si>
  <si>
    <t>SYMFONY (FRAMEWORK PARA PHP)</t>
  </si>
  <si>
    <t>IFCD34</t>
  </si>
  <si>
    <t>INTERFÍCIES I EXPERIÈNCIA D'USUARI (UI I UX)</t>
  </si>
  <si>
    <t>IFCD35</t>
  </si>
  <si>
    <t>FLUTTER I DART</t>
  </si>
  <si>
    <t>IFCD36</t>
  </si>
  <si>
    <t>DEVOPS EN ARQUITECTURA DE MICROSERVEIS AMB XARXA HAT</t>
  </si>
  <si>
    <t>IFCD37</t>
  </si>
  <si>
    <t>DESENVOLUPAMENT D' APLICACIONS PER A DISPOSITIUS MÒBILS</t>
  </si>
  <si>
    <t>IFCD39</t>
  </si>
  <si>
    <t>DESENVOLUPADOR AWS</t>
  </si>
  <si>
    <t>IFCD40</t>
  </si>
  <si>
    <t>DISSENY DE VIDEOJOCS I CONCEPTUALITZACIÓ</t>
  </si>
  <si>
    <t>IFCD41</t>
  </si>
  <si>
    <t>ESCULTURA DIGITAL (AMB ZBRUSH)</t>
  </si>
  <si>
    <t>IFCD42</t>
  </si>
  <si>
    <t>MODELATGE POLIGONAL, TEXTURITZAT I ANIMACIÓ</t>
  </si>
  <si>
    <t>IFCD43</t>
  </si>
  <si>
    <t>DESENVOLUPAMENT DE PROJECTES DE COMERÇ ELECTRÒNIC AMB WOOCOMMERCE I PRESTASHOP</t>
  </si>
  <si>
    <t>IFCD44</t>
  </si>
  <si>
    <t>DESENVOLUPAMENT DE PROGRAMARI AMB METODOLOGIES ÀGILS: SCRUM</t>
  </si>
  <si>
    <t>IFCD45</t>
  </si>
  <si>
    <t>LARAVEL (PHP FRAMEWORK)</t>
  </si>
  <si>
    <t>IFCD46</t>
  </si>
  <si>
    <t>DESENVOLUPAMENT WEB AMB ASP.NET I C</t>
  </si>
  <si>
    <t>IFCD47</t>
  </si>
  <si>
    <t>PROGRAMACIÓ AMB SQL I BASES DE DADES RELACIONALS</t>
  </si>
  <si>
    <t>IFCD48</t>
  </si>
  <si>
    <t>PROGRAMACIÓ DE XARXES NEURONALS-MACHINE LEARNING</t>
  </si>
  <si>
    <t>IFCD49</t>
  </si>
  <si>
    <t>TRACTAMENT D' IMATGES PER A WEB I MÒBIL</t>
  </si>
  <si>
    <t>IFCD50</t>
  </si>
  <si>
    <t>DESENVOLUPAMENT D'APLICACIONS HÍBRIDES AMB ANDROID, IOS I PROGRESSIVE WEB APPS (PWA)</t>
  </si>
  <si>
    <t>IFCD51</t>
  </si>
  <si>
    <t>DESENVOLUPAMENT D' APLICACIONS PER A DISPOSITIUS ANDROID</t>
  </si>
  <si>
    <t>IFCD52</t>
  </si>
  <si>
    <t>DESENVOLUPAMENT D' APLICACIONS PER A DISPOSITIUS IOS</t>
  </si>
  <si>
    <t>IFCD53</t>
  </si>
  <si>
    <t>DESENVOLUPAMENT EN JAVA AMB FRAMEWORK SPRING</t>
  </si>
  <si>
    <t>IFCD54</t>
  </si>
  <si>
    <t>DESENVOLUPAMENT WEB BACK END</t>
  </si>
  <si>
    <t>IFCD55</t>
  </si>
  <si>
    <t>DESENVOLUPAMENT WEB FRONT END</t>
  </si>
  <si>
    <t>IFCD56</t>
  </si>
  <si>
    <t>INTRODUCCIÓ A LA PROGRAMACIÓ MOBILE</t>
  </si>
  <si>
    <t>IFCD57</t>
  </si>
  <si>
    <t>PROGRAMACIÓ PER A VIDEOJOCS EN UNITY</t>
  </si>
  <si>
    <t>IFCD59</t>
  </si>
  <si>
    <t>PROGRAMACIÓ WEB AMB .NET</t>
  </si>
  <si>
    <t>IFCD60</t>
  </si>
  <si>
    <t>COMUNICACIÓ I INTERACCIÓ SOCIAL EN ENTORNS TIC</t>
  </si>
  <si>
    <t>IFCD61</t>
  </si>
  <si>
    <t>ANDROID MOBILE DEVELOPER</t>
  </si>
  <si>
    <t>IFCD62</t>
  </si>
  <si>
    <t>JAVA BACK END WEB DEVELOPER</t>
  </si>
  <si>
    <t>IFCD63</t>
  </si>
  <si>
    <t>OPEN SOURCE BACK END WEB DEVELOPER</t>
  </si>
  <si>
    <t>IFCD64</t>
  </si>
  <si>
    <t>GESTIÓ DE PROJECTES D' IMPLEMENTACIÓ DE CRM</t>
  </si>
  <si>
    <t>IFCD65</t>
  </si>
  <si>
    <t>FRONT END WEB DEVELOPER</t>
  </si>
  <si>
    <t>IFCD66</t>
  </si>
  <si>
    <t>DATA SCIENTIST</t>
  </si>
  <si>
    <t>IFCD67</t>
  </si>
  <si>
    <t>CLOUD DEPLOYER</t>
  </si>
  <si>
    <t>IFCD68</t>
  </si>
  <si>
    <t>INTRODUCCIÓ A LA PROGRAMACIÓ EN PYTHON</t>
  </si>
  <si>
    <t>IFCD69</t>
  </si>
  <si>
    <t>RESPONSIVE WEB DESIGN</t>
  </si>
  <si>
    <t>IFCD70</t>
  </si>
  <si>
    <t>TREBALLA AL NÚVOL ECLOUD</t>
  </si>
  <si>
    <t>IFCD71</t>
  </si>
  <si>
    <t>ANDROID, DESENVOLUPAMENT D' APLICACIONS PER A DISPOSITIUS MÒBILS</t>
  </si>
  <si>
    <t>IFCD72</t>
  </si>
  <si>
    <t>BASES DE DADES NOSQL: MONGODB I COUCHDB</t>
  </si>
  <si>
    <t>IFCD73</t>
  </si>
  <si>
    <t>CLOUDERA - DESENVOLUPAMENT AMB SPARK I HADOOP</t>
  </si>
  <si>
    <t>IFCD74</t>
  </si>
  <si>
    <t>Desenvolupador de serveis cloud Salesforce B2C en arquitectura SFRA. B2C customer success manager</t>
  </si>
  <si>
    <t>IFCD75</t>
  </si>
  <si>
    <t>DESENVOLUPAMENT D'APLICACIONS MÒBILS AMB HTML5/CSS3/JAVASCRIPT</t>
  </si>
  <si>
    <t>IFCD76</t>
  </si>
  <si>
    <t>DESENVOLUPAMENT D' APLICACIONS MÒBILS: IOS</t>
  </si>
  <si>
    <t>IFCD77</t>
  </si>
  <si>
    <t>DESENVOLUPAMENT D' APLICACIONS WEB AMB ANGULAR +</t>
  </si>
  <si>
    <t>IFCD78</t>
  </si>
  <si>
    <t>DESENVOLUPAMENT D' APPS PER A DISPOSITIUS MÒBILS II</t>
  </si>
  <si>
    <t>IFCD79</t>
  </si>
  <si>
    <t>INTRODUCCIÓ AL DESENVOLUPAMENT D' APLICACIONS ORIENTADES A OBJECTES</t>
  </si>
  <si>
    <t>IFCD80</t>
  </si>
  <si>
    <t>INVENTOR 3D BÀSIC</t>
  </si>
  <si>
    <t>IFCD81</t>
  </si>
  <si>
    <t>JAVA FOUNDATIONS</t>
  </si>
  <si>
    <t>IFCD82</t>
  </si>
  <si>
    <t>JAVA SCRIPT</t>
  </si>
  <si>
    <t>IFCD83</t>
  </si>
  <si>
    <t>LINUX LPIC1</t>
  </si>
  <si>
    <t>IFCD84</t>
  </si>
  <si>
    <t>LINUX LPIC2</t>
  </si>
  <si>
    <t>IFCD85</t>
  </si>
  <si>
    <t>PROGRAMACIÓ PER A DISPOSITIUS MÒBILS ANDROID</t>
  </si>
  <si>
    <t>IFCD86</t>
  </si>
  <si>
    <t>TRADUCCIÓ D' ESTRUCTURES WORDPRESS</t>
  </si>
  <si>
    <t>IFCD87</t>
  </si>
  <si>
    <t>DESENVOLUPAMENT AMB ANGULAR 4 I SERVEIS REST (FULLSTACK)</t>
  </si>
  <si>
    <t>IFCD88</t>
  </si>
  <si>
    <t>GOOGLE ANALYTICS I GOOGLE METATAGS</t>
  </si>
  <si>
    <t>IFCD89</t>
  </si>
  <si>
    <t>JAVASCRIPT AVANÇAT</t>
  </si>
  <si>
    <t>IFCD90</t>
  </si>
  <si>
    <t>POO en JAVA amb Standard Edition</t>
  </si>
  <si>
    <t>IFCD91</t>
  </si>
  <si>
    <t>Realitat augmentada (AR), realitat virtual (VR) i realitat hibrida (MR) en entorns 4.0</t>
  </si>
  <si>
    <t>IFCD92</t>
  </si>
  <si>
    <t>PROGRAMACIÓ AMB LLENGUATGE ABAP</t>
  </si>
  <si>
    <t>IFCD93</t>
  </si>
  <si>
    <t>DESENVOLUPADOR SALESFORCE</t>
  </si>
  <si>
    <t>IFCD94</t>
  </si>
  <si>
    <t>EINES DEL BIG DATA I GOVERN DE LA DADA</t>
  </si>
  <si>
    <t>IFCD95</t>
  </si>
  <si>
    <t>HACKING ÈTIC</t>
  </si>
  <si>
    <t>IFCD96</t>
  </si>
  <si>
    <t>INTERNET DE LES COSES. APLICACIÓ DEL LOT EN EL NOSTRE ENTORN</t>
  </si>
  <si>
    <t>IFCD97</t>
  </si>
  <si>
    <t>PROGRAMACIÓ PER A SOLUCIONS D' IOT I SMART CITY APLICABLES A ENTORNS 5G</t>
  </si>
  <si>
    <t>IFCD98</t>
  </si>
  <si>
    <t>DESENVOLUPADOR CLOUD AMB AZURE I NET CORE</t>
  </si>
  <si>
    <t>IFCD99</t>
  </si>
  <si>
    <t>PROGRAMACIÓ EN INTEL·LIGÈNCIA ARTIFICIAL I BIG DATA APLICABLES EN ENTORNS 5G</t>
  </si>
  <si>
    <t>IFCM0001</t>
  </si>
  <si>
    <t>ADMINISTRACIÓ OFFICE 365 PER A CRM SALESFORCE</t>
  </si>
  <si>
    <t>IFCM0002</t>
  </si>
  <si>
    <t>CONSULTING POWER PLATFORM</t>
  </si>
  <si>
    <t>IFCM0003</t>
  </si>
  <si>
    <t>CISCO CCNA</t>
  </si>
  <si>
    <t>IFCM0004</t>
  </si>
  <si>
    <t>ADMINISTRACIÓ DE SALESFORCE- OMEGA CRM</t>
  </si>
  <si>
    <t>IFCM0005</t>
  </si>
  <si>
    <t>PROGRAMACIÓ D' APLICACIONS ANDROID</t>
  </si>
  <si>
    <t>IFCM0006</t>
  </si>
  <si>
    <t>GOOGLE I LES SEVES APLICACIONS</t>
  </si>
  <si>
    <t>IFCM0007</t>
  </si>
  <si>
    <t>INTEGRACIÓ DE DADES EN LA INDÚSTRIA</t>
  </si>
  <si>
    <t>IFCM0008</t>
  </si>
  <si>
    <t>TÈCNIQUES DE MISSATGERIA I CONSERGERIA</t>
  </si>
  <si>
    <t>IFCM0009</t>
  </si>
  <si>
    <t>PREPARACIÓ BÀSICA PER A ACTIVITATS DE MANTENIMENT DE SISTEMES DE TELECOMUNICACIONS I INFORMÀTICS</t>
  </si>
  <si>
    <t>IFCM0010</t>
  </si>
  <si>
    <t>CREACIÓ DE GRÀFICS 3D AMB MAYA</t>
  </si>
  <si>
    <t>IFCM0011</t>
  </si>
  <si>
    <t>ANALITICA I METRICA WEB</t>
  </si>
  <si>
    <t>IFCM0012</t>
  </si>
  <si>
    <t>GOOGLE ADS</t>
  </si>
  <si>
    <t>IFCM01</t>
  </si>
  <si>
    <t>ADMINISTRADOR DE XARXES CISCO SYSTEMS MÒDUL 1 CCNA: INTRODUCCIÓ A LES XARXES</t>
  </si>
  <si>
    <t>IFCM02</t>
  </si>
  <si>
    <t>ADMINISTRADOR DE XARXES CISCO SYSTEMS MÒDUL 2 CCNA: FONAMENTS DE ROUTING AND SWITCHING A LES</t>
  </si>
  <si>
    <t>IFCM03</t>
  </si>
  <si>
    <t>ADMINISTRADOR DE XARXES CISCO SYSTEMS MÒDUL 3 CCNA: ESCALAT DE XARXES</t>
  </si>
  <si>
    <t>IFCM04</t>
  </si>
  <si>
    <t>COMPETÈNCIES DIGITALS</t>
  </si>
  <si>
    <t>IFCM05</t>
  </si>
  <si>
    <t>DIGITAL BUSINESS PROGRAM</t>
  </si>
  <si>
    <t>IFCM06</t>
  </si>
  <si>
    <t>SISTEMES D' INFORMACIÓ GEOGRÀFICA APLICATS A LA SEGURETAT AMB PROGRAMARI LLIURE</t>
  </si>
  <si>
    <t>IFCM07</t>
  </si>
  <si>
    <t>SISTEMES D' INFORMACIÓ GEOGRÀFICA APLICATS A LA GESTIÓ AGRÀRIA AMB PROGRAMARI LLIURE</t>
  </si>
  <si>
    <t>IFCM08</t>
  </si>
  <si>
    <t>SEGURETAT DE LA INFORMACIÓ, IMPLEMENTACIONS I PENTESTING</t>
  </si>
  <si>
    <t>IFCT0001</t>
  </si>
  <si>
    <t>MODELAT I IMPRESSION 3D AMB TECNOLOGIES DE FABRICACIÓ ADDITIVA</t>
  </si>
  <si>
    <t>IFCT0002</t>
  </si>
  <si>
    <t>CONSULTOR DE DYNAMICS 365</t>
  </si>
  <si>
    <t>IFCT0003</t>
  </si>
  <si>
    <t>PROGRAMACIÓ DE PLAQUES DE DESENVOLUPAMENT DE LA FAMÍLIA ARDUINO</t>
  </si>
  <si>
    <t>IFCT0004</t>
  </si>
  <si>
    <t>ADMINISTRADOR DE MICROSOFT 365</t>
  </si>
  <si>
    <t>IFCT0005</t>
  </si>
  <si>
    <t>MARINE DIGITAL TWIN - DISSENY D'ESTRUCTURES NAVALS</t>
  </si>
  <si>
    <t>IFCT0006</t>
  </si>
  <si>
    <t>ADMINISTRADOR DE BASES DE DADES AZURE</t>
  </si>
  <si>
    <t>IFCT0007</t>
  </si>
  <si>
    <t>ADMINISTRACIÓ DE SISTEMES OPERATIUS LINUX-LPIC 1 I 2</t>
  </si>
  <si>
    <t>IFCT0008</t>
  </si>
  <si>
    <t>EMMAGATZEMATGE DE DADES I EINES BUSSINESS INTELLIGENCE</t>
  </si>
  <si>
    <t>IFCT0009</t>
  </si>
  <si>
    <t>GESTOR D' INCIDENTS DE CIBERSEGURETAT EC COUNCIL</t>
  </si>
  <si>
    <t>IFCT0010</t>
  </si>
  <si>
    <t>ANALISTA DE CENTRES D' OPERACIONS EC COUNCIL</t>
  </si>
  <si>
    <t>IFCT0011</t>
  </si>
  <si>
    <t>VIRTUALITZACIÓ D' ESCRIPTORI VMWARE</t>
  </si>
  <si>
    <t>IFCT0012</t>
  </si>
  <si>
    <t>VIRTUALITZACIÓ DEL DATA CENTER VMWARE</t>
  </si>
  <si>
    <t>IFCT0013</t>
  </si>
  <si>
    <t>EINES PER A TELETREBALL COL·LABORATIU</t>
  </si>
  <si>
    <t>IFCT0014</t>
  </si>
  <si>
    <t>VIRTUALITZACIÓ DE XARXA AMB VMWARE</t>
  </si>
  <si>
    <t>IFCT0015</t>
  </si>
  <si>
    <t>PROGRAMACIÓ D' ARDUÍ I PLAQUES ROBÒTIQUES AVANÇADES</t>
  </si>
  <si>
    <t>IFCT0016</t>
  </si>
  <si>
    <t>ENGINYER GOOGLE CLOUD PLATFORM</t>
  </si>
  <si>
    <t>IFCT0017</t>
  </si>
  <si>
    <t>ENGINYER DE DADES GOOGLE CLOUD PLATFORM</t>
  </si>
  <si>
    <t>IFCT0018</t>
  </si>
  <si>
    <t>CIBERSEGURETAT I CIBERINTEL·LIGÈNCIA</t>
  </si>
  <si>
    <t>IFCT0019</t>
  </si>
  <si>
    <t>INTEL·LIGÈNCIA ARTIFICIAL APLICADA A L'EMPRESA</t>
  </si>
  <si>
    <t>IFCT0020</t>
  </si>
  <si>
    <t>IOT (INTERNET DE LES COSES) I SISTEMES CIBERFÍSICS EN LA INDÚSTRIA 4.0</t>
  </si>
  <si>
    <t>IFCT0021</t>
  </si>
  <si>
    <t>POSICIONAMENT WEB I MÀRQUETING DIGITAL A CERCADORS</t>
  </si>
  <si>
    <t>IFCT0022</t>
  </si>
  <si>
    <t>BIG DATA</t>
  </si>
  <si>
    <t>IFCT0023</t>
  </si>
  <si>
    <t>CIBERSEGURETAT</t>
  </si>
  <si>
    <t>IFCT0024</t>
  </si>
  <si>
    <t>CIBERSEGURETAT PER A USUARIS</t>
  </si>
  <si>
    <t>IFCT0025</t>
  </si>
  <si>
    <t>CCNA CYBERSECURITY OPERATIONS - CYBER OPS</t>
  </si>
  <si>
    <t>IFCT0026</t>
  </si>
  <si>
    <t>ADMINISTRACIÓ DE SISTEMES LINUX RED HAT - RHCSA</t>
  </si>
  <si>
    <t>IFCT0027</t>
  </si>
  <si>
    <t>MICROSOFT 365 IDENTITY I SERVICES</t>
  </si>
  <si>
    <t>IFCT0028</t>
  </si>
  <si>
    <t>INTRODUCCIÓ A LA CIBERSEGURETAT AMB PAL ALT NETWORKS</t>
  </si>
  <si>
    <t>IFCT0029</t>
  </si>
  <si>
    <t>SYSTEMS NETWORK SECURITY</t>
  </si>
  <si>
    <t>IFCT0030</t>
  </si>
  <si>
    <t>INTRODUCCIÓ ALS FONAMENTS DE LA GESTIÓ D' INFRAESTRUCTURES TIC</t>
  </si>
  <si>
    <t>IFCT0031</t>
  </si>
  <si>
    <t>ADMINISTRACIÓ DE BASE DE DADES ORACLE</t>
  </si>
  <si>
    <t>IFCT0032</t>
  </si>
  <si>
    <t>ADMINISTRACIÓ I OPTIMITZACIÓ D' ORACLE DATABASE I MYSQL DATABASE</t>
  </si>
  <si>
    <t>IFCT0033</t>
  </si>
  <si>
    <t>PROTECCIÓ D' EQUIPS DAVANT ELS RISCOS A INTERNET</t>
  </si>
  <si>
    <t>IFCT0034</t>
  </si>
  <si>
    <t>DESENVOLUPAMENT D' APLICACIONS AMB KOTLIN PER A DISPOSITIUS MÒBILS ANDROID</t>
  </si>
  <si>
    <t>IFCT0035</t>
  </si>
  <si>
    <t>AUTOCAD 3D</t>
  </si>
  <si>
    <t>IFCT0036</t>
  </si>
  <si>
    <t>MICROSOFT POWER AUTOMATE</t>
  </si>
  <si>
    <t>IFCT0037</t>
  </si>
  <si>
    <t>LIDERATGE DIGITAL EN UNA ORGANITZACIÓ</t>
  </si>
  <si>
    <t>IFCT0038</t>
  </si>
  <si>
    <t>AUTOCAD AVANÇAT 2D I 3D</t>
  </si>
  <si>
    <t>IFCT0039</t>
  </si>
  <si>
    <t>CCNP ROUTE - IMPLEMENTING UP ROUTING</t>
  </si>
  <si>
    <t>IFCT0040</t>
  </si>
  <si>
    <t>INTRODUCCIÓ AL HACKING ÈTIC CERTIFICACIÓ EHA</t>
  </si>
  <si>
    <t>IFCT0041</t>
  </si>
  <si>
    <t>MICROSOFT CERTIFIED AZURE ADMINISTRATOR ASSOCIATE</t>
  </si>
  <si>
    <t>IFCT0042</t>
  </si>
  <si>
    <t>ANÀLISI DE LA INDÚSTRIA 4.0</t>
  </si>
  <si>
    <t>IFCT0043</t>
  </si>
  <si>
    <t>VMWARE VSPHERE, OPTIMIZE &amp; SCALE</t>
  </si>
  <si>
    <t>IFCT0044</t>
  </si>
  <si>
    <t>AUTOMATITZACIÓ ROBÒTICA DE PROCESSOS (RPA)</t>
  </si>
  <si>
    <t>IFCT0045</t>
  </si>
  <si>
    <t>MICROSOFT CERTIFIED: AZURE SECURITY ENGINEER ASSOCIATE</t>
  </si>
  <si>
    <t>IFCT0046</t>
  </si>
  <si>
    <t>CIBERSEGURETAT I CIBERINTEL·LIGÈNCIA NIVELL AVANÇAT</t>
  </si>
  <si>
    <t>IFCT0047</t>
  </si>
  <si>
    <t>DEFENSA EN CIBERSEGURETAT</t>
  </si>
  <si>
    <t>IFCT0048</t>
  </si>
  <si>
    <t>DESENVOLUPAMENT DE SISTEMES DE LA CIBERSEGURETAT</t>
  </si>
  <si>
    <t>IFCT0049</t>
  </si>
  <si>
    <t>CHATGPT I INTEL·LIGÈNCIA ARTIFICIAL</t>
  </si>
  <si>
    <t>IFCT0050</t>
  </si>
  <si>
    <t>CIBERSEGURETAT AVANÇADA EN ENTORNS DE LES TECNOLOGIES DE L' OPERACIÓ</t>
  </si>
  <si>
    <t>IFCT0051</t>
  </si>
  <si>
    <t>ADMINISTRACIÓ DE XARXA HAT OPENSHIFT CONTAINER PLATFORM</t>
  </si>
  <si>
    <t>IFCT0052</t>
  </si>
  <si>
    <t>ADMINISTRADOR DE SISTEMES XARXA HAT</t>
  </si>
  <si>
    <t>IFCT0053</t>
  </si>
  <si>
    <t>ENGINYER DE SISTEMES XARXA HAT AMB AUTOMATITZACIÓ ANSIBLE</t>
  </si>
  <si>
    <t>IFCT0054</t>
  </si>
  <si>
    <t>COMPUTATIONAL THINKING - INTRODUCCIÓ AL PENSAMENT COMPUTACIONAL</t>
  </si>
  <si>
    <t>IFCT0055</t>
  </si>
  <si>
    <t>COMPUTER HACKING FORENSIC INVESTIGATOR</t>
  </si>
  <si>
    <t>IFCT0056</t>
  </si>
  <si>
    <t>NETWORKING - INTRODUCCIÓ A LES XARXES</t>
  </si>
  <si>
    <t>IFCT0057</t>
  </si>
  <si>
    <t>DEVICE CONFIGURATION &amp; MANAGEMENT - INTRODUCCIÓ A LA CONFIGURACIÓ I GESTIÓ DE DISPOSITIUS</t>
  </si>
  <si>
    <t>IFCT0058</t>
  </si>
  <si>
    <t>CLOUD COMPUTING - INTRODUCCIÓ A LA COMPUTACIÓ EN NÚVOL</t>
  </si>
  <si>
    <t>IFCT0059</t>
  </si>
  <si>
    <t>SOFTWARE DEVELOPMENT - INTRODUCCIÓ AL DESENVOLUPAMENT DE SOFTWARE</t>
  </si>
  <si>
    <t>IFCT0060</t>
  </si>
  <si>
    <t>XARXES WIFI6 I WIFI6E</t>
  </si>
  <si>
    <t>IFCT0061</t>
  </si>
  <si>
    <t>ARQUITECTE AWS I FONAMENTS IA GENERATIVA</t>
  </si>
  <si>
    <t>IFCT0062</t>
  </si>
  <si>
    <t>OPERADOR CLOUD, DEVOPS I FONAMENTS IA GENERATIVA AWS</t>
  </si>
  <si>
    <t>IFCT0063</t>
  </si>
  <si>
    <t>BESSONS DIGITALS: TRANSICIÓ A LA INDÚSTRIA 4.0</t>
  </si>
  <si>
    <t>IFCT0064</t>
  </si>
  <si>
    <t>METAVERS COM A REALITAT ALTERNATIVA: APLICACIONS I REPTES</t>
  </si>
  <si>
    <t>IFCT0065</t>
  </si>
  <si>
    <t>ENGINYER DE MACHINE LEARNING IA GOOGLE CLOUD PLATFORM</t>
  </si>
  <si>
    <t>IFCT0066</t>
  </si>
  <si>
    <t>ANALÍTICA DE DADES AWS</t>
  </si>
  <si>
    <t>IFCT0067</t>
  </si>
  <si>
    <t>ADMINISTRADOR ESPECIALISTA MICROSOFT 365 AMB INTEL·LIGÈNCIA ARTIFICIAL</t>
  </si>
  <si>
    <t>IFCT0068</t>
  </si>
  <si>
    <t>ADMINISTRADOR ESPECIALISTA DE SEGURETAT D' AZURE</t>
  </si>
  <si>
    <t>IFCT0069</t>
  </si>
  <si>
    <t>GESTIÓ DEL NÚVOL AMB VMWARE (OPERACIONS I AUTOMATITZACIÓ)</t>
  </si>
  <si>
    <t>IFCT0070</t>
  </si>
  <si>
    <t>CONSULTOR ESPECIALISTA DE POWER PLATFORM AMB INTEL·LIGÈNCIA ARTIFICIAL</t>
  </si>
  <si>
    <t>IFCT0071</t>
  </si>
  <si>
    <t>VIRTUALITZACIÓ DEL DATA CENTER I EMMAGATZEMATGE VMWARE</t>
  </si>
  <si>
    <t>IFCT0072</t>
  </si>
  <si>
    <t>CEH CERTIFIED ETHICAL HACKER</t>
  </si>
  <si>
    <t>IFCT0073</t>
  </si>
  <si>
    <t>MILLORA LA TEVA PRODUCTIVITAT AMB INTEL·LIGÈNCIA ARTIFICIAL</t>
  </si>
  <si>
    <t>IFCT0074</t>
  </si>
  <si>
    <t>AUTOMATITZACIÓ EN ENTORNS TIC</t>
  </si>
  <si>
    <t>IFCT0075</t>
  </si>
  <si>
    <t>INTRODUCCIÓ A LES DADES SINTÈTIQUES INCLOSES BESSONS DIGITALS I METAVERS</t>
  </si>
  <si>
    <t>IFCT0076</t>
  </si>
  <si>
    <t>SOLUCIONS SALESFORCE</t>
  </si>
  <si>
    <t>IFCT0077</t>
  </si>
  <si>
    <t>ARQUITECTURA DEL PC - MANTENIMENT MAQUINARI</t>
  </si>
  <si>
    <t>IFCT0078</t>
  </si>
  <si>
    <t>CREACIÓ, PROGRAMACIÓ I DISSENY DE PÀGINES WEB</t>
  </si>
  <si>
    <t>IFCT0079</t>
  </si>
  <si>
    <t>INSTAL·LACIÓ I MANTENIMENT DE SERVIDORS WEB</t>
  </si>
  <si>
    <t>IFCT0080</t>
  </si>
  <si>
    <t>VIRTUALITZACIÓ DE SERVIDORS I ESCRIPTORIS AMB VMWARE</t>
  </si>
  <si>
    <t>IFCT0081</t>
  </si>
  <si>
    <t>PROGRAMACIÓ BÀSICA DE PÀGINES WEB AMB JAVASCRIPT I PHP</t>
  </si>
  <si>
    <t>IFCT0082</t>
  </si>
  <si>
    <t>APLICACIONS D' ORACLE PER A DATAMINING I BIG DATA</t>
  </si>
  <si>
    <t>IFCT0083</t>
  </si>
  <si>
    <t>ACCESSIBILITAT WEB</t>
  </si>
  <si>
    <t>IFCT0084</t>
  </si>
  <si>
    <t>INSTAL·LACIÓ I MANTENIMENT D'ORDINADORS</t>
  </si>
  <si>
    <t>IFCT0085</t>
  </si>
  <si>
    <t>PROTECCIÓ D' EQUIPS A LA XARXA</t>
  </si>
  <si>
    <t>IFCT0086</t>
  </si>
  <si>
    <t>SISTEMA OPERATIU GNU_LINUX: UBUNTU</t>
  </si>
  <si>
    <t>IFCT0087</t>
  </si>
  <si>
    <t>SEGURETAT DIGITAL BÀSICA</t>
  </si>
  <si>
    <t>IFCT0088</t>
  </si>
  <si>
    <t>MICROSOFT VISUAL C++ AMB .NET</t>
  </si>
  <si>
    <t>IFCT0089</t>
  </si>
  <si>
    <t>PROCESSAMENT DE DADES AMB JAVA</t>
  </si>
  <si>
    <t>IFCT0090</t>
  </si>
  <si>
    <t>ORACLE 21C</t>
  </si>
  <si>
    <t>IFCT0091</t>
  </si>
  <si>
    <t>DESENVOLUPAMENT D' APLICACIONS WEB BACKEND AMB PHP I MYSQL.</t>
  </si>
  <si>
    <t>IFCT0092</t>
  </si>
  <si>
    <t>ADMINISTRACIÓ DE SERVIDORS MICROSOFT EN XARXA</t>
  </si>
  <si>
    <t>IFCT0093</t>
  </si>
  <si>
    <t>DESENVOLUPAMENT DE COMPONENTS WEB JAVA EE</t>
  </si>
  <si>
    <t>IFCT0094</t>
  </si>
  <si>
    <t>PROGRAMACIÓ WEB AMB HTML, CSS, JAVASCRIPT I ASP.NET</t>
  </si>
  <si>
    <t>IFCT0095</t>
  </si>
  <si>
    <t>AUTOMATITZACIÓ ROBÒTICA DE PROCESSOS (RPA) AMB ESPECIALITZACIÓ EN UIPATH I BLUE PRISM</t>
  </si>
  <si>
    <t>IFCT01</t>
  </si>
  <si>
    <t>ANALISTA DE BIG DATA I CIENTÍFIC DE DADES</t>
  </si>
  <si>
    <t>IFCT02</t>
  </si>
  <si>
    <t>ADMINISTRACIÓ DE BASES DE DADES IBM DB2 PER A SISTEMES DISTRIBUÏTS</t>
  </si>
  <si>
    <t>IFCT03</t>
  </si>
  <si>
    <t>ADMINISTRACIÓ AIX (IBM UNIX) PER A POWER SYSTEM</t>
  </si>
  <si>
    <t>IFCT04</t>
  </si>
  <si>
    <t>ADMINISTRADOR DE L' IBM TIVOLI STORAGE MANAGER</t>
  </si>
  <si>
    <t>IFCT05</t>
  </si>
  <si>
    <t>ADMINISTRACIÓ I DISSENY DE XARXES DEPARTAMENTALS</t>
  </si>
  <si>
    <t>IFCT06</t>
  </si>
  <si>
    <t>INICIACIÓ ALS SISTEMES DE DADES OBERTES - OPEN DATA</t>
  </si>
  <si>
    <t>IFCT07</t>
  </si>
  <si>
    <t>ADMINISTRACIÓ I GESTIÓ DE BUSINESS INTELLIGENT I DATA WAREHOUSE AMB IBM</t>
  </si>
  <si>
    <t>IFCT08</t>
  </si>
  <si>
    <t>DESENVOLUPAMENT DE PORTALS AMB WEBSPHERE PORTAL SERVER (WPS) I RATIONAL APPLICATION DEVELOPER (RAD)</t>
  </si>
  <si>
    <t>IFCT09</t>
  </si>
  <si>
    <t>ADMINISTRACIÓN DEL IBM WEBSPHERE APPLICATION SERVER</t>
  </si>
  <si>
    <t>IFCT10</t>
  </si>
  <si>
    <t>ARQUITECTE DE CLOUD</t>
  </si>
  <si>
    <t>IFCT100</t>
  </si>
  <si>
    <t>DESENVOLUPAMENT D' APLICACIONS WEB AMB ASP.NET MVC</t>
  </si>
  <si>
    <t>IFCT101</t>
  </si>
  <si>
    <t>BUSINESS INTELLIGENCE I TRANSFORMACIÓ DIGITAL</t>
  </si>
  <si>
    <t>IFCT102</t>
  </si>
  <si>
    <t>CIBERSEGURETAT AL TELETREBALL</t>
  </si>
  <si>
    <t>IFCT103</t>
  </si>
  <si>
    <t>CIBERSEGURETAT: PREVENCIÓ, ANALISI I RESPOSTA A INCIDENTS DE SEGURETAT.</t>
  </si>
  <si>
    <t>IFCT104</t>
  </si>
  <si>
    <t>CIBERSEGURETAT PER A MICROEMPRESES</t>
  </si>
  <si>
    <t>IFCT105</t>
  </si>
  <si>
    <t>BUSINESS INTELLIGENCE PER AL TEU NEGOCI</t>
  </si>
  <si>
    <t>IFCT106</t>
  </si>
  <si>
    <t>EXPERT EN TECNOLOGIES EXPONENCIALS</t>
  </si>
  <si>
    <t>IFCT107</t>
  </si>
  <si>
    <t>RESPONSABLE EXPERT DE DATA</t>
  </si>
  <si>
    <t>IFCT108</t>
  </si>
  <si>
    <t>SAP - MÒDUL FI, FINANCES -NIVELL USUARI</t>
  </si>
  <si>
    <t>IFCT109</t>
  </si>
  <si>
    <t>GESTIÓ DE LA CIBERSEGURETAT</t>
  </si>
  <si>
    <t>IFCT110</t>
  </si>
  <si>
    <t>GESTIÓ D' EINES AVANÇADES DE MICROSOFT 365</t>
  </si>
  <si>
    <t>IFCT111</t>
  </si>
  <si>
    <t>INICIACIÓ A LA IMPRESSIÓ 3D AMB CURA ENGINE</t>
  </si>
  <si>
    <t>IFCT112</t>
  </si>
  <si>
    <t>MODELAT 3D AMB SKETCHUP</t>
  </si>
  <si>
    <t>IFCT113</t>
  </si>
  <si>
    <t>PROGRAMA AVANÇAT EN BUSINESS ANALYTICS</t>
  </si>
  <si>
    <t>IFCT114</t>
  </si>
  <si>
    <t>PROJECTES DE BUSINESS INTELLIGENCE. ESTRATÈGIES I EINES</t>
  </si>
  <si>
    <t>IFCT115</t>
  </si>
  <si>
    <t>SEGURETAT I PRIVACITAT DELS JOVES A LA XARXA</t>
  </si>
  <si>
    <t>IFCT116</t>
  </si>
  <si>
    <t>GESTIÓ DE LA SEGURETAT INFORMATICA A L' EMPRESA</t>
  </si>
  <si>
    <t>IFCT117</t>
  </si>
  <si>
    <t>INTRODUCCIÓ A LA INTEL·LIGÈNCIA ARTIFICIAL</t>
  </si>
  <si>
    <t>IFCT118</t>
  </si>
  <si>
    <t>SOCIAL MEDIA REDES SOCIALES I COMUNITY MANAGER</t>
  </si>
  <si>
    <t>IFCT119</t>
  </si>
  <si>
    <t>BIG DATA I BUSINESS INTELLIGENCE</t>
  </si>
  <si>
    <t>IFCT12</t>
  </si>
  <si>
    <t>DESENVOLUPADOR SAP ABAP</t>
  </si>
  <si>
    <t>IFCT120</t>
  </si>
  <si>
    <t>BIG DATA. ANALITICA DE DADES</t>
  </si>
  <si>
    <t>IFCT121</t>
  </si>
  <si>
    <t>CIBERSEGURETAT. RISCOS I AMENACES A LA XARXA</t>
  </si>
  <si>
    <t>IFCT122</t>
  </si>
  <si>
    <t>DESENVOLUPAMENT SEGUR D' APLICACIONS</t>
  </si>
  <si>
    <t>IFCT123</t>
  </si>
  <si>
    <t>IMPLANTACIÓ I GESTIÓ DE LA CIBERSEGURETAT</t>
  </si>
  <si>
    <t>IFCT124</t>
  </si>
  <si>
    <t>RESPOSTA A INCIDENTS DE CIBERSEGURETAT</t>
  </si>
  <si>
    <t>IFCT125</t>
  </si>
  <si>
    <t>TEST D' INTRUSIÓ</t>
  </si>
  <si>
    <t>IFCT126</t>
  </si>
  <si>
    <t>CONSULTOR SAP S4HANA PLANIFICACIÓ DE LA PRODUCCIÓ I FABRICACIÓ</t>
  </si>
  <si>
    <t>IFCT127</t>
  </si>
  <si>
    <t>CONSULTOR SAP BW4 HANA</t>
  </si>
  <si>
    <t>IFCT128</t>
  </si>
  <si>
    <t>CONSULTOR SAP S4HANA GESTIÓ D' ACTIUS-MANTENIMENT</t>
  </si>
  <si>
    <t>IFCT129</t>
  </si>
  <si>
    <t>CONSULTOR SAP S4HANA GESTIÓ DE MATERIALS-COMPRES</t>
  </si>
  <si>
    <t>IFCT13</t>
  </si>
  <si>
    <t>CONSULTOR OFICIAL SAP RECURSOS HUMANS (HR)</t>
  </si>
  <si>
    <t>IFCT130</t>
  </si>
  <si>
    <t>CONSULTOR SAP S4HANA VENDES</t>
  </si>
  <si>
    <t>IFCT131</t>
  </si>
  <si>
    <t>IFCT132</t>
  </si>
  <si>
    <t>CONSULTOR SAP S4HANA COMPTABILITAT ANALÍTICA (CONTROLLING)</t>
  </si>
  <si>
    <t>IFCT133</t>
  </si>
  <si>
    <t>CONSULTOR SAP S4HANA FINANCES</t>
  </si>
  <si>
    <t>IFCT134</t>
  </si>
  <si>
    <t>DEVOPS EN ARQUITECTURA DE CONTENIDORS I MICROSERVEIS AMB XARXA HAT OPENSHIFT</t>
  </si>
  <si>
    <t>IFCT135</t>
  </si>
  <si>
    <t>INFRAESTRUCTURA I VIRTUALITZACIÓ XARXA HAT</t>
  </si>
  <si>
    <t>IFCT136</t>
  </si>
  <si>
    <t>SAP S4HANA INTEGRACIÓ DE PROCESSOS DE NEGOCI (LOGÍSTICA)</t>
  </si>
  <si>
    <t>IFCT137</t>
  </si>
  <si>
    <t>SAP S4HANA INTEGRACIÓ DE PROCESSOS DE NEGOCI (FINANCER)</t>
  </si>
  <si>
    <t>IFCT138</t>
  </si>
  <si>
    <t>SISTEMES XARXA HAT PER A ADMINISTRADORS I ENGINYERS AMB AUTOMATITZACIÓ</t>
  </si>
  <si>
    <t>IFCT139</t>
  </si>
  <si>
    <t>SAP S4HANA GESTIÓ DE MATERIALS NIVELL USUARI</t>
  </si>
  <si>
    <t>IFCT140</t>
  </si>
  <si>
    <t>SAP S4HANA COMPTABILITAT FINANCERA NIVELL USUARI</t>
  </si>
  <si>
    <t>IFCT141</t>
  </si>
  <si>
    <t>SAP S4HANA GESTIÓ DE VENDES NIVELL USUARI</t>
  </si>
  <si>
    <t>IFCT142</t>
  </si>
  <si>
    <t>PROCEDIMENTS BÀSICS EN IMPRESSIÓ I DISSENY 3D</t>
  </si>
  <si>
    <t>IFCT143</t>
  </si>
  <si>
    <t>ENGINYERIA SOCIAL, PHISHING I HACKING WEB</t>
  </si>
  <si>
    <t>IFCT144</t>
  </si>
  <si>
    <t>CIBERINTEL·LIGÈNCIA EN MATÈRIA DE CIBERSEGURETAT</t>
  </si>
  <si>
    <t>IFCT145</t>
  </si>
  <si>
    <t>ADMINISTRADOR DE SISTEMES "RED HAT LINUX"</t>
  </si>
  <si>
    <t>IFCT146</t>
  </si>
  <si>
    <t>MARINE DIGITAL TWIN-ARQUITECTURA NAVAL</t>
  </si>
  <si>
    <t>IFCT147</t>
  </si>
  <si>
    <t>DESENVOLUPADOR CONFLUENT</t>
  </si>
  <si>
    <t>IFCT148</t>
  </si>
  <si>
    <t>ADMINISTRADOR CONFLUENT</t>
  </si>
  <si>
    <t>IFCT149</t>
  </si>
  <si>
    <t>COMPETÈNCIES DIGITALS PER A LA CIUTADANIA AVANÇAT ACCESSIBLE DOBLE-A</t>
  </si>
  <si>
    <t>IFCT150</t>
  </si>
  <si>
    <t>COMPETÈNCIES DIGITALS PER A LA CIUTADANIA BÀSIC ACCESSIBLE DOBLE-A</t>
  </si>
  <si>
    <t>IFCT151</t>
  </si>
  <si>
    <t>COMPETÈNCIES DIGITALS PER A LA CIUTADANIA INTERMEDI ACCESSIBLE DOBLE-A</t>
  </si>
  <si>
    <t>IFCT152</t>
  </si>
  <si>
    <t>INFORMACIÓ I ALFABETITZACIÓ DIGITAL ACCESSIBLE TRIPLE-A</t>
  </si>
  <si>
    <t>IFCT153</t>
  </si>
  <si>
    <t>ANÀLISI DE DADES AMB EXCEL: POWER QUERY, POWER PIVOT I POWER BI</t>
  </si>
  <si>
    <t>IFCT154</t>
  </si>
  <si>
    <t>Red Team. Seguretat ofensiva</t>
  </si>
  <si>
    <t>IFCT155</t>
  </si>
  <si>
    <t>Blue Team. Seguretat defensiva</t>
  </si>
  <si>
    <t>IFCT156</t>
  </si>
  <si>
    <t>Purple Team</t>
  </si>
  <si>
    <t>IFCT157</t>
  </si>
  <si>
    <t>Disseny tridimensional amb Blender</t>
  </si>
  <si>
    <t>IFCT158</t>
  </si>
  <si>
    <t>Seguretat informatica en entorns de teletreball</t>
  </si>
  <si>
    <t>IFCT159</t>
  </si>
  <si>
    <t>INTRODUCCIÓ AL BIG DATA I IA</t>
  </si>
  <si>
    <t>IFCT16</t>
  </si>
  <si>
    <t>MCSA WINDOWS SERVER 2012</t>
  </si>
  <si>
    <t>IFCT160</t>
  </si>
  <si>
    <t>DIRECTRIUS DE SEGURETAT PER GARANTIR LA PROTECCIÓ DE XARXES I SISTEMES D' INFORMACIÓ EN L' ENTORN EMPRESARIAL</t>
  </si>
  <si>
    <t>IFCT161</t>
  </si>
  <si>
    <t>ARQUITECTE DE SISTEMES CLOUD AZURE</t>
  </si>
  <si>
    <t>IFCT19</t>
  </si>
  <si>
    <t>ENGINYER DE SISTEMES "RED HAT LINUX"</t>
  </si>
  <si>
    <t>IFCT21</t>
  </si>
  <si>
    <t>USUARI FINAL SAP ERP- AREA ECONÒMIC FINANCER</t>
  </si>
  <si>
    <t>IFCT22</t>
  </si>
  <si>
    <t>USUARI FINAL SAP ERP ÀREA LOGÍSTICA</t>
  </si>
  <si>
    <t>IFCT26</t>
  </si>
  <si>
    <t>FONAMENTS DE LA GESTIÓ D'INFRAESTRUCTURES TIC (MICROSOFT)</t>
  </si>
  <si>
    <t>IFCT27</t>
  </si>
  <si>
    <t>IFCT31</t>
  </si>
  <si>
    <t>SEGURETAT EN SISTEMES INFORMÀTICS AMB IBM</t>
  </si>
  <si>
    <t>IFCT34</t>
  </si>
  <si>
    <t>ADMINISTRADOR BIG DATA CLOUDERA</t>
  </si>
  <si>
    <t>IFCT35</t>
  </si>
  <si>
    <t>ANALISTA DE DADES BIG DATA CLOUDERA</t>
  </si>
  <si>
    <t>IFCT36</t>
  </si>
  <si>
    <t>EXCEL AVANÇAT</t>
  </si>
  <si>
    <t>IFCT37</t>
  </si>
  <si>
    <t>EINES WEB 2.0</t>
  </si>
  <si>
    <t>IFCT38</t>
  </si>
  <si>
    <t>COMMUNITY MANAGER, EINES, ANALÍTICA I INFORMESWEB 2.0</t>
  </si>
  <si>
    <t>IFCT39</t>
  </si>
  <si>
    <t>IFCT45</t>
  </si>
  <si>
    <t>COMPETÈNCIES DIGITALS BÀSIQUES</t>
  </si>
  <si>
    <t>IFCT46</t>
  </si>
  <si>
    <t>COMPETÈNCIES DIGITALS AVANÇADES</t>
  </si>
  <si>
    <t>IFCT47</t>
  </si>
  <si>
    <t>ARQUITECTE DE SOLUCIONS AMAZON WEB SERVICES I ADMINISTRADOR DE SYSOPS</t>
  </si>
  <si>
    <t>IFCT49</t>
  </si>
  <si>
    <t>DESENVOLUPADOR JAVA EE FRONT END MULTIPLATAFORMA</t>
  </si>
  <si>
    <t>IFCT50</t>
  </si>
  <si>
    <t>DESENVOLUPAMENT D'APLICACIONS ORACLE DEVELOPER PL/SQL</t>
  </si>
  <si>
    <t>IFCT51</t>
  </si>
  <si>
    <t>DESENVOLUPADOR APLICACIONS MÒBILS I BOTS INTEL·LIGENTS AMB ORACLE CLOUD DEVELOPER</t>
  </si>
  <si>
    <t>IFCT52</t>
  </si>
  <si>
    <t>ADMINISTRACIÓ ORACLE AUTONOMOUS DATABASE I MACHINE LEARNING</t>
  </si>
  <si>
    <t>IFCT54</t>
  </si>
  <si>
    <t>ORACLE BIG DATA CLOUD INGENIERO</t>
  </si>
  <si>
    <t>IFCT55</t>
  </si>
  <si>
    <t>ORACLE BIG DATA CLOUD ANALISTA</t>
  </si>
  <si>
    <t>IFCT56</t>
  </si>
  <si>
    <t>EXCEL AVANÇAT I POWER BI</t>
  </si>
  <si>
    <t>IFCT57</t>
  </si>
  <si>
    <t>REPARACIÓ DE SMARTPHONES I DISPOSITIUS MÒBILS</t>
  </si>
  <si>
    <t>IFCT58</t>
  </si>
  <si>
    <t>USUARI SAP S4HANA ÀREA FINANCERA</t>
  </si>
  <si>
    <t>IFCT59</t>
  </si>
  <si>
    <t>USUARI SAP S4HANA LOGÍSTICA</t>
  </si>
  <si>
    <t>IFCT60</t>
  </si>
  <si>
    <t>CONSULTOR SAP S4HANA COMPTABILITAT FINANCERA</t>
  </si>
  <si>
    <t>IFCT61</t>
  </si>
  <si>
    <t>CONSULTOR SAP S4HANA COMPTABILITAT ANALÍTICA</t>
  </si>
  <si>
    <t>IFCT62</t>
  </si>
  <si>
    <t>ESCRIPTORIS VIRTUALS AMB VMWARE</t>
  </si>
  <si>
    <t>IFCT63</t>
  </si>
  <si>
    <t>CIENTÍFIC DE DADES CLOUDERA</t>
  </si>
  <si>
    <t>IFCT64</t>
  </si>
  <si>
    <t>ADMINISTRADOR MONGODB I ATLES</t>
  </si>
  <si>
    <t>IFCT65</t>
  </si>
  <si>
    <t>ADMINISTRADOR DE BASES DE DADES SQL SERVER</t>
  </si>
  <si>
    <t>IFCT66</t>
  </si>
  <si>
    <t>ESPECIALISTA EN SEGURETAT EC COUNCIL</t>
  </si>
  <si>
    <t>IFCT67</t>
  </si>
  <si>
    <t>ADMINISTRADOR EXPERT DE MICROSOFT 365</t>
  </si>
  <si>
    <t>IFCT68</t>
  </si>
  <si>
    <t>ETHICAL HACKER EC COUNCIL</t>
  </si>
  <si>
    <t>IFCT69</t>
  </si>
  <si>
    <t>CONSULTOR FUNCIONAL DE CRM AMB DYNAMICS 365</t>
  </si>
  <si>
    <t>IFCT70</t>
  </si>
  <si>
    <t>ADMINISTRACIÓ DE SISTEMES CLOUD MICROSOFT</t>
  </si>
  <si>
    <t>IFCT71</t>
  </si>
  <si>
    <t>ARQUITECTE DE DRONS</t>
  </si>
  <si>
    <t>IFCT72</t>
  </si>
  <si>
    <t>AUTOMATITZACIÓ I GESTIÓ DE SISTEMES XARXA HAT</t>
  </si>
  <si>
    <t>IFCT73</t>
  </si>
  <si>
    <t>TOTS FEM LA INFORMACIÓ DIGITAL ACCESSIBLE</t>
  </si>
  <si>
    <t>IFCT74</t>
  </si>
  <si>
    <t>BIG DATA AWS</t>
  </si>
  <si>
    <t>IFCT75</t>
  </si>
  <si>
    <t>ARQUITECTE AWS</t>
  </si>
  <si>
    <t>IFCT76</t>
  </si>
  <si>
    <t>ADMINISTRADOR SYSOPS/DEVOPS AWS</t>
  </si>
  <si>
    <t>IFCT77</t>
  </si>
  <si>
    <t>EINES COL·LABORATIVES DE TREBALL EN LÍNIA</t>
  </si>
  <si>
    <t>IFCT78</t>
  </si>
  <si>
    <t>ADMINISTRACIÓ DE SISTEMES LINUX</t>
  </si>
  <si>
    <t>IFCT79</t>
  </si>
  <si>
    <t>CONFIGURACIÓ DE XARXES</t>
  </si>
  <si>
    <t>IFCT80</t>
  </si>
  <si>
    <t>CREACIÓ DE PROTOTIPS D' IOT AMB RASPBERRY</t>
  </si>
  <si>
    <t>IFCT81</t>
  </si>
  <si>
    <t>LOPDGDD-REGLAMENT DE PROTECCIÓ DE DADES PER A PROFESSIONALS DE LES TIC</t>
  </si>
  <si>
    <t>IFCT82</t>
  </si>
  <si>
    <t>SAP-MÒDUL MM, GESTIÓ DE MATERIALS-NIVELL USUARI</t>
  </si>
  <si>
    <t>IFCT83</t>
  </si>
  <si>
    <t>SAP-MÒDUL SD, VENDES I DISTRIBUCIÓ-NIVELL USUARI</t>
  </si>
  <si>
    <t>IFCT84</t>
  </si>
  <si>
    <t>SOLUCIONES BLOCKCHAIN OPEN SOURCE EMPRESARIALES</t>
  </si>
  <si>
    <t>IFCT85</t>
  </si>
  <si>
    <t>TECNOLOGIES PER A LA COMERCIALITZACIÓ I LA GESTIÓ DEL CLIENT EN L'ERA POST COVID</t>
  </si>
  <si>
    <t>IFCT86</t>
  </si>
  <si>
    <t>DISSENY I MECANITZACIÓ PER ORDINADOR CAD-CAM NIVELL I</t>
  </si>
  <si>
    <t>IFCT87</t>
  </si>
  <si>
    <t>INTRODUCCIÓ A LA PROGRAMACIÓ I IMPRESSIÓ 3D</t>
  </si>
  <si>
    <t>IFCT88</t>
  </si>
  <si>
    <t>MUNTA I CONFIGURA LA TEVA PRÒPIA IMPRESSORA 3D</t>
  </si>
  <si>
    <t>IFCT89</t>
  </si>
  <si>
    <t>SEGURETAT A INTERNET I DISPOSITIUS MÒBILS</t>
  </si>
  <si>
    <t>IFCT90</t>
  </si>
  <si>
    <t>DESAFIS X.0: REPTES DERIVATS DE LA DIGITALITZACIÓ</t>
  </si>
  <si>
    <t>IFCT92</t>
  </si>
  <si>
    <t>DISSENY TRIDIMENSIONAL ORGÀNIC PER A IMPRESSIÓ 3D</t>
  </si>
  <si>
    <t>IFCT93</t>
  </si>
  <si>
    <t>DISSENY TRIDIMENSIONAL PARAMÈTRIC PER A IMPRESSIÓ 3D</t>
  </si>
  <si>
    <t>IFCT94</t>
  </si>
  <si>
    <t>IFCT95</t>
  </si>
  <si>
    <t>ADMINISTRADOR DE SERVEIS CLOUD: SALESFORCE</t>
  </si>
  <si>
    <t>IFCT96</t>
  </si>
  <si>
    <t>DEVOPS PER A ADMINISTRADORS - LPIC-OT: DEVOPS TOOLS ENGINEER</t>
  </si>
  <si>
    <t>IFCT97</t>
  </si>
  <si>
    <t>ESPECIALISTA EN MÀRQUETING CLOUD EMAIL &amp; JOURNEY BUILDER_SALESFORCE</t>
  </si>
  <si>
    <t>IFCT98</t>
  </si>
  <si>
    <t>FABRICACIÓ ADDITIVA D' IMPRESSIÓ 3D</t>
  </si>
  <si>
    <t>IFCT99</t>
  </si>
  <si>
    <t>SEGURETAT EN SERVIDORS LINUX - LPIC-3 303: LINUX ENTERPRISE PROFESSIONAL SECURITY</t>
  </si>
  <si>
    <t>IMAI0001</t>
  </si>
  <si>
    <t>RESPONSABLE DE SEGURETAT INDUSTRIAL</t>
  </si>
  <si>
    <t>IMAI0002</t>
  </si>
  <si>
    <t>DOCUMENTACIÓ TÈCNICA EN ENGINYERIA DE MANTENIMENT</t>
  </si>
  <si>
    <t>IMAI0003</t>
  </si>
  <si>
    <t>Fontaneria</t>
  </si>
  <si>
    <t>IMAI0004</t>
  </si>
  <si>
    <t>POSADA EN MARXA, VERIFICACIÓ I DIAGNOSI DE SISTEMES MECÀNICS</t>
  </si>
  <si>
    <t>IMAI0005</t>
  </si>
  <si>
    <t>Ús d'analitzadors de combustió</t>
  </si>
  <si>
    <t>IMAI0006</t>
  </si>
  <si>
    <t>Instal·lacions per a la reutilització d'aigües grises i pluvials en edificis</t>
  </si>
  <si>
    <t>IMAI0007</t>
  </si>
  <si>
    <t>Instal·lacions hidràuliques. Nivell avançat</t>
  </si>
  <si>
    <t>IMAI0008</t>
  </si>
  <si>
    <t>Instal·lacions hidràuliques</t>
  </si>
  <si>
    <t>IMAI0009</t>
  </si>
  <si>
    <t>Instal·lacions d'aigua</t>
  </si>
  <si>
    <t>IMAI0010</t>
  </si>
  <si>
    <t>Butlletins derivats d'una instal·lació</t>
  </si>
  <si>
    <t>IMAI0011</t>
  </si>
  <si>
    <t>Manteniment d'instal·lacions i maquinària industrial</t>
  </si>
  <si>
    <t>IMAI0012</t>
  </si>
  <si>
    <t>Manteniment industrial de maquinària hidràulica i pneumàtica</t>
  </si>
  <si>
    <t>IMAI0013</t>
  </si>
  <si>
    <t>Serveis bàsics de serralleria</t>
  </si>
  <si>
    <t>IMAI0014</t>
  </si>
  <si>
    <t>Operador/a en aïllament i calorifugat</t>
  </si>
  <si>
    <t>IMAI0015</t>
  </si>
  <si>
    <t>Xarxa de distribució d'energia. Manteniment d'instal·lacions i obres</t>
  </si>
  <si>
    <t>IMAI0016</t>
  </si>
  <si>
    <t>OPERACIONS AUXILIARS DE MUNTATGE I MANTENIMENT D' APARELLS SANITARIS I AIXETES</t>
  </si>
  <si>
    <t>IMAI0017</t>
  </si>
  <si>
    <t>OPERACIONS AUXILIARS AMB CANONADES DE COURE I ACCESSORIS DE FONTANERIA</t>
  </si>
  <si>
    <t>IMAI0018</t>
  </si>
  <si>
    <t>OPERACIONS AUXILIARS AMB CANONADES DE POLIETILÈ I ACCESSORIS DE FONTANERIA</t>
  </si>
  <si>
    <t>IMAI0019</t>
  </si>
  <si>
    <t>OPERACIONS AUXILIARS AMB CANONADES DE POLIPROPILÈ I ACCESSORIS DE FONTANERIA</t>
  </si>
  <si>
    <t>IMAI0020</t>
  </si>
  <si>
    <t>OPERACIONS AUXILIARS DE MUNTATGE I MANTENIMENT D' EQUIPS I SISTEMES COMPLEMENTARIS DE FONTANERIA</t>
  </si>
  <si>
    <t>IMAI0021</t>
  </si>
  <si>
    <t>MUNTATGE, MANTENIMENT I REPARACIÓ DE SISTEMES DE DISPENSACIÓ DE CERVESA</t>
  </si>
  <si>
    <t>IMAI0022</t>
  </si>
  <si>
    <t>PREPARACIÓ PER A L'OBTENCIÓ D'ACREDITACIÓ DE LA CERTIFICACIÓ TÈCNICA DE PERSONES EN L'ÀMBIT INDUSTRIAL (ISO 17024)</t>
  </si>
  <si>
    <t>IMAI0023</t>
  </si>
  <si>
    <t>GESTIÓ DEL MANTENIMENT D' INSTAL·LACIONS ESPORTIVES</t>
  </si>
  <si>
    <t>IMAI0024</t>
  </si>
  <si>
    <t>OPERARI/A DE MUNTATGE</t>
  </si>
  <si>
    <t>IMAI0025</t>
  </si>
  <si>
    <t>AEROTÈRMIA I FOTOVOLTÀICA: ENERGIES RENOVABLES INTEGRADES</t>
  </si>
  <si>
    <t>IMAI0026</t>
  </si>
  <si>
    <t>CONSTRUCCIÓ I MANTENIMENT DE FORNS REFRACTARIS</t>
  </si>
  <si>
    <t>IMAI0027</t>
  </si>
  <si>
    <t>MANTENIMENT D' EQUIPS ESTÀTICS EN PARADES DE PLANTES INDUSTRIALS</t>
  </si>
  <si>
    <t>IMAI0028</t>
  </si>
  <si>
    <t>OPERACIONS BÀSIQUES DE FONTANERIA I ELECTRICITAT</t>
  </si>
  <si>
    <t>IMAI0029</t>
  </si>
  <si>
    <t>MODELATGE D' INSTAL·LACIONS DE CANONADES EN PLANTES INDUSTRIALS</t>
  </si>
  <si>
    <t>IMAI0030</t>
  </si>
  <si>
    <t>AUTOMATITZACIÓ I MUNTATGE D' INSTAL.LACIONS. NIVELL BÀSIC</t>
  </si>
  <si>
    <t>IMAI0031</t>
  </si>
  <si>
    <t>AUTOMATITZACIÓ I MUNTATGE D' INSTAL.LACIONS. NIVELL AVANÇAT</t>
  </si>
  <si>
    <t>IMAI0032</t>
  </si>
  <si>
    <t>MICROAUTÒMATES PROGRAMABLES APLICATS A INSTAL·LACIONS. NIVELL 1</t>
  </si>
  <si>
    <t>IMAI0033</t>
  </si>
  <si>
    <t>MICROAUTÒMATES PROGRAMABLES APLICATS A INSTAL·LACIONS. NIVELL 2</t>
  </si>
  <si>
    <t>IMAI0034</t>
  </si>
  <si>
    <t>MANTENIMENT MECÀNIC A LES PARADES DE PLANTES QUÍMIQUES, PETROQUÍMIQUES I DE CICLE COMBINAT</t>
  </si>
  <si>
    <t>IMAI01</t>
  </si>
  <si>
    <t>Automatització d'instal·lacions electropneumàtiques i electrohidràuliques</t>
  </si>
  <si>
    <t>IMAI02</t>
  </si>
  <si>
    <t>MANTENIMENT INDUSTRIAL EN EL SECTOR AGRARI</t>
  </si>
  <si>
    <t>IMAI03</t>
  </si>
  <si>
    <t>Serveis mecànics a parades de plantes industrials i plataformes Off-Shore</t>
  </si>
  <si>
    <t>IMAI04</t>
  </si>
  <si>
    <t>Manteniment d¿ascensors</t>
  </si>
  <si>
    <t>IMAI05</t>
  </si>
  <si>
    <t>Parada de plantes industrials i plataformes off-shore</t>
  </si>
  <si>
    <t>IMAI06</t>
  </si>
  <si>
    <t>Planificació i execució de parades de plantes industrials</t>
  </si>
  <si>
    <t>IMAI07</t>
  </si>
  <si>
    <t>Instal·lació i manteniment de portes automatiques.</t>
  </si>
  <si>
    <t>IMAQ0001</t>
  </si>
  <si>
    <t>MANUAL D' ORGANITZACIÓ I EINES PER A LA GESTIÓ DE CONTRACTES DE MANTENIMENT</t>
  </si>
  <si>
    <t>IMAQ0002</t>
  </si>
  <si>
    <t>GESTIÓ AVANÇADA DEL MANTENIMENT DE L' EMPRESA</t>
  </si>
  <si>
    <t>IMAQ01</t>
  </si>
  <si>
    <t>MUNTATGE DE TENDALS I PERSIANES</t>
  </si>
  <si>
    <t>IMAR0001</t>
  </si>
  <si>
    <t>MANTENIMENT D'INSTAL·LACIONS DE CLIMATITZACIÓ I VENTILACIÓ EN UN CENTRE DE PROCÉS DE DADES (CPD).</t>
  </si>
  <si>
    <t>IMAR0002</t>
  </si>
  <si>
    <t>Manteniment d'instal·lacions de climatització</t>
  </si>
  <si>
    <t>IMAR0003</t>
  </si>
  <si>
    <t>Muntatge i instal·lació de fred industrial i comercial</t>
  </si>
  <si>
    <t>IMAR0004</t>
  </si>
  <si>
    <t>Manteniment bàsic d'instal·lacions de climatització</t>
  </si>
  <si>
    <t>IMAR0005</t>
  </si>
  <si>
    <t>FABRICACIÓ I MUNTATGE D' APARELLS DE FRED I CLIMA</t>
  </si>
  <si>
    <t>IMAR0006</t>
  </si>
  <si>
    <t>CONFIGURACIÓ, MUNTATGE I MANTENIMENT D' INSTAL·LACIONS DE SÒL RADIANT-REFRIGERANT</t>
  </si>
  <si>
    <t>IMAR0007</t>
  </si>
  <si>
    <t>EFICIÈNCIA ENERGÈTICA EN INSTAL·LACIONS FRIGORÍFIQUES COMERCIALS I INDUSTRIALS</t>
  </si>
  <si>
    <t>IMAR0008</t>
  </si>
  <si>
    <t>COMPETÈNCIES DIGITALS EN L' ÀREA PROFESSIONAL DE FRED I CLIMATITZACIÓ</t>
  </si>
  <si>
    <t>IMAR0009</t>
  </si>
  <si>
    <t>ELECTRICITAT BÀSICA APLICADA A INSTAL·LACIONS DE FRED I CLIMATITZACIÓ</t>
  </si>
  <si>
    <t>IMAR0010</t>
  </si>
  <si>
    <t>SISTEMES DE CLIMATITZACIÓ VRV (VOLUM DE REFRIGERANT VARIABLE)</t>
  </si>
  <si>
    <t>IMAR0011</t>
  </si>
  <si>
    <t>MODELAT BIM (BUILDING INFORMATION MODELING) PER A INSTAL·LACIONS</t>
  </si>
  <si>
    <t>IMAR0012</t>
  </si>
  <si>
    <t>INICIACIÓ AL MUNTATGE I PARAMETRITZACIÓ DE VARIADORS DE FREQÜÈNCIA EN INSTAL·LACIONS DE REFRIGERACIÓ</t>
  </si>
  <si>
    <t>IMAR04</t>
  </si>
  <si>
    <t>Curs complementari sobre manipulació d'equips amb sistemes frigorífics de qualsevol càrrega de refrigerants fluorats</t>
  </si>
  <si>
    <t>IMAR05</t>
  </si>
  <si>
    <t>Curs bàsic sobre manipulació d'equips amb sistemes frigorífics de qualsevol càrrega de refrigerants fluorats</t>
  </si>
  <si>
    <t>IMAR06</t>
  </si>
  <si>
    <t>Curs complementari sobre manipulació d'equips amb sistemes frigorífics de càrrega menor de 3 kg de refrigerants fluorats</t>
  </si>
  <si>
    <t>IMAR07</t>
  </si>
  <si>
    <t>Anglès tècnic aplicat al fred i la climatització</t>
  </si>
  <si>
    <t>IMAR08</t>
  </si>
  <si>
    <t>Aplicacions frigorífiques en els processos de producció i conservació de productes alimentaris</t>
  </si>
  <si>
    <t>IMAR09</t>
  </si>
  <si>
    <t>Condicionament i control de la qualitat de l'aire en recintes ocupats per persones</t>
  </si>
  <si>
    <t>IMAR10</t>
  </si>
  <si>
    <t>Reglament de seguretat per a instal·lacions frigorífiques i les seves instruccions tècniques complementàries</t>
  </si>
  <si>
    <t>IMAR11</t>
  </si>
  <si>
    <t>Configuració i manteniment d'instal·lacions amb bombes de calor</t>
  </si>
  <si>
    <t>IMAR12</t>
  </si>
  <si>
    <t>Muntatge i manteniment d'instal·lacions de aerotèrmia aplicades a la climatització</t>
  </si>
  <si>
    <t>IMAR13</t>
  </si>
  <si>
    <t>Muntatge i manteniment d'instal·lacions de geotèrmia i energia solar aplicades a la climatització</t>
  </si>
  <si>
    <t>IMAR14</t>
  </si>
  <si>
    <t>INSTAL·LACIÓ I MANTENIMENT D'INSTAL·LACIONS TÈRMIQUES EN EDIFICIS (ITE)</t>
  </si>
  <si>
    <t>IMAR15</t>
  </si>
  <si>
    <t>Instal·lacions frigorífiques industrials de CO2 / Amoníac</t>
  </si>
  <si>
    <t>IMAR16</t>
  </si>
  <si>
    <t>MANTENIMENT I CONSERVACIÓ D'INSTAL·LACIONS FRIGORíFIQUES D'AMONÍAC I CO2. NIVELL BÀSIC</t>
  </si>
  <si>
    <t>IMAR17</t>
  </si>
  <si>
    <t>MANTENIMENT I CONSERVACIÓ D' INSTAL·LACIONS FRIGORÍFIQUES D' AMONÍAC I CO2. NIVELL AVANÇAT</t>
  </si>
  <si>
    <t>IMAR18</t>
  </si>
  <si>
    <t>Instal·lador i mantenidor d'instal·lacions tèrmiques segons el Reglament d'Instal·lacions Tèrmiques en Edificis (RITE)</t>
  </si>
  <si>
    <t>IMAR19</t>
  </si>
  <si>
    <t>Fabricació de conductes per a la conducció de fluids en instal·lacions de climatització</t>
  </si>
  <si>
    <t>IMAR20</t>
  </si>
  <si>
    <t>Muntatge i control periòdic d'instal·lacions tèrmiques amb generador de biomassa</t>
  </si>
  <si>
    <t>IMPE0001</t>
  </si>
  <si>
    <t>ESCOLES DE MASSATGES ORIENTALS</t>
  </si>
  <si>
    <t>IMPE0002</t>
  </si>
  <si>
    <t>TÈCNIQUES SENSORIALS APLICADES AL MASSATGE</t>
  </si>
  <si>
    <t>IMPE0003</t>
  </si>
  <si>
    <t>INICIACIÓ ALS MASSATGES ORIENTALS</t>
  </si>
  <si>
    <t>IMPE0004</t>
  </si>
  <si>
    <t>PREVENCIÓ DE RISCOS LABORALS PER A PROCESSOS DE MICROPIGMENTACIÓ</t>
  </si>
  <si>
    <t>IMPE0005</t>
  </si>
  <si>
    <t>TÈCNIQUES DE MAQUILLATGE</t>
  </si>
  <si>
    <t>IMPE0006</t>
  </si>
  <si>
    <t>BIOMAGNETISME APLICAT A L' ESTÈTICA</t>
  </si>
  <si>
    <t>IMPE0007</t>
  </si>
  <si>
    <t>PRODUCTES COSMÈTICS PER A HOMES</t>
  </si>
  <si>
    <t>IMPE0008</t>
  </si>
  <si>
    <t>NOVES TENDÈNCIES EN APARATOLOGIA ESTÈTICA</t>
  </si>
  <si>
    <t>IMPE0009</t>
  </si>
  <si>
    <t>OPORTUNITATS DE NEGOCI EN EL SECTOR DE LA IMATGE PERSONAL</t>
  </si>
  <si>
    <t>IMPE0010</t>
  </si>
  <si>
    <t>SOCIOLOGIA, MÀRQUETING I IMATGE SOCIAL</t>
  </si>
  <si>
    <t>IMPE0011</t>
  </si>
  <si>
    <t>TENDÈNCIES EN MÀRQUETING DIRIGIT A HOMES EN EL SECTOR D' IMATGE PERSONAL</t>
  </si>
  <si>
    <t>IMPE0012</t>
  </si>
  <si>
    <t>TERÀPIES NATURALS EN BENESTAR INTEGRAL</t>
  </si>
  <si>
    <t>IMPE0013</t>
  </si>
  <si>
    <t>MÀRQUETING DIGITAL &amp; E-COMMERCE PER A IMATGE PERSONAL</t>
  </si>
  <si>
    <t>IMPE0014</t>
  </si>
  <si>
    <t>MICROBLADING</t>
  </si>
  <si>
    <t>IMPE0015</t>
  </si>
  <si>
    <t>MADEROTERÀPIA I BAMBUTERÀPIA</t>
  </si>
  <si>
    <t>IMPE0016</t>
  </si>
  <si>
    <t>MICROPUNCIÓ NO INVASIVA ESTÈTICA</t>
  </si>
  <si>
    <t>IMPE0017</t>
  </si>
  <si>
    <t>INICIACIÓ AL DRENATGE LIMFÀTIC MANUAL</t>
  </si>
  <si>
    <t>IMPE01</t>
  </si>
  <si>
    <t>ATENCIÓ I PROCEDIMENTS BÀSICS EN SERVEIS D' ESTÈTICA</t>
  </si>
  <si>
    <t>IMPQ0001</t>
  </si>
  <si>
    <t>Assessorament d'imatge personal</t>
  </si>
  <si>
    <t>IMPQ0002</t>
  </si>
  <si>
    <t>Assessorament d'imatge per a núvies</t>
  </si>
  <si>
    <t>IMPQ0003</t>
  </si>
  <si>
    <t>Tècniques de perruqueria aplicant el visatgisme</t>
  </si>
  <si>
    <t>IMPQ0004</t>
  </si>
  <si>
    <t>Tècniques de tall de cabell per a homes</t>
  </si>
  <si>
    <t>IMPQ0005</t>
  </si>
  <si>
    <t>Tècniques de coloració als cabells</t>
  </si>
  <si>
    <t>IMPQ0006</t>
  </si>
  <si>
    <t>Tècniques de tall en barberia</t>
  </si>
  <si>
    <t>IMPQ0007</t>
  </si>
  <si>
    <t>Tècniques de recollits dels cabells</t>
  </si>
  <si>
    <t>IMPQ0008</t>
  </si>
  <si>
    <t>BENESTAR I CURES ESPECIALS CAPIL·LARS EN ONCOESTÈTICA</t>
  </si>
  <si>
    <t>IMPQ0009</t>
  </si>
  <si>
    <t>PERRUQUERIA EDITORIAL D'AVANTGUARDA ARTÍSTICA  AVANT GARDE</t>
  </si>
  <si>
    <t>IMPQ0010</t>
  </si>
  <si>
    <t>PERRUQUERIA ORIENTADA A L' ONCOLOGIA: CABELL, PERRUQUES I MOCADORS</t>
  </si>
  <si>
    <t>IMPQ0011</t>
  </si>
  <si>
    <t>RIÇ I VOLUM: TÈCNIQUES, MOTLLES I COSMÈTICS</t>
  </si>
  <si>
    <t>IMPQ0012</t>
  </si>
  <si>
    <t>COLOR: TÈCNIQUES I COSMÈTICS ACTUALITZATS</t>
  </si>
  <si>
    <t>IMPQ01</t>
  </si>
  <si>
    <t>ATENCIÓ I PROCEDIMENTS BÀSICS EN SERVEIS DE PERRUQUERIA</t>
  </si>
  <si>
    <t>IMSE0001</t>
  </si>
  <si>
    <t>PLANIFICACIÓ I GESTIÓ D' ESDEVENIMENTS MUSICALS</t>
  </si>
  <si>
    <t>IMSE0002</t>
  </si>
  <si>
    <t>NOUS ESTÀNDARDS, FORMATS I WORKFLOW EN TECNOLOGIA D' ÀUDIO I VÍDEO</t>
  </si>
  <si>
    <t>IMSE01</t>
  </si>
  <si>
    <t>SONORITZACIÓ DE CONCERTS EN DIRECTE</t>
  </si>
  <si>
    <t>IMSE02</t>
  </si>
  <si>
    <t>Procediments bàsics en la creació i producció musical i el DJing</t>
  </si>
  <si>
    <t>IMST0001</t>
  </si>
  <si>
    <t>Fotografia publicitària enfocada a les xarxes socials</t>
  </si>
  <si>
    <t>IMST0002</t>
  </si>
  <si>
    <t>Fotografia gastronòmica</t>
  </si>
  <si>
    <t>IMST0003</t>
  </si>
  <si>
    <t>Adobe Photoshop</t>
  </si>
  <si>
    <t>IMST0004</t>
  </si>
  <si>
    <t>Fotografia digital i tractament d'imatges</t>
  </si>
  <si>
    <t>IMST0005</t>
  </si>
  <si>
    <t>Fotografia digital i tractament d'imatge avançat</t>
  </si>
  <si>
    <t>IMST0006</t>
  </si>
  <si>
    <t>CREACIÓ D' ESCENES: LLUM I COMPOSICIÓ PER A FOTOGRAFIA DIGITAL</t>
  </si>
  <si>
    <t>IMST0007</t>
  </si>
  <si>
    <t>Fonaments de fotografia digital</t>
  </si>
  <si>
    <t>IMST0008</t>
  </si>
  <si>
    <t>TÈCNIQUES AVANÇADES DE FOTOGRAFIA DIGITAL</t>
  </si>
  <si>
    <t>IMST0009</t>
  </si>
  <si>
    <t>PHOTOSHOP PER A DISSENYADORS.</t>
  </si>
  <si>
    <t>IMST0010</t>
  </si>
  <si>
    <t>PHOTOSHOP AVANÇAT: EFECTES I TRUCS</t>
  </si>
  <si>
    <t>IMST0011</t>
  </si>
  <si>
    <t>FLUX DE TREBALL AMB LIGHTROOM CC/CLASSIC</t>
  </si>
  <si>
    <t>IMST0012</t>
  </si>
  <si>
    <t>FONAMENTS DE RETOC DIGITAL AMB PHOTOSHOP</t>
  </si>
  <si>
    <t>IMST0013</t>
  </si>
  <si>
    <t>FOTOPERIODISME</t>
  </si>
  <si>
    <t>IMST0014</t>
  </si>
  <si>
    <t>Tècniques creatives avançades en fotografia digital</t>
  </si>
  <si>
    <t>IMST0015</t>
  </si>
  <si>
    <t>Tècniques de laboratori digital</t>
  </si>
  <si>
    <t>IMST0016</t>
  </si>
  <si>
    <t>Fotografia social de casaments</t>
  </si>
  <si>
    <t>IMST0017</t>
  </si>
  <si>
    <t>Fotografia de producte</t>
  </si>
  <si>
    <t>IMST0018</t>
  </si>
  <si>
    <t>Flux de treball de fotògraf professional</t>
  </si>
  <si>
    <t>IMST0019</t>
  </si>
  <si>
    <t>FOTOGRAFIA GASTRONÒMICA</t>
  </si>
  <si>
    <t>IMST0020</t>
  </si>
  <si>
    <t>TÈCNIQUES AVANÇADES DE CREACIÓ DIGITAL</t>
  </si>
  <si>
    <t>IMST0021</t>
  </si>
  <si>
    <t>Il·luminació d'estudi en la fotografia social</t>
  </si>
  <si>
    <t>IMST07</t>
  </si>
  <si>
    <t>FOTOGRAFIA DIGITAL I L' EMPRESA</t>
  </si>
  <si>
    <t>IMST08</t>
  </si>
  <si>
    <t>REVELAT DIGITAL AMB ADOBE LIGHTROOM</t>
  </si>
  <si>
    <t>IMST09</t>
  </si>
  <si>
    <t>REVELAT DIGITAL AMB CAPTUREONE</t>
  </si>
  <si>
    <t>IMSV0001</t>
  </si>
  <si>
    <t>REALITZACIÓ D' ESCENARIS VIRTUALS 3D AMB UNREAL ENGINE</t>
  </si>
  <si>
    <t>IMSV0002</t>
  </si>
  <si>
    <t>Advanced Motion Graphics</t>
  </si>
  <si>
    <t>IMSV0003</t>
  </si>
  <si>
    <t>RÀDIO DIGITAL ON LINE I ON DEMAND</t>
  </si>
  <si>
    <t>IMSV0004</t>
  </si>
  <si>
    <t>Tècniques de so per a produccions televisives</t>
  </si>
  <si>
    <t>IMSV0005</t>
  </si>
  <si>
    <t>L' EXPERIÈNCIA D' USUARI EN EL DISSENY DE LA GAMIFICACIÓ</t>
  </si>
  <si>
    <t>IMSV0006</t>
  </si>
  <si>
    <t>CREACIÓ DE VÍDEOS PER A PUBLICITAT EFECTIVA EN XARXES SOCIALS</t>
  </si>
  <si>
    <t>IMSV0007</t>
  </si>
  <si>
    <t>EL SO EN DIRECTE</t>
  </si>
  <si>
    <t>IMSV0008</t>
  </si>
  <si>
    <t>GUIÓ CINEMATOGRÀFIC</t>
  </si>
  <si>
    <t>IMSV0009</t>
  </si>
  <si>
    <t>Fonaments en la composició de vídeo amb After Effects</t>
  </si>
  <si>
    <t>IMSV0010</t>
  </si>
  <si>
    <t>PRODUCCIÓ DE CINEMA I VÍDEO</t>
  </si>
  <si>
    <t>IMSV0011</t>
  </si>
  <si>
    <t>POSTPRODUCCIÓ D' ÀUDIO AMB PRO TOOLS</t>
  </si>
  <si>
    <t>IMSV0012</t>
  </si>
  <si>
    <t>ANIMACIÓ DE MOTION GRAPHICS AMB AFTER EFFECTS</t>
  </si>
  <si>
    <t>IMSV0013</t>
  </si>
  <si>
    <t>GRAVACIÓ MUSICAL</t>
  </si>
  <si>
    <t>IMSV0014</t>
  </si>
  <si>
    <t>TÈCNIQUES D' ELABORACIÓ D' ENTREVISTES PERIODÍSTIQUES</t>
  </si>
  <si>
    <t>IMSV0015</t>
  </si>
  <si>
    <t>EQUALITZACIÓ</t>
  </si>
  <si>
    <t>IMSV0016</t>
  </si>
  <si>
    <t>BARREJA DE SONS ELECTRÒNICS</t>
  </si>
  <si>
    <t>IMSV0017</t>
  </si>
  <si>
    <t>CREACIÓ DE CAPÇALERES AMB AFTER EFFECTS</t>
  </si>
  <si>
    <t>IMSV0018</t>
  </si>
  <si>
    <t>CONTINGUTS ALTERNATIUS EN SALES DE CINEMA</t>
  </si>
  <si>
    <t>IMSV0019</t>
  </si>
  <si>
    <t>EDICION AVANÇADA DE VÍDEOS AMB AFTER EFFECTS</t>
  </si>
  <si>
    <t>IMSV0020</t>
  </si>
  <si>
    <t>PRODUCCIÓ DE TELEVISIÓ</t>
  </si>
  <si>
    <t>IMSV0021</t>
  </si>
  <si>
    <t>PROJECCIÓ CINEMATOGRÀFICA</t>
  </si>
  <si>
    <t>IMSV0022</t>
  </si>
  <si>
    <t>GRAVACIÓ I PRODUCCIÓ MUSICAL AMB PRO TOOLS</t>
  </si>
  <si>
    <t>IMSV0023</t>
  </si>
  <si>
    <t>CREACIÓ DE VIDEOCLIP PER A PLATAFORMES ONLINE</t>
  </si>
  <si>
    <t>IMSV0024</t>
  </si>
  <si>
    <t>DIRECCIÓ D' ART EN EL SECTOR DE PUBLICITAT</t>
  </si>
  <si>
    <t>IMSV0025</t>
  </si>
  <si>
    <t>CAPTACIÓ I EDICIÓ AMB TECNOLOGIES AUDIOVISUALS AVANÇADES, 4K I ULTRA HD</t>
  </si>
  <si>
    <t>IMSV0026</t>
  </si>
  <si>
    <t>CORRECCIÓ DE COLOR AMB DAVINCI RESOLVE</t>
  </si>
  <si>
    <t>IMSV0027</t>
  </si>
  <si>
    <t>EINES DE VÍDEO I ANIMACIÓ AMB PHOTOSHOP I AFTER EFFECTS.</t>
  </si>
  <si>
    <t>IMSV0028</t>
  </si>
  <si>
    <t>OPERACIONS AMB CÀMERA DE VÍDEO I TELEVISIÓ</t>
  </si>
  <si>
    <t>IMSV0029</t>
  </si>
  <si>
    <t>TÈCNIQUES DE SO</t>
  </si>
  <si>
    <t>IMSV0030</t>
  </si>
  <si>
    <t>IDENTITAT DIGITAL PER A PROFESSIONALS AUDIOVISUALS</t>
  </si>
  <si>
    <t>IMSV0031</t>
  </si>
  <si>
    <t>PODCAST I RÀDIO ONLINE</t>
  </si>
  <si>
    <t>IMSV0032</t>
  </si>
  <si>
    <t>PRODUCCIÓ DE WEB SÈRIES</t>
  </si>
  <si>
    <t>IMSV0033</t>
  </si>
  <si>
    <t>CINEMA 4D PER A GRAFISTES, IL·LUSTRADORS I DISSENYADORS</t>
  </si>
  <si>
    <t>IMSV0034</t>
  </si>
  <si>
    <t>Sistemes sense fil en entorns audiovisuals</t>
  </si>
  <si>
    <t>IMSV0035</t>
  </si>
  <si>
    <t>Vídeo 360è: rodatge i edició</t>
  </si>
  <si>
    <t>IMSV0036</t>
  </si>
  <si>
    <t>Captura de so i cinema per a televisió</t>
  </si>
  <si>
    <t>IMSV0037</t>
  </si>
  <si>
    <t>Control de so i realització radiofònica</t>
  </si>
  <si>
    <t>IMSV0038</t>
  </si>
  <si>
    <t>TÈCNIQUES I SISTEMES DE CONTROL PER A ESDEVENIMENTS AUDIOVISUALS</t>
  </si>
  <si>
    <t>IMSV0039</t>
  </si>
  <si>
    <t>DRONS EN LA PRODUCCIÓ AUDIOVISUAL</t>
  </si>
  <si>
    <t>IMSV0040</t>
  </si>
  <si>
    <t>Anunci publicitari, del story a la pantalla</t>
  </si>
  <si>
    <t>IMSV0041</t>
  </si>
  <si>
    <t>TÈCNIQUES AVANÇADES D' EDICIÓ EN FINAL CUT PRO X</t>
  </si>
  <si>
    <t>IMSV0042</t>
  </si>
  <si>
    <t>TÈCNIQUES AVANÇADES D' EDICIÓ AMB ADOB PREMIERE</t>
  </si>
  <si>
    <t>IMSV0043</t>
  </si>
  <si>
    <t>Flux de treball en sèries de ficció de televisió</t>
  </si>
  <si>
    <t>IMSV0044</t>
  </si>
  <si>
    <t>Operació de càmera i il·luminació</t>
  </si>
  <si>
    <t>IMSV0045</t>
  </si>
  <si>
    <t>AVID MEDIA COMPOSER PER A EDITORS DE VÍDEO</t>
  </si>
  <si>
    <t>IMSV0046</t>
  </si>
  <si>
    <t>EDICIÓ DE VÍDEO DIGITAL</t>
  </si>
  <si>
    <t>IMSV0047</t>
  </si>
  <si>
    <t>TRACTAMENT DE SO PER A EDITORS DE VÍDEO</t>
  </si>
  <si>
    <t>IMSV0048</t>
  </si>
  <si>
    <t>POSTPRODUCCIÓ DE SO PER A AUDIOVISUALS AMB PRO TOOLS</t>
  </si>
  <si>
    <t>IMSV0049</t>
  </si>
  <si>
    <t>Enregistrament, edició i postproducció amb càmera Rèflex DSLR</t>
  </si>
  <si>
    <t>IMSV0050</t>
  </si>
  <si>
    <t>ADOBE PREMIERE CC I EL LLENGUATGE CINEMATOGRÀFIC</t>
  </si>
  <si>
    <t>IMSV0051</t>
  </si>
  <si>
    <t>POSTPRODUCCIÓ AMB AFTER EFFECTS</t>
  </si>
  <si>
    <t>IMSV0052</t>
  </si>
  <si>
    <t>GUIÓ CINEMATOGRÀFIC: L' ATENCIÓ DE L' ESPECTADOR</t>
  </si>
  <si>
    <t>IMSV0053</t>
  </si>
  <si>
    <t>Tècniques i eines de creació de looks i workflows avançats amb Davinci Resolve</t>
  </si>
  <si>
    <t>IMSV0054</t>
  </si>
  <si>
    <t>Concept art per a videojocs</t>
  </si>
  <si>
    <t>IMSV0055</t>
  </si>
  <si>
    <t>After effects per a la creació de motion graphics</t>
  </si>
  <si>
    <t>IMSV0056</t>
  </si>
  <si>
    <t>Motion graphics amb cinema 4D</t>
  </si>
  <si>
    <t>IMSV0057</t>
  </si>
  <si>
    <t>Creació d'experiències inmersives</t>
  </si>
  <si>
    <t>IMSV0058</t>
  </si>
  <si>
    <t>DISSENY D' APLICACIONS WEB I INTEGRACIÓ DE PRODUCTES AUDIOVISUALS MULTIMÈDIA INTERACTIUS EN APLICACIONS WEB</t>
  </si>
  <si>
    <t>IMSV0059</t>
  </si>
  <si>
    <t>ANIMACIÓ DE PERSONATGES 3D APLICADA AL CHARACTER ANIMATION</t>
  </si>
  <si>
    <t>IMSV0060</t>
  </si>
  <si>
    <t>MATTE PAINTING DIGITAL 2D I 3D</t>
  </si>
  <si>
    <t>IMSV0061</t>
  </si>
  <si>
    <t>IL·LUMINACIÓ 3D, OMBREJAT, COMPOSICIÓ I RENDERITZACIÓ EN AUTODESK MAYA</t>
  </si>
  <si>
    <t>IMSV0062</t>
  </si>
  <si>
    <t>POSTPRODUCCIÓ AMB NUKE</t>
  </si>
  <si>
    <t>IMSV0063</t>
  </si>
  <si>
    <t>RIGGING DE PERSONATGES 3D PER A PRODUCCIONS AUDIOVISUALS I VIDEOJOCS</t>
  </si>
  <si>
    <t>IMSV0064</t>
  </si>
  <si>
    <t>CREACIÓ DE VIDEOJOCS AMB UNREAL ENGINE.</t>
  </si>
  <si>
    <t>IMSV0065</t>
  </si>
  <si>
    <t>VISUALITZACIÓ ARQUITECTÒNICA</t>
  </si>
  <si>
    <t>IMSV0066</t>
  </si>
  <si>
    <t>ANIMACIÓ AMB STOP MOTION</t>
  </si>
  <si>
    <t>IMSV0067</t>
  </si>
  <si>
    <t>VÍDEO CONTENT CREATOR PER A WEB I XARXES SOCIALS</t>
  </si>
  <si>
    <t>IMSV0068</t>
  </si>
  <si>
    <t>MODELAT 3D</t>
  </si>
  <si>
    <t>IMSV0069</t>
  </si>
  <si>
    <t>ESCULTURA DIGITAL AMB ZBRUSH</t>
  </si>
  <si>
    <t>IMSV0070</t>
  </si>
  <si>
    <t>PREPRODUCCIÓ EN UN PROJECTE D' ANIMACIÓ</t>
  </si>
  <si>
    <t>IMSV0071</t>
  </si>
  <si>
    <t>PRODUCCIÓ EN UN PROJECTE D' ANIMACIÓ.</t>
  </si>
  <si>
    <t>IMSV0072</t>
  </si>
  <si>
    <t>POSTPRODUCCIÓ EN UN PROJECTE D' ANIMACIÓ</t>
  </si>
  <si>
    <t>IMSV0073</t>
  </si>
  <si>
    <t>MÀRQUETING D' UNA PRODUCCIÓ D' ANIMACIÓ</t>
  </si>
  <si>
    <t>IMSV0074</t>
  </si>
  <si>
    <t>IL·LUMINACIÓ AVANÇADA EN ANIMACIÓ 3D</t>
  </si>
  <si>
    <t>IMSV0075</t>
  </si>
  <si>
    <t>CREACIÓ AVANÇADA D' EFECTES VISUALS EN ANIMACIÓ 3D</t>
  </si>
  <si>
    <t>IMSV0076</t>
  </si>
  <si>
    <t>Fonaments i tècniques de MODELATGE en ANIMACIÓ 3D</t>
  </si>
  <si>
    <t>IMSV0077</t>
  </si>
  <si>
    <t>TEXTURITZACIÓ PER A MODELS 3D</t>
  </si>
  <si>
    <t>IMSV0078</t>
  </si>
  <si>
    <t>DISSENY DE PERSONATGES PER A PRODUCCIONS D' ANIMACIÓ I VIDEOJOCS</t>
  </si>
  <si>
    <t>IMSV0079</t>
  </si>
  <si>
    <t>DISSENY D' OBJECTES I ENTORNS PER A PRODUCCIONS D' ANIMACIÓ I VIDEOJOCS</t>
  </si>
  <si>
    <t>IMSV0080</t>
  </si>
  <si>
    <t>DISSENY VISUAL, DOCUMENTACIÓ I ESTÈTICA PER A ANIMACIONS I PRODUCCIONS 3D</t>
  </si>
  <si>
    <t>IMSV0081</t>
  </si>
  <si>
    <t>ESPECIALITZACIÓ TÈCNICA AUDIOVISUAL</t>
  </si>
  <si>
    <t>IMSV0082</t>
  </si>
  <si>
    <t>EL GUÍON DE CINEMA: CONEIXEMENT I IMAGINACIÓ</t>
  </si>
  <si>
    <t>IMSV0083</t>
  </si>
  <si>
    <t>TÈCNIQUES DE REALITZACIÓ DE PROGRAMES DE TV</t>
  </si>
  <si>
    <t>IMSV0084</t>
  </si>
  <si>
    <t>PREMUNTATGE DE DECORATS PER A TV</t>
  </si>
  <si>
    <t>IMSV0085</t>
  </si>
  <si>
    <t>RESPONSABLE DE PLATÓ DE TV</t>
  </si>
  <si>
    <t>IMSV02</t>
  </si>
  <si>
    <t>Animació de Motion Graphics amb After Effects</t>
  </si>
  <si>
    <t>IMSV03</t>
  </si>
  <si>
    <t>Animació de personatges 3D aplicada al character animation</t>
  </si>
  <si>
    <t>IMSV04</t>
  </si>
  <si>
    <t>Correcció de color amb Da Vinci Resolve</t>
  </si>
  <si>
    <t>IMSV05</t>
  </si>
  <si>
    <t>Gravació i producció musical amb Pro Tools</t>
  </si>
  <si>
    <t>IMSV06</t>
  </si>
  <si>
    <t>Eines de vídeo i animació amb Photoshop i After Effects</t>
  </si>
  <si>
    <t>IMSV07</t>
  </si>
  <si>
    <t>Matte Painting digital 2D i 3D</t>
  </si>
  <si>
    <t>IMSV08</t>
  </si>
  <si>
    <t>Mitjans audiovisuals per a les arts escèniques</t>
  </si>
  <si>
    <t>IMSV09</t>
  </si>
  <si>
    <t>Modelat i texturitzat en 3D per a produccions audiovisuals i videojocs</t>
  </si>
  <si>
    <t>IMSV10</t>
  </si>
  <si>
    <t>Operacions de càmeres de vídeo i televisió</t>
  </si>
  <si>
    <t>IMSV11</t>
  </si>
  <si>
    <t>Postproducció amb Nuke</t>
  </si>
  <si>
    <t>IMSV12</t>
  </si>
  <si>
    <t>Postproducció d'àudio per a audiovisuals amb Pro Tools</t>
  </si>
  <si>
    <t>IMSV13</t>
  </si>
  <si>
    <t>Rigging de personatges 3D per a produccions audiovisuals i videojocs</t>
  </si>
  <si>
    <t>IMSV14</t>
  </si>
  <si>
    <t>Tècniques d'edició avançades amb Adobe Premiere</t>
  </si>
  <si>
    <t>IMSV15</t>
  </si>
  <si>
    <t>Tècniques avançades d'edició en Final Cut Pro X</t>
  </si>
  <si>
    <t>IMSV16</t>
  </si>
  <si>
    <t>Tècniques d'il·luminació per a càmeres HD en vídeo, cinema i televisió</t>
  </si>
  <si>
    <t>IMSV17</t>
  </si>
  <si>
    <t>Tècniques i sistemes de control per a esdeveniments audiovisuals</t>
  </si>
  <si>
    <t>IMSV18</t>
  </si>
  <si>
    <t>Tractament de so per a editors de vídeo</t>
  </si>
  <si>
    <t>IMSV19</t>
  </si>
  <si>
    <t>Vídeo de mapeig narratiu</t>
  </si>
  <si>
    <t>IMSV20</t>
  </si>
  <si>
    <t>Visualització arquitectònica</t>
  </si>
  <si>
    <t>IMSV21</t>
  </si>
  <si>
    <t>Postproducció amb After Effects</t>
  </si>
  <si>
    <t>IMSV22</t>
  </si>
  <si>
    <t>Animació amb Stop Motion</t>
  </si>
  <si>
    <t>IMSV23</t>
  </si>
  <si>
    <t>Identitat digital per a professionals audiovisuals</t>
  </si>
  <si>
    <t>IMSV24</t>
  </si>
  <si>
    <t>Vídeo Content Creator per a web i xarxes socials</t>
  </si>
  <si>
    <t>IMSV25</t>
  </si>
  <si>
    <t>Workflows per a  cine i televisió</t>
  </si>
  <si>
    <t>IMSV29</t>
  </si>
  <si>
    <t>IMSV35</t>
  </si>
  <si>
    <t>IMSV40</t>
  </si>
  <si>
    <t>AVID Media Composer per a editors de vídeo</t>
  </si>
  <si>
    <t>IMSV41</t>
  </si>
  <si>
    <t>Edició de vídeo digital</t>
  </si>
  <si>
    <t>IMSV42</t>
  </si>
  <si>
    <t>CREACIÓ DE GUIONS AUDIOVISUALS</t>
  </si>
  <si>
    <t>IMSV43</t>
  </si>
  <si>
    <t>EDICIÓ DE VÍDEO AMB ADOBE PREMIERE (NIVELL MITJÀ)</t>
  </si>
  <si>
    <t>IMSV44</t>
  </si>
  <si>
    <t>INTRODUCCIÓ AL MUNTATGE AUDIOVISUAL</t>
  </si>
  <si>
    <t>IMSV45</t>
  </si>
  <si>
    <t>PROJECTES DE MOTION GRAPHICS AMB AFTER EFFECTS: NIVELL BÀSIC</t>
  </si>
  <si>
    <t>IMSV46</t>
  </si>
  <si>
    <t>STORYTELLING PRÀCTIC</t>
  </si>
  <si>
    <t>IMSV47</t>
  </si>
  <si>
    <t>CREACIÓ I DIFUSIÓ DE CONTINGUTS DIGITALS EN FORMAT PODCAST</t>
  </si>
  <si>
    <t>IMSV48</t>
  </si>
  <si>
    <t>Realització i emissió en streaming amb vMix.</t>
  </si>
  <si>
    <t>IMSV49</t>
  </si>
  <si>
    <t>Mescla i masterització professional de produccions musicals amb ProTools.</t>
  </si>
  <si>
    <t>INAD0001</t>
  </si>
  <si>
    <t>MANIPULACIÓ EN CRU I CONSERVACIÓ D' ALIMENTS</t>
  </si>
  <si>
    <t>INAD0002</t>
  </si>
  <si>
    <t>MANIPULACIÓ D' ALIMENTS D' ALT RISC</t>
  </si>
  <si>
    <t>INAD0003</t>
  </si>
  <si>
    <t>PREELABORACIÓ I CONSERVACIÓ DE VEGETALS I BOLETS</t>
  </si>
  <si>
    <t>INAD0004</t>
  </si>
  <si>
    <t>HIGIENE EN MENJADORS ESCOLARS</t>
  </si>
  <si>
    <t>INAD0005</t>
  </si>
  <si>
    <t>PREELABORACIÓ I CONSERVACIÓ CULINÀRIA DE CARNS, AUS I CAÇA</t>
  </si>
  <si>
    <t>INAD0006</t>
  </si>
  <si>
    <t>ENVASAT, CONDICIONAT I AMBAIXADOR DE PRODUCTES ALIMENTARIS</t>
  </si>
  <si>
    <t>INAD0007</t>
  </si>
  <si>
    <t>Eines de gestió per a la qualitat i seguretat del protocol en la indústria alimentària</t>
  </si>
  <si>
    <t>INAD0008</t>
  </si>
  <si>
    <t>OPERACIONS BASIQUES PER A LA PREPARACIÓ I VENDA DE PRODUCTES EN GRANS SUPERFÍCIES</t>
  </si>
  <si>
    <t>INAD0009</t>
  </si>
  <si>
    <t>Al·lèrgies i intoleràncies alimentàries. Nivell avançat</t>
  </si>
  <si>
    <t>INAD0010</t>
  </si>
  <si>
    <t>Al·lèrgies i intoleràncies alimentàries. Nivell bàsic</t>
  </si>
  <si>
    <t>INAD0011</t>
  </si>
  <si>
    <t>Seguretat alimentària, manipulació i control d'aliments</t>
  </si>
  <si>
    <t>INAD0012</t>
  </si>
  <si>
    <t>Sistemes APPCC bàsics per al comerç minorista d'alimentació</t>
  </si>
  <si>
    <t>INAD0013</t>
  </si>
  <si>
    <t>Sistemes APPCC en la conservació d'aliments</t>
  </si>
  <si>
    <t>INAD0014</t>
  </si>
  <si>
    <t>Habilitats digitals en la cadena de producció i logística en la indústria alimentària</t>
  </si>
  <si>
    <t>INAD0015</t>
  </si>
  <si>
    <t>Operativa bàsica en l'elaboració de productes gurmet</t>
  </si>
  <si>
    <t>INAD0016</t>
  </si>
  <si>
    <t>PROCESSAMENT D' ALIMENTS I GESTIÓ D' R + D + I EN INDÚSTRIES ALIMENTÀRIES</t>
  </si>
  <si>
    <t>INAD0017</t>
  </si>
  <si>
    <t>EL CONTROL DE LA QUALITAT I SEGURETAT ALIMENTÀRIA EN LA INDÚSTRIA 4.0</t>
  </si>
  <si>
    <t>INAD01</t>
  </si>
  <si>
    <t>Seguretat i higiene en la indústria alimentària</t>
  </si>
  <si>
    <t>INAD02</t>
  </si>
  <si>
    <t>Higiene i Seguretat alimentària contra la COVID-19 a les empreses de restauració i turisme</t>
  </si>
  <si>
    <t>INAD03</t>
  </si>
  <si>
    <t>Anàlisi de punts crítics</t>
  </si>
  <si>
    <t>INAD04</t>
  </si>
  <si>
    <t>IMPLANTACIÓ DE PROTOCOL IFS VERSIÓ 7</t>
  </si>
  <si>
    <t>INAD05</t>
  </si>
  <si>
    <t>IMPLANTACIÓ DEL PROTOCOL BRC VERSIÓ 8</t>
  </si>
  <si>
    <t>INAD06</t>
  </si>
  <si>
    <t>Sostenibilitat mediambiental en la producció de begudes, olis i greixos</t>
  </si>
  <si>
    <t>INAF0001</t>
  </si>
  <si>
    <t>OPERACIONS BÀSIQUES DE PANADERIA</t>
  </si>
  <si>
    <t>INAF0002</t>
  </si>
  <si>
    <t>PASTISSERIA</t>
  </si>
  <si>
    <t>INAF0003</t>
  </si>
  <si>
    <t>Productes i venda per impuls en fleca i pastisseria</t>
  </si>
  <si>
    <t>INAF0004</t>
  </si>
  <si>
    <t>Elaboració de pans amb ferments naturals</t>
  </si>
  <si>
    <t>INAF0005</t>
  </si>
  <si>
    <t>Masses mare natural en fleca i brioixeria</t>
  </si>
  <si>
    <t>INAF0006</t>
  </si>
  <si>
    <t>Elaboració de pa</t>
  </si>
  <si>
    <t>INAF0007</t>
  </si>
  <si>
    <t>Aplicació de tècniques d'elaboració de masses fullades</t>
  </si>
  <si>
    <t>INAF0008</t>
  </si>
  <si>
    <t>Aplicacions bàsiques de la xocolata</t>
  </si>
  <si>
    <t>INAF0009</t>
  </si>
  <si>
    <t>Elaboració de productes salats de fleca</t>
  </si>
  <si>
    <t>INAF0010</t>
  </si>
  <si>
    <t>Dinamització de la fleca</t>
  </si>
  <si>
    <t>INAF0011</t>
  </si>
  <si>
    <t>Punt de venda en fleques</t>
  </si>
  <si>
    <t>INAF0012</t>
  </si>
  <si>
    <t>Pastisseria artesana, tècniques de base</t>
  </si>
  <si>
    <t>INAF0013</t>
  </si>
  <si>
    <t>Productes de pastisseria per a festivitats</t>
  </si>
  <si>
    <t>INAF0014</t>
  </si>
  <si>
    <t>INAF0015</t>
  </si>
  <si>
    <t>Pastisseria amb massa mare natural</t>
  </si>
  <si>
    <t>INAF0016</t>
  </si>
  <si>
    <t>Brioixeria creativa</t>
  </si>
  <si>
    <t>INAF0017</t>
  </si>
  <si>
    <t>Productes de pastisseria per a intoleràncies</t>
  </si>
  <si>
    <t>INAF0018</t>
  </si>
  <si>
    <t>Elaboracions tradicionals amb farines sense gluten</t>
  </si>
  <si>
    <t>INAH0001</t>
  </si>
  <si>
    <t>El procés d'enologia i el tast</t>
  </si>
  <si>
    <t>INAH0002</t>
  </si>
  <si>
    <t>Operacions bàsiques en celler</t>
  </si>
  <si>
    <t>INAH0003</t>
  </si>
  <si>
    <t>Especialització i control de les operacions en celler</t>
  </si>
  <si>
    <t>INAH01</t>
  </si>
  <si>
    <t>Noves solucions de packaging en vins</t>
  </si>
  <si>
    <t>INAH02</t>
  </si>
  <si>
    <t>Elaboració de productes BIO en la indústria de begudes</t>
  </si>
  <si>
    <t>INAH03</t>
  </si>
  <si>
    <t>Productes de qualitat diferenciada</t>
  </si>
  <si>
    <t>INAH04</t>
  </si>
  <si>
    <t>Normativa de gestió de residus a la indústria alimentària de begudes</t>
  </si>
  <si>
    <t>INAH05</t>
  </si>
  <si>
    <t>Control microbiològic en l'elaboració de vins de qualitat</t>
  </si>
  <si>
    <t>INAH06</t>
  </si>
  <si>
    <t>Sistemes de Gestió de la producció i elaboració de vins de qualitat</t>
  </si>
  <si>
    <t>INAH07</t>
  </si>
  <si>
    <t>Formació en experts tastadors de vins de qualitat</t>
  </si>
  <si>
    <t>INAH08</t>
  </si>
  <si>
    <t>Anàlisi sensorial de vins blancs</t>
  </si>
  <si>
    <t>INAI0001</t>
  </si>
  <si>
    <t>OPERADOR D' INDÚSTRIA CÀRNIA I DESOSSAT INDUSTRIAL</t>
  </si>
  <si>
    <t>INAI0002</t>
  </si>
  <si>
    <t>PREPARACIÓ I MANIPULAT DE PALETES I PERNILS CURATS</t>
  </si>
  <si>
    <t>INAI0003</t>
  </si>
  <si>
    <t>OPERACIONS AUXILIARS DE CARNISSERIA I XARCUTERIA</t>
  </si>
  <si>
    <t>INAI0004</t>
  </si>
  <si>
    <t>Innovació en la indústria càrnia i de la proteïna alternativa</t>
  </si>
  <si>
    <t>INAI0005</t>
  </si>
  <si>
    <t>OPERACIONS DE ZONA DE CONSERVES D' ELABORATS DE PORCÍ</t>
  </si>
  <si>
    <t>INAI0006</t>
  </si>
  <si>
    <t>PRODUCTES CARNIS TRACTATS PER CALOR</t>
  </si>
  <si>
    <t>INAI01</t>
  </si>
  <si>
    <t>Operacions d'especejament, empaquetat i envasat en la indústria càrnia porcina</t>
  </si>
  <si>
    <t>INAI02</t>
  </si>
  <si>
    <t>ELABORACIÓ, PREPARACIÓ I CONSERVACIÓ DE PRODUCTES CARNIS PER A LA SEVA VENDA</t>
  </si>
  <si>
    <t>INAI03</t>
  </si>
  <si>
    <t>Operacions bàsiques en la preparació per a la venda de productes de carnisseria i xarcuteria</t>
  </si>
  <si>
    <t>INAI04</t>
  </si>
  <si>
    <t>Recepció, emmagatzematge i condicionament de productes carnis.</t>
  </si>
  <si>
    <t>INAI05</t>
  </si>
  <si>
    <t>Venda i manipulació de productes carnics.</t>
  </si>
  <si>
    <t>INAJ0001</t>
  </si>
  <si>
    <t>Operacions bàsiques a la cadena de producció i el processament a la indústria pesquera de la tonyina roja</t>
  </si>
  <si>
    <t>INAJ0002</t>
  </si>
  <si>
    <t>PREELABORACIÓ I CONSERVACIÓ DE PEIXOS, CRUSTACIS I MOL·LUSCS</t>
  </si>
  <si>
    <t>INAJ0003</t>
  </si>
  <si>
    <t>COMERCIALITZACIÓ DE PRODUCTES PESQUERS I AQÜÍCOLES</t>
  </si>
  <si>
    <t>INAJ0004</t>
  </si>
  <si>
    <t>NOUS ALIMENTS I TRANSFORMATS DE LA PESCA I L' AQÜICULTURA.</t>
  </si>
  <si>
    <t>INAJ01</t>
  </si>
  <si>
    <t>VENDA I MANIPULACIÓ DE PRODUCTES DE PEIXATERIA</t>
  </si>
  <si>
    <t>INAJ02</t>
  </si>
  <si>
    <t>Recepció i emmagatzematge de peix i marisc</t>
  </si>
  <si>
    <t>INAK0001</t>
  </si>
  <si>
    <t>Tècniques en tast d'olis</t>
  </si>
  <si>
    <t>INAK01</t>
  </si>
  <si>
    <t>Formació d'experts tastadors d'oli d'oliva verge</t>
  </si>
  <si>
    <t>INAK02</t>
  </si>
  <si>
    <t>Elaboració d'oli d'oliva verge extra (OOVE) Gourmet</t>
  </si>
  <si>
    <t>MAMA0001</t>
  </si>
  <si>
    <t>INDÚSTRIES DE SERRAT, PASTA I TAULERS</t>
  </si>
  <si>
    <t>MAMA0002</t>
  </si>
  <si>
    <t>TALLA D' ELEMENTS DECORATIUS EN FUSTA</t>
  </si>
  <si>
    <t>MAMB01</t>
  </si>
  <si>
    <t>INSTAL·LACIÓ DE SÒLS DE FUSTA I DERIVATS.</t>
  </si>
  <si>
    <t>MAMB02</t>
  </si>
  <si>
    <t>INSTAL·LACIÓ DE REVESTIMENTS DE PARETS, SOSTRES, ARMARIS I SIMILARS DE FUSTA.</t>
  </si>
  <si>
    <t>MAMB03</t>
  </si>
  <si>
    <t>INSTAL·LACIÓ DE MOBLE MODULAR</t>
  </si>
  <si>
    <t>MAMB04</t>
  </si>
  <si>
    <t>INSTAL·LACIÓ DE MOBLES DE CUINA</t>
  </si>
  <si>
    <t>MAMB05</t>
  </si>
  <si>
    <t>INSTAL·LACIÓ DE DECORACIONS INTEGRALS DE MOBLE</t>
  </si>
  <si>
    <t>MAMD0001</t>
  </si>
  <si>
    <t>RESTAURACIÓ, RECICLATGE I ALTA DECORACIÓ EN FUSTA.</t>
  </si>
  <si>
    <t>MAMD0002</t>
  </si>
  <si>
    <t>MOBLAMENT DE CUINES APLICACIÓ SOFTWARE SKETCHUP</t>
  </si>
  <si>
    <t>MAMD0003</t>
  </si>
  <si>
    <t>DISSENY I FABRICACIÓ DE MOBLES AMB SOLIDWORKS I SWOODCAM</t>
  </si>
  <si>
    <t>MAMD0004</t>
  </si>
  <si>
    <t>Gestió de processos per al disseny d'un sistema integrat de gestió en PIMEs fabricants de mobiliari</t>
  </si>
  <si>
    <t>MAMD0005</t>
  </si>
  <si>
    <t>Habilitats digitals per al sector de la fusta i el moble</t>
  </si>
  <si>
    <t>MAMD01</t>
  </si>
  <si>
    <t>PROGRAMACIÓ DE LA MAQUINÀRIA DE CONTROL NUMÈRIC COMPUTERITZAT (CNC) EN INDÚSTRIES DE FABRICACIÓ DE MOBILIARI I ELEMENTS DE FUSTERIA</t>
  </si>
  <si>
    <t>MAMD02</t>
  </si>
  <si>
    <t>VISUALITZACIÓ DE PROTOTIPS MITJANÇANT PROGRAMARI DE MODELATGE, ANIMACIÓ I RENDERITZACIÓ EN 3D</t>
  </si>
  <si>
    <t>MAMD03</t>
  </si>
  <si>
    <t>NOUS ACABATS A LA INDÚSTRIA DEL MOBLE</t>
  </si>
  <si>
    <t>MAMD04</t>
  </si>
  <si>
    <t>PREPARACIÓ DE MÀQUINES DE TALL, ACOBLAT I ACABAT EN TAPISSERIA</t>
  </si>
  <si>
    <t>MAMD05</t>
  </si>
  <si>
    <t>MUNTATGE DE MOBLES D' EBENISTERIA</t>
  </si>
  <si>
    <t>MAMD06</t>
  </si>
  <si>
    <t>MUNTATGE DE MOBLE MODULAR</t>
  </si>
  <si>
    <t>MAMD07</t>
  </si>
  <si>
    <t>MUNTATGE D' ELEMENTS DE FUSTERIA</t>
  </si>
  <si>
    <t>MAMD08</t>
  </si>
  <si>
    <t>Procediments bàsics en serveis de fusteria</t>
  </si>
  <si>
    <t>MAPN0001</t>
  </si>
  <si>
    <t>ANGLÈS TECNICO MARITIMO NIVELL 2 (BÀSIC)</t>
  </si>
  <si>
    <t>MAPN0002</t>
  </si>
  <si>
    <t>FORMACIÓ BASICA EN PROTECCIÓ MARITIMA</t>
  </si>
  <si>
    <t>MAPN0003</t>
  </si>
  <si>
    <t>ESTIBA I DESESTIBA DE MERCADERIA</t>
  </si>
  <si>
    <t>MAPN0004</t>
  </si>
  <si>
    <t>MANEIG DE MÀQUINES EN VAIXELLS MERCANTS</t>
  </si>
  <si>
    <t>MAPN0005</t>
  </si>
  <si>
    <t>FLUX DOCUMENTAL EN EL TRANSPORT MARÍTIM</t>
  </si>
  <si>
    <t>MAPN0006</t>
  </si>
  <si>
    <t>ELECTRÒNICA BÀSICA PER AL MAR</t>
  </si>
  <si>
    <t>MAPN0007</t>
  </si>
  <si>
    <t>INSTAL·LACIONS FRIGORIFIQUES AL VAIXELL</t>
  </si>
  <si>
    <t>MAPN0008</t>
  </si>
  <si>
    <t>METROLOGIA I BÀSIC DE TORN PARAL·LEL</t>
  </si>
  <si>
    <t>MAPN01</t>
  </si>
  <si>
    <t>Maneig del diari electrònic de pesca</t>
  </si>
  <si>
    <t>MAPN02</t>
  </si>
  <si>
    <t>Disseny de xarxes de pesca per ordinador</t>
  </si>
  <si>
    <t>MAPN03</t>
  </si>
  <si>
    <t>Formació per a l'obtenció del certificat de Mariner de Pont</t>
  </si>
  <si>
    <t>MAPN04</t>
  </si>
  <si>
    <t>Prevenció de riscos en el sector pesquer</t>
  </si>
  <si>
    <t>MAPU0001</t>
  </si>
  <si>
    <t>MANEIG DE LLAVOR DE MOL·LUSCS BIVALVES</t>
  </si>
  <si>
    <t>MAPU0002</t>
  </si>
  <si>
    <t>TÈCNIQUES DE CULTIU DE LES ALGUES</t>
  </si>
  <si>
    <t>MAPU0003</t>
  </si>
  <si>
    <t>MANEIG DE SISTEMES RAS</t>
  </si>
  <si>
    <t>MAPU0004</t>
  </si>
  <si>
    <t>IMPLEMENTACIÓ D' AQÜICULTURA MULTITRÒFICA INTEGRADA</t>
  </si>
  <si>
    <t>MAPU0005</t>
  </si>
  <si>
    <t>MANEIG D' ESTERS, SALINES I INSTAL·LACIONS AQÜÍCOLES EN ZONES INTERMAREALS</t>
  </si>
  <si>
    <t>MAPU0006</t>
  </si>
  <si>
    <t>GESTIÓ DE PROJECTES EN R + D: APLICACIÓ EN EL SECTOR DE L' AQÜICULTURA</t>
  </si>
  <si>
    <t>MAPU0007</t>
  </si>
  <si>
    <t>TÈCNIQUES D' AQUAPONIA APLICADA</t>
  </si>
  <si>
    <t>QUIA0001</t>
  </si>
  <si>
    <t>ASSAIGS NO DESTRUCTIUS: PARTÍCULES MAGNETIQUES I ULTRASONS. NIVELL II</t>
  </si>
  <si>
    <t>QUIA0002</t>
  </si>
  <si>
    <t>Bones pràctiques de fabricació en l'àmbit farmacèutic: la normativa GMP</t>
  </si>
  <si>
    <t>QUIA0003</t>
  </si>
  <si>
    <t>Introducció i disseny en la fabricació additiva</t>
  </si>
  <si>
    <t>QUIA0004</t>
  </si>
  <si>
    <t>Sistema d'anàlisi del perill i punts de control crític en la indústria alimentària (APPCC)</t>
  </si>
  <si>
    <t>QUIA0005</t>
  </si>
  <si>
    <t>Operacions bàsiques en la indústria alimentària</t>
  </si>
  <si>
    <t>QUIA0006</t>
  </si>
  <si>
    <t>Bases de la producció de perfums</t>
  </si>
  <si>
    <t>QUIA0007</t>
  </si>
  <si>
    <t>TÈCNIQUES DE RADIOGRAFIAT D' OBRES D' ART</t>
  </si>
  <si>
    <t>QUIA01</t>
  </si>
  <si>
    <t>Assaigs no destructius en plantes industrials</t>
  </si>
  <si>
    <t>QUIA02</t>
  </si>
  <si>
    <t>INGREDIENTS: TIPOLOGIA I APLICACIONS. NIVELL AVANÇAT</t>
  </si>
  <si>
    <t>QUIA03</t>
  </si>
  <si>
    <t>ESTABILITAT, TIPOLOGIA, CADUCITAT I PAO</t>
  </si>
  <si>
    <t>QUIA04</t>
  </si>
  <si>
    <t>ENVASOS I COMPATIBILITAT. NIVELL AVANÇAT</t>
  </si>
  <si>
    <t>QUIA05</t>
  </si>
  <si>
    <t>INSTAL·LACIONS I EQUIPS. ESCALAT I PRODUCCIÓ DE COSMÈTICS. NIVELL AVANÇAT</t>
  </si>
  <si>
    <t>QUIA06</t>
  </si>
  <si>
    <t>GESTIÓ DE BONES PRÀCTIQUES DE FABRICACIÓ: ISO 22716. NIVELL AVANÇAT</t>
  </si>
  <si>
    <t>QUIA07</t>
  </si>
  <si>
    <t>GESTIÓ DEL CONTROL DE QUALITAT DELS PRODUCTES DE PERFUMERIA</t>
  </si>
  <si>
    <t>QUIA08</t>
  </si>
  <si>
    <t>MICROBIOLOGIA I HIGIENE EN COSMÈTICA. NIVELL AVANÇAT</t>
  </si>
  <si>
    <t>QUIA09</t>
  </si>
  <si>
    <t>COSMETOVIGILÀNCIA I TRAÇABILITAT</t>
  </si>
  <si>
    <t>QUIA10</t>
  </si>
  <si>
    <t>Supervisor d'instal·lacions radioactives especialitat radiografia industrial i control de processos</t>
  </si>
  <si>
    <t>QUIA11</t>
  </si>
  <si>
    <t>Ingredients en la fabricació de perfumeria i cosmètica: Tipologia i aplicacions. Nivell bàsic</t>
  </si>
  <si>
    <t>QUIA12</t>
  </si>
  <si>
    <t>Envasos cosmètics i compatibilitat. Nivell bàsic</t>
  </si>
  <si>
    <t>QUIA13</t>
  </si>
  <si>
    <t>INSTAL·LACIONS I EQUIPS. ESCALAT I PRODUCCIÓ DE COSMÈTICS. NIVELL BÀSIC</t>
  </si>
  <si>
    <t>QUIA14</t>
  </si>
  <si>
    <t>BONES PRÀCTIQUES DE FABRICACIÓ. ISO 22716. NIVELL BÀSIC</t>
  </si>
  <si>
    <t>QUIA15</t>
  </si>
  <si>
    <t>CONTROL DE QUALITAT DELS PRODUCTES DE PERFUMERIA</t>
  </si>
  <si>
    <t>QUIA16</t>
  </si>
  <si>
    <t>MICROBIOLOGIA I HIGIENE EN COSMÈTICA. NIVELL BÀSIC</t>
  </si>
  <si>
    <t>QUIA20</t>
  </si>
  <si>
    <t>Operador d'Instal·lacions Radioactives. Especialitat Radiografia Industrial i Control de Processos</t>
  </si>
  <si>
    <t>QUIE0001</t>
  </si>
  <si>
    <t>Equips, operacions, materials i processos de fabricació en la indústria química i afins</t>
  </si>
  <si>
    <t>QUIE0002</t>
  </si>
  <si>
    <t>Matèries primeres en la indústria química i afins</t>
  </si>
  <si>
    <t>QUIE0003</t>
  </si>
  <si>
    <t>Control i gestió de la qualitat de la indústria química i afins</t>
  </si>
  <si>
    <t>QUIE0004</t>
  </si>
  <si>
    <t>QUIE0005</t>
  </si>
  <si>
    <t>Manipulació de productes químics</t>
  </si>
  <si>
    <t>QUIE0006</t>
  </si>
  <si>
    <t>OPERACIONS BÀSIQUES DE PLANTES METAL·LÚRGIQUES</t>
  </si>
  <si>
    <t>QUIE0007</t>
  </si>
  <si>
    <t>COMISSIONAT I POSADA EN MARXA DE PLANTES INDUSTRIALS</t>
  </si>
  <si>
    <t>QUIE0008</t>
  </si>
  <si>
    <t>OPERACIONS EN PLANTA QUÍMICA DE PRODUCTES BÀSICS DE QUÍMICA INORGÀNICA</t>
  </si>
  <si>
    <t>QUIE01</t>
  </si>
  <si>
    <t>Comissionat i posada en marxa de plantes químiques.</t>
  </si>
  <si>
    <t>QUIE02</t>
  </si>
  <si>
    <t>Indústria 4.0 i digitalització en la indústria química</t>
  </si>
  <si>
    <t>QUIE03</t>
  </si>
  <si>
    <t>Sistema de millora contínua LEAN a la indústria química</t>
  </si>
  <si>
    <t>QUIE04</t>
  </si>
  <si>
    <t>Control estadístic de la producció en plantes químiques</t>
  </si>
  <si>
    <t>QUIE05</t>
  </si>
  <si>
    <t>NORMATIVA APLICABLE EN COSMÈTICA. NIVELL AVANÇAT</t>
  </si>
  <si>
    <t>QUIE06</t>
  </si>
  <si>
    <t>FORMULACIONS: TIPOLOGIA I APLICACIONS. NIVELL AVANÇAT</t>
  </si>
  <si>
    <t>QUIE07</t>
  </si>
  <si>
    <t>SEGURETAT I EXPEDIENT DE PRODUCTE</t>
  </si>
  <si>
    <t>QUIE08</t>
  </si>
  <si>
    <t>NOTIFICACIÓ AL PORTAL EUROPEU DE PRODUCTES COSMÈTICS</t>
  </si>
  <si>
    <t>QUIE09</t>
  </si>
  <si>
    <t>REIVINDICACIONS I PRODUCTES BORDER-LINE</t>
  </si>
  <si>
    <t>QUIE10</t>
  </si>
  <si>
    <t>FORMULACIONS: TIPOLOGIA I APLICACIONS. NIVELL BÀSIC</t>
  </si>
  <si>
    <t>QUIE11</t>
  </si>
  <si>
    <t>ASSESSORAMENT EN PERFUMS EN EL PUNT DE VENDA</t>
  </si>
  <si>
    <t>QUIE12</t>
  </si>
  <si>
    <t>ASSESSORAMENT EN COSMÈTICA DECORATIVA EN EL PUNT DE VENDA</t>
  </si>
  <si>
    <t>QUIE13</t>
  </si>
  <si>
    <t>ASSESSORAMENT EN DERMOCOSMÈTICA EN EL PUNT DE VENDA</t>
  </si>
  <si>
    <t>QUIE14</t>
  </si>
  <si>
    <t>ASSESSORAMENT DE BELLESA EN EL PUNT DE VENDA</t>
  </si>
  <si>
    <t>QUIE15</t>
  </si>
  <si>
    <t>ASSESSORAMENT EN COSMÈTICA DECORATIVA A L' OFICINA DE FARMÀCIA I PARAFARMÀCIA</t>
  </si>
  <si>
    <t>QUIE16</t>
  </si>
  <si>
    <t>ASSESSORAMENT EN DERMOFARMÀCIA A L' OFICINA DE FARMÀCIA I PARAFARMÀCIA</t>
  </si>
  <si>
    <t>QUIE17</t>
  </si>
  <si>
    <t>ASSESSORAMENT EN DERMOFARMÀCIA I COSMÈTICA DECORATIVA A L' OFICINA DE FARMÀCIA I PARAFARMÀCIA</t>
  </si>
  <si>
    <t>QUIE18</t>
  </si>
  <si>
    <t>NORMATIVA APLICABLE EN COSMÈTICA. NIVELL BÀSIC</t>
  </si>
  <si>
    <t>QUIM0001</t>
  </si>
  <si>
    <t>EXPERIMENTACIÓ EN SÍNTESI ORGÀNICA</t>
  </si>
  <si>
    <t>QUIM0002</t>
  </si>
  <si>
    <t>Classificació i mètodes d'elaboració de formes farmacèutiques</t>
  </si>
  <si>
    <t>QUIM0003</t>
  </si>
  <si>
    <t>Neteja, desinfecció i esterilització en la indústria farmacèutica</t>
  </si>
  <si>
    <t>QUIM0004</t>
  </si>
  <si>
    <t>Transport i magatzematge de materials en la indústria farmacèutica</t>
  </si>
  <si>
    <t>QUIM0005</t>
  </si>
  <si>
    <t>Operacions i equips bàsics en la indústria farmacèutica</t>
  </si>
  <si>
    <t>QUIM0006</t>
  </si>
  <si>
    <t>Assajos de qualitat de formes farmacèutiques segons farmacopea</t>
  </si>
  <si>
    <t>QUIT0001</t>
  </si>
  <si>
    <t>Procés de transformació de plàstics i compositos</t>
  </si>
  <si>
    <t>QUIT0002</t>
  </si>
  <si>
    <t>RECICLATGE DE PLÀSTICS: TIPUS DE RECICLATGE I MATERIALS RECICLATS</t>
  </si>
  <si>
    <t>QUIT0003</t>
  </si>
  <si>
    <t>LEGISLACIÓ I NORMATIVA AMB IMPLICACIONS EN EL SECTOR PLÀSTIC</t>
  </si>
  <si>
    <t>QUIT01</t>
  </si>
  <si>
    <t>Impressió 3D en la indústria</t>
  </si>
  <si>
    <t>QUIT02</t>
  </si>
  <si>
    <t>Operacions bàsiques de fabricació d'elements industrials amb materials compostos</t>
  </si>
  <si>
    <t>QUIT03</t>
  </si>
  <si>
    <t>Eines per al control de la qualitat a la Indústria del Plàstic</t>
  </si>
  <si>
    <t>QUIT04</t>
  </si>
  <si>
    <t>Models de sistemes de manteniment eficaços per a processos de producció</t>
  </si>
  <si>
    <t>SANP0001</t>
  </si>
  <si>
    <t>PRÒTESI FIXA DIGITAL: RECEPCIÓ, TRACTAMENT I ELABORACIÓ</t>
  </si>
  <si>
    <t>SANP0002</t>
  </si>
  <si>
    <t>TELEMEDICINA</t>
  </si>
  <si>
    <t>SANP0003</t>
  </si>
  <si>
    <t>AL·LÈRGIES I INTOLERÀNCIES ALIMENTÀRIES</t>
  </si>
  <si>
    <t>SANP0004</t>
  </si>
  <si>
    <t>MENÚS PER A DIETES ESPECIALS</t>
  </si>
  <si>
    <t>SANP0005</t>
  </si>
  <si>
    <t>NUTRICIÓ I DIETÈTICA</t>
  </si>
  <si>
    <t>SANP0006</t>
  </si>
  <si>
    <t>DISSENY DE MENÚS INFANTILS</t>
  </si>
  <si>
    <t>SANP0007</t>
  </si>
  <si>
    <t>SALUT, NUTRICIÓ I DIETÈTICA</t>
  </si>
  <si>
    <t>SANP0008</t>
  </si>
  <si>
    <t>GESTIÓ D' AL·LÈRGENS EN EL SECTOR DE LA RESTAURACIÓ</t>
  </si>
  <si>
    <t>SANP0009</t>
  </si>
  <si>
    <t>Metabolisme i equilibri nutricional</t>
  </si>
  <si>
    <t>SANP0010</t>
  </si>
  <si>
    <t>Terminologia sanitària</t>
  </si>
  <si>
    <t>SANP0011</t>
  </si>
  <si>
    <t>Tècniques de massatge</t>
  </si>
  <si>
    <t>SANP0012</t>
  </si>
  <si>
    <t>Fisioteràpia respiratòria</t>
  </si>
  <si>
    <t>SANP0013</t>
  </si>
  <si>
    <t>Competències digitals per a Professionals de la Salut</t>
  </si>
  <si>
    <t>SANP0014</t>
  </si>
  <si>
    <t>ACTUALITZACIÓ EN BASES FARMACOLÒGIQUES</t>
  </si>
  <si>
    <t>SANP0015</t>
  </si>
  <si>
    <t>GESTIÓ DE L' ÀREA DE TREBALL EN EL GABINET BUCODENTAL</t>
  </si>
  <si>
    <t>SANP01</t>
  </si>
  <si>
    <t>Disseny, Planificació i Elaboració de menús per a la tercera edat i característiques associades</t>
  </si>
  <si>
    <t>SANP02</t>
  </si>
  <si>
    <t>Disseny, Planificació i Elaboració de menús per a població hospitalària</t>
  </si>
  <si>
    <t>SANS0001</t>
  </si>
  <si>
    <t>METODOLOGIA DE LA RECERCA QUANTITATIVA</t>
  </si>
  <si>
    <t>SANS0002</t>
  </si>
  <si>
    <t>RADIOLOGIA PEDIÀTRICA</t>
  </si>
  <si>
    <t>SANS0003</t>
  </si>
  <si>
    <t>RECERCA QUALITATIVA EN CIÈNCIES DE LA SALUT</t>
  </si>
  <si>
    <t>SANS0004</t>
  </si>
  <si>
    <t>INTRODUCCIÓ A LA TELESANITAT</t>
  </si>
  <si>
    <t>SANS01</t>
  </si>
  <si>
    <t>Rastreig en COVID-19: vigilància epidemiològica de casos i contactes</t>
  </si>
  <si>
    <t>SANS02</t>
  </si>
  <si>
    <t>INTERPRETACIÓ DE PROVES DIAGNÒSTIQUES</t>
  </si>
  <si>
    <t>SANT0001</t>
  </si>
  <si>
    <t>ATENCIÓ INFERMERA AL PACIENT I QUALITAT ASSISTENCIAL</t>
  </si>
  <si>
    <t>SANT0003</t>
  </si>
  <si>
    <t>Esterilització</t>
  </si>
  <si>
    <t>SANT0004</t>
  </si>
  <si>
    <t>SUPORT A LA SALUT MENTAL DE PERSONES PRIVADES DE LLIBERTAT</t>
  </si>
  <si>
    <t>SANT0005</t>
  </si>
  <si>
    <t>DESFIBRIL·LADORS EXTERNS</t>
  </si>
  <si>
    <t>SANT0006</t>
  </si>
  <si>
    <t>GESTIÓ INTEGRAL DEL TRANSPORT SANITARI</t>
  </si>
  <si>
    <t>SANT0007</t>
  </si>
  <si>
    <t>La cura de la salut del professional en l'àmbit sanitari</t>
  </si>
  <si>
    <t>SANT0008</t>
  </si>
  <si>
    <t>Trastorns en la deglució i disfàgia</t>
  </si>
  <si>
    <t>SANT0009</t>
  </si>
  <si>
    <t>Interculturalitat i salut</t>
  </si>
  <si>
    <t>SANT0010</t>
  </si>
  <si>
    <t>Salut i exercici físic per a l'esquena</t>
  </si>
  <si>
    <t>SANT0011</t>
  </si>
  <si>
    <t>Lideratge de la infermeria com a eina estratègica de les entitats de l'entorn de salut i social</t>
  </si>
  <si>
    <t>SANT0012</t>
  </si>
  <si>
    <t>Prevenció i gestió de situacions de violència en la interacció amb els usuaris</t>
  </si>
  <si>
    <t>SANT0013</t>
  </si>
  <si>
    <t>Qualitat i seguretat dels pacients</t>
  </si>
  <si>
    <t>SANT0014</t>
  </si>
  <si>
    <t>El dret a morir dignament</t>
  </si>
  <si>
    <t>SANT0015</t>
  </si>
  <si>
    <t>Espai de reflexió ètica</t>
  </si>
  <si>
    <t>SANT0016</t>
  </si>
  <si>
    <t>Cures en pacients amb risc de lesions cutànies</t>
  </si>
  <si>
    <t>SANT0017</t>
  </si>
  <si>
    <t>Infeccions nosocomials</t>
  </si>
  <si>
    <t>SANT0018</t>
  </si>
  <si>
    <t>Atenció infermera a la persona malalta amb ictus</t>
  </si>
  <si>
    <t>SANT0019</t>
  </si>
  <si>
    <t>La comunicació entre el professional sanitari, el malalt i la família</t>
  </si>
  <si>
    <t>SANT0020</t>
  </si>
  <si>
    <t>Atenció de l'auxiliar d'infermeria al malalt quirúrgic</t>
  </si>
  <si>
    <t>SANT0021</t>
  </si>
  <si>
    <t>Atenció infermera al pacient ostomizat</t>
  </si>
  <si>
    <t>SANT0022</t>
  </si>
  <si>
    <t>Atenció infermera al pacient politraumàtic</t>
  </si>
  <si>
    <t>SANT0023</t>
  </si>
  <si>
    <t>Transformació i canvi a les  organizanitzacions de salut</t>
  </si>
  <si>
    <t>SANT0024</t>
  </si>
  <si>
    <t>Competències per l' exercici  professional sanitari saludable</t>
  </si>
  <si>
    <t>SANT0025</t>
  </si>
  <si>
    <t>Atenció psicosocial a pacients amb enfermetats cròniques avançades</t>
  </si>
  <si>
    <t>SANT0026</t>
  </si>
  <si>
    <t>Debriefing  clínic en equip multidisciplinar</t>
  </si>
  <si>
    <t>SANT0027</t>
  </si>
  <si>
    <t>Valors i bones pràctiques clíniques</t>
  </si>
  <si>
    <t>SANT0028</t>
  </si>
  <si>
    <t>Atenció infermera al pacient oncològic</t>
  </si>
  <si>
    <t>SANT0029</t>
  </si>
  <si>
    <t>Humanització en l'entorn assistencial</t>
  </si>
  <si>
    <t>SANT0030</t>
  </si>
  <si>
    <t>Cures bàsiques d'infermeria per a pacients inestables</t>
  </si>
  <si>
    <t>SANT0031</t>
  </si>
  <si>
    <t>Cures d'infermeria al nounat en l'àmbit hospitalari</t>
  </si>
  <si>
    <t>SANT0032</t>
  </si>
  <si>
    <t>Cures en atenció sanitària auxiliar de pediatria</t>
  </si>
  <si>
    <t>SANT0033</t>
  </si>
  <si>
    <t>Tutorització de personal resident clínic</t>
  </si>
  <si>
    <t>SANT0034</t>
  </si>
  <si>
    <t>L'assetjament en l'àmbit sanitari</t>
  </si>
  <si>
    <t>SANT0035</t>
  </si>
  <si>
    <t>Aplicació, maneig i control de sutures, embenats i drenatges</t>
  </si>
  <si>
    <t>SANT0036</t>
  </si>
  <si>
    <t>Atenció sanitària no presencial a usuaris i famílies</t>
  </si>
  <si>
    <t>SANT0037</t>
  </si>
  <si>
    <t>Tècniques de rehabilitació, fisioteràpia i psicomotricitat</t>
  </si>
  <si>
    <t>SANT0038</t>
  </si>
  <si>
    <t>Atenció pal·liativa integral i integrada de persones amb condicions cròniques avançades en serveis de salut, socials i territoris</t>
  </si>
  <si>
    <t>SANT0039</t>
  </si>
  <si>
    <t>Administració farmacològica en pediatria</t>
  </si>
  <si>
    <t>SANT0040</t>
  </si>
  <si>
    <t>Primers auxilis bàsics en l'àmbit sanitari</t>
  </si>
  <si>
    <t>SANT0041</t>
  </si>
  <si>
    <t>Primers auxilis, socorrisme i emergències. Nivell avançat</t>
  </si>
  <si>
    <t>SANT0042</t>
  </si>
  <si>
    <t>Iniciació a la ventilació mecànica</t>
  </si>
  <si>
    <t>SANT0043</t>
  </si>
  <si>
    <t>Maneig de càrregues i mobilització de pacients</t>
  </si>
  <si>
    <t>SANT0044</t>
  </si>
  <si>
    <t>Canvi climàtic i impacte en la salut global</t>
  </si>
  <si>
    <t>SANT0045</t>
  </si>
  <si>
    <t>Compliance en l'àmbit sanitari</t>
  </si>
  <si>
    <t>SANT0046</t>
  </si>
  <si>
    <t>Eines per a la millora de la seguretat de pacients</t>
  </si>
  <si>
    <t>SANT0047</t>
  </si>
  <si>
    <t>Acompanyament en els processos d'eutanàsia i el seu dol</t>
  </si>
  <si>
    <t>SANT0048</t>
  </si>
  <si>
    <t>Gestió de pandèmies en contextos residencials amb persones dependents.</t>
  </si>
  <si>
    <t>SANT0049</t>
  </si>
  <si>
    <t>Dolor agut postoperatori</t>
  </si>
  <si>
    <t>SANT0050</t>
  </si>
  <si>
    <t>La interpretació de l'electrocardiograma</t>
  </si>
  <si>
    <t>SANT0051</t>
  </si>
  <si>
    <t>Tècniques de cures avançades en malalts i malaltes crítiques</t>
  </si>
  <si>
    <t>SANT0052</t>
  </si>
  <si>
    <t>Gestió de pacients amb eines digitals, ePatient</t>
  </si>
  <si>
    <t>SANT0053</t>
  </si>
  <si>
    <t>Canalització de vies perifèriques guiades per ecografia</t>
  </si>
  <si>
    <t>SANT0054</t>
  </si>
  <si>
    <t>Experiència del pacient</t>
  </si>
  <si>
    <t>SANT0055</t>
  </si>
  <si>
    <t>Salut digital i transformació digital</t>
  </si>
  <si>
    <t>SANT0056</t>
  </si>
  <si>
    <t>Aspectes jurídics a l'entorn sanitari</t>
  </si>
  <si>
    <t>SANT0057</t>
  </si>
  <si>
    <t>Actualització professional en mobilització segura i trasllat de pacients als serveis sanitaris</t>
  </si>
  <si>
    <t>SANT0058</t>
  </si>
  <si>
    <t>Malalts terminals i cures pal·liatives</t>
  </si>
  <si>
    <t>SANT0059</t>
  </si>
  <si>
    <t>Codis d'activació, processos d'identificació i activació</t>
  </si>
  <si>
    <t>SANT0060</t>
  </si>
  <si>
    <t>Detecció precoç de la patologia mamària. Radiodiagnòstic i funcions del personal tècnic especialista en radiologia (TER)</t>
  </si>
  <si>
    <t>SANT0061</t>
  </si>
  <si>
    <t>Prevenció i control de la infecció</t>
  </si>
  <si>
    <t>SANT0062</t>
  </si>
  <si>
    <t>Igualtat de gènere al sector sanitari i social</t>
  </si>
  <si>
    <t>SANT0063</t>
  </si>
  <si>
    <t>Competències digitals en les organitzacions sanitàries</t>
  </si>
  <si>
    <t>SANT0064</t>
  </si>
  <si>
    <t>Objectius de desenvolupament sostenible 2030 als sectors de la salut i social</t>
  </si>
  <si>
    <t>SANT0065</t>
  </si>
  <si>
    <t>Cures infermeres del pacient cremat</t>
  </si>
  <si>
    <t>SANT0066</t>
  </si>
  <si>
    <t>Competències avançades d'atenció sanitària auxiliar</t>
  </si>
  <si>
    <t>SANT0067</t>
  </si>
  <si>
    <t>Actualització de cures auxiliars d'infermeria</t>
  </si>
  <si>
    <t>SANT0068</t>
  </si>
  <si>
    <t>Infermeria i farmacologia bàsica</t>
  </si>
  <si>
    <t>SANT0069</t>
  </si>
  <si>
    <t>Infermeria i farmacologia avançada</t>
  </si>
  <si>
    <t>SANT0070</t>
  </si>
  <si>
    <t>Atenció pal·liativa a la persona al final de la vida en residències</t>
  </si>
  <si>
    <t>SANT0071</t>
  </si>
  <si>
    <t>EL PROCÉS D' INTERVENCIÓ GRUPAL A TRAVÉS DE L' EXERCICI FÍSIC PER A PERSONES AMB PATOLOGIES CRÒNIQUES</t>
  </si>
  <si>
    <t>SANT0072</t>
  </si>
  <si>
    <t>CURES BÀSIQUES DE LA SALUT MENTAL DES D' UN ENFOCAMENT HOLÍSTIC</t>
  </si>
  <si>
    <t>SANT0073</t>
  </si>
  <si>
    <t>Atenció a persones amb trastorns del neurodesenvolupament</t>
  </si>
  <si>
    <t>SANT0074</t>
  </si>
  <si>
    <t>Atenció a persones amb trastorns cognitius en estat inicial</t>
  </si>
  <si>
    <t>SANT0075</t>
  </si>
  <si>
    <t>la interculturalitat en el procés del dol</t>
  </si>
  <si>
    <t>SANT0076</t>
  </si>
  <si>
    <t>Gestalt per a professionals de la salut</t>
  </si>
  <si>
    <t>SANT0077</t>
  </si>
  <si>
    <t>Fonaments metodològics per a la recerca clínica</t>
  </si>
  <si>
    <t>SANT0078</t>
  </si>
  <si>
    <t>PROMOCIÓ DE L' AUTOCURA EN DEPENDÈNCIA</t>
  </si>
  <si>
    <t>SANT0079</t>
  </si>
  <si>
    <t>ACTUACIÓ DEL ZELADOR EN ELS SERVEIS D' URGÈNCIES</t>
  </si>
  <si>
    <t>SANT0080</t>
  </si>
  <si>
    <t>ABORDATGE DE LES DISFUNCIONS DEL SÒL PELVIÀ DE LA DONA DES DE L' EVIDÈNCIA CIENTÍFICA</t>
  </si>
  <si>
    <t>SANT0081</t>
  </si>
  <si>
    <t>BANC DE SANG I MEDICINA TRASFUSIONAL</t>
  </si>
  <si>
    <t>SANT0082</t>
  </si>
  <si>
    <t>PREVENCIÓ DE LESIONS MUSCULOESQUELÈTIQUES</t>
  </si>
  <si>
    <t>SANT0083</t>
  </si>
  <si>
    <t>CURES A LA UNITAT D' HEMODIÀLISI</t>
  </si>
  <si>
    <t>SANT0084</t>
  </si>
  <si>
    <t>COMUNICACIÓ I ATENCIÓ A PACIENTS I FAMILIARS EN SITUACIONS CONFLICTIVES</t>
  </si>
  <si>
    <t>SANT0085</t>
  </si>
  <si>
    <t>COMUNICACIÓ EN PROCESSOS TERAPÈUTICS</t>
  </si>
  <si>
    <t>SANT0086</t>
  </si>
  <si>
    <t>CURES AL NEN AMB CÀNCER</t>
  </si>
  <si>
    <t>SANT0087</t>
  </si>
  <si>
    <t>INTRODUCCIÓ A LA GESTIÓ DE LA QUALITAT EN L' ÀMBIT SANITARI</t>
  </si>
  <si>
    <t>SANT0088</t>
  </si>
  <si>
    <t>DETERIORAMENT COGNITIU</t>
  </si>
  <si>
    <t>SANT0089</t>
  </si>
  <si>
    <t>COMUNICACIÓ SANITÀRIA EFICAÇ</t>
  </si>
  <si>
    <t>SANT0090</t>
  </si>
  <si>
    <t>PROTOCOLS D' INFERMERIA RELACIONATS AMB LA PSICOPATOLOGIA: UNA EINA DE QUALITAT</t>
  </si>
  <si>
    <t>SANT0091</t>
  </si>
  <si>
    <t>HABILITATS SOCIALS EN L' ENTORN SANITARI</t>
  </si>
  <si>
    <t>SANT0092</t>
  </si>
  <si>
    <t>PRINCIPIS D' ALIMENTACIÓ TERAPÈUTICA</t>
  </si>
  <si>
    <t>SANT0093</t>
  </si>
  <si>
    <t>GESTIÓ I SERVEIS: LA HUMANITZACIÓ EN L' ATENCIÓ A L' USUARI EN L' AMBIT SANITARI</t>
  </si>
  <si>
    <t>SANT0094</t>
  </si>
  <si>
    <t>DETECCIÓ I ABORDATGE DE LA VIOLÈNCIA DE GÈNERE EN L' ÀMBIT SANITARI</t>
  </si>
  <si>
    <t>SANT0095</t>
  </si>
  <si>
    <t>CURES AUXILIARS INFERMERIA A QUIRÒFAN</t>
  </si>
  <si>
    <t>SANT0096</t>
  </si>
  <si>
    <t>CURES DE LA PERSONA ANCIANA AMB TRASTORNS DEGENERATIUS, MALALTIES DE PARKINSON I ALZHEIMER EN L' ÀMBIT SANITARI</t>
  </si>
  <si>
    <t>SANT0097</t>
  </si>
  <si>
    <t>PRIVACITAT I CONFIDENCIALITAT EN L' ATENCIÓ SANITÀRIA</t>
  </si>
  <si>
    <t>SANT0098</t>
  </si>
  <si>
    <t>PRINCIPIS DIETÈTICS APLICATS A LES CURES AUXILIARS</t>
  </si>
  <si>
    <t>SANT0099</t>
  </si>
  <si>
    <t>DIETOTERAPIA</t>
  </si>
  <si>
    <t>SANT0100</t>
  </si>
  <si>
    <t>CURES EN QUIROFAN</t>
  </si>
  <si>
    <t>SANT0101</t>
  </si>
  <si>
    <t>CURES AUXILIARS D' INFERMERIA EN ELS SERVEIS D' URGÈNCIES</t>
  </si>
  <si>
    <t>SANT0102</t>
  </si>
  <si>
    <t>CURES AUXILIARS D' INFERMERIA EN LA SALUT MATERN INFANTIL</t>
  </si>
  <si>
    <t>SANT0103</t>
  </si>
  <si>
    <t>ESCOLA D' ESQUENA</t>
  </si>
  <si>
    <t>SANT0104</t>
  </si>
  <si>
    <t>FORMACIÓ BÀSICA PER A ATENCIÓ ASSISTENCIAL EN HOSPITALS</t>
  </si>
  <si>
    <t>SANT05</t>
  </si>
  <si>
    <t>PATOLOGIA DEL QUERATOCONO I TRACTAMENT AMB LENTS DE CONTACTE</t>
  </si>
  <si>
    <t>SANT06</t>
  </si>
  <si>
    <t>ATENCIÓ D' URGÈNCIES EXTRAHOSPITALÀRIES</t>
  </si>
  <si>
    <t>SANT07</t>
  </si>
  <si>
    <t>CONCEPTES DE TRAUMATOLOGIA EN MÚTUES</t>
  </si>
  <si>
    <t>SANT08</t>
  </si>
  <si>
    <t>GESTIÓ DE RISCOS EN L' ATENCIÓ SANITÀRIA AL PACIENT</t>
  </si>
  <si>
    <t>SANT09</t>
  </si>
  <si>
    <t>ANGLÈS TÈCNIC-SANITARI</t>
  </si>
  <si>
    <t>SANT10</t>
  </si>
  <si>
    <t>ATENCIÓ INTEGRAL EN CATÀSTROFES SANITÀRIES</t>
  </si>
  <si>
    <t>SANT11</t>
  </si>
  <si>
    <t>LOGISTICA SANITÀRIA EN SITUACIONS D' ATENCIÓ A MÚLTIPLES VÍCTIMES I CATÀSTROFES</t>
  </si>
  <si>
    <t>SANT12</t>
  </si>
  <si>
    <t>COM EMPATITZAR AMB LA CLIENTELA DAVANT SITUACIONS D'ALERTA SANITÀRIA</t>
  </si>
  <si>
    <t>SANT13</t>
  </si>
  <si>
    <t>GESTIÓ ADMINISTRATIVA ASSISTENT CLÍNIC</t>
  </si>
  <si>
    <t>SANT14</t>
  </si>
  <si>
    <t>HISTÒRIA CLINICA DIGITAL I DOCUMENTACIÓ SANITÀRIA</t>
  </si>
  <si>
    <t>SEAD0001</t>
  </si>
  <si>
    <t>PREVENCIÓ DE RISCOS LABORALS EN HOSTALERIA</t>
  </si>
  <si>
    <t>SEAD0002</t>
  </si>
  <si>
    <t>PERIT JUDICIAL EN PREVENCIÓ DE RISCOS LABORALS</t>
  </si>
  <si>
    <t>SEAD0003</t>
  </si>
  <si>
    <t>RENOVACIÓ, CONTROL I PREVENCIÓ DE LA LEGIONEL·LA</t>
  </si>
  <si>
    <t>SEAD0004</t>
  </si>
  <si>
    <t>Control d'accessos</t>
  </si>
  <si>
    <t>SEAD0005</t>
  </si>
  <si>
    <t>SEGURETAT EN INSTAL·LACIONS AEROPORTUÀRIES</t>
  </si>
  <si>
    <t>SEAD0006</t>
  </si>
  <si>
    <t>C.1. Operaris de fabricació, producció i transformació</t>
  </si>
  <si>
    <t>SEAD0007</t>
  </si>
  <si>
    <t>C.1. Operaris de fabricació, producció i transformació. Part específica</t>
  </si>
  <si>
    <t>SEAD0008</t>
  </si>
  <si>
    <t>C.1. Operaris de fabricació, producció i transformació. Formació de reciclatge</t>
  </si>
  <si>
    <t>SEAD0009</t>
  </si>
  <si>
    <t>C.2. Operaris d'indústria naval</t>
  </si>
  <si>
    <t>SEAD0010</t>
  </si>
  <si>
    <t>C.2. Operaris d'indústria naval. Part específica</t>
  </si>
  <si>
    <t>SEAD0011</t>
  </si>
  <si>
    <t>C.2. Operaris d'indústria naval. Formació de reciclatge</t>
  </si>
  <si>
    <t>SEAD0012</t>
  </si>
  <si>
    <t>C.3. Treballs de forja</t>
  </si>
  <si>
    <t>SEAD0013</t>
  </si>
  <si>
    <t>C.3. Treballs de forja. Part específica</t>
  </si>
  <si>
    <t>SEAD0014</t>
  </si>
  <si>
    <t>C.3. Treballs de forja. Formació de reciclatge</t>
  </si>
  <si>
    <t>SEAD0015</t>
  </si>
  <si>
    <t>C.4. Soldadura i oxitall</t>
  </si>
  <si>
    <t>SEAD0016</t>
  </si>
  <si>
    <t>C.4. Soldadura i oxitall. Part específica</t>
  </si>
  <si>
    <t>SEAD0017</t>
  </si>
  <si>
    <t>C.4. Soldadura i oxitall. Formació de reciclatge</t>
  </si>
  <si>
    <t>SEAD0018</t>
  </si>
  <si>
    <t>C.5. Mecanitzat per arrencada d'encenall o per abrasió. Part específica</t>
  </si>
  <si>
    <t>SEAD0019</t>
  </si>
  <si>
    <t>C.5. Mecanitzat per arrencada d'encenall o per abrasió. Formació de reciclatge</t>
  </si>
  <si>
    <t>SEAD0022</t>
  </si>
  <si>
    <t>Prevenció de riscos laborals per a treballs en instal·lacions de telecomunicacions. Part específica</t>
  </si>
  <si>
    <t>SEAD0023</t>
  </si>
  <si>
    <t>Prevenció de riscos laborals per a treballs en instal·lacions de telecomunicacions</t>
  </si>
  <si>
    <t>SEAD0040</t>
  </si>
  <si>
    <t>Prevenció de riscos laborals per a treballs d'instal·lació d'ascensors</t>
  </si>
  <si>
    <t>SEAD0056</t>
  </si>
  <si>
    <t>C.6. Instal·lació i manteniment d'equips contra incendis</t>
  </si>
  <si>
    <t>SEAD0057</t>
  </si>
  <si>
    <t>C.6. Instal·lació i manteniment d'equips contra incendis. Part específica</t>
  </si>
  <si>
    <t>SEAD0058</t>
  </si>
  <si>
    <t>C.6. Instal·lació i manteniment d'equips contra incendis. Formació de reciclatge</t>
  </si>
  <si>
    <t>SEAD0059</t>
  </si>
  <si>
    <t>C.7. Màquines de mecanitzat per deformació i cort del metall</t>
  </si>
  <si>
    <t>SEAD0060</t>
  </si>
  <si>
    <t>C.7. Màquines de mecanitzat per deformació i cort del metall. Part específica</t>
  </si>
  <si>
    <t>SEAD0061</t>
  </si>
  <si>
    <t>C.7. Màquines de mecanitzat per deformació i cort del metall. Formació de reciclatge</t>
  </si>
  <si>
    <t>SEAD0062</t>
  </si>
  <si>
    <t>C.8. Tractament superficial de peces del metall, desgreixat, neteja, decapatge, recobriment i pintura.</t>
  </si>
  <si>
    <t>SEAD0063</t>
  </si>
  <si>
    <t>C.8. Tractament superficial de peces del metall, desgreixat, neteja, decapatge, recobriment i pintura. Part específica</t>
  </si>
  <si>
    <t>SEAD0064</t>
  </si>
  <si>
    <t>C.8 Tractament superficial de peces del metall, desgreixat, neteja, decapatge, recobriment i pintura. Formació de reciclatge</t>
  </si>
  <si>
    <t>SEAD0065</t>
  </si>
  <si>
    <t>C.9. premuntatge, muntatge, canvis de format i assemblatge</t>
  </si>
  <si>
    <t>SEAD0066</t>
  </si>
  <si>
    <t>C.9. premuntatge, muntatge, canvis de format i assemblatge. Part específica</t>
  </si>
  <si>
    <t>SEAD0067</t>
  </si>
  <si>
    <t>C.9. premuntatge, muntatge, canvis de format i assemblatge. Formació de reciclatge</t>
  </si>
  <si>
    <t>SEAD0068</t>
  </si>
  <si>
    <t>C.10. Fusteria metàl·lica</t>
  </si>
  <si>
    <t>SEAD0069</t>
  </si>
  <si>
    <t>C.10. Fusteria metàl·lica. Part específica</t>
  </si>
  <si>
    <t>SEAD0070</t>
  </si>
  <si>
    <t>C.10. Fusteria metàl·lica. Formació de reciclatge</t>
  </si>
  <si>
    <t>SEAD0092</t>
  </si>
  <si>
    <t>PREVENCIÓ DE RISCOS LABORALS PER A TREBALLS EN GASODUCTES I XARXES DE DISTRIBUCIÓ DE GASOS COMBUSTIBLES</t>
  </si>
  <si>
    <t>SEAD0093</t>
  </si>
  <si>
    <t>Prevenció de riscos laborals per a feines d'instal·lació d'ascensors. Part específica</t>
  </si>
  <si>
    <t>SEAD0095</t>
  </si>
  <si>
    <t>Prevenció de riscos laborals per a treballs d'instal·lacions, reparacions, muntatges, estructures metàl·liques, serralleria i fusteria metàl·lica</t>
  </si>
  <si>
    <t>SEAD0096</t>
  </si>
  <si>
    <t>C.11. Treballs de joieria</t>
  </si>
  <si>
    <t>SEAD0097</t>
  </si>
  <si>
    <t>C.12. Mecànica, reparació i manteniment de màquines i equips</t>
  </si>
  <si>
    <t>SEAD0098</t>
  </si>
  <si>
    <t>C.12. Mecànica, reparació i manteniment de màquines i equips. Part específica</t>
  </si>
  <si>
    <t>SEAD0099</t>
  </si>
  <si>
    <t>C.12. Mecànica, reparació i manteniment de màquines i equips. Formació de reciclatge</t>
  </si>
  <si>
    <t>SEAD01</t>
  </si>
  <si>
    <t>Ergonomia per al departament de pisos</t>
  </si>
  <si>
    <t>SEAD0100</t>
  </si>
  <si>
    <t>C.13. Tallers de reparació de vehicles</t>
  </si>
  <si>
    <t>SEAD0101</t>
  </si>
  <si>
    <t>C.13. Tallers de reparació de vehicles. Part específica</t>
  </si>
  <si>
    <t>SEAD0102</t>
  </si>
  <si>
    <t>C.13. Tallers de reparació de vehicles. Formació de reciclatge</t>
  </si>
  <si>
    <t>SEAD0103</t>
  </si>
  <si>
    <t>C.14. Instal·lació, manteniment i reparació d'equips informàtics, automatismes i la seva programació, ordinadors i els seus perifèrics o dispositius auxiliars, equips i tecnologies de telecomunicacions i de la informació xarxes d'informació</t>
  </si>
  <si>
    <t>SEAD0104</t>
  </si>
  <si>
    <t>C.14. Instal·lació, manteniment i reparació d'equips informàtics, automatismes i la seva programació, ordinadors i els seus perifèrics o dispositius auxiliars, equips i tecnologies de telecomunicacions i de la informació, xarxes d'informació</t>
  </si>
  <si>
    <t>SEAD0105</t>
  </si>
  <si>
    <t>SEAD0106</t>
  </si>
  <si>
    <t>C.15. Instal·lacions i reparacions de línies elèctriques i equips.</t>
  </si>
  <si>
    <t>SEAD0107</t>
  </si>
  <si>
    <t>C.15. Instal·lacions i reparacions de línies elèctriques i equips. Part específica</t>
  </si>
  <si>
    <t>SEAD0108</t>
  </si>
  <si>
    <t>C.15. Instal·lacions i reparacions de línies elèctriques i equips. Formació de reciclatge</t>
  </si>
  <si>
    <t>SEAD0109</t>
  </si>
  <si>
    <t>C.16. Fontaneria, instal·lacions de calefacció-climatització, instal·lacions d'aigua calenta sanitària i instal·lacions solars tèrmiques.</t>
  </si>
  <si>
    <t>SEAD0110</t>
  </si>
  <si>
    <t>C.16. Fontaneria, instal·lacions de calefacció climatització, instal·lacions d'aigua calenta sanitària i instal·lacions solars tèrmiques. Part específica</t>
  </si>
  <si>
    <t>SEAD0113</t>
  </si>
  <si>
    <t>C.16. Fontaneria, instal·lacions de calefacció-climatització, instal·lacions d'aigua calenta sanitària i instal·lacions solars tèrmiques. Formació de reciclatge</t>
  </si>
  <si>
    <t>SEAD0114</t>
  </si>
  <si>
    <t>C.17. Manteniment, reparació i instal·lacions d'ascensors</t>
  </si>
  <si>
    <t>SEAD0115</t>
  </si>
  <si>
    <t>C.17. Manteniment, reparació i instal·lacions d'ascensors. Part específica</t>
  </si>
  <si>
    <t>SEAD0116</t>
  </si>
  <si>
    <t>C.17. Manteniment, reparació i instal·lacions d'ascensors. Formació de reciclatge</t>
  </si>
  <si>
    <t>SEAD0117</t>
  </si>
  <si>
    <t>C.18. Treballs d'aïllament i impermeabilització</t>
  </si>
  <si>
    <t>SEAD0118</t>
  </si>
  <si>
    <t>C.18. Treballs d'aïllament i impermeabilització. Part específica</t>
  </si>
  <si>
    <t>SEAD0119</t>
  </si>
  <si>
    <t>C.18. Treballs d'aïllament i impermeabilització. Formació de reciclatge</t>
  </si>
  <si>
    <t>SEAD0120</t>
  </si>
  <si>
    <t>C.19. Muntatge d'estructures tubulars</t>
  </si>
  <si>
    <t>SEAD0121</t>
  </si>
  <si>
    <t>C.19. Muntatge d'estructures tubulars. Part específica</t>
  </si>
  <si>
    <t>SEAD0122</t>
  </si>
  <si>
    <t>C.19. Muntatge d'estructures tubulars. Formació de reciclatge</t>
  </si>
  <si>
    <t>SEAD0123</t>
  </si>
  <si>
    <t>C.20 Construcció i manteniment de vies fèrries</t>
  </si>
  <si>
    <t>SEAD0124</t>
  </si>
  <si>
    <t>C.20. Construcció i manteniment de vies fèrries. Part específica</t>
  </si>
  <si>
    <t>SEAD0125</t>
  </si>
  <si>
    <t>C.20. Construcció i manteniment de vies fèrries. Formació de reciclatge</t>
  </si>
  <si>
    <t>SEAD0126</t>
  </si>
  <si>
    <t>C.21. Instal·lació, manteniment i reparació d'infraestructures de telecomunicacions (tic i digitalització)</t>
  </si>
  <si>
    <t>SEAD0127</t>
  </si>
  <si>
    <t>C.21. Instal·lació/manteniment i reparació d'infraestructures telecomunicacions (TIC i digitalització). Part específica</t>
  </si>
  <si>
    <t>SEAD0128</t>
  </si>
  <si>
    <t>C.21. Instal·lació/manteniment i reparació d'infraestructures telecomunicacions (TIC i digitalització). Formació de reciclatge</t>
  </si>
  <si>
    <t>SEAD0129</t>
  </si>
  <si>
    <t>Prevenció de riscos laborals per a treballs en gasoductes i xarxes de distribució de gasos combustibles. Part específica</t>
  </si>
  <si>
    <t>SEAD0130</t>
  </si>
  <si>
    <t>Prevenció de riscos laborals per a feines d'instal·lacions, reparacions, muntatges, estructures metàl·liques, serralleria i fusteria metàl·lica. Part específica</t>
  </si>
  <si>
    <t>SEAD0131</t>
  </si>
  <si>
    <t>Prevenció de riscos laborals per a feines de ferrellat. Formació de reciclatge</t>
  </si>
  <si>
    <t>SEAD0132</t>
  </si>
  <si>
    <t>Prevenció de riscos laborals per a feines d'electricitat, muntatge i manteniment d'instal·lacions elèctriques d'alta i baixa tensió. Formació de reciclatge</t>
  </si>
  <si>
    <t>SEAD0133</t>
  </si>
  <si>
    <t>Prevenció de riscos laborals per a treballs de construcció i manteniment de vies fèrries. Formació de reciclatge</t>
  </si>
  <si>
    <t>SEAD0134</t>
  </si>
  <si>
    <t>Prevenció de riscos laborals per a feines d'aïllament i impermeabilització. Formació de reciclatge</t>
  </si>
  <si>
    <t>SEAD0135</t>
  </si>
  <si>
    <t>Prevenció de riscos laborals per a operacions daparells elevadors. Formació de reciclatge</t>
  </si>
  <si>
    <t>SEAD0136</t>
  </si>
  <si>
    <t>Prevenció de riscos laborals per a feines de muntatge d'estructures tubulars. Formació de reciclatge</t>
  </si>
  <si>
    <t>SEAD0137</t>
  </si>
  <si>
    <t>Prevenció de riscos laborals per a operacions dequips manuals. Formació de reciclatge</t>
  </si>
  <si>
    <t>SEAD0138</t>
  </si>
  <si>
    <t>Prevenció de riscos laborals per a treballs en instal·lacions de telecomunicacions. Formació de reciclatge</t>
  </si>
  <si>
    <t>SEAD0139</t>
  </si>
  <si>
    <t>Prevenció de riscos laborals per a treballs en gasoductes i xarxes de distribució de gasos combustibles. Formació de reciclatge</t>
  </si>
  <si>
    <t>SEAD0140</t>
  </si>
  <si>
    <t>Prevenció de riscos laborals per a feines de manteniment de maquinària i vehicles. Formació de reciclatge</t>
  </si>
  <si>
    <t>SEAD0141</t>
  </si>
  <si>
    <t>Prevenció de riscos laborals per a treballs de fontaneria i instal·lacions de climatització. Formació de reciclatge</t>
  </si>
  <si>
    <t>SEAD0142</t>
  </si>
  <si>
    <t>Prevenció de riscos laborals per a feines d'instal·lació d'ascensors. Formació de reciclatge</t>
  </si>
  <si>
    <t>SEAD0143</t>
  </si>
  <si>
    <t>Prevenció de riscos laborals per a feines d'instal·lacions, reparacions, muntatges, estructures metàl·liques, serralleria i fusteria metàl·lica. Formació de reciclatge</t>
  </si>
  <si>
    <t>SEAD0144</t>
  </si>
  <si>
    <t>FORMACIÓ ESPECÍFICA PER A VIGILANTS DE SEGURETAT QUE PRESTIN SERVEI DE TRANSPORT DE SEGURETAT</t>
  </si>
  <si>
    <t>SEAD0145</t>
  </si>
  <si>
    <t>FORMACIÓ ESPECÍFICA PER A VIGILANTS DE SEGURETAT QUE PRESTIN SERVEI DE VIGILÀNCIA EN VAIXELLS</t>
  </si>
  <si>
    <t>SEAD0146</t>
  </si>
  <si>
    <t>C.22. Gasoductes i xarxes de distribució de gasos combustibles.</t>
  </si>
  <si>
    <t>SEAD0147</t>
  </si>
  <si>
    <t>C.22. Gasoductes i xarxes de distribució de gasos combustibles. Part específica</t>
  </si>
  <si>
    <t>SEAD0148</t>
  </si>
  <si>
    <t>C.22. Gasoductes i xarxes de distribució de gasos combustibles. Formació de reciclatge</t>
  </si>
  <si>
    <t>SEAD0149</t>
  </si>
  <si>
    <t>C.23. Treballs|Feines d'altres instal·lacions tals com instal·lacions solars fotovoltaiques o instal·lacions eòliques.</t>
  </si>
  <si>
    <t>SEAD0150</t>
  </si>
  <si>
    <t>C.23. Treballs|Feines d'altres instal·lacions tals com instal·lacions solars fotovoltaiques o instal·lacions eòliques. Part específica</t>
  </si>
  <si>
    <t>SEAD0151</t>
  </si>
  <si>
    <t>C.23. Treballs|Feines d'altres instal·lacions tals com instal·lacions solars fotovoltaiques o instal·lacions eòliques. Formació de reciclatge</t>
  </si>
  <si>
    <t>SEAD0152</t>
  </si>
  <si>
    <t>C.24. Recuperació i reciclatge de matèries primeres secundàries metàl·liques.</t>
  </si>
  <si>
    <t>SEAD0153</t>
  </si>
  <si>
    <t>C.24. Recuperació i reciclatge de matèries primeres secundàries metàl·liques. Part específica</t>
  </si>
  <si>
    <t>SEAD0154</t>
  </si>
  <si>
    <t>C.24. Recuperació i reciclatge de matèries primeres secundàries metàl·liques. Formació de reciclatge</t>
  </si>
  <si>
    <t>SEAD0155</t>
  </si>
  <si>
    <t>C.25. Control de qualitat, verificació i inspecció de matèries en procés de fabricació i en productes acabats del sector</t>
  </si>
  <si>
    <t>SEAD0156</t>
  </si>
  <si>
    <t>C.25. Control de qualitat, verificació i inspecció de matèries en procés de fabricació i en productes acabats del sector. Part específica</t>
  </si>
  <si>
    <t>SEAD0157</t>
  </si>
  <si>
    <t>C.25. Control de qualitat, verificació i inspecció de matèries en procés de fabricació i en productes acabats del sector. Formació de reciclatge</t>
  </si>
  <si>
    <t>SEAD0158</t>
  </si>
  <si>
    <t>C.26. Conductors/transportistes.</t>
  </si>
  <si>
    <t>SEAD0159</t>
  </si>
  <si>
    <t>C.26. Conductors/transportistes. Part específica</t>
  </si>
  <si>
    <t>SEAD0160</t>
  </si>
  <si>
    <t>C.26. Conductors/transportistes. Formació de reciclatge</t>
  </si>
  <si>
    <t>SEAD0161</t>
  </si>
  <si>
    <t>C.27. Conductors de carretons elevadors.</t>
  </si>
  <si>
    <t>SEAD0162</t>
  </si>
  <si>
    <t>C.27. Conductors de carretons elevadors. Part específica</t>
  </si>
  <si>
    <t>SEAD0163</t>
  </si>
  <si>
    <t>C.27. Conductors de carretons elevadors. Formació de reciclatge</t>
  </si>
  <si>
    <t>SEAD0164</t>
  </si>
  <si>
    <t>C.28. Operaris de pont grua.</t>
  </si>
  <si>
    <t>SEAD0165</t>
  </si>
  <si>
    <t>C.28. Operaris de pont grua. Part específica</t>
  </si>
  <si>
    <t>SEAD0166</t>
  </si>
  <si>
    <t>C.28. Operaris de pont grua. Formació de reciclatge</t>
  </si>
  <si>
    <t>SEAD0167</t>
  </si>
  <si>
    <t>C.29 Operaris de plataformes elevadores</t>
  </si>
  <si>
    <t>SEAD0168</t>
  </si>
  <si>
    <t>C.29 Operaris de plataformes elevadores. Part específica</t>
  </si>
  <si>
    <t>SEAD0169</t>
  </si>
  <si>
    <t>C.29 Operaris de plataformes elevadores. Formació de reciclatge</t>
  </si>
  <si>
    <t>SEAD0170</t>
  </si>
  <si>
    <t>C.30 Operaris de magatzem, logística i aprovisionament en els processos de fabricació</t>
  </si>
  <si>
    <t>SEAD0171</t>
  </si>
  <si>
    <t>C.30 Operaris de magatzem, logística i aprovisionament en els processos de fabricació. Part específica</t>
  </si>
  <si>
    <t>SEAD0172</t>
  </si>
  <si>
    <t>C.30 Operaris de magatzem, logística i aprovisionament en els processos de fabricació. Formació de reciclatge</t>
  </si>
  <si>
    <t>SEAD0173</t>
  </si>
  <si>
    <t>C.31 Conductors de grues mòbils autopropulsades</t>
  </si>
  <si>
    <t>SEAD0174</t>
  </si>
  <si>
    <t>C.31 Conductors de grues mòbils autopropulsades. Part específica</t>
  </si>
  <si>
    <t>SEAD0175</t>
  </si>
  <si>
    <t>C.31 Conductors de grues mòbils autopropulsades. Formació de reciclatge</t>
  </si>
  <si>
    <t>SEAD0176</t>
  </si>
  <si>
    <t>Elaboració de plans d'autoprotecció. Nivell superior</t>
  </si>
  <si>
    <t>SEAD0177</t>
  </si>
  <si>
    <t>ATMOSFERES EXPLOSIVES</t>
  </si>
  <si>
    <t>SEAD0178</t>
  </si>
  <si>
    <t>FORMACIÓ ESPECÍFICA PER A VIGILANTS DE SEGURETAT QUE PRESTIN SERVEI DE VIGILÀNCIA AMB GOSSOS</t>
  </si>
  <si>
    <t>SEAD0179</t>
  </si>
  <si>
    <t>FORMACIÓ ESPECÍFICA PER A VIGILANTS DE SEGURETAT QUE PRESTIN SERVEI DE VIGILÀNCIA EN URBANITZACIONS, POLÍGONS, TRANSPORTS I ESPAIS PÚBLICS</t>
  </si>
  <si>
    <t>SEAD0180</t>
  </si>
  <si>
    <t>FORMACIÓ ESPECÍFICA PER A VIGILANTS DE SEGURETAT QUE PRESTIN SERVEI DE VIGILÀNCIA DEL PATRIMONI HISTÒRIC I ARTÍSTIC</t>
  </si>
  <si>
    <t>SEAD0181</t>
  </si>
  <si>
    <t>FORMACIÓ ESPECÍFICA PER A VIGILANTS DE SEGURETAT QUE PRESTIN SERVEI DE VIGILÀNCIA EN AEROPORTS</t>
  </si>
  <si>
    <t>SEAD0182</t>
  </si>
  <si>
    <t>FORMACIÓ ESPECÍFICA PER A VIGILANTS DE SEGURETAT QUE PRESTIN SERVEI DE VIGILÀNCIA EN CENTRES D' INTERNAMENT I DEPENDÈNCIES DE SEGURETAT</t>
  </si>
  <si>
    <t>SEAD0183</t>
  </si>
  <si>
    <t>FORMACIÓ ESPECÍFICA PER A VIGILANTS DE SEGURETAT QUE PRESTIN SERVEI DE VIGILÀNCIA EN CENTRES HOSPITALARIS</t>
  </si>
  <si>
    <t>SEAD0184</t>
  </si>
  <si>
    <t>FORMACIÓ ESPECÍFICA PER A VIGILANTS DE SEGURETAT QUE PRESTIN SERVEI DE VIGILÀNCIA EN PORTS</t>
  </si>
  <si>
    <t>SEAD0185</t>
  </si>
  <si>
    <t>FORMACIÓ ESPECÍFICA PER A VIGILANTS DE SEGURETAT QUE PRESTIN SERVEI DE VIGILÀNCIA EN INSTAL·LACIONS NUCLEARS I ALTRES INFRAESTRUCTURES CRÍTIQUES</t>
  </si>
  <si>
    <t>SEAD0186</t>
  </si>
  <si>
    <t>FORMACIÓ ESPECÍFICA PER A VIGILANTS DE SEGURETAT QUE PRESTIN SERVEI DE VIGILÀNCIA EN ESDEVENIMENTS ESPORTIUS I ESPECTACLES PÚBLICS</t>
  </si>
  <si>
    <t>SEAD0187</t>
  </si>
  <si>
    <t>FORMACIÓ ESPECÍFICA PER A VIGILANTS DE SEGURETAT QUE PRESTIN SERVEI DE VIGILÀNCIA EN CENTRES COMERCIALS</t>
  </si>
  <si>
    <t>SEAD0188</t>
  </si>
  <si>
    <t>FORMACIÓ ESPECÍFICA PER A VIGILANTS DE SEGURETAT QUE PRESTIN SERVEI DE RESPOSTA DAVANT ALARMES</t>
  </si>
  <si>
    <t>SEAD0189</t>
  </si>
  <si>
    <t>FORMACIÓ ESPECÍFICA PER A VIGILANTS DE SEGURETAT QUE PRESTIN SERVEI AMB APARELLS DE RAIGS X</t>
  </si>
  <si>
    <t>SEAD0193</t>
  </si>
  <si>
    <t>ASPIRANT A VIGILANT DE SEGURETAT PRIVADA</t>
  </si>
  <si>
    <t>SEAD0194</t>
  </si>
  <si>
    <t>ASPIRANT A ESCORTA PRIVAT</t>
  </si>
  <si>
    <t>SEAD0195</t>
  </si>
  <si>
    <t>ACTUALITZACIÓ I ESPECIALITZACIÓ PER A VIGILANTS DE SEGURETAT, VIGILANTS D' EXPLOSIUS I ESCORTES PRIVATS</t>
  </si>
  <si>
    <t>SEAD0196</t>
  </si>
  <si>
    <t>TÈCNIQUES DE GUIA CANÍ PER A VIGILANTS DE SEGURETAT</t>
  </si>
  <si>
    <t>SEAD0197</t>
  </si>
  <si>
    <t>PERSONAL DE CONTROL D' ACCESSOS</t>
  </si>
  <si>
    <t>SEAD0198</t>
  </si>
  <si>
    <t>DETECCIÓ D' EXPLOSIUS</t>
  </si>
  <si>
    <t>SEAD0199</t>
  </si>
  <si>
    <t>PRIMERA INTERVENCIÓ DAVANT IVMV (INCIDENT VIOLENT AMB MÚLTIPLES VÍCTIMES)</t>
  </si>
  <si>
    <t>SEAD0200</t>
  </si>
  <si>
    <t>ESPECIALITZACIÓ D' ESCORTES</t>
  </si>
  <si>
    <t>SEAD0201</t>
  </si>
  <si>
    <t>VIGILANT D' EXPLOSIUS</t>
  </si>
  <si>
    <t>SEAD0203</t>
  </si>
  <si>
    <t>Prevenció de riscos laborals en treballs de muntatge d'elements de seguretat col·lectiva</t>
  </si>
  <si>
    <t>SEAD0210</t>
  </si>
  <si>
    <t>SEGURETAT I TÈCNIQUES EN TREBALLS EN ALÇADA</t>
  </si>
  <si>
    <t>SEAD0213</t>
  </si>
  <si>
    <t>INSTAL·LACIÓ I MANTENIMENT D'INSTAL·LACIONS DE PROTECCIÓ CONTRA INCENDIS</t>
  </si>
  <si>
    <t>SEAD0214</t>
  </si>
  <si>
    <t>SALUT LABORAL I MALALTIES PROFESSIONALS</t>
  </si>
  <si>
    <t>SEAD0215</t>
  </si>
  <si>
    <t>EINES D' IDENTIFICACIÓ DE GRUPS URBANS VIOLENTS I CONDUCTES RADICALS EN SEGURETAT PRIVADA</t>
  </si>
  <si>
    <t>SEAD0216</t>
  </si>
  <si>
    <t>SERVEI DE VIGILÀNCIA FERROVIÀRIA I METROPOLITÀ</t>
  </si>
  <si>
    <t>SEAD0217</t>
  </si>
  <si>
    <t>PROTECCIÓ DAVANT EL TERRORISME</t>
  </si>
  <si>
    <t>SEAD0218</t>
  </si>
  <si>
    <t>SERVEI DE VIGILÀNCIA EN ESDEVENIMENTS MUSICALS</t>
  </si>
  <si>
    <t>SEAD0219</t>
  </si>
  <si>
    <t>TÈCNIQUES DE PREVENCIÓ I EXTINCIÓ D' INCENDIS</t>
  </si>
  <si>
    <t>SEAD0220</t>
  </si>
  <si>
    <t>FUNCIONS DE COORDINADOR EN MATÈRIA DE SEGURETAT I SALUT EN LES OBRES DE CONSTRUCCIÓ</t>
  </si>
  <si>
    <t>SEAD0221</t>
  </si>
  <si>
    <t>MESURES PREVENTIVES EN TREBALLS EN ALÇADA</t>
  </si>
  <si>
    <t>SEAD0222</t>
  </si>
  <si>
    <t>ELABORACIÓ DE PLANS D' AUTOPROTECCIÓ. NIVELL BÀSIC</t>
  </si>
  <si>
    <t>SEAD0223</t>
  </si>
  <si>
    <t>INSTRUCCIÓ DE TIR PER A SEGURETAT PRIVADA</t>
  </si>
  <si>
    <t>SEAD0224</t>
  </si>
  <si>
    <t>PREVENCIÓ DE RISCOS LABORALS EN ENTITATS SANITÀRIES I SOCIALS</t>
  </si>
  <si>
    <t>SEAD0225</t>
  </si>
  <si>
    <t>PREVENCIÓ, DETECCIÓ I ATENCIÓ A LES VÍCTIMES DE VIOLÈNCIA SEXUAL EN SEGURETAT PRIVADA.</t>
  </si>
  <si>
    <t>SEAD0226</t>
  </si>
  <si>
    <t>REDACCIÓ D' INFORMES EN SEGURETAT PRIVADA</t>
  </si>
  <si>
    <t>SEAD0227</t>
  </si>
  <si>
    <t>TÈCNIQUES DE RELAXACIÓ</t>
  </si>
  <si>
    <t>SEAD0228</t>
  </si>
  <si>
    <t>C.11. TREBALLS DE JOIERIA. PART ESPECÍFICA</t>
  </si>
  <si>
    <t>SEAD0229</t>
  </si>
  <si>
    <t>C.11. Treballs de joieria. Formació de reciclatge</t>
  </si>
  <si>
    <t>SEAD0230</t>
  </si>
  <si>
    <t>C.5. Mecanització per arrencada d'encenall o per abrasió</t>
  </si>
  <si>
    <t>SEAD0231</t>
  </si>
  <si>
    <t>Qualitat i millora contínua respecte als riscos mediambientals en la indústria química i farmacèutica</t>
  </si>
  <si>
    <t>SEAD0232</t>
  </si>
  <si>
    <t>Riscos químics</t>
  </si>
  <si>
    <t>SEAD0233</t>
  </si>
  <si>
    <t>Renovació per al manteniment higienicosanitari d'instal·lacions de risc davant legionel·la</t>
  </si>
  <si>
    <t>SEAD0234</t>
  </si>
  <si>
    <t>Prevenció i control de la legionel·la i la legionel·losi</t>
  </si>
  <si>
    <t>SEAD0235</t>
  </si>
  <si>
    <t>Detecció, prevenció i gestió de situacions d'odi i discriminació a l'àmbit de la seguretat privada</t>
  </si>
  <si>
    <t>SEAD0236</t>
  </si>
  <si>
    <t>PROTECCIÓ D' AERONAUS</t>
  </si>
  <si>
    <t>SEAD0237</t>
  </si>
  <si>
    <t>PREVENCIÓ DE RISCOS LABORALS AVANÇAT EN EL SECTOR SANITARI</t>
  </si>
  <si>
    <t>SEAD0238</t>
  </si>
  <si>
    <t>TÈCNIQUES DE PREVENCIÓ DE RISCOS LABORALS EN EL SECTOR SANITARI</t>
  </si>
  <si>
    <t>SEAD0239</t>
  </si>
  <si>
    <t>PREVENCIÓ DE RISCOS LABORALS EN EL SECTOR DE TRANSFORMACIÓ DE PLÀSTICS. PART ESPECÍFICA.</t>
  </si>
  <si>
    <t>SEAD0240</t>
  </si>
  <si>
    <t>PREVENCIÓ DE RISCOS LABORALS EN EL TREBALL EN CUINA DE CENTRES SANITARIS I SOCIOSANITARIS</t>
  </si>
  <si>
    <t>SEAD0241</t>
  </si>
  <si>
    <t>PREVENCIÓ DE RISCOS PSICOSOCIALS EN EL SECTOR SANITARI</t>
  </si>
  <si>
    <t>SEAD0242</t>
  </si>
  <si>
    <t>RECERTIFICACIÓ C1-SEGURETAT AEROPORTUÀRIA</t>
  </si>
  <si>
    <t>SEAD0243</t>
  </si>
  <si>
    <t>RECERTIFICACIÓ C3A-SEGURETAT DE LA CÀRREGA I EL CORREU</t>
  </si>
  <si>
    <t>SEAD0244</t>
  </si>
  <si>
    <t>GUARDA RURAL</t>
  </si>
  <si>
    <t>SEAD0245</t>
  </si>
  <si>
    <t>GUARDA RURAL ESPECIALITAT GUARDAPESCA MARÍTIM</t>
  </si>
  <si>
    <t>SEAD0246</t>
  </si>
  <si>
    <t>FORMACIÓ BÀSICA DE SEGURETAT I SALUT EN INSTAL·LACIONS FOTOVOLTAIQUES O INSTAL·LACIONS EÒLIQUES</t>
  </si>
  <si>
    <t>SEAD03</t>
  </si>
  <si>
    <t>PREVENCIÓ PER COVID- 19 EN LA MANIPULACIÓ MANUAL DE CÀRREGUES</t>
  </si>
  <si>
    <t>SEAD04</t>
  </si>
  <si>
    <t>PREVENCIÓ DE RISCOS LABORALS AL TELETREBALL. AGÈNCIES DE VIATGE</t>
  </si>
  <si>
    <t>SEAD06</t>
  </si>
  <si>
    <t>MALALTIES PROFESSIONALS ONLINE</t>
  </si>
  <si>
    <t>SEAD08</t>
  </si>
  <si>
    <t>CENTRES SANITARIS, SOCIOSANITARIS I ALTRES ACTIVITATS RELACIONADES</t>
  </si>
  <si>
    <t>SEAD09</t>
  </si>
  <si>
    <t>CURS ESPECIAL COVID. PRL.</t>
  </si>
  <si>
    <t>SEAD10</t>
  </si>
  <si>
    <t>PREVENCIÓ DE RISCOS LABORALS: ERGONOMIA POSTURAL I DE L' ESFORÇ.</t>
  </si>
  <si>
    <t>SEAD11</t>
  </si>
  <si>
    <t>GUIA PER A LA RÀPIDA ACTUACIÓ EN ACCIDENTS INFANTILS EN COOPERATIVES D' ENSENYAMENT, SERVEIS SOCIALS, I CENTRES CIVICS</t>
  </si>
  <si>
    <t>SEAD12</t>
  </si>
  <si>
    <t>DELEGAT EN PREVENCIÓ DE RISCOS LABORALS</t>
  </si>
  <si>
    <t>SEAD13</t>
  </si>
  <si>
    <t>IMPLANTACIÓ D' UN SISTEMA DE GESTIÓ DE LA SEGURETAT I SALUT EN BASE A LA ISO45001 EN EL SECTOR TÈXTIL CONFECCIÓ</t>
  </si>
  <si>
    <t>SEAD14</t>
  </si>
  <si>
    <t>DRONS EN EMERGÈNCIES I SEGURETAT</t>
  </si>
  <si>
    <t>SEAD15</t>
  </si>
  <si>
    <t>Innovacions relacionades amb la seguretat en instal·lacions esportives</t>
  </si>
  <si>
    <t>SEAD17</t>
  </si>
  <si>
    <t>RECICLATGE CERTIFICACIÓ C2 - OPERADOR D'EQUIPS D'INSPECCIÓ AEROPORTUARIS</t>
  </si>
  <si>
    <t>SEAD19</t>
  </si>
  <si>
    <t>CERTIFICACIÓ C4a. EQUIPS DE GOSSOS DETECTORS D' EXPLOSIUS PER A CÀRREGA I CORREU</t>
  </si>
  <si>
    <t>SEAD20</t>
  </si>
  <si>
    <t>CERTIFICACIÓ C4B. EQUIPS DE GOSSOS DETECTORS D' EXPLOSIUS PER A INSPECCIONS DE PROVISIONS D' AVORTAMENT I SUBMINISTRAMENTS DE L' AEROPORT</t>
  </si>
  <si>
    <t>SEAD21</t>
  </si>
  <si>
    <t>REGISTRES DE SEGURETAT DE LES AERONAUS</t>
  </si>
  <si>
    <t>SEAD22</t>
  </si>
  <si>
    <t>FORMACIÓ ESPECÍFICA PER ALS SUPERVISORS DE CONTROLS DE QUALITAT</t>
  </si>
  <si>
    <t>SEAD23</t>
  </si>
  <si>
    <t>FORMACIÓ ESPECIFICA PER A PERSONAL QUE REQUEREIXI LLIURE ACCÉS A ZONA RESTRINGIDA DE SEGURETAT</t>
  </si>
  <si>
    <t>SEAD24</t>
  </si>
  <si>
    <t>FORMACIÓ PER A TUTORS EN EL LLOC DE TREBALL</t>
  </si>
  <si>
    <t>SEAD25</t>
  </si>
  <si>
    <t>ACTIVITATS DE SEGURETAT EN CENTRAL RECEPTORA D' ALARMES</t>
  </si>
  <si>
    <t>SEAD26</t>
  </si>
  <si>
    <t>RECICLATGE CERTIFICACIÓ C3b - INSPECCIÓ DE CÀRREGA I CORREU MITJANÇANT EQUIPS DE RAIGS X</t>
  </si>
  <si>
    <t>SEAD27</t>
  </si>
  <si>
    <t>AREA INSTRUMENTAL VIGILANT DE SEGURETAT</t>
  </si>
  <si>
    <t>SEAD28</t>
  </si>
  <si>
    <t>AREA JURÍDICA VIGILANT DE SEGURETAT</t>
  </si>
  <si>
    <t>SEAD29</t>
  </si>
  <si>
    <t>AREA SOCIOPROFESSIONAL VIGILANT DE SEGURETAT</t>
  </si>
  <si>
    <t>SEAD30</t>
  </si>
  <si>
    <t>ÀREA TÈCNIC PROFESSIONAL VIGILANT DE SEGURETAT</t>
  </si>
  <si>
    <t>SEAD33</t>
  </si>
  <si>
    <t>Mesuraments higienniques en el treball</t>
  </si>
  <si>
    <t>SEAD34</t>
  </si>
  <si>
    <t>Rols, responsabilitats i autoritat en la prevenció de riscos laborals</t>
  </si>
  <si>
    <t>SEAG0001</t>
  </si>
  <si>
    <t>INTEGRACIÓ DE L' ECONOMIA CIRCULAR EN LA GESTIÓ EMPRESARIAL</t>
  </si>
  <si>
    <t>SEAG0002</t>
  </si>
  <si>
    <t>MODELS DE NEGOCI SOSTENIBLES</t>
  </si>
  <si>
    <t>SEAG0003</t>
  </si>
  <si>
    <t>ECONOMIA CIRCULAR: PRINCIPIS DE LA SOSTENIBILITAT</t>
  </si>
  <si>
    <t>SEAG0004</t>
  </si>
  <si>
    <t>IMPACTE AMBIENTAL I LA SEVA AUDITORIA</t>
  </si>
  <si>
    <t>SEAG0005</t>
  </si>
  <si>
    <t>SISTEMES DE GESTIÓ AMBIENTAL</t>
  </si>
  <si>
    <t>SEAG0006</t>
  </si>
  <si>
    <t>Implantació de l'economia circular en l'organitzacions</t>
  </si>
  <si>
    <t>SEAG0007</t>
  </si>
  <si>
    <t>Pla de gestió intracentre de residus sanitaris</t>
  </si>
  <si>
    <t>SEAG0008</t>
  </si>
  <si>
    <t>Tractament de residus</t>
  </si>
  <si>
    <t>SEAG0009</t>
  </si>
  <si>
    <t>Operacions de neteja viària</t>
  </si>
  <si>
    <t>SEAG0010</t>
  </si>
  <si>
    <t>Gestió i legislació dels riscos mediambientals de la indústria química i farmacèutica</t>
  </si>
  <si>
    <t>SEAG0011</t>
  </si>
  <si>
    <t>RECUPERACIÓ I REUTILITZACIÓ DE RESIDU VOLUMINÓS DE FUSTA</t>
  </si>
  <si>
    <t>SEAG0012</t>
  </si>
  <si>
    <t>CERTIFICACIÓ AMBIENTAL D' EDIFICIS</t>
  </si>
  <si>
    <t>SEAG0013</t>
  </si>
  <si>
    <t>Operacions de producció: manteniment, reparacions, muntatges i gestió de residus</t>
  </si>
  <si>
    <t>SEAG0014</t>
  </si>
  <si>
    <t>INFERMERIA I GESTIÓ DE RESIDUS</t>
  </si>
  <si>
    <t>SEAG0015</t>
  </si>
  <si>
    <t>DESENVOLUPAMENT I IMPLANTACIÓ DE SISTEMES DE GESTIÓ AMBIENTAL A L' EMPRESA</t>
  </si>
  <si>
    <t>SEAG0016</t>
  </si>
  <si>
    <t>NORMATIVA AMBIENTAL</t>
  </si>
  <si>
    <t>SEAG0017</t>
  </si>
  <si>
    <t>MECANITZACIÓ PER A LA RESTAURACIÓ AMBIENTAL</t>
  </si>
  <si>
    <t>SEAG0018</t>
  </si>
  <si>
    <t>MONITORATGE AMBIENTAL DIGITAL</t>
  </si>
  <si>
    <t>SEAG0019</t>
  </si>
  <si>
    <t>OPERACIONS AUXILIARS D' OPTIMITZACIÓ DELS PROCESSOS DE TRACTAMENT D' AIGUA EN ETAP</t>
  </si>
  <si>
    <t>SEAG0020</t>
  </si>
  <si>
    <t>SISTEMES D'AUTOMATITZACIÓ EN ESTACIONS D'AIGUA RESIDUALS (EDAR)</t>
  </si>
  <si>
    <t>SEAG0021</t>
  </si>
  <si>
    <t>DISSENY D' ESPAIS VERDS URBANS SOSTENIBLES</t>
  </si>
  <si>
    <t>SEAG0022</t>
  </si>
  <si>
    <t>INTRODUCCIÓ A L' ENERGIA NETA COMUNITÀRIA</t>
  </si>
  <si>
    <t>SEAG0023</t>
  </si>
  <si>
    <t>INTEL·LIGÈNCIA ARTIFICIAL EN GESTIÓ AMBIENTAL</t>
  </si>
  <si>
    <t>SEAG0024</t>
  </si>
  <si>
    <t>ANÀLISI I GESTIÓ DE RESIDUS MICROPLÀSTICS PER A LA CONSERVACIÓ D' ECOSISTEMES</t>
  </si>
  <si>
    <t>SEAG0025</t>
  </si>
  <si>
    <t>RESTAURACIÓ ECOLÒGICA URBANA</t>
  </si>
  <si>
    <t>SEAG0026</t>
  </si>
  <si>
    <t>MANEIG DE PRODUCTES, SUBSTÀNCIES I EQUIPS PER A LA NETEJA I DESINFECCIÓ EN EMPRESES DE NETEJA</t>
  </si>
  <si>
    <t>SEAG0027</t>
  </si>
  <si>
    <t>GESTIÓ MEDIAMBIENTAL A L' ENGINYERIA</t>
  </si>
  <si>
    <t>SEAG01</t>
  </si>
  <si>
    <t>EMPREMTA DE CARBONI DE PRODUCTE I ORGANITZACIÓ</t>
  </si>
  <si>
    <t>SEAG02</t>
  </si>
  <si>
    <t>Models de Negoci en l'Economia Circular</t>
  </si>
  <si>
    <t>SEAG03</t>
  </si>
  <si>
    <t>Conscienciació en sostenibilitat- sector aviació</t>
  </si>
  <si>
    <t>SEAG04</t>
  </si>
  <si>
    <t>Aprofitament de residus i ecodisseny per a desenvolupar models d'economia circular</t>
  </si>
  <si>
    <t>SEAG05</t>
  </si>
  <si>
    <t>Operacions bàsiques de recollida i tractament de residus municipals i industrials</t>
  </si>
  <si>
    <t>SEAG06</t>
  </si>
  <si>
    <t>El residu plàstic de rebuig com a model de negoci en economia circular</t>
  </si>
  <si>
    <t>SEAG07</t>
  </si>
  <si>
    <t>DEPURACIÓ D' AIGÜES RESIDUALS URBANES</t>
  </si>
  <si>
    <t>SEAG08</t>
  </si>
  <si>
    <t>TRACTAMENT D' AIGÜES POTABLES</t>
  </si>
  <si>
    <t>SEAG09</t>
  </si>
  <si>
    <t>Valoritzar els nostres residus orgànics: una obligació ambiental i una possibilitat per a l'agricultura del futur</t>
  </si>
  <si>
    <t>SEAG10</t>
  </si>
  <si>
    <t>SOSTENIBILITAT I ECONOMIA CIRCULAR EN EL SECTOR COSMÈTIC. NIVELL AVANÇAT</t>
  </si>
  <si>
    <t>SEAG11</t>
  </si>
  <si>
    <t>SOSTENIBILITAT I ECONOMIA CIRCULAR EN EL SECTOR COSMÈTIC. NIVELL BÀSIC</t>
  </si>
  <si>
    <t>SEAG12</t>
  </si>
  <si>
    <t>ECONOMIA CIRCULAR I DESENVOLUPAMENT SOSTENIBLE EN EL SECTOR CALÇAT</t>
  </si>
  <si>
    <t>SEAG13</t>
  </si>
  <si>
    <t>Canvi climàtic i empremta de carboni</t>
  </si>
  <si>
    <t>SEAG14</t>
  </si>
  <si>
    <t>GREENCOOPS - DESENVOLUPAMENT RURAL SOSTENIBLE A TRAVÉS DE LES COOPERATIVES DE TREBALL</t>
  </si>
  <si>
    <t>SEAG15</t>
  </si>
  <si>
    <t>OBJECTIUS DE DESENVOLUPAMENT SOSTENIBLE A LES COOPERATIVES</t>
  </si>
  <si>
    <t>SEAG16</t>
  </si>
  <si>
    <t>Desenvolupament sostenible i gestió ambiental</t>
  </si>
  <si>
    <t>SSCB0001</t>
  </si>
  <si>
    <t>Animació sociocultural</t>
  </si>
  <si>
    <t>SSCB0002</t>
  </si>
  <si>
    <t>Dinamització pedagògica</t>
  </si>
  <si>
    <t>SSCB0003</t>
  </si>
  <si>
    <t>Estimulació cognitiva a persones de la tercera edat</t>
  </si>
  <si>
    <t>SSCB01</t>
  </si>
  <si>
    <t>Disseny i gestió de projectes culturals</t>
  </si>
  <si>
    <t>SSCB02</t>
  </si>
  <si>
    <t>Coordinació i suport a la direcció de recursos i serveis adreçats a la gent gran</t>
  </si>
  <si>
    <t>SSCB03</t>
  </si>
  <si>
    <t>Activitats al lleure i temps lliure</t>
  </si>
  <si>
    <t>SSCB04</t>
  </si>
  <si>
    <t>PROGRAMA DE PREVENCIÓ, IDENTIFICACIÓ I ALTERNATIVES D'OCI AL JOC I APOSTES ON LINE</t>
  </si>
  <si>
    <t>SSCE0001</t>
  </si>
  <si>
    <t>AGENT D'IGUALTAT</t>
  </si>
  <si>
    <t>SSCE0002</t>
  </si>
  <si>
    <t>Tutor/a d'empresa en els contractes de formació i alternança (bàsic de nivell i)</t>
  </si>
  <si>
    <t>SSCE0003</t>
  </si>
  <si>
    <t>Acompanyant de transport escolar</t>
  </si>
  <si>
    <t>SSCE0004</t>
  </si>
  <si>
    <t>SENSIBILITZACIÓ PER A LA IGUALTAT DE GÈNERE EN EL SECTOR DEL TRANSPORT</t>
  </si>
  <si>
    <t>SSCE0005</t>
  </si>
  <si>
    <t>INTERVENCIÓ PER REDUIR L' ACCIDENTALITAT VIÀRIA</t>
  </si>
  <si>
    <t>SSCE0006</t>
  </si>
  <si>
    <t>Aplicació de les eines google en l'educació</t>
  </si>
  <si>
    <t>SSCE0007</t>
  </si>
  <si>
    <t>Incorporació de l'aprenentatge cooperatiu a l'aula</t>
  </si>
  <si>
    <t>SSCE0008</t>
  </si>
  <si>
    <t>Metodologia AICLE: aprenentatge integrat de continguts i llengües estrangeres</t>
  </si>
  <si>
    <t>SSCE0009</t>
  </si>
  <si>
    <t>Adaptació a la norma ISO en un centre educatiu</t>
  </si>
  <si>
    <t>SSCE0010</t>
  </si>
  <si>
    <t>Sistemes de gestió de qualitat en els centres educatius</t>
  </si>
  <si>
    <t>SSCE0011</t>
  </si>
  <si>
    <t>Entrevistes amb les famílies en entorns educatius</t>
  </si>
  <si>
    <t>SSCE0012</t>
  </si>
  <si>
    <t>Educació en perspectiva de gènere</t>
  </si>
  <si>
    <t>SSCE0013</t>
  </si>
  <si>
    <t>Aprenentatge i servei comunitari en els centres educatius</t>
  </si>
  <si>
    <t>SSCE0014</t>
  </si>
  <si>
    <t>Prevenció, detecció i actuació front situacions d'abús sexual i infantil</t>
  </si>
  <si>
    <t>SSCE0015</t>
  </si>
  <si>
    <t>Eines d'avaluació de l'aprenentatge en línia</t>
  </si>
  <si>
    <t>SSCE0016</t>
  </si>
  <si>
    <t>Habilitats socials del tutor a l'aula i relació amb l'equip docent</t>
  </si>
  <si>
    <t>SSCE0017</t>
  </si>
  <si>
    <t>Psicomotricitat en l'educació</t>
  </si>
  <si>
    <t>SSCE0018</t>
  </si>
  <si>
    <t>El menjador escolar des d'una perspectiva socioeducativa</t>
  </si>
  <si>
    <t>SSCE0019</t>
  </si>
  <si>
    <t>Mediació patrimonial i educació cultural</t>
  </si>
  <si>
    <t>SSCE0020</t>
  </si>
  <si>
    <t>Plataformes per a l'aprenentatge</t>
  </si>
  <si>
    <t>SSCE0021</t>
  </si>
  <si>
    <t>Prevenció del racisme, la xenofòbia i l'homofòbia a l'escola</t>
  </si>
  <si>
    <t>SSCE0022</t>
  </si>
  <si>
    <t>Inclusió escolar amb necessitats educatives especials</t>
  </si>
  <si>
    <t>SSCE0023</t>
  </si>
  <si>
    <t>Recursos didàctics específics de robòtica educativa</t>
  </si>
  <si>
    <t>SSCE0024</t>
  </si>
  <si>
    <t>El projecte de convivència</t>
  </si>
  <si>
    <t>SSCE0025</t>
  </si>
  <si>
    <t>Metodologia flipped Learning</t>
  </si>
  <si>
    <t>SSCE0026</t>
  </si>
  <si>
    <t>Estratègies educatives per al treball|feina amb adolescents</t>
  </si>
  <si>
    <t>SSCE0027</t>
  </si>
  <si>
    <t>Seguretat a la xarxa: educació i tecnologia</t>
  </si>
  <si>
    <t>SSCE0028</t>
  </si>
  <si>
    <t>Recursos educatius per a crear continguts i activitats multimèdia</t>
  </si>
  <si>
    <t>SSCE0029</t>
  </si>
  <si>
    <t>Educació emocional a l'aula</t>
  </si>
  <si>
    <t>SSCE0030</t>
  </si>
  <si>
    <t>Ciberbullying i la intervenció socioeducativa</t>
  </si>
  <si>
    <t>SSCE0031</t>
  </si>
  <si>
    <t>Les intel·ligències múltiples a l'aula, de la teoria a les programacions</t>
  </si>
  <si>
    <t>SSCE0032</t>
  </si>
  <si>
    <t>Intervenció educativa en alumnat amb altes capacitats</t>
  </si>
  <si>
    <t>SSCE0033</t>
  </si>
  <si>
    <t>Educació inclusiva</t>
  </si>
  <si>
    <t>SSCE0034</t>
  </si>
  <si>
    <t>Diversitat sexual</t>
  </si>
  <si>
    <t>SSCE0035</t>
  </si>
  <si>
    <t>Neurociència i creativitat en l'ensenyament i l'aprenentatge</t>
  </si>
  <si>
    <t>SSCE0036</t>
  </si>
  <si>
    <t>Neurociència i creativitat en l'activitat personal i professional</t>
  </si>
  <si>
    <t>SSCE0037</t>
  </si>
  <si>
    <t>Sistema de formació i qualificació professional</t>
  </si>
  <si>
    <t>SSCE0038</t>
  </si>
  <si>
    <t>Tutories i orientació</t>
  </si>
  <si>
    <t>SSCE0039</t>
  </si>
  <si>
    <t>El sistema d'indicadors per a un centre educatiu</t>
  </si>
  <si>
    <t>SSCE0040</t>
  </si>
  <si>
    <t>Cultura del pensament (rutines i habilitats)</t>
  </si>
  <si>
    <t>SSCE0041</t>
  </si>
  <si>
    <t>Avaluació per competències</t>
  </si>
  <si>
    <t>SSCE0042</t>
  </si>
  <si>
    <t>Avaluació de l'aprenentatge en línia</t>
  </si>
  <si>
    <t>SSCE0043</t>
  </si>
  <si>
    <t>Instruments i recursos per a formadors</t>
  </si>
  <si>
    <t>SSCE0044</t>
  </si>
  <si>
    <t>Formació programada per a les empreses</t>
  </si>
  <si>
    <t>SSCE0045</t>
  </si>
  <si>
    <t>Coeducant al pati</t>
  </si>
  <si>
    <t>SSCE0046</t>
  </si>
  <si>
    <t>Detecció, eines i recursos per afrontar l'assetjament escolar</t>
  </si>
  <si>
    <t>SSCE0047</t>
  </si>
  <si>
    <t>Dificultats d'aprenentatge, detecció, prevenció i tractament.</t>
  </si>
  <si>
    <t>SSCE0048</t>
  </si>
  <si>
    <t>Disseny de programacions didàctiques per a formadors</t>
  </si>
  <si>
    <t>SSCE0049</t>
  </si>
  <si>
    <t>Educació de la veu</t>
  </si>
  <si>
    <t>SSCE0050</t>
  </si>
  <si>
    <t>Eines i instruments d'avaluació per a formadors.</t>
  </si>
  <si>
    <t>SSCE0051</t>
  </si>
  <si>
    <t>Motivació dels alumnes a l'aula</t>
  </si>
  <si>
    <t>SSCE0052</t>
  </si>
  <si>
    <t>Educació inclusiva centrada en la dislèxia</t>
  </si>
  <si>
    <t>SSCE0053</t>
  </si>
  <si>
    <t>Educació inclusiva centrada en el transtorn d'atenció (TDA)</t>
  </si>
  <si>
    <t>SSCE0054</t>
  </si>
  <si>
    <t>Educació inclusiva centrada en el trastorn de l'espectre autista (TEA)</t>
  </si>
  <si>
    <t>SSCE0055</t>
  </si>
  <si>
    <t>HABILITATS DOCENTS PER A LA IMPARTICIÓ DE LA FPE</t>
  </si>
  <si>
    <t>SSCE0056</t>
  </si>
  <si>
    <t>SENSIBILITZACIÓ EN LA IGUALTAT EFECTIVA ENTRE DONES I HOMES PER A LA DOCÈNCIA DE LA FPE</t>
  </si>
  <si>
    <t>SSCE0057</t>
  </si>
  <si>
    <t>Educació en valors</t>
  </si>
  <si>
    <t>SSCE0058</t>
  </si>
  <si>
    <t>ENTRENAMENT DE L' ACOMPLIMENT DOCENT ENFOCAT A LA FORMACIÓ PER A L' OCUPACIÓ</t>
  </si>
  <si>
    <t>SSCE0059</t>
  </si>
  <si>
    <t>TUTORITZACIÓ DE L' APRENENTATGE A L' EMPRESA</t>
  </si>
  <si>
    <t>SSCE0060</t>
  </si>
  <si>
    <t>FORMACIÓ DE FORMADORS EN EL SECTOR DE LA CONSTRUCCIÓ (TENDÈNCIES)</t>
  </si>
  <si>
    <t>SSCE0061</t>
  </si>
  <si>
    <t>FORMACIÓ DE FORMADORS EN ECONOMIA SOCIAL</t>
  </si>
  <si>
    <t>SSCE01</t>
  </si>
  <si>
    <t>ANGLÈS A1</t>
  </si>
  <si>
    <t>SSCE02</t>
  </si>
  <si>
    <t>Anglès (A2)</t>
  </si>
  <si>
    <t>SSCE03</t>
  </si>
  <si>
    <t>Anglès (B1)</t>
  </si>
  <si>
    <t>SSCE04</t>
  </si>
  <si>
    <t>Anglès (B2)</t>
  </si>
  <si>
    <t>SSCE05</t>
  </si>
  <si>
    <t>Anglès (C1)</t>
  </si>
  <si>
    <t>SSCE06</t>
  </si>
  <si>
    <t>Alemany A1</t>
  </si>
  <si>
    <t>SSCE07</t>
  </si>
  <si>
    <t>Alemany A2</t>
  </si>
  <si>
    <t>SSCE08</t>
  </si>
  <si>
    <t>Alemany B1</t>
  </si>
  <si>
    <t>SSCE09</t>
  </si>
  <si>
    <t>Alemany B2</t>
  </si>
  <si>
    <t>SSCE10</t>
  </si>
  <si>
    <t>Alemany C1</t>
  </si>
  <si>
    <t>SSCE11</t>
  </si>
  <si>
    <t>Portuguès A1</t>
  </si>
  <si>
    <t>SSCE12</t>
  </si>
  <si>
    <t>Francès A1</t>
  </si>
  <si>
    <t>SSCE13</t>
  </si>
  <si>
    <t>Francès A2</t>
  </si>
  <si>
    <t>SSCE14</t>
  </si>
  <si>
    <t>Francès B1</t>
  </si>
  <si>
    <t>SSCE15</t>
  </si>
  <si>
    <t>Francès B2</t>
  </si>
  <si>
    <t>SSCE16</t>
  </si>
  <si>
    <t>Portuguès A2</t>
  </si>
  <si>
    <t>SSCE17</t>
  </si>
  <si>
    <t>Competències digitals docents</t>
  </si>
  <si>
    <t>SSCE18</t>
  </si>
  <si>
    <t>Gamificació i Gestió de recursos digitals</t>
  </si>
  <si>
    <t>SSCE19</t>
  </si>
  <si>
    <t>Tutorització de cursos online amb Moodle</t>
  </si>
  <si>
    <t>SSCE20</t>
  </si>
  <si>
    <t>Competències digitals per a formadors i tutors segons el "marc comú de competència digital docent-digcomp"</t>
  </si>
  <si>
    <t>SSCE21</t>
  </si>
  <si>
    <t>Tutorització de la formació pràctica en centres de treball</t>
  </si>
  <si>
    <t>SSCE22</t>
  </si>
  <si>
    <t>Tutorització en teleformació</t>
  </si>
  <si>
    <t>SSCE23</t>
  </si>
  <si>
    <t>Administració i gestió de plataformes LMS Moodle</t>
  </si>
  <si>
    <t>SSCE24</t>
  </si>
  <si>
    <t>Noves tecnologies interactives a l'aula</t>
  </si>
  <si>
    <t>SSCE25</t>
  </si>
  <si>
    <t>DISCIPLINA POSITIVA EN L'ETAPA INFANTIL</t>
  </si>
  <si>
    <t>SSCE26</t>
  </si>
  <si>
    <t>Elaboració de projectes per a l'aprenentatge en educació</t>
  </si>
  <si>
    <t>SSCE27</t>
  </si>
  <si>
    <t>Metodologies actives</t>
  </si>
  <si>
    <t>SSCE28</t>
  </si>
  <si>
    <t>METODOLOGIES ACTIVES D'ENSENYAMENT</t>
  </si>
  <si>
    <t>SSCE29</t>
  </si>
  <si>
    <t>Metodologies per a l'aula virtual</t>
  </si>
  <si>
    <t>SSCE30</t>
  </si>
  <si>
    <t>Gestió de projectes de desenvolupament local i rural</t>
  </si>
  <si>
    <t>SSCE31</t>
  </si>
  <si>
    <t>Docència digital de la Formació Professional</t>
  </si>
  <si>
    <t>SSCE32</t>
  </si>
  <si>
    <t>Gamificació en la Formació de PRL</t>
  </si>
  <si>
    <t>SSCE33</t>
  </si>
  <si>
    <t>LLENGUATGE NO SEXISTA PER A LA IGUALTAT DE GÈNERE</t>
  </si>
  <si>
    <t>SSCE34</t>
  </si>
  <si>
    <t>APLICACIÓ DE LES TIC A LA FORMACIÓ</t>
  </si>
  <si>
    <t>SSCE35</t>
  </si>
  <si>
    <t>Tutorització de cursos en entorns no presencials</t>
  </si>
  <si>
    <t>SSCG0001</t>
  </si>
  <si>
    <t>ANIMACIÓ ESTIMULATIVA AMB PERSONES EN SITUACIÓ DE DEPENDÈNCIA</t>
  </si>
  <si>
    <t>SSCG0002</t>
  </si>
  <si>
    <t>ATENCIÓ INTEGRAL I CENTRADA EN LA PERSONA PER A EQUIPS MULTIDISCIPLINARIS D' ATENCIÓ</t>
  </si>
  <si>
    <t>SSCG0003</t>
  </si>
  <si>
    <t>ORIENTACIÓ I FORMACIÓ A PERSONES MIGRANTS</t>
  </si>
  <si>
    <t>SSCG0004</t>
  </si>
  <si>
    <t>INTERVENCIONS ASSISTIDES AMB CAVALLS</t>
  </si>
  <si>
    <t>SSCG0005</t>
  </si>
  <si>
    <t>Acompanyament al procés de dol</t>
  </si>
  <si>
    <t>SSCG0006</t>
  </si>
  <si>
    <t>Eines d'interveción educativa contra la violència masclista</t>
  </si>
  <si>
    <t>SSCG0007</t>
  </si>
  <si>
    <t>Detecció i abordatge de situacions de risc als domicilis</t>
  </si>
  <si>
    <t>SSCG0008</t>
  </si>
  <si>
    <t>Aproximació a la salut mental</t>
  </si>
  <si>
    <t>SSCG0009</t>
  </si>
  <si>
    <t>Serveis assistencials a víctimes de violència de gènere</t>
  </si>
  <si>
    <t>SSCG0010</t>
  </si>
  <si>
    <t>Maneig de les crisis d'agressivitat</t>
  </si>
  <si>
    <t>SSCG0011</t>
  </si>
  <si>
    <t>Gestió de l'estrès per a professionals sociosanitaris</t>
  </si>
  <si>
    <t>SSCG0012</t>
  </si>
  <si>
    <t>Discapacitats i lleure</t>
  </si>
  <si>
    <t>SSCG0013</t>
  </si>
  <si>
    <t>Intervenció socioeducativa amb persones grans</t>
  </si>
  <si>
    <t>SSCG0014</t>
  </si>
  <si>
    <t>Tècniques bàsiques d'assistència a persones en salut mental</t>
  </si>
  <si>
    <t>SSCG0015</t>
  </si>
  <si>
    <t>Gestió restaurativa de les relacions i el conflicte</t>
  </si>
  <si>
    <t>SSCG0016</t>
  </si>
  <si>
    <t>Tècniques de control i contenció del pànic col·lectiu</t>
  </si>
  <si>
    <t>SSCG0017</t>
  </si>
  <si>
    <t>Atenció centrada en la persona</t>
  </si>
  <si>
    <t>SSCG0018</t>
  </si>
  <si>
    <t>El pla individual d'atenció integral com a eix de l'atenció centrada en la persona</t>
  </si>
  <si>
    <t>SSCG0019</t>
  </si>
  <si>
    <t>Gestió de la diversitat familiar des de l'atenció social</t>
  </si>
  <si>
    <t>SSCG0020</t>
  </si>
  <si>
    <t>Prevenció del maltractament en l'àmbit geriàtric</t>
  </si>
  <si>
    <t>SSCG0021</t>
  </si>
  <si>
    <t>Serveis assistencials a persones amb dependència</t>
  </si>
  <si>
    <t>SSCG0022</t>
  </si>
  <si>
    <t>Tècniques d'acompanyament a través del counselling</t>
  </si>
  <si>
    <t>SSCG0023</t>
  </si>
  <si>
    <t>Educació sexual i afectiva en el procés d'envelliment</t>
  </si>
  <si>
    <t>SSCG0024</t>
  </si>
  <si>
    <t>Teràpia d'estimulació amb nines|canells per a persones amb demència</t>
  </si>
  <si>
    <t>SSCG0025</t>
  </si>
  <si>
    <t>Comunicació augmentativa i alternativa en persones amb discapacitat</t>
  </si>
  <si>
    <t>SSCG0026</t>
  </si>
  <si>
    <t>Addiccions en adolescents, l'ús patològic de les tecnologies d'informació i comunicació.</t>
  </si>
  <si>
    <t>SSCG0027</t>
  </si>
  <si>
    <t>Condicionament físic per a la tercera edat</t>
  </si>
  <si>
    <t>SSCG0028</t>
  </si>
  <si>
    <t>Atenció al malalt d'alzheimer</t>
  </si>
  <si>
    <t>SSCG0029</t>
  </si>
  <si>
    <t>Atenció a persones malaltes amb demència</t>
  </si>
  <si>
    <t>SSCG0030</t>
  </si>
  <si>
    <t>Envelliment actiu i activitats socioeducatives amb personis majors</t>
  </si>
  <si>
    <t>SSCG0031</t>
  </si>
  <si>
    <t>Gestió d'equips de reflexió ètica en les organitzacions sociosanitàries</t>
  </si>
  <si>
    <t>SSCG0032</t>
  </si>
  <si>
    <t>La història de vida com a instrument de l'atenció centrat en la persona</t>
  </si>
  <si>
    <t>SSCG0033</t>
  </si>
  <si>
    <t>Mediació juvenil</t>
  </si>
  <si>
    <t>SSCG0034</t>
  </si>
  <si>
    <t>Atenció a les persones majors en les residències per COVID-19</t>
  </si>
  <si>
    <t>SSCG0035</t>
  </si>
  <si>
    <t>Tècniques i cures auxiliars en geriatria</t>
  </si>
  <si>
    <t>SSCG0036</t>
  </si>
  <si>
    <t>SUPORT EN L'ATENCIÓ A LA DEPENDÈNCIA PER A PERSONES AMB DISCAPACITAT</t>
  </si>
  <si>
    <t>SSCG0037</t>
  </si>
  <si>
    <t>Suport en activitats de prevenció i promoció de la salut mental</t>
  </si>
  <si>
    <t>SSCG0038</t>
  </si>
  <si>
    <t>DETECCIÓ I ACTUACIÓ DAVANT ELS MALTRACTAMENTS EN LA INFÀNCIA</t>
  </si>
  <si>
    <t>SSCG0039</t>
  </si>
  <si>
    <t>ABORDATGE PROFESSIONAL EN L'ATENCIÓ A PACIENTS DEPENDENTS</t>
  </si>
  <si>
    <t>SSCG0040</t>
  </si>
  <si>
    <t>ORIENTACIÓ I INTERVENCIÓ SOCIAL AMB PERSONES EN RISC D' EXCLUSIÓ</t>
  </si>
  <si>
    <t>SSCG0041</t>
  </si>
  <si>
    <t>Suport entre iguals</t>
  </si>
  <si>
    <t>SSCG0042</t>
  </si>
  <si>
    <t>INTERVENCIÓ I PREVENCIÓ DE LA SOLEDAT EN PERSONES GRANS USUÀRIES DE SERVEIS D' ATENCIÓ SOCIOSANITÀRIA</t>
  </si>
  <si>
    <t>SSCG01</t>
  </si>
  <si>
    <t>Atenció sociosanitària a persones dependents amb Alzheimer o altres demències en institucions socials</t>
  </si>
  <si>
    <t>SSCG02</t>
  </si>
  <si>
    <t>Intervenció de l'ocupació domèstica en la cura de persones grans</t>
  </si>
  <si>
    <t>SSCG03</t>
  </si>
  <si>
    <t>Atenció integrada en les cures professionals a la persona amb malaltia crònica</t>
  </si>
  <si>
    <t>Atenció integral i centrada en la persona per a professionals de centres de serveis socials</t>
  </si>
  <si>
    <t>Atenció integral i centrada en la persona per a professionals dels serveis socials de base i atenció domiciliària</t>
  </si>
  <si>
    <t>SSCG08</t>
  </si>
  <si>
    <t>Millora de l'acció social a través de la transformació digital</t>
  </si>
  <si>
    <t>SSCG09</t>
  </si>
  <si>
    <t>Atenció terapèutica ocupacional domiciliària i en centres</t>
  </si>
  <si>
    <t>SSCG10</t>
  </si>
  <si>
    <t>Coordinació i gestió de serveis d'atenció domiciliària</t>
  </si>
  <si>
    <t>SSCG11</t>
  </si>
  <si>
    <t>Atenció especialitzada a persones dependents amb Trastorn de l'Espectre de l'Autisme</t>
  </si>
  <si>
    <t>SSCG12</t>
  </si>
  <si>
    <t>Procediments bàsics a l'atenció sociosanitària</t>
  </si>
  <si>
    <t>SSCG13</t>
  </si>
  <si>
    <t>Noves tecnologies aplicades a persones majors amb trastorns cognitius</t>
  </si>
  <si>
    <t>SSCG14</t>
  </si>
  <si>
    <t>Comunicació augmentativa i alternativa basada en pictogrames</t>
  </si>
  <si>
    <t>SSCG15</t>
  </si>
  <si>
    <t>Atenció i suport en la cura de l'etapa final de la vida a domicilis i institucions</t>
  </si>
  <si>
    <t>SSCG16</t>
  </si>
  <si>
    <t>SSCG17</t>
  </si>
  <si>
    <t>SSCG18</t>
  </si>
  <si>
    <t>Atenció integral i centrada a la persona per a professionals d'atenció continuada a centres i domicilis</t>
  </si>
  <si>
    <t>SSCG19</t>
  </si>
  <si>
    <t>Atenció integral i centrada en la persona per a professionals de serveis generals a centres de serveis socials</t>
  </si>
  <si>
    <t>SSCG20</t>
  </si>
  <si>
    <t>Aplicació de les Tecnologies de la Informació i la Comunicació en els cures professionals.</t>
  </si>
  <si>
    <t>SSCG21</t>
  </si>
  <si>
    <t>Estratègies d' autocura per a la persona cuidadora professional.</t>
  </si>
  <si>
    <t>SSCI0001</t>
  </si>
  <si>
    <t>INNOVACIONS TECNOLOGIQUES EN ELS PROTOCOLS DE NETEJA I DESINFECCIÓ AMBIENTAL</t>
  </si>
  <si>
    <t>SSCI0002</t>
  </si>
  <si>
    <t>OPERACIONS AUXILIARS DE MANTENIMENT EN PISCINES D' ÚS COL.LECTIU I FONTS ORNAMENTALS</t>
  </si>
  <si>
    <t>SSCI0003</t>
  </si>
  <si>
    <t>PROCEDIMENTS BÀSICS A LA BUGADERIA INDUSTRIAL</t>
  </si>
  <si>
    <t>SSCI0004</t>
  </si>
  <si>
    <t>NETEJA EN SERVEIS RESIDENCIALS</t>
  </si>
  <si>
    <t>SSCI0005</t>
  </si>
  <si>
    <t>Neteja|Netedat de sales blanques en laboratoris farmacèutics</t>
  </si>
  <si>
    <t>SSCI0006</t>
  </si>
  <si>
    <t>Destacat</t>
  </si>
  <si>
    <t>SSCI0007</t>
  </si>
  <si>
    <t>Serveis de neteja|netedat en centres hospitalaris</t>
  </si>
  <si>
    <t>SSCI0008</t>
  </si>
  <si>
    <t>Serveis de neteja|netedat en centres educatius</t>
  </si>
  <si>
    <t>SSCI0009</t>
  </si>
  <si>
    <t>Gestió de serveis de neteja|netedat</t>
  </si>
  <si>
    <t>SSCI0010</t>
  </si>
  <si>
    <t>Neteja|Netedat de superfícies</t>
  </si>
  <si>
    <t>SSCI0011</t>
  </si>
  <si>
    <t>Planxa</t>
  </si>
  <si>
    <t>SSCI0012</t>
  </si>
  <si>
    <t>Tintoreria</t>
  </si>
  <si>
    <t>SSCI0013</t>
  </si>
  <si>
    <t>Gestió de la tintoreria</t>
  </si>
  <si>
    <t>SSCI0014</t>
  </si>
  <si>
    <t>Wet cleaning</t>
  </si>
  <si>
    <t>SSCI0015</t>
  </si>
  <si>
    <t>Tècniques de tractament de paviments sense fluosilicats</t>
  </si>
  <si>
    <t>SSCI0016</t>
  </si>
  <si>
    <t>Neteja en sales blanques hospitalàries</t>
  </si>
  <si>
    <t>SSCI0017</t>
  </si>
  <si>
    <t>Activitats auxiliars de neteja d'immobles i superfícies</t>
  </si>
  <si>
    <t>SSCI0018</t>
  </si>
  <si>
    <t>Procediments de treball per a auxiliars de serveis</t>
  </si>
  <si>
    <t>SSCI0019</t>
  </si>
  <si>
    <t>Neteja i desinfecció davant d'agents biològics</t>
  </si>
  <si>
    <t>SSCI0020</t>
  </si>
  <si>
    <t>SERVEI DE BUGADERIA I LLENCERIA EN CENTRES SANITARIS</t>
  </si>
  <si>
    <t>SSCI01</t>
  </si>
  <si>
    <t>Neteja i desinfecció per al transport públic per carretera</t>
  </si>
  <si>
    <t>SSCI02</t>
  </si>
  <si>
    <t>Protocols de desinfecció de vehicles</t>
  </si>
  <si>
    <t>TCPC0001</t>
  </si>
  <si>
    <t>MUNTAT D' ESPARDENYES I CALÇAT DE JUTE</t>
  </si>
  <si>
    <t>TCPC0002</t>
  </si>
  <si>
    <t>APARAT I COSIT D' ESPARDENYES I CALÇAT DE JUTE</t>
  </si>
  <si>
    <t>TCPC0003</t>
  </si>
  <si>
    <t>PATRONATGE BÀSIC I TALLAT DE MATERIALS PER A ESPARDENYES I CALÇAT DE JUTE</t>
  </si>
  <si>
    <t>TCPC0004</t>
  </si>
  <si>
    <t>SKETCHING DIGITAL PARA SNEAKERS</t>
  </si>
  <si>
    <t>TCPC01</t>
  </si>
  <si>
    <t>APARAT DE CALÇAT CONFORT</t>
  </si>
  <si>
    <t>TCPC02</t>
  </si>
  <si>
    <t>MUNTAT DE CALÇAT CONFORT</t>
  </si>
  <si>
    <t>TCPC03</t>
  </si>
  <si>
    <t>DISSENY I FABRICACIÓ DE MARROQUINERIA</t>
  </si>
  <si>
    <t>TCPC04</t>
  </si>
  <si>
    <t>Assegurament de la qualitat en empreses de calçat</t>
  </si>
  <si>
    <t>TCPC05</t>
  </si>
  <si>
    <t>CALCE TRADICIONAL</t>
  </si>
  <si>
    <t>TCPC06</t>
  </si>
  <si>
    <t>DISSENY DE CALÇAT 2D: ILLUSTRATOR</t>
  </si>
  <si>
    <t>TCPC07</t>
  </si>
  <si>
    <t>DISSENY DE CALÇAT</t>
  </si>
  <si>
    <t>TCPC08</t>
  </si>
  <si>
    <t>DISSENY DE CALÇAT 3D: RHINOCERS</t>
  </si>
  <si>
    <t>TCPC09</t>
  </si>
  <si>
    <t>DISSENY INDUSTRIAL I IMPRSIÓ EN 3D PER A CALÇAT</t>
  </si>
  <si>
    <t>TCPC11</t>
  </si>
  <si>
    <t>DISSENY DE HORMES 3D: RHINOCERS</t>
  </si>
  <si>
    <t>TCPC12</t>
  </si>
  <si>
    <t>DISSENY DE PISOS 3D: RHINOCEROS</t>
  </si>
  <si>
    <t>TCPC13</t>
  </si>
  <si>
    <t>DISSENY, AJUSTOS I FABRICACIÓ DE SOLES</t>
  </si>
  <si>
    <t>TCPC14</t>
  </si>
  <si>
    <t>ANÀLISI DE PROCESSOS I TEMPS DE PRODUCCIÓ EN EL SECTOR DEL CALÇAT</t>
  </si>
  <si>
    <t>TCPC15</t>
  </si>
  <si>
    <t>SOSTENIBILITAT I CIRCULARITAT A LES EMPRESES DEL SECTOR DEL CALÇAT</t>
  </si>
  <si>
    <t>TCPC16</t>
  </si>
  <si>
    <t>MUNTAT DE PUNTES DE CALÇAT</t>
  </si>
  <si>
    <t>TCPC17</t>
  </si>
  <si>
    <t>PIETATGE I ESCANDALL DE MODELS</t>
  </si>
  <si>
    <t>TCPC18</t>
  </si>
  <si>
    <t>FORMACIÓ PRÀCTICA PER A LA GESTIÓ DE PERSONES EN EL SECTOR DEL CALÇAT</t>
  </si>
  <si>
    <t>TCPC19</t>
  </si>
  <si>
    <t>PATRONATGE DE CALÇAT 2D: JEVER</t>
  </si>
  <si>
    <t>TCPC21</t>
  </si>
  <si>
    <t>POLIT, ENCOLAT I ENGANXAT DE SOLES EN CALÇAT</t>
  </si>
  <si>
    <t>TCPC22</t>
  </si>
  <si>
    <t>INSPECCIÓ EN PRODUCCIÓ I ACABAT DE CALÇAT</t>
  </si>
  <si>
    <t>TCPC51</t>
  </si>
  <si>
    <t>APARAT DE BOSSES I COMPLEMENTS DE MARROQUINERIA</t>
  </si>
  <si>
    <t>TCPF0001</t>
  </si>
  <si>
    <t>COSIT D' ARTICLES DE PELL DE LUXE. NIVELL BÀSIC</t>
  </si>
  <si>
    <t>TCPF0002</t>
  </si>
  <si>
    <t>MANUFACTURA D' ARTICLES DE PELL DE LUXE. NIVELL BÀSIC.</t>
  </si>
  <si>
    <t>TCPF0003</t>
  </si>
  <si>
    <t>COSIT D' ARTICLES DE PELL DE LUXE. NIVELL AVANÇAT</t>
  </si>
  <si>
    <t>TCPF0004</t>
  </si>
  <si>
    <t>MANUFACTURA D' ARTICLES DE PELL DE LUXE. NIVELL QUALIFICAT.</t>
  </si>
  <si>
    <t>TCPF0005</t>
  </si>
  <si>
    <t>Assessorament en moda i imatge personal</t>
  </si>
  <si>
    <t>TCPF0006</t>
  </si>
  <si>
    <t>Confecció de prototips I</t>
  </si>
  <si>
    <t>TCPF0007</t>
  </si>
  <si>
    <t>Confecció de prototips II</t>
  </si>
  <si>
    <t>TCPF0008</t>
  </si>
  <si>
    <t>Anàlisi del producte per a la venda a la moda tèxtil</t>
  </si>
  <si>
    <t>TCPF0009</t>
  </si>
  <si>
    <t>Tècniques digitals aplicades al disseny de moda, imatges vectorials I</t>
  </si>
  <si>
    <t>TCPF0010</t>
  </si>
  <si>
    <t>Tècniques digitals aplicades al disseny de moda. Retoc d'imatge I</t>
  </si>
  <si>
    <t>TCPF0011</t>
  </si>
  <si>
    <t>Tècniques digitals aplicades al disseny de moda, retoc d'imatge II</t>
  </si>
  <si>
    <t>TCPF0012</t>
  </si>
  <si>
    <t>Disseny de moda tèxtil. Confecció</t>
  </si>
  <si>
    <t>TCPF0013</t>
  </si>
  <si>
    <t>Marcada i optimització de matèries i peces tèxtils</t>
  </si>
  <si>
    <t>TCPF0014</t>
  </si>
  <si>
    <t>Preparació de patrons per a la industrialització amb escalat</t>
  </si>
  <si>
    <t>TCPF0015</t>
  </si>
  <si>
    <t>Patronatge per ordinador I</t>
  </si>
  <si>
    <t>TCPF0016</t>
  </si>
  <si>
    <t>Patronatge per ordinador II</t>
  </si>
  <si>
    <t>TCPF0017</t>
  </si>
  <si>
    <t>Transformació i elaboració de models</t>
  </si>
  <si>
    <t>TCPF0018</t>
  </si>
  <si>
    <t>Interpretació i elaboració de fitxes tècniques</t>
  </si>
  <si>
    <t>TCPF0019</t>
  </si>
  <si>
    <t>Tècniques digitals aplicades al disseny de moda, imatges vectorials II</t>
  </si>
  <si>
    <t>TCPF0020</t>
  </si>
  <si>
    <t>Ecodisseny aplicat al tèxtil i a la moda</t>
  </si>
  <si>
    <t>TCPF0021</t>
  </si>
  <si>
    <t>OPERACIONS BÀSIQUES D'ACCESSORIS DE CUIR</t>
  </si>
  <si>
    <t>TCPF0022</t>
  </si>
  <si>
    <t>OPERACIONS AUXILIARS DE CONFECCIÓ TÈXTIL</t>
  </si>
  <si>
    <t>TCPF0023</t>
  </si>
  <si>
    <t>Disseny de moda 3D inicial</t>
  </si>
  <si>
    <t>TCPF0024</t>
  </si>
  <si>
    <t>Disseny de moda 3D avançat</t>
  </si>
  <si>
    <t>TCPF0025</t>
  </si>
  <si>
    <t>DISSENY I CONFECCIÓ D' ARTICLES TÈXTILS PER A LA LLAR I DECORACIÓ</t>
  </si>
  <si>
    <t>TCPF0026</t>
  </si>
  <si>
    <t>ECODISSENY I GESTIÓ DE LA SOSTENIBILITAT EN EL SECTOR TÈXTIL I MODA</t>
  </si>
  <si>
    <t>TCPF12</t>
  </si>
  <si>
    <t>Anàlisi de processos i temps de producció en el sector de la pell i el cuir</t>
  </si>
  <si>
    <t>TCPF13</t>
  </si>
  <si>
    <t>LOGISTICA INTEGRAL SECTOR TCPC</t>
  </si>
  <si>
    <t>TCPF14</t>
  </si>
  <si>
    <t>PATRONATGE INDUSTRIAL I DIGITAL EN CONFECCIÓ I PELL</t>
  </si>
  <si>
    <t>TCPF15</t>
  </si>
  <si>
    <t>Sostenibilitat i circularitat en les empreses del sector tèxtil</t>
  </si>
  <si>
    <t>TCPF16</t>
  </si>
  <si>
    <t>TECNOLOGIA TÈXTIL</t>
  </si>
  <si>
    <t>TCPF17</t>
  </si>
  <si>
    <t>SOSTENIBILITAT I CIRCULARITAT A LES EMPRESES DEL SECTOR DE LA CONFECCIÓ</t>
  </si>
  <si>
    <t>TCPF18</t>
  </si>
  <si>
    <t>ANÀLISI DE PROCESSOS I TEMPS DE PRODUCCIÓ EN EL SECTOR DE LA CONFECCIÓ TÈXTIL</t>
  </si>
  <si>
    <t>TCPF19</t>
  </si>
  <si>
    <t>SOSTENIBILITAT I CIRCULARITAT A LES EMPRESES DEL SECTOR DE LA PELL</t>
  </si>
  <si>
    <t>TCPF20</t>
  </si>
  <si>
    <t>TÈCNIQUES DE ENTAPISSAT DE MOBILIARI</t>
  </si>
  <si>
    <t>TCPF21</t>
  </si>
  <si>
    <t>ENTAPISSAT DEL MOBLE</t>
  </si>
  <si>
    <t>TCPF22</t>
  </si>
  <si>
    <t>TÈCNIQUES BÀSIQUES DE TALL, ACOBLAT I ACABAT DE PRODUCTES TÈXTILS</t>
  </si>
  <si>
    <t>TCPF23</t>
  </si>
  <si>
    <t>ANALISI DE PROCESSOS I TEMPS DE PRODUCCIÓ EN EL SECTOR TÈXTIL</t>
  </si>
  <si>
    <t>TCPF24</t>
  </si>
  <si>
    <t>DISSENY I DESENVOLUPAMENT DE PRODUCTES TÈXTILS SOSTENIBLES</t>
  </si>
  <si>
    <t>TCPF25</t>
  </si>
  <si>
    <t>EINES DIGITALS EN DISSENY I DESENVOLUPAMENT DE PRODUCTES EN EL SECTOR TÈXTIL</t>
  </si>
  <si>
    <t>TCPN0001</t>
  </si>
  <si>
    <t>CURA DE LA ROBA: BUGADERIA I ARRANJAMENTS TÈXTILS</t>
  </si>
  <si>
    <t>TCPN0002</t>
  </si>
  <si>
    <t>Fonaments de la pell per a la creació, manufactura i venda d'articles</t>
  </si>
  <si>
    <t>TCPN0003</t>
  </si>
  <si>
    <t>Processos, tecnologies i requisits de mercat en la transformació sostenible de la pell</t>
  </si>
  <si>
    <t>TCPN0004</t>
  </si>
  <si>
    <t>Creació artesana i manufactura d'articles de pell</t>
  </si>
  <si>
    <t>TCPN0005</t>
  </si>
  <si>
    <t>Processos i tecnologies en la creació i manufactura d'articles de pell</t>
  </si>
  <si>
    <t>TCPN0006</t>
  </si>
  <si>
    <t>OPERACIONS AUXILIARS DE PLANXAT TÈXTIL</t>
  </si>
  <si>
    <t>TCPN01</t>
  </si>
  <si>
    <t>Eines de disseny i desenvolupament per a l'estampació tèxtil</t>
  </si>
  <si>
    <t>TCPN02</t>
  </si>
  <si>
    <t>EL PROCÉS DE FABRICACIÓ DE LA PELL EN OPERACIONS DE RIBERA</t>
  </si>
  <si>
    <t>TCPN03</t>
  </si>
  <si>
    <t>EL PROCÉS DE FABRICACIÓ DE LA PELL EN LES OPERACIONS DE CURTICIÓ I POST-CURTICIÓ</t>
  </si>
  <si>
    <t>TCPN04</t>
  </si>
  <si>
    <t>OPERACIONS D' ACABAT DE LA PELL</t>
  </si>
  <si>
    <t>TCPN05</t>
  </si>
  <si>
    <t>MATERIALS ECOLÒGICS I TECNOLOGIES SOSTENIBLES EN LA INDÚSTRIA DE LA PELL</t>
  </si>
  <si>
    <t>TCPP0001</t>
  </si>
  <si>
    <t>Reconeixement i interpretació de teixits tèxtils</t>
  </si>
  <si>
    <t>TCPP0002</t>
  </si>
  <si>
    <t>Tendències tecnològiques. Materials i teixits innovadors</t>
  </si>
  <si>
    <t>TCPP0003</t>
  </si>
  <si>
    <t>BIOMATERIALS APLICATS A LA SOSTENIBILITAT DE LA INDÚSTRIA TÈXTIL</t>
  </si>
  <si>
    <t>TCPP01</t>
  </si>
  <si>
    <t>Disseny i impressió de prototips en 3D</t>
  </si>
  <si>
    <t>TMVB0001</t>
  </si>
  <si>
    <t>OPERACIONS MECANIQUES I ELECTRIQUES DE MUNTATGE DE MATERIAL RODANT FERROVIARI</t>
  </si>
  <si>
    <t>TMVG0001</t>
  </si>
  <si>
    <t>Procediments bàsics a la instal·lació i la reparació de pneumàtics</t>
  </si>
  <si>
    <t>TMVG0002</t>
  </si>
  <si>
    <t>Introducció a l'automoció</t>
  </si>
  <si>
    <t>TMVG0003</t>
  </si>
  <si>
    <t>MECÀNICA PER A CONDUCTORS DE VEHICLES DE MERCADERIES</t>
  </si>
  <si>
    <t>TMVG0004</t>
  </si>
  <si>
    <t>MANTENIMENT DE VEHICLES HÍBRIDS</t>
  </si>
  <si>
    <t>TMVG0005</t>
  </si>
  <si>
    <t>Instal·lació i reparació del pneumàtic industrial</t>
  </si>
  <si>
    <t>TMVG0006</t>
  </si>
  <si>
    <t>Diagnòstic i reparació d'unitats de control (UC)</t>
  </si>
  <si>
    <t>TMVG0007</t>
  </si>
  <si>
    <t>MANTENIMENT I REPARACIÓ D' AUTOCARS</t>
  </si>
  <si>
    <t>TMVG0008</t>
  </si>
  <si>
    <t>Diagnosi d'avaries mitjançant oscil·loscopi i màquina de diagnosi. Nivell avançat</t>
  </si>
  <si>
    <t>TMVG0009</t>
  </si>
  <si>
    <t>Diagnosi d'avaries mitjançant oscil·loscopi i màquina de diagnosi. Nivell bàsic</t>
  </si>
  <si>
    <t>TMVG0010</t>
  </si>
  <si>
    <t>Tecnologia de l'automoció</t>
  </si>
  <si>
    <t>TMVG0011</t>
  </si>
  <si>
    <t>Tecnologia del vehicle elèctric. Nivell I</t>
  </si>
  <si>
    <t>TMVG0012</t>
  </si>
  <si>
    <t>Tecnologia del vehicle elèctric. Nivell II</t>
  </si>
  <si>
    <t>TMVG0013</t>
  </si>
  <si>
    <t>Tecnologia del vehicle elèctric. Nivell III</t>
  </si>
  <si>
    <t>TMVG0014</t>
  </si>
  <si>
    <t>Sistemes híbrids a l'automòbil. Nivell I</t>
  </si>
  <si>
    <t>TMVG0015</t>
  </si>
  <si>
    <t>Sistemes híbrids a l'automòbil. Comprovació i diagnosi. Nivell II</t>
  </si>
  <si>
    <t>TMVG0016</t>
  </si>
  <si>
    <t>Sistemes anticontaminants de l'automòbil</t>
  </si>
  <si>
    <t>TMVG0017</t>
  </si>
  <si>
    <t>Gestió de sistemes pass-thru. Nivell I</t>
  </si>
  <si>
    <t>TMVG0018</t>
  </si>
  <si>
    <t>Sistemes d'injecció directa de gasolina d'última generació</t>
  </si>
  <si>
    <t>TMVG0019</t>
  </si>
  <si>
    <t>Sistemes d'injecció directa dièsel de 3a i 4a generació</t>
  </si>
  <si>
    <t>TMVG0020</t>
  </si>
  <si>
    <t>Tecnologia específica d'automoció. Programari</t>
  </si>
  <si>
    <t>TMVG0021</t>
  </si>
  <si>
    <t>PREPARACIÓ BÀSICA PER A ACTIVITATS DE MANTENIMENT I ELECTROMECÀNICA DE VEHICLES AUTOMÒBILS</t>
  </si>
  <si>
    <t>TMVG0022</t>
  </si>
  <si>
    <t>Mecànica d'automoció</t>
  </si>
  <si>
    <t>TMVG0023</t>
  </si>
  <si>
    <t>MANTENIMENT DE PATINETS ELÈCTRICS DE MOBILITAT URBANA O PERSONAL</t>
  </si>
  <si>
    <t>TMVG0024</t>
  </si>
  <si>
    <t>Dinàmica i geometria de la direcció i suspensió</t>
  </si>
  <si>
    <t>TMVG0025</t>
  </si>
  <si>
    <t>TMVG0026</t>
  </si>
  <si>
    <t>Electricitat i electrònica per a motocicletes</t>
  </si>
  <si>
    <t>TMVG0027</t>
  </si>
  <si>
    <t>Registre i anàlisi de dades en proves dinàmiques per a la gestió motor</t>
  </si>
  <si>
    <t>TMVG0028</t>
  </si>
  <si>
    <t>Sistemes de caixes de canvi de doble embragatge DSG, manteniment i avaries</t>
  </si>
  <si>
    <t>TMVG0029</t>
  </si>
  <si>
    <t>Sistemes de seguretat passiva del vehicle</t>
  </si>
  <si>
    <t>TMVG0030</t>
  </si>
  <si>
    <t>Sistemes de sobrealimentació, diagnosi i avaries</t>
  </si>
  <si>
    <t>TMVG0031</t>
  </si>
  <si>
    <t>Sistemes d'injecció electrònica per a motocicletes</t>
  </si>
  <si>
    <t>TMVG0032</t>
  </si>
  <si>
    <t>Ús d'equips de diagnosi, OBD i oscil·loscopi per a la reparació d'avaries de motocicletes</t>
  </si>
  <si>
    <t>TMVG0033</t>
  </si>
  <si>
    <t>Reprogramació i reparació d'unitats de control automotrius (Nivell 2)</t>
  </si>
  <si>
    <t>TMVG0034</t>
  </si>
  <si>
    <t>Motocicletes de tracció elèctriques</t>
  </si>
  <si>
    <t>TMVG0035</t>
  </si>
  <si>
    <t>Reprogramació i reparació d'unitats de control automotrius. Nivell 1</t>
  </si>
  <si>
    <t>TMVG0036</t>
  </si>
  <si>
    <t>Processos de desconnexió de sistemes d'alta tensió en vehicles elèctrics</t>
  </si>
  <si>
    <t>TMVG0037</t>
  </si>
  <si>
    <t>MANTENIMENT I REPARACIÓ DE CARRETONS ELEVADORES</t>
  </si>
  <si>
    <t>TMVG0038</t>
  </si>
  <si>
    <t>MANTENIMENT I REPARACIÓ DE GRUES MÒBILS AUTOPROPULSADES I CAMIONS GRUA (GHA)</t>
  </si>
  <si>
    <t>TMVG0039</t>
  </si>
  <si>
    <t>Sensibilització en vehicles d'alt voltatge</t>
  </si>
  <si>
    <t>TMVG0040</t>
  </si>
  <si>
    <t>Manipulació de bateries de vehicles híbrids o elèctrics</t>
  </si>
  <si>
    <t>TMVG0041</t>
  </si>
  <si>
    <t>Prevenció de risc elèctric en la manipulació de vehicles amb alt voltatge. Nivell I</t>
  </si>
  <si>
    <t>TMVG0042</t>
  </si>
  <si>
    <t>Prevenció de risc elèctric en la manipulació de vehicles amb alt voltatge. Nivell II</t>
  </si>
  <si>
    <t>TMVG0043</t>
  </si>
  <si>
    <t>MECÀNICA I TECNOLOGIA DE PLATAFORMES ELEVADORES MÒBILS DE PERSONAL (PEMP)</t>
  </si>
  <si>
    <t>TMVG0044</t>
  </si>
  <si>
    <t>BATERIES I EMMAGATZEMATGE</t>
  </si>
  <si>
    <t>TMVG0045</t>
  </si>
  <si>
    <t>MANTENIMENT I REPARACIÓ DE VEHICLES D'ELEVACIÓ DE CÀRREGUES I/O PERSONES</t>
  </si>
  <si>
    <t>TMVG01</t>
  </si>
  <si>
    <t>Curs sobre manipulació de sistemes frigorífics que utilitzin refrigerants fluorats destinats a confort tèrmic de persones instal·lats en vehicles</t>
  </si>
  <si>
    <t>TMVG02</t>
  </si>
  <si>
    <t>Manteniment de vehicles híbrids i elèctrics</t>
  </si>
  <si>
    <t>TMVG03</t>
  </si>
  <si>
    <t>Manteniment bàsic de vehicles híbrids i elèctrics</t>
  </si>
  <si>
    <t>TMVG04</t>
  </si>
  <si>
    <t>Diagnosi i comprovació de sistemes anticontaminants de l'automòbil amb motor de gasolina</t>
  </si>
  <si>
    <t>TMVG05</t>
  </si>
  <si>
    <t>Comprovació i diagnosi del vehicle elèctric</t>
  </si>
  <si>
    <t>TMVG06</t>
  </si>
  <si>
    <t>Estructura i funcionament del vehicle elèctric</t>
  </si>
  <si>
    <t>TMVG07</t>
  </si>
  <si>
    <t>Electrificació de vehicles híbris i elèctrics</t>
  </si>
  <si>
    <t>TMVG08</t>
  </si>
  <si>
    <t>Sistemes avançats d'assistència a la conducció (ADAS)</t>
  </si>
  <si>
    <t>TMVG09</t>
  </si>
  <si>
    <t>Vehicles Elèctrics</t>
  </si>
  <si>
    <t>TMVG10</t>
  </si>
  <si>
    <t>Tecnologies del Vehicle Connectats</t>
  </si>
  <si>
    <t>TMVG11</t>
  </si>
  <si>
    <t>Sistemes ADAS per als Vehicles</t>
  </si>
  <si>
    <t>TMVG12</t>
  </si>
  <si>
    <t>Manteniment de bicicletes i vehicles de mobilitat urbana o personal</t>
  </si>
  <si>
    <t>TMVG13</t>
  </si>
  <si>
    <t>Diagnosi d'avaries grup motor</t>
  </si>
  <si>
    <t>TMVG14</t>
  </si>
  <si>
    <t>Sostenibilitat i reciclatge en el manteniment de la bicicleta.</t>
  </si>
  <si>
    <t>TMVI0001</t>
  </si>
  <si>
    <t>Formació contínua de conductors part comuna (CAP) amb sensibilització sobre els drets dels viatgers amb discapacitat i protocol d'actuació per a conductors davant d'un accident. (Viatgers)</t>
  </si>
  <si>
    <t>TMVI0002</t>
  </si>
  <si>
    <t>Qualificació inicial accelerada de conductors per al transport de viatgers (CAP) amb atenció al client de transport de viatgers, protocol d'actuació per a conductors davant d'un accident, formació sobre sensibilització i educació viària i tacògraf digital (viatgers)</t>
  </si>
  <si>
    <t>TMVI0003</t>
  </si>
  <si>
    <t>FORMACIÓ CONTÍNUA DE CONDUCTORS PART COMUNA (CAP) AMB PROTOCOL D'ACTUACIÓ PER A CONDUCTORS DAVANT D'UN ACCIDENT I ATENCIÓ I INFORMACIÓ ALS VIATGERS DE L'AUTOBÚS</t>
  </si>
  <si>
    <t>TMVI0004</t>
  </si>
  <si>
    <t>FORMACIÓ CONTÍNUA DE CONDUCTORS PART COMUNA (CAP) AMB ATENCIÓ I INFORMACIÓ ALS VIATGERS DE L'AUTOBÚS I ATENCIÓ AL CLIENT DE TRANSPORT DE VIATGERS. (VIATGERS)</t>
  </si>
  <si>
    <t>TMVI0005</t>
  </si>
  <si>
    <t>FORMACIÓ CONTÍNUA DE CONDUCTORS PART COMUNA (CAP) AMB ATENCIÓ I INFORMACIÓ ALS VIATGERS DE L'AUTOBÚS I CONDUCCIÓ RACIONAL, ANTICIPACIÓ I AVALUACIÓ DELS RISCOS (VIATJ</t>
  </si>
  <si>
    <t>TMVI0006</t>
  </si>
  <si>
    <t>FORMACIÓ CONTÍNUA DE CONDUCTORS PART COMUNA (CAP) CONDUCCIÓ RACIONAL, ANTICIPACIÓ I AVALUACIÓ DELS RISCOS I PROTOCOL D'ACTUACIÓ PER A CONDUCTORS DAVANT D'UN ACCIDENT (</t>
  </si>
  <si>
    <t>TMVI0007</t>
  </si>
  <si>
    <t>TMVI0008</t>
  </si>
  <si>
    <t>FORMACIÓ CONTÍNUA DE CONDUCTORS PART COMUNA (CAP) AMB SENSIBILITZACIÓ SOBRE ELS DRETS DELS VIATGERS AMB DISCAPACITAT I ATENCIÓ AL CLIENT DE TRANSPORT DE VIATGERS (VI</t>
  </si>
  <si>
    <t>TMVI0009</t>
  </si>
  <si>
    <t>FORMACIÓ CONTÍNUA DE CONDUCTORS PART COMUNA (CAP) AMB CONDUCCIÓ RACIONAL, ANTICIPACIÓ I AVALUACIÓ DE RISCOS I ATENCIÓ AL CLIENT DE TRANSPORTS DE VIATGERS. (VIATGERS)</t>
  </si>
  <si>
    <t>TMVI0010</t>
  </si>
  <si>
    <t>FORMACIÓ CONTÍNUA DE CONDUCTORS PART COMUNA (CAP) AMB PROTOCOL D'ACTUACIÓ PER A CONDUCTORS DAVANT D'UN ACCIDENT I ATENCIÓ AL CLIENT DE TRANSPORT DE VIATGERS (VIATGERS)</t>
  </si>
  <si>
    <t>TMVI0011</t>
  </si>
  <si>
    <t>FORMACIÓ CONTÍNUA DE CONDUCTORS PART COMUNA (CAP) AMB CONDUCCIÓ RACIONAL, ANTICIPACIÓ I AVALUACIÓ DELS RISCOS I SENSIBILITZACIÓ SOBRE ELS DRETS DELS VIATGERS AMB</t>
  </si>
  <si>
    <t>TMVI0012</t>
  </si>
  <si>
    <t>CONDUCCIÓ PROFESSIONAL DE TRANSPORT DE MERCÀNCIES PER CARRETERA</t>
  </si>
  <si>
    <t>TMVI0013</t>
  </si>
  <si>
    <t>Formació per a l'accés a les proves del permís de conducció classe C</t>
  </si>
  <si>
    <t>TMVI0014</t>
  </si>
  <si>
    <t>Tacògraf digital</t>
  </si>
  <si>
    <t>TMVI0015</t>
  </si>
  <si>
    <t>ATENCIÓ I INFORMACIÓ ALS VIATGERS DE L' AUTOBÚS O AUTOCAR</t>
  </si>
  <si>
    <t>TMVI0016</t>
  </si>
  <si>
    <t>CONDUCCIÓ EFICIENT</t>
  </si>
  <si>
    <t>TMVI0017</t>
  </si>
  <si>
    <t>CONTRACTE DE TRANSPORT DE VIATGERS PER CARRETERA</t>
  </si>
  <si>
    <t>TMVI0018</t>
  </si>
  <si>
    <t>EFECTES I CONSEQÜÈNCIES DEL CONSUM DE DROGUES I ALCOHOL EN LA CONDUCCIÓ</t>
  </si>
  <si>
    <t>TMVI0019</t>
  </si>
  <si>
    <t>Conseller de seguretat en el transport de mercaderies perilloses</t>
  </si>
  <si>
    <t>TMVI0020</t>
  </si>
  <si>
    <t>PREVENCIÓ D' ACCIDENTS EN LA CONDUCCIÓ</t>
  </si>
  <si>
    <t>TMVI0021</t>
  </si>
  <si>
    <t>PREVENCIÓ DE RISCOS LABORALS EN LA CONDUCCIÓ</t>
  </si>
  <si>
    <t>TMVI0022</t>
  </si>
  <si>
    <t>TECNOLOGIES ASSOCIADES AL TRANSPORT DE VIATGERS</t>
  </si>
  <si>
    <t>TMVI0023</t>
  </si>
  <si>
    <t>TRANSPORT DE VIATGERS AMB CARACTERÍSTIQUES ESPECIALS</t>
  </si>
  <si>
    <t>TMVI0024</t>
  </si>
  <si>
    <t>PROCEDIMENTS GENERALS SOBRE SEGURETAT VIÀRIA</t>
  </si>
  <si>
    <t>TMVI0026</t>
  </si>
  <si>
    <t>ÚS I MANEIG DEL GPS</t>
  </si>
  <si>
    <t>TMVI0027</t>
  </si>
  <si>
    <t>CONDUCCIÓ DE REMOLCS I SEMIREMOLCS</t>
  </si>
  <si>
    <t>TMVI0028</t>
  </si>
  <si>
    <t>PROTOCOL D' ACTUACIÓ PER A CONDUCTORS DAVANT D' UN ACCIDENT DE TRÀNSIT</t>
  </si>
  <si>
    <t>TMVI0029</t>
  </si>
  <si>
    <t>TRANSPORT DE VIATGERS: DOCUMENTACIÓ</t>
  </si>
  <si>
    <t>TMVI0030</t>
  </si>
  <si>
    <t>ADR_Transport de matèries radioactives (classe 7)</t>
  </si>
  <si>
    <t>TMVI0031</t>
  </si>
  <si>
    <t>ADR_Transport de matèries perilloses en cisternes, contenidors cisterna o vehicles bateria</t>
  </si>
  <si>
    <t>TMVI0032</t>
  </si>
  <si>
    <t>ADR_Transport matèries i objectes (classe 1)</t>
  </si>
  <si>
    <t>TMVI0033</t>
  </si>
  <si>
    <t>MOBILITAT URBANA SOSTENIBLE</t>
  </si>
  <si>
    <t>TMVI0035</t>
  </si>
  <si>
    <t>CONDUCCIÓ DE DUOTRAILER</t>
  </si>
  <si>
    <t>TMVI0036</t>
  </si>
  <si>
    <t>Competència professional per al transport de mercaderies</t>
  </si>
  <si>
    <t>TMVI0037</t>
  </si>
  <si>
    <t>Competència professional per al transport de viatgers</t>
  </si>
  <si>
    <t>TMVI0038</t>
  </si>
  <si>
    <t>Obtenció ADR Bàsic</t>
  </si>
  <si>
    <t>TMVI0039</t>
  </si>
  <si>
    <t>Conseller de seguretat en el transport de mercaderies perilloses. Renovació</t>
  </si>
  <si>
    <t>TMVI0040</t>
  </si>
  <si>
    <t>ADR especialització per al transport de matèries i objectes explosius de classe 1. Renovació</t>
  </si>
  <si>
    <t>TMVI0041</t>
  </si>
  <si>
    <t>ADR transport de mercaderies perilloses bàsic. Renovació</t>
  </si>
  <si>
    <t>TMVI0042</t>
  </si>
  <si>
    <t>ADR especialització per al transport de matèries perilloses en cisternes, contenidors cisterna o vehicles bateria. Renovació</t>
  </si>
  <si>
    <t>TMVI0043</t>
  </si>
  <si>
    <t>ADR especialització per al transport de matèries radioactives de classe 7. Renovació</t>
  </si>
  <si>
    <t>TMVI0044</t>
  </si>
  <si>
    <t>Conducció segura en el transport de persones passatgeres</t>
  </si>
  <si>
    <t>TMVI0045</t>
  </si>
  <si>
    <t>Reglament europeu sobre els drets de les persones viatgeres d'autobús i autocar</t>
  </si>
  <si>
    <t>TMVI0046</t>
  </si>
  <si>
    <t>Conducció i seguretat en el transport escolar</t>
  </si>
  <si>
    <t>TMVI0047</t>
  </si>
  <si>
    <t>Adaptació a la inspecció, documentació i fulls de ruta</t>
  </si>
  <si>
    <t>TMVI0048</t>
  </si>
  <si>
    <t>Extinció d'incendis i evacuació de l'autobús</t>
  </si>
  <si>
    <t>TMVI0049</t>
  </si>
  <si>
    <t>FORMACIÓ PER A L'OBTENCIÓ DEL PERMÍS CLASSE C, C+E I QUALIFICACIÓ INICIAL ORDINÀRIA DE MERCADERIES (CAP)</t>
  </si>
  <si>
    <t>TMVI0051</t>
  </si>
  <si>
    <t>FORMACIÓ PER A L'OBTENCIÓ DEL PERMÍS CLASSE D I QUALIFICACIÓ INICIAL ORDINÀRIA DE VIATGERS (CAP)</t>
  </si>
  <si>
    <t>TMVI01</t>
  </si>
  <si>
    <t>Investigació i reconstrucció d'accidents de trànsit</t>
  </si>
  <si>
    <t>TMVI02</t>
  </si>
  <si>
    <t>Formació específica per a conductors professionals: mobilitzacions de càrregues i idiomes</t>
  </si>
  <si>
    <t>TMVI03</t>
  </si>
  <si>
    <t>Formació integral per a conductors professionals de mercaderies per carretera</t>
  </si>
  <si>
    <t>TMVI04</t>
  </si>
  <si>
    <t>Mesures de reactivació i renovació del sector del transport</t>
  </si>
  <si>
    <t>TMVI05</t>
  </si>
  <si>
    <t>Adequació dels processos de treball en transport després de la crisi sanitària Covid 19</t>
  </si>
  <si>
    <t>TMVI06</t>
  </si>
  <si>
    <t>Qualitat, protecció i seguretat dels serveis</t>
  </si>
  <si>
    <t>TMVI07</t>
  </si>
  <si>
    <t>TMVI08</t>
  </si>
  <si>
    <t>Recepció i pautes de comportament amb el client</t>
  </si>
  <si>
    <t>TMVI09</t>
  </si>
  <si>
    <t>Tècniques de conducció eficient</t>
  </si>
  <si>
    <t>TMVI10</t>
  </si>
  <si>
    <t>Conducció amb cotxe híbrid i elèctric</t>
  </si>
  <si>
    <t>TMVI11</t>
  </si>
  <si>
    <t>Prevenció de riscos laborals in itinere i en missió</t>
  </si>
  <si>
    <t>TMVI12</t>
  </si>
  <si>
    <t>Sistema d'Ajuda a la Conducció - ADAS</t>
  </si>
  <si>
    <t>TMVI13</t>
  </si>
  <si>
    <t>CONDUCCIÓ PER A REPARTIMENT EN MOTOCICLETA I CICLOMOTOR</t>
  </si>
  <si>
    <t>TMVI14</t>
  </si>
  <si>
    <t>TÈCNIQUES DE CONDUCCIÓ, SEGURETAT I RESCAT PER A VEHICLES 4X4</t>
  </si>
  <si>
    <t>TMVI15</t>
  </si>
  <si>
    <t>ÚS I MANEIG DEL TACOGRAF DIGITAL INTEL·LIGENT</t>
  </si>
  <si>
    <t>TMVI16</t>
  </si>
  <si>
    <t>MANEIG I CONDUCCIÓ DEL VEHICLE CONNECTAT I LA TELEMÀTICA EN EL TRANSPORT</t>
  </si>
  <si>
    <t>TMVI17</t>
  </si>
  <si>
    <t>CONDUCCIÓ DE VEHICLES DE TRANSPORT PROFESSIONAL ELÈCTRICS I HÍBRIDS</t>
  </si>
  <si>
    <t>TMVI18</t>
  </si>
  <si>
    <t>CONDUCCIÓ DE VEHICLES DE TRANSPORT PROFESSIONAL AMB NOVES MOTORITZACIONS</t>
  </si>
  <si>
    <t>TMVI20</t>
  </si>
  <si>
    <t>Qualificació Inicial Accelerada de Conductors per al Transport de Mercaderies (CAP)</t>
  </si>
  <si>
    <t>TMVI21</t>
  </si>
  <si>
    <t>Qualificació Inicial Ordinària de Conductors per al Transport de Mercaderies (CAP)</t>
  </si>
  <si>
    <t>TMVI22</t>
  </si>
  <si>
    <t>Qualificació Inicial Accelerada de Conductors per al Transport de Viatgers (CAP)</t>
  </si>
  <si>
    <t>TMVI23</t>
  </si>
  <si>
    <t>Qualificació Inicial Ordinària de Conductors per al Transport de Viatgers (CAP)</t>
  </si>
  <si>
    <t>TMVI24</t>
  </si>
  <si>
    <t>Mercaderies Perilloses. Formació Bàsica Comú (Formació Complementària CAP Mercaderies)</t>
  </si>
  <si>
    <t>TMVI25</t>
  </si>
  <si>
    <t>Mercaderies Perilloses, Transport en Cisterna i Contenidors Cisternes (Formació Complementària CAP Mercaderies)</t>
  </si>
  <si>
    <t>TMVI26</t>
  </si>
  <si>
    <t>Mercaderies Perilloses, Transport de Matèries i Objectes Explosius (Formació Complementària CAP Mercaderies)</t>
  </si>
  <si>
    <t>TMVI27</t>
  </si>
  <si>
    <t>Mercaderies Perilloses, Transport de Matèries i Objectes Radioactius (Formació Complementària CAP Mercaderies)</t>
  </si>
  <si>
    <t>TMVI28</t>
  </si>
  <si>
    <t>Formació en Matèria de Protecció dels Animals durant el transport (Formació Complementària CAP Mercaderies)</t>
  </si>
  <si>
    <t>TMVI29</t>
  </si>
  <si>
    <t>Formació sobre Sensibilització i Educació Vial (Formació Complementària CAP Mercaderies i Viatgers)</t>
  </si>
  <si>
    <t>TMVI30</t>
  </si>
  <si>
    <t>Formació en Matèria Subjecció de Càrregues (Formació Complementària CAP Mercaderies)</t>
  </si>
  <si>
    <t>TMVI31</t>
  </si>
  <si>
    <t>Formació sobre Tacògraf Digital (Formació Complementària CAP Mercaderies i Viatgers)</t>
  </si>
  <si>
    <t>TMVI32</t>
  </si>
  <si>
    <t>Formació sobre Transport de Mercaderies Baix Temperatura Dirigida (Formació Complementària CAP Mercaderies)</t>
  </si>
  <si>
    <t>TMVI33</t>
  </si>
  <si>
    <t>Atenció al Client de Transport de Viatgers (Formació Complementària CAP Viatgers)</t>
  </si>
  <si>
    <t>TMVI34</t>
  </si>
  <si>
    <t>Primers auxilis (Formació Complementària CAP Viatgers)</t>
  </si>
  <si>
    <t>TMVI35</t>
  </si>
  <si>
    <t>TMVI36</t>
  </si>
  <si>
    <t>Protocol d'Actuació per a Conductors davant d'un Accident (Formació Complementària CAP Viatgers)</t>
  </si>
  <si>
    <t>TMVI37</t>
  </si>
  <si>
    <t>Sensibilització sobre els Drets dels Viatgers amb Discapacitat (Formació Complementària CAP Viatgers)</t>
  </si>
  <si>
    <t>TMVI38</t>
  </si>
  <si>
    <t>Programa de qualificació inicial Ordinària de Conductors amb MMPP (Mercaderies)</t>
  </si>
  <si>
    <t>TMVI39</t>
  </si>
  <si>
    <t>Programa de qualificació inicial accelerada de conductors amb MMPP (Mercaderies)</t>
  </si>
  <si>
    <t>TMVI40</t>
  </si>
  <si>
    <t>Transport escolar i de menors (Formació Complementària CAP Viatgers)</t>
  </si>
  <si>
    <t>TMVI41</t>
  </si>
  <si>
    <t>Formació contínua de conductors part comuna (CAP)</t>
  </si>
  <si>
    <t>TMVI42</t>
  </si>
  <si>
    <t>Mercaderies perilloses, transport de matèries i objectes radioactius (Formació Complementària de la Formació Contínua CAP Mercaderies)</t>
  </si>
  <si>
    <t>TMVI44</t>
  </si>
  <si>
    <t>Formació en matèria de protecció dels animals durant el seu transport (Formació Complementària de la Formació Contínua CAP Mercaderies)</t>
  </si>
  <si>
    <t>TMVI45</t>
  </si>
  <si>
    <t>Formació en matèria d'estiba i subjecció de càrregues (Formació Complementària de la Formació Contínua CAP Mercaderies)</t>
  </si>
  <si>
    <t>TMVI46</t>
  </si>
  <si>
    <t>Formació sobre sensibilització i educació viària (Formació Complementària de la Formació Contínua CAP Mercaderies i Viatgers)</t>
  </si>
  <si>
    <t>TMVI47</t>
  </si>
  <si>
    <t>Formació sobre transport de mercaderies sota temperatura dirigida (Formació Complementària de la Formació Contínua CAP Mercaderies)</t>
  </si>
  <si>
    <t>TMVI48</t>
  </si>
  <si>
    <t>Mercaderies perilloses, formació bàsica comuna (Formació Complementària de la Formació Contínua CAP Mercaderies)</t>
  </si>
  <si>
    <t>TMVI49</t>
  </si>
  <si>
    <t>Mercaderies perilloses, transport de matèries i objectes explosius (Formació Complementària de la Formació Contínua CAP Mercaderies)</t>
  </si>
  <si>
    <t>TMVI50</t>
  </si>
  <si>
    <t>Conducció racional, anticipació i avaluació dels riscos (Formació Complementària de la Formació Contínua CAP Mercaderies i Viatgers)</t>
  </si>
  <si>
    <t>TMVI51</t>
  </si>
  <si>
    <t>Atenció i informació als viatgers de l'autobús (Formació Complementària de la Formació Contínua CAP Viatgers)</t>
  </si>
  <si>
    <t>TMVI52</t>
  </si>
  <si>
    <t>Sensibilització sobre els drets dels viatgers amb discapacitat (Formació Complementària de la Formació Contínua CAP Viatgers)</t>
  </si>
  <si>
    <t>TMVI53</t>
  </si>
  <si>
    <t>Programa de Qualificació Inicial Ordinària de Conductors amb sensibilització i educació viària, subjecció de càrregues, tacògraf digital i transports de mercaderies sota temperatura dirigida (Mercaderies)</t>
  </si>
  <si>
    <t>TMVI54</t>
  </si>
  <si>
    <t>Programa de Qualificació Inicial Accelerada de Conductors amb sensibilització i educació viària, subjecció de càrregues, tacògraf digital i transports de mercaderies sota temperatura dirigida (Mercaderies)</t>
  </si>
  <si>
    <t>TMVI55</t>
  </si>
  <si>
    <t>Protocol d'actuació per a conductors davant d'un accident (Formació Complementària de la Formació Contínua CAP Viatgers)</t>
  </si>
  <si>
    <t>TMVI56</t>
  </si>
  <si>
    <t>Atenció al client de transport de viatgers (Formació complementària de la Formació Continua CAP Viatgers)</t>
  </si>
  <si>
    <t>TMVI57</t>
  </si>
  <si>
    <t>Programa de formació contínua CAP per a conductors amb sensibilització i educació viària (Mercaderies i Viatgers)</t>
  </si>
  <si>
    <t>TMVI58</t>
  </si>
  <si>
    <t>Programa de qualificació inicial accelerada amb sensibilització i educació viària, tacògraf digital i atenció i informació als viatgers (Viatgers)</t>
  </si>
  <si>
    <t>TMVI59</t>
  </si>
  <si>
    <t>Programa de Formació Contínua CAP per a conductors amb transport d'animals i estiba (Mercaderies)</t>
  </si>
  <si>
    <t>TMVI60</t>
  </si>
  <si>
    <t>Programa de Formació Contínua CAP per a conductors amb conducció racional i estiba (Mercaderies)</t>
  </si>
  <si>
    <t>TMVI61</t>
  </si>
  <si>
    <t>Programa de Formació Contínua CAP per a Conductors amb Racional i Temperatura Dirigida (Mercaderies)</t>
  </si>
  <si>
    <t>TMVI62</t>
  </si>
  <si>
    <t>Programa de Formació Contínua CAP per a Conductors amb renovació de cisternes i conducció racional (Mercaderies)</t>
  </si>
  <si>
    <t>TMVI63</t>
  </si>
  <si>
    <t>Programa de Formació Contínua CAP per a conductors amb renovació de MMPP bàsic (Mercaderies)</t>
  </si>
  <si>
    <t>TMVI64</t>
  </si>
  <si>
    <t>Formació per a l' accés a les proves del permís de conducció classe D.</t>
  </si>
  <si>
    <t>TMVL0001</t>
  </si>
  <si>
    <t>SOLDADURA TIG I MIG-MAG PER A AUTOMOCIÓ</t>
  </si>
  <si>
    <t>TMVL0002</t>
  </si>
  <si>
    <t>PREVENCIÓ D' AVARIES EN VEHICLES PER AL TRANSPORT DE VIATGERS</t>
  </si>
  <si>
    <t>TMVL0003</t>
  </si>
  <si>
    <t>TRACTAMENT I REPARACIÓ AMB FIBRA DE VIDRE</t>
  </si>
  <si>
    <t>TMVL0004</t>
  </si>
  <si>
    <t>INICIACIÓ A LA PINTURA DE VEHICLES</t>
  </si>
  <si>
    <t>TMVL0005</t>
  </si>
  <si>
    <t>AUXILIAR DE NETEJA ECOLÒGICA DE VEHICLES PER A PERSONES AMB DISCAPACITAT</t>
  </si>
  <si>
    <t>TMVL0006</t>
  </si>
  <si>
    <t>Reparació d'abonyegadures sense pintura</t>
  </si>
  <si>
    <t>TMVL0007</t>
  </si>
  <si>
    <t>OPERACIONS BÀSIQUES EN LÍNIA DE FABRICACIÓ DE VEHICLES MILITARS D' ALTA MOBILITAT</t>
  </si>
  <si>
    <t>TMVL01</t>
  </si>
  <si>
    <t>Soldadura TIG per acer carboni</t>
  </si>
  <si>
    <t>TMVL02</t>
  </si>
  <si>
    <t>Soldadura TIG per acer inoxidable</t>
  </si>
  <si>
    <t>TMVL03</t>
  </si>
  <si>
    <t>Soldadura TIG per alumini</t>
  </si>
  <si>
    <t>TMVL04</t>
  </si>
  <si>
    <t>Soldadura TIG per a automoció</t>
  </si>
  <si>
    <t>TMVL05</t>
  </si>
  <si>
    <t>Metodologia de disseny de peces de plàstic i xapa amb CATIA V5 per al sector de l'automoció</t>
  </si>
  <si>
    <t>TMVL06</t>
  </si>
  <si>
    <t>Construcció de peces d'automoció amb materials compostos d'última generació</t>
  </si>
  <si>
    <t>TMVL07</t>
  </si>
  <si>
    <t>Valoració i gestió de la reparació de vehicles sinistrats</t>
  </si>
  <si>
    <t>TMVL08</t>
  </si>
  <si>
    <t>PROCEDIMENTS BÀSICS EN LA REPARACIÓ I PINTURA DE CARROSSERIA DE VEHICLES</t>
  </si>
  <si>
    <t>TMVL09</t>
  </si>
  <si>
    <t>Embelliment i personalització de quadres de bicicleta.</t>
  </si>
  <si>
    <t>TMVO0001</t>
  </si>
  <si>
    <t>CERTIFICACIÓ C2 - OPERADOR D'EQUIPS D'INSPECCIÓ AEROPORTUARIS</t>
  </si>
  <si>
    <t>TMVO0002</t>
  </si>
  <si>
    <t>GESTIÓ I OPERACIONS NODE CÀRREGA AÈRIA</t>
  </si>
  <si>
    <t>TMVO0003</t>
  </si>
  <si>
    <t>CAPACITACIÓ EN PINTAT D' AERONAUS</t>
  </si>
  <si>
    <t>TMVO0004</t>
  </si>
  <si>
    <t>PREPARACIÓ BÀSICA PER A ACTIVITATS DE MANTENIMENT AEROMECÀNIC</t>
  </si>
  <si>
    <t>TMVO0005</t>
  </si>
  <si>
    <t>Formació per a radiofonista de RPA'S</t>
  </si>
  <si>
    <t>TMVO0006</t>
  </si>
  <si>
    <t>MANTENIMENT REPARACIÓ I OVERHAUL DE MOTORS D' HELICÒPTER</t>
  </si>
  <si>
    <t>TMVO0007</t>
  </si>
  <si>
    <t>TRANSPORT DE MERCADERIES PERILLOSES PER VIA AÈRIA (CAT 12 FUNCIÓ 10)</t>
  </si>
  <si>
    <t>TMVO01</t>
  </si>
  <si>
    <t>Introducció a l'aviació</t>
  </si>
  <si>
    <t>TMVO02</t>
  </si>
  <si>
    <t>Data training - sector aviació</t>
  </si>
  <si>
    <t>TMVO03</t>
  </si>
  <si>
    <t>Drons. Maneig, fotografia, amidaments i avisos</t>
  </si>
  <si>
    <t>TMVO04</t>
  </si>
  <si>
    <t>Conceptes bàsics de dret aeronàutic</t>
  </si>
  <si>
    <t>TMVO05</t>
  </si>
  <si>
    <t>Excel·lència en l'atenció al client en temps de covid i post covid. Sector aviació</t>
  </si>
  <si>
    <t>TMVO06</t>
  </si>
  <si>
    <t>Introducció a la  gestió d'ingressos de la companyia aèria</t>
  </si>
  <si>
    <t>TMVO07</t>
  </si>
  <si>
    <t>Estadística de transport aeri</t>
  </si>
  <si>
    <t>TMVO08</t>
  </si>
  <si>
    <t>Fonaments de navegació aèria</t>
  </si>
  <si>
    <t>TMVO09</t>
  </si>
  <si>
    <t>Operacions auxiliars en el manteniment pesat d'aeronaus</t>
  </si>
  <si>
    <t>TMVO10</t>
  </si>
  <si>
    <t>TMVO11</t>
  </si>
  <si>
    <t>TMVO12</t>
  </si>
  <si>
    <t>Formació per a Pilot professional de Drons (STS)</t>
  </si>
  <si>
    <t>TMVU01</t>
  </si>
  <si>
    <t>Operacions auxiliars en varador</t>
  </si>
  <si>
    <t>TMVU02</t>
  </si>
  <si>
    <t>Retractilat d'embarcacions</t>
  </si>
  <si>
    <t>VICF0001</t>
  </si>
  <si>
    <t>TECNOLOGIA D'IMPRESIÓ INKJET PER A CERÀMICA</t>
  </si>
  <si>
    <t>VICF01</t>
  </si>
  <si>
    <t>Retolació en murals i peces de volum en ceràmica</t>
  </si>
  <si>
    <t>VICF02</t>
  </si>
  <si>
    <t>Disseny de ceràmica aplicada a la gastronomia.</t>
  </si>
  <si>
    <t>Inspeccions tècniques amb drons</t>
  </si>
  <si>
    <r>
      <t>PROJECTES COL·LECTIU ORDINARI</t>
    </r>
    <r>
      <rPr>
        <i/>
        <sz val="12"/>
        <color rgb="FF000000"/>
        <rFont val="Calibri"/>
        <family val="2"/>
      </rPr>
      <t xml:space="preserve"> (Els projectes adreçats a persones amb discapacitat i/o trastorn mental NO empleneu aquesta taula, sinó la de sota)</t>
    </r>
  </si>
  <si>
    <t>Import formació aula</t>
  </si>
  <si>
    <t>Import formació empresa</t>
  </si>
  <si>
    <t>Hores formació aula</t>
  </si>
  <si>
    <r>
      <t>PROJECTES COL·LECTIU DISCAPACITAT I/O TRASTORN MENTAL</t>
    </r>
    <r>
      <rPr>
        <i/>
        <sz val="12"/>
        <color rgb="FF000000"/>
        <rFont val="Calibri"/>
        <family val="2"/>
      </rPr>
      <t xml:space="preserve"> (Empleneu aquesta taula NOMÉS els projectes adreçats al col·lectiu de persones amb discapacitat i/o trastorn mental)</t>
    </r>
  </si>
  <si>
    <t>Nº hores amb què es vol cursar el CP</t>
  </si>
  <si>
    <t>Preu/h formació aula DCP</t>
  </si>
  <si>
    <t>Columna1524</t>
  </si>
  <si>
    <t>Columna1525</t>
  </si>
  <si>
    <t>Grup DCP (desplegable)</t>
  </si>
  <si>
    <r>
      <t>Grup DCP</t>
    </r>
    <r>
      <rPr>
        <i/>
        <sz val="10"/>
        <color rgb="FF000000"/>
        <rFont val="Calibri"/>
        <family val="2"/>
      </rPr>
      <t xml:space="preserve"> (desplegable)</t>
    </r>
  </si>
  <si>
    <t>CP Complet</t>
  </si>
  <si>
    <t>CP Parcial (mòdul)</t>
  </si>
  <si>
    <t>Denominació del mòdul</t>
  </si>
  <si>
    <r>
      <t>TAULES OBERTES</t>
    </r>
    <r>
      <rPr>
        <sz val="12"/>
        <color theme="1"/>
        <rFont val="Calibri"/>
        <family val="2"/>
      </rPr>
      <t xml:space="preserve"> </t>
    </r>
    <r>
      <rPr>
        <i/>
        <sz val="12"/>
        <color theme="1"/>
        <rFont val="Calibri"/>
        <family val="2"/>
      </rPr>
      <t>(Si voleu sol·licitar alguna acció formativa del Catàleg d'Especialitats Formatives que no es troba als desplegables de les taules superiors, indiqueu-ne les dades en aquestes taules. Podeu consultar el preu/hora que s'aplica a cada família professional a la Resolució EMT/2447/2025, de 26 de juny)</t>
    </r>
  </si>
  <si>
    <t>Competències tècnico-professionals (màx. 80h)</t>
  </si>
  <si>
    <t>Competències transversals (màx. 60h)</t>
  </si>
  <si>
    <t>CP</t>
  </si>
  <si>
    <t>No CP</t>
  </si>
  <si>
    <t>1) Competències tècniques-professionals (màxim 80 hores)</t>
  </si>
  <si>
    <t>2) Competències transversals (màxim 60 hores)</t>
  </si>
  <si>
    <r>
      <t xml:space="preserve">1) Àmbit territorial del projecte </t>
    </r>
    <r>
      <rPr>
        <i/>
        <sz val="10"/>
        <color rgb="FF000000"/>
        <rFont val="Calibri"/>
        <family val="2"/>
      </rPr>
      <t>(seleccioneu el territori del desplegable en el que es durà a terme l'actuació d'acompanyament. Barcelona Ciutat s'inclou dins el territori de Barcelona Sud)</t>
    </r>
  </si>
  <si>
    <r>
      <t>1) Col·lectiu al que s'adreça el projecte</t>
    </r>
    <r>
      <rPr>
        <i/>
        <sz val="10"/>
        <color theme="1"/>
        <rFont val="Calibri"/>
        <family val="2"/>
      </rPr>
      <t xml:space="preserve"> (indiqueu SÍ/NO als següents desplegables) Només és possible marcar "SÍ" a una de les tres opcions</t>
    </r>
  </si>
  <si>
    <t>Acompanyament</t>
  </si>
  <si>
    <t>Nombre de persones tècniques d'acompanyament</t>
  </si>
  <si>
    <t>Codi del conveni col·lectiu</t>
  </si>
  <si>
    <t>Nom del conveni col·lectiu</t>
  </si>
  <si>
    <t>Hores de treball efectiu</t>
  </si>
  <si>
    <t>Nº mínim hores formació vinculada al contracte (35%)</t>
  </si>
  <si>
    <t>Nº màxim hores formació vinculada al contracte (40%)</t>
  </si>
  <si>
    <t>Total hores
formació vinculada al contracte</t>
  </si>
  <si>
    <t>Nº hores jornada anual segons el conveni col·lectiu*</t>
  </si>
  <si>
    <t>En la següent taula cal indicar el conveni col·lectiu d'aplicació de cada una de les empreses contractants així com les hores de jornada anual de treball i els mesos de durada dels contractes.</t>
  </si>
  <si>
    <t>Preu/hora formació aula</t>
  </si>
  <si>
    <t>Preu/hora formació empresa</t>
  </si>
  <si>
    <t>Nº d'hores amb què es vol cursar el mòdul</t>
  </si>
  <si>
    <t>Preu/hora ordinari</t>
  </si>
  <si>
    <t>CTRC0001</t>
  </si>
  <si>
    <t>Resolució de conflictes</t>
  </si>
  <si>
    <t>CTRD0002</t>
  </si>
  <si>
    <t>Organització de reunions virtuals</t>
  </si>
  <si>
    <t>CTRD0003</t>
  </si>
  <si>
    <t>Gestió bàsica de bases de dades amb Access 2016</t>
  </si>
  <si>
    <t>CTRD0006</t>
  </si>
  <si>
    <t>Eines digitals, xarxes socials i comerç electrònic</t>
  </si>
  <si>
    <t>CTRD0007</t>
  </si>
  <si>
    <t>Competències bàsiques en relació amb l'ofimàtica</t>
  </si>
  <si>
    <t>CTRD0008</t>
  </si>
  <si>
    <t>Eines per al treball en xarxa</t>
  </si>
  <si>
    <t>CTRD0010</t>
  </si>
  <si>
    <t>Iniciació al treball amb fulls de càlcul</t>
  </si>
  <si>
    <t>CTRD0011</t>
  </si>
  <si>
    <t>Iniciació a la creació i edició de textos</t>
  </si>
  <si>
    <t>CTRD0012</t>
  </si>
  <si>
    <t>L'ús de les xarxes socials per a la inserció sociolaboral</t>
  </si>
  <si>
    <t>CTRD0013</t>
  </si>
  <si>
    <t>L'ordinador i les gestions per internet</t>
  </si>
  <si>
    <t>CTRD0014</t>
  </si>
  <si>
    <t>El correu electrònic i el núvol</t>
  </si>
  <si>
    <t>CTRD0015</t>
  </si>
  <si>
    <t>linkedin: funcionalitats, posicionament i desenvolupament professional</t>
  </si>
  <si>
    <t>CTRD0016</t>
  </si>
  <si>
    <t>tiktok per a empreses</t>
  </si>
  <si>
    <t>CTRD0017</t>
  </si>
  <si>
    <t>twitter per al negoci</t>
  </si>
  <si>
    <t>CTRD0018</t>
  </si>
  <si>
    <t>whatsapp business per millorar la comunicació amb els clients</t>
  </si>
  <si>
    <t>CTRD0023</t>
  </si>
  <si>
    <t>Microsoft PowerPoint 2019 - Nivell 1 MOS-300: PowerPoint Associate</t>
  </si>
  <si>
    <t>CTRD0024</t>
  </si>
  <si>
    <t>Microsoft Access 2019 - Nivell 1 MOS-500: Microsoft Access Expert</t>
  </si>
  <si>
    <t>CTRD0025</t>
  </si>
  <si>
    <t>Microsoft Excel 2019 Nivell 1 - MOS-200: Excel Associate</t>
  </si>
  <si>
    <t>CTRD0026</t>
  </si>
  <si>
    <t>Microsoft Excel 2019 Nivell 2 - MOS-201: Excel Expert</t>
  </si>
  <si>
    <t>CTRD0027</t>
  </si>
  <si>
    <t>Microsoft Word 2019 Nivell 2 MOS-101: Word Expert</t>
  </si>
  <si>
    <t>CTRD0028</t>
  </si>
  <si>
    <t>Microsoft Word 2019 Nivell 1 MOS-100: Word Associate</t>
  </si>
  <si>
    <t>CTRG0005</t>
  </si>
  <si>
    <t>Gestió del temps i productivitat</t>
  </si>
  <si>
    <t>Eines per a l'organització del temps</t>
  </si>
  <si>
    <t>CTRG0007</t>
  </si>
  <si>
    <t>Principis bàsics de la intel·ligència emocional</t>
  </si>
  <si>
    <t>CTRG0008</t>
  </si>
  <si>
    <t>CTRI0001</t>
  </si>
  <si>
    <t>Igualtat i no discriminació en l'àmbit laboral</t>
  </si>
  <si>
    <t>CTRI0002</t>
  </si>
  <si>
    <t>Prevenció de l'assetjament sexual i per raó de sexe</t>
  </si>
  <si>
    <t>CTRI0004</t>
  </si>
  <si>
    <t>Elaboració i implementació dels plans digualtat. Nivell inicial</t>
  </si>
  <si>
    <t>CTRI0005</t>
  </si>
  <si>
    <t>Elaboració, anàlisi i implementació dels plans digualtat. Nivell Superior</t>
  </si>
  <si>
    <t>CTRI0006</t>
  </si>
  <si>
    <t>feminisme i interseccionalitat</t>
  </si>
  <si>
    <t>CTRI0015</t>
  </si>
  <si>
    <t>Igualtat de gènere en l'àmbit laboral</t>
  </si>
  <si>
    <t>Inglés Empresarial</t>
  </si>
  <si>
    <t>CTRL0022</t>
  </si>
  <si>
    <t>Anglès conversacional avançat</t>
  </si>
  <si>
    <t>CTRL0023</t>
  </si>
  <si>
    <t>Anglès conversacional intermedi</t>
  </si>
  <si>
    <t>CTRL0024</t>
  </si>
  <si>
    <t>Presentacions orals tècniques en anglès</t>
  </si>
  <si>
    <t>CTRL0032</t>
  </si>
  <si>
    <t>Francès conversacional intermedi</t>
  </si>
  <si>
    <t>CTRL0036</t>
  </si>
  <si>
    <t>Espanyol conversa intermedi</t>
  </si>
  <si>
    <t>CTRL0038</t>
  </si>
  <si>
    <t>Espanyol conversa inicial</t>
  </si>
  <si>
    <t>CTRL0041</t>
  </si>
  <si>
    <t>Català bàsic 1</t>
  </si>
  <si>
    <t>CTRL0042</t>
  </si>
  <si>
    <t>Català bàsic 2</t>
  </si>
  <si>
    <t>CTRL0043</t>
  </si>
  <si>
    <t>Català bàsic 3</t>
  </si>
  <si>
    <t>CTRL0045</t>
  </si>
  <si>
    <t>Català elemental 1</t>
  </si>
  <si>
    <t>CTRL0046</t>
  </si>
  <si>
    <t>Català elemental 2</t>
  </si>
  <si>
    <t>CTRL0047</t>
  </si>
  <si>
    <t>Català elemental 3</t>
  </si>
  <si>
    <t>CTRL0049</t>
  </si>
  <si>
    <t>Català Intermedi 1</t>
  </si>
  <si>
    <t>CTRL0050</t>
  </si>
  <si>
    <t>Català intermedi 2</t>
  </si>
  <si>
    <t>CTRL0051</t>
  </si>
  <si>
    <t>Català intermedi 3</t>
  </si>
  <si>
    <t>CTRL0053</t>
  </si>
  <si>
    <t>Català suficiència 1</t>
  </si>
  <si>
    <t>CTRL0054</t>
  </si>
  <si>
    <t>Català suficiència 2</t>
  </si>
  <si>
    <t>CTRL0055</t>
  </si>
  <si>
    <t>Català suficiència 3</t>
  </si>
  <si>
    <t>CTRO0001</t>
  </si>
  <si>
    <t>Estratègies per al manteniment i consolidació del lloc de treball</t>
  </si>
  <si>
    <t>CTRO0002</t>
  </si>
  <si>
    <t>Habilitats i eines per a la millora professional</t>
  </si>
  <si>
    <t>CTRO0003</t>
  </si>
  <si>
    <t>Personal branding</t>
  </si>
  <si>
    <t>CTRO0018</t>
  </si>
  <si>
    <t>Estratègies per a la millora de l'ocupabilitat</t>
  </si>
  <si>
    <t>CTRP0004</t>
  </si>
  <si>
    <t>Programació Neurolingüística. Nivell II</t>
  </si>
  <si>
    <t>CTRP0005</t>
  </si>
  <si>
    <t>Coaching de fortaleses</t>
  </si>
  <si>
    <t>CTRP0006</t>
  </si>
  <si>
    <t>Mindfulness</t>
  </si>
  <si>
    <t>CTRP0007</t>
  </si>
  <si>
    <t>Comunicació no violenta</t>
  </si>
  <si>
    <t>CTRP0008</t>
  </si>
  <si>
    <t>Habilitats de comunicació</t>
  </si>
  <si>
    <t>CTRP0009</t>
  </si>
  <si>
    <t>Tècniques de maneig en la comunicació verbal davant d'una situació potencialment violenta</t>
  </si>
  <si>
    <t>CTRP0010</t>
  </si>
  <si>
    <t>Programació Neurolingüística</t>
  </si>
  <si>
    <t>CTRP0011</t>
  </si>
  <si>
    <t>Eines per a la gestió de les emocions</t>
  </si>
  <si>
    <t>CTRP0012</t>
  </si>
  <si>
    <t>Eines de Coaching. Nivell I</t>
  </si>
  <si>
    <t>Tècniques per a parlar en públic</t>
  </si>
  <si>
    <t>CTRP0014</t>
  </si>
  <si>
    <t>Eines de Coaching. Nivell II</t>
  </si>
  <si>
    <t>CTRP0015</t>
  </si>
  <si>
    <t>Aspectes bàsics dels processos de mediació</t>
  </si>
  <si>
    <t>CTRP0016</t>
  </si>
  <si>
    <t>Aplicació de l'autocura com a eina per a superar vivències estressants</t>
  </si>
  <si>
    <t>CTRP0022</t>
  </si>
  <si>
    <t>El lideratge en l'era digital</t>
  </si>
  <si>
    <t>CTRP0023</t>
  </si>
  <si>
    <t>Claus i estratègies per a l'orientació al client</t>
  </si>
  <si>
    <t>CTRR0003</t>
  </si>
  <si>
    <t>Personal amb funcions de delegat de prevenció</t>
  </si>
  <si>
    <t>CTRR0004</t>
  </si>
  <si>
    <t>Pla d'evacuació d'emergències</t>
  </si>
  <si>
    <t>CTRR0005</t>
  </si>
  <si>
    <t>Gestió de prevenció de riscos laborals en l'empresa</t>
  </si>
  <si>
    <t>CTRR0006</t>
  </si>
  <si>
    <t>Prevenció d'accidents a la conducció de carretons elevadors</t>
  </si>
  <si>
    <t>CTRR0007</t>
  </si>
  <si>
    <t>Suport vital bàsic i desfibril·lació semiautomàtica (SVB i DEA)</t>
  </si>
  <si>
    <t>CTRR0008</t>
  </si>
  <si>
    <t>Primers auxilis bàsics</t>
  </si>
  <si>
    <t>CTRR0009</t>
  </si>
  <si>
    <t>Emergències i primers auxilis per a recursos preventius i emergències i equips de primera intervenció (epi)</t>
  </si>
  <si>
    <t>CTRR0010</t>
  </si>
  <si>
    <t>Estratègies personals del control de l'estrès, burnout i riscos psicosocials</t>
  </si>
  <si>
    <t>CTRR0011</t>
  </si>
  <si>
    <t>Reciclatge de primers auxilis</t>
  </si>
  <si>
    <t>CTRR0012</t>
  </si>
  <si>
    <t>Prevenció de riscos laborals nivell bàsic segons normativa del sector</t>
  </si>
  <si>
    <t>Sensibilització en matèria de sostenibilitat</t>
  </si>
  <si>
    <t>Anglès elemental per al departament de pisos</t>
  </si>
  <si>
    <t>Atenció al client en anglès al servei de restauració</t>
  </si>
  <si>
    <t>Informació gastronòmica i documental en anglès</t>
  </si>
  <si>
    <t>Alfabetització informàtica: Internet</t>
  </si>
  <si>
    <t>Alfabetització informàtica: informàtica i Internet</t>
  </si>
  <si>
    <t>Blockchain Bàsic</t>
  </si>
  <si>
    <t>Cerca i gestió de la informació digital ¿ Nivell bàsic</t>
  </si>
  <si>
    <t>Bàsic de prevenció de riscs laborals</t>
  </si>
  <si>
    <r>
      <t>PROJECTES COL·LECTIU DISCAPACITAT INTEL·LECTUAL I/O TRASTORN MENTAL</t>
    </r>
    <r>
      <rPr>
        <i/>
        <sz val="12"/>
        <color rgb="FF000000"/>
        <rFont val="Calibri"/>
        <family val="2"/>
      </rPr>
      <t xml:space="preserve"> (Empleneu aquesta taula NOMÉS els projectes adreçats al col·lectiu de persones amb discapacitat i/o trastorn mental)</t>
    </r>
  </si>
  <si>
    <t>Es vol ampliar el nº d'hores del mòdul?</t>
  </si>
  <si>
    <t>Grup DCP</t>
  </si>
  <si>
    <t>CP complet</t>
  </si>
  <si>
    <t>CP parcial</t>
  </si>
  <si>
    <t>Es vol ampliar el nº d'hores del CP?</t>
  </si>
  <si>
    <t>Es tracta d'un mòdul d'un CP?</t>
  </si>
  <si>
    <t>Aquestes columnes s'autoemplenen un cop completades les taules de sota.</t>
  </si>
  <si>
    <t>La formació que no és de CP NO POT SUPERAR el 25% del total d'hores de formació del projecte.</t>
  </si>
  <si>
    <t>IMPORT TOTAL FORMACIÓ</t>
  </si>
  <si>
    <r>
      <t xml:space="preserve">8.2) Entitats contractants </t>
    </r>
    <r>
      <rPr>
        <i/>
        <sz val="10"/>
        <color theme="1"/>
        <rFont val="Calibri"/>
        <family val="2"/>
      </rPr>
      <t>(Seguiu el mateix ordre que a la pestanya 5 - Contractació)</t>
    </r>
  </si>
  <si>
    <t>Columna32</t>
  </si>
  <si>
    <t>Mesos de contractació</t>
  </si>
  <si>
    <t>4) Eines de seguiment i d'avaluació del projecte. Indicadors</t>
  </si>
  <si>
    <t>3) Llocs de treball que ocuparan les persones aprenents</t>
  </si>
  <si>
    <t>% HORES AULA</t>
  </si>
  <si>
    <t>% HORES EMPRESA</t>
  </si>
  <si>
    <t>Total hores formació empresa AMPLIACIÓ DCP</t>
  </si>
  <si>
    <t>Total hores formació aula AMPLIACIÓ DCP</t>
  </si>
  <si>
    <t>Preu/h formació empresa DCP</t>
  </si>
  <si>
    <t>UC0231_3</t>
  </si>
  <si>
    <t>Realitzar la gestió comptable i fiscal</t>
  </si>
  <si>
    <t>UF0314</t>
  </si>
  <si>
    <t>Gestió comptable</t>
  </si>
  <si>
    <t>UF0315</t>
  </si>
  <si>
    <t>UF0316</t>
  </si>
  <si>
    <t>Implantació i control d'un sistema comptable informatitzat</t>
  </si>
  <si>
    <t>UC0232_3</t>
  </si>
  <si>
    <t>Realitzar la gestió administrativa d'un servei d'auditoria</t>
  </si>
  <si>
    <t>UF0317</t>
  </si>
  <si>
    <t>Planificació de l'auditoria</t>
  </si>
  <si>
    <t>UF0318</t>
  </si>
  <si>
    <t>Auditoria de les àrees de l'empresa</t>
  </si>
  <si>
    <t>UC0233_2</t>
  </si>
  <si>
    <t>Manejar aplicacions ofimàtiques en la gestió de la informació i la documentació</t>
  </si>
  <si>
    <t>UF0319</t>
  </si>
  <si>
    <t>Sistema Operatiu, recerca de la informació: internet/intranet i correu electrònic</t>
  </si>
  <si>
    <t>UF0320</t>
  </si>
  <si>
    <t>Aplicacions informàtiques de tractament de textos</t>
  </si>
  <si>
    <t>UF0321</t>
  </si>
  <si>
    <t>Aplicacions informàtiques de fulls de càlcul</t>
  </si>
  <si>
    <t>UF0322</t>
  </si>
  <si>
    <t>Aplicacions informàtiques de bases de dades relacionals</t>
  </si>
  <si>
    <t>UF0323</t>
  </si>
  <si>
    <t>Aplicacions informàtiques per a presentacions: gràfiques d'informació</t>
  </si>
  <si>
    <t>UC1783_3</t>
  </si>
  <si>
    <t>Obtenir i diligenciar la informació de transcendència tributària dels contribuents</t>
  </si>
  <si>
    <t>noUF_MF1783_3</t>
  </si>
  <si>
    <t>UC1784_3</t>
  </si>
  <si>
    <t>Assistir i atendre el contribuent en la gestió administrativa tributària</t>
  </si>
  <si>
    <t>UF1814</t>
  </si>
  <si>
    <t>Informació i atenció tributària al contribuent</t>
  </si>
  <si>
    <t>UF1815</t>
  </si>
  <si>
    <t>Assistència i gestió administrativa al contribuent de la documentació tributària</t>
  </si>
  <si>
    <t>UC1785_2</t>
  </si>
  <si>
    <t>Realitzar actuacions tributàries de depuració censal, notificacions i emisisó de certificats</t>
  </si>
  <si>
    <t>noUF_MF1785_2</t>
  </si>
  <si>
    <t>UC1786_3</t>
  </si>
  <si>
    <t>Realitzar activitats de gestió administrativa derivades dels procediments de gestió, inspecció i recaptació dels tributs</t>
  </si>
  <si>
    <t>UF1817</t>
  </si>
  <si>
    <t>Procediment de recaptació i inspecció dels tributs</t>
  </si>
  <si>
    <t>UF1816</t>
  </si>
  <si>
    <t>Procediment de gestió dels tributs</t>
  </si>
  <si>
    <t>UC1787_3</t>
  </si>
  <si>
    <t>Realitzar activitats de gestió administrativa derivades dels procediments sancionador i de revisió</t>
  </si>
  <si>
    <t>noUF_MF1787_3</t>
  </si>
  <si>
    <t>UC0237_3</t>
  </si>
  <si>
    <t>Realitzar la gestió i control administratiu de recursos humans</t>
  </si>
  <si>
    <t>UF0341</t>
  </si>
  <si>
    <t>UF0342</t>
  </si>
  <si>
    <t>Càlcul de prestacions de la seguretat social</t>
  </si>
  <si>
    <t>UF0343</t>
  </si>
  <si>
    <t>Retribucions salarials, cotització i recaptació</t>
  </si>
  <si>
    <t>UF0344</t>
  </si>
  <si>
    <t>Aplicacions informàtiques d'administració de recursos humans</t>
  </si>
  <si>
    <t>UC0238_3</t>
  </si>
  <si>
    <t>Realitzar el suport administratiu a les tasques de selecció, formació i desenvolupament de recursos humans</t>
  </si>
  <si>
    <t>UF0044</t>
  </si>
  <si>
    <t>Funció del comandament intermedi en la prevenció de riscos laborals</t>
  </si>
  <si>
    <t>UF0345</t>
  </si>
  <si>
    <t>Suport administratiu a la gestió de recursos humans</t>
  </si>
  <si>
    <t>UF0346</t>
  </si>
  <si>
    <t>Comunicació efectiva i treball en equip</t>
  </si>
  <si>
    <t>UC0987_3</t>
  </si>
  <si>
    <t>Administrar els sistemes d'informació i arxiu en suport convencional i informàtic</t>
  </si>
  <si>
    <t>UF0347</t>
  </si>
  <si>
    <t>Sistemes d'arxivament i classificació de documents</t>
  </si>
  <si>
    <t>UF0348</t>
  </si>
  <si>
    <t>Utilizació de les bases de dades relacionals en el sistema de gestió i emmagatzemament de dades</t>
  </si>
  <si>
    <t>UC1788_3</t>
  </si>
  <si>
    <t>Planificar iniciatives i activitats empresarials en petits negocis o microempreses</t>
  </si>
  <si>
    <t>UF1818</t>
  </si>
  <si>
    <t>Actitud emprenedora i oportunitats de negoci</t>
  </si>
  <si>
    <t>UF1819</t>
  </si>
  <si>
    <t>Projecte i viabililitat del negoci o microempresa</t>
  </si>
  <si>
    <t>UF1820</t>
  </si>
  <si>
    <t>Màrqueting i pla de negoci de la microempresa</t>
  </si>
  <si>
    <t>UC1789_3</t>
  </si>
  <si>
    <t>Dirigir i controlar l'activitat empresarial diària i els recursos de petits negocis o microempreses</t>
  </si>
  <si>
    <t>noUF_MF1789_3</t>
  </si>
  <si>
    <t>UC1790_3</t>
  </si>
  <si>
    <t>Comercialitzar productes i serveis en petits negocis o microempreses</t>
  </si>
  <si>
    <t>noUF_MF1790_3</t>
  </si>
  <si>
    <t>UC1791_3</t>
  </si>
  <si>
    <t>Realitzar les gestions administratives i economicofinanceres de petits negocis o microempreses</t>
  </si>
  <si>
    <t>UF1821</t>
  </si>
  <si>
    <t>Posada en marxa i finançament de petits negocis o microempreses</t>
  </si>
  <si>
    <t>UF1822</t>
  </si>
  <si>
    <t>Gestió comptable, fiscal i laboral de petits negocis o microempreses</t>
  </si>
  <si>
    <t>UC1792_2</t>
  </si>
  <si>
    <t>Gestionar la prevenció de riscos laborals en petits negocis</t>
  </si>
  <si>
    <t>noUF_MF1792_2</t>
  </si>
  <si>
    <t>UC0973_1</t>
  </si>
  <si>
    <t>Introduir dades i texts en terminals informàtics en condicions de seguretat, qualitat i eficiència</t>
  </si>
  <si>
    <t>noUF_MF0973_1</t>
  </si>
  <si>
    <t>UC0976_2</t>
  </si>
  <si>
    <t>Realitzar les gestions administratives del procés comercial</t>
  </si>
  <si>
    <t>UF0349</t>
  </si>
  <si>
    <t>Atenció al client o a la clienta en el procés comercial</t>
  </si>
  <si>
    <t>UF0350</t>
  </si>
  <si>
    <t>Gestió administrativa del procés comercial</t>
  </si>
  <si>
    <t>UF0351</t>
  </si>
  <si>
    <t>Aplicacions informàtiques de gestió comercial</t>
  </si>
  <si>
    <t>UC0978_2</t>
  </si>
  <si>
    <t>Gestionar l'arxiu en suport convencional i informàtic</t>
  </si>
  <si>
    <t>noUF_MF0978_2</t>
  </si>
  <si>
    <t>UC0979_2</t>
  </si>
  <si>
    <t>Realitzar les gestions administratives de tresoreria</t>
  </si>
  <si>
    <t>noUF_MF0979_2</t>
  </si>
  <si>
    <t>UC0980_2</t>
  </si>
  <si>
    <t>Efectuar les activitats de recolzament administratiu de recursos humanos</t>
  </si>
  <si>
    <t>noUF_MF0980_2</t>
  </si>
  <si>
    <t>UC0981_2</t>
  </si>
  <si>
    <t>Realitzar registres comptables</t>
  </si>
  <si>
    <t>UF0515</t>
  </si>
  <si>
    <t>Pla general de comptabilitat</t>
  </si>
  <si>
    <t>UF0516</t>
  </si>
  <si>
    <t>Aplicacions informàtiques de comptabilitat</t>
  </si>
  <si>
    <t>UC0982_3</t>
  </si>
  <si>
    <t>Administrar i gestionar amb autonomia les comunicacions de la direcció</t>
  </si>
  <si>
    <t>noUF_MF0982_3</t>
  </si>
  <si>
    <t>UC0983_3</t>
  </si>
  <si>
    <t>Gestionar de forma proactiva activitats d'assistència a la direcció en matèria d'organització</t>
  </si>
  <si>
    <t>UF0324</t>
  </si>
  <si>
    <t>Gestió del temps, recursos i instal·lacions</t>
  </si>
  <si>
    <t>UF0325</t>
  </si>
  <si>
    <t>Organització de reunions i esdeveniments</t>
  </si>
  <si>
    <t>UF0326</t>
  </si>
  <si>
    <t>Organització de viatges nacionals i internacionals</t>
  </si>
  <si>
    <t>UC0984_3</t>
  </si>
  <si>
    <t>Comunicar-se en anglès, amb un nivell d'usuari competent, en les activitats d'assistència a la direcció</t>
  </si>
  <si>
    <t>UF0330</t>
  </si>
  <si>
    <t>Interpretació de les activitats orals i escrites d'assistència a l'adreça en llengua anglesa</t>
  </si>
  <si>
    <t>UF0331</t>
  </si>
  <si>
    <t>Interaccions orals en l'entorn empresarial</t>
  </si>
  <si>
    <t>UF0332</t>
  </si>
  <si>
    <t>Elaboració de documentació socioprofessional</t>
  </si>
  <si>
    <t>UC0985_2</t>
  </si>
  <si>
    <t>Comunicar-se en una llengua estrangera diferent de l'anglès, amb un nivell d'usuari independent, en les activitats d'assistència a la direcció</t>
  </si>
  <si>
    <t>noUF_MF0985_2</t>
  </si>
  <si>
    <t>UC0986_3</t>
  </si>
  <si>
    <t>Elaborar documentació i presentacions professionals en diferents formats</t>
  </si>
  <si>
    <t>UF0327</t>
  </si>
  <si>
    <t>Recopilació i tractament de la informació amb processadors de text</t>
  </si>
  <si>
    <t>UF0328</t>
  </si>
  <si>
    <t>Organització i operacions amb fulls de càlcul i tècniques de representació gràfica de document</t>
  </si>
  <si>
    <t>UF0329</t>
  </si>
  <si>
    <t>Elaboració i edició de presentacions amb aplicacions informàtiques</t>
  </si>
  <si>
    <t>UC0975_2</t>
  </si>
  <si>
    <t>Recepcionar i processar les comunicacions internes i externes</t>
  </si>
  <si>
    <t>noUF_MF0975_2</t>
  </si>
  <si>
    <t>UC0977_2</t>
  </si>
  <si>
    <t>Comunicar-se en una llengua estrangera amb un nivell d'usuari independent en les activitats de gestió administrativa en relació amb la clienta o el client</t>
  </si>
  <si>
    <t>noUF_MF0977_2</t>
  </si>
  <si>
    <t>UC0988_3</t>
  </si>
  <si>
    <t>Preparar i presentar expedients i documentació jurídica i empresarial davant organismes i administracions públiques</t>
  </si>
  <si>
    <t>UF0522</t>
  </si>
  <si>
    <t>Marc organitzatiu i normatiu de les Administracions públiques i de la Unió europea</t>
  </si>
  <si>
    <t>UF0523</t>
  </si>
  <si>
    <t>Gestió de la documentació de constitució i de contractació de l'empresa</t>
  </si>
  <si>
    <t>UC0969_1</t>
  </si>
  <si>
    <t>Realitzar i integrar operacions de recolzament administratiu bàsic</t>
  </si>
  <si>
    <t>UF0517</t>
  </si>
  <si>
    <t>Organització empresarial i de recursos humans</t>
  </si>
  <si>
    <t>UF0518</t>
  </si>
  <si>
    <t>Gestió auxiliar de la correspondència i paqueteria a l'empresa</t>
  </si>
  <si>
    <t>UF0519</t>
  </si>
  <si>
    <t>Gestió auxiliar de documentació economicoadministrativa i comercial</t>
  </si>
  <si>
    <t>UC0970_1</t>
  </si>
  <si>
    <t>Transmetre i rebre informació operativa en gestions rutinàries amb agents externs de l'organització</t>
  </si>
  <si>
    <t>UF0520</t>
  </si>
  <si>
    <t>Comunicació en les relacions professionals</t>
  </si>
  <si>
    <t>UF0521</t>
  </si>
  <si>
    <t>Comunicació oral i escrita a l'empresa</t>
  </si>
  <si>
    <t>UC0971_1</t>
  </si>
  <si>
    <t>Realitzar operacions auxiliars de reproducció i arxivament en suport convencional o informàtic</t>
  </si>
  <si>
    <t>UF0513</t>
  </si>
  <si>
    <t>Gestió auxiliar d'arxivament en suport convencional o informàtic</t>
  </si>
  <si>
    <t>UF0514</t>
  </si>
  <si>
    <t>Gestió auxiliar de reproducció en suport convencional o informàtic</t>
  </si>
  <si>
    <t>UC0974_1</t>
  </si>
  <si>
    <t>Realitzar operacions bàsiques de tractament de dades i textos, i confecció de documentació</t>
  </si>
  <si>
    <t>UF0510</t>
  </si>
  <si>
    <t>Processadors de textos i presentacions d'informació bàsiques</t>
  </si>
  <si>
    <t>UF0511</t>
  </si>
  <si>
    <t>Tractament bàsic de dades i fulls de càlcul</t>
  </si>
  <si>
    <t>UF0512</t>
  </si>
  <si>
    <t>Transmissió d'informació per mitjans convencionals o informàtics</t>
  </si>
  <si>
    <t>UC0498_3</t>
  </si>
  <si>
    <t>Determinar les necessitats financeres de l'empresa</t>
  </si>
  <si>
    <t>UF0333</t>
  </si>
  <si>
    <t>Anàlisi comptable i financera</t>
  </si>
  <si>
    <t>UF0334</t>
  </si>
  <si>
    <t>Comptabilitat previsional</t>
  </si>
  <si>
    <t>UF0335</t>
  </si>
  <si>
    <t>Aplicacions informàtiques d'anàlisi comptable i pressupostos</t>
  </si>
  <si>
    <t>UC0499_3</t>
  </si>
  <si>
    <t>Gestionar la informació i contractació dels recursos financers</t>
  </si>
  <si>
    <t>UF0336</t>
  </si>
  <si>
    <t>Anàlisi del sistema financer i procediments de càlcul</t>
  </si>
  <si>
    <t>UF0337</t>
  </si>
  <si>
    <t>Anàlisi de productes i serveis de finançament</t>
  </si>
  <si>
    <t>UF0338</t>
  </si>
  <si>
    <t>Anàlisi de productes i serveis d'inversió</t>
  </si>
  <si>
    <t>UC0500_3</t>
  </si>
  <si>
    <t>Gestionar i controlar la tresoreria i el seu pressupost</t>
  </si>
  <si>
    <t>UF0339</t>
  </si>
  <si>
    <t>Anàlisi i gestió dels instruments de cobrament i pagament</t>
  </si>
  <si>
    <t>UF0340</t>
  </si>
  <si>
    <t>Gestió i control del pressupost de tresoreria</t>
  </si>
  <si>
    <t>UC0991_3</t>
  </si>
  <si>
    <t>Atendre i tramitar suggerències, consultes en matèria de transparència i protecció, queixes i reclamacions del client o de la clienta de serveis financers</t>
  </si>
  <si>
    <t>UF0530</t>
  </si>
  <si>
    <t>Tractament de queixes i reclamacions de clients de serveis financers</t>
  </si>
  <si>
    <t>UF0529</t>
  </si>
  <si>
    <t>Atenció al client o a la clienta i tramitació de consultes de serveis financers</t>
  </si>
  <si>
    <t>UC0992_3</t>
  </si>
  <si>
    <t>Comunicar-se en una llengua estrangera amb un nivell d'usuari independent, en les activitats pròpies d'assessorament i gestió de serveis financers</t>
  </si>
  <si>
    <t>noUF_MF0992_3</t>
  </si>
  <si>
    <t>UC1796_3</t>
  </si>
  <si>
    <t>Assessorar i assistir tècnicament la clientela en la contractació d'assegurances i reassegurances</t>
  </si>
  <si>
    <t>noUF_MF1796_3</t>
  </si>
  <si>
    <t>UC2177_3</t>
  </si>
  <si>
    <t>Definir, formar i supervisar els i les professionals dels diferents canals de distribució d'assegurances</t>
  </si>
  <si>
    <t>noUF_MF2177_3</t>
  </si>
  <si>
    <t>UC2178_3</t>
  </si>
  <si>
    <t>Organitzar i gestionar l'acció comercial en les entitats d'assegurances</t>
  </si>
  <si>
    <t>noUF_MF2178_3</t>
  </si>
  <si>
    <t>UC2179_3</t>
  </si>
  <si>
    <t>Supervisar i donar suport en la gestió de pòlisses i sinistres</t>
  </si>
  <si>
    <t>noUF_MF2179_3</t>
  </si>
  <si>
    <t>UC2180_2</t>
  </si>
  <si>
    <t>Realitzar els tràmits administratius de suscripció de riscos i emissió de pòlisses</t>
  </si>
  <si>
    <t>noUF_MF2180_2</t>
  </si>
  <si>
    <t>UC2181_2</t>
  </si>
  <si>
    <t>Tramitar els expedients de sinistres</t>
  </si>
  <si>
    <t>noUF_MF2181_2</t>
  </si>
  <si>
    <t>UC0989_3</t>
  </si>
  <si>
    <t>Realitzar l'assessorament i la gestió administrativa dels productes i serveis financers</t>
  </si>
  <si>
    <t>UF0524</t>
  </si>
  <si>
    <t>Assessorament i gestió administrativa de productes i serveis financers d'actiu i passiu</t>
  </si>
  <si>
    <t>UF0525</t>
  </si>
  <si>
    <t>Assessorament i gestió administrativa de productes d'inversió patrimonial i previsional</t>
  </si>
  <si>
    <t>UF0526</t>
  </si>
  <si>
    <t>Gestió comercial de productes i serveis financers i els canals complementaris</t>
  </si>
  <si>
    <t>UC0990_3</t>
  </si>
  <si>
    <t>Gestionar i controlar les operacions de caixa</t>
  </si>
  <si>
    <t>UF0527</t>
  </si>
  <si>
    <t>Gestió i control administratiu de les operacions de caixa</t>
  </si>
  <si>
    <t>UF0528</t>
  </si>
  <si>
    <t>Anàlisi i gestió comptable de les operacions economicofinanceres</t>
  </si>
  <si>
    <t>UC1793_3</t>
  </si>
  <si>
    <t>Planificar i gestionar l'activitat de mediació d'assegurances i reassegurances</t>
  </si>
  <si>
    <t>noUF_MF1793_3</t>
  </si>
  <si>
    <t>UC1794_3</t>
  </si>
  <si>
    <t>Organitzar i gestionar l'acció comercial en les activitats de mediació</t>
  </si>
  <si>
    <t>noUF_MF1794_3</t>
  </si>
  <si>
    <t>UC1795_2</t>
  </si>
  <si>
    <t>Realitzar les actuacions de captació de clientela en les activitats de mediació</t>
  </si>
  <si>
    <t>noUF_MF1795_2</t>
  </si>
  <si>
    <t>UC1797_2</t>
  </si>
  <si>
    <t>Gestionar els tràmits de formalització i execució del contracte d'assegurances i reassegurances</t>
  </si>
  <si>
    <t>noUF_MF1797_2</t>
  </si>
  <si>
    <t>UC1798_3</t>
  </si>
  <si>
    <t>Assistir la clientela i intermediar amb les entitats asseguradores en la tramitació del sinistre</t>
  </si>
  <si>
    <t>noUF_MF1798_3</t>
  </si>
  <si>
    <t>UC1799_3</t>
  </si>
  <si>
    <t>Dirigir i supervisar la xarxa d'auxiliars externs de mediació d'assegurances i reassegurances</t>
  </si>
  <si>
    <t>noUF_MF1799_3</t>
  </si>
  <si>
    <t>UC0272_2</t>
  </si>
  <si>
    <t>Assistir com a primer intervinent en cas d'accident o situació d'emergència</t>
  </si>
  <si>
    <t>noUF_MF0272_2</t>
  </si>
  <si>
    <t>UC0353_2</t>
  </si>
  <si>
    <t>Determinar i organitzar itineraris amb bicicleta per terrenys diversos fins a mitja muntanya</t>
  </si>
  <si>
    <t>UF0296</t>
  </si>
  <si>
    <t>Anàlisi i gestió d'itineraris per a bicicleta</t>
  </si>
  <si>
    <t>UF0297</t>
  </si>
  <si>
    <t>Desplaçament, estada i seguretat en el medi natural i orientació sobre el terreny</t>
  </si>
  <si>
    <t>UF0298</t>
  </si>
  <si>
    <t>Desenvolupament d'activitats recreatives i adaptació de l'activitat esportiva a persones amb limitacions de la seva autonomia personal</t>
  </si>
  <si>
    <t>UC0508_2</t>
  </si>
  <si>
    <t>Conduir bicicletes amb eficàcia i seguretat per diversos terrenys fins a mitja muntanya i realitzar el manteniment operatiu de bicicletes</t>
  </si>
  <si>
    <t>UF0299</t>
  </si>
  <si>
    <t>Manteniment, reparació i trasllat de bicicletes</t>
  </si>
  <si>
    <t>UF0300</t>
  </si>
  <si>
    <t>Conducció de bicicletes per terrenys variats</t>
  </si>
  <si>
    <t>UC0509_2</t>
  </si>
  <si>
    <t>Guiar i dinamitzar persones per itineraris en bicicleta fins a mitja muntanya</t>
  </si>
  <si>
    <t>UF0301</t>
  </si>
  <si>
    <t>Desenvolupament de l'activitat esportiva en el medi natural</t>
  </si>
  <si>
    <t>UC0273_3</t>
  </si>
  <si>
    <t>Determinar la condició física, biològica i motivacional de la persona usuària</t>
  </si>
  <si>
    <t>UF1703</t>
  </si>
  <si>
    <t>Aplicació de tests, proves i qüestionaris per a la valoració de la condició física, biològic</t>
  </si>
  <si>
    <t>UF1704</t>
  </si>
  <si>
    <t>Tractament de dades d'una bateria de tests, proves i qüestionaris de valoració de la condic</t>
  </si>
  <si>
    <t>UC0515_3</t>
  </si>
  <si>
    <t>Dissenyar i executar coreografies amb els elements propis de l'aeròbic, les seves variants i activitats afins</t>
  </si>
  <si>
    <t>UF1705</t>
  </si>
  <si>
    <t>Domini tècnic, interpretació i execució de seqüències i composicions coreogràfiques</t>
  </si>
  <si>
    <t>UF1706</t>
  </si>
  <si>
    <t>Disseny coreogràfic en condicionament físic (fitness) col·lectiu amb suport musical</t>
  </si>
  <si>
    <t>UC0516_3</t>
  </si>
  <si>
    <t>Programar i dirigir activitats de condicionament físic en grup amb suport musical</t>
  </si>
  <si>
    <t>UF1707</t>
  </si>
  <si>
    <t>Programació en condicionament físic (fitness) col·lectiu amb suport musical</t>
  </si>
  <si>
    <t>UF1708</t>
  </si>
  <si>
    <t>Direcció i dinamització d'activitats de condicionament col·lectiu (fitness) amb suport musical</t>
  </si>
  <si>
    <t>UF1709</t>
  </si>
  <si>
    <t>Esdeveniments en condicionament físic (fitness) sec i aquàtic</t>
  </si>
  <si>
    <t>UC1663_3</t>
  </si>
  <si>
    <t>Dissenyar i executar habilitats i seqüències de fitness aquàtic</t>
  </si>
  <si>
    <t>UF1691</t>
  </si>
  <si>
    <t>Domini tècnic, interpretació i execució de seqüències i composicions coreogràfiques en fitness aquàtic</t>
  </si>
  <si>
    <t>UF1692</t>
  </si>
  <si>
    <t>Disseny coreogràfic en fitness aquàtic</t>
  </si>
  <si>
    <t>UC1664_3</t>
  </si>
  <si>
    <t>Programar, dirigir i dinamitzar activitats de fitness aquàtic</t>
  </si>
  <si>
    <t>UF1693</t>
  </si>
  <si>
    <t>Programació en fitness aquàtic</t>
  </si>
  <si>
    <t>UF1694</t>
  </si>
  <si>
    <t>Direcció i dinamització d'activitats de fitness aquàtic</t>
  </si>
  <si>
    <t>Esdeveniments en fitness sec i aquàtic</t>
  </si>
  <si>
    <t>UC1665_3</t>
  </si>
  <si>
    <t>Elaborar i aplicar protocols d'hidrocinesia</t>
  </si>
  <si>
    <t>UF1695</t>
  </si>
  <si>
    <t>Disseny de protocols d'hidrocinesia</t>
  </si>
  <si>
    <t>UF1696</t>
  </si>
  <si>
    <t>Direcció i dinamització de sessions d'hidrocinesia</t>
  </si>
  <si>
    <t>UC1076_2</t>
  </si>
  <si>
    <t>Elaborar recorreguts per barrancs</t>
  </si>
  <si>
    <t>UF2472</t>
  </si>
  <si>
    <t>Anàlisi diagnòstica i avaluació en activitats de conducció en barrancs</t>
  </si>
  <si>
    <t>UF2473</t>
  </si>
  <si>
    <t>Disseny i gestió d'itineraris per barrancs</t>
  </si>
  <si>
    <t>UF2879</t>
  </si>
  <si>
    <t>Entorn natural - cartografia - conservació - meteorologia i orientació</t>
  </si>
  <si>
    <t>UC1077_2</t>
  </si>
  <si>
    <t>Progressar amb eficàcia i seguretat per barrancs de qualsevol tipologia i dificultat</t>
  </si>
  <si>
    <t>UF2474</t>
  </si>
  <si>
    <t>Material esportiu, aproximació, tornada i pernoctació en barranquisme</t>
  </si>
  <si>
    <t>UF2475</t>
  </si>
  <si>
    <t>Tècniques de progressió en barrancs</t>
  </si>
  <si>
    <t>UC1078_2</t>
  </si>
  <si>
    <t>Guiar i dinamitzar a persones per itineraris de barrancs</t>
  </si>
  <si>
    <t>UF2476</t>
  </si>
  <si>
    <t>UC2266_2</t>
  </si>
  <si>
    <t>Acollir els usuaris en parcs d'aventura en alçada</t>
  </si>
  <si>
    <t>noUF_MF2266_2</t>
  </si>
  <si>
    <t>UC2267_2</t>
  </si>
  <si>
    <t>Dirigir els usuaris als desplaçaments amb progressió horitzontal i vertical en parcs d'aventura en alçada</t>
  </si>
  <si>
    <t>noUF_MF2267_2</t>
  </si>
  <si>
    <t>UC2268_2</t>
  </si>
  <si>
    <t>Vetllar per la integritat dels usuaris en activitats recreatives a parcs d'aventura en altura</t>
  </si>
  <si>
    <t>noUF_MF2268_2</t>
  </si>
  <si>
    <t>UC0719_2</t>
  </si>
  <si>
    <t>Alimentar i realitzar el maneig general i els primers auxilis al bestiar equí</t>
  </si>
  <si>
    <t>noUF_MF0719_2</t>
  </si>
  <si>
    <t>UC1079_2</t>
  </si>
  <si>
    <t>Determinar i organitzar itineraris a cavall per diversos terrenys</t>
  </si>
  <si>
    <t>UF0832</t>
  </si>
  <si>
    <t>Anàlisi i gestió d'itineraris a cavall</t>
  </si>
  <si>
    <t>UF1501</t>
  </si>
  <si>
    <t>Desplaçament, sojorn i seguretat en el medi natural en activitats eqüestres</t>
  </si>
  <si>
    <t>UF1502</t>
  </si>
  <si>
    <t>Activitats recreatives complementàries per a les activit eqüest i adapta persones limita aut pe</t>
  </si>
  <si>
    <t>UC1080_2</t>
  </si>
  <si>
    <t>Dominar les tècniques bàsiques de muntada a cavall</t>
  </si>
  <si>
    <t>UF0833</t>
  </si>
  <si>
    <t>Instal·lacions i equips de muntada</t>
  </si>
  <si>
    <t>UF0834</t>
  </si>
  <si>
    <t>Condició física i aptitud del cavall per a la muntada</t>
  </si>
  <si>
    <t>UF0835</t>
  </si>
  <si>
    <t>Muntada a cavall</t>
  </si>
  <si>
    <t>UC1081_2</t>
  </si>
  <si>
    <t>Guiar i dinamitzar persones per itineraris a cavall</t>
  </si>
  <si>
    <t>UF0836</t>
  </si>
  <si>
    <t>Desenvolupament de l'activitat esportiva eqüestre en el medi natural</t>
  </si>
  <si>
    <t>Activitats recreatives complementàries per a les activit. eqüest. i adapta. persones limita. aut. pe.</t>
  </si>
  <si>
    <t>UC0274_3</t>
  </si>
  <si>
    <t>Programar les activitats pròpies d'una sala d'entrenament polivalent (SEP), atenent a criteris de promoció de la salut i el benestar de la persona usuària</t>
  </si>
  <si>
    <t>UF1710</t>
  </si>
  <si>
    <t>Programació i coordinació d'activitats de condicionament físic (fitness) en una SEP</t>
  </si>
  <si>
    <t>UF1711</t>
  </si>
  <si>
    <t>Programes d'entrenament en SEP</t>
  </si>
  <si>
    <t>UC0275_3</t>
  </si>
  <si>
    <t>Instruir i dirigir activitats de condicionament físic amb equipaments i materials propis de sales d'entrenament polivalent (SEP)</t>
  </si>
  <si>
    <t>UF1712</t>
  </si>
  <si>
    <t>Domini tècnic, instal·lacions i seguretat en SEP</t>
  </si>
  <si>
    <t>UF1713</t>
  </si>
  <si>
    <t>Direcció i dinamització d'activitats d'entrenament en SEP</t>
  </si>
  <si>
    <t>UC1095_3</t>
  </si>
  <si>
    <t>Organitzar i desenvolupar activitats culturals amb finalitats d'animació turística i recreativa</t>
  </si>
  <si>
    <t>noUF_MF1095_3</t>
  </si>
  <si>
    <t>UC1096_3</t>
  </si>
  <si>
    <t>Organitzar i desenvolupar vetllades i espectacles amb finalitats d'animació</t>
  </si>
  <si>
    <t>UF1939</t>
  </si>
  <si>
    <t>Concretar i organitzar vetllades, espectacles i esdeveniments amb finalitats d'animació</t>
  </si>
  <si>
    <t>UF1940</t>
  </si>
  <si>
    <t>Dirigir i conduir vetllades i espectacles amb finalitats d'animació</t>
  </si>
  <si>
    <t>UC1658_3</t>
  </si>
  <si>
    <t>Elaborar, gestionar, promocionar i avaluar projectes d'animació físic-esportius i recreatius</t>
  </si>
  <si>
    <t>noUF_MF1658_3</t>
  </si>
  <si>
    <t>UC1659_3</t>
  </si>
  <si>
    <t>Organitzar i dinamitzar esdeveniments, activitats i jocs d'animació físic-esportiva i recreativa per a tot tipus d'usuaris</t>
  </si>
  <si>
    <t>UF1938</t>
  </si>
  <si>
    <t>Dirigir i dinamitzar esdeveniments, activitats i jocs per a animació físic-esportiva i recreativa</t>
  </si>
  <si>
    <t>UF1937</t>
  </si>
  <si>
    <t>Organitzar i gestionar esdeveniments, activitats i jocs per a animació físic-esportiva i recreativa</t>
  </si>
  <si>
    <t>UC1640_2</t>
  </si>
  <si>
    <t>Progressar amb seguretat en cavitats i travessies de classe quatre de dificultat sense curs hídric actiu</t>
  </si>
  <si>
    <t>UF2486</t>
  </si>
  <si>
    <t>Aproximació, tornada i progressió per cavitats i travessia de classe quatre en espeleologia</t>
  </si>
  <si>
    <t>UC1641_2</t>
  </si>
  <si>
    <t>Progressar amb seguretat en cavitats i travessies de classe cinc de dificultat sense curs hídric actiu</t>
  </si>
  <si>
    <t>noUF_MF1641_2</t>
  </si>
  <si>
    <t>UC1642_2</t>
  </si>
  <si>
    <t>Elaborar recorreguts per cavitats subterrànies de fins a classe cinc</t>
  </si>
  <si>
    <t>UF2487</t>
  </si>
  <si>
    <t>Anàlisi diagnòstica i avaluació en activitats d'espeleologia</t>
  </si>
  <si>
    <t>UF2488</t>
  </si>
  <si>
    <t>Disseny i gestió d'itineraris d'espeleologia</t>
  </si>
  <si>
    <t>UC1643_2</t>
  </si>
  <si>
    <t>Guiar i dinamitzar persones per itineraris d'espeleologia</t>
  </si>
  <si>
    <t>UF2489</t>
  </si>
  <si>
    <t>Guia per itineraris d'espeleologia</t>
  </si>
  <si>
    <t>UC0269_2</t>
  </si>
  <si>
    <t>Executar tècniques específiques de natació amb eficàcia i seguretat</t>
  </si>
  <si>
    <t>UF0907</t>
  </si>
  <si>
    <t>Habilitats i destreses bàsiques en el medi aquàtic</t>
  </si>
  <si>
    <t>UF0908</t>
  </si>
  <si>
    <t>Tècniques específiques de natació en el medi aquàtic</t>
  </si>
  <si>
    <t>UC0271_2</t>
  </si>
  <si>
    <t>Rescatar persones en cas d'accident o situació d'emergència en instal·lacions aquàtiques</t>
  </si>
  <si>
    <t>noUF_MF0271_2</t>
  </si>
  <si>
    <t>UC1084_3</t>
  </si>
  <si>
    <t>Programar activitats d'ensenyament i condicionament físic bàsic relatives a activitats de natació</t>
  </si>
  <si>
    <t>UF1714</t>
  </si>
  <si>
    <t>Anàlisi diagnòstic i proves de nivell en activitats de natació</t>
  </si>
  <si>
    <t>UF1715</t>
  </si>
  <si>
    <t>Programació didàctica en activitats de natació</t>
  </si>
  <si>
    <t>UC1085_3</t>
  </si>
  <si>
    <t>Dirigir l'aprenentatge i el condicionamento físic bàsic en activitats de natació</t>
  </si>
  <si>
    <t>UF1716</t>
  </si>
  <si>
    <t>Sessions d'entrenament en activitats de natació</t>
  </si>
  <si>
    <t>UF1717</t>
  </si>
  <si>
    <t>Instrucció i dinamització d'activitats de natació</t>
  </si>
  <si>
    <t>UC1086_3</t>
  </si>
  <si>
    <t>Organitzar i col·laborar en competicions no oficials de nivell bàsic o social i esdeveniments ludicoesportius en el medi aquàtic</t>
  </si>
  <si>
    <t>noUF_MF1086_3</t>
  </si>
  <si>
    <t>UC2038_3</t>
  </si>
  <si>
    <t>Executar les tècniques específiques del Ioga amb eficàcia i seguretat</t>
  </si>
  <si>
    <t>UF1916</t>
  </si>
  <si>
    <t>Principis fonamentals ètics, filosòfics i místics en ioga</t>
  </si>
  <si>
    <t>UF1917</t>
  </si>
  <si>
    <t>Asana i pranayama - seqüències i progressions (vinyasa i karana)</t>
  </si>
  <si>
    <t>UF1918</t>
  </si>
  <si>
    <t>Relaxació i meditació en ioga</t>
  </si>
  <si>
    <t>UC2039_3</t>
  </si>
  <si>
    <t>Programar les activitats de la sala de Yoga d'acord a la programació general de referència</t>
  </si>
  <si>
    <t>UF0673</t>
  </si>
  <si>
    <t>Anàlisi diagnòstica i avaluació en instrucció de ioga</t>
  </si>
  <si>
    <t>UF1919</t>
  </si>
  <si>
    <t>Programació i gestió de recursos en activitats d'instrucció en ioga</t>
  </si>
  <si>
    <t>UC2040_3</t>
  </si>
  <si>
    <t>Concretar, dirigir i dinamitzar sessions d'instrucció en Ioga d'acord a les característiques, necessitats i expectatives dels practicants</t>
  </si>
  <si>
    <t>UF1920</t>
  </si>
  <si>
    <t>Disseny i direcció de sessions i activitats de ioga</t>
  </si>
  <si>
    <t>UC1660_3</t>
  </si>
  <si>
    <t>Concretar, dirigir i dinamitzar activitats, jocs i esports amb i sense adaptacions i col·laborar en competicions recreatives i esdeveniments físic-esportius i recreatius per a usuaris amb discapacitat intel·lectual</t>
  </si>
  <si>
    <t>UF2086</t>
  </si>
  <si>
    <t>Dirigir i dinamitzar esdeveniments, activitats i jocs per a animació físic-esportiva i recreativa per a persones amb discapacitat intel·lectual</t>
  </si>
  <si>
    <t>UF2085</t>
  </si>
  <si>
    <t>Concretar i gestionar esdeveniments, activitats i jocs d'animació físic-esportiva i recreativa per a persones amb discapacitat intel·lectual</t>
  </si>
  <si>
    <t>UC1661_3</t>
  </si>
  <si>
    <t>Concretar, dirigir i dinamitzar activitats, jocs i esports adaptats i específics i col·laborar en competicions recreatives i esdeveniments físic-esportius i recreatius per a usuaris amb discapacitat física</t>
  </si>
  <si>
    <t>UF2087</t>
  </si>
  <si>
    <t>Concretar i gestionar esdeveniments, activitats i jocs d'animació físic-esportiva i recreativa per a persones amb discapacitat física</t>
  </si>
  <si>
    <t>UF2088</t>
  </si>
  <si>
    <t>Dirigir i dinamitzar esdeveniments, activitats i jocs per a animació físic-esportiva i recreativa per a persones amb discapacitat física</t>
  </si>
  <si>
    <t>UC1662_3</t>
  </si>
  <si>
    <t>Concretar, dirigir i dinamitzar activitats, jocs i esports adaptats i específics i col·laborar en competicions recreatives i esdeveniments físic-esportius i recreatius per a usuaris amb discapacitat visual</t>
  </si>
  <si>
    <t>UF2089</t>
  </si>
  <si>
    <t>Concretar i gestionar esdeveniments, activitats i jocs d'animació físic-esportiva i recreativa per a persones amb discapacitat visual</t>
  </si>
  <si>
    <t>UF2090</t>
  </si>
  <si>
    <t>Dirigir i dinamitzar esdeveniments, activitats i jocs per a animació físic-esportiva i recreativa per a persones amb discapacitat visual</t>
  </si>
  <si>
    <t>UC1631_1</t>
  </si>
  <si>
    <t>Realitzar operacions auxiliars de control d'accés i circulació en la instal·lació esportiva i assistir les persones usuàries en el seu ús</t>
  </si>
  <si>
    <t>noUF_MF1631_1</t>
  </si>
  <si>
    <t>UC1632_1</t>
  </si>
  <si>
    <t>Realitzar l'assistència operativa als tècnics i tècniques esportives durant el desenvolupament de les seves activitats en instal·lacions esportives</t>
  </si>
  <si>
    <t>noUF_MF1632_1</t>
  </si>
  <si>
    <t>UC1633_1</t>
  </si>
  <si>
    <t>Realitzar operacions preventives per millorar la seguretat en la instal·lació esportiva i iniciar l'asistència en cas d'emergència</t>
  </si>
  <si>
    <t>noUF_MF1633_1</t>
  </si>
  <si>
    <t>UC0505_2</t>
  </si>
  <si>
    <t>Determinar i organitzar itineraris per baixa i mitjana muntanya</t>
  </si>
  <si>
    <t>UF2284</t>
  </si>
  <si>
    <t>Entorn de baixa i mitja muntanya -cartografia - conservació - meteorologia i orientació</t>
  </si>
  <si>
    <t>UF2285</t>
  </si>
  <si>
    <t>Anàlisi diagnòstica i avaluació en activitats de conducció en baixa i mitja muntanya</t>
  </si>
  <si>
    <t>UF2286</t>
  </si>
  <si>
    <t>Disseny i gestió d'itineraris per baixa i mitja muntanya</t>
  </si>
  <si>
    <t>UC0506_2</t>
  </si>
  <si>
    <t>Progressar amb eficàcia i seguretat per terreny de baixa i mitjana muntanya i terreny nevat de tipus nòrdic</t>
  </si>
  <si>
    <t>UF2287</t>
  </si>
  <si>
    <t>Material esportiu i entrenament bàsic per a la progressió en baixa i mitja muntanya</t>
  </si>
  <si>
    <t>UF2288</t>
  </si>
  <si>
    <t>Tècniques de desplaçament en baixa i mitja muntanya</t>
  </si>
  <si>
    <t>UC0507_2</t>
  </si>
  <si>
    <t>Guiar i dinamitzar persones per itineraris de baixa i mitjana muntanya i terreny nevat de tipus nòrdic</t>
  </si>
  <si>
    <t>UF2289</t>
  </si>
  <si>
    <t>Guia per itineraris de baixa i mitja muntanya</t>
  </si>
  <si>
    <t>UC0270_2</t>
  </si>
  <si>
    <t>Prevenir accidents o situacions d'emergència en instal·lacions aquàtiques, vetllant per la seguretat de les persones usuàries</t>
  </si>
  <si>
    <t>noUF_MF0270_2</t>
  </si>
  <si>
    <t>UC1634_2</t>
  </si>
  <si>
    <t>Desplaçar-se pel mig nevat executant tècniques d'esquí alpí per prevenir accidents i rescatar víctimes en espais esquiables</t>
  </si>
  <si>
    <t>UF1913</t>
  </si>
  <si>
    <t>Tècniques de desplaçament enmig nevat per a transport de materials de senyalització i rescat</t>
  </si>
  <si>
    <t>UF1912</t>
  </si>
  <si>
    <t>Tècniques d'esquí alpí</t>
  </si>
  <si>
    <t>UC1635_2</t>
  </si>
  <si>
    <t>Prevenir accidents i situacions de risc en dominis esquiables</t>
  </si>
  <si>
    <t>noUF_MF1635_2</t>
  </si>
  <si>
    <t>UC1636_2</t>
  </si>
  <si>
    <t>Rescatar accidentats en espais esquiables, en transports mecànics per cable i en allaus</t>
  </si>
  <si>
    <t>UF1914</t>
  </si>
  <si>
    <t>Coordinació i seguiment en accidents o situacions d'emergència en espais esquiables</t>
  </si>
  <si>
    <t>UF1915</t>
  </si>
  <si>
    <t>Intervenció i rescat en accidents o situacions d'emergència en espais esquiables</t>
  </si>
  <si>
    <t>UC1082_2</t>
  </si>
  <si>
    <t>Prevenir accidents o situacions d'emergència en espais aquàtics naturals</t>
  </si>
  <si>
    <t>noUF_MF1082_2</t>
  </si>
  <si>
    <t>UC1083_2</t>
  </si>
  <si>
    <t>Rescatar persones en cas d'accident o situació d'emergència en espais aquàtics naturals</t>
  </si>
  <si>
    <t>UF1499</t>
  </si>
  <si>
    <t>Tècniques de natació i condició física en el rescat de persones accidentades en espais aquátics naturals</t>
  </si>
  <si>
    <t>UF1500</t>
  </si>
  <si>
    <t>Extracció i trasllat de persones accidentades en espais aquàtics naturals</t>
  </si>
  <si>
    <t>UC1762_3</t>
  </si>
  <si>
    <t>Planificar i organitzar recursos humans i materials per prevenir, vigilar i intervenir davant d'accidents en espais aquàtics</t>
  </si>
  <si>
    <t>UF1698</t>
  </si>
  <si>
    <t>Logística de vigilància i intervenció en socorrisme aquàtic</t>
  </si>
  <si>
    <t>UF1697</t>
  </si>
  <si>
    <t>Anàlisi diagnòstica, determinació i gestió de recursos humans i materials en socorrisme aquàtic</t>
  </si>
  <si>
    <t>UC1763_3</t>
  </si>
  <si>
    <t>Supervisar i avaluar els recursos humans i materials de socorrisme en espais aquàtics</t>
  </si>
  <si>
    <t>UF1700</t>
  </si>
  <si>
    <t>Informació, formació i avaluació d'equips de socorrisme aquàtic</t>
  </si>
  <si>
    <t>UF1699</t>
  </si>
  <si>
    <t>Supervisió de recursos humans, materials i instal·lacions en socorrisme aquàtic</t>
  </si>
  <si>
    <t>UC1764_3</t>
  </si>
  <si>
    <t>Dirigir equips de socorrisme davant d'accidents en espais aquàtics</t>
  </si>
  <si>
    <t>UF1701</t>
  </si>
  <si>
    <t>Simulacres i suport mediambiental en socorrisme aquàtic</t>
  </si>
  <si>
    <t>UF1702</t>
  </si>
  <si>
    <t>Direcció operativa d'equips de socorrisme aquàtic</t>
  </si>
  <si>
    <t>UC0523_2</t>
  </si>
  <si>
    <t>Realitzar les tasques de preparació del terreny i de sembra i/o trasplantament en cultius herbacis</t>
  </si>
  <si>
    <t>UF0001</t>
  </si>
  <si>
    <t>El sòl de cultiu i les condicions climàtiques</t>
  </si>
  <si>
    <t>UF0002</t>
  </si>
  <si>
    <t>Preparació del terreny per a instal·lació d'infraestructures, sembra i plantació de cultius herbacis</t>
  </si>
  <si>
    <t>UC0524_2</t>
  </si>
  <si>
    <t>Realitzar les operacions de cultiu, collita, transport i emmagatzemament dels cultius herbacis</t>
  </si>
  <si>
    <t>UF0003</t>
  </si>
  <si>
    <t>Operacions culturals, reg i fertilització</t>
  </si>
  <si>
    <t>UF0004</t>
  </si>
  <si>
    <t>Collita de cultius herbacis</t>
  </si>
  <si>
    <t>UF0005</t>
  </si>
  <si>
    <t>Transport i emmagatzemament de cultius herbacis</t>
  </si>
  <si>
    <t>UC0525_2</t>
  </si>
  <si>
    <t>Controlar les plagues, malalties, males herbes i fisiopaties</t>
  </si>
  <si>
    <t>UF0006</t>
  </si>
  <si>
    <t>Determinació de l'estat sanitari de les plantes, terra i instal·lacions i elecció dels métodes</t>
  </si>
  <si>
    <t>UF0007</t>
  </si>
  <si>
    <t>Aplicació de mètodes de control fitosanitaris en plantes, sòl i instal·lacions</t>
  </si>
  <si>
    <t>UC0526_2</t>
  </si>
  <si>
    <t>Manejar tractors i muntar instal·lacions agràries, realitzant el seu manteniment</t>
  </si>
  <si>
    <t>UF0008</t>
  </si>
  <si>
    <t>Instal·lacions agràries, el seu condicionament, neteja i desinfecció</t>
  </si>
  <si>
    <t>UF0009</t>
  </si>
  <si>
    <t>Manteniment, preparació i maneig de tractors</t>
  </si>
  <si>
    <t>UC0527_2</t>
  </si>
  <si>
    <t>Realitzar les tasques de preparació del terreny i de plantació de fruiters</t>
  </si>
  <si>
    <t>UF0010</t>
  </si>
  <si>
    <t>Preparació del terreny per a instal·lació d'infraestructures i plantació de fruiters</t>
  </si>
  <si>
    <t>UC0528_2</t>
  </si>
  <si>
    <t>Realitzar les operacions de cultiu, collita, transport i primer condicionament de la fruita</t>
  </si>
  <si>
    <t>UF0011</t>
  </si>
  <si>
    <t>Poda i empelt de fruiters</t>
  </si>
  <si>
    <t>UF0012</t>
  </si>
  <si>
    <t>Maneig, reg i adobament del sòl</t>
  </si>
  <si>
    <t>UF0013</t>
  </si>
  <si>
    <t>Collita, transport, emmagatzemament i condicionament de la fruita</t>
  </si>
  <si>
    <t>UC0006_2</t>
  </si>
  <si>
    <t>Muntar i mantenir les instal·lacions, maquinària i equips de l'explotació ramadera</t>
  </si>
  <si>
    <t>noUF_MF0006_2</t>
  </si>
  <si>
    <t>UC0281_2</t>
  </si>
  <si>
    <t>Produir aus per a reproducció i obtenció de carn i ous</t>
  </si>
  <si>
    <t>UF0017</t>
  </si>
  <si>
    <t>Procés de fecundació i operacions de recepció i maneig d'aus i ous</t>
  </si>
  <si>
    <t>UF0018</t>
  </si>
  <si>
    <t>Control sanitari i normes de bioseguretat en aus i granges</t>
  </si>
  <si>
    <t>UC0282_2</t>
  </si>
  <si>
    <t>Produir conills per a reproducció i obtenció de carn</t>
  </si>
  <si>
    <t>noUF_MF0282_2</t>
  </si>
  <si>
    <t>UC0529_2</t>
  </si>
  <si>
    <t>Realitzar les tasques de preparació del terreny i de sembra i/o trasplantament en cultius hortícoles i flor tallada</t>
  </si>
  <si>
    <t>UF0014</t>
  </si>
  <si>
    <t>Sembra i trasplantació de cultius hortícoles i flor tallada</t>
  </si>
  <si>
    <t>UC0530_2</t>
  </si>
  <si>
    <t>Realitzar les operacions de cultiu, collita, transport i emmagatzemament dels cultius hortícoles i de flor tallada</t>
  </si>
  <si>
    <t>UF0015</t>
  </si>
  <si>
    <t>Collita, emmagatzemament i transport de flors i hortalisses</t>
  </si>
  <si>
    <t>UF0016</t>
  </si>
  <si>
    <t>Manteniment i maneig d'hivernacles</t>
  </si>
  <si>
    <t>UC1112_1</t>
  </si>
  <si>
    <t>Realitzar operacions auxiliars de manteniment de les instal·lacions, maquinària, equips i eines de floristeria</t>
  </si>
  <si>
    <t>noUF_MF1112_1</t>
  </si>
  <si>
    <t>UC1113_1</t>
  </si>
  <si>
    <t>Rebre i condicionar matèries primeres i materials de floristeria</t>
  </si>
  <si>
    <t>noUF_MF1113_1</t>
  </si>
  <si>
    <t>UC1114_1</t>
  </si>
  <si>
    <t>Realitzar treballs auxiliars en l'elaboració de composicions amb flors i plantes</t>
  </si>
  <si>
    <t>noUF_MF1114_1</t>
  </si>
  <si>
    <t>UC1115_1</t>
  </si>
  <si>
    <t>Atendre i prestar serveis al públic en floristeria</t>
  </si>
  <si>
    <t>noUF_MF1115_1</t>
  </si>
  <si>
    <t>UC1119_2</t>
  </si>
  <si>
    <t>Realitzar treballs en altura en els arbres</t>
  </si>
  <si>
    <t>UF0271</t>
  </si>
  <si>
    <t>Tècniques i equips de grimpada</t>
  </si>
  <si>
    <t>UF0272</t>
  </si>
  <si>
    <t>Tècniques de poda en altura</t>
  </si>
  <si>
    <t>UC1133_3</t>
  </si>
  <si>
    <t>Gestionar i realitzar la plantació d'arbres i palmeres ornamentals</t>
  </si>
  <si>
    <t>UF0689</t>
  </si>
  <si>
    <t>Interpretació d'un projecte en la implantació i la plantació d'arbres i palmeres ornamentals</t>
  </si>
  <si>
    <t>UF0690</t>
  </si>
  <si>
    <t>Preparació de les plantes i instal·lació de reg i drenatge a la plantació i implantació d'arbres i palmeres.</t>
  </si>
  <si>
    <t>UC1134_3</t>
  </si>
  <si>
    <t>Avaluar arbres i palmeres ornamentals</t>
  </si>
  <si>
    <t>noUF_MF1134_3</t>
  </si>
  <si>
    <t>UC1135_3</t>
  </si>
  <si>
    <t>Gestionar i realitzar el manteniment i conservació d'arbres i palmeres ornamentals</t>
  </si>
  <si>
    <t>UF0434</t>
  </si>
  <si>
    <t>Coordinació i control de recursos humans en treballs d'agricultura, jardineria i forest</t>
  </si>
  <si>
    <t>UF0691</t>
  </si>
  <si>
    <t>UF0692</t>
  </si>
  <si>
    <t>Prevenció, detecció i control d'agents nocius</t>
  </si>
  <si>
    <t>UC1468_2</t>
  </si>
  <si>
    <t>Coordinar i realitzar les activitats pròpies d'empreses de floristeria</t>
  </si>
  <si>
    <t>UF1745</t>
  </si>
  <si>
    <t>Organització de la neteja i del manteniment de les instal·lacions, equips, màquines i eines</t>
  </si>
  <si>
    <t>UF1746</t>
  </si>
  <si>
    <t>Organització i realització de les activitats pròpies del taller, el magatzem i del servei de r</t>
  </si>
  <si>
    <t>UF1747</t>
  </si>
  <si>
    <t>Realització i muntatge d'aparadors i exposicions a la sala de vendes d'una floristeria</t>
  </si>
  <si>
    <t>UC1469_2</t>
  </si>
  <si>
    <t>Realizar composicions florals</t>
  </si>
  <si>
    <t>UF1748</t>
  </si>
  <si>
    <t>Realització de composicions florals en recipients i lligades</t>
  </si>
  <si>
    <t>UF1749</t>
  </si>
  <si>
    <t>Elaboració de composicions florals funeràries i commemoratives</t>
  </si>
  <si>
    <t>UF1750</t>
  </si>
  <si>
    <t>Realització de composicions nupcials</t>
  </si>
  <si>
    <t>UF1751</t>
  </si>
  <si>
    <t>Realització de composicions florals per Nadal i altres campanyes específiques</t>
  </si>
  <si>
    <t>UC1470_2</t>
  </si>
  <si>
    <t>Realitzar composicions amb plantes</t>
  </si>
  <si>
    <t>UF1752</t>
  </si>
  <si>
    <t>Realització i manteniment de composicions amb plantes naturals</t>
  </si>
  <si>
    <t>UF1753</t>
  </si>
  <si>
    <t>Realització i manteniment de composicions amb flors i/o plantes artificials i/o preservades</t>
  </si>
  <si>
    <t>UF1754</t>
  </si>
  <si>
    <t>Realització de decoracions i/o ambientacions en grans espais</t>
  </si>
  <si>
    <t>UC1471_2</t>
  </si>
  <si>
    <t>Vendre i informar sobre productes i serveis de floristeria</t>
  </si>
  <si>
    <t>noUF_MF1471_2</t>
  </si>
  <si>
    <t>UC1482_3</t>
  </si>
  <si>
    <t>Organitzar les activitats de floristeria</t>
  </si>
  <si>
    <t>UF0281</t>
  </si>
  <si>
    <t>Programació i coordinació de la compra, logística, producció i serveis de floristeria</t>
  </si>
  <si>
    <t>UF0282</t>
  </si>
  <si>
    <t>Organització dels recursos humans en floristeria</t>
  </si>
  <si>
    <t>UF0283</t>
  </si>
  <si>
    <t>Programació d'accions promocionals en floristeria</t>
  </si>
  <si>
    <t>UC1483_3</t>
  </si>
  <si>
    <t>Dissenyar composicions i ornamentacions d'art floral</t>
  </si>
  <si>
    <t>UF0278</t>
  </si>
  <si>
    <t>Creació de dissenys de composicions i ornamentacions d'art floral</t>
  </si>
  <si>
    <t>UF0279</t>
  </si>
  <si>
    <t>Avaluació de la viabilitat econòmica de nous productes i serveis de floristeria</t>
  </si>
  <si>
    <t>UF0280</t>
  </si>
  <si>
    <t>Establiment de la imatge corporativa d'una floristeria</t>
  </si>
  <si>
    <t>UC1484_3</t>
  </si>
  <si>
    <t>Realitzar composicions innovadores i ornamentacions especials d'art floral i supervisar els treballs del taller de floristeria</t>
  </si>
  <si>
    <t>UF0277</t>
  </si>
  <si>
    <t>Supervisió i coordinació dels treballs d'elaboració i acabat de composicions florals, d</t>
  </si>
  <si>
    <t>UF0276</t>
  </si>
  <si>
    <t>Elaboració de composicions en floristeria</t>
  </si>
  <si>
    <t>UF0275</t>
  </si>
  <si>
    <t>Utilització de matèries primeres i materials en l'elaboració de composicions</t>
  </si>
  <si>
    <t>UC1485_3</t>
  </si>
  <si>
    <t>Gestionar la venda i el servei d' atenció al públic en floristeria</t>
  </si>
  <si>
    <t>noUF_MF1485_3</t>
  </si>
  <si>
    <t>UC0009_3</t>
  </si>
  <si>
    <t>Gestionar la maquinària, els equips i les instal·lacions de jardineria</t>
  </si>
  <si>
    <t>UF0028</t>
  </si>
  <si>
    <t>Programació del funcionament, manteniment i adquisició d'equips i instal·lacions</t>
  </si>
  <si>
    <t>UF0029</t>
  </si>
  <si>
    <t>Supervisió i maneig de màquines, equips i instal·lacions i organització del taller</t>
  </si>
  <si>
    <t>UC0727_3</t>
  </si>
  <si>
    <t>Realitzar operacions topogràfiques en treballs d'agricultura, jardineria i muntanyes</t>
  </si>
  <si>
    <t>UF0429</t>
  </si>
  <si>
    <t>Interpretació de mapes i plànols topogràfics i dibuix de plànols senzills</t>
  </si>
  <si>
    <t>UF0430</t>
  </si>
  <si>
    <t>Mètodes de treball i utilització d'aparells, equips i estris topogràfics</t>
  </si>
  <si>
    <t>UF0431</t>
  </si>
  <si>
    <t>Realització de treballs d'agrimensura, anivellament simple i replanteig</t>
  </si>
  <si>
    <t>UC1127_3</t>
  </si>
  <si>
    <t>Organitzar i supervisar la instal·lació de gespa en camps esportius</t>
  </si>
  <si>
    <t>UF0432</t>
  </si>
  <si>
    <t>Programació i control dels treballs previs a la instal·lació de gespa</t>
  </si>
  <si>
    <t>UF0433</t>
  </si>
  <si>
    <t>Programació i control de les operacions d'instal·lació de gespa</t>
  </si>
  <si>
    <t>UC1128_3</t>
  </si>
  <si>
    <t>Organitzar i supervisar el manteniment i recuperació de gespa en camps esportius</t>
  </si>
  <si>
    <t>UF0435</t>
  </si>
  <si>
    <t>Programació i control de les tasques de manteniment i recuperació de la gespa</t>
  </si>
  <si>
    <t>UF0436</t>
  </si>
  <si>
    <t>Programació i control de reg i fertilització de la gespa</t>
  </si>
  <si>
    <t>UF0437</t>
  </si>
  <si>
    <t>Programació i control de l'aplicació de productes fitosanitaris en la gespa</t>
  </si>
  <si>
    <t>UC0725_2</t>
  </si>
  <si>
    <t>Realitzar operacions de maneig racional del bestiar en explotacions ecològiques</t>
  </si>
  <si>
    <t>UF0202</t>
  </si>
  <si>
    <t>Maneig del bestiar ecològic</t>
  </si>
  <si>
    <t>UF0203</t>
  </si>
  <si>
    <t>Alimentació del bestiar ecològic</t>
  </si>
  <si>
    <t>UF0204</t>
  </si>
  <si>
    <t>Control de la reproducció</t>
  </si>
  <si>
    <t>UF0205</t>
  </si>
  <si>
    <t>Control sanitari i aplicació en bestiar ecològic</t>
  </si>
  <si>
    <t>UC0726_2</t>
  </si>
  <si>
    <t>Produir animals i productes animals ecològics</t>
  </si>
  <si>
    <t>UF0206</t>
  </si>
  <si>
    <t>Cria, recria i engreix en ramaderia ecològica</t>
  </si>
  <si>
    <t>UF0207</t>
  </si>
  <si>
    <t>Productes animals ecològics</t>
  </si>
  <si>
    <t>UC0720_2</t>
  </si>
  <si>
    <t>Efectuar la higiene, cures i manteniment físic del bestiar equí</t>
  </si>
  <si>
    <t>noUF_MF0720_2</t>
  </si>
  <si>
    <t>UC0721_2</t>
  </si>
  <si>
    <t>Realitzar el maneig del bestiar equí durant la seva reproducció i recria</t>
  </si>
  <si>
    <t>UF0502</t>
  </si>
  <si>
    <t>Maneig dels sementals</t>
  </si>
  <si>
    <t>UF0503</t>
  </si>
  <si>
    <t>Maneig de les eugues reproductores i poltres lactants</t>
  </si>
  <si>
    <t>UF0504</t>
  </si>
  <si>
    <t>Maneig del bestiar equí durant el deslletament i recria</t>
  </si>
  <si>
    <t>UC0722_2</t>
  </si>
  <si>
    <t>Preparar i condicionar el bestiar equí per a la seva presentació en exhibicions i concursos</t>
  </si>
  <si>
    <t>noUF_MF0722_2</t>
  </si>
  <si>
    <t>UC1122_2</t>
  </si>
  <si>
    <t>Esbraveir poltres</t>
  </si>
  <si>
    <t>noUF_MF1122_2</t>
  </si>
  <si>
    <t>UC1123_2</t>
  </si>
  <si>
    <t>Domar poltres amb corda</t>
  </si>
  <si>
    <t>UF1410</t>
  </si>
  <si>
    <t>Presa de contacte dels poltres amb els mitjans de treball a la corda</t>
  </si>
  <si>
    <t>UF1411</t>
  </si>
  <si>
    <t>Treball dels poltres a la corda</t>
  </si>
  <si>
    <t>UC1124_2</t>
  </si>
  <si>
    <t>Realizar la muntada inicial de poltres</t>
  </si>
  <si>
    <t>UF1412</t>
  </si>
  <si>
    <t>Presa de contacte del poltre amb el genet</t>
  </si>
  <si>
    <t>UF1413</t>
  </si>
  <si>
    <t>Treball a la corda del poltre amb el genet</t>
  </si>
  <si>
    <t>UF1414</t>
  </si>
  <si>
    <t>Muntada del poltre solt</t>
  </si>
  <si>
    <t>UC1722_2</t>
  </si>
  <si>
    <t>Produir i cuidar animals en centres d'experimentació</t>
  </si>
  <si>
    <t>UF1188</t>
  </si>
  <si>
    <t>Organització de les activitats diàries en centres de producció i cura d'animals</t>
  </si>
  <si>
    <t>UF1190</t>
  </si>
  <si>
    <t>Producció d'animals i manteniment dels censos</t>
  </si>
  <si>
    <t>UF1189</t>
  </si>
  <si>
    <t>Cura i control de l'estat general dels animals</t>
  </si>
  <si>
    <t>UC1723_2</t>
  </si>
  <si>
    <t>Netejar i mantenir locals, àrees d'estabulació, materials i equips d'instal·lacions dedicades a l'allotjament d'animals d'experimentació</t>
  </si>
  <si>
    <t>noUF_MF1723_2</t>
  </si>
  <si>
    <t>UC1724_2</t>
  </si>
  <si>
    <t>Manipular animals associats a procediments que se realitzen en centres d'experimentació</t>
  </si>
  <si>
    <t>noUF_MF1724_2</t>
  </si>
  <si>
    <t>UC1725_2</t>
  </si>
  <si>
    <t>Prevenir riscos laborals associats al maneig d'animals i productes tòxics i perillosos</t>
  </si>
  <si>
    <t>noUF_MF1725_2</t>
  </si>
  <si>
    <t>UC2132_3</t>
  </si>
  <si>
    <t>Realitzar l'examen inicial d'inspecció "ante mortem" d'animals, controlant les operacions prèvies al sacrifici</t>
  </si>
  <si>
    <t>UF2452</t>
  </si>
  <si>
    <t>Inspecció ante mortem d'animals</t>
  </si>
  <si>
    <t>UF2451</t>
  </si>
  <si>
    <t>Estabulació d'animals en escorxador</t>
  </si>
  <si>
    <t>UF2450</t>
  </si>
  <si>
    <t>Control documental sanitari i de benestar dels animals</t>
  </si>
  <si>
    <t>UC2133_3</t>
  </si>
  <si>
    <t>Realitzar l'examen inicial d'inspecció "post mortem" de canals i menuts</t>
  </si>
  <si>
    <t>UF2456</t>
  </si>
  <si>
    <t>Inspecció post mortem de cacera de cria i salvatge</t>
  </si>
  <si>
    <t>UF2453</t>
  </si>
  <si>
    <t>Higiene en la inspecció post mortem</t>
  </si>
  <si>
    <t>UF2455</t>
  </si>
  <si>
    <t>Inspecció post mortem d'aus de corral i lagomorfs de cria</t>
  </si>
  <si>
    <t>UF2454</t>
  </si>
  <si>
    <t>Inspecció post mortem d'ungulats domèstics</t>
  </si>
  <si>
    <t>UC2134_3</t>
  </si>
  <si>
    <t>Controlar la gestió dels subproductes d'origen animal no destinats al consum humà (SANDACH)</t>
  </si>
  <si>
    <t>noUF_MF2134_3</t>
  </si>
  <si>
    <t>UC2135_3</t>
  </si>
  <si>
    <t>Realitzar la presa de mostres animals i les proves de laboratori exigides en el control sanitari</t>
  </si>
  <si>
    <t>UF2457</t>
  </si>
  <si>
    <t>Sistemàtica de mostreig i autocontrol en establiments carnis</t>
  </si>
  <si>
    <t>UF2458</t>
  </si>
  <si>
    <t>Control sanitari en carns per a la determinació de triquinosi, encefalopaties espongiformes transmissibles (eet) i altres malalties animals</t>
  </si>
  <si>
    <t>UF2459</t>
  </si>
  <si>
    <t>Investigació de residus de substàncies en carns</t>
  </si>
  <si>
    <t>UC2136_3</t>
  </si>
  <si>
    <t>Realitzar operacions auxiliars d'inspecció i control sanitari de l'especejament</t>
  </si>
  <si>
    <t>noUF_MF2136_3</t>
  </si>
  <si>
    <t>UC2137_3</t>
  </si>
  <si>
    <t>Realitzar operacions vinculades al desenvolupament d'auditories de bones pràctiques d'higiene (BPH) i del sistema d'anàlisis de perills i punts de control crític (APPCC)</t>
  </si>
  <si>
    <t>UF2461</t>
  </si>
  <si>
    <t>Pràctiques correctes d'higiene en el sacrifici i pescat d'animals, i preparació de les seves carns i despulles</t>
  </si>
  <si>
    <t>UF2462</t>
  </si>
  <si>
    <t>Avaluació i control de la higiene en establiments carnis</t>
  </si>
  <si>
    <t>UF2460</t>
  </si>
  <si>
    <t>Condicions higièniques per a personal, instal·lacions, equips i estris d'establiments carnis</t>
  </si>
  <si>
    <t>UC0533_3</t>
  </si>
  <si>
    <t>Controlar i organitzar les activitats amb sementals, eugues reproductores i poltres lactants</t>
  </si>
  <si>
    <t>UF0372</t>
  </si>
  <si>
    <t>Maneig i ubicació dels sementals, eugues reproductores i poltres lactants</t>
  </si>
  <si>
    <t>UF0373</t>
  </si>
  <si>
    <t>Planificació i control en el desenvolupament del procés reproductiu del bestiar equí</t>
  </si>
  <si>
    <t>UF0374</t>
  </si>
  <si>
    <t>Alimentació i cura dels sementals, eugues reproductores i poltres lactants</t>
  </si>
  <si>
    <t>UC0534_3</t>
  </si>
  <si>
    <t>Controlar i organitzar el deslletament i les activitats de recria dels poltres</t>
  </si>
  <si>
    <t>UF0375</t>
  </si>
  <si>
    <t>Maneig i ubicació dels poltres durant el seu deslletament i recria</t>
  </si>
  <si>
    <t>UF0376</t>
  </si>
  <si>
    <t>Identificació, marcatge, alimentació i cura dels poltres i recria</t>
  </si>
  <si>
    <t>UC0535_3</t>
  </si>
  <si>
    <t>Supervisar les tasques de doma bàsica i maneig de cavalls per a finalitats recreatives, de treballs i esportius, i en exhibicions i/o concursos</t>
  </si>
  <si>
    <t>UF0378</t>
  </si>
  <si>
    <t>Control del bestiar equí que participa en activitats recreatives, de treball i esport i exhibició de concursos</t>
  </si>
  <si>
    <t>UF0379</t>
  </si>
  <si>
    <t>Alimentació i maneig general del bestiar equí durant la doma bàsica i participació en activitats eqüestres</t>
  </si>
  <si>
    <t>UF0377</t>
  </si>
  <si>
    <t>Procés de doma bàsica dels poltres en el bestiar equí</t>
  </si>
  <si>
    <t>UC0536_3</t>
  </si>
  <si>
    <t>Gestionar les instal·lacions, maquinària, material i equips de l'explotació ramadera</t>
  </si>
  <si>
    <t>UF0380</t>
  </si>
  <si>
    <t>Manteniment i reparació de la maquinària, instal·lacions i equips</t>
  </si>
  <si>
    <t>UF0381</t>
  </si>
  <si>
    <t>Documentació tècnica per a la gestió d'equips i maquinàries de gestió de recursos humans</t>
  </si>
  <si>
    <t>UC1136_2</t>
  </si>
  <si>
    <t>Realitzar les operacions de preparació i acabament del ferrament d'equins</t>
  </si>
  <si>
    <t>UF1514</t>
  </si>
  <si>
    <t>Operacions auxiliars prèvies al ferrament</t>
  </si>
  <si>
    <t>UF1515</t>
  </si>
  <si>
    <t>Desferrament i preparació del casc</t>
  </si>
  <si>
    <t>UF1516</t>
  </si>
  <si>
    <t>Terminació i acabament del ferrament</t>
  </si>
  <si>
    <t>UC1137_2</t>
  </si>
  <si>
    <t>Realitzar la conformació de l'aplom del casc, forja, adaptació i col·locació de ferradures i altres materials de ferrament en equins</t>
  </si>
  <si>
    <t>UF1519</t>
  </si>
  <si>
    <t>Forja i adaptació de la ferradura</t>
  </si>
  <si>
    <t>UF1518</t>
  </si>
  <si>
    <t>Retallament i equilibrament del casc</t>
  </si>
  <si>
    <t>UF1517</t>
  </si>
  <si>
    <t>Programació i valoració del ferrament</t>
  </si>
  <si>
    <t>UF1520</t>
  </si>
  <si>
    <t>Col·locació de la ferradura i altres materials</t>
  </si>
  <si>
    <t>UC1138_3</t>
  </si>
  <si>
    <t>Determinar l'aplicació de ferraments ortopèdics i/o terapèutics en equins</t>
  </si>
  <si>
    <t>UF1521</t>
  </si>
  <si>
    <t>Ferraments ortopèdics i terapèutics en equins</t>
  </si>
  <si>
    <t>UF1522</t>
  </si>
  <si>
    <t>Ferraments terapèutics en equins</t>
  </si>
  <si>
    <t>UC1800_2</t>
  </si>
  <si>
    <t>Determinar el tipus d'explotació i instal·lar l'abellar</t>
  </si>
  <si>
    <t>noUF_MF1800_2</t>
  </si>
  <si>
    <t>UC1801_2</t>
  </si>
  <si>
    <t>Realitzar les operacions de maneig de l'abellar</t>
  </si>
  <si>
    <t>UF2009</t>
  </si>
  <si>
    <t>Trashumància i manteniment dels ruscos a la nau</t>
  </si>
  <si>
    <t>UF2010</t>
  </si>
  <si>
    <t>Activitats de producció dels ruscos</t>
  </si>
  <si>
    <t>UF2011</t>
  </si>
  <si>
    <t>Activitats sanitàries en els ruscos</t>
  </si>
  <si>
    <t>UC1802_2</t>
  </si>
  <si>
    <t>Obtenir i condicionar els productes dels ruscos</t>
  </si>
  <si>
    <t>UF2012</t>
  </si>
  <si>
    <t>Recol·lecció, extracció i emmagatzematge de la mel</t>
  </si>
  <si>
    <t>UF2013</t>
  </si>
  <si>
    <t>Recol·lecció, extracció i emmagatzematge de pol·len i altres productes del rusc</t>
  </si>
  <si>
    <t>UF2014</t>
  </si>
  <si>
    <t>Obtenció d'eixams, gelea reial i reines</t>
  </si>
  <si>
    <t>UC1803_2</t>
  </si>
  <si>
    <t>Realitzar les operacions d'envasament i emmagatzematge de mel i pol·len</t>
  </si>
  <si>
    <t>noUF_MF1803_2</t>
  </si>
  <si>
    <t>UC1586_3</t>
  </si>
  <si>
    <t>Recollir mostres biològiques animals i realitzar anàlisis de laboratori</t>
  </si>
  <si>
    <t>noUF_MF1586_3</t>
  </si>
  <si>
    <t>UC1737_3</t>
  </si>
  <si>
    <t>Realitzar procediments experimentals amb animals</t>
  </si>
  <si>
    <t>UF2465</t>
  </si>
  <si>
    <t>Investigació amb animals d'experimentació</t>
  </si>
  <si>
    <t>UF2466</t>
  </si>
  <si>
    <t>Anestèsia i analgèsia en animals d'experimentació</t>
  </si>
  <si>
    <t>UF2467</t>
  </si>
  <si>
    <t>Tècniques quirúrgiques bàsiques en animals d'experimentació</t>
  </si>
  <si>
    <t>UC1738_3</t>
  </si>
  <si>
    <t>Realitzar tècniques de reproducció en animals utilitzats en procediments experimentals</t>
  </si>
  <si>
    <t>UF2469</t>
  </si>
  <si>
    <t>Reproducció assistida en animals d'experimentació</t>
  </si>
  <si>
    <t>UF2468</t>
  </si>
  <si>
    <t>Reproducció i cria d'animals d'experimentació</t>
  </si>
  <si>
    <t>UC1739_3</t>
  </si>
  <si>
    <t>Realitzar procediments experimentals amb òrgans aïllats, teixits i cèl·lules d'animals</t>
  </si>
  <si>
    <t>noUF_MF1739_3</t>
  </si>
  <si>
    <t>UC1740_3</t>
  </si>
  <si>
    <t>Realitzar anàlisis de biologia molecular en mostres biològiques</t>
  </si>
  <si>
    <t>UF2470</t>
  </si>
  <si>
    <t>Tècniques de separació de l'ADN, ARN i proteïnes de mostres biològiques</t>
  </si>
  <si>
    <t>UF2471</t>
  </si>
  <si>
    <t>Anàlisi d'àcids nucleics</t>
  </si>
  <si>
    <t>UC1495_3</t>
  </si>
  <si>
    <t>Gestionar els processos de producció d'animals de reposició, de reproductors i cries, i de llet</t>
  </si>
  <si>
    <t>UF2165</t>
  </si>
  <si>
    <t>Maneig d'animals reproductors</t>
  </si>
  <si>
    <t>UF2166</t>
  </si>
  <si>
    <t>Maneig de femelles durant la gestació, el part i la lactància de les cries</t>
  </si>
  <si>
    <t>UF2167</t>
  </si>
  <si>
    <t>Optimització de recursos en l'explotació ramadera d'animals de renovador, de reproductors i cries, i de llet</t>
  </si>
  <si>
    <t>UC1496_3</t>
  </si>
  <si>
    <t>Gestionar els processos de producció d'animals de recria i d'engreix</t>
  </si>
  <si>
    <t>UF2168</t>
  </si>
  <si>
    <t>Control d'incorporació i sanitari dels animals de recria i esquer</t>
  </si>
  <si>
    <t>UF2169</t>
  </si>
  <si>
    <t>Optimització de recursos en l'explotació ramadera de recria i esquer</t>
  </si>
  <si>
    <t>UC1497_3</t>
  </si>
  <si>
    <t>Gestionar els processos de producció d'aus i d'ous</t>
  </si>
  <si>
    <t>UF2170</t>
  </si>
  <si>
    <t>Control i maneig d'aus en l'explotació avícola</t>
  </si>
  <si>
    <t>UF2171</t>
  </si>
  <si>
    <t>Control i maneig d'ous i pollastres nounats en l'explotació avícola</t>
  </si>
  <si>
    <t>UF2172</t>
  </si>
  <si>
    <t>Optimització de recursos en l'explotació avícola</t>
  </si>
  <si>
    <t>UC2062_2</t>
  </si>
  <si>
    <t>Mantenir instal·lacions i recintes per a animals salvatges, controlant el seu estat de seguretat, qualitat i neteja</t>
  </si>
  <si>
    <t>noUF_MF2062_2</t>
  </si>
  <si>
    <t>UC2063_2</t>
  </si>
  <si>
    <t>Preparar i subministrar l'alimentació d'animals salvatges segons espècie, higiènicament, i seguint criteris del o de la responsable facultatius</t>
  </si>
  <si>
    <t>UF2481</t>
  </si>
  <si>
    <t>Manipulació, preparació i distribució d'aliments</t>
  </si>
  <si>
    <t>UF2482</t>
  </si>
  <si>
    <t>Neteja i higiene en l'alimentació</t>
  </si>
  <si>
    <t>UF2483</t>
  </si>
  <si>
    <t>Eutanàsia d'animals per a consum intern</t>
  </si>
  <si>
    <t>UC2064_2</t>
  </si>
  <si>
    <t>Realitzar l'entrenament i enriquiment ambiental en animals salvatges, millorant el seu benestar i cura</t>
  </si>
  <si>
    <t>UF2484</t>
  </si>
  <si>
    <t>Enriquiment ambiental en animals salvatges</t>
  </si>
  <si>
    <t>UF2485</t>
  </si>
  <si>
    <t>Entrenament d'animals salvatges</t>
  </si>
  <si>
    <t>UC2065_2</t>
  </si>
  <si>
    <t>Inmobilitzar i manipular animals salvatges per a l'aplicació de procediments, garantint el seu benestar i seguretat</t>
  </si>
  <si>
    <t>noUF_MF2065_2</t>
  </si>
  <si>
    <t>UC1476_2</t>
  </si>
  <si>
    <t>Realitzar operacions de producció d'ungulats cinegètics</t>
  </si>
  <si>
    <t>UF2204</t>
  </si>
  <si>
    <t>Maneig i transport d'ungulats cinegètics</t>
  </si>
  <si>
    <t>UF2205</t>
  </si>
  <si>
    <t>Cria i reproducció d'ungulats cinegètics</t>
  </si>
  <si>
    <t>UF2206</t>
  </si>
  <si>
    <t>Adaptació i manteniment d'instal·lacions per a ungulats cinegètics</t>
  </si>
  <si>
    <t>UC1477_2</t>
  </si>
  <si>
    <t>Realitzar operacions de producció d'aus cinegètiques</t>
  </si>
  <si>
    <t>UF2207</t>
  </si>
  <si>
    <t>Maneig i transport d'aus cinegètiques</t>
  </si>
  <si>
    <t>UF2208</t>
  </si>
  <si>
    <t>Cria i reproducció d'aus cinegètiques</t>
  </si>
  <si>
    <t>UF2209</t>
  </si>
  <si>
    <t>Adaptació i manteniment d'instal·lacions per a aus cinegètiques</t>
  </si>
  <si>
    <t>UC1478_2</t>
  </si>
  <si>
    <t>Realitzar operacions de producció de lagomorfs cinegètics</t>
  </si>
  <si>
    <t>UF2210</t>
  </si>
  <si>
    <t>Maneig i transport de lagomorfs cinegètics</t>
  </si>
  <si>
    <t>UF2211</t>
  </si>
  <si>
    <t>Cria i reproducció de lagomorfs cinegètics</t>
  </si>
  <si>
    <t>UF2212</t>
  </si>
  <si>
    <t>Adaptació i manteniment d'instal·lacions per a lagomorfs cinegètics</t>
  </si>
  <si>
    <t>UC1489_3</t>
  </si>
  <si>
    <t>Gestionar la producció d'ungulats cinegètics</t>
  </si>
  <si>
    <t>UF2256</t>
  </si>
  <si>
    <t>Gestió del trasllat i marcatge d'ungulats cinegètics</t>
  </si>
  <si>
    <t>UF2257</t>
  </si>
  <si>
    <t>Gestió de la cria i reproducció d'ungulats cinegètics</t>
  </si>
  <si>
    <t>UF2258</t>
  </si>
  <si>
    <t>Gestió de la millora d'instal·lacions i dels recursos humans en producció d'ungulats cinegètics</t>
  </si>
  <si>
    <t>UC1490_3</t>
  </si>
  <si>
    <t>Gestionar la producció d'aus cinegètiques</t>
  </si>
  <si>
    <t>UF2259</t>
  </si>
  <si>
    <t>Gestió del trasllat i de la presa de dades corporals i d'ous en aus cinegètiques</t>
  </si>
  <si>
    <t>UF2260</t>
  </si>
  <si>
    <t>Gestió de la cria i reproducció d'aus cinegètiques</t>
  </si>
  <si>
    <t>UF2261</t>
  </si>
  <si>
    <t>Gestió de la millora d'instal·lacions i dels recursos humans en producció d'aus cinegètiques</t>
  </si>
  <si>
    <t>UC1491_3</t>
  </si>
  <si>
    <t>Gestionar la producció de lagomorfs cinegètics</t>
  </si>
  <si>
    <t>UF2262</t>
  </si>
  <si>
    <t>Gestió del trasllat i marcatge de lagomorfs cinegètics</t>
  </si>
  <si>
    <t>UF2263</t>
  </si>
  <si>
    <t>Gestió de la cria i reproducció de lagomorfs cinegètics</t>
  </si>
  <si>
    <t>UF2264</t>
  </si>
  <si>
    <t>Gestió de la millora d'instal·lacions i dels recursos humans en producció de lagomorfos cinegètics</t>
  </si>
  <si>
    <t>UC0520_1</t>
  </si>
  <si>
    <t>Realitzar operacions auxiliars per a la producció i manteniment de plantes en vivers i centres de jardineria</t>
  </si>
  <si>
    <t>noUF_MF0520_1</t>
  </si>
  <si>
    <t>UC0521_1</t>
  </si>
  <si>
    <t>Realitzar operacions auxiliars per a la instal·lació de jardins, parcs i zones verdes</t>
  </si>
  <si>
    <t>noUF_MF0521_1</t>
  </si>
  <si>
    <t>UC0522_1</t>
  </si>
  <si>
    <t>Realitzar operacions auxiliars per al manteniment de jardins, parcs i zones verdes</t>
  </si>
  <si>
    <t>noUF_MF0522_1</t>
  </si>
  <si>
    <t>UC0531_2</t>
  </si>
  <si>
    <t>Instal·lar jardins d'interior, exterior i zones verdes</t>
  </si>
  <si>
    <t>UF0019</t>
  </si>
  <si>
    <t>Preparació del medi de cultiu</t>
  </si>
  <si>
    <t>UF0020</t>
  </si>
  <si>
    <t>Operacions per a la instal·lació de jardins i zones verdes</t>
  </si>
  <si>
    <t>UC0532_2</t>
  </si>
  <si>
    <t>Mantenir i millorar jardins d'interior, exterior i zones verdes</t>
  </si>
  <si>
    <t>UF0021</t>
  </si>
  <si>
    <t>Manteniment i millora d'elements vegetals</t>
  </si>
  <si>
    <t>UF0022</t>
  </si>
  <si>
    <t>Manteniment i millora d'elements no vegetals</t>
  </si>
  <si>
    <t>UC0007_3</t>
  </si>
  <si>
    <t>Gestionar i executar la instal·lació de parcs i jardins i la restauració del paisatge</t>
  </si>
  <si>
    <t>UF0023</t>
  </si>
  <si>
    <t>Programació i organització dels treballs de jardineria i restauració del paisatge</t>
  </si>
  <si>
    <t>UF0024</t>
  </si>
  <si>
    <t>Instal·lació de parcs i jardins</t>
  </si>
  <si>
    <t>UF0025</t>
  </si>
  <si>
    <t>Restauració de paisatge</t>
  </si>
  <si>
    <t>UC0008_3</t>
  </si>
  <si>
    <t>Gestionar i realitzar la conservació de parcs i jardins</t>
  </si>
  <si>
    <t>UF0026</t>
  </si>
  <si>
    <t>Programació i organització del manteniment i conservació d'àrees enjardinades</t>
  </si>
  <si>
    <t>UF0027</t>
  </si>
  <si>
    <t>Manteniment i conservació d'àrees enjardinades</t>
  </si>
  <si>
    <t>UC0004_2</t>
  </si>
  <si>
    <t>Realitzar operacions de producció en truges de reposició, reproductors i porcs lactants (fase 1)</t>
  </si>
  <si>
    <t>UF0164</t>
  </si>
  <si>
    <t>Cures en truges de reposició, reproductores i garrins</t>
  </si>
  <si>
    <t>UF0165</t>
  </si>
  <si>
    <t>Maneig de la reproducció porcina</t>
  </si>
  <si>
    <t>UC0005_2</t>
  </si>
  <si>
    <t>Realitzar operacions de producció en porcs de recria i engreix (fases 2 i 3)</t>
  </si>
  <si>
    <t>UF0166</t>
  </si>
  <si>
    <t>Maneig de garrins i porcs d'enceball</t>
  </si>
  <si>
    <t>UF0167</t>
  </si>
  <si>
    <t>Control sanitari en garrins i porcs d'enceball</t>
  </si>
  <si>
    <t>UC1116_2</t>
  </si>
  <si>
    <t>Realitzar l'abatiment i processament d'arbres amb motoserra</t>
  </si>
  <si>
    <t>UF0267</t>
  </si>
  <si>
    <t>Motoserra, manteniment i posada en marxa</t>
  </si>
  <si>
    <t>UF0268</t>
  </si>
  <si>
    <t>Treballs d'arbres amb motoserra</t>
  </si>
  <si>
    <t>UC1117_2</t>
  </si>
  <si>
    <t>Realitzar l'abatiment i processament d'arbres amb recol·lectora forestal</t>
  </si>
  <si>
    <t>UF0269</t>
  </si>
  <si>
    <t>Recol·lectores forestals i el seu manteniment</t>
  </si>
  <si>
    <t>UF0270</t>
  </si>
  <si>
    <t>Treballs d'arbres amb recol·lectora</t>
  </si>
  <si>
    <t>UC1118_2</t>
  </si>
  <si>
    <t>Realitzar el desembosc i el tractament dels subproductes forestals</t>
  </si>
  <si>
    <t>noUF_MF1118_2</t>
  </si>
  <si>
    <t>UC1120_2</t>
  </si>
  <si>
    <t>Realitzar treballs de pela del suro</t>
  </si>
  <si>
    <t>noUF_MF1120_2</t>
  </si>
  <si>
    <t>UC1121_2</t>
  </si>
  <si>
    <t>Manejar tractors forestals i realitzar el seu manteniment</t>
  </si>
  <si>
    <t>UF0273</t>
  </si>
  <si>
    <t>Funcionament i manteniment de tractors forestals</t>
  </si>
  <si>
    <t>UF0274</t>
  </si>
  <si>
    <t>Maneig de tractors forestals</t>
  </si>
  <si>
    <t>UC0728_3</t>
  </si>
  <si>
    <t>Gestionar les operacions de repoblació forestal i de correcció hidrologicoforestal</t>
  </si>
  <si>
    <t>Coordinació i control de recursos humans en treballs d'agricultura, jardineria i forests</t>
  </si>
  <si>
    <t>UF0699</t>
  </si>
  <si>
    <t>Implantació d'espècies forestals</t>
  </si>
  <si>
    <t>UF0700</t>
  </si>
  <si>
    <t>Treballs infraestructurals forestals</t>
  </si>
  <si>
    <t>UC0729_3</t>
  </si>
  <si>
    <t>Gestionar els tractaments silvícoles</t>
  </si>
  <si>
    <t>Determinació de l'estat sanitari de les plantes, sòl i instal·lacions i elecció dels mètod</t>
  </si>
  <si>
    <t>Aplicació de mètodes de control fitosanitari en plantes, sòl i instal·lacions</t>
  </si>
  <si>
    <t>UF0701</t>
  </si>
  <si>
    <t>Planificació dels treballs de silvicultura</t>
  </si>
  <si>
    <t>UF0702</t>
  </si>
  <si>
    <t>Prevenció d'incendis forestals</t>
  </si>
  <si>
    <t>UC0730_3</t>
  </si>
  <si>
    <t>Gestionar la maquinària, equips i instal·lacions de l'explotació forestal</t>
  </si>
  <si>
    <t>UF0705</t>
  </si>
  <si>
    <t>Substitució de la maquinària, equips i estris forestals</t>
  </si>
  <si>
    <t>UF0703</t>
  </si>
  <si>
    <t>Funcionamient i utilització de màquines, equips i instal·lacions forestals</t>
  </si>
  <si>
    <t>UF0704</t>
  </si>
  <si>
    <t>Manteniment de la maquinària, equips i instal·lacions forestals</t>
  </si>
  <si>
    <t>UC1486_3</t>
  </si>
  <si>
    <t>Organitzar i supervisar les operacions d'inventari i seguiment de l'hàbitat natural</t>
  </si>
  <si>
    <t>UF1681</t>
  </si>
  <si>
    <t>Actuacions prèvies per a l'inventari i seguiment de l'hàbitat natural</t>
  </si>
  <si>
    <t>UF1682</t>
  </si>
  <si>
    <t>Realització de censos d'animals</t>
  </si>
  <si>
    <t>UF1683</t>
  </si>
  <si>
    <t>Realització d'inventaris de vegetació</t>
  </si>
  <si>
    <t>UC1487_3</t>
  </si>
  <si>
    <t>Gestionar els aprofitaments forestals fusters</t>
  </si>
  <si>
    <t>UF1684</t>
  </si>
  <si>
    <t>Planificació de l'aprofitament fuster</t>
  </si>
  <si>
    <t>UF1685</t>
  </si>
  <si>
    <t>Organització i control de la tallada, el procesament i agrupament de rolls</t>
  </si>
  <si>
    <t>UF1686</t>
  </si>
  <si>
    <t>Organització i supervisió del desembosc</t>
  </si>
  <si>
    <t>UC1488_3</t>
  </si>
  <si>
    <t>Gestionar els aprofitaments forestals no fusters</t>
  </si>
  <si>
    <t>UF1687</t>
  </si>
  <si>
    <t>Organització i supervisió de la pela</t>
  </si>
  <si>
    <t>UF1688</t>
  </si>
  <si>
    <t>Organització i supervisió de la resinació</t>
  </si>
  <si>
    <t>UF1689</t>
  </si>
  <si>
    <t>Organització i supervisió de la recol·leció de fruits, fongs comestibles comercialitzats, plan</t>
  </si>
  <si>
    <t>UF1690</t>
  </si>
  <si>
    <t>Organització i supervisió de l'aprofitament de les pastures naturals i biomassa</t>
  </si>
  <si>
    <t>UC1472_2</t>
  </si>
  <si>
    <t>Realitzar treballs d'inventari d'espècies animals i vegetals de l'hàbitat natural</t>
  </si>
  <si>
    <t>noUF_MF1472_2</t>
  </si>
  <si>
    <t>UC1473_2</t>
  </si>
  <si>
    <t>Realitzar treballs de repoblació d'espècies aqüícoles continentals i de conservació i millora del seu hàbitat</t>
  </si>
  <si>
    <t>UF2276</t>
  </si>
  <si>
    <t>Conservació i millora del curs i la ribera</t>
  </si>
  <si>
    <t>UF2275</t>
  </si>
  <si>
    <t>Repoblació, pesca i control d'espècies aqüícoles continentals</t>
  </si>
  <si>
    <t>UC1474_2</t>
  </si>
  <si>
    <t>Realitzar treballs de manteniment i millora de l'hàbitat de les espècies cinegètiques</t>
  </si>
  <si>
    <t>noUF_MF1474_2</t>
  </si>
  <si>
    <t>UC1475_2</t>
  </si>
  <si>
    <t>Realitzar treballs de repoblació d'espècies cinegètiques</t>
  </si>
  <si>
    <t>noUF_MF1475_2</t>
  </si>
  <si>
    <t>UC1125_2</t>
  </si>
  <si>
    <t>Realitzar operacions de repoblació forestal i de correcció hidrologicoforestal</t>
  </si>
  <si>
    <t>UF0505</t>
  </si>
  <si>
    <t>Operacions en repoblacions forestals</t>
  </si>
  <si>
    <t>UF0506</t>
  </si>
  <si>
    <t>Treballs de correcció hidrologicoforestal</t>
  </si>
  <si>
    <t>UF0507</t>
  </si>
  <si>
    <t>Obertura i manteniment de vies forestals</t>
  </si>
  <si>
    <t>UC1126_2</t>
  </si>
  <si>
    <t>Realitzar tractaments silvícoles</t>
  </si>
  <si>
    <t>UF0508</t>
  </si>
  <si>
    <t>Treballs silvícoles i de protecció del forest</t>
  </si>
  <si>
    <t>UC1290_1</t>
  </si>
  <si>
    <t>Realitzar activitats auxiliars en aprofitaments fusters</t>
  </si>
  <si>
    <t>noUF_MF1290_1</t>
  </si>
  <si>
    <t>UC1291_1</t>
  </si>
  <si>
    <t>Realitzar activitats auxiliars en les operacions de pela</t>
  </si>
  <si>
    <t>noUF_MF1291_1</t>
  </si>
  <si>
    <t>UC1292_1</t>
  </si>
  <si>
    <t>Recol·lectar fruits, llavors, bolets, plantes i altres productes forestals comercialitzables</t>
  </si>
  <si>
    <t>UF0965</t>
  </si>
  <si>
    <t>Resinació</t>
  </si>
  <si>
    <t>UF0966</t>
  </si>
  <si>
    <t>Recol·lecció de bolets silvestres</t>
  </si>
  <si>
    <t>UF0967</t>
  </si>
  <si>
    <t>Recol·lecció de fruits, llavors, plantes i altres productes comercialitzables</t>
  </si>
  <si>
    <t>UC1498_3</t>
  </si>
  <si>
    <t>Gestionar els treballs derivats de la planificació i seguiment de l'hàbitat aqüícola continental</t>
  </si>
  <si>
    <t>UF2309</t>
  </si>
  <si>
    <t>Control dels treballs de gestió de l'hàbitat aqüícola continental</t>
  </si>
  <si>
    <t>UF2311</t>
  </si>
  <si>
    <t>Control del medi fluvial i lacustre</t>
  </si>
  <si>
    <t>UF2310</t>
  </si>
  <si>
    <t>Gestió del cursa i la ribera</t>
  </si>
  <si>
    <t>UC1499_3</t>
  </si>
  <si>
    <t>Gestionar els treballs derivats de la planificació de l'hàbitat de les espècies cinegètiques</t>
  </si>
  <si>
    <t>UF2314</t>
  </si>
  <si>
    <t>Control de l'activitat cinegètica</t>
  </si>
  <si>
    <t>UF2313</t>
  </si>
  <si>
    <t>Control d'implantació d'infraestructures cinegètiques</t>
  </si>
  <si>
    <t>UF2312</t>
  </si>
  <si>
    <t>Control dels treballs de conservació i millora de l'hàbitat cinegètic</t>
  </si>
  <si>
    <t>UC1500_3</t>
  </si>
  <si>
    <t>Gestionar les repoblacions d'espècies cinegètiques</t>
  </si>
  <si>
    <t>UF2315</t>
  </si>
  <si>
    <t>Organització i seguiment de les repoblacions cinegètiques</t>
  </si>
  <si>
    <t>UF2316</t>
  </si>
  <si>
    <t>Captura, trasllat i alliberament en la repoblació d'espècies cinegètiques</t>
  </si>
  <si>
    <t>UC1501_3</t>
  </si>
  <si>
    <t>Controlar les poblacions de predadors de les espècies aqüícoles continentals i cinegètiques</t>
  </si>
  <si>
    <t>UF2317</t>
  </si>
  <si>
    <t>Programació i organització dels treballs de control de predadors enmig natural</t>
  </si>
  <si>
    <t>UF2318</t>
  </si>
  <si>
    <t>Control sostenible de les poblacions de predadors de les espècies cinegètiques i piscícoles</t>
  </si>
  <si>
    <t>UC1293_1</t>
  </si>
  <si>
    <t>Realitzar activitats auxiliars de repoblació, correcció hidrològica i de construcció i manteniment d'infraestructures forestals</t>
  </si>
  <si>
    <t>UF1043</t>
  </si>
  <si>
    <t>Operacions de desbrossament</t>
  </si>
  <si>
    <t>UF1044</t>
  </si>
  <si>
    <t>Operacions auxiliars en repoblacions i infraestructures forestals</t>
  </si>
  <si>
    <t>UC1294_1</t>
  </si>
  <si>
    <t>Realitzar activitats auxiliars en tractaments selvícoles</t>
  </si>
  <si>
    <t>UF1045</t>
  </si>
  <si>
    <t>Operacions bàsiques en tractaments selvícoles</t>
  </si>
  <si>
    <t>UC1295_1</t>
  </si>
  <si>
    <t>Realitzar activitats auxiliars en el control d'agents causants de plagues i malalties a les plantes forestals</t>
  </si>
  <si>
    <t>noUF_MF1295_1</t>
  </si>
  <si>
    <t>UC0717_2</t>
  </si>
  <si>
    <t>Manegar el sòl i realitzar les tasques culturals i de collita en explotacions ecològiques</t>
  </si>
  <si>
    <t>UF0208</t>
  </si>
  <si>
    <t>Aprofitament de recursos i maneig del sòl ecològic</t>
  </si>
  <si>
    <t>UF0209</t>
  </si>
  <si>
    <t>Tasques culturals i collita dels cultius ecològics</t>
  </si>
  <si>
    <t>UC0718_2</t>
  </si>
  <si>
    <t>Controlar i manejar l'estat sanitari de l'agroecosistema</t>
  </si>
  <si>
    <t>UF0210</t>
  </si>
  <si>
    <t>Tècniques i mètodes ecològics d'equilibri entre paràsits, patògens, i cultius</t>
  </si>
  <si>
    <t>UF0211</t>
  </si>
  <si>
    <t>Prevenció de l'estat sanitari de cultius ecològics i aplicació de productes</t>
  </si>
  <si>
    <t>UC1479_2</t>
  </si>
  <si>
    <t>Realitzar operacions de propagació de plantes en viver</t>
  </si>
  <si>
    <t>noUF_MF1479_2</t>
  </si>
  <si>
    <t>UC1480_2</t>
  </si>
  <si>
    <t>Realitzar operacions de conreu de plantes i pa d'herba en viver</t>
  </si>
  <si>
    <t>UF1596</t>
  </si>
  <si>
    <t>Conreu de material vegetal i gespa en viver</t>
  </si>
  <si>
    <t>UF1597</t>
  </si>
  <si>
    <t>Maneig d'instal·lacions i expedició de plantes de viver</t>
  </si>
  <si>
    <t>UC1481_2</t>
  </si>
  <si>
    <t>Realitzar operacions de producció de llavors</t>
  </si>
  <si>
    <t>noUF_MF1481_2</t>
  </si>
  <si>
    <t>UC1804_2</t>
  </si>
  <si>
    <t>Manejar i realizar el manteniment de màquines agrícoles d'accionament i tracció</t>
  </si>
  <si>
    <t>UF2015</t>
  </si>
  <si>
    <t>Maneig de màquines agrícoles d'accionament i tracció</t>
  </si>
  <si>
    <t>UF2016</t>
  </si>
  <si>
    <t>Manteniment de màquines agrícoles d'accionament i tracció</t>
  </si>
  <si>
    <t>UC1805_2</t>
  </si>
  <si>
    <t>Manejar i realitzar el manteniment d'equips de preparació del sòl</t>
  </si>
  <si>
    <t>noUF_MF1805_2</t>
  </si>
  <si>
    <t>UC1806_2</t>
  </si>
  <si>
    <t>Manejar i realitzar el manteniment d'equip de sembra i plantació</t>
  </si>
  <si>
    <t>noUF_MF1806_2</t>
  </si>
  <si>
    <t>UC1807_2</t>
  </si>
  <si>
    <t>Manejar i realitzar el manteniment d'equips per fer cures culturals</t>
  </si>
  <si>
    <t>noUF_MF1807_2</t>
  </si>
  <si>
    <t>UC1808_2</t>
  </si>
  <si>
    <t>Manejar i realitzar el manteniment d'equips d'aplicació de fertilizants i productes fitosanitaris</t>
  </si>
  <si>
    <t>UF2017</t>
  </si>
  <si>
    <t>Maneig i manteniment d'equips d'aplicació de fertilitzants</t>
  </si>
  <si>
    <t>UF2018</t>
  </si>
  <si>
    <t>Maneig i manteniment d'equips d'aplicació de fitosanitaris</t>
  </si>
  <si>
    <t>UC1809_2</t>
  </si>
  <si>
    <t>Manejar i realitzar el manteniment d'equips de recol·lecció, càrrega, descàrrega i transport de productes agraris</t>
  </si>
  <si>
    <t>UF2020</t>
  </si>
  <si>
    <t>Maneig i manteniment d'equips de càrrega, descàrrega i transport de productes agraris</t>
  </si>
  <si>
    <t>UF2019</t>
  </si>
  <si>
    <t>Maneig i manteniment d'equips de recol·lecció de productes agraris</t>
  </si>
  <si>
    <t>UC1810_2</t>
  </si>
  <si>
    <t>Realitzar el cultiu intensiu de bolets sapròfits</t>
  </si>
  <si>
    <t>UF2407</t>
  </si>
  <si>
    <t>Obtenció de miceli per al cultiu intensiu de bolets sapròfits</t>
  </si>
  <si>
    <t>UF2408</t>
  </si>
  <si>
    <t>Preparació del substrat, sembra i incubació del miceli de bolets sapròfits</t>
  </si>
  <si>
    <t>UF2409</t>
  </si>
  <si>
    <t>Seguiment del cultiu, recol·lecció i envasament dels bolets sapròfits</t>
  </si>
  <si>
    <t>UC1811_2</t>
  </si>
  <si>
    <t>Realitzar operacions de micorizació i de producció de plantes micorizades</t>
  </si>
  <si>
    <t>UF2410</t>
  </si>
  <si>
    <t>Obtenció de miceli per a l'inòcul micorrícic</t>
  </si>
  <si>
    <t>UF2411</t>
  </si>
  <si>
    <t>Preparació del substrat de germinació de llavors, sembra i trasplantament de plantes micorrizades</t>
  </si>
  <si>
    <t>UF2412</t>
  </si>
  <si>
    <t>Inoculació, seguiment de la micorrització i condicionament i etiquetatge de plantes micorrizades</t>
  </si>
  <si>
    <t>UC1812_2</t>
  </si>
  <si>
    <t>Realitzar el cultiu extensiu de fongs saprobis i micorízics</t>
  </si>
  <si>
    <t>noUF_MF1812_2</t>
  </si>
  <si>
    <t>UC1813_2</t>
  </si>
  <si>
    <t>Realitzar la recol·lecció de bolets i tòfones</t>
  </si>
  <si>
    <t>UF2413</t>
  </si>
  <si>
    <t>Reconeixement del micotop i identificació de bolets i trufes</t>
  </si>
  <si>
    <t>UF2414</t>
  </si>
  <si>
    <t>Recol·lecció, selecció i manipulació de bolets i trufes</t>
  </si>
  <si>
    <t>UF2415</t>
  </si>
  <si>
    <t>Instal·lació i manteniment d'infraestructures en zones d'aprofitament micològic</t>
  </si>
  <si>
    <t>UC1129_3</t>
  </si>
  <si>
    <t>Gestionar les tasques de preparació del terreny i d'implantació de cultius</t>
  </si>
  <si>
    <t>UF0382</t>
  </si>
  <si>
    <t>Factors en la implantació dels cultius agrícoles</t>
  </si>
  <si>
    <t>UF0383</t>
  </si>
  <si>
    <t>Infraestructures per establir la implantació de cultius</t>
  </si>
  <si>
    <t>UF0384</t>
  </si>
  <si>
    <t>Implantació dels cultius</t>
  </si>
  <si>
    <t>UC1130_3</t>
  </si>
  <si>
    <t>Programar i organitzar les operacions de cultiu</t>
  </si>
  <si>
    <t>UF0385</t>
  </si>
  <si>
    <t>Programació i control del reg i la fertilització dels cultius</t>
  </si>
  <si>
    <t>UF0386</t>
  </si>
  <si>
    <t>Mètodes de control fitosanitari</t>
  </si>
  <si>
    <t>UF0387</t>
  </si>
  <si>
    <t>Tècniques de cultiu</t>
  </si>
  <si>
    <t>UC1131_3</t>
  </si>
  <si>
    <t>Gestionar les operacions de collita i conservació de productes agrícoles</t>
  </si>
  <si>
    <t>UF0388</t>
  </si>
  <si>
    <t>Collita i transport dels productes agrícoles</t>
  </si>
  <si>
    <t>UF0389</t>
  </si>
  <si>
    <t>Emmagatzemament, manipulació i conservació dels productes agrícoles</t>
  </si>
  <si>
    <t>UC1132_3</t>
  </si>
  <si>
    <t>Gestionar la maquinària, equips i instal·lacions de l'explotació agrícola</t>
  </si>
  <si>
    <t>UF0390</t>
  </si>
  <si>
    <t>Instal·lacions, maquinària i equips agrícoles</t>
  </si>
  <si>
    <t>UF0391</t>
  </si>
  <si>
    <t>Reparacions bàsiques, supervisió i organització d'un taller</t>
  </si>
  <si>
    <t>UF0392</t>
  </si>
  <si>
    <t>Organització i gestió de l'empresa agrària</t>
  </si>
  <si>
    <t>UC1492_3</t>
  </si>
  <si>
    <t>Gestionar les operacions de propagació de plantes en viver</t>
  </si>
  <si>
    <t>noUF_MF1492_3</t>
  </si>
  <si>
    <t>UC1493_3</t>
  </si>
  <si>
    <t>Gestionar el conreu de plantes i pa d'herba en viver</t>
  </si>
  <si>
    <t>UF1371</t>
  </si>
  <si>
    <t>Gestió de la producció de plantes i pa d'herba en viver</t>
  </si>
  <si>
    <t>UF1372</t>
  </si>
  <si>
    <t>Coordinació del maneig d'instal·lacions i expedició de plantes i pa d'herba en viver</t>
  </si>
  <si>
    <t>UC1494_3</t>
  </si>
  <si>
    <t>Gestionar la producció de llavors</t>
  </si>
  <si>
    <t>noUF_MF1494_3</t>
  </si>
  <si>
    <t>UC1814_3</t>
  </si>
  <si>
    <t>Gestionar el cultiu intensiu de bolets sapròfits</t>
  </si>
  <si>
    <t>UF2294</t>
  </si>
  <si>
    <t>Gestió de la producció de substrats de cultiu fúngic</t>
  </si>
  <si>
    <t>UF2295</t>
  </si>
  <si>
    <t>Gestió de la producció i inoculació de miceli de bolets sapròfits</t>
  </si>
  <si>
    <t>UF2296</t>
  </si>
  <si>
    <t>Gestió del cultiu, recol·lecció i manipulació de bolets sapròfits</t>
  </si>
  <si>
    <t>UC1815_3</t>
  </si>
  <si>
    <t>Gestionar les operacions de micorizació i de producció de plantes micorizades</t>
  </si>
  <si>
    <t>UF2298</t>
  </si>
  <si>
    <t>Gestió de la producció d'inòcul micorrícic i inoculació d'arboris i plantes</t>
  </si>
  <si>
    <t>UF2299</t>
  </si>
  <si>
    <t>Gestió de la preparació i comercialització de plantes micorrizadas</t>
  </si>
  <si>
    <t>UF2297</t>
  </si>
  <si>
    <t>Gestió de la producció de plantes forestals</t>
  </si>
  <si>
    <t>UC1816_3</t>
  </si>
  <si>
    <t>Gestionar el cultiu extensiu de fongs saprobis i micorízics</t>
  </si>
  <si>
    <t>UF2300</t>
  </si>
  <si>
    <t>Gestió del cultiu extensiu de bolets saprobios</t>
  </si>
  <si>
    <t>UF2301</t>
  </si>
  <si>
    <t>Gestió del cultiu extensiu de bolets micorrícics</t>
  </si>
  <si>
    <t>UC1817_3</t>
  </si>
  <si>
    <t>Gestionar la recol·lecció de bolets i tòfones</t>
  </si>
  <si>
    <t>UF2302</t>
  </si>
  <si>
    <t>Inventaris de micotops, bolets i trufes</t>
  </si>
  <si>
    <t>UF2303</t>
  </si>
  <si>
    <t>Organització de la recol·lecció, selecció i manipulació de bolets i trufes</t>
  </si>
  <si>
    <t>UF2304</t>
  </si>
  <si>
    <t>Control d'instal·lacions i infraestructures per a la gestió ordenada de l'aprofitament micològic</t>
  </si>
  <si>
    <t>UC0712_1</t>
  </si>
  <si>
    <t>Realitzar operacions auxiliars de reproducció en ramaderia</t>
  </si>
  <si>
    <t>noUF_MF0712_1</t>
  </si>
  <si>
    <t>UC0713_1</t>
  </si>
  <si>
    <t>Realitzar operacions auxiliars de maneig de la producció en explotacions ramaderes</t>
  </si>
  <si>
    <t>UF0158</t>
  </si>
  <si>
    <t>Operacions auxiliars en la cura, transport i maneig d'animals</t>
  </si>
  <si>
    <t>UF0159</t>
  </si>
  <si>
    <t>Operacions bàsiques de control sanitari d'animals</t>
  </si>
  <si>
    <t>UC0714_1</t>
  </si>
  <si>
    <t>Realitzar el pasturatge del bestiar</t>
  </si>
  <si>
    <t>noUF_MF0714_1</t>
  </si>
  <si>
    <t>UC0715_1</t>
  </si>
  <si>
    <t>Realitzar operacions auxiliars de manteniment d'instal·lacions i maneig de la maquinària i equips en explotacions ramaderes</t>
  </si>
  <si>
    <t>noUF_MF0715_1</t>
  </si>
  <si>
    <t>UC0517_1</t>
  </si>
  <si>
    <t>Realitzar operacions auxiliars per a la preparació del terreny, sembra i plantació de cultius agrícoles</t>
  </si>
  <si>
    <t>noUF_MF0517_1</t>
  </si>
  <si>
    <t>UC0518_1</t>
  </si>
  <si>
    <t>Realitzar operacions auxiliars per al reg, adobament i aplicació de tractaments en cultius agrícoles</t>
  </si>
  <si>
    <t>UF0161</t>
  </si>
  <si>
    <t>UF0160</t>
  </si>
  <si>
    <t>Operacions auxiliars de reg en cultius agrícoles</t>
  </si>
  <si>
    <t>UC0519_1</t>
  </si>
  <si>
    <t>Realitzar operacions auxiliars en les cures culturals i de collita de cultius, i en el manteniment de les instal·lacions en explotacions agrícoles</t>
  </si>
  <si>
    <t>UF0162</t>
  </si>
  <si>
    <t>Operacions culturals, collita, emmagatzemament i envasament de productes</t>
  </si>
  <si>
    <t>UF0163</t>
  </si>
  <si>
    <t>Manteniment bàsic d'instal·lacions</t>
  </si>
  <si>
    <t>UC0687_2</t>
  </si>
  <si>
    <t>Elaborar i interpretar esbossos per a obra gráfica</t>
  </si>
  <si>
    <t>noUF_MF0687_2</t>
  </si>
  <si>
    <t>UC0688_2</t>
  </si>
  <si>
    <t>Gravar en xilografia</t>
  </si>
  <si>
    <t>noUF_MF0688_2</t>
  </si>
  <si>
    <t>UC0689_2</t>
  </si>
  <si>
    <t>Gravar en calcografia</t>
  </si>
  <si>
    <t>UF1896</t>
  </si>
  <si>
    <t>Gravat calcogràfic per tècniques indirectes</t>
  </si>
  <si>
    <t>UF1897</t>
  </si>
  <si>
    <t>Gravat calcogràfic per tècniques directes</t>
  </si>
  <si>
    <t>UC0690_2</t>
  </si>
  <si>
    <t>Estampar al buit i en relleu</t>
  </si>
  <si>
    <t>UF1898</t>
  </si>
  <si>
    <t>Estampació al buit</t>
  </si>
  <si>
    <t>UF1899</t>
  </si>
  <si>
    <t>Estampació en relleu</t>
  </si>
  <si>
    <t>UC0924_2</t>
  </si>
  <si>
    <t>Realitzar matrius litogràfiques</t>
  </si>
  <si>
    <t>UF2191</t>
  </si>
  <si>
    <t>Dibuix i processat de la pedra litogràfica</t>
  </si>
  <si>
    <t>UF2192</t>
  </si>
  <si>
    <t>Dibuix i processat de la planxa litogràfica</t>
  </si>
  <si>
    <t>UC0925_2</t>
  </si>
  <si>
    <t>Estampar en litografia</t>
  </si>
  <si>
    <t>UF2193</t>
  </si>
  <si>
    <t>Estampació mitjançant pedra litogràfica</t>
  </si>
  <si>
    <t>UF2194</t>
  </si>
  <si>
    <t>Estampació litogràfica en planxa</t>
  </si>
  <si>
    <t>UC2224_3</t>
  </si>
  <si>
    <t>Definir projectes de gravat i tècniques d'estampació</t>
  </si>
  <si>
    <t>UF2760</t>
  </si>
  <si>
    <t>Creació d'un projecte d'Obra Gràfica Original</t>
  </si>
  <si>
    <t>UF2761</t>
  </si>
  <si>
    <t>Projectes de conservació, recuperació i duplicació de matrius i Obra Gràfica Original</t>
  </si>
  <si>
    <t>UF2762</t>
  </si>
  <si>
    <t>Pressupost i gestió de documents en un projecte d'Obra Gràfica Original</t>
  </si>
  <si>
    <t>UC2225_3</t>
  </si>
  <si>
    <t>Realitzar desenvolupaments graficoplàstics de projectes de gravat i tècniques d'estampació</t>
  </si>
  <si>
    <t>noUF_MF2225_3</t>
  </si>
  <si>
    <t>UC2226_3</t>
  </si>
  <si>
    <t>Supervisar i coordinar els processos de creació, recuperació i duplicació de matrius d'obra gràfica original</t>
  </si>
  <si>
    <t>UF2765</t>
  </si>
  <si>
    <t>Conservació, recuperació i duplicació de matrius</t>
  </si>
  <si>
    <t>UF2763</t>
  </si>
  <si>
    <t>La creació de matrius d'Obra Gràfica Original</t>
  </si>
  <si>
    <t>UF2764</t>
  </si>
  <si>
    <t>Creació d'imatge digital i fotogràfica a l'Obra Gràfica Original</t>
  </si>
  <si>
    <t>UC2227_3</t>
  </si>
  <si>
    <t>Crear el BAT i supervisar l'estampació d'obra gràfica original</t>
  </si>
  <si>
    <t>UF2766</t>
  </si>
  <si>
    <t>Tècniques i processos d'estampació per a l'edició de l'obra gràfica</t>
  </si>
  <si>
    <t>UF2767</t>
  </si>
  <si>
    <t>Preparació de materials, eines i maquinària per a l'estampació d'obra gràfica</t>
  </si>
  <si>
    <t>UF2768</t>
  </si>
  <si>
    <t>Estudi i investigació de noves tècniques d'estampació per a l'Obra Gràfica Original</t>
  </si>
  <si>
    <t>UC2228_3</t>
  </si>
  <si>
    <t>Determinar i supervisar els tractaments posteriors a l'estampació i peritar l'obra gràfica original</t>
  </si>
  <si>
    <t>UF2770</t>
  </si>
  <si>
    <t>La firma, la catalogació i el peritatge de l'obra gràfica</t>
  </si>
  <si>
    <t>UF2769</t>
  </si>
  <si>
    <t>La presentació i la conservació de l'Obra Gràfica Original</t>
  </si>
  <si>
    <t>UC2229_3</t>
  </si>
  <si>
    <t>Organitzar i gestionar el taller o estudi gràfic</t>
  </si>
  <si>
    <t>noUF_MF2229_3</t>
  </si>
  <si>
    <t>UC1352_3</t>
  </si>
  <si>
    <t>Definir projectes d'enquadernació artística</t>
  </si>
  <si>
    <t>UF2195</t>
  </si>
  <si>
    <t>Valoració de projectes d'enquadernació artística</t>
  </si>
  <si>
    <t>UF2196</t>
  </si>
  <si>
    <t>Elaboració de projectes d'enquadernació artística</t>
  </si>
  <si>
    <t>UC1353_3</t>
  </si>
  <si>
    <t>Realitzar desenvolupaments grafico-plàstics de projectes d'enquadernació artística</t>
  </si>
  <si>
    <t>noUF_MF1353_3</t>
  </si>
  <si>
    <t>UC1354_3</t>
  </si>
  <si>
    <t>Seleccionar, preparar i tractar els materials requerits en projectes d'enquadernació artística</t>
  </si>
  <si>
    <t>UF2197</t>
  </si>
  <si>
    <t>Classificació de materials en enquadernació artística</t>
  </si>
  <si>
    <t>UF2198</t>
  </si>
  <si>
    <t>Preparació de materials en enquadernació artística</t>
  </si>
  <si>
    <t>UC1355_3</t>
  </si>
  <si>
    <t>Realitzar i supervisar la construcció del llibre i confeccionar els elements de protecció i contenidors</t>
  </si>
  <si>
    <t>UF2199</t>
  </si>
  <si>
    <t>Tècniques d'enquadernació i restauració en tapa solta</t>
  </si>
  <si>
    <t>UF2201</t>
  </si>
  <si>
    <t>Tècniques experimentals i confecció d'elements de protecció</t>
  </si>
  <si>
    <t>UF2200</t>
  </si>
  <si>
    <t>Tècniques d'enquadernació i restauració en tapa muntada</t>
  </si>
  <si>
    <t>UC1356_3</t>
  </si>
  <si>
    <t>Realitzar l'ornamentació artística de llibre, elements de protecció i contenidors</t>
  </si>
  <si>
    <t>UF2202</t>
  </si>
  <si>
    <t>Tècniques de daurat i gofrat</t>
  </si>
  <si>
    <t>UF2203</t>
  </si>
  <si>
    <t>Tècniques de mosaics</t>
  </si>
  <si>
    <t>UC2101_2</t>
  </si>
  <si>
    <t>Realitzar tipones i fotolits per a serigrafia artística</t>
  </si>
  <si>
    <t>UF2278</t>
  </si>
  <si>
    <t>Tècniques manuals per a l'obtenció de tipons</t>
  </si>
  <si>
    <t>UF2279</t>
  </si>
  <si>
    <t>Tècniques fotomecàniques per a l'obtenció de fotolits</t>
  </si>
  <si>
    <t>UC2102_2</t>
  </si>
  <si>
    <t>Obtenir pantalles per a serigrafia artística</t>
  </si>
  <si>
    <t>UF2280</t>
  </si>
  <si>
    <t>Obtenció de pantalles mitjançant tècniques directes</t>
  </si>
  <si>
    <t>UF2281</t>
  </si>
  <si>
    <t>Obtenció de pantalles mitjançant tècniques indirectes</t>
  </si>
  <si>
    <t>UC2103_2</t>
  </si>
  <si>
    <t>Estampar en serigrafia artística</t>
  </si>
  <si>
    <t>UF2282</t>
  </si>
  <si>
    <t>Estampació serigràfica manual</t>
  </si>
  <si>
    <t>UF2283</t>
  </si>
  <si>
    <t>Estampació serigràfica automatitzada</t>
  </si>
  <si>
    <t>UC0200_2</t>
  </si>
  <si>
    <t>Operar en el procés gràfic en condicions de seguretat, qualitat i productivitat</t>
  </si>
  <si>
    <t>UF0241</t>
  </si>
  <si>
    <t>Fases i processos en arts gràfiques</t>
  </si>
  <si>
    <t>UF0242</t>
  </si>
  <si>
    <t>La qualitat en els processos gràfics</t>
  </si>
  <si>
    <t>UF0509</t>
  </si>
  <si>
    <t>Prevenció de riscos laborals i mediambientals en la indústria gràfica</t>
  </si>
  <si>
    <t>UC0691_2</t>
  </si>
  <si>
    <t>Preparar les matèries primeres i els productes auxiliars per a l'enquadernació</t>
  </si>
  <si>
    <t>noUF_MF0691_2</t>
  </si>
  <si>
    <t>UC0692_2</t>
  </si>
  <si>
    <t>Ajustar paràmetres, sincronitzar equips i efectuar el tall de materials gràfics</t>
  </si>
  <si>
    <t>noUF_MF0692_2</t>
  </si>
  <si>
    <t>UC0693_2</t>
  </si>
  <si>
    <t>Ajustar paràmetres, anivellar elements i realitzar el plegat</t>
  </si>
  <si>
    <t>noUF_MF0693_2</t>
  </si>
  <si>
    <t>UC1350_2</t>
  </si>
  <si>
    <t>Confeccionar i estampar tapes per a l'enquadernació industrial</t>
  </si>
  <si>
    <t>UF1376</t>
  </si>
  <si>
    <t>Confecció de tapes per a enquadernació industrial</t>
  </si>
  <si>
    <t>UF1377</t>
  </si>
  <si>
    <t>Estampació de tapes per a enquadernació industrial</t>
  </si>
  <si>
    <t>UC1351_2</t>
  </si>
  <si>
    <t>Efectuar l'enquadernació industrial en rústica i tapa dura</t>
  </si>
  <si>
    <t>UF1378</t>
  </si>
  <si>
    <t>Enquadernació industrial en rústica</t>
  </si>
  <si>
    <t>UF1379</t>
  </si>
  <si>
    <t>Enquadernació industrial de tapa dura</t>
  </si>
  <si>
    <t>UC1669_3</t>
  </si>
  <si>
    <t>Planificar la fabricació de productes gràfics</t>
  </si>
  <si>
    <t>UF2792</t>
  </si>
  <si>
    <t>Programació de la producció</t>
  </si>
  <si>
    <t>UF2793</t>
  </si>
  <si>
    <t>Planificació de la producció</t>
  </si>
  <si>
    <t>UC1670_3</t>
  </si>
  <si>
    <t>Determinar els materials de producció a la indústria gràfica</t>
  </si>
  <si>
    <t>UF2794</t>
  </si>
  <si>
    <t>Determinació dels materials de producció i acabats</t>
  </si>
  <si>
    <t>UF2795</t>
  </si>
  <si>
    <t>Gestió de l'aprovisionament i emmagatzemament de materials</t>
  </si>
  <si>
    <t>UC1671_3</t>
  </si>
  <si>
    <t>Organitzar i supervisar la producció en els processos d'enquadernació industrial</t>
  </si>
  <si>
    <t>UF2796</t>
  </si>
  <si>
    <t>Organització del taller en processos d'enquadernació industrial</t>
  </si>
  <si>
    <t>UF2797</t>
  </si>
  <si>
    <t>Gestió d'incidències i manteniment en processos d'enquadernació industrial</t>
  </si>
  <si>
    <t>UF2798</t>
  </si>
  <si>
    <t>Gestió d'equips de treball</t>
  </si>
  <si>
    <t>UC1672_3</t>
  </si>
  <si>
    <t>Col·laborar en la gestió de la qualitat en els processos d'enquadernació industrial</t>
  </si>
  <si>
    <t>UF2799</t>
  </si>
  <si>
    <t>Gestió del sistema de qualitat en la indústria gràfica</t>
  </si>
  <si>
    <t>UF2800</t>
  </si>
  <si>
    <t>Gestió del sistema d'assegurament de qualitat en processos d'enquadernació industrial</t>
  </si>
  <si>
    <t>UC1673_3</t>
  </si>
  <si>
    <t>Col·laborar en la gestió de la seguretat i de la protecció ambiental en els processos d'enquadernació industrial</t>
  </si>
  <si>
    <t>UF2802</t>
  </si>
  <si>
    <t>Prevenció de riscos laborals i mediambientals en processos d'enquadernació industrial</t>
  </si>
  <si>
    <t>UF2801</t>
  </si>
  <si>
    <t>Seguretat i protecció ambiental en la indústria gràfica</t>
  </si>
  <si>
    <t>UC0926_2</t>
  </si>
  <si>
    <t>Ajustar paràmetres, sincronitzar equips i efectuar l'enquadernació amb grapa</t>
  </si>
  <si>
    <t>noUF_MF0926_2</t>
  </si>
  <si>
    <t>UC0927_2</t>
  </si>
  <si>
    <t>Ajustar paràmetres, anivellar elements i realitzar l'alçada i cosit amb fil vegetal</t>
  </si>
  <si>
    <t>noUF_MF0927_2</t>
  </si>
  <si>
    <t>UC0696_3</t>
  </si>
  <si>
    <t>Desenvolupar projectes de productes gràfics</t>
  </si>
  <si>
    <t>UF1455</t>
  </si>
  <si>
    <t>Preparació de projectes de disseny gràfic</t>
  </si>
  <si>
    <t>UF1456</t>
  </si>
  <si>
    <t>Desenvolupament d'esbossos de projectes gràfics</t>
  </si>
  <si>
    <t>UC0697_3</t>
  </si>
  <si>
    <t>Tractar imatges i crear elements gràfics amb els paràmetres de gestió del color adequats</t>
  </si>
  <si>
    <t>UF1457</t>
  </si>
  <si>
    <t>Obtenció d'imatges per a projectes gràfics</t>
  </si>
  <si>
    <t>UF1458</t>
  </si>
  <si>
    <t>Retoc digital d'imatges</t>
  </si>
  <si>
    <t>UF1459</t>
  </si>
  <si>
    <t>Creació d'elements gràfics</t>
  </si>
  <si>
    <t>UC0698_3</t>
  </si>
  <si>
    <t>Composar elements gràfics, imatges i textos segons la teoria de l'arquitectura tipogràfica i la maquetació</t>
  </si>
  <si>
    <t>UF1460</t>
  </si>
  <si>
    <t>Composició de textos en productes gràfics</t>
  </si>
  <si>
    <t>UF1461</t>
  </si>
  <si>
    <t>Maquetació de productes editorials</t>
  </si>
  <si>
    <t>UC0699_3</t>
  </si>
  <si>
    <t>Preparar i verificar arts finals per a la seva distribució</t>
  </si>
  <si>
    <t>UF1462</t>
  </si>
  <si>
    <t>Elaboració de l'art final</t>
  </si>
  <si>
    <t>UF1463</t>
  </si>
  <si>
    <t>Art final multimèdia i llibre digital</t>
  </si>
  <si>
    <t>UF1464</t>
  </si>
  <si>
    <t>Qualitat del producte gràfic</t>
  </si>
  <si>
    <t>UC2220_3</t>
  </si>
  <si>
    <t>Desenvolupar projectes de disseny estructural de tipus estàndar o redissenys d'envasos, embalatges i altres productes gràfics</t>
  </si>
  <si>
    <t>UF2746</t>
  </si>
  <si>
    <t>Desenvolupament de projectes de disseny estructural</t>
  </si>
  <si>
    <t>UF2745</t>
  </si>
  <si>
    <t>Anàlisi i valoració de projectes de disseny estructural</t>
  </si>
  <si>
    <t>UC2221_3</t>
  </si>
  <si>
    <t>Optimitzar l'estructura d'envasos, embalatges i altres productes gràfics</t>
  </si>
  <si>
    <t>UF2747</t>
  </si>
  <si>
    <t>Anàlisi d'optimització en projectes de disseny estructural</t>
  </si>
  <si>
    <t>UF2748</t>
  </si>
  <si>
    <t>Propostes d'optimització de la logística i transport</t>
  </si>
  <si>
    <t>UC2222_3</t>
  </si>
  <si>
    <t>Representar i realitzar les maquetes, mostres i prototips d'envasos, embalatges i altres productes gràfics</t>
  </si>
  <si>
    <t>UF2750</t>
  </si>
  <si>
    <t>Desenvolupament i anàlisi funcional de maquetes i prototips d'envasos i embalatges</t>
  </si>
  <si>
    <t>UF2749</t>
  </si>
  <si>
    <t>Realització de dissenys estructurals 2D i 3D</t>
  </si>
  <si>
    <t>UC2223_3</t>
  </si>
  <si>
    <t>Gestionar projectes de disseny estructural d'envasos, embalatges i altres productes gràfics</t>
  </si>
  <si>
    <t>noUF_MF2223_3</t>
  </si>
  <si>
    <t>UC2230_3</t>
  </si>
  <si>
    <t>Definir el projecte d'il·lustració</t>
  </si>
  <si>
    <t>UF2751</t>
  </si>
  <si>
    <t>Definició de projectes d'il·lustració i la seva valoració econòmica</t>
  </si>
  <si>
    <t>UF2752</t>
  </si>
  <si>
    <t>Marc jurídic de la il·lustració</t>
  </si>
  <si>
    <t>UC2231_3</t>
  </si>
  <si>
    <t>Elaborar el dossier de documentació per al treball d'il·lustració</t>
  </si>
  <si>
    <t>UF2753</t>
  </si>
  <si>
    <t>Obtenció de documentació per a treballs d'il·lustració</t>
  </si>
  <si>
    <t>UF2754</t>
  </si>
  <si>
    <t>Creació de documentació mitjançant treball de camp</t>
  </si>
  <si>
    <t>UC2232_3</t>
  </si>
  <si>
    <t>Realizar els esbossos de les il·lustracions mitjançant tècniques graficoplàstiques</t>
  </si>
  <si>
    <t>UF2755</t>
  </si>
  <si>
    <t>Anàlisi i plantejament gràfic de l'encàrrec</t>
  </si>
  <si>
    <t>UF2756</t>
  </si>
  <si>
    <t>Elaboració d'esbossos finals mitjançant tècniques gràfiques i plàstiques</t>
  </si>
  <si>
    <t>UF2757</t>
  </si>
  <si>
    <t>Elaboració d'esbossos finals mitjançant tècniques digitals</t>
  </si>
  <si>
    <t>UC2233_3</t>
  </si>
  <si>
    <t>Realitzar els originals d'il·lustració</t>
  </si>
  <si>
    <t>UF2758</t>
  </si>
  <si>
    <t>Elaboració d'originals d'il·lustració amb tècniques gràfiques i plàstiques, de reproducció i estampació</t>
  </si>
  <si>
    <t>UF2759</t>
  </si>
  <si>
    <t>Elaboració d'originals d'il·lustració amb tècniques fotogràfiques i digitals</t>
  </si>
  <si>
    <t>UC2234_3</t>
  </si>
  <si>
    <t>Realitzar les arts finals de la il·lustració</t>
  </si>
  <si>
    <t>noUF_MF2234_3</t>
  </si>
  <si>
    <t>UC0201_2</t>
  </si>
  <si>
    <t>Preparar les matèries primeres i productes intermedis per a la impressió</t>
  </si>
  <si>
    <t>noUF_MF0201_2</t>
  </si>
  <si>
    <t>UC0202_2</t>
  </si>
  <si>
    <t>Determinar i ajustar els processos d'impressió offset</t>
  </si>
  <si>
    <t>UF0243</t>
  </si>
  <si>
    <t>Preparació i regulació dels sistemes d'alimentació en màquines d'impressió offset</t>
  </si>
  <si>
    <t>UF0244</t>
  </si>
  <si>
    <t>Preparació i calibratge del grup de pressió en màquines d'impressió offset</t>
  </si>
  <si>
    <t>UF0245</t>
  </si>
  <si>
    <t>Preparació del sistema d'entintatge, humectador i dels dispositius de sortida i acabament en mà</t>
  </si>
  <si>
    <t>UC0203_2</t>
  </si>
  <si>
    <t>Realitzar la impressió offset</t>
  </si>
  <si>
    <t>noUF_MF0203_2</t>
  </si>
  <si>
    <t>UC1344_2</t>
  </si>
  <si>
    <t>Realitzar el muntatge de clixés i ajustar els elements del procés d'impressió en flexografía</t>
  </si>
  <si>
    <t>noUF_MF1344_2</t>
  </si>
  <si>
    <t>UC1345_2</t>
  </si>
  <si>
    <t>Realitzar la impressió en flexografía</t>
  </si>
  <si>
    <t>noUF_MF1345_2</t>
  </si>
  <si>
    <t>UC1674_3</t>
  </si>
  <si>
    <t>Gestionar la reproducció del color en els processos gràfics</t>
  </si>
  <si>
    <t>UF2803</t>
  </si>
  <si>
    <t>Planificació de la gestió del color en els processos gràfics</t>
  </si>
  <si>
    <t>UF2804</t>
  </si>
  <si>
    <t>Estandardització en els processos de la reproducció del color</t>
  </si>
  <si>
    <t>UC1675_3</t>
  </si>
  <si>
    <t>Organitzar i supervisar la producció en els processos d'impressió</t>
  </si>
  <si>
    <t>UF2805</t>
  </si>
  <si>
    <t>Organització del taller en processos d'impressió</t>
  </si>
  <si>
    <t>UF2806</t>
  </si>
  <si>
    <t>Gestió d'incidències i manteniment en processos d'impressió</t>
  </si>
  <si>
    <t>UC1676_3</t>
  </si>
  <si>
    <t>Col·laborar en la gestió de la qualitat en els processos d'impressió</t>
  </si>
  <si>
    <t>UF2807</t>
  </si>
  <si>
    <t>Gestió del sistema d'assegurament de qualitat en processos d'impressió</t>
  </si>
  <si>
    <t>UC1677_3</t>
  </si>
  <si>
    <t>Col·laborar en la gestió de la seguretat i de la protecció ambiental en els processos d'impressió</t>
  </si>
  <si>
    <t>UF2808</t>
  </si>
  <si>
    <t>Prevenció de riscos laborals i mediambientals en processos d'impressió</t>
  </si>
  <si>
    <t>UC0482_2</t>
  </si>
  <si>
    <t>Interpretar i gestionar la informació digital necessària per a la impressió del producte digital</t>
  </si>
  <si>
    <t>noUF_MF0482_2</t>
  </si>
  <si>
    <t>UC0483_2</t>
  </si>
  <si>
    <t>Preparar els equips, ajustar els paràmetres i realitzar la impressió digital</t>
  </si>
  <si>
    <t>UF0246</t>
  </si>
  <si>
    <t>Preparació i ajust de l'impressió digital</t>
  </si>
  <si>
    <t>UF0247</t>
  </si>
  <si>
    <t>Realització de la impressió digital</t>
  </si>
  <si>
    <t>UF0930</t>
  </si>
  <si>
    <t>Manteniment, seguretat i tractament de residus en la impressió digital</t>
  </si>
  <si>
    <t>UC1346_2</t>
  </si>
  <si>
    <t>Ajustar els elements del procés d'impressió en gravat en relleu</t>
  </si>
  <si>
    <t>noUF_MF1346_2</t>
  </si>
  <si>
    <t>UC1347_2</t>
  </si>
  <si>
    <t>Realitzar la impressió de gravat en relleu</t>
  </si>
  <si>
    <t>noUF_MF1347_2</t>
  </si>
  <si>
    <t>UC1322_1</t>
  </si>
  <si>
    <t>Recepcionar i despatxar encàrrecs de reprografía</t>
  </si>
  <si>
    <t>noUF_MF1322_1</t>
  </si>
  <si>
    <t>UC1323_1</t>
  </si>
  <si>
    <t>Preparar els materials i equips i realitzar la reproducció</t>
  </si>
  <si>
    <t>noUF_MF1323_1</t>
  </si>
  <si>
    <t>UC1324_1</t>
  </si>
  <si>
    <t>Realitzar les operacions d'acabat en reprografía</t>
  </si>
  <si>
    <t>noUF_MF1324_1</t>
  </si>
  <si>
    <t>UC1348_2</t>
  </si>
  <si>
    <t>Realitzar la impressió en serigrafia</t>
  </si>
  <si>
    <t>UF1523</t>
  </si>
  <si>
    <t>Preparació de la impressió en serigrafía</t>
  </si>
  <si>
    <t>UF1524</t>
  </si>
  <si>
    <t>Impressió en serigrafía</t>
  </si>
  <si>
    <t>UC1349_1</t>
  </si>
  <si>
    <t>Realitzar la impressió en tampografia</t>
  </si>
  <si>
    <t>noUF_MF1349_1</t>
  </si>
  <si>
    <t>UC0204_3</t>
  </si>
  <si>
    <t>Planificar la producció a partir de l'anàlisi de les especificacions dels originals</t>
  </si>
  <si>
    <t>UF0248</t>
  </si>
  <si>
    <t>Planificació del producte editorial</t>
  </si>
  <si>
    <t>UF0249</t>
  </si>
  <si>
    <t>Elaboració del pressupost</t>
  </si>
  <si>
    <t>UC0205_3</t>
  </si>
  <si>
    <t>Controlar la qualitat del producte, a partir de les especificacions editorials</t>
  </si>
  <si>
    <t>UF0250</t>
  </si>
  <si>
    <t>Especificacions de qualitat en preimpressió</t>
  </si>
  <si>
    <t>UF0251</t>
  </si>
  <si>
    <t>Especificacions de qualitat de la matèria primera</t>
  </si>
  <si>
    <t>UF0252</t>
  </si>
  <si>
    <t>Especificacions de qualitat en impressió, enquadernació i acabaments</t>
  </si>
  <si>
    <t>UC0206_3</t>
  </si>
  <si>
    <t>Gestionar la fabricació del producte gràfic</t>
  </si>
  <si>
    <t>UF0253</t>
  </si>
  <si>
    <t>Contractació i supervisió de treballs de preimpressió</t>
  </si>
  <si>
    <t>UF0254</t>
  </si>
  <si>
    <t>Contractació i supervisió de treballs d'impressió, enquadernació, acabat i gestió de matèries primeres</t>
  </si>
  <si>
    <t>UF0255</t>
  </si>
  <si>
    <t>Anàlisi i control de la desviació pressupostària del producte editorial</t>
  </si>
  <si>
    <t>UC0935_3</t>
  </si>
  <si>
    <t>Determinar les especificacions de projectes editorials multimèdia</t>
  </si>
  <si>
    <t>noUF_MF0935_3</t>
  </si>
  <si>
    <t>UC0936_3</t>
  </si>
  <si>
    <t>Dissenyar el producte editorial multimèdia</t>
  </si>
  <si>
    <t>UF1583</t>
  </si>
  <si>
    <t>Disseny gràfic de productes editorials multimèdia</t>
  </si>
  <si>
    <t>UF1584</t>
  </si>
  <si>
    <t>Disseny funcional i de la interactivitat de productes multimèdia</t>
  </si>
  <si>
    <t>UC0937_3</t>
  </si>
  <si>
    <t>Generar i publicar productes editorials multimèdia</t>
  </si>
  <si>
    <t>UF1585</t>
  </si>
  <si>
    <t>Desenvolupament de prototips de productes editorials multimèdia</t>
  </si>
  <si>
    <t>UF1586</t>
  </si>
  <si>
    <t>Integració de la funcionalitat en productes multimèdia</t>
  </si>
  <si>
    <t>UF1587</t>
  </si>
  <si>
    <t>Publicació de productes editorials multimèdia</t>
  </si>
  <si>
    <t>UC0938_3</t>
  </si>
  <si>
    <t>Gestionar i controlar la qualitat del producte editorial multimèdia</t>
  </si>
  <si>
    <t>noUF_MF0938_3</t>
  </si>
  <si>
    <t>UC0931_3</t>
  </si>
  <si>
    <t>Col·laborar en la gestió i planificació de l'edició</t>
  </si>
  <si>
    <t>UF1900</t>
  </si>
  <si>
    <t>Gestió del producte editorial</t>
  </si>
  <si>
    <t>UF1901</t>
  </si>
  <si>
    <t>Pressupost, viabilitat i mercat del producte editorial</t>
  </si>
  <si>
    <t>UC0932_3</t>
  </si>
  <si>
    <t>Corregir els textos de forma estilística i ortotipogràfica</t>
  </si>
  <si>
    <t>UF1902</t>
  </si>
  <si>
    <t>Correcció de textos</t>
  </si>
  <si>
    <t>UF1903</t>
  </si>
  <si>
    <t>Elaboració de ressenyes per a productes editorials</t>
  </si>
  <si>
    <t>UC0933_3</t>
  </si>
  <si>
    <t>Organitzar els continguts de l'obra</t>
  </si>
  <si>
    <t>UF1904</t>
  </si>
  <si>
    <t>Definició i disseny de productes editorials</t>
  </si>
  <si>
    <t>UF1905</t>
  </si>
  <si>
    <t>Tractament de textos per a contingutss editorials</t>
  </si>
  <si>
    <t>UF1906</t>
  </si>
  <si>
    <t>Selecció i adequació de la imatge per a productes editorials</t>
  </si>
  <si>
    <t>UC0934_3</t>
  </si>
  <si>
    <t>Gestionar la contractació de drets d'autor</t>
  </si>
  <si>
    <t>noUF_MF0934_3</t>
  </si>
  <si>
    <t>UC0928_2</t>
  </si>
  <si>
    <t>Digitalitzar i realitzar el tractament d'imatges mitjançant aplicacions informàtiques</t>
  </si>
  <si>
    <t>UF1210</t>
  </si>
  <si>
    <t>Gestió del color en el procés fotogràfic</t>
  </si>
  <si>
    <t>UF1211</t>
  </si>
  <si>
    <t>Digitalització i captura d'imatges fotogràfiques</t>
  </si>
  <si>
    <t>UF1212</t>
  </si>
  <si>
    <t>Tractament digital d'imatges fotogràfiques</t>
  </si>
  <si>
    <t>UC0929_2</t>
  </si>
  <si>
    <t>Digitalitzar i tractar textos mitjançant aplicacions informàtiques</t>
  </si>
  <si>
    <t>noUF_MF0929_2</t>
  </si>
  <si>
    <t>UC0930_2</t>
  </si>
  <si>
    <t>Realitzar la maquetació i/o compaginació de productes gràfics</t>
  </si>
  <si>
    <t>UF1373</t>
  </si>
  <si>
    <t>Ordres de producció, equips i pàgines mestres per a la maquetació i compaginació de product</t>
  </si>
  <si>
    <t>UF1374</t>
  </si>
  <si>
    <t>Maquetació i compaginació de productes gràfics complexos</t>
  </si>
  <si>
    <t>UF1375</t>
  </si>
  <si>
    <t>Sistemes de proves i control de la maquetació</t>
  </si>
  <si>
    <t>UC1678_3</t>
  </si>
  <si>
    <t>Organitzar i supervisar la producció en els processos de preimpressió</t>
  </si>
  <si>
    <t>UF2809</t>
  </si>
  <si>
    <t>Organització del taller en processos de preimpressió</t>
  </si>
  <si>
    <t>UF2810</t>
  </si>
  <si>
    <t>Gestió d'incidències i manteniment en processos de preimpressió</t>
  </si>
  <si>
    <t>UC1679_3</t>
  </si>
  <si>
    <t>Col·laborar en la gestió de la qualitat en els processos de preimpressió</t>
  </si>
  <si>
    <t>noUF_MF1679_3</t>
  </si>
  <si>
    <t>UC1680_3</t>
  </si>
  <si>
    <t>Col·laborar en la gestió de la seguretat i de la protecció ambiental en els processos de preimpressió</t>
  </si>
  <si>
    <t>UF2811</t>
  </si>
  <si>
    <t>Prevenció de riscos laborals i mediambientals en processos de preimpressió</t>
  </si>
  <si>
    <t>UC0920_2</t>
  </si>
  <si>
    <t>Realitzar la imposició i filmació dels treballs gràfics</t>
  </si>
  <si>
    <t>noUF_MF0920_2</t>
  </si>
  <si>
    <t>UC0921_2</t>
  </si>
  <si>
    <t>Obtenir formes impressores mitjançant sistemes digitals directes</t>
  </si>
  <si>
    <t>noUF_MF0921_2</t>
  </si>
  <si>
    <t>UC0922_2</t>
  </si>
  <si>
    <t>Obtenir formes impressores per a offset, flexografia, serigrafia i tampografia pel mètode convencional</t>
  </si>
  <si>
    <t>noUF_MF0922_2</t>
  </si>
  <si>
    <t>UC0923_2</t>
  </si>
  <si>
    <t>Obtenir la forma impressora per a gravat al buit</t>
  </si>
  <si>
    <t>noUF_MF0923_2</t>
  </si>
  <si>
    <t>UC0694_2</t>
  </si>
  <si>
    <t>Preparar els elements d'encunyació en relació al suport a transformar</t>
  </si>
  <si>
    <t>noUF_MF0694_2</t>
  </si>
  <si>
    <t>UC0695_2</t>
  </si>
  <si>
    <t>Ajustar els elements del procés i realitzar l'encunyació</t>
  </si>
  <si>
    <t>noUF_MF0695_2</t>
  </si>
  <si>
    <t>UC1668_1</t>
  </si>
  <si>
    <t>Realitzar operacions d'empaquetament, apilament i paletització en indústries gràfiques</t>
  </si>
  <si>
    <t>noUF_MF1668_1</t>
  </si>
  <si>
    <t>UC2138_1</t>
  </si>
  <si>
    <t>Realitzar operacions bàsiques de manipulació en la finalització de productes gràfics</t>
  </si>
  <si>
    <t>noUF_MF2138_1</t>
  </si>
  <si>
    <t>UC2139_1</t>
  </si>
  <si>
    <t>Realitzar operacions bàsiques de manipulació en indústries gràfiques mitjançant màquines auxiliars</t>
  </si>
  <si>
    <t>noUF_MF2139_1</t>
  </si>
  <si>
    <t>UC1681_3</t>
  </si>
  <si>
    <t>Organitzar i supervisar la producció en els processos de transformats de paper, cartró i altres suports gràfics</t>
  </si>
  <si>
    <t>UF2812</t>
  </si>
  <si>
    <t>Organització del taller en processos de transformats</t>
  </si>
  <si>
    <t>UF2813</t>
  </si>
  <si>
    <t>Gestió d'incidències i manteniment en processos de transformats</t>
  </si>
  <si>
    <t>UC1682_3</t>
  </si>
  <si>
    <t>Col·laborar en la gestió de la qualitat en els processos de transformats de paper, cartró i altres suports gràfics</t>
  </si>
  <si>
    <t>UF2814</t>
  </si>
  <si>
    <t>Gestió del sistema d'assegurament de qualitat en processos de transformats</t>
  </si>
  <si>
    <t>UC1683_3</t>
  </si>
  <si>
    <t>Col·laborar en la gestió de la seguretat i de la protecció ambiental en els processos de transformats de paper, cartró i altres suports gràfics</t>
  </si>
  <si>
    <t>UF2815</t>
  </si>
  <si>
    <t>Prevenció de riscos laborals i mediambientals en processos de transformats</t>
  </si>
  <si>
    <t>UC0432_1</t>
  </si>
  <si>
    <t>Manipular càrregues amb carretons elevadors</t>
  </si>
  <si>
    <t>noUF_MF0432_1</t>
  </si>
  <si>
    <t>UC1666_1</t>
  </si>
  <si>
    <t>Realitzar operacions auxiliars en màquines i equips de producció en indústries gràfiques</t>
  </si>
  <si>
    <t>noUF_MF1666_1</t>
  </si>
  <si>
    <t>UC1667_1</t>
  </si>
  <si>
    <t>Realitzar operacions bàsiques amb equips informàtics i perifèrics en indústries gràfiques</t>
  </si>
  <si>
    <t>noUF_MF1667_1</t>
  </si>
  <si>
    <t>UC1335_2</t>
  </si>
  <si>
    <t>Preparar les matèries primeres i els productes auxiliars per a la transformació de paper, cartró i altres materials</t>
  </si>
  <si>
    <t>noUF_MF1335_2</t>
  </si>
  <si>
    <t>UC1336_2</t>
  </si>
  <si>
    <t>Operar en equips i instal·lacions auxiliars en el procés d'elaboració de cartró ondulat</t>
  </si>
  <si>
    <t>noUF_MF1336_2</t>
  </si>
  <si>
    <t>UC1337_2</t>
  </si>
  <si>
    <t>Realitzar operacions d'elaboració de cartró ondulat</t>
  </si>
  <si>
    <t>noUF_MF1337_2</t>
  </si>
  <si>
    <t>UC1338_2</t>
  </si>
  <si>
    <t>Controlar mitjançant panells electrònics l'elaboració de cartró ondulat</t>
  </si>
  <si>
    <t>noUF_MF1338_2</t>
  </si>
  <si>
    <t>UC1339_2</t>
  </si>
  <si>
    <t>Preparar les línies d'elaboració d'envasos, embalatges i articles de papereria</t>
  </si>
  <si>
    <t>noUF_MF1339_2</t>
  </si>
  <si>
    <t>UC1340_2</t>
  </si>
  <si>
    <t>Elaborar envasos, embalatges i articles de papereria</t>
  </si>
  <si>
    <t>noUF_MF1340_2</t>
  </si>
  <si>
    <t>UC1341_2</t>
  </si>
  <si>
    <t>Fabricar articles de paper i cartró per a ús domèstic i higiènic</t>
  </si>
  <si>
    <t>noUF_MF1341_2</t>
  </si>
  <si>
    <t>UC1342_2</t>
  </si>
  <si>
    <t>Fabricar complexos de paper, cartró i altres materials</t>
  </si>
  <si>
    <t>noUF_MF1342_2</t>
  </si>
  <si>
    <t>UC1343_2</t>
  </si>
  <si>
    <t>Realitzar tractaments superficials en papers, cartrons i altres materials</t>
  </si>
  <si>
    <t>noUF_MF1343_2</t>
  </si>
  <si>
    <t>UC1690_2</t>
  </si>
  <si>
    <t>Organitzar l'activitat professional d'un taller artesanal</t>
  </si>
  <si>
    <t>noUF_MF1690_2</t>
  </si>
  <si>
    <t>UC1698_2</t>
  </si>
  <si>
    <t>Planificar el procés de talla d'elements decoratius en fusta</t>
  </si>
  <si>
    <t>noUF_MF1698_2</t>
  </si>
  <si>
    <t>UC1699_2</t>
  </si>
  <si>
    <t>Seleccionar i preparar les fustes i eines per realitzar la talla d'elements escultòrics i decoratius en fusta</t>
  </si>
  <si>
    <t>noUF_MF1699_2</t>
  </si>
  <si>
    <t>UC1700_2</t>
  </si>
  <si>
    <t>Elaborar elements decoratius de talla en fusta</t>
  </si>
  <si>
    <t>UF2173</t>
  </si>
  <si>
    <t>Plantilles, calcs i desbastat bàsic</t>
  </si>
  <si>
    <t>UF2174</t>
  </si>
  <si>
    <t>Tècniques de talla d'elements decoratius en fusta</t>
  </si>
  <si>
    <t>UC2244_2</t>
  </si>
  <si>
    <t>Definir el procés d'elaboració d'obres de forja artesanal</t>
  </si>
  <si>
    <t>UF2638</t>
  </si>
  <si>
    <t>Interpretació i anàlisi del projecte i determinació de necessitats</t>
  </si>
  <si>
    <t>UF2639</t>
  </si>
  <si>
    <t>Redacció del pla d'elaboració de la peça i el seu pressupost en obres de forja artesanal</t>
  </si>
  <si>
    <t>UC2245_2</t>
  </si>
  <si>
    <t>Elaborar peces d'obres de forja artesanal mitjançant tècniques de tall</t>
  </si>
  <si>
    <t>noUF_MF2245_2</t>
  </si>
  <si>
    <t>UC2246_2</t>
  </si>
  <si>
    <t>Conformar peces d'obres de forja artesanal mitjançant tècniques i procediments en calent i en fred</t>
  </si>
  <si>
    <t>UF2640</t>
  </si>
  <si>
    <t>Operacions prèvies a la conformació en calent i fred de peces d'obres de forja artesanal</t>
  </si>
  <si>
    <t>UF2641</t>
  </si>
  <si>
    <t>Tècniques i procediments en calent de conformació de peces d'obres de forja artesanal</t>
  </si>
  <si>
    <t>UF2642</t>
  </si>
  <si>
    <t>Tècniques i procediments en fred de conformació de peces d'obres de forja artesanal</t>
  </si>
  <si>
    <t>UC2247_2</t>
  </si>
  <si>
    <t>Realitzar el muntatge, repàs i protecció d'obres de forja artesanal</t>
  </si>
  <si>
    <t>noUF_MF2247_2</t>
  </si>
  <si>
    <t>UC2041_2</t>
  </si>
  <si>
    <t>Planificar els processos d'elaboració, acabaments i ornamentació d'elements i peces de plateria</t>
  </si>
  <si>
    <t>UF2092</t>
  </si>
  <si>
    <t>Tècniques de representació gràfica</t>
  </si>
  <si>
    <t>UF2093</t>
  </si>
  <si>
    <t>Planificació i control dels processos d'elaboració, acabats i ornamentació d'elements i peces de metalls preciosos</t>
  </si>
  <si>
    <t>UF2101</t>
  </si>
  <si>
    <t>Articles de metall preciós</t>
  </si>
  <si>
    <t>UC2042_2</t>
  </si>
  <si>
    <t>Organitzar processos i elaborar elements i peces de plateria</t>
  </si>
  <si>
    <t>UF2094</t>
  </si>
  <si>
    <t>Tècniques bàsiques d'elaboració d'elements i peces de metall preciós</t>
  </si>
  <si>
    <t>UF2095</t>
  </si>
  <si>
    <t>Tècniques específiques d'elaboració d'elements i peces d'argenteria</t>
  </si>
  <si>
    <t>UC2043_2</t>
  </si>
  <si>
    <t>Organitzar processos i ornamentar elements i peces de plateria</t>
  </si>
  <si>
    <t>UF2096</t>
  </si>
  <si>
    <t>Tècniques de gravat en argenteria</t>
  </si>
  <si>
    <t>UF2097</t>
  </si>
  <si>
    <t>Tècniques de repussat i cisellat en argenteria</t>
  </si>
  <si>
    <t>UF2098</t>
  </si>
  <si>
    <t>Tècniques d'esmaltat en argenteria</t>
  </si>
  <si>
    <t>UC2044_2</t>
  </si>
  <si>
    <t>Organitzar processos i realitzar acabaments mecànics i químics d'elements i peces de plateria</t>
  </si>
  <si>
    <t>UF2099</t>
  </si>
  <si>
    <t>Tècniques bàsiques d'acabats en joieria i orfebreria</t>
  </si>
  <si>
    <t>UF2100</t>
  </si>
  <si>
    <t>Tècniques de coloració per oxidació en elements i peces d'argenteria</t>
  </si>
  <si>
    <t>UC2115_2</t>
  </si>
  <si>
    <t>Reposar i muntar elements parcials de rellotgeria fina</t>
  </si>
  <si>
    <t>UF2427</t>
  </si>
  <si>
    <t>Recepció d'articles de rellotgeria</t>
  </si>
  <si>
    <t>UF2434</t>
  </si>
  <si>
    <t>Intervenció sobre parcials en rellotgeria fina</t>
  </si>
  <si>
    <t>UC2116_2</t>
  </si>
  <si>
    <t>Realitzar el manteniment de rellotgeria fina</t>
  </si>
  <si>
    <t>UF2435</t>
  </si>
  <si>
    <t>Diagnòstic i planificació per al manteniment d'unitats de moviment de rellotgeria fina de quars, electrònica o híbrids</t>
  </si>
  <si>
    <t>UF2436</t>
  </si>
  <si>
    <t>Manteniment i reparació d'unitats de moviment de rellotgeria fina de quars, electrònica o híbrids</t>
  </si>
  <si>
    <t>UC2045_2</t>
  </si>
  <si>
    <t>Recepcionar i diagnosticar peces de joieria</t>
  </si>
  <si>
    <t>UF2102</t>
  </si>
  <si>
    <t>Gemmologia Bàsica</t>
  </si>
  <si>
    <t>UF2103</t>
  </si>
  <si>
    <t>Diagnòstic tècnic i econòmic de la reparació d'una peça de joieria</t>
  </si>
  <si>
    <t>UC2046_2</t>
  </si>
  <si>
    <t>Reparar elements de joieria</t>
  </si>
  <si>
    <t>UF2104</t>
  </si>
  <si>
    <t>Adaptació, modificació i substitució d'elements de joieria</t>
  </si>
  <si>
    <t>UC2047_2</t>
  </si>
  <si>
    <t>Reposar material gemològic</t>
  </si>
  <si>
    <t>UF2105</t>
  </si>
  <si>
    <t>Operacions bàsiques d'encastat de gemmes</t>
  </si>
  <si>
    <t>UF2106</t>
  </si>
  <si>
    <t>Operacions complexes d'encastat de gemmes</t>
  </si>
  <si>
    <t>UC2107_2</t>
  </si>
  <si>
    <t>Detectar anomalies en instruments de vent</t>
  </si>
  <si>
    <t>noUF_MF2107_2</t>
  </si>
  <si>
    <t>UC2108_2</t>
  </si>
  <si>
    <t>Desmuntar i preparar instruments de vent per a la seva reparació i/o manteniment</t>
  </si>
  <si>
    <t>noUF_MF2108_2</t>
  </si>
  <si>
    <t>UC2112_2</t>
  </si>
  <si>
    <t>Substituir molles en instruments de vent-metall</t>
  </si>
  <si>
    <t>noUF_MF2112_2</t>
  </si>
  <si>
    <t>UC2113_2</t>
  </si>
  <si>
    <t>Corregir folgances en mecanismes d'instruments de vent-metall</t>
  </si>
  <si>
    <t>UF2722</t>
  </si>
  <si>
    <t>Procés de correcció de folgances de cilindres d'instruments de vent - metall</t>
  </si>
  <si>
    <t>UF2723</t>
  </si>
  <si>
    <t>Procés de substitució i correcció d'anomalies de pistons d'instruments de vent - metall</t>
  </si>
  <si>
    <t>UF2724</t>
  </si>
  <si>
    <t>Procés de correcció de bieles de transmissió i cordes de cilindres d'instruments de vent - metall</t>
  </si>
  <si>
    <t>UF2725</t>
  </si>
  <si>
    <t>Procés de correcció de mecanismes d'acció per lliscament</t>
  </si>
  <si>
    <t>UC2114_2</t>
  </si>
  <si>
    <t>Realitzar ajusts finals en mecanismes d'instruments de vent-metall</t>
  </si>
  <si>
    <t>UF2726</t>
  </si>
  <si>
    <t>Ajusti final de mecanismes de cilindres d'instruments de vent - metall</t>
  </si>
  <si>
    <t>UF2727</t>
  </si>
  <si>
    <t>Ajusti final de mecanismes de pistons d'instruments de vent - metall</t>
  </si>
  <si>
    <t>UF2728</t>
  </si>
  <si>
    <t>Ajusti final de mecanismes de vares i bombes d'instruments de vent - metall</t>
  </si>
  <si>
    <t>UC2109_2</t>
  </si>
  <si>
    <t>Substituir molles planes i d'agulla en instruments de vent-fusta</t>
  </si>
  <si>
    <t>noUF_MF2109_2</t>
  </si>
  <si>
    <t>UC2110_2</t>
  </si>
  <si>
    <t>Ajustar el mecanisme d'instruments de vent-fusta</t>
  </si>
  <si>
    <t>noUF_MF2110_2</t>
  </si>
  <si>
    <t>UC2111_2</t>
  </si>
  <si>
    <t>Muntar mecanismes, assentar sabatilles i regular sistemes mecànics d'instruments de vent-fusta</t>
  </si>
  <si>
    <t>UF2444</t>
  </si>
  <si>
    <t>Muntatge de mecanismes d'instruments de vent - fusta</t>
  </si>
  <si>
    <t>UF2446</t>
  </si>
  <si>
    <t>Assentament de sabatilles a la flauta</t>
  </si>
  <si>
    <t>UF2447</t>
  </si>
  <si>
    <t>Assentament de sabatilles a l'oboè</t>
  </si>
  <si>
    <t>UF2448</t>
  </si>
  <si>
    <t>Assentament de sabatilles al fagot</t>
  </si>
  <si>
    <t>UF2449</t>
  </si>
  <si>
    <t>Regulació de sistemes mecànics d'instruments de vent - fusta</t>
  </si>
  <si>
    <t>UF2445</t>
  </si>
  <si>
    <t>Assentament de sabatilles en clarinet i saxòfon</t>
  </si>
  <si>
    <t>UC2122_3</t>
  </si>
  <si>
    <t>Determinar intervencions de reparació i manteniment en instruments musicals de corda</t>
  </si>
  <si>
    <t>noUF_MF2122_3</t>
  </si>
  <si>
    <t>UC2123_3</t>
  </si>
  <si>
    <t>Mantenir i ajustar instruments musicals de corda</t>
  </si>
  <si>
    <t>noUF_MF2123_3</t>
  </si>
  <si>
    <t>UC2124_3</t>
  </si>
  <si>
    <t>Reparar danys i anomalies no estructurals d'instruments musicals de corda</t>
  </si>
  <si>
    <t>UF2525</t>
  </si>
  <si>
    <t>Reparació de danys i anomalies de l'ajust de clavilles, clavillers, botó o pica i del diapasó d'instruments musicals de corda</t>
  </si>
  <si>
    <t>UF2526</t>
  </si>
  <si>
    <t>Substitució i ajust de ponts, celletes,</t>
  </si>
  <si>
    <t>UF2527</t>
  </si>
  <si>
    <t>Repassat i retocat de vernissos alterats o deteriorats d'instruments musicals de corda</t>
  </si>
  <si>
    <t>UC2125_3</t>
  </si>
  <si>
    <t>Reparar danys i anomalies estructurals d'instruments musicals de corda</t>
  </si>
  <si>
    <t>UF2528</t>
  </si>
  <si>
    <t>Obertura i tancament de la caixa d'instruments musicals de corda</t>
  </si>
  <si>
    <t>UF2529</t>
  </si>
  <si>
    <t>Reparació de danys i anomalies a la caixa i al pal o mànec d'instruments musicals de corda</t>
  </si>
  <si>
    <t>UC2126_3</t>
  </si>
  <si>
    <t>Substituir peces d'instruments musicals de corda</t>
  </si>
  <si>
    <t>UF2530</t>
  </si>
  <si>
    <t>Substitució de parts del pal o mànec d'instruments musicals de corda</t>
  </si>
  <si>
    <t>UF2531</t>
  </si>
  <si>
    <t>Substitució de fons, tapes i barres d'instruments musicals de corda</t>
  </si>
  <si>
    <t>UF2532</t>
  </si>
  <si>
    <t>Substitució de cèrcols d'instruments musicals de corda</t>
  </si>
  <si>
    <t>UC2117_3</t>
  </si>
  <si>
    <t>Avaluar l'estat del piano</t>
  </si>
  <si>
    <t>UF2595</t>
  </si>
  <si>
    <t>Avaluació de l'estat del moble del piano</t>
  </si>
  <si>
    <t>UF2596</t>
  </si>
  <si>
    <t>Avaluació de l'estat dels pedals del piano, el teclat, el mecanisme i la seva regulació</t>
  </si>
  <si>
    <t>UF2597</t>
  </si>
  <si>
    <t>Avaluació de l'estat de l'afinació i de l'harmonització del piano</t>
  </si>
  <si>
    <t>UC2118_3</t>
  </si>
  <si>
    <t>Planificar la intervenció per a l'afinació, harmonització i regulació de pianos</t>
  </si>
  <si>
    <t>noUF_MF2118_3</t>
  </si>
  <si>
    <t>UC2119_3</t>
  </si>
  <si>
    <t>Substituir les peces o elements del mecanisme del piano i preparar-lo per a la seva intervenció</t>
  </si>
  <si>
    <t>UF2598</t>
  </si>
  <si>
    <t>Preparació del piano per a la seva accessibilitat</t>
  </si>
  <si>
    <t>UF2599</t>
  </si>
  <si>
    <t>Realització de correccions en elements del conjunt harmònic del piano</t>
  </si>
  <si>
    <t>UF2600</t>
  </si>
  <si>
    <t>Muntatge i desmuntatge de peces, components i elements del mecanisme a reparar</t>
  </si>
  <si>
    <t>UF2601</t>
  </si>
  <si>
    <t>Selecció i preparació de cordes i/o bordons</t>
  </si>
  <si>
    <t>UC2120_3</t>
  </si>
  <si>
    <t>Afinar pianos</t>
  </si>
  <si>
    <t>UF2602</t>
  </si>
  <si>
    <t>Afinació de les dotze notes de la vuitena central per obtenir el temperament del piano</t>
  </si>
  <si>
    <t>UF2603</t>
  </si>
  <si>
    <t>Afinació de les vuitenes ascendents i descendents per estendre el temperament en tota la tessitura del piano</t>
  </si>
  <si>
    <t>UC2121_3</t>
  </si>
  <si>
    <t>Harmonitzar pianos</t>
  </si>
  <si>
    <t>noUF_MF2121_3</t>
  </si>
  <si>
    <t>UC2127_3</t>
  </si>
  <si>
    <t>Regular la mecànica i els pedals de pianos verticals i de cua</t>
  </si>
  <si>
    <t>UF2633</t>
  </si>
  <si>
    <t>Regulació, instal·lació i calibrat del conjunt integral mecànic del piano vertical</t>
  </si>
  <si>
    <t>UF2634</t>
  </si>
  <si>
    <t>Regulació, instal·lació i calibrat del conjunt integral mecànic del piano de cua</t>
  </si>
  <si>
    <t>UC2128_3</t>
  </si>
  <si>
    <t>Regular els apagadors de pianos verticals i de cua</t>
  </si>
  <si>
    <t>noUF_MF2128_3</t>
  </si>
  <si>
    <t>UC2129_3</t>
  </si>
  <si>
    <t>Regular el teclat de pianos verticals i de cua</t>
  </si>
  <si>
    <t>UF2635</t>
  </si>
  <si>
    <t>Regulació i instal·lació d'elements del moble i del teclat del piano de cua</t>
  </si>
  <si>
    <t>UF2636</t>
  </si>
  <si>
    <t>Regulació i instal·lació d'elements del moble i del teclat del piano vertical</t>
  </si>
  <si>
    <t>UF2637</t>
  </si>
  <si>
    <t>Anivellament del teclat de pianos verticals i de cua mitjançant procediments i tècniques específiques</t>
  </si>
  <si>
    <t>UC1694_2</t>
  </si>
  <si>
    <t>Definir el procés d'elaboració de productes artesanals en vidre</t>
  </si>
  <si>
    <t>UF0802</t>
  </si>
  <si>
    <t>Determinació de la tècnica d'elaboració de peces de vidre a partir de forma, dimensió i ma</t>
  </si>
  <si>
    <t>UF0803</t>
  </si>
  <si>
    <t>Determinació del procés d'elaboració de peces de vidre</t>
  </si>
  <si>
    <t>UC1695_2</t>
  </si>
  <si>
    <t>Realitzar composicions vítries i fondre vidre</t>
  </si>
  <si>
    <t>UF0804</t>
  </si>
  <si>
    <t>Preparació de mescles vitrificables</t>
  </si>
  <si>
    <t>UF0805</t>
  </si>
  <si>
    <t>Preparació del forn i procés de fusió</t>
  </si>
  <si>
    <t>UC1696_2</t>
  </si>
  <si>
    <t>Elaborar a partir d'una massa vítria fosa objetes artesanals de vidre buit mitjançant bufament</t>
  </si>
  <si>
    <t>UF0806</t>
  </si>
  <si>
    <t>Tècnica de conformació de vidre buit mitjançant bufament a pulmó</t>
  </si>
  <si>
    <t>UF0807</t>
  </si>
  <si>
    <t>Tècnica de conformació de vidre buit mitjançant bufament en motlle</t>
  </si>
  <si>
    <t>UF0808</t>
  </si>
  <si>
    <t>Processos de fusió, modelatge de components, tall i recuita de productes de vidre</t>
  </si>
  <si>
    <t>UC1697_2</t>
  </si>
  <si>
    <t>Elaborar a partir d'una massa vítria fosa objectes artesanals de vidre mitjançant colada</t>
  </si>
  <si>
    <t>UF0809</t>
  </si>
  <si>
    <t>Elaboració de productes de vidre mitjançant colada</t>
  </si>
  <si>
    <t>UF0810</t>
  </si>
  <si>
    <t>Aplicació de la recuita i control de qualitat al producte de vidre obtingut per colada</t>
  </si>
  <si>
    <t>UC1684_1</t>
  </si>
  <si>
    <t>Reproduir motlles a partir de matrius per a la reproducció de peces ceràmiques artesanals</t>
  </si>
  <si>
    <t>UF1298</t>
  </si>
  <si>
    <t>Reproducció de motlles de resina per a la reproducció de peces ceràmiques artesanals</t>
  </si>
  <si>
    <t>UF1297</t>
  </si>
  <si>
    <t>Reproducció de motlles d'escaiola per a la reproducció de peces ceràmiques artesanals</t>
  </si>
  <si>
    <t>UC1685_1</t>
  </si>
  <si>
    <t>Reproduir peces ceràmiques artesanals mitjançant motlles</t>
  </si>
  <si>
    <t>UF1299</t>
  </si>
  <si>
    <t>Reproducció de peces ceràmiques artesanals mitjançant emmotllament de massa plàstica</t>
  </si>
  <si>
    <t>UF1300</t>
  </si>
  <si>
    <t>Reproducció de peces ceràmiques artesanals mitjançant collage</t>
  </si>
  <si>
    <t>UF1301</t>
  </si>
  <si>
    <t>Processos de repassada, muntatge i assecatge de peces ceràmiques artesanals</t>
  </si>
  <si>
    <t>UC1715_3</t>
  </si>
  <si>
    <t>Desenvolupar solucions tècniques per a l'elaboració de matrius i motlles artesanals de productes ceràmics</t>
  </si>
  <si>
    <t>UF2021</t>
  </si>
  <si>
    <t>Determinació del procés d'elaboració d'originals, matrius i motlles</t>
  </si>
  <si>
    <t>UF2022</t>
  </si>
  <si>
    <t>Resolució de problemes i supervisió del procés d'elaboració d'originals, matrius i motlle</t>
  </si>
  <si>
    <t>UC1716_3</t>
  </si>
  <si>
    <t>Realitzar originals i prototipus a partir del model, per a l'elaboració de motlles artesanals de productes cerámics</t>
  </si>
  <si>
    <t>UF2024</t>
  </si>
  <si>
    <t>Realització de l'original o prototipus i la seva fragmentació</t>
  </si>
  <si>
    <t>UF2023</t>
  </si>
  <si>
    <t>Fragmentació del model i elaboració de la lamel·la o del motlle perdut</t>
  </si>
  <si>
    <t>UC1717_2</t>
  </si>
  <si>
    <t>Realtizar el primer motlle per a l'elaboració de matrius artesanals de productes cerámics</t>
  </si>
  <si>
    <t>UF2025</t>
  </si>
  <si>
    <t>Definició del procés de preparació d'escaioles per a la realització de motlles</t>
  </si>
  <si>
    <t>UF2026</t>
  </si>
  <si>
    <t>Realització del primer motlle per reproduir peces ceràmiques artesanals</t>
  </si>
  <si>
    <t>UC1718_2</t>
  </si>
  <si>
    <t>Realitzar matrius artesanals per a la reproducció mitjançant motlles de productes cerámics</t>
  </si>
  <si>
    <t>noUF_MF1718_2</t>
  </si>
  <si>
    <t>UC1686_2</t>
  </si>
  <si>
    <t>Definir el procés d'elaboració de productes de terrisseria artesanal</t>
  </si>
  <si>
    <t>UF1234</t>
  </si>
  <si>
    <t>Tècniques de determinació de peces de terrisseria artesanal partir de forma, dimensió i materi</t>
  </si>
  <si>
    <t>UF1235</t>
  </si>
  <si>
    <t>Sistema d'elaboració de peces de terrisseria artesanal i previsió de recursos i costos de la p</t>
  </si>
  <si>
    <t>UC1687_2</t>
  </si>
  <si>
    <t>Elaborar peces ceràmiques artesanals mitjançant modelatge manual</t>
  </si>
  <si>
    <t>UF1236</t>
  </si>
  <si>
    <t>Elaboració de productes de terrisseria artesanal mitjançant rotlles, planxes i torn de terrissaire</t>
  </si>
  <si>
    <t>UF1237</t>
  </si>
  <si>
    <t>Elaboració de productes de terrisseria artesanal mitjançant plantilles sobre torn de terrissaire i</t>
  </si>
  <si>
    <t>UF1238</t>
  </si>
  <si>
    <t>Assecatge de peces de terrisseria</t>
  </si>
  <si>
    <t>UC1688_2</t>
  </si>
  <si>
    <t>Esmaltar productes ceràmics artesanals</t>
  </si>
  <si>
    <t>UF1239</t>
  </si>
  <si>
    <t>Aplicació d'engalbes sobre productes de terrisseria artesanal</t>
  </si>
  <si>
    <t>UF1240</t>
  </si>
  <si>
    <t>Aplicació d'esmalts sobre productes de terrisseria artesanal</t>
  </si>
  <si>
    <t>UC1689_2</t>
  </si>
  <si>
    <t>Coure productes ceràmics artesanals</t>
  </si>
  <si>
    <t>noUF_MF1689_2</t>
  </si>
  <si>
    <t>UC1691_2</t>
  </si>
  <si>
    <t>Planificar i determinar el procés de decoració de vidre mitjançant aplicacions de color</t>
  </si>
  <si>
    <t>UF1731</t>
  </si>
  <si>
    <t>Determinació de provisions per a la realització de decoració en vidre mitjançant aplicació</t>
  </si>
  <si>
    <t>UF1730</t>
  </si>
  <si>
    <t>Elaboració d'esbossos i fitxes tècniques aplicades a la decoració de vidre mitjançant aplicació</t>
  </si>
  <si>
    <t>UC1692_2</t>
  </si>
  <si>
    <t>Realitzar decoracions artesanals sobre vidre mitjançant aplicacions de color amb tractament tèrmic posterior</t>
  </si>
  <si>
    <t>UF1732</t>
  </si>
  <si>
    <t>Aplicació de color a vidre mitjançant grisalles, groc de plata, sanguines o carnacions</t>
  </si>
  <si>
    <t>UF1735</t>
  </si>
  <si>
    <t>Aplicació de color al vidre mitjançant serigrafía amb pintures al foc</t>
  </si>
  <si>
    <t>UF1733</t>
  </si>
  <si>
    <t>Aplicació de color al vidre mitjançant or, plata i platí</t>
  </si>
  <si>
    <t>UF1734</t>
  </si>
  <si>
    <t>Aplicació de color al vidre mitjançant lluïssor i esmalts</t>
  </si>
  <si>
    <t>UC1693_2</t>
  </si>
  <si>
    <t>Realitzar decoracions artesanals sobre vidre mitjançant aplicacions de color sense tractament tèrmic posterior</t>
  </si>
  <si>
    <t>UF1737</t>
  </si>
  <si>
    <t>Aplicació d'olis i laques sobre superficies de vidre</t>
  </si>
  <si>
    <t>UF1736</t>
  </si>
  <si>
    <t>Aplicació de pa d'or i plata sobre vidre sense tractament tèrmic posterior</t>
  </si>
  <si>
    <t>UF1738</t>
  </si>
  <si>
    <t>Serigrafia de vidre amb laques</t>
  </si>
  <si>
    <t>UC1702_2</t>
  </si>
  <si>
    <t>Tallar productes de vidre conformat mitjançant moles o rodes</t>
  </si>
  <si>
    <t>UF1241</t>
  </si>
  <si>
    <t>Tècniques de talla de productes de vidre</t>
  </si>
  <si>
    <t>UF1242</t>
  </si>
  <si>
    <t>Técniques de poliment de productes de vidre tallat</t>
  </si>
  <si>
    <t>UC1703_2</t>
  </si>
  <si>
    <t>Gravar productes de vidre conformat mitjançant rodes</t>
  </si>
  <si>
    <t>UF1243</t>
  </si>
  <si>
    <t>Técniques de gravat mitjançant rodes de productes de vidre conformat</t>
  </si>
  <si>
    <t>UF1244</t>
  </si>
  <si>
    <t>Tècniques de poliment mitjançant roda de productes de vidre gravat</t>
  </si>
  <si>
    <t>UC1704_2</t>
  </si>
  <si>
    <t>Gravar productes de vidre conformat mitjançant punta de diamant</t>
  </si>
  <si>
    <t>noUF_MF1704_2</t>
  </si>
  <si>
    <t>UC1705_2</t>
  </si>
  <si>
    <t>Transformar de forma mecànica i química objectes de vidre</t>
  </si>
  <si>
    <t>noUF_MF1705_2</t>
  </si>
  <si>
    <t>UC2130_3</t>
  </si>
  <si>
    <t>Reparar rellotgeria mecànica fina</t>
  </si>
  <si>
    <t>UF2428</t>
  </si>
  <si>
    <t>Diagnòstic i organització per a reparació de mecanismes de rellotgeria fina</t>
  </si>
  <si>
    <t>UF2429</t>
  </si>
  <si>
    <t>Desmuntatge, neteja, muntatge, greixatge i ajust de rellotgeria mecànica fina</t>
  </si>
  <si>
    <t>UF2430</t>
  </si>
  <si>
    <t>Fabricació d'elements, substitució i ajust de rellotgeria mecànica fina</t>
  </si>
  <si>
    <t>UC2131_3</t>
  </si>
  <si>
    <t>Restaurar mecanismes de rellotges d'època, històrics i autòmates</t>
  </si>
  <si>
    <t>UF2433</t>
  </si>
  <si>
    <t>Restauració (reproducció i substitució) d'elements de rellotges d'època, històrics i autòmats</t>
  </si>
  <si>
    <t>UF2431</t>
  </si>
  <si>
    <t>Diagnòstic i organització per a la restauració de rellotges d'època, històrics, i autòmats</t>
  </si>
  <si>
    <t>UF2432</t>
  </si>
  <si>
    <t>Restauració (desmuntatge, recuperació, neteja, muntatge i greixatge) de rellotges d'època, històrics i autòmats</t>
  </si>
  <si>
    <t>UC1711_3</t>
  </si>
  <si>
    <t>Participar en l'establment del projecte de l'escenografía per a l'espectacle en viu</t>
  </si>
  <si>
    <t>UF1161</t>
  </si>
  <si>
    <t>Dramatúrgia i escenificació per a l'espectacle en viu</t>
  </si>
  <si>
    <t>UF1310</t>
  </si>
  <si>
    <t>Elaboració i adaptació de projectes escènics</t>
  </si>
  <si>
    <t>UC1712_3</t>
  </si>
  <si>
    <t>Planificar i gestionar el projecte de maquinària per a un esdeveniment o espectacle en viu en condicions canviants d'explotació coordinant-ne l'execució i supervisant-la</t>
  </si>
  <si>
    <t>UF1312</t>
  </si>
  <si>
    <t>Planificació i gestió del manteniment i emmagatzematge de l'escenografía i dels equips a</t>
  </si>
  <si>
    <t>UF1311</t>
  </si>
  <si>
    <t>Planificació, gestió i coordinació del muntatge i desmuntatge de l'escenografía i dels equips</t>
  </si>
  <si>
    <t>UC1713_3</t>
  </si>
  <si>
    <t>Realitzar el muntatge, el desmuntatge i el manteniment dels equips de maquinària i els elements escenogràfics per a un esdeveniment o espectacle en viu en condicions canviants d'explotació</t>
  </si>
  <si>
    <t>UF1315</t>
  </si>
  <si>
    <t>Técniques de construcció de símils escenogràfics</t>
  </si>
  <si>
    <t>UF1314</t>
  </si>
  <si>
    <t>Realització del desmuntatge, manteniment i emmagatzematge dels elements escenogràfics, equips</t>
  </si>
  <si>
    <t>UF1313</t>
  </si>
  <si>
    <t>Realització del muntatge de l'escenografía</t>
  </si>
  <si>
    <t>UC1714_3</t>
  </si>
  <si>
    <t>Servir assajos i funcions gestionant els equips de maquinària i els elements escenogràfics en condicions canviants d'explotació</t>
  </si>
  <si>
    <t>UF1318</t>
  </si>
  <si>
    <t>Procesos de treball en el servei a funció de maquinària</t>
  </si>
  <si>
    <t>UF1317</t>
  </si>
  <si>
    <t>Processos de treball en la preparació del servei a funció de maquinària (realització de la p</t>
  </si>
  <si>
    <t>UF1316</t>
  </si>
  <si>
    <t>Processos de treball en la preparació i servei a assajos</t>
  </si>
  <si>
    <t>UC1719_3</t>
  </si>
  <si>
    <t>Planificar i gestionar el projecte d'attrezzo per a un esdeveniment o espectacle en viu en condicions canviants d'explotació coordinant-ne l'execució i supervisant-la</t>
  </si>
  <si>
    <t>UF1726</t>
  </si>
  <si>
    <t>Planificació i gestió del manteniment i emmagatzematge de l'attrezzo i dels equips auxiliars</t>
  </si>
  <si>
    <t>UF1725</t>
  </si>
  <si>
    <t>UC1720_3</t>
  </si>
  <si>
    <t>Realizar el muntatge, desmuntatge i manteniment dels equips d'attrezzo per a un esdeveniment o espectacle en viu, en condicions canviants d'explotació</t>
  </si>
  <si>
    <t>UF1990</t>
  </si>
  <si>
    <t>Realització del desmuntatge, manteniment i emmagatzematge dels elements escenográfics, equips</t>
  </si>
  <si>
    <t>UF1991</t>
  </si>
  <si>
    <t>Tècniques d'adaptació i construcció de símils d'elements d'attrezzo</t>
  </si>
  <si>
    <t>UF1989</t>
  </si>
  <si>
    <t>Realització del muntatge de l'attrezzo</t>
  </si>
  <si>
    <t>UC1721_3</t>
  </si>
  <si>
    <t>Servir assajos i funcions gestionant els equips i elements de l'attrezzo en condicions canviants d'explotació</t>
  </si>
  <si>
    <t>UF1992</t>
  </si>
  <si>
    <t>Processos de treball en la preparació i servei a assajos en attrezzo</t>
  </si>
  <si>
    <t>UF1993</t>
  </si>
  <si>
    <t>Processos de treball en la preparació del servei a funció d'attrezzo (realització de la pas</t>
  </si>
  <si>
    <t>UF1994</t>
  </si>
  <si>
    <t>Processos de treball en el servei a funció d'attrezzo</t>
  </si>
  <si>
    <t>UC1706_3</t>
  </si>
  <si>
    <t>Definir les condicions escenogràfiques per a la construcció de decorats d'espectacles en viu, esdeveniments i audiovisual</t>
  </si>
  <si>
    <t>UF2499</t>
  </si>
  <si>
    <t>Anàlisi del projecte escenogràfic per a la construcció del decorat d'espectacles en viu, esdeveniments i audiovisual</t>
  </si>
  <si>
    <t>UF2500</t>
  </si>
  <si>
    <t>Adaptació i elaboració del projecte escenogràfic per a la seva construcció</t>
  </si>
  <si>
    <t>UC1707_3</t>
  </si>
  <si>
    <t>Desenvolupar el projecte tècnic constructiu de decorats per a la escenografia d'espectacles en viu, esdeveniments i audiovisual</t>
  </si>
  <si>
    <t>UF2501</t>
  </si>
  <si>
    <t>Determinació de les característiques tècniques de la construcció del decorat escenogràfic</t>
  </si>
  <si>
    <t>UF2502</t>
  </si>
  <si>
    <t>Definició dels recursos humans i materials per a la construcció del decorat</t>
  </si>
  <si>
    <t>UC1708_3</t>
  </si>
  <si>
    <t>Planificar i supervisar la construcció de decorats per a l'escenografia d'espectacles en viu, esdeveniments i audiovisual</t>
  </si>
  <si>
    <t>noUF_MF1708_3</t>
  </si>
  <si>
    <t>UC1709_3</t>
  </si>
  <si>
    <t>Realitzar la construcció d'estructures i mecanismes de construcció de decorats per a l'escenografia d'espectacles en viu, esdeveniments i audiovisual</t>
  </si>
  <si>
    <t>UF2504</t>
  </si>
  <si>
    <t>Processos de folrat d'estructures del decorat</t>
  </si>
  <si>
    <t>UF2505</t>
  </si>
  <si>
    <t>Acoblament i instal·lació de mecanismes del decorat</t>
  </si>
  <si>
    <t>UF2503</t>
  </si>
  <si>
    <t>Processos de construcció d'estructures per a elements escenogràfics</t>
  </si>
  <si>
    <t>UC1710_3</t>
  </si>
  <si>
    <t>Realitzar ornaments i efectuar els acabaments de decorats per a l'escenografia d'espectacles en viu, esdeveniments i audiovisual</t>
  </si>
  <si>
    <t>UF2507</t>
  </si>
  <si>
    <t>Textura i acabat del decorat</t>
  </si>
  <si>
    <t>UF2506</t>
  </si>
  <si>
    <t>Processos de modelatge, emmotllat, reproducció i talla per a la realització d'elements escenogràfics</t>
  </si>
  <si>
    <t>UC2248_3</t>
  </si>
  <si>
    <t>Establir el projecte tècnic d'exhibició d'un espectacle en viu o esdeveniment en col·laboració amb la resta de responsables de dit projecte en situacions canviants d'explotació</t>
  </si>
  <si>
    <t>UF2490</t>
  </si>
  <si>
    <t>Anàlisi del projecte artístic de l'espectacle en viu</t>
  </si>
  <si>
    <t>UF2491</t>
  </si>
  <si>
    <t>Projecte tècnic d'exhibició de l'espectacle en viu</t>
  </si>
  <si>
    <t>UC2249_3</t>
  </si>
  <si>
    <t>Planificar i coordinar l'execució tècnica del muntatge, servei a funció i desmuntatge d'espectacles en viu i esdeveniments en condicions canviants d'explotació</t>
  </si>
  <si>
    <t>UF2494</t>
  </si>
  <si>
    <t>Planificació i supervisió del desmuntatge d'un espectacle en viu o esdeveniment</t>
  </si>
  <si>
    <t>UF2492</t>
  </si>
  <si>
    <t>Planificació i coordinació del muntatge d'un espectacle en viu o esdeveniment</t>
  </si>
  <si>
    <t>UF2493</t>
  </si>
  <si>
    <t>Coordinació i supervisió dels processos d'assajos i funcions en un espectacle en viu o esdeveniment</t>
  </si>
  <si>
    <t>UC2250_3</t>
  </si>
  <si>
    <t>Gestionar l'emmagatzemament, manteniment i les condicions de seguretat dels equips i instal·lacions tècniques de l'espectacle en viu o esdeveniment en condicions canviants d'explotació</t>
  </si>
  <si>
    <t>UF2497</t>
  </si>
  <si>
    <t>Elaboració de la fitxa tècnica del teatre, local d'exhibició o espai no preparat per a la representació</t>
  </si>
  <si>
    <t>UF2495</t>
  </si>
  <si>
    <t>Gestió del manteniment correctiu i preventiu d'equips i instal·lacions tècniques per a l'espectacle en viu</t>
  </si>
  <si>
    <t>UF2498</t>
  </si>
  <si>
    <t>Gestió de la prevenció en el pla d'emergència i seguretat en locals d'exhibició d'espectacles en viu o espais no preparats per a la representació</t>
  </si>
  <si>
    <t>UF2496</t>
  </si>
  <si>
    <t>Gestió i manteniment de dipòsits i magatzems d'equips tècnics, decorats, vestuari, materials fungibles i altres elements de l'espectacle</t>
  </si>
  <si>
    <t>UC0247_3</t>
  </si>
  <si>
    <t>Organitzar i controlar l'activitat del departament de tràfic/explotació en les empreses que realitzen transport de mercaderies per carretera</t>
  </si>
  <si>
    <t>UF0921</t>
  </si>
  <si>
    <t>Organització operativa del tràfic de mercaderies per carretera</t>
  </si>
  <si>
    <t>UF0922</t>
  </si>
  <si>
    <t>Gestió de costos i qualitat del servei de transport per carretera</t>
  </si>
  <si>
    <t>UF0923</t>
  </si>
  <si>
    <t>Seguretat i prevenció de riscos en el transport per carretera</t>
  </si>
  <si>
    <t>UC0248_3</t>
  </si>
  <si>
    <t>Planificar i gestionar les operacions del tràfic/explotació en les empreses que realitzen transport de mercaderies per carretera</t>
  </si>
  <si>
    <t>UF0924</t>
  </si>
  <si>
    <t>Planificació de rutes i operacions de transport per carretera</t>
  </si>
  <si>
    <t>UF0925</t>
  </si>
  <si>
    <t>Gestió i control de flotes i serveis de transport per carretera</t>
  </si>
  <si>
    <t>UC1006_2</t>
  </si>
  <si>
    <t>Comunicar-se en anglès amb un nivell d'usuari independent, en les relacions i activitats de logística i transport internacional</t>
  </si>
  <si>
    <t>noUF_MF1006_2</t>
  </si>
  <si>
    <t>UC1325_1</t>
  </si>
  <si>
    <t>Realitzar les operacions auxiliars de recepció, col·locació, manteniment i expedició de càrregues en el magatzem de forma integrada en l'equip</t>
  </si>
  <si>
    <t>noUF_MF1325_1</t>
  </si>
  <si>
    <t>UC1326_1</t>
  </si>
  <si>
    <t>Preparar comandes de forma eficaç i eficient, seguint procediments establerts</t>
  </si>
  <si>
    <t>noUF_MF1326_1</t>
  </si>
  <si>
    <t>UC1464_2</t>
  </si>
  <si>
    <t>Realitzar les activitats d'atenció i informació als viatgers i viatgeres de l'autobús o autocar</t>
  </si>
  <si>
    <t>noUF_MF1464_2</t>
  </si>
  <si>
    <t>UC2059_3</t>
  </si>
  <si>
    <t>Establir i organitzar plans de transport de viatgers per carretera</t>
  </si>
  <si>
    <t>UF2219</t>
  </si>
  <si>
    <t>Disseny de plans de transport en el transport de viatgers per carretera</t>
  </si>
  <si>
    <t>UF2220</t>
  </si>
  <si>
    <t>Formació de preus i tarifes del transport de viatgers per carretera</t>
  </si>
  <si>
    <t>UC2060_3</t>
  </si>
  <si>
    <t>Gestionar i supervisar les operaciones de transport de viatgers per carretera</t>
  </si>
  <si>
    <t>UF2221</t>
  </si>
  <si>
    <t>Gestió, control i qualitat en el servei de transport de viatgers per carretera</t>
  </si>
  <si>
    <t>UF2222</t>
  </si>
  <si>
    <t>Seguretat i prevenció de riscos en el transport de viatgers per carretera</t>
  </si>
  <si>
    <t>UC2061_3</t>
  </si>
  <si>
    <t>Realitzar la gestió administrativa i documental d'operacions de transport de viatgers per carretera</t>
  </si>
  <si>
    <t>UF2223</t>
  </si>
  <si>
    <t>Gestió documental dels serveis de transport per carretera</t>
  </si>
  <si>
    <t>UF2224</t>
  </si>
  <si>
    <t>Gestió d'assegurances en el transport per carretera</t>
  </si>
  <si>
    <t>UC2368_1</t>
  </si>
  <si>
    <t>Lliurar i recollir productes a domicili</t>
  </si>
  <si>
    <t>UF4000</t>
  </si>
  <si>
    <t>Preparació i realització del lliurament/recollida</t>
  </si>
  <si>
    <t>UF4001</t>
  </si>
  <si>
    <t>Operacions posteriors al lliurament/recollida</t>
  </si>
  <si>
    <t>UC2369_1</t>
  </si>
  <si>
    <t>Efectuar les operacions de cobrament al servei de lliurament i recollida a domicili</t>
  </si>
  <si>
    <t>noUF_MF2369_1</t>
  </si>
  <si>
    <t>UC1005_3</t>
  </si>
  <si>
    <t>Col·laborar en l'optimització de la cadena logística amb els criteris establerts per l'organització</t>
  </si>
  <si>
    <t>noUF_MF1005_3</t>
  </si>
  <si>
    <t>UC1012_3</t>
  </si>
  <si>
    <t>Organitzar, gestionar i controlar la distribució capil·lar de mercaderies</t>
  </si>
  <si>
    <t>noUF_MF1012_3</t>
  </si>
  <si>
    <t>UC1013_3</t>
  </si>
  <si>
    <t>Organitzar, gestionar i controlar les operacions de transport de llarga distància</t>
  </si>
  <si>
    <t>noUF_MF1013_3</t>
  </si>
  <si>
    <t>UC1003_3</t>
  </si>
  <si>
    <t>Col·laborar en l'elaboració del pla d'aprovisionament</t>
  </si>
  <si>
    <t>UF0475</t>
  </si>
  <si>
    <t>Planificació i gestió de la demanda</t>
  </si>
  <si>
    <t>UF0476</t>
  </si>
  <si>
    <t>Gestió d'inventaris</t>
  </si>
  <si>
    <t>UC1004_3</t>
  </si>
  <si>
    <t>Realitzar el seguiment i control del programa d'aprovisionament</t>
  </si>
  <si>
    <t>noUF_MF1004_3</t>
  </si>
  <si>
    <t>UC2182_3</t>
  </si>
  <si>
    <t>Comercialitzar serveis de transport per carretera</t>
  </si>
  <si>
    <t>UF2225</t>
  </si>
  <si>
    <t>Màrqueting de l'activitat de transport per carretera</t>
  </si>
  <si>
    <t>UF2226</t>
  </si>
  <si>
    <t>Contractació i tècniques de negociació en el transport per carretera</t>
  </si>
  <si>
    <t>UC2183_3</t>
  </si>
  <si>
    <t>Gestionar l'activitat economicofinancera del transport per carretera</t>
  </si>
  <si>
    <t>UF2227</t>
  </si>
  <si>
    <t>Constitució i finançament d'empreses de transport per carretera</t>
  </si>
  <si>
    <t>UF2228</t>
  </si>
  <si>
    <t>Facturació i fiscalitat de l'activitat del transport per carretera</t>
  </si>
  <si>
    <t>UC2184_3</t>
  </si>
  <si>
    <t>Gestionar les relacions amb la clientela i seguiment d'operacions de transport per carretera</t>
  </si>
  <si>
    <t>noUF_MF2184_3</t>
  </si>
  <si>
    <t>UC1014_3</t>
  </si>
  <si>
    <t>Organitzar el magatzem d'acord als criteris i nivells d'activitat previstos</t>
  </si>
  <si>
    <t>UF0926</t>
  </si>
  <si>
    <t>Disseny i organització del magatzem</t>
  </si>
  <si>
    <t>UF0927</t>
  </si>
  <si>
    <t>Gestió de l'equip de treball del magatzem</t>
  </si>
  <si>
    <t>UF0928</t>
  </si>
  <si>
    <t>Seguretat i prevenció de riscos en el magatzem</t>
  </si>
  <si>
    <t>UC1015_2</t>
  </si>
  <si>
    <t>Gestionar i coordinar les operacions del magatzem</t>
  </si>
  <si>
    <t>UF0929</t>
  </si>
  <si>
    <t>Gestió de comandes i estoc</t>
  </si>
  <si>
    <t>UC1007_3</t>
  </si>
  <si>
    <t>Obtenir i elaborar informació per al sistema d'informació de mercats</t>
  </si>
  <si>
    <t>UF1779</t>
  </si>
  <si>
    <t>Entorn i informació de mercats</t>
  </si>
  <si>
    <t>UF1780</t>
  </si>
  <si>
    <t>Investigació i recollida d'informació de mercats</t>
  </si>
  <si>
    <t>UF1781</t>
  </si>
  <si>
    <t>Tractament i anàlisi de la informació de mercats</t>
  </si>
  <si>
    <t>UC1008_3</t>
  </si>
  <si>
    <t>Realitzar estudis i propostes per a les accions del pla de màrqueting-mix internacional</t>
  </si>
  <si>
    <t>UF1782</t>
  </si>
  <si>
    <t>Polítiques de màrqueting internacional</t>
  </si>
  <si>
    <t>UF1783</t>
  </si>
  <si>
    <t>Pla i informes de màrqueting internacional</t>
  </si>
  <si>
    <t>UC1009_3</t>
  </si>
  <si>
    <t>Assistir en els processos de negociació i execució de les operacions de compra-venda internacional de productes/serveis</t>
  </si>
  <si>
    <t>UF1757</t>
  </si>
  <si>
    <t>Informació i gestió operativa de la compravenda internacional</t>
  </si>
  <si>
    <t>UF1784</t>
  </si>
  <si>
    <t>Negociació i contractació internacional</t>
  </si>
  <si>
    <t>UC1010_3</t>
  </si>
  <si>
    <t>Comunicar-se en anglès, amb un nivell d'usuari competent, en les relacions i activitats de comerç internacional</t>
  </si>
  <si>
    <t>UF1764</t>
  </si>
  <si>
    <t>Anglès oral i escrit en el comerç internacional</t>
  </si>
  <si>
    <t>UF1765</t>
  </si>
  <si>
    <t>Documentació en anglès per al comerç internacional</t>
  </si>
  <si>
    <t>UC1011_3</t>
  </si>
  <si>
    <t>Comunicar-se en una llengua diferent de l'anglès, amb un nivell d'usuari competent, en les relacions i activitats de comerç internacional</t>
  </si>
  <si>
    <t>UF1786</t>
  </si>
  <si>
    <t>Documentació en llengua estrangera, diferent de l'anglès, per al comerç internacional</t>
  </si>
  <si>
    <t>UF1785</t>
  </si>
  <si>
    <t>Llengua estrangera oral i escrita, diderent de l'anglès, en el comerç internacional</t>
  </si>
  <si>
    <t>UC0993_3</t>
  </si>
  <si>
    <t>Preparar la informació i instruments necessaris per a la investigació de mercats</t>
  </si>
  <si>
    <t>UF2119</t>
  </si>
  <si>
    <t>Planificació de la investigació de mercats</t>
  </si>
  <si>
    <t>UF2120</t>
  </si>
  <si>
    <t>Disseny d'enquestes i qüestionaris d'investigació</t>
  </si>
  <si>
    <t>UC0994_3</t>
  </si>
  <si>
    <t>Organitzar i controlar l'activitat de les persones enquestadores</t>
  </si>
  <si>
    <t>UF2121</t>
  </si>
  <si>
    <t>Programació del treball de camp de la investigació</t>
  </si>
  <si>
    <t>UF2122</t>
  </si>
  <si>
    <t>Gestió i direcció d'equips d'enquestadors</t>
  </si>
  <si>
    <t>UC0995_2</t>
  </si>
  <si>
    <t>Realitzar enquestes i/o entrevistes utilizant les tècniques i procediments establerts</t>
  </si>
  <si>
    <t>UF2123</t>
  </si>
  <si>
    <t>Realització d'enquestes</t>
  </si>
  <si>
    <t>UF2124</t>
  </si>
  <si>
    <t>Resolució d'incidències en les enquestes</t>
  </si>
  <si>
    <t>UC0997_3</t>
  </si>
  <si>
    <t>Col·laborar en l'anàlisi i obtenció de conclusions a partir de la investigació de mercats</t>
  </si>
  <si>
    <t>UF2125</t>
  </si>
  <si>
    <t>Metodologies d'anàlisi per a la investigació de mercats</t>
  </si>
  <si>
    <t>UF2126</t>
  </si>
  <si>
    <t>Elaboració d'informes en investigacions i estudis de mercats</t>
  </si>
  <si>
    <t>UC1002_2</t>
  </si>
  <si>
    <t>Comunicar-se en anglès amb un nivell d'usuari independent, en activitats comercials</t>
  </si>
  <si>
    <t>noUF_MF1002_2</t>
  </si>
  <si>
    <t>UC2185_3</t>
  </si>
  <si>
    <t>Assistir en la definició i seguiment de les polítiques i pla de màrqueting</t>
  </si>
  <si>
    <t>UF2392</t>
  </si>
  <si>
    <t>Pla de màrqueting empresarial</t>
  </si>
  <si>
    <t>UF2393</t>
  </si>
  <si>
    <t>Control i seguiment de polítiques de màrqueting</t>
  </si>
  <si>
    <t>UC2186_3</t>
  </si>
  <si>
    <t>Gestionar el llançament i implantació de productes i serveis en el mercat</t>
  </si>
  <si>
    <t>UF2394</t>
  </si>
  <si>
    <t>Màrqueting i promoció en el punt de venda</t>
  </si>
  <si>
    <t>UF2395</t>
  </si>
  <si>
    <t>Xarxa de vendes i presentació de productes i serveis</t>
  </si>
  <si>
    <t>UC2187_3</t>
  </si>
  <si>
    <t>Organitzar i gestionar esdeveniments de màrqueting i comunicació, seguint el protocol i criteris establerts</t>
  </si>
  <si>
    <t>UF2396</t>
  </si>
  <si>
    <t>Organització d'esdeveniments de màrqueting i comunicació</t>
  </si>
  <si>
    <t>UF2397</t>
  </si>
  <si>
    <t>Protocol en esdeveniments de màrqueting i comunicació</t>
  </si>
  <si>
    <t>UC2188_3</t>
  </si>
  <si>
    <t>Assistir en l'organització i seguiment del pla de mitjans i suports establert</t>
  </si>
  <si>
    <t>UF2398</t>
  </si>
  <si>
    <t>Pla de mitjans de comunicació i internet</t>
  </si>
  <si>
    <t>UF2399</t>
  </si>
  <si>
    <t>Avaluació i control del pla de mitjans</t>
  </si>
  <si>
    <t>UC2189_3</t>
  </si>
  <si>
    <t>Elaborar i difondre, en diferents suports, materials senzills i autoeditables, publipromocionals i informatius</t>
  </si>
  <si>
    <t>UF2400</t>
  </si>
  <si>
    <t>Tècniques de disseny gràfic corporatiu</t>
  </si>
  <si>
    <t>UF2401</t>
  </si>
  <si>
    <t>Gestió de continguts web</t>
  </si>
  <si>
    <t>UC0501_3</t>
  </si>
  <si>
    <t>Establir la implantació d'espais comercials</t>
  </si>
  <si>
    <t>noUF_MF0501_3</t>
  </si>
  <si>
    <t>UC0502_3</t>
  </si>
  <si>
    <t>Organitzar la implantació de productes/serveis a la superfície de venda</t>
  </si>
  <si>
    <t>noUF_MF0502_3</t>
  </si>
  <si>
    <t>UC0503_3</t>
  </si>
  <si>
    <t>Organitzar i controlar les accions promocionals en espais comercials</t>
  </si>
  <si>
    <t>noUF_MF0503_3</t>
  </si>
  <si>
    <t>UC0504_3</t>
  </si>
  <si>
    <t>Organitzar i supervisar el muntatge d'aparadors a l'establiment comercial</t>
  </si>
  <si>
    <t>noUF_MF0504_3</t>
  </si>
  <si>
    <t>UC0241_2</t>
  </si>
  <si>
    <t>Executar les accions del servei d'atenció al client-a/consumidor-a/usuari-ària</t>
  </si>
  <si>
    <t>UF0036</t>
  </si>
  <si>
    <t>Gestió de l'atenció al client-a/consumidor-a</t>
  </si>
  <si>
    <t>UF0037</t>
  </si>
  <si>
    <t>Tècniques d'informació i atenció al client-a/ consumidor-a</t>
  </si>
  <si>
    <t>UC0245_3</t>
  </si>
  <si>
    <t>Gestionar les queixes i reclamacions del client-a/consumidor-a/usuari-ària</t>
  </si>
  <si>
    <t>noUF_MF0245_3</t>
  </si>
  <si>
    <t>UC0246_3</t>
  </si>
  <si>
    <t>Obtenir, organitzar i gestionar la informació i documentació en matèria de consum</t>
  </si>
  <si>
    <t>UF1755</t>
  </si>
  <si>
    <t>Sistemes d'informació i bases de dades en consum</t>
  </si>
  <si>
    <t>UF1756</t>
  </si>
  <si>
    <t>Documentació i informes en consum</t>
  </si>
  <si>
    <t>UC0810_3</t>
  </si>
  <si>
    <t>Captar i concertar l'encàrrec d'intermediació immobiliària</t>
  </si>
  <si>
    <t>UF1921</t>
  </si>
  <si>
    <t>Tècniques de captació i intermediació immobiliària</t>
  </si>
  <si>
    <t>UF1922</t>
  </si>
  <si>
    <t>Valoració d'immobles i lloguers</t>
  </si>
  <si>
    <t>UC0811_2</t>
  </si>
  <si>
    <t>Realitzar la venda i difusió de productes immobiliaris a través de diferents canals de comercialització</t>
  </si>
  <si>
    <t>UF0032</t>
  </si>
  <si>
    <t>Venda en línia</t>
  </si>
  <si>
    <t>UF1923</t>
  </si>
  <si>
    <t>Màrqueting i promoció immobiliària</t>
  </si>
  <si>
    <t>UF1924</t>
  </si>
  <si>
    <t>Venda personal immobiliària</t>
  </si>
  <si>
    <t>UC1001_3</t>
  </si>
  <si>
    <t>Gestionar la força de vendes i coordinar l'equip de comercials</t>
  </si>
  <si>
    <t>noUF_MF1001_3</t>
  </si>
  <si>
    <t>UC1701_3</t>
  </si>
  <si>
    <t>Assistir en la mediació i tramitació legal, fiscal i financera d'operacions immobiliàries</t>
  </si>
  <si>
    <t>UF1925</t>
  </si>
  <si>
    <t>Gestió documental i legal de la intermediació immobiliària</t>
  </si>
  <si>
    <t>UF1926</t>
  </si>
  <si>
    <t>Finançament d'operacions immobiliàries</t>
  </si>
  <si>
    <t>UF1927</t>
  </si>
  <si>
    <t>Fiscalitat en les operacions immobiliàries</t>
  </si>
  <si>
    <t>UC0239_2</t>
  </si>
  <si>
    <t>Realitzar la venda de productes i/o serveis a través dels diferents canals de comercialització</t>
  </si>
  <si>
    <t>UF0030</t>
  </si>
  <si>
    <t>Organització de processos de venda</t>
  </si>
  <si>
    <t>UF0031</t>
  </si>
  <si>
    <t>Tècniques de venda</t>
  </si>
  <si>
    <t>UC2104_2</t>
  </si>
  <si>
    <t>Impulsar i gestionar un petit comerç de qualitat</t>
  </si>
  <si>
    <t>UF2380</t>
  </si>
  <si>
    <t>Planificació i obertura d'un petit comerç</t>
  </si>
  <si>
    <t>UF2381</t>
  </si>
  <si>
    <t>Gestió econòmica bàsica del petit comer</t>
  </si>
  <si>
    <t>UF2382</t>
  </si>
  <si>
    <t>Qualitat i serveis de proximitat al petit comerç</t>
  </si>
  <si>
    <t>UC2105_2</t>
  </si>
  <si>
    <t>Organitzar i animar el punt de venda d'un petit comerç</t>
  </si>
  <si>
    <t>UF2383</t>
  </si>
  <si>
    <t>Dinamització del punt de venda al petit comerç</t>
  </si>
  <si>
    <t>UF2384</t>
  </si>
  <si>
    <t>Escaparatisme al petit comerç</t>
  </si>
  <si>
    <t>UC2106_2</t>
  </si>
  <si>
    <t>Garantir la capacitat de resposta i abastiment del petit comerç</t>
  </si>
  <si>
    <t>noUF_MF2106_2</t>
  </si>
  <si>
    <t>UC0242_3</t>
  </si>
  <si>
    <t>Realitzar i controlar la gestió administrativa en les operacions d'importació/exportació i/o introducció/expedició de mercaderies</t>
  </si>
  <si>
    <t>UF1759</t>
  </si>
  <si>
    <t>Fiscalitat de les operacions de comerç internacional</t>
  </si>
  <si>
    <t>UF1760</t>
  </si>
  <si>
    <t>L'assegurança de mercaderies en comerç internacional</t>
  </si>
  <si>
    <t>UF1758</t>
  </si>
  <si>
    <t>Gestió aduanera del comerç internacional</t>
  </si>
  <si>
    <t>UC0243_3</t>
  </si>
  <si>
    <t>Gestionar les operacions de finançament per a transaccions internacionals de mercaderies i serveis</t>
  </si>
  <si>
    <t>UF1761</t>
  </si>
  <si>
    <t>Gestió de les operacions de finançament internacional</t>
  </si>
  <si>
    <t>UF1762</t>
  </si>
  <si>
    <t>Anàlisis de riscos i mitjans de cobertura en les operacions de comerç internacional</t>
  </si>
  <si>
    <t>UF1763</t>
  </si>
  <si>
    <t>Licitacions internacionals</t>
  </si>
  <si>
    <t>UC0244_3</t>
  </si>
  <si>
    <t>Gestionar les operacions de cobrament i pagament en les transaccions internacionals</t>
  </si>
  <si>
    <t>noUF_MF0244_3</t>
  </si>
  <si>
    <t>UC1327_1</t>
  </si>
  <si>
    <t>Realitzar operacions auxiliars de reposició, disposició i condicionament de productes en el punt de venda</t>
  </si>
  <si>
    <t>noUF_MF1327_1</t>
  </si>
  <si>
    <t>UC1328_1</t>
  </si>
  <si>
    <t>Manipular i trasladar productes en la superfície comercial i en el repartiment de proximitat, utilizant portapalets i carretons de mà</t>
  </si>
  <si>
    <t>noUF_MF1328_1</t>
  </si>
  <si>
    <t>UC1329_1</t>
  </si>
  <si>
    <t>Proporcionar atenció i informació operativa, estructurada i protocol·litzada als clients</t>
  </si>
  <si>
    <t>noUF_MF1329_1</t>
  </si>
  <si>
    <t>UC0998_3</t>
  </si>
  <si>
    <t>Realitzar actuacions de control en consum d'acord a la normativa vigent o codis de conducta aprovats per l'empresa</t>
  </si>
  <si>
    <t>UF1932</t>
  </si>
  <si>
    <t>Control de consum en activitats, productes i serveis</t>
  </si>
  <si>
    <t>UF1933</t>
  </si>
  <si>
    <t>Comercialització de productes segurs</t>
  </si>
  <si>
    <t>UF1934</t>
  </si>
  <si>
    <t>Responsabilitat social empresarial en consum</t>
  </si>
  <si>
    <t>UC0999_3</t>
  </si>
  <si>
    <t>Organitzar i realitzar accions d'informació i/o formació a persones consumidores, empreses i organitzacions en matèria de consum</t>
  </si>
  <si>
    <t>UF1936</t>
  </si>
  <si>
    <t>Accions de formació a col·lectius vulnerables en consum</t>
  </si>
  <si>
    <t>UF1935</t>
  </si>
  <si>
    <t>Promoció dels drets de les persones consumidores i consum responsable</t>
  </si>
  <si>
    <t>UC1000_3</t>
  </si>
  <si>
    <t>Obtenir i processar la informació necessària per a la definició d'estratègies i actuacions comercials</t>
  </si>
  <si>
    <t>UF1723</t>
  </si>
  <si>
    <t>Direcció i estratègies de venda i intermediació comercial</t>
  </si>
  <si>
    <t>UF1724</t>
  </si>
  <si>
    <t>Gestió econòmica bàsica de l'activitat comercial de vendes i intermediació</t>
  </si>
  <si>
    <t>UC0240_2</t>
  </si>
  <si>
    <t>Realitzar les operacions auxiliars a la venda</t>
  </si>
  <si>
    <t>UF0033</t>
  </si>
  <si>
    <t>Aprovisionament i emmagatzematge en la venda</t>
  </si>
  <si>
    <t>UF0034</t>
  </si>
  <si>
    <t>Animació i presentació del producte en el punt de venda</t>
  </si>
  <si>
    <t>UF0035</t>
  </si>
  <si>
    <t>Operacions de caixa en la venda</t>
  </si>
  <si>
    <t>UC0818_1</t>
  </si>
  <si>
    <t>Realitzar operacions de muntatge de suports en xarxes elèctriques aèries</t>
  </si>
  <si>
    <t>noUF_MF0818_1</t>
  </si>
  <si>
    <t>UC0819_1</t>
  </si>
  <si>
    <t>Realitzar operacions d'estesa i tibament de conductors en xarxes elèctriques aèries i subterrànies</t>
  </si>
  <si>
    <t>noUF_MF0819_1</t>
  </si>
  <si>
    <t>UC0820_2</t>
  </si>
  <si>
    <t>Muntar i mantenir instal·lacions elèctriques de baixa tensió en edificis destinats principalment a vivendes</t>
  </si>
  <si>
    <t>UF0886</t>
  </si>
  <si>
    <t>Prevenció de riscos laborals i mediambientals en el muntatge i manteniment d'instal·lacions</t>
  </si>
  <si>
    <t>UF0884</t>
  </si>
  <si>
    <t>Muntatge d'instal·lacions elèctriques d'enllaç en edificis</t>
  </si>
  <si>
    <t>UF0885</t>
  </si>
  <si>
    <t>Muntatge i manteniment d'instal·lacions elèctriques de baixa tensió en edificis de vivendes</t>
  </si>
  <si>
    <t>UC0821_2</t>
  </si>
  <si>
    <t>Muntar i mantenir instal·lacions elèctriques de baixa tensió en edificis comercials, d'oficines i d'una o diverses indústries</t>
  </si>
  <si>
    <t>UF0888</t>
  </si>
  <si>
    <t>Elaboració de la documentació tècnica segons el reglament electrònic de baixa tensió (REBT) per a la instal·lació de locals, comerços</t>
  </si>
  <si>
    <t>UF0887</t>
  </si>
  <si>
    <t>Muntatge i manteniment d'instal·lacions elèctriques d'interior</t>
  </si>
  <si>
    <t>UC0822_2</t>
  </si>
  <si>
    <t>Muntar i mantenir instal·lacions d'automatismes a l'entorn de vivendes i petita indústria</t>
  </si>
  <si>
    <t>UF0890</t>
  </si>
  <si>
    <t>Muntatge d'instal·lacions automatitzades</t>
  </si>
  <si>
    <t>UF0889</t>
  </si>
  <si>
    <t>Muntatge i reparació d'automatismes elèctrics</t>
  </si>
  <si>
    <t>UF0891</t>
  </si>
  <si>
    <t>Reparació d'instal·lacions automatitzades</t>
  </si>
  <si>
    <t>UC0823_2</t>
  </si>
  <si>
    <t>Muntar i mantenir xarxes elèctriques aèries de baixa tensió</t>
  </si>
  <si>
    <t>UF0893</t>
  </si>
  <si>
    <t>Manteniment de xarxes elèctriques aèries de baixa tensió</t>
  </si>
  <si>
    <t>UF0892</t>
  </si>
  <si>
    <t>Muntatge de xarxes elèctriques aèries de baixa tensió</t>
  </si>
  <si>
    <t>UC0824_2</t>
  </si>
  <si>
    <t>Muntar i mantenir xarxes elèctriques subterrànies de baixa tensió</t>
  </si>
  <si>
    <t>UF0895</t>
  </si>
  <si>
    <t>Manteniment de xarxes elèctriques subterrànies de baixa tensió</t>
  </si>
  <si>
    <t>UF0894</t>
  </si>
  <si>
    <t>Muntatge de xarxes elèctriques subterrànies de baixa tensió</t>
  </si>
  <si>
    <t>UC0825_2</t>
  </si>
  <si>
    <t>Muntar i mantenir màquines elèctriques</t>
  </si>
  <si>
    <t>UF0896</t>
  </si>
  <si>
    <t>Muntatge i manteniment de transformadors</t>
  </si>
  <si>
    <t>UF0897</t>
  </si>
  <si>
    <t>Muntatge i manteniment de màquines elèctriques rotatives</t>
  </si>
  <si>
    <t>UC0829_3</t>
  </si>
  <si>
    <t>Desenvolupar projectes d'instal·lacions elèctriques de baixa tensió a l'entorn d'edificis de vivendes, indústries, oficines i locals de pública concurrència</t>
  </si>
  <si>
    <t>UF1334</t>
  </si>
  <si>
    <t>Elaboració de la documentació de les instal·lacions elèctriques de baixa tensió a l'entorn de</t>
  </si>
  <si>
    <t>UF1333</t>
  </si>
  <si>
    <t>Selecció d'equips i materials en les instal·lacions elèctriques de baixa tensió a l'entorn</t>
  </si>
  <si>
    <t>UF1332</t>
  </si>
  <si>
    <t>Planificació de les instal·lacions elèctriques en edificis de vivendes, indústries, oficines i</t>
  </si>
  <si>
    <t>UC0830_3</t>
  </si>
  <si>
    <t>Desenvolupar projectes d'instal·lacions elèctriques de baixa tensió en locals de característiques especials i instal·lacions amb fins especials</t>
  </si>
  <si>
    <t>UF1336</t>
  </si>
  <si>
    <t>Selecció d'equips i materials en les instal·lacions elèctriques de baixa tensió en locals amb</t>
  </si>
  <si>
    <t>UF1337</t>
  </si>
  <si>
    <t>Elaboració de la documentació de les instal·lacions elèctriques de baixa tensió en locals amb c</t>
  </si>
  <si>
    <t>UF1335</t>
  </si>
  <si>
    <t>Planificació de les instal·lacions elèctriques en locals amb característiques especials i instal</t>
  </si>
  <si>
    <t>UC1177_2</t>
  </si>
  <si>
    <t>Muntar i mantenir xarxes elèctriques aèries d'alta tensió de segona i tercera categoria</t>
  </si>
  <si>
    <t>UF0994</t>
  </si>
  <si>
    <t>Prevenció de riscos laborals i mediambientals en el muntatge i manteniment de les instal·lacions</t>
  </si>
  <si>
    <t>UF0992</t>
  </si>
  <si>
    <t>Muntatge de xarxes elèctriques aèries d'alta tensió</t>
  </si>
  <si>
    <t>UF0993</t>
  </si>
  <si>
    <t>Manteniment de xarxes elèctriques aèries d'alta tensió</t>
  </si>
  <si>
    <t>UC1178_2</t>
  </si>
  <si>
    <t>Muntar i mantenir xarxes elèctriques subterrànies d'alta tensió de segona i tercera categoria</t>
  </si>
  <si>
    <t>UF0995</t>
  </si>
  <si>
    <t>UF0996</t>
  </si>
  <si>
    <t>Manteniment de xarxes elèctriques subterrànies d'alta tensió</t>
  </si>
  <si>
    <t>UC1179_2</t>
  </si>
  <si>
    <t>Muntar i mantenir centres de transformació</t>
  </si>
  <si>
    <t>UF0998</t>
  </si>
  <si>
    <t>Manteniment de centres de transformació</t>
  </si>
  <si>
    <t>UF0997</t>
  </si>
  <si>
    <t>Muntage de centres de transformació</t>
  </si>
  <si>
    <t>UC0831_3</t>
  </si>
  <si>
    <t>Desenvolupar projectes de xarxes elèctriques de baixa tensió</t>
  </si>
  <si>
    <t>UF1429</t>
  </si>
  <si>
    <t>Elements, funcionament i representació gràfica de xarxes elèctriques de baixa tensió</t>
  </si>
  <si>
    <t>UF1430</t>
  </si>
  <si>
    <t>Determinació de costos i elaboració de procediments bàsics de seguretat i salut per al mon</t>
  </si>
  <si>
    <t>UF1431</t>
  </si>
  <si>
    <t>Elaboració d'especificacions tècniques, manuals de servei i manteniment de xarxes elèctric</t>
  </si>
  <si>
    <t>UC0832_3</t>
  </si>
  <si>
    <t>Desenvolupar projectes de xarxes elèctriques d'alta tensió</t>
  </si>
  <si>
    <t>UF1434</t>
  </si>
  <si>
    <t>UF1433</t>
  </si>
  <si>
    <t>UF1432</t>
  </si>
  <si>
    <t>Elements, funcionament i representació gràfica de xarxes elèctriques d'alta tensió</t>
  </si>
  <si>
    <t>UC0833_3</t>
  </si>
  <si>
    <t>Desenvolupar projectes d'instal·lacions elèctriques de centres de transformació</t>
  </si>
  <si>
    <t>UF1437</t>
  </si>
  <si>
    <t>Elaboració d'especificacions tècniques, manuals de servei i manteniment d'instal·lacions</t>
  </si>
  <si>
    <t>UF1435</t>
  </si>
  <si>
    <t>Elements, funcionament i representació gràfica de xarxes elèctriques en centres de transformac</t>
  </si>
  <si>
    <t>UF1436</t>
  </si>
  <si>
    <t>UC0834_3</t>
  </si>
  <si>
    <t>Desenvolupar projectes d'instal·lacions d'enllumenat exterior</t>
  </si>
  <si>
    <t>UF1438</t>
  </si>
  <si>
    <t>Elements, funcionament i representació gràfica d'instal·lacions d'enllumenat exterior</t>
  </si>
  <si>
    <t>UF1439</t>
  </si>
  <si>
    <t>UF1440</t>
  </si>
  <si>
    <t>UC1180_3</t>
  </si>
  <si>
    <t>Organitzar i gestionar els processos de muntatge de les instal·lacions elèctriques en l'entorn d'edificis i amb finalitats especials</t>
  </si>
  <si>
    <t>noUF_MF1180_3</t>
  </si>
  <si>
    <t>UC1181_3</t>
  </si>
  <si>
    <t>Supervisar els processos de muntatge de les instal·lacions elèctriques en l'entorn d'edificis i amb finalitats especials</t>
  </si>
  <si>
    <t>UF1443</t>
  </si>
  <si>
    <t>Supervisió del muntatge de les instal·lacions elèctriques en l'entorn d'edificis i amb finalitats i</t>
  </si>
  <si>
    <t>UF1442</t>
  </si>
  <si>
    <t>Realització de les intervencions necessàries per al muntatge de les instal·lacions elèctriques en</t>
  </si>
  <si>
    <t>UF1441</t>
  </si>
  <si>
    <t>Planificació del muntatge de les instal·lacions eléctriques en l'entorn dels edificis i amb finalitats</t>
  </si>
  <si>
    <t>UC1182_3</t>
  </si>
  <si>
    <t>Organitzar i gestionar els processos de manteniment de les instal·lacions elèctriques en l'entorn dels edificis i amb finalitats especials</t>
  </si>
  <si>
    <t>noUF_MF1182_3</t>
  </si>
  <si>
    <t>UC1183_3</t>
  </si>
  <si>
    <t>Supervisar els processos de manteniment de les instal·lacions elèctriques en l'entorn d'edificis i amb finalitats especials</t>
  </si>
  <si>
    <t>UF1444</t>
  </si>
  <si>
    <t>Organització de les intervencions necessàries per al manteniment de les instal·lacions elèctriques</t>
  </si>
  <si>
    <t>UF1445</t>
  </si>
  <si>
    <t>Realització de les intervencions necessàries per al manteniment de les instal·lacions elèctriques</t>
  </si>
  <si>
    <t>UF1446</t>
  </si>
  <si>
    <t>Supervisió de les proves de seguretat i funcionament realitzades en el manteniment de les instal·lacions elèctriques</t>
  </si>
  <si>
    <t>UC1188_3</t>
  </si>
  <si>
    <t>Gestionar i organitzar el muntatge i manteniment de xarxes elèctriques aèries d'alta tensió de segona i tercera categoria, i centres de transformació d'intempèrie</t>
  </si>
  <si>
    <t>UF1448</t>
  </si>
  <si>
    <t>Gestió i organització del muntatge i manteniment de centres de transformació d'intempèrie</t>
  </si>
  <si>
    <t>UF1447</t>
  </si>
  <si>
    <t>Gestió i organització del muntatge i manteniment de xarxes elèctriques aèries d'alta tensió de</t>
  </si>
  <si>
    <t>UC1189_3</t>
  </si>
  <si>
    <t>Supervisar el muntatge de xarxes elèctriques aèries d'alta tensió de segona i tercera categoria, i centres de transformació d'intempèrie</t>
  </si>
  <si>
    <t>UF1449</t>
  </si>
  <si>
    <t>UF1450</t>
  </si>
  <si>
    <t>Supervisió del muntatges de centres de transformació d'intempèrie</t>
  </si>
  <si>
    <t>UF1451</t>
  </si>
  <si>
    <t>Seguretat en el muntatge de xarxes elèctriques aèries d'alta tensió de segona i tercera categoria</t>
  </si>
  <si>
    <t>UC1190_3</t>
  </si>
  <si>
    <t>Supervisar el manteniment de xarxes elèctriques aèries d'alta tensió de segona i tercera categoria, i centres de transformació d'intempèrie</t>
  </si>
  <si>
    <t>UF1452</t>
  </si>
  <si>
    <t>Supervisió del manteniment de xarxes elèctriques aèries d'alta tensió de segona i tercera ca</t>
  </si>
  <si>
    <t>UF1453</t>
  </si>
  <si>
    <t>Supervisió del manteniment de centres de transformació d'intempèrie</t>
  </si>
  <si>
    <t>UF1454</t>
  </si>
  <si>
    <t>Seguretat en el manteniment de xarxes elèctriques aèries d'alta tensió de segona i tercera ca</t>
  </si>
  <si>
    <t>UC1191_3</t>
  </si>
  <si>
    <t>Gestionar i organitzar el muntatge i manteniment de les xarxes eléctriques subterrànies d'alta tensió de segona i tercera categoria, i centres de transformació d'interior</t>
  </si>
  <si>
    <t>UF1589</t>
  </si>
  <si>
    <t>Gestió i organització del muntatge i manteniment de centres de transformació d'interior</t>
  </si>
  <si>
    <t>UF1588</t>
  </si>
  <si>
    <t>Gestió i organització del muntatge i mantenimient de xarxes elèctriques subterrànies d'alta tensió</t>
  </si>
  <si>
    <t>UC1192_3</t>
  </si>
  <si>
    <t>Supervisar el muntatge de les xarxes elèctriques subterrànies d'alta tensió de segona i tercera categoria, i centres de transformació d'interior</t>
  </si>
  <si>
    <t>UF1590</t>
  </si>
  <si>
    <t>Supervisió del muntatge de xarxes elèctriques subterrànies d'alta tensió de segona i tercera ca</t>
  </si>
  <si>
    <t>UF1591</t>
  </si>
  <si>
    <t>Supervisió del muntatge de centres de transformació d'interior</t>
  </si>
  <si>
    <t>UF1592</t>
  </si>
  <si>
    <t>Seguretat en la supervisió del muntatge de xarxes elèctriques subterrànies d'alta tensió de segu</t>
  </si>
  <si>
    <t>UC1193_3</t>
  </si>
  <si>
    <t>Supervisar el manteniment de les xarxes elèctriques subterrànies d'alta tensió de segona i tercera categoria, i centres de transformació d'interior</t>
  </si>
  <si>
    <t>UF1594</t>
  </si>
  <si>
    <t>Supervisió del manteniment de centres de transformació d'interior</t>
  </si>
  <si>
    <t>UF1593</t>
  </si>
  <si>
    <t>Supervisió del manteniment de xarxes elèctriques subterrànies d'alta tensió de segona i terc</t>
  </si>
  <si>
    <t>UF1595</t>
  </si>
  <si>
    <t>Seguretat en la supervisió del manteniment de xarxes eléctriques subterrànies d'alta tensió d</t>
  </si>
  <si>
    <t>UC1275_3</t>
  </si>
  <si>
    <t>Planificar i gestionar el muntatge i manteniment de xarxes elèctriques de baixa tensió i enllumenat exterior</t>
  </si>
  <si>
    <t>UF1629</t>
  </si>
  <si>
    <t>Planificar i gestionar el muntatge i manteniment de xarxes elèctriques de baixa tensió</t>
  </si>
  <si>
    <t>UF1630</t>
  </si>
  <si>
    <t>Planificar i gestionar el muntatge i manteniment de xarxes eléctriques d'enllumenat exterior</t>
  </si>
  <si>
    <t>UC1276_3</t>
  </si>
  <si>
    <t>Supervisar i realitzar el muntatge de xarxes elèctriques de baixa tensió i enllumenat exterior</t>
  </si>
  <si>
    <t>UF1632</t>
  </si>
  <si>
    <t>Supervisar i realitzar el muntatge de xarxes elèctriques d'enllumenat exterior</t>
  </si>
  <si>
    <t>UF1631</t>
  </si>
  <si>
    <t>Supervisar i realitzar el muntatge de xarxes elèctriques de baixa tensió</t>
  </si>
  <si>
    <t>UC1277_3</t>
  </si>
  <si>
    <t>Supervisar i realitzar el manteniment de xarxes elèctriques de baixa tensió i enllumenat exterior</t>
  </si>
  <si>
    <t>UF1633</t>
  </si>
  <si>
    <t>Supervisar i realitzar el manteniment de xarxes elèctriques de baixa tensió</t>
  </si>
  <si>
    <t>UF1634</t>
  </si>
  <si>
    <t>Supervisar y realitzar el manteniment de xarxes elèctriques d'enllumenat exterior</t>
  </si>
  <si>
    <t>UC1568_3</t>
  </si>
  <si>
    <t>Desenvolupar projectes de sistemes de control per a processos seqüencials en sistemes d'automatització industrial</t>
  </si>
  <si>
    <t>UF1787</t>
  </si>
  <si>
    <t>Planificació dels sistemes de control per a processos seqüencials en sistemes d'automatizació industrial, normes d'aplicació</t>
  </si>
  <si>
    <t>UF1788</t>
  </si>
  <si>
    <t>Realització de càlculs i elaboració de plànols dels sistemes de control per a processos seqüencials en sistemes d'automatizació industrial</t>
  </si>
  <si>
    <t>UF1789</t>
  </si>
  <si>
    <t>Elaboració de la documentació dels sistemes de control per a processos seqüencials en sistemes d'automatizació industrial</t>
  </si>
  <si>
    <t>UC1569_3</t>
  </si>
  <si>
    <t>Desenvolupar projectes de sistemes de mesurament i regulació en sistemes d'automatització industrial</t>
  </si>
  <si>
    <t>UF1790</t>
  </si>
  <si>
    <t>Planificació de sistemes de mesura i regulació en sistemes d'automatització industrial, normes d'aplicació</t>
  </si>
  <si>
    <t>UF1791</t>
  </si>
  <si>
    <t>Selecció d'equips i materials dels sistemes de mesura i regulació en sistemes d'automatizació industrial</t>
  </si>
  <si>
    <t>UF1792</t>
  </si>
  <si>
    <t>Elaboració de la documentació dels sistemes de mesura i regulació en sistemes d'automatizació industrial</t>
  </si>
  <si>
    <t>UC1570_3</t>
  </si>
  <si>
    <t>Desenvolupar projectes de xarxes de comunicació en sistemes d'automatització industrial</t>
  </si>
  <si>
    <t>UF1793</t>
  </si>
  <si>
    <t>Planificació de les xarxes de comunicació en sistemes d'automatització industrial, normes d'aplicació</t>
  </si>
  <si>
    <t>UF1794</t>
  </si>
  <si>
    <t>Selecció d'equips i materials a les xarxes de comunicació en sistemes d'automatització industrial</t>
  </si>
  <si>
    <t>UF1795</t>
  </si>
  <si>
    <t>Elaboració de la documentació de xarxes de comunicació en sistemes d'automatització industrial</t>
  </si>
  <si>
    <t>UC1818_2</t>
  </si>
  <si>
    <t>Muntar sistemes domòtics i inmótics</t>
  </si>
  <si>
    <t>UF1951</t>
  </si>
  <si>
    <t>Muntatge dels quadres de control i dispositius elèctrics i electrònics dels sistemes domòtics i inmótics</t>
  </si>
  <si>
    <t>UF1952</t>
  </si>
  <si>
    <t>Instal·lació i posada en marxa de sistemes domòtics i inmótics</t>
  </si>
  <si>
    <t>UF1953</t>
  </si>
  <si>
    <t>Seguretat i protecció mediambiental en el muntatge i manteniment de sistemes domòtics i inmótics</t>
  </si>
  <si>
    <t>UC1819_2</t>
  </si>
  <si>
    <t>Mantenir sistemes domòtics i inmótics</t>
  </si>
  <si>
    <t>UF1954</t>
  </si>
  <si>
    <t>Manteniment preventiu de sistemes domòtics i inmótics</t>
  </si>
  <si>
    <t>UF1955</t>
  </si>
  <si>
    <t>Diagnòstic d'avaries i manteniment correctiu de sistemes domòtics i inmótics</t>
  </si>
  <si>
    <t>UC1575_3</t>
  </si>
  <si>
    <t>Gestionar i supervisar els processos de muntatge de sistemes d'automatització industrial</t>
  </si>
  <si>
    <t>UF1797</t>
  </si>
  <si>
    <t>Supervisió del muntatge de sistemes d'automatització industrial</t>
  </si>
  <si>
    <t>UF1796</t>
  </si>
  <si>
    <t>Planificació de la gestió i l'organització dels processos de muntatge de sistemes d'automatització</t>
  </si>
  <si>
    <t>UF1798</t>
  </si>
  <si>
    <t>Seguretat i protecció mediambiental en la gestió i supervisió del muntatge i manteniment de</t>
  </si>
  <si>
    <t>UC1576_3</t>
  </si>
  <si>
    <t>Gestionar i supervisar els processos de manteniment de sistemes d'automatització industrial</t>
  </si>
  <si>
    <t>UF1800</t>
  </si>
  <si>
    <t>Supervisió del manteniment de sistemes d'automatització industrial</t>
  </si>
  <si>
    <t>UF1799</t>
  </si>
  <si>
    <t>Planificació de la gestió i supervisió dels processos de manteniment de sistemes d'automa</t>
  </si>
  <si>
    <t>UC1577_3</t>
  </si>
  <si>
    <t>Supervisar i realitzar la posada en marxa de sistemes d'automatització</t>
  </si>
  <si>
    <t>UF1802</t>
  </si>
  <si>
    <t>Realització i supervisió de la posada en marxa dels sistemes d'automatizació industrial</t>
  </si>
  <si>
    <t>UF1801</t>
  </si>
  <si>
    <t>Planificació de la prova i ajustament dels equips i elements dels sistemes d'automatització</t>
  </si>
  <si>
    <t>UC1820_3</t>
  </si>
  <si>
    <t>Gestionar i supervisar els processos de muntatge de sistemes domòtics i immòtics</t>
  </si>
  <si>
    <t>UF2132</t>
  </si>
  <si>
    <t>Planificació de la gestió i organització dels processos de muntatge de sistemes domòtics i immòtics</t>
  </si>
  <si>
    <t>UF2133</t>
  </si>
  <si>
    <t>Supervisió del muntatge de sistemes domòtics i immòtics</t>
  </si>
  <si>
    <t>UC1821_3</t>
  </si>
  <si>
    <t>Gestionar i supervisar els processos de manteniment de sistemes domòtics i immòtics</t>
  </si>
  <si>
    <t>UF2134</t>
  </si>
  <si>
    <t>Planificació de la gestió i supervisió dels processos de manteniment de sistemes domòtics i immòtics</t>
  </si>
  <si>
    <t>UF2135</t>
  </si>
  <si>
    <t>Supervisió del manteniment de sistemes domòtics i immòtics</t>
  </si>
  <si>
    <t>UC1822_3</t>
  </si>
  <si>
    <t>Parametritzar i posar en marxa els sistemes domòtics i immòtics</t>
  </si>
  <si>
    <t>UF2137</t>
  </si>
  <si>
    <t>Realització i supervisió de la posada en marxa dels sistemes domòtics i immòtics</t>
  </si>
  <si>
    <t>UF2136</t>
  </si>
  <si>
    <t>Planificació de la prova i ajust dels equips i elements dels sistemes domòtics i immòtics</t>
  </si>
  <si>
    <t>UC1978_2</t>
  </si>
  <si>
    <t>Muntar sistemes d'automatització industrial</t>
  </si>
  <si>
    <t>UF2234</t>
  </si>
  <si>
    <t>Instal·lació d'equips i elements de sistemes d'automatització industrial</t>
  </si>
  <si>
    <t>UF2235</t>
  </si>
  <si>
    <t>Posada en marxa de sistemes d'automatització industrial</t>
  </si>
  <si>
    <t>UF2236</t>
  </si>
  <si>
    <t>Prevenció de riscos laborals i mediambientals en el muntatge i manteniment de sistemes d'automatització industrial</t>
  </si>
  <si>
    <t>UC1979_2</t>
  </si>
  <si>
    <t>Mantenir sistemes d'automatització industrial</t>
  </si>
  <si>
    <t>UF2237</t>
  </si>
  <si>
    <t>Manteniment preventiu de sistemes d'automatització industrial</t>
  </si>
  <si>
    <t>UF2238</t>
  </si>
  <si>
    <t>Diagnosi d'avaries i manteniment correctiu de sistemes d'automatització industrial</t>
  </si>
  <si>
    <t>UC1975_2</t>
  </si>
  <si>
    <t>Mantenir electrodomèstics de gama blanca</t>
  </si>
  <si>
    <t>UF2239</t>
  </si>
  <si>
    <t>Diagnosi d'avaries en electrodomèstics de gamma blanca</t>
  </si>
  <si>
    <t>UF2240</t>
  </si>
  <si>
    <t>Manteniment correctiu en electrodomèstics de gamma blanca</t>
  </si>
  <si>
    <t>UF2241</t>
  </si>
  <si>
    <t>Seguretat i protecció ambiental en el manteniment d'electrodomèstics</t>
  </si>
  <si>
    <t>UC1976_2</t>
  </si>
  <si>
    <t>Mantenir electrodomèstics de gama industrial</t>
  </si>
  <si>
    <t>UF2242</t>
  </si>
  <si>
    <t>Manteniment preventiu en electrodomèstics de gamma industrial</t>
  </si>
  <si>
    <t>UF2243</t>
  </si>
  <si>
    <t>Diagnosi d'avaries en petits electrodomèstics i eines elèctriques</t>
  </si>
  <si>
    <t>UF2244</t>
  </si>
  <si>
    <t>Reparació de petits electrodomèstics i eines elèctriques</t>
  </si>
  <si>
    <t>UC1977_2</t>
  </si>
  <si>
    <t>Mantenir petits aparells electrodomèstics (PAE) i eines elèctriques</t>
  </si>
  <si>
    <t>UF2245</t>
  </si>
  <si>
    <t>Planificació dels sistemes domòtics</t>
  </si>
  <si>
    <t>UF2246</t>
  </si>
  <si>
    <t>Realització de càlculs i elaboració de plànols dels sistemes domòtics</t>
  </si>
  <si>
    <t>UC1980_3</t>
  </si>
  <si>
    <t>Desenvolupar projectes de sistemes domòtics</t>
  </si>
  <si>
    <t>UF2247</t>
  </si>
  <si>
    <t>Elaboració de la documentació dels sistemes domòtics</t>
  </si>
  <si>
    <t>UF2248</t>
  </si>
  <si>
    <t>Planificació de sistemes immòtics</t>
  </si>
  <si>
    <t>UF2249</t>
  </si>
  <si>
    <t>Realització de càlculs i elaboració de plànols dels sistemes immòticos</t>
  </si>
  <si>
    <t>UC1981_3</t>
  </si>
  <si>
    <t>Desenvolupar projectes de sistemes immòtics</t>
  </si>
  <si>
    <t>UF2250</t>
  </si>
  <si>
    <t>Elaboració de la documentació dels sistemes immòtics</t>
  </si>
  <si>
    <t>UF2251</t>
  </si>
  <si>
    <t>Integració de les xarxes de comunicació en sistemes domòtics i immòtics</t>
  </si>
  <si>
    <t>UF2252</t>
  </si>
  <si>
    <t>UC1982_3</t>
  </si>
  <si>
    <t>Desenvolupar projectes d'integració de sistemes domòtics i immòtics amb xarxes de comunicació</t>
  </si>
  <si>
    <t>UF2254</t>
  </si>
  <si>
    <t>Selecció d'equips i materials per a la integració de les xarxes de comunicació en sistemes domòtics i immòtics</t>
  </si>
  <si>
    <t>UF2255</t>
  </si>
  <si>
    <t>Elaboració de la documentació per a la integració de xarxes de comunicació en sistemes domòtics i immòtics</t>
  </si>
  <si>
    <t>UF2253</t>
  </si>
  <si>
    <t>UC1269_2</t>
  </si>
  <si>
    <t>Instal·lar sistemes d'electromedicina i les seves instal·lacions associades</t>
  </si>
  <si>
    <t>UF0398</t>
  </si>
  <si>
    <t>Equips d'electromedicina per al diagnòstic i la teràpia</t>
  </si>
  <si>
    <t>UF0399</t>
  </si>
  <si>
    <t>Muntatge de sistemes d'electromedicina</t>
  </si>
  <si>
    <t>UF0400</t>
  </si>
  <si>
    <t>Posada en marxa de sistemes d'electromedicina</t>
  </si>
  <si>
    <t>UF0401</t>
  </si>
  <si>
    <t>Prevenció de riscos i gestió mediambiental en instal·lacions d'electromedicina</t>
  </si>
  <si>
    <t>UC1270_2</t>
  </si>
  <si>
    <t>Mantenir sistemes d'electromedicina i les seves instal·lacions associades</t>
  </si>
  <si>
    <t>UF0402</t>
  </si>
  <si>
    <t>Manteniment preventiu de sistemes d'electromedicina</t>
  </si>
  <si>
    <t>UF0403</t>
  </si>
  <si>
    <t>Diagnosi d'avaries i manteniment correctiu de sistemes d'electromedicina</t>
  </si>
  <si>
    <t>UC1559_1</t>
  </si>
  <si>
    <t>Realitzar operacions d'encadellat en el muntatge d'equips elèctrics i electrònics</t>
  </si>
  <si>
    <t>UF1962</t>
  </si>
  <si>
    <t>Encadellat de components d'equips elèctrics i electrònics</t>
  </si>
  <si>
    <t>UF1963</t>
  </si>
  <si>
    <t>Prevenció de riscos i gestió mediambiental en les operacions auxiliars de muntatge i manteniment d'equips elèctrics i electrònics</t>
  </si>
  <si>
    <t>UC1560_1</t>
  </si>
  <si>
    <t>Realitzar operacions de connexionat en el muntatge d'equips elèctrics i electrònics</t>
  </si>
  <si>
    <t>UF1964</t>
  </si>
  <si>
    <t>Connexionat de components en equips elèctrics i electrònics</t>
  </si>
  <si>
    <t>UC1561_1</t>
  </si>
  <si>
    <t>Realitzar operacions auxiliars en el manteniment d'equips elèctrics i electrònics</t>
  </si>
  <si>
    <t>UF1965</t>
  </si>
  <si>
    <t>Operacions auxiliars en el manteniment d'equips elèctrics</t>
  </si>
  <si>
    <t>UF1966</t>
  </si>
  <si>
    <t>Operacions auxiliars en el manteniment d'equips electrònics</t>
  </si>
  <si>
    <t>UC1271_3</t>
  </si>
  <si>
    <t>Planificar i gestionar la instal·lació de sistemes d'electromedicina i les seves instal·lacions associades</t>
  </si>
  <si>
    <t>UF0543</t>
  </si>
  <si>
    <t>Planificació de la instal·lació de sistemes d'electromedicina</t>
  </si>
  <si>
    <t>UF0544</t>
  </si>
  <si>
    <t>Gestió de la instal·lació de sistemes d'electromedicina</t>
  </si>
  <si>
    <t>UC1272_3</t>
  </si>
  <si>
    <t>Supervisar i realitzar la instal·lació de sistemes d'electromedicina i les seves instal·lacions associades</t>
  </si>
  <si>
    <t>UF0546</t>
  </si>
  <si>
    <t>Proves funcionals i posada en marxa dels sistemes d'electromedicina</t>
  </si>
  <si>
    <t>UF0545</t>
  </si>
  <si>
    <t>Seguiment i execució de la instal·lació de sistemes d'electromedicina</t>
  </si>
  <si>
    <t>UC1273_3</t>
  </si>
  <si>
    <t>Planificar i gestionar el manteniment de sistemes d'electromedicina i les seves instal·lacions associades</t>
  </si>
  <si>
    <t>UF0547</t>
  </si>
  <si>
    <t>Planificació del manteniment de sistemes d'electromedicina</t>
  </si>
  <si>
    <t>UF0548</t>
  </si>
  <si>
    <t>Gestió del manteniment de sistemes d'electromedicina</t>
  </si>
  <si>
    <t>UC1274_3</t>
  </si>
  <si>
    <t>Supervisar i realitzar el manteniment de sistemes d'electromedicina i les seves instal·lacions associades</t>
  </si>
  <si>
    <t>UF0550</t>
  </si>
  <si>
    <t>Seguiment i execució del manteniment de sistemes d'electromedicina</t>
  </si>
  <si>
    <t>UF0549</t>
  </si>
  <si>
    <t>Diagnosi d'avaries de sistemes d'electromedicina</t>
  </si>
  <si>
    <t>UC0118_2</t>
  </si>
  <si>
    <t>Reparar equips electrònics d'àudio</t>
  </si>
  <si>
    <t>UF2110</t>
  </si>
  <si>
    <t>Reparació d'equips de captació i emmagatzemament del senyal d'àudio</t>
  </si>
  <si>
    <t>UF2111</t>
  </si>
  <si>
    <t>Reparació d'equips de reproducció i tractament del senyal d'àudio</t>
  </si>
  <si>
    <t>UF2112</t>
  </si>
  <si>
    <t>Reparació d'equips d'amplificació i distribució del senyal d'àudio</t>
  </si>
  <si>
    <t>UC0119_2</t>
  </si>
  <si>
    <t>Reparar equips electrònics de vídeo</t>
  </si>
  <si>
    <t>UF2107</t>
  </si>
  <si>
    <t>Reparació d'equips receptors de televisió i de sistemes de videoprojecció</t>
  </si>
  <si>
    <t>UF2108</t>
  </si>
  <si>
    <t>Reparació d'equips d'enregistrament i reproducció del senyal de vídeo</t>
  </si>
  <si>
    <t>UF2109</t>
  </si>
  <si>
    <t>Reparació d'equips de captació i tractament del senyal de vídeo</t>
  </si>
  <si>
    <t>UC1823_3</t>
  </si>
  <si>
    <t>Mantenir equips amb circuits d'electrònica digital microprogramable</t>
  </si>
  <si>
    <t>UF2146</t>
  </si>
  <si>
    <t>Manteniment preventiu d'equips amb circuits d'electrònica digital microprogramable</t>
  </si>
  <si>
    <t>UF2147</t>
  </si>
  <si>
    <t>UC1824_3</t>
  </si>
  <si>
    <t>Mantenir equips de telecomunicació</t>
  </si>
  <si>
    <t>UF2148</t>
  </si>
  <si>
    <t>Anàlisi i diagnòstic d'avaries en equips de telecomunicació</t>
  </si>
  <si>
    <t>UF2149</t>
  </si>
  <si>
    <t>Manteniment correctiu d'equips de telecomunicació</t>
  </si>
  <si>
    <t>UC1825_3</t>
  </si>
  <si>
    <t>Mantenir equips electrònics de potència i control</t>
  </si>
  <si>
    <t>UF2150</t>
  </si>
  <si>
    <t>Anàlisi i diagnòstic d'avaries en equips electrònics de potència i control</t>
  </si>
  <si>
    <t>UF2151</t>
  </si>
  <si>
    <t>Manteniment correctiu d'equips electrònics de potència i control</t>
  </si>
  <si>
    <t>UC1826_3</t>
  </si>
  <si>
    <t>Mantenir equips d'imatge i so</t>
  </si>
  <si>
    <t>UF2152</t>
  </si>
  <si>
    <t>Manteniment preventiu d'equips d'imatge i so</t>
  </si>
  <si>
    <t>UF2153</t>
  </si>
  <si>
    <t>Manteniment correctiu d'equips d'imatge i so</t>
  </si>
  <si>
    <t>UC0120_2</t>
  </si>
  <si>
    <t>Muntar i mantenir instal·lacions de captació de senyals de radiodifusió sonora i TV en edificis o conjunts d'edificacions (antenes i via cable)</t>
  </si>
  <si>
    <t>UF0425</t>
  </si>
  <si>
    <t>Manteniment i reparació d'instal·lacions d'antenes en edificis</t>
  </si>
  <si>
    <t>UF0424</t>
  </si>
  <si>
    <t>Muntatge d'instal·lacions de recepció i distribució de senyals de radiodifusió</t>
  </si>
  <si>
    <t>UF0423</t>
  </si>
  <si>
    <t>Recepció i distribució de senyals de radiodifusió</t>
  </si>
  <si>
    <t>UC0121_2</t>
  </si>
  <si>
    <t>Muntar i mantenir instal·lacions d'accés al servei de telefonia disponible al públic i instal·lacions de control d'accés (telefonia interior i videoporteria)</t>
  </si>
  <si>
    <t>UF0427</t>
  </si>
  <si>
    <t>Muntatge d'instal·lacions de telefonia i comunicació interior</t>
  </si>
  <si>
    <t>UF0428</t>
  </si>
  <si>
    <t>Manteniment i reparació d'instal·lacions de telefonia i comunicació</t>
  </si>
  <si>
    <t>UF0426</t>
  </si>
  <si>
    <t>Instal·lacions de telefonia i comunicació interior</t>
  </si>
  <si>
    <t>UC0597_2</t>
  </si>
  <si>
    <t>Muntar i mantenir instal·lacions de megafonia i sonorització de locals</t>
  </si>
  <si>
    <t>Prevenció de riscs laborals i mediambientals en el muntatge i manteniment d'instal·lacions elèctriques</t>
  </si>
  <si>
    <t>UF0899</t>
  </si>
  <si>
    <t>Manteniment de les instal·lacions de megafonia i sonorització de locals</t>
  </si>
  <si>
    <t>UF0898</t>
  </si>
  <si>
    <t>Muntatge d'instal·lacions de megafonia i sonorització de locals</t>
  </si>
  <si>
    <t>UC0598_2</t>
  </si>
  <si>
    <t>Muntar i mantenir instal·lacions de circuit tancat de televisió</t>
  </si>
  <si>
    <t>UF0901</t>
  </si>
  <si>
    <t>Manteniment de les instal·lacions de circuit tancat de televisió (CCTV)</t>
  </si>
  <si>
    <t>UF0900</t>
  </si>
  <si>
    <t>Muntatge d'instal·lacions de circuit tancat de televisió (CCTV)</t>
  </si>
  <si>
    <t>UC0826_3</t>
  </si>
  <si>
    <t>Desenvolupar projectes d'instal·lacions de telecomunicació per a la recepció i distribució de senyals de ràdio i televisió a l'entorn d'edificis</t>
  </si>
  <si>
    <t>UF1324</t>
  </si>
  <si>
    <t>Planificació de les instal·lacions de ràdio i televisió</t>
  </si>
  <si>
    <t>UF1323</t>
  </si>
  <si>
    <t>Sistemes i equips per a la recepció i distribució de ràdio i televisió</t>
  </si>
  <si>
    <t>UF1325</t>
  </si>
  <si>
    <t>Manteniment en instal·lacions de ràdio i televisió</t>
  </si>
  <si>
    <t>UC0827_3</t>
  </si>
  <si>
    <t>Desenvolupar projectes d'instal·lacions de telefonia a l'entorn d'edificis</t>
  </si>
  <si>
    <t>UF1328</t>
  </si>
  <si>
    <t>Manteniment en les instal·lacions de telefonia en edificis</t>
  </si>
  <si>
    <t>UF1326</t>
  </si>
  <si>
    <t>Sistemes i equips per a la recepció i distribució de senyals de telefonia</t>
  </si>
  <si>
    <t>UF1327</t>
  </si>
  <si>
    <t>Planificació de les instal·lacions de telefonia en edificis</t>
  </si>
  <si>
    <t>UC0828_3</t>
  </si>
  <si>
    <t>Desenvolupar projectes d'infraestructures de xarxes de veu i dades a l'entorn d'edificis</t>
  </si>
  <si>
    <t>UF1331</t>
  </si>
  <si>
    <t>Manteniment en les xarxes de veu i dades en edificis</t>
  </si>
  <si>
    <t>UF1329</t>
  </si>
  <si>
    <t>Sistemes i equips per a les xarxes de veu i dades en edificis</t>
  </si>
  <si>
    <t>UF1330</t>
  </si>
  <si>
    <t>Planificació de les xarxes de veu i dades en edificis</t>
  </si>
  <si>
    <t>UC1562_2</t>
  </si>
  <si>
    <t>Muntar estacions base de telefonia</t>
  </si>
  <si>
    <t>UF1967</t>
  </si>
  <si>
    <t>Equips i elements d'estacions bases i els sistemes de telefonia</t>
  </si>
  <si>
    <t>UF1968</t>
  </si>
  <si>
    <t>Muntatge d'equips i elements d'estacions base de telefonia</t>
  </si>
  <si>
    <t>UF1969</t>
  </si>
  <si>
    <t>Prevenció de riscos i gestió mediambiental en el muntatge i manteniment d'equipament de xarxa i estacions base de telefonia</t>
  </si>
  <si>
    <t>UC1563_2</t>
  </si>
  <si>
    <t>Mantenir estacions base de telefonia</t>
  </si>
  <si>
    <t>UF1970</t>
  </si>
  <si>
    <t>Manteniment preventiu d'estacions base de telefonia</t>
  </si>
  <si>
    <t>UF1971</t>
  </si>
  <si>
    <t>Manteniment correctiu d'estacions base de telefonia</t>
  </si>
  <si>
    <t>UC1564_2</t>
  </si>
  <si>
    <t>Muntar sistemes de telecomunicació de xarxa telefònica</t>
  </si>
  <si>
    <t>UF1972</t>
  </si>
  <si>
    <t>Equips i elements dels sistemes de telecomunicació de xarxa telefònica</t>
  </si>
  <si>
    <t>UF1973</t>
  </si>
  <si>
    <t>Muntatge d'equips i sistemes de telecomunicació de xarxa telefònica</t>
  </si>
  <si>
    <t>UC1565_2</t>
  </si>
  <si>
    <t>Mantenir sistemes de telecomunicació de xarxa telefònica</t>
  </si>
  <si>
    <t>UF1974</t>
  </si>
  <si>
    <t>Manteniment preventiu d'equips i sistemes de telecomunicació de xarxa telefònica</t>
  </si>
  <si>
    <t>UF1975</t>
  </si>
  <si>
    <t>Manteniment correctiu d'equips i sistemes de telecomunicació de xarxa telefònica</t>
  </si>
  <si>
    <t>UC0816_1</t>
  </si>
  <si>
    <t>Realitzar operacions de muntatge d'instal·lacions elèctriques de baixa tensió i domòtiques en edificis</t>
  </si>
  <si>
    <t>UF0538</t>
  </si>
  <si>
    <t>Muntatge d'elements i equips d'instal·lacions elèctriques de baixa tensió en edificis</t>
  </si>
  <si>
    <t>UF0539</t>
  </si>
  <si>
    <t>Muntatges en instal·lacions domòtiques en edificis</t>
  </si>
  <si>
    <t>UF0540</t>
  </si>
  <si>
    <t>Prevenció de riscs laborals i mediambientals en les operacions auxiliars de muntatge d'instal·lacions electrotècniques i de telecomunicacions en edifics</t>
  </si>
  <si>
    <t>UC0817_1</t>
  </si>
  <si>
    <t>Realitzar operacions de muntatge d'instal·lacions de telecomunicacions</t>
  </si>
  <si>
    <t>UF0541</t>
  </si>
  <si>
    <t>Caracterització dels elements i equips bàsics d'instal·lacions de telecomunicació en edifics</t>
  </si>
  <si>
    <t>UF0542</t>
  </si>
  <si>
    <t>Muntatge d'elements i equips en instal·lacions de telecomunicació en edificis</t>
  </si>
  <si>
    <t>UC0599_2</t>
  </si>
  <si>
    <t>Muntar i mantenir sistemes de telefonia amb centraletes de baixa capacitat</t>
  </si>
  <si>
    <t>UF1118</t>
  </si>
  <si>
    <t>Muntatge de sistemes telefònics amb centraletes de baixa capacitat</t>
  </si>
  <si>
    <t>UF1119</t>
  </si>
  <si>
    <t>Manteniment de sistemes telefònics amb centrals de baixa capacitat</t>
  </si>
  <si>
    <t>UF1120</t>
  </si>
  <si>
    <t>UC0600_2</t>
  </si>
  <si>
    <t>Muntar i mantenir infraestructures de xarxes locals de dades</t>
  </si>
  <si>
    <t>UF1121</t>
  </si>
  <si>
    <t>Muntatge d'infraestructures de xarxes locals de dades</t>
  </si>
  <si>
    <t>UF1122</t>
  </si>
  <si>
    <t>Manteniment d'infraestructures de xarxes locals de dades</t>
  </si>
  <si>
    <t>UC1184_3</t>
  </si>
  <si>
    <t>Organitzar i gestionar el muntatge de les infraestructures de telecomunicació i de xarxes de veu i dades en l'entorn d'edificis</t>
  </si>
  <si>
    <t>noUF_MF1184_3</t>
  </si>
  <si>
    <t>UC1185_3</t>
  </si>
  <si>
    <t>Supervisar el muntatge de les infraestructures de telecomunicació i de xarxes de veu i dades en l'entorn d'edificis</t>
  </si>
  <si>
    <t>UF1339</t>
  </si>
  <si>
    <t>Supervisió del muntatge d'instal·lacions de CCTV, sonorització i megafonia en l'entorn d'edificis</t>
  </si>
  <si>
    <t>UF1338</t>
  </si>
  <si>
    <t>Supervisió del muntatge d'infraestructures comunes de telecomunicacions per a l'accés als serveis de telecomunicació en l'entorn d'edificis</t>
  </si>
  <si>
    <t>UF1340</t>
  </si>
  <si>
    <t>Supervisió del muntatge d'instal·lacions de xarxes de veu i dades en l'entorn d'edificis</t>
  </si>
  <si>
    <t>UC1186_3</t>
  </si>
  <si>
    <t>Organizar i gestionar el manteniment de les infraestructures de telecomunicació i de xarxes de veu i dades en l'entorn d'edificis</t>
  </si>
  <si>
    <t>noUF_MF1186_3</t>
  </si>
  <si>
    <t>UC1187_3</t>
  </si>
  <si>
    <t>Supervisar el manteniment de les infraestructures de telecomunicació i de xarxes de veu i dades en l'entorn d'edificis</t>
  </si>
  <si>
    <t>UF1342</t>
  </si>
  <si>
    <t>Supervisió del manteniment d'instal·lacions de CCTV, sonorització i megafonia en l'entorn d</t>
  </si>
  <si>
    <t>UF1341</t>
  </si>
  <si>
    <t>Supervisió del manteniment d'infraestructures comunes de telecomunicacions per a l'accés a</t>
  </si>
  <si>
    <t>UF1343</t>
  </si>
  <si>
    <t>Supervisió del manteniment d'instal·lacions de xarxes de veu i dades en l'entorn de l'edifici</t>
  </si>
  <si>
    <t>UC1566_2</t>
  </si>
  <si>
    <t>Muntar i mantenir sistemes de producció audiovisual en estudis i unitats mòbils</t>
  </si>
  <si>
    <t>UF1978</t>
  </si>
  <si>
    <t>Prevenció de riscos i gestió mediambiental en el muntatge i manteniment de sistemes de producció audiovisual i de radiodifusió</t>
  </si>
  <si>
    <t>UF1977</t>
  </si>
  <si>
    <t>Manteniment de sistemes de producció audiovisual en estudis i unitats mòbils</t>
  </si>
  <si>
    <t>UF1976</t>
  </si>
  <si>
    <t>Muntatge de sistemes de producció audiovisual en estudis i unitats mòbils</t>
  </si>
  <si>
    <t>UC1567_2</t>
  </si>
  <si>
    <t>Muntar i mantenir sistemes de transmissió per a radi i televisió en instal·lacions fixes i unitats mòbils</t>
  </si>
  <si>
    <t>UF1980</t>
  </si>
  <si>
    <t>Manteniment de sistemes de transmissió per a radi i televisió en instal·lacions fixes i unitats mòbils</t>
  </si>
  <si>
    <t>UF1979</t>
  </si>
  <si>
    <t>Muntatge de sistemes de transmissió per a radi i televisió en instal·lacions fixes i unitats mòbils</t>
  </si>
  <si>
    <t>UC1578_3</t>
  </si>
  <si>
    <t>Gestionar i supervisar el muntatge de sistemes de producció audiovisual en estudis i unitats mòbils</t>
  </si>
  <si>
    <t>UF1981</t>
  </si>
  <si>
    <t>Gestió del muntatge de sistemes de producció audiovisual en estudis i unitats mòbils</t>
  </si>
  <si>
    <t>UF1982</t>
  </si>
  <si>
    <t>Supervisió del muntatge de sistemes de producció audiovisual en estudis i unitats mòbils</t>
  </si>
  <si>
    <t>UC1579_3</t>
  </si>
  <si>
    <t>Gestionar i supervisar el manteniment de sistemes de producció audiovisual en estudis i unitats mòbils</t>
  </si>
  <si>
    <t>UF1983</t>
  </si>
  <si>
    <t>Gestió del manteniment de sistemes de producció audiovisual en estudis i unitats mòbils</t>
  </si>
  <si>
    <t>UF1984</t>
  </si>
  <si>
    <t>Supervisió del manteniment de sistemes de producció audiovisual en estudis i unitats mòbils</t>
  </si>
  <si>
    <t>UC1580_3</t>
  </si>
  <si>
    <t>Gestionar i supervisar el muntatge de sistemes de transmissió per a radi i televisió en instal·lacions fixes i unitats mòbils</t>
  </si>
  <si>
    <t>UF1986</t>
  </si>
  <si>
    <t>Supervisió del muntatge de sistemes de transmissió per a radi i televisió en instal·lacions fixes i unitats mòbils</t>
  </si>
  <si>
    <t>UF1985</t>
  </si>
  <si>
    <t>Gestió del muntatge de sistemes de transmissió per a radi i televisió en instal·lacions fixes i unitats mòbils</t>
  </si>
  <si>
    <t>UC1581_3</t>
  </si>
  <si>
    <t>Gestionar i supervisar el manteniment de sistemes de transmissió per a radi i televisió en instal·lacions fixes i unitats mòbils</t>
  </si>
  <si>
    <t>UF1987</t>
  </si>
  <si>
    <t>Gestió del manteniment de sistemes de transmissió per a radi i televisió en instal·lacions fixes i unitats mòbils</t>
  </si>
  <si>
    <t>UF1988</t>
  </si>
  <si>
    <t>Supervisió del manteniment de sistemes de transmissió per a radi i televisió en instal·lacions fixes i unitats mòbils</t>
  </si>
  <si>
    <t>UC1571_3</t>
  </si>
  <si>
    <t>Gestionar i supervisar els processos de muntatge d'estacions base de telefonia</t>
  </si>
  <si>
    <t>UF2138</t>
  </si>
  <si>
    <t>Gestió i organització dels processos de muntatge d'estacions base de telefonia</t>
  </si>
  <si>
    <t>UF2139</t>
  </si>
  <si>
    <t>Supervisió dels processos de muntatge d'estacions base de telefonia</t>
  </si>
  <si>
    <t>UC1572_3</t>
  </si>
  <si>
    <t>Gestionar i supervisar els processos de manteniment d'estacions base de telefonia</t>
  </si>
  <si>
    <t>UF2140</t>
  </si>
  <si>
    <t>Gestió i desenvolupament dels processos de manteniment d'estacions base de telefonia</t>
  </si>
  <si>
    <t>UF2141</t>
  </si>
  <si>
    <t>Supervisió dels processos de manteniment d'estacions base de telefonia</t>
  </si>
  <si>
    <t>UC1573_3</t>
  </si>
  <si>
    <t>Gestionar i supervisar els processos de muntatge dels sistemes de telecomunicació de xarxa telefònica</t>
  </si>
  <si>
    <t>UF2142</t>
  </si>
  <si>
    <t>Gestió i organització dels processos de muntatge dels sistemes de telecomunicació de xarxa telefònica</t>
  </si>
  <si>
    <t>UF2143</t>
  </si>
  <si>
    <t>Supervisió dels processos de muntatge dels sistemes de telecomunicació de xarxa telefònica</t>
  </si>
  <si>
    <t>UC1574_3</t>
  </si>
  <si>
    <t>Gestionar i supervisar els processos de manteniment dels sistemes de telecomunicació de xarxa telefònica</t>
  </si>
  <si>
    <t>UF2144</t>
  </si>
  <si>
    <t>Gestió i desenvolupament dels processos de manteniment dels sistemes de telecomunicació de xarxa telefònica</t>
  </si>
  <si>
    <t>UF2145</t>
  </si>
  <si>
    <t>Supervisió dels processos de manteniment dels sistemes de telecomunicació de xarxa telefònica</t>
  </si>
  <si>
    <t>UC0838_3</t>
  </si>
  <si>
    <t>Col·laborar en la planificació de l'execució d'obres de xarxes i instal·lacions d'abastament i distribució d'aigua i sanejament</t>
  </si>
  <si>
    <t>UF1001</t>
  </si>
  <si>
    <t>Prevenció de riscos laborals i mediambientals per al muntatge i manteniment de xarxes i in</t>
  </si>
  <si>
    <t>UF0999</t>
  </si>
  <si>
    <t>Projecte d'instal·lació de xarxes d'abastament i distribució d'aigua i sanejament</t>
  </si>
  <si>
    <t>UF1000</t>
  </si>
  <si>
    <t>Recursos per a la instal·lació de xarxes d'abastament i distribució d'aigua i sanejament</t>
  </si>
  <si>
    <t>UC0839_3</t>
  </si>
  <si>
    <t>Controlar el desenvolupament d'obres de xarxes i instal·lacions d'abastament i distribució d'aigua i sanejament</t>
  </si>
  <si>
    <t>UF1002</t>
  </si>
  <si>
    <t>Obres de xarxes d'abastament i distribució d'aigua i sanejament</t>
  </si>
  <si>
    <t>UF1003</t>
  </si>
  <si>
    <t>Gestió de la qualitat de xarxes d'abastament i distribució d'aigua i sanejament</t>
  </si>
  <si>
    <t>UC0840_3</t>
  </si>
  <si>
    <t>Supervisar la posada en servei de xarxes i instal·lacions d'abastament i distribució d'aigua i sanejament</t>
  </si>
  <si>
    <t>noUF_MF0840_3</t>
  </si>
  <si>
    <t>UC0841_3</t>
  </si>
  <si>
    <t>Organitzar el manteniment d'instal·lacions d'abastament i distribució d'aigua i sanejament</t>
  </si>
  <si>
    <t>UF1005</t>
  </si>
  <si>
    <t>Supervisió de l'explotació i del mant. de xarxes d'abastament i distribució d'aigua i sanejame</t>
  </si>
  <si>
    <t>UF1004</t>
  </si>
  <si>
    <t>Planificació del manteniment de xarxes d'abastament i distribució d'aigua i sanejament</t>
  </si>
  <si>
    <t>UC1196_3</t>
  </si>
  <si>
    <t>Gestionar l'ús eficient de l'aigua en l'edificació</t>
  </si>
  <si>
    <t>UF0572</t>
  </si>
  <si>
    <t>Instal·lacions eficients de subministrament d'aigua i sanejament en edificis</t>
  </si>
  <si>
    <t>UF0573</t>
  </si>
  <si>
    <t>Manteniment eficient de les instal·lacions de subministrament d'aigua i sanejament en edificis</t>
  </si>
  <si>
    <t>UC2204_3</t>
  </si>
  <si>
    <t>Realitzar diagnòstic i propostes de millora de xarxes i instal·lacions d'aigua</t>
  </si>
  <si>
    <t>UF2781</t>
  </si>
  <si>
    <t>Anàlisi de l'estat de xarxes i instal·lacions d'aigua</t>
  </si>
  <si>
    <t>UF2782</t>
  </si>
  <si>
    <t>Anàlisi i control de la qualitat de l'aigua</t>
  </si>
  <si>
    <t>UC2205_3</t>
  </si>
  <si>
    <t>Realitzar diagnòstic i propostes d'optimització energètica en xarxes i instal·lacions d'aigua</t>
  </si>
  <si>
    <t>UF2783</t>
  </si>
  <si>
    <t>Eficiència energètica en xarxes i instal·lacions d'aigua</t>
  </si>
  <si>
    <t>UF2784</t>
  </si>
  <si>
    <t>Implantació de petites instal·lacions d'energies renovables en instal·lacions d'aigua</t>
  </si>
  <si>
    <t>UC2206_3</t>
  </si>
  <si>
    <t>Desenvolupar projectes d'instal·lacions d'aigua a petita escala</t>
  </si>
  <si>
    <t>UF2785</t>
  </si>
  <si>
    <t>Projectes d'instal·lacions de captació, potabilització i distribució d'aigua a petita escala</t>
  </si>
  <si>
    <t>UF2786</t>
  </si>
  <si>
    <t>Projectes d'instal·lacions de sanejament i depuració d'aigua a petita escala</t>
  </si>
  <si>
    <t>UF2787</t>
  </si>
  <si>
    <t>Elaboració d'esquemes i plànols d'instal·lacions d'aigua a petita escala</t>
  </si>
  <si>
    <t>UF2788</t>
  </si>
  <si>
    <t>Elaboració d'informes, memòries i pressupostos d'instal·lacions d'aigua a petita escala</t>
  </si>
  <si>
    <t>UC2207_3</t>
  </si>
  <si>
    <t>Organitzar i supervisar el muntatge i manteniment d'instal·lacions d'aigua a petita escala</t>
  </si>
  <si>
    <t>UF2789</t>
  </si>
  <si>
    <t>Organització i control del muntatge, posada en servei i manteniment d'instal·lacions d'aigua a petita escala</t>
  </si>
  <si>
    <t>UF2790</t>
  </si>
  <si>
    <t>Pla de formació a usuaris i tècnics d'instal·lacions d'aigua a petita escala</t>
  </si>
  <si>
    <t>UF2791</t>
  </si>
  <si>
    <t>Prevenció de riscos laborals i mediambientals en instal·lacions d'aigua a petita escala</t>
  </si>
  <si>
    <t>UC2208_3</t>
  </si>
  <si>
    <t>Promoure l'ús eficient de l'aigua</t>
  </si>
  <si>
    <t>noUF_MF2208_3</t>
  </si>
  <si>
    <t>UC0842_3</t>
  </si>
  <si>
    <t>Determinar la viabilitat de projectes d'instal·lacions solars</t>
  </si>
  <si>
    <t>UF0212</t>
  </si>
  <si>
    <t>Determinació del potencial solar</t>
  </si>
  <si>
    <t>UF0213</t>
  </si>
  <si>
    <t>Necessitats energètiques i propostes d'instal·lacions solars</t>
  </si>
  <si>
    <t>UC1194_3</t>
  </si>
  <si>
    <t>Avaluar l'eficiència energètica de les instal·laciones d'edificis</t>
  </si>
  <si>
    <t>UF0565</t>
  </si>
  <si>
    <t>Eficiència energètica en les instal·lacions de calefacció i ACS en els edificis</t>
  </si>
  <si>
    <t>UF0566</t>
  </si>
  <si>
    <t>Eficiència energètica en les instal·lacions de climatització en els edificis</t>
  </si>
  <si>
    <t>UF0567</t>
  </si>
  <si>
    <t>Eficiencia energètica en les instal·lacions d'il·luminació interior i enllumenat exterior</t>
  </si>
  <si>
    <t>UF0568</t>
  </si>
  <si>
    <t>Manteniment i millora de les instalaciones en els edificis</t>
  </si>
  <si>
    <t>UC1195_3</t>
  </si>
  <si>
    <t>Col·laborar en el procés de certificació energètica d'edificios</t>
  </si>
  <si>
    <t>UF0569</t>
  </si>
  <si>
    <t>Edificació i eficiència energètica en els edificis</t>
  </si>
  <si>
    <t>UF0570</t>
  </si>
  <si>
    <t>Qualificació energètica dels edificis</t>
  </si>
  <si>
    <t>UF0571</t>
  </si>
  <si>
    <t>Programes informàtics en eficiència energètica en edificis</t>
  </si>
  <si>
    <t>UC1197_3</t>
  </si>
  <si>
    <t>Promoure l'ús eficient de l'energía</t>
  </si>
  <si>
    <t>noUF_MF1197_3</t>
  </si>
  <si>
    <t>UC0835_2</t>
  </si>
  <si>
    <t>Replantejar instal·lacions solars fotovoltaiques</t>
  </si>
  <si>
    <t>UF0149</t>
  </si>
  <si>
    <t>Electrotècnia</t>
  </si>
  <si>
    <t>UF0150</t>
  </si>
  <si>
    <t>Replantejament i funcionament de les instal·lacions solars fotovoltaiques</t>
  </si>
  <si>
    <t>UC0836_2</t>
  </si>
  <si>
    <t>Muntar instal·lacions solars fotovoltaiques</t>
  </si>
  <si>
    <t>UF0151</t>
  </si>
  <si>
    <t>Prevenció de riscos professionals i seguretat en el muntatge d'instal·lacions solars</t>
  </si>
  <si>
    <t>UF0152</t>
  </si>
  <si>
    <t>Muntatge mecànic en instal·lacions solars fotovoltaiques</t>
  </si>
  <si>
    <t>UF0153</t>
  </si>
  <si>
    <t>Muntatge elèctric i electrònic en instal·lacions solars fotovoltaiques</t>
  </si>
  <si>
    <t>UC0837_2</t>
  </si>
  <si>
    <t>Mantenir instal·lacions solars fotovoltaiques</t>
  </si>
  <si>
    <t>noUF_MF0837_2</t>
  </si>
  <si>
    <t>UC0620_1</t>
  </si>
  <si>
    <t>Efectuar operacions de mecanització bàsica</t>
  </si>
  <si>
    <t>noUF_MF0620_1</t>
  </si>
  <si>
    <t>UC2050_1</t>
  </si>
  <si>
    <t>Realitzar operacions bàsiques en el muntatge i manteniment d'instal·lacions solars tèrmiques</t>
  </si>
  <si>
    <t>UF2265</t>
  </si>
  <si>
    <t>Operacions bàsiques de muntatge mecànic, hidràulic i elèctric d'instal·lacions solars tèrmiques</t>
  </si>
  <si>
    <t>UF2266</t>
  </si>
  <si>
    <t>Operacions bàsiques de posada en servei i manteniment d'instal·lacions solars tèrmiques</t>
  </si>
  <si>
    <t>UC2051_1</t>
  </si>
  <si>
    <t>Realizar operacions bàsiques en el muntatge i manteniment d'instal·lacions solars fotovoltaiques</t>
  </si>
  <si>
    <t>noUF_MF2051_1</t>
  </si>
  <si>
    <t>UC2052_1</t>
  </si>
  <si>
    <t>Realitzar operacions bàsiques en el muntatge i manteniment d'instal·lacions eòliques de petita potència</t>
  </si>
  <si>
    <t>noUF_MF2052_1</t>
  </si>
  <si>
    <t>UC0601_2</t>
  </si>
  <si>
    <t>Replantejar instal·lacions solars tèrmiques</t>
  </si>
  <si>
    <t>noUF_MF0601_2</t>
  </si>
  <si>
    <t>UC0602_2</t>
  </si>
  <si>
    <t>Muntar captadors, equips i circuits hidràulics d'instal·lacions solars tèrmiques</t>
  </si>
  <si>
    <t>UF0189</t>
  </si>
  <si>
    <t>Prevenció i seguretat en el muntatge mecànic i hidràulic d'instal·lacions solars tèrmiques</t>
  </si>
  <si>
    <t>UF0190</t>
  </si>
  <si>
    <t>Organització i muntatge mecànic i hidràulic d'instal·lacions solars tèrmiques</t>
  </si>
  <si>
    <t>UC0603_2</t>
  </si>
  <si>
    <t>Muntar circuits i equips elèctrics d'instal·lacions solars tèrmiques</t>
  </si>
  <si>
    <t>noUF_MF0603_2</t>
  </si>
  <si>
    <t>UC0604_2</t>
  </si>
  <si>
    <t>Posar en servei i operar instal·lacions solars tèrmiques</t>
  </si>
  <si>
    <t>noUF_MF0604_2</t>
  </si>
  <si>
    <t>UC0605_2</t>
  </si>
  <si>
    <t>Mantenir instal·lacions solars tèrmiques</t>
  </si>
  <si>
    <t>noUF_MF0605_2</t>
  </si>
  <si>
    <t>UC0846_3</t>
  </si>
  <si>
    <t>Desenvolupar projectes d'instal·lacions solars tèrmiques</t>
  </si>
  <si>
    <t>UF0214</t>
  </si>
  <si>
    <t>Dimensionament d'instal·lacions solars</t>
  </si>
  <si>
    <t>UF0215</t>
  </si>
  <si>
    <t>Documentació per al desenvolupament de projectes d'instal·lacions solars tèrmiques</t>
  </si>
  <si>
    <t>UC0847_3</t>
  </si>
  <si>
    <t>Organitzar i controlar el muntatge d'instal·lacions solars tèrmiques</t>
  </si>
  <si>
    <t>noUF_MF0847_3</t>
  </si>
  <si>
    <t>UC0848_3</t>
  </si>
  <si>
    <t>Organitzar i controlar el manteniment d'instal·lacions solars tèrmiques</t>
  </si>
  <si>
    <t>noUF_MF0848_3</t>
  </si>
  <si>
    <t>UC0615_3</t>
  </si>
  <si>
    <t>Desenvolupar projectes de muntatge d'instal·lacions d'energia eòlica</t>
  </si>
  <si>
    <t>UF0216</t>
  </si>
  <si>
    <t>Programació, organització i supervisió de l'aprovisionament i muntatge d'instal·lacions d'energia</t>
  </si>
  <si>
    <t>UF0217</t>
  </si>
  <si>
    <t>Desenvolupament de projectes d'instal·lacions d'energia minieòlica aïllada</t>
  </si>
  <si>
    <t>UC0616_3</t>
  </si>
  <si>
    <t>Gestionar la posada en servei i operació d'instal·lacions d'energia eòlica</t>
  </si>
  <si>
    <t>noUF_MF0616_3</t>
  </si>
  <si>
    <t>UC0617_3</t>
  </si>
  <si>
    <t>Gestionar el manteniment d'instal·lacions d'energia eòlica</t>
  </si>
  <si>
    <t>noUF_MF0617_3</t>
  </si>
  <si>
    <t>UC0618_2</t>
  </si>
  <si>
    <t>Prevenir riscos professionals i actuar en casos d'emergència en parcs eòlics</t>
  </si>
  <si>
    <t>noUF_MF0618_2</t>
  </si>
  <si>
    <t>UC0619_2</t>
  </si>
  <si>
    <t>Muntar i mantenir instal·lacions d'energia eòlica</t>
  </si>
  <si>
    <t>UF0218</t>
  </si>
  <si>
    <t>Muntatge i manteniment mecànic de parc eòlic</t>
  </si>
  <si>
    <t>UF0219</t>
  </si>
  <si>
    <t>Muntatge i manteniment elèctric de parc eòlic</t>
  </si>
  <si>
    <t>UF0220</t>
  </si>
  <si>
    <t>Muntatge i manteniment dels sistemes de control i regulació de parc eòlic</t>
  </si>
  <si>
    <t>UC0843_3</t>
  </si>
  <si>
    <t>Desenvolupar projectes d'instal·lacions solars fotovoltaiques</t>
  </si>
  <si>
    <t>UF0406</t>
  </si>
  <si>
    <t>Dimensionament d'instal·lacions solars fotovoltaiques</t>
  </si>
  <si>
    <t>UF0407</t>
  </si>
  <si>
    <t>Documentació per al desenvolupament de projectes d'instal·lacions solars fotovoltaiques</t>
  </si>
  <si>
    <t>UC0844_3</t>
  </si>
  <si>
    <t>Organitzar i controlar el muntatge d'instal·lacions solars fotovoltaiques</t>
  </si>
  <si>
    <t>noUF_MF0844_3</t>
  </si>
  <si>
    <t>UC0845_3</t>
  </si>
  <si>
    <t>Organitzar i controlar el manteniment d'instal·lacions solars fotovoltaiques</t>
  </si>
  <si>
    <t>noUF_MF0845_3</t>
  </si>
  <si>
    <t>UC1198_3</t>
  </si>
  <si>
    <t>Supervisar els processos en l'operació de centrals termoelèctriques en règim estable</t>
  </si>
  <si>
    <t>UF0556</t>
  </si>
  <si>
    <t>Supervisió dels equips i sistemes auxiliars d'una central termoelèctrica</t>
  </si>
  <si>
    <t>UF0555</t>
  </si>
  <si>
    <t>Supervisió dels equips i sistemes principals d'una central termoelèctrica</t>
  </si>
  <si>
    <t>UF0557</t>
  </si>
  <si>
    <t>Supervisió de la descàrrega d'equips i sistemes i de la realització del manteniment de primer n</t>
  </si>
  <si>
    <t>UC1199_3</t>
  </si>
  <si>
    <t>Controlar les maniobres d'operació en centrals termoelèctriques durant els processos d'arrencada, aturada i en situacions anòmales de funcionament</t>
  </si>
  <si>
    <t>UF0560</t>
  </si>
  <si>
    <t>Prevenció de riscos laborals i mediambientals en centrals termoelèctriques</t>
  </si>
  <si>
    <t>UF0558</t>
  </si>
  <si>
    <t>Maniobres corresponents a l'arrencada i la parada d'una central termoelèctrica</t>
  </si>
  <si>
    <t>UF0559</t>
  </si>
  <si>
    <t>Maniobres i comprovacions corresponents a anomalies comunes de funcionament d'una central</t>
  </si>
  <si>
    <t>UC1200_3</t>
  </si>
  <si>
    <t>Coordinar i preparar l'equip humà implicat en l'àrea d'operació de les centrals elèctriques</t>
  </si>
  <si>
    <t>UF0561</t>
  </si>
  <si>
    <t>Funcions profesionals i formació de l'equip d'operació d'una central elèctrica</t>
  </si>
  <si>
    <t>UF0562</t>
  </si>
  <si>
    <t>Comunicacions i transmissió d'informació en l'equip d'operació d'una central elèctrica</t>
  </si>
  <si>
    <t>UC1201_2</t>
  </si>
  <si>
    <t>Operar en planta i realitzar el manteniment de primer nivell de centrals termoelèctriques</t>
  </si>
  <si>
    <t>UF0564</t>
  </si>
  <si>
    <t>Manteniment preventiu i correctiu de primer nivell en una central termoelèctrica</t>
  </si>
  <si>
    <t>UF0563</t>
  </si>
  <si>
    <t>Operació en planta d'una central termoelèctrica i tasques auxiliars de manteniment</t>
  </si>
  <si>
    <t>UC1527_3</t>
  </si>
  <si>
    <t>Controlar en planta l'operació i el manteniment de centrals hidroelèctriques</t>
  </si>
  <si>
    <t>UF1768</t>
  </si>
  <si>
    <t>Organizació i supervisió del manteniment en centrals hidroelèctriques</t>
  </si>
  <si>
    <t>UF1767</t>
  </si>
  <si>
    <t>Supervisió en planta de la realització de maniobres, proves d'equips i sistemes i de l'exec</t>
  </si>
  <si>
    <t>UF1766</t>
  </si>
  <si>
    <t>Supervisió en planta dels equips i instal·lacions d'una central hidroelèctrica i dels parà</t>
  </si>
  <si>
    <t>UC1528_3</t>
  </si>
  <si>
    <t>Operar des del centre de control les centrals hidroelèctriques</t>
  </si>
  <si>
    <t>UF1769</t>
  </si>
  <si>
    <t>Control de paràmetres d'operació de diferents centrals hidroelèctriques des d'un centre de co</t>
  </si>
  <si>
    <t>UF1770</t>
  </si>
  <si>
    <t>Actuacions de resposta, des d'un centre de control de centrals hidroelèctriques, davant d</t>
  </si>
  <si>
    <t>UC1529_2</t>
  </si>
  <si>
    <t>Operar en planta i realitzar el manteniment de primer nivell de centrals hidroelèctriques</t>
  </si>
  <si>
    <t>UF1772</t>
  </si>
  <si>
    <t>Organització del manteniment de primer nivell i realització d'operacions básiques de manteniment</t>
  </si>
  <si>
    <t>UF1771</t>
  </si>
  <si>
    <t>Operació local d'equips i sistemes d'una central hidroelèctrica</t>
  </si>
  <si>
    <t>UC1530_2</t>
  </si>
  <si>
    <t>Prevenir riscos en instal·lacions elèctriques d'alta tensió</t>
  </si>
  <si>
    <t>noUF_MF1530_2</t>
  </si>
  <si>
    <t>UC1531_3</t>
  </si>
  <si>
    <t>Gestionar i supervisar el muntatge de subestacions elèctriques</t>
  </si>
  <si>
    <t>UF1773</t>
  </si>
  <si>
    <t>Planificació de l'aprovisionament i muntatge de subestacions eléctriques</t>
  </si>
  <si>
    <t>UF1774</t>
  </si>
  <si>
    <t>Muntatge, supervisió i posada en servei de subestacions elèctriques</t>
  </si>
  <si>
    <t>UC1532_3</t>
  </si>
  <si>
    <t>Gestionar i supervisar l'operació i el manteniment de subestacions elèctriques</t>
  </si>
  <si>
    <t>UF1775</t>
  </si>
  <si>
    <t>Gestió i supervisió de l'operació de subestacions elèctriques</t>
  </si>
  <si>
    <t>UF1776</t>
  </si>
  <si>
    <t>Gestió i supervisió del manteniment de subestacions elèctriques</t>
  </si>
  <si>
    <t>UC1533_2</t>
  </si>
  <si>
    <t>Operar localment i realitzar el manteniment de primer nivell en subestacions elèctriques</t>
  </si>
  <si>
    <t>UF1778</t>
  </si>
  <si>
    <t>Manteniment correctiu de primer nivell de subestacions elèctriques</t>
  </si>
  <si>
    <t>UF1777</t>
  </si>
  <si>
    <t>Operació local i manteniment preventiu de primer nivell en subestacions elèctriques</t>
  </si>
  <si>
    <t>UC0610_2</t>
  </si>
  <si>
    <t>Replantejar xarxes de gas</t>
  </si>
  <si>
    <t>noUF_MF0610_2</t>
  </si>
  <si>
    <t>UC0611_2</t>
  </si>
  <si>
    <t>Muntar i mantenir xarxes de gas en polietilè</t>
  </si>
  <si>
    <t>UF0191</t>
  </si>
  <si>
    <t>Muntatge de xarxes de gas en polietilè</t>
  </si>
  <si>
    <t>UF0192</t>
  </si>
  <si>
    <t>Manteniment de xarxes de gas en polietilè</t>
  </si>
  <si>
    <t>UC0612_2</t>
  </si>
  <si>
    <t>Muntar i mantenir xarxes de gas en acer</t>
  </si>
  <si>
    <t>UF0193</t>
  </si>
  <si>
    <t>Muntatge de xarxes de gas en tub d'acer</t>
  </si>
  <si>
    <t>UF0194</t>
  </si>
  <si>
    <t>Manteniment de xarxes de gas en tub d'acer</t>
  </si>
  <si>
    <t>UC0613_2</t>
  </si>
  <si>
    <t>Posar en servei i operar xarxes de gas</t>
  </si>
  <si>
    <t>noUF_MF0613_2</t>
  </si>
  <si>
    <t>UC0614_2</t>
  </si>
  <si>
    <t>Prevenir riscos en instal·lacions de gas</t>
  </si>
  <si>
    <t>noUF_MF0614_2</t>
  </si>
  <si>
    <t>UC1522_2</t>
  </si>
  <si>
    <t>Realitzar instal·lacions receptores comunes i individuals de gas</t>
  </si>
  <si>
    <t>UF1647</t>
  </si>
  <si>
    <t>Documentació i legislació aplicable a les instal·lacions de gas</t>
  </si>
  <si>
    <t>UF1648</t>
  </si>
  <si>
    <t>Replantejament d'instal·lacions receptores de gas</t>
  </si>
  <si>
    <t>UF1649</t>
  </si>
  <si>
    <t>Muntatge d'instal·lacions receptores comunes i individuals de gas</t>
  </si>
  <si>
    <t>UC1523_2</t>
  </si>
  <si>
    <t>Realitzar la posada en servei, la inspecció i la revisió periòdiques d'instal·lacions receptores de gas</t>
  </si>
  <si>
    <t>noUF_MF1523_2</t>
  </si>
  <si>
    <t>UC1524_2</t>
  </si>
  <si>
    <t>Realitzar la posada en marxa i adequació d'aparells de gas</t>
  </si>
  <si>
    <t>noUF_MF1524_2</t>
  </si>
  <si>
    <t>UC1525_2</t>
  </si>
  <si>
    <t>Mantenir i reparar instal·lacions receptores i aparells de gas</t>
  </si>
  <si>
    <t>noUF_MF1525_2</t>
  </si>
  <si>
    <t>UC1526_2</t>
  </si>
  <si>
    <t>Prevenir riscos en instalacions receptores i aparells de gas</t>
  </si>
  <si>
    <t>noUF_MF1526_2</t>
  </si>
  <si>
    <t>UC1202_3</t>
  </si>
  <si>
    <t>Col·laborar en la planificació de l'execució de xarxes de gas</t>
  </si>
  <si>
    <t>UF0551</t>
  </si>
  <si>
    <t>Sistemes de distribució i utilització de combustibles gasosos</t>
  </si>
  <si>
    <t>UF0552</t>
  </si>
  <si>
    <t>Planificació de l'execució de xarxes de gas</t>
  </si>
  <si>
    <t>UC1203_3</t>
  </si>
  <si>
    <t>Controlar el desenvolupament d'obres de xarxes de gas</t>
  </si>
  <si>
    <t>UF0553</t>
  </si>
  <si>
    <t>Muntatge d'obres de gas</t>
  </si>
  <si>
    <t>UF0554</t>
  </si>
  <si>
    <t>Qualitat i gestió del muntatge d'obres de gas</t>
  </si>
  <si>
    <t>UC1204_3</t>
  </si>
  <si>
    <t>Supervisar la posada en servei de xarxes de gas</t>
  </si>
  <si>
    <t>noUF_MF1204_3</t>
  </si>
  <si>
    <t>UC1205_3</t>
  </si>
  <si>
    <t>Organitzar i supervisar el manteniment de xarxes de gas</t>
  </si>
  <si>
    <t>noUF_MF1205_3</t>
  </si>
  <si>
    <t>UC1206_3</t>
  </si>
  <si>
    <t>Gestionar l'aplicació de les mesures de prevenció de riscos laborals i mediambientals en xarxes de gas</t>
  </si>
  <si>
    <t>noUF_MF1206_3</t>
  </si>
  <si>
    <t>UC0606_2</t>
  </si>
  <si>
    <t>Replantejar xarxes de distribució d'aigua i sanejament</t>
  </si>
  <si>
    <t>noUF_MF0606_2</t>
  </si>
  <si>
    <t>UC0607_2</t>
  </si>
  <si>
    <t>Muntar xarxes de distribució d'aigua i sanejament</t>
  </si>
  <si>
    <t>UF0132</t>
  </si>
  <si>
    <t>Seguretat en el muntatge i manteniment de xarxes i distribució d'aigua i sanejament</t>
  </si>
  <si>
    <t>UF0133</t>
  </si>
  <si>
    <t>Muntatge de xarxes de sanejament</t>
  </si>
  <si>
    <t>UF0134</t>
  </si>
  <si>
    <t>Muntatge de xarxes de distribució d'aigua</t>
  </si>
  <si>
    <t>UC0608_2</t>
  </si>
  <si>
    <t>Posar en servei i operar xarxes de distribució d'aigua i sanejament</t>
  </si>
  <si>
    <t>noUF_MF0608_2</t>
  </si>
  <si>
    <t>UC0609_2</t>
  </si>
  <si>
    <t>Mantenir xarxes de distribució d'aigua i sanejament</t>
  </si>
  <si>
    <t>UF0136</t>
  </si>
  <si>
    <t>Manteniment preventiu de xarxes de distribució d'aigua i sanejament</t>
  </si>
  <si>
    <t>UF0137</t>
  </si>
  <si>
    <t>Manteniment correctiu i reparació de xarxes de distribució d'aigua i sanejament</t>
  </si>
  <si>
    <t>UC0141_2</t>
  </si>
  <si>
    <t>Organitzar treballs d'obra de paleta</t>
  </si>
  <si>
    <t>noUF_MF0141_2</t>
  </si>
  <si>
    <t>UC0142_1</t>
  </si>
  <si>
    <t>Construir fàbriques per revestir</t>
  </si>
  <si>
    <t>UF0302</t>
  </si>
  <si>
    <t>Procés i preparació d'equips i mitjans en treballs d'obra de paleta</t>
  </si>
  <si>
    <t>UF0303</t>
  </si>
  <si>
    <t>Execució de fàbriques per revestir</t>
  </si>
  <si>
    <t>UC0143_2</t>
  </si>
  <si>
    <t>Construir fàbriques vistes</t>
  </si>
  <si>
    <t>UF0304</t>
  </si>
  <si>
    <t>Execució de fàbriques a cara vista</t>
  </si>
  <si>
    <t>UF0305</t>
  </si>
  <si>
    <t>Execució de murs de maçoneria</t>
  </si>
  <si>
    <t>UF0531</t>
  </si>
  <si>
    <t>Prevenció de riscos laborals en construcció</t>
  </si>
  <si>
    <t>UC0869_1</t>
  </si>
  <si>
    <t>Elaborar pastes, morters, adhesius i formigons</t>
  </si>
  <si>
    <t>noUF_MF0869_1</t>
  </si>
  <si>
    <t>UC0276_1</t>
  </si>
  <si>
    <t>Realitzar treballs auxiliars en obres de construcció</t>
  </si>
  <si>
    <t>noUF_MF0276_1</t>
  </si>
  <si>
    <t>UC0871_1</t>
  </si>
  <si>
    <t>Sanejar i regularizar suports per a revestiment en construcció</t>
  </si>
  <si>
    <t>UF0643</t>
  </si>
  <si>
    <t>Preparació de suports per revestir</t>
  </si>
  <si>
    <t>UC0872_1</t>
  </si>
  <si>
    <t>Realitzar esquerdejats i arrebossats a bona vista</t>
  </si>
  <si>
    <t>UF0644</t>
  </si>
  <si>
    <t>Execució d'esquerdejats i arrebossats a bona vista</t>
  </si>
  <si>
    <t>UC0873_1</t>
  </si>
  <si>
    <t>Aplicar emprimacions i pintures protectores en construcció</t>
  </si>
  <si>
    <t>UF0645</t>
  </si>
  <si>
    <t>Procés i preparació d'equips i mitjans en treballs de pintura en construcció</t>
  </si>
  <si>
    <t>UF0646</t>
  </si>
  <si>
    <t>Aplicació de pintures i emprimacions protectores</t>
  </si>
  <si>
    <t>UC1360_2</t>
  </si>
  <si>
    <t>Controlar a nivell bàsic riscos en construcció</t>
  </si>
  <si>
    <t>noUF_MF1360_2</t>
  </si>
  <si>
    <t>UC1933_2</t>
  </si>
  <si>
    <t>Realitzar revestiments murals en paper, fibra de vidre i vinílics</t>
  </si>
  <si>
    <t>noUF_MF1933_2</t>
  </si>
  <si>
    <t>UC1934_2</t>
  </si>
  <si>
    <t>Realitzar acabaments decoratius de pintura en construcció</t>
  </si>
  <si>
    <t>UF1550</t>
  </si>
  <si>
    <t>Ajustament del color i acabats de pintura decorativa convencional en construcció</t>
  </si>
  <si>
    <t>UF1551</t>
  </si>
  <si>
    <t>Acabats de pintura en alta decoració en construcció</t>
  </si>
  <si>
    <t>UF1552</t>
  </si>
  <si>
    <t>Pintura d'imitació i oxidacions decoratives</t>
  </si>
  <si>
    <t>UF1553</t>
  </si>
  <si>
    <t>Estucs convencionals</t>
  </si>
  <si>
    <t>UC1935_2</t>
  </si>
  <si>
    <t>Organitzar treballs de pintura en construcció</t>
  </si>
  <si>
    <t>noUF_MF1935_2</t>
  </si>
  <si>
    <t>UC0870_1</t>
  </si>
  <si>
    <t>Construir faldons per a cobertes</t>
  </si>
  <si>
    <t>UF0642</t>
  </si>
  <si>
    <t>Execució de faldons en cobertes</t>
  </si>
  <si>
    <t>UC1908_2</t>
  </si>
  <si>
    <t>Muntar estructura metál·lica lleugera per a cobertes</t>
  </si>
  <si>
    <t>noUF_MF1908_2</t>
  </si>
  <si>
    <t>UC1909_2</t>
  </si>
  <si>
    <t>Construir taulers i cobertures amb xapa conformada, panells i plaques</t>
  </si>
  <si>
    <t>noUF_MF1909_2</t>
  </si>
  <si>
    <t>UC1910_2</t>
  </si>
  <si>
    <t>Construir la cobertura amb teula i pissarra</t>
  </si>
  <si>
    <t>UF2331</t>
  </si>
  <si>
    <t>Preparació de talls de cobertura amb teules i pissarres</t>
  </si>
  <si>
    <t>UF2332</t>
  </si>
  <si>
    <t>Construcció de cobertura amb teula</t>
  </si>
  <si>
    <t>UF2333</t>
  </si>
  <si>
    <t>Construcció de cobertura amb pissarra</t>
  </si>
  <si>
    <t>UC1911_2</t>
  </si>
  <si>
    <t>Organitzar treballs de cobertes i impermeabilitzacions</t>
  </si>
  <si>
    <t>noUF_MF1911_2</t>
  </si>
  <si>
    <t>UC1320_1</t>
  </si>
  <si>
    <t>Preparar peces i tractar superfícies en revestiments amb peces rígides</t>
  </si>
  <si>
    <t>noUF_MF1320_1</t>
  </si>
  <si>
    <t>UC1321_1</t>
  </si>
  <si>
    <t>Pavimentar amb formigó imprès i empedrats</t>
  </si>
  <si>
    <t>UF1056</t>
  </si>
  <si>
    <t>Execució de vores de confinament i empedrats</t>
  </si>
  <si>
    <t>UF1057</t>
  </si>
  <si>
    <t>Execució de paviments de formigó imprès</t>
  </si>
  <si>
    <t>UC1938_2</t>
  </si>
  <si>
    <t>Executar recrecidos planos per a revestiment en construcció</t>
  </si>
  <si>
    <t>UF1655</t>
  </si>
  <si>
    <t>Recrescuts</t>
  </si>
  <si>
    <t>UF1656</t>
  </si>
  <si>
    <t>Revestiment reglejat</t>
  </si>
  <si>
    <t>UC1939_2</t>
  </si>
  <si>
    <t>Revestir mitjançant morter monocapa, arrebossat i enlluït</t>
  </si>
  <si>
    <t>UF1558</t>
  </si>
  <si>
    <t>Morters monocapa</t>
  </si>
  <si>
    <t>UF1559</t>
  </si>
  <si>
    <t>Arrebossats i lliscats</t>
  </si>
  <si>
    <t>UC1940_2</t>
  </si>
  <si>
    <t>Revestir mitjançant pastes i morters especials d'aïllament, impermeabilització i reparació</t>
  </si>
  <si>
    <t>noUF_MF1940_2</t>
  </si>
  <si>
    <t>UC1941_2</t>
  </si>
  <si>
    <t>Organitzar treballs de revestiments continus conglomerats i rígids modulars en construcció</t>
  </si>
  <si>
    <t>noUF_MF1941_2</t>
  </si>
  <si>
    <t>UC1929_2</t>
  </si>
  <si>
    <t>Executar paviments d'urbanització</t>
  </si>
  <si>
    <t>noUF_MF1929_2</t>
  </si>
  <si>
    <t>UC1930_2</t>
  </si>
  <si>
    <t>Executar elements complementaris de paviments d'urbanització</t>
  </si>
  <si>
    <t>noUF_MF1930_2</t>
  </si>
  <si>
    <t>UC1931_2</t>
  </si>
  <si>
    <t>Estendre canons de sanejament i construir registres i càmares</t>
  </si>
  <si>
    <t>noUF_MF1931_2</t>
  </si>
  <si>
    <t>UC1932_2</t>
  </si>
  <si>
    <t>Organitzar treballs d'obra de paleta d'urbanització</t>
  </si>
  <si>
    <t>noUF_MF1932_2</t>
  </si>
  <si>
    <t>UC1942_2</t>
  </si>
  <si>
    <t>Executar enrajolaments i aplacats</t>
  </si>
  <si>
    <t>UF1560</t>
  </si>
  <si>
    <t>Enrajolats convencionals</t>
  </si>
  <si>
    <t>UF1561</t>
  </si>
  <si>
    <t>Enrajolats especials</t>
  </si>
  <si>
    <t>UF1562</t>
  </si>
  <si>
    <t>Xapats amb fixació mixta</t>
  </si>
  <si>
    <t>UC1943_2</t>
  </si>
  <si>
    <t>Executar enrajolaments del terra amb peces rígides</t>
  </si>
  <si>
    <t>UF1563</t>
  </si>
  <si>
    <t>Enrajolat convencional amb peces rígides</t>
  </si>
  <si>
    <t>UF1564</t>
  </si>
  <si>
    <t>Enrajolat especial amb peces rígides</t>
  </si>
  <si>
    <t>UC1936_2</t>
  </si>
  <si>
    <t>Realitzar acabaments de pintura industrial en construcció</t>
  </si>
  <si>
    <t>UF2340</t>
  </si>
  <si>
    <t>Pintura de façanes en construcció</t>
  </si>
  <si>
    <t>UF2341</t>
  </si>
  <si>
    <t>Impermeabilització de cobertes amb pintura</t>
  </si>
  <si>
    <t>UF2342</t>
  </si>
  <si>
    <t>Tractament d'estructures metàl·lica amb pintura</t>
  </si>
  <si>
    <t>UF2343</t>
  </si>
  <si>
    <t>Pintura de senyalització en construcció</t>
  </si>
  <si>
    <t>UC1937_2</t>
  </si>
  <si>
    <t>Executar paviments continus de resines</t>
  </si>
  <si>
    <t>noUF_MF1937_2</t>
  </si>
  <si>
    <t>UC0877_3</t>
  </si>
  <si>
    <t>Realitzar treballs de camp per a aixecaments</t>
  </si>
  <si>
    <t>UF0652</t>
  </si>
  <si>
    <t>Anàlisi dels treballs i instrumentació topogràfics</t>
  </si>
  <si>
    <t>UF0653</t>
  </si>
  <si>
    <t>Treballs de camp d'aixecament de terrenys</t>
  </si>
  <si>
    <t>UF0654</t>
  </si>
  <si>
    <t>Treballs de camp d'aixecament de construccions</t>
  </si>
  <si>
    <t>UC0878_3</t>
  </si>
  <si>
    <t>Realitzar treballs de gabinet per a aixecaments</t>
  </si>
  <si>
    <t>UF0655</t>
  </si>
  <si>
    <t>Representació gràfica d'aixecaments</t>
  </si>
  <si>
    <t>UF0656</t>
  </si>
  <si>
    <t>Representació gràfica d'obres lineals</t>
  </si>
  <si>
    <t>UC0879_3</t>
  </si>
  <si>
    <t>Realitzar replanteigs de projectes</t>
  </si>
  <si>
    <t>UF0657</t>
  </si>
  <si>
    <t>Anàlisi de projectes i planificació de replanteigs</t>
  </si>
  <si>
    <t>UF0658</t>
  </si>
  <si>
    <t>Execució de replanteigs</t>
  </si>
  <si>
    <t>UC0637_1</t>
  </si>
  <si>
    <t>Manipular càrregues amb ponts grua i polispasts</t>
  </si>
  <si>
    <t>noUF_MF0637_1</t>
  </si>
  <si>
    <t>UC1904_1</t>
  </si>
  <si>
    <t>Tallar i doblegar armadures amb maquinària semiautomàtica</t>
  </si>
  <si>
    <t>UF2326</t>
  </si>
  <si>
    <t>Preparació d'acers, armadures i ferrallas en treballs d'armadures passives</t>
  </si>
  <si>
    <t>UF2327</t>
  </si>
  <si>
    <t>Cort i doblat de barres d'acer amb maquinària semiautomàtica</t>
  </si>
  <si>
    <t>UC1905_2</t>
  </si>
  <si>
    <t>Realitzar l'armament manual i col·locació en obra d'armadures</t>
  </si>
  <si>
    <t>UF2328</t>
  </si>
  <si>
    <t>Preparació de treballs per a l'armat manual i muntatge de la ferralla armada</t>
  </si>
  <si>
    <t>UF2329</t>
  </si>
  <si>
    <t>Armat de ferralla per lligall i soldadura semiautomàtica</t>
  </si>
  <si>
    <t>UF2330</t>
  </si>
  <si>
    <t>Muntatge d'armadures passives</t>
  </si>
  <si>
    <t>UC1906_2</t>
  </si>
  <si>
    <t>Elaborar armadures amb maquinària automàtica</t>
  </si>
  <si>
    <t>noUF_MF1906_2</t>
  </si>
  <si>
    <t>UC1907_2</t>
  </si>
  <si>
    <t>Organitzar treballs d'armadures passives</t>
  </si>
  <si>
    <t>noUF_MF1907_2</t>
  </si>
  <si>
    <t>UC0278_1</t>
  </si>
  <si>
    <t>Col·locar formigons</t>
  </si>
  <si>
    <t>UF0200</t>
  </si>
  <si>
    <t>Transport i abocament de formigons</t>
  </si>
  <si>
    <t>UF0201</t>
  </si>
  <si>
    <t>Compactació i curació de formigons</t>
  </si>
  <si>
    <t>UC1912_2</t>
  </si>
  <si>
    <t>Posar en obra encofrats verticals</t>
  </si>
  <si>
    <t>noUF_MF1912_2</t>
  </si>
  <si>
    <t>UC1913_2</t>
  </si>
  <si>
    <t>Posar en obra encofrats horitzontals</t>
  </si>
  <si>
    <t>noUF_MF1913_2</t>
  </si>
  <si>
    <t>UC1914_2</t>
  </si>
  <si>
    <t>Premuntar panells no modulars d'encofrat</t>
  </si>
  <si>
    <t>noUF_MF1914_2</t>
  </si>
  <si>
    <t>UC1915_2</t>
  </si>
  <si>
    <t>Premuntar i posar en obra encofrats grimpants</t>
  </si>
  <si>
    <t>noUF_MF1915_2</t>
  </si>
  <si>
    <t>UC1916_2</t>
  </si>
  <si>
    <t>Organitzar treballs de posada en obra d'encofrats i formigó</t>
  </si>
  <si>
    <t>noUF_MF1916_2</t>
  </si>
  <si>
    <t>UC0277_1</t>
  </si>
  <si>
    <t>Participar en operacions prèvies al formigonatge</t>
  </si>
  <si>
    <t>noUF_MF0277_1</t>
  </si>
  <si>
    <t>UC1926_1</t>
  </si>
  <si>
    <t>Realitzar operacions bàsiques de muntatge de bastides tubulars</t>
  </si>
  <si>
    <t>noUF_MF1926_1</t>
  </si>
  <si>
    <t>UC1927_2</t>
  </si>
  <si>
    <t>Muntar i desmuntar bastides tubulars</t>
  </si>
  <si>
    <t>noUF_MF1927_2</t>
  </si>
  <si>
    <t>UC1928_2</t>
  </si>
  <si>
    <t>Organitzar i supervisar el muntatge de bastides tubulars</t>
  </si>
  <si>
    <t>noUF_MF1928_2</t>
  </si>
  <si>
    <t>UC1903_1</t>
  </si>
  <si>
    <t>Realitzar operacions bàsiques en instal·lació de placa de guix laminat</t>
  </si>
  <si>
    <t>noUF_MF1903_1</t>
  </si>
  <si>
    <t>UC1920_2</t>
  </si>
  <si>
    <t>Instal·lar tabics i extradossats autoportants de placa de guix laminat</t>
  </si>
  <si>
    <t>UF1554</t>
  </si>
  <si>
    <t>Instal·lacions simples d'envans i extradossats autoportants de placa de guix laminat</t>
  </si>
  <si>
    <t>UF1555</t>
  </si>
  <si>
    <t>Instal·lacions especials d'envans i extradossats autoportants de placa de guix laminat</t>
  </si>
  <si>
    <t>UC1921_2</t>
  </si>
  <si>
    <t>Instal·lar sistemes de falsos sostres</t>
  </si>
  <si>
    <t>UF1556</t>
  </si>
  <si>
    <t>Instal·lacions simples de sistemes de falsos sostres continus i registrables de placa de guix laminat</t>
  </si>
  <si>
    <t>UF1557</t>
  </si>
  <si>
    <t>Instal·lacions especials de sistemes de falsos sostres continus i registrables de placa de guix laminat</t>
  </si>
  <si>
    <t>UC1922_2</t>
  </si>
  <si>
    <t>Tractar juntes entre plaques de guix laminat</t>
  </si>
  <si>
    <t>noUF_MF1922_2</t>
  </si>
  <si>
    <t>UC1923_2</t>
  </si>
  <si>
    <t>Organitzar treballs d'instal·lació de placa de guix laminat i falsos sostres</t>
  </si>
  <si>
    <t>noUF_MF1923_2</t>
  </si>
  <si>
    <t>UC1917_2</t>
  </si>
  <si>
    <t>Executar les capes i elements del sistema d'impermeabilització complementaris de la membrana</t>
  </si>
  <si>
    <t>UF2336</t>
  </si>
  <si>
    <t>Col·locació de capes complementàries i auxiliars en sistemes d'impermeabilització</t>
  </si>
  <si>
    <t>UF2335</t>
  </si>
  <si>
    <t>Treballs de maçoneria en obres de cobertes planes</t>
  </si>
  <si>
    <t>UF2334</t>
  </si>
  <si>
    <t>Preparació de treballs de cobertes planes i impermeabilització</t>
  </si>
  <si>
    <t>UC1918_2</t>
  </si>
  <si>
    <t>Impermeabilitzar amb membranes bituminoses</t>
  </si>
  <si>
    <t>UF2337</t>
  </si>
  <si>
    <t>Preparació de treballs a la col·locació de membranes d'impermeabilització</t>
  </si>
  <si>
    <t>UF2338</t>
  </si>
  <si>
    <t>Col·locació de membranes bituminoses</t>
  </si>
  <si>
    <t>UC1919_2</t>
  </si>
  <si>
    <t>Impermeabilitzar amb membranes sintètiques</t>
  </si>
  <si>
    <t>UF2339</t>
  </si>
  <si>
    <t>Col·locació de membranes sintètiques</t>
  </si>
  <si>
    <t>UC1902_1</t>
  </si>
  <si>
    <t>Instal·lar paviments lleugers amb recolzament continu</t>
  </si>
  <si>
    <t>noUF_MF1902_1</t>
  </si>
  <si>
    <t>UC1924_2</t>
  </si>
  <si>
    <t>Instal·lar paviments elevats registrables</t>
  </si>
  <si>
    <t>noUF_MF1924_2</t>
  </si>
  <si>
    <t>UC1925_2</t>
  </si>
  <si>
    <t>Instal·lar mampares i empanelados tècnics desmuntables</t>
  </si>
  <si>
    <t>noUF_MF1925_2</t>
  </si>
  <si>
    <t>UC0638_3</t>
  </si>
  <si>
    <t>Realitzar representacions de construcció</t>
  </si>
  <si>
    <t>UF0306</t>
  </si>
  <si>
    <t>Anàlisi de dades i representació de plànols</t>
  </si>
  <si>
    <t>UF0307</t>
  </si>
  <si>
    <t>Representació gràfica i maquetisme</t>
  </si>
  <si>
    <t>UF0308</t>
  </si>
  <si>
    <t>Reproducció i arxivament de documents</t>
  </si>
  <si>
    <t>UC0639_3</t>
  </si>
  <si>
    <t>Realitzar i supervisar desenvolupaments de projectes d'edificació</t>
  </si>
  <si>
    <t>UF0309</t>
  </si>
  <si>
    <t>Anàlisi de projectes de construcció</t>
  </si>
  <si>
    <t>UF0310</t>
  </si>
  <si>
    <t>Desenvolupament de projectes d'edificació</t>
  </si>
  <si>
    <t>UF0311</t>
  </si>
  <si>
    <t>Desenvolupament d'elements estructurals de projectes d'edificació</t>
  </si>
  <si>
    <t>UC0640_3</t>
  </si>
  <si>
    <t>Representar instal·lacions d'edificis</t>
  </si>
  <si>
    <t>noUF_MF0640_3</t>
  </si>
  <si>
    <t>UC0874_3</t>
  </si>
  <si>
    <t>Realitzar el seguiment de la planificació en construcció</t>
  </si>
  <si>
    <t>UF0647</t>
  </si>
  <si>
    <t>Planificació de projectes i obres: fases de disseny i contractació</t>
  </si>
  <si>
    <t>UF0648</t>
  </si>
  <si>
    <t>Planificació de la fase d'execució: obres de construcció</t>
  </si>
  <si>
    <t>UF0649</t>
  </si>
  <si>
    <t>Seguiment de la planificació de projectes i obres de construcció</t>
  </si>
  <si>
    <t>UC0875_3</t>
  </si>
  <si>
    <t>Processar el control de costos en construcció</t>
  </si>
  <si>
    <t>UF0650</t>
  </si>
  <si>
    <t>Costos en projectes i obres</t>
  </si>
  <si>
    <t>UF0651</t>
  </si>
  <si>
    <t>Seguiment i actualització de costos en projectes i obres de construcció</t>
  </si>
  <si>
    <t>UC0876_3</t>
  </si>
  <si>
    <t>Gestionar sistemes de documentació de projectes de construcció</t>
  </si>
  <si>
    <t>noUF_MF0876_3</t>
  </si>
  <si>
    <t>UC2140_3</t>
  </si>
  <si>
    <t>Realitzar replantejaments en els talls d'obra i organitzar la intervenció dels serveis de topografia</t>
  </si>
  <si>
    <t>UF2586</t>
  </si>
  <si>
    <t>Interpretació de documentació gràfica de projectes de construcció</t>
  </si>
  <si>
    <t>UF2587</t>
  </si>
  <si>
    <t>Replantejo i organització dels treballs de topografia en obra</t>
  </si>
  <si>
    <t>UC2141_3</t>
  </si>
  <si>
    <t>Controlar la posada en obra d'encofrats, armadures passives i formigó</t>
  </si>
  <si>
    <t>noUF_MF2141_3</t>
  </si>
  <si>
    <t>UC2146_3</t>
  </si>
  <si>
    <t>Organitzar i gestionar el desenvolupament d'obres de construcció</t>
  </si>
  <si>
    <t>noUF_MF2146_3</t>
  </si>
  <si>
    <t>UC2147_3</t>
  </si>
  <si>
    <t>Controlar el condicionament del terreny i l'execució de la cimentació i estructura en edificació</t>
  </si>
  <si>
    <t>noUF_MF2147_3</t>
  </si>
  <si>
    <t>UC2148_3</t>
  </si>
  <si>
    <t>Controlar l'execució de l'envolupant en edificació</t>
  </si>
  <si>
    <t>noUF_MF2148_3</t>
  </si>
  <si>
    <t>UC2149_3</t>
  </si>
  <si>
    <t>Controlar l'execució de les particions, instal·lacions i acabaments en edificació</t>
  </si>
  <si>
    <t>noUF_MF2149_3</t>
  </si>
  <si>
    <t>UC2150_3</t>
  </si>
  <si>
    <t>Controlar les tècniques específiques d'obres de rehabilitació en edificació</t>
  </si>
  <si>
    <t>noUF_MF2150_3</t>
  </si>
  <si>
    <t>UC0641_3</t>
  </si>
  <si>
    <t>Realitzar i supervisar desenvolupaments de projectes de carreteres i d'urbanització</t>
  </si>
  <si>
    <t>UF0312</t>
  </si>
  <si>
    <t>Processos de traçats de carreteres i vies urbanes</t>
  </si>
  <si>
    <t>UF0313</t>
  </si>
  <si>
    <t>Generació de traçats</t>
  </si>
  <si>
    <t>UC0642_3</t>
  </si>
  <si>
    <t>Representar serveis en obra civil</t>
  </si>
  <si>
    <t>noUF_MF0642_3</t>
  </si>
  <si>
    <t>UC2142_3</t>
  </si>
  <si>
    <t>Controlar l'execució de cimentacions i estructures en obra civil</t>
  </si>
  <si>
    <t>noUF_MF2142_3</t>
  </si>
  <si>
    <t>UC2143_3</t>
  </si>
  <si>
    <t>Controlar l'execució del moviment de terres en obra civil</t>
  </si>
  <si>
    <t>noUF_MF2143_3</t>
  </si>
  <si>
    <t>UC2144_3</t>
  </si>
  <si>
    <t>Controlar l'execució de l'obra civil en conduccions i canalitzacions de serveis</t>
  </si>
  <si>
    <t>noUF_MF2144_3</t>
  </si>
  <si>
    <t>UC2145_3</t>
  </si>
  <si>
    <t>Controlar l'execució de ferms i elements complementaris en obra civil</t>
  </si>
  <si>
    <t>noUF_MF2145_3</t>
  </si>
  <si>
    <t>UC1850_2</t>
  </si>
  <si>
    <t>Muntar estructures d'aeronaus</t>
  </si>
  <si>
    <t>UF2027</t>
  </si>
  <si>
    <t>Documentació i tecnologia aplicables al muntatge aeronàutic</t>
  </si>
  <si>
    <t>UF2028</t>
  </si>
  <si>
    <t>Operacions de muntatge d'estructures aeronàutiques</t>
  </si>
  <si>
    <t>UF2029</t>
  </si>
  <si>
    <t>Comprovació d'estructures aeronàutiques</t>
  </si>
  <si>
    <t>UC1851_2</t>
  </si>
  <si>
    <t>Segellar elements estructurals d'aeronaus</t>
  </si>
  <si>
    <t>noUF_MF1851_2</t>
  </si>
  <si>
    <t>UC1852_2</t>
  </si>
  <si>
    <t>Instal·lar sistemes i equips d'aeronaus</t>
  </si>
  <si>
    <t>UF2030</t>
  </si>
  <si>
    <t>Instal·lació de sistemes mecànics aeronàutics</t>
  </si>
  <si>
    <t>UF2031</t>
  </si>
  <si>
    <t>Instal·lació de sistemes elèctrics aeronàutics</t>
  </si>
  <si>
    <t>UF2032</t>
  </si>
  <si>
    <t>Comprovació i reglatge de sistemes mecànics i elèctrics aeronàutics</t>
  </si>
  <si>
    <t>UC1845_2</t>
  </si>
  <si>
    <t>Fabricar elements aeroespacials de material compost per emmotllament manual</t>
  </si>
  <si>
    <t>UF2033</t>
  </si>
  <si>
    <t>Materials compostos en el procés productiu aeronàutic</t>
  </si>
  <si>
    <t>UF2034</t>
  </si>
  <si>
    <t>Preparació, tall i laminat de materials compostos</t>
  </si>
  <si>
    <t>UF2035</t>
  </si>
  <si>
    <t>Fabricació d'elementals i conjunts de material compost</t>
  </si>
  <si>
    <t>UC1846_2</t>
  </si>
  <si>
    <t>Fabricar elements aeroespacials de material compost per emmotllament automàtic</t>
  </si>
  <si>
    <t>UF2037</t>
  </si>
  <si>
    <t>Cort i conformat a cop calent de materials compostos fabricats per emmotllament automàtic</t>
  </si>
  <si>
    <t>UF2036</t>
  </si>
  <si>
    <t>Laminat automatitzat de materials compostos</t>
  </si>
  <si>
    <t>UC1847_2</t>
  </si>
  <si>
    <t>Curar elements aeroespacials de material compost</t>
  </si>
  <si>
    <t>UF2038</t>
  </si>
  <si>
    <t>Curat i desemmotllament d'elements aeroespacials de material compost</t>
  </si>
  <si>
    <t>UC1848_2</t>
  </si>
  <si>
    <t>Mecanitzar elements aeroespacials de material compost</t>
  </si>
  <si>
    <t>UF2039</t>
  </si>
  <si>
    <t>Operacions de mecanització d'elements aeroespacials de material compost</t>
  </si>
  <si>
    <t>UC1849_2</t>
  </si>
  <si>
    <t>Verificar elements aeroespacials de material compost</t>
  </si>
  <si>
    <t>noUF_MF1849_2</t>
  </si>
  <si>
    <t>UC1142_2</t>
  </si>
  <si>
    <t>Traçar i mecanitzar canonades</t>
  </si>
  <si>
    <t>UF0494</t>
  </si>
  <si>
    <t>Interpretació de plànols en la fabricació de canonades</t>
  </si>
  <si>
    <t>UF0495</t>
  </si>
  <si>
    <t>Traçat de desenvolupaments en canonades</t>
  </si>
  <si>
    <t>UF0496</t>
  </si>
  <si>
    <t>Tall i mecanització de canonades</t>
  </si>
  <si>
    <t>UC1143_2</t>
  </si>
  <si>
    <t>Conformar i armar canonades</t>
  </si>
  <si>
    <t>UF0497</t>
  </si>
  <si>
    <t>Conformat i corbat en la fabricació de canonades</t>
  </si>
  <si>
    <t>UF0498</t>
  </si>
  <si>
    <t>Armat de canonades</t>
  </si>
  <si>
    <t>UC1144_2</t>
  </si>
  <si>
    <t>Muntar instal·lacions de canonada</t>
  </si>
  <si>
    <t>UF0499</t>
  </si>
  <si>
    <t>Organització i desenvolupament del muntatge de canonades</t>
  </si>
  <si>
    <t>UF0500</t>
  </si>
  <si>
    <t>Muntatge de suports i acoblament de canonades</t>
  </si>
  <si>
    <t>UF0501</t>
  </si>
  <si>
    <t>Soldadura en el muntatge de canonades</t>
  </si>
  <si>
    <t>UC0592_3</t>
  </si>
  <si>
    <t>Supervisar la producció en fabricació mecànica</t>
  </si>
  <si>
    <t>UF0178</t>
  </si>
  <si>
    <t>Organització en processos de fabricació mecànica</t>
  </si>
  <si>
    <t>UF0179</t>
  </si>
  <si>
    <t>Control i supervisió en els processos de producció i manteniment mecànic</t>
  </si>
  <si>
    <t>UF0180</t>
  </si>
  <si>
    <t>Prevenció de riscs laborals i protecció del medi ambient en processos de fabricació mecànica</t>
  </si>
  <si>
    <t>UC1151_3</t>
  </si>
  <si>
    <t>Definir processos de traçat, mecanitzat i conformat en construccions metàl·liques</t>
  </si>
  <si>
    <t>UF0866</t>
  </si>
  <si>
    <t>Documentació tècnica per al traçat, mecanitzat i conformat</t>
  </si>
  <si>
    <t>UF0867</t>
  </si>
  <si>
    <t>Procediments de fabricació per al mecanitzat i conformat en construccions metàl·liques</t>
  </si>
  <si>
    <t>UC1152_3</t>
  </si>
  <si>
    <t>Definir processos d'unió i muntatge de construccions metàl·liques</t>
  </si>
  <si>
    <t>UF0868</t>
  </si>
  <si>
    <t>Documentació tècnica d'unió i muntatge en construccions metàl·liques</t>
  </si>
  <si>
    <t>UF0869</t>
  </si>
  <si>
    <t>Procediments de fabricació en processos d'unió i muntatge en construccions metàl·liques</t>
  </si>
  <si>
    <t>UF0870</t>
  </si>
  <si>
    <t>Procediments d'unió homologats en construccions metàl·liques</t>
  </si>
  <si>
    <t>UC1153_3</t>
  </si>
  <si>
    <t>Programar sistemes automatitzats en construccions metâl·liques</t>
  </si>
  <si>
    <t>noUF_MF1153_3</t>
  </si>
  <si>
    <t>UC2312_2</t>
  </si>
  <si>
    <t>Realitzar les operacions prèvies de preparació a la soldadura amb elèctrode</t>
  </si>
  <si>
    <t>UF2999</t>
  </si>
  <si>
    <t>Prevenció de riscos laborals en feines de soldadura</t>
  </si>
  <si>
    <t>UF2998</t>
  </si>
  <si>
    <t>UC2313_2</t>
  </si>
  <si>
    <t>Executar les operacions de soldadura per arc sota gas protector amb elèctrode consumible, soldadura «MIG/MAG»</t>
  </si>
  <si>
    <t>UF3002</t>
  </si>
  <si>
    <t>Soldadura amb filferro tubular</t>
  </si>
  <si>
    <t>UF3000</t>
  </si>
  <si>
    <t>Preparació prèvia a la soldadura MIG/MAG i soldadura MAG de xapes i perfils d'acer al carboni</t>
  </si>
  <si>
    <t>UF3001</t>
  </si>
  <si>
    <t>Soldadura MIG/MAG de xapes i estructures d'acer al carboni i inoxidable</t>
  </si>
  <si>
    <t>UC2314_2</t>
  </si>
  <si>
    <t>Realitzar les operacions de comprovació i millora postsoldeig a la soldadura amb elèctrode</t>
  </si>
  <si>
    <t>UF3003</t>
  </si>
  <si>
    <t>UC1145_3</t>
  </si>
  <si>
    <t>Dissenyar productes de caldereria</t>
  </si>
  <si>
    <t>UF0600</t>
  </si>
  <si>
    <t>Caracterització de productes de caldereria</t>
  </si>
  <si>
    <t>UF0601</t>
  </si>
  <si>
    <t>Materials per a la fabricació i muntatge de productes de caldereria</t>
  </si>
  <si>
    <t>UF0602</t>
  </si>
  <si>
    <t>Documentació per a la fabricació i el muntatge de productes de caldereria</t>
  </si>
  <si>
    <t>UC1146_3</t>
  </si>
  <si>
    <t>Dissenyar productes d'estructures metàl·liques</t>
  </si>
  <si>
    <t>UF0603</t>
  </si>
  <si>
    <t>Caracterització de productes d'estructures metàl·liques</t>
  </si>
  <si>
    <t>UF0604</t>
  </si>
  <si>
    <t>Materials per a la fabricació i muntatge de productes d'estructures metàl·liques</t>
  </si>
  <si>
    <t>UF0605</t>
  </si>
  <si>
    <t>Documentació per a la fabricació i el muntatge de productes d'estructures metàl·liques</t>
  </si>
  <si>
    <t>UC1147_3</t>
  </si>
  <si>
    <t>Fer càlculs i plans de prova en caldereria i estructures metàl·liques</t>
  </si>
  <si>
    <t>UF0606</t>
  </si>
  <si>
    <t>Solucions constructives en construccions metàl·liques</t>
  </si>
  <si>
    <t>UF0607</t>
  </si>
  <si>
    <t>Càlcul d'elements d'unió</t>
  </si>
  <si>
    <t>UF0608</t>
  </si>
  <si>
    <t>Proves i assajos en construccions metàl·liques</t>
  </si>
  <si>
    <t>UC1148_3</t>
  </si>
  <si>
    <t>Elaborar la documentació tècnica dels productes de construccions metàl·liques</t>
  </si>
  <si>
    <t>UF0454</t>
  </si>
  <si>
    <t>Elaboració de documentació tècnica amb programes CAD-CAM per a fabricació mecànica</t>
  </si>
  <si>
    <t>UF0455</t>
  </si>
  <si>
    <t>Gestió documental del producte de fabricació mecànica</t>
  </si>
  <si>
    <t>UF0609</t>
  </si>
  <si>
    <t>Representació gràfica en construccions metàl·liques</t>
  </si>
  <si>
    <t>UC1149_3</t>
  </si>
  <si>
    <t>Dissenyar esquemes de canonades industrials</t>
  </si>
  <si>
    <t>UF0871</t>
  </si>
  <si>
    <t>Documentació tècnica i accessoris en una instal·lació de canonades industrial</t>
  </si>
  <si>
    <t>UF0872</t>
  </si>
  <si>
    <t>Càlculs per dimensionar productes i automatitzar instal·lacions de canonades industrialas</t>
  </si>
  <si>
    <t>UC1150_3</t>
  </si>
  <si>
    <t>Dissenyar instal·lacions de canonades industrials</t>
  </si>
  <si>
    <t>UF0873</t>
  </si>
  <si>
    <t>Disseny de canonades per a la fabricació i el muntatge d'instal·lacions</t>
  </si>
  <si>
    <t>UF0874</t>
  </si>
  <si>
    <t>Especificacions per a la fabricació i el muntatge de canonades industrials</t>
  </si>
  <si>
    <t>UF0875</t>
  </si>
  <si>
    <t>Pla de proves i assajos de canonades industrials</t>
  </si>
  <si>
    <t>UC2315_2</t>
  </si>
  <si>
    <t>Executar les operacions de soldadura per arc sota gas protector amb elèctrode no consumible, soldadura «TIG»</t>
  </si>
  <si>
    <t>UF3004</t>
  </si>
  <si>
    <t>Preparació per a la soldadura per arc sota gas protector amb elèctrode no consumible, soldadura «TIG» i soldadura TIG d'acer carboni</t>
  </si>
  <si>
    <t>UF3006</t>
  </si>
  <si>
    <t>Soldadura TIG d'alumini i aliatges</t>
  </si>
  <si>
    <t>UF3005</t>
  </si>
  <si>
    <t>Soldadura TIG d'acer inoxidable</t>
  </si>
  <si>
    <t>UC0812_3</t>
  </si>
  <si>
    <t>Dissenyar els elements d'estructures en la construcció i reparació naval</t>
  </si>
  <si>
    <t>UF1015</t>
  </si>
  <si>
    <t>Documentació tècnica en construccions navals</t>
  </si>
  <si>
    <t>UF1016</t>
  </si>
  <si>
    <t>Plànols de muntatge, especejament i detall d'elements estructurals navals</t>
  </si>
  <si>
    <t>UF1017</t>
  </si>
  <si>
    <t>Materials i documentació de traçat i tall en construccions navals</t>
  </si>
  <si>
    <t>UC0813_3</t>
  </si>
  <si>
    <t>Dissenyar les maniobres en construcció i reparació naval</t>
  </si>
  <si>
    <t>UF1018</t>
  </si>
  <si>
    <t>Càlcul de maniobres de bucs, elements, blocs, subblocs, maquinària i equips pesats</t>
  </si>
  <si>
    <t>UF1019</t>
  </si>
  <si>
    <t>Maniobres de trasllat i volteig de blocs, avarada i flotació</t>
  </si>
  <si>
    <t>UF1020</t>
  </si>
  <si>
    <t>Maniobres de fondeig, amarrament, remolc y avarament</t>
  </si>
  <si>
    <t>UC0814_3</t>
  </si>
  <si>
    <t>Dissenyar els elements d'armament en la construcció i reparació naval</t>
  </si>
  <si>
    <t>UF1021</t>
  </si>
  <si>
    <t>Disseny de xarxes de canonada i ventilació naval</t>
  </si>
  <si>
    <t>UF1022</t>
  </si>
  <si>
    <t>Plans constructius de xarxes de canonada i ventilació naval</t>
  </si>
  <si>
    <t>UF1023</t>
  </si>
  <si>
    <t>Plans constructius per a elaboració i assemblatge d'equips i maquinària d'armament</t>
  </si>
  <si>
    <t>UC0815_3</t>
  </si>
  <si>
    <t>Desenvolupar la documentació tècnica de construcció i reparació naval</t>
  </si>
  <si>
    <t>UF1024</t>
  </si>
  <si>
    <t>Representació gràfica en construcció naval</t>
  </si>
  <si>
    <t>UF1025</t>
  </si>
  <si>
    <t>Disseny 2D i 3D en construcció naval</t>
  </si>
  <si>
    <t>UC2316_2</t>
  </si>
  <si>
    <t>Executar les operacions de soldadura per arc amb elèctrode revestit</t>
  </si>
  <si>
    <t>UF3007</t>
  </si>
  <si>
    <t>Preparació prèvia a la soldadura per arc amb elèctrode revestit i soldadura amb elèctrodes revestits de xapes i perfils d'acer carboni amb elèctrodes de rútil</t>
  </si>
  <si>
    <t>UF3008</t>
  </si>
  <si>
    <t>Soldadura amb elèctrodes revestits de xapes i perfils d'acer carboni amb elèctrodes bàsics</t>
  </si>
  <si>
    <t>UF3009</t>
  </si>
  <si>
    <t>Soldadura con electrodos revestidos de estructuras de acero carbono, inoxidables y otros materiales</t>
  </si>
  <si>
    <t>UC0087_1</t>
  </si>
  <si>
    <t>Realitzar operacions bàsiques de fabricació</t>
  </si>
  <si>
    <t>UF0441</t>
  </si>
  <si>
    <t>Màquines, eines i materials de processos bàsics de fabricació</t>
  </si>
  <si>
    <t>UF0442</t>
  </si>
  <si>
    <t>Operacions bàsiques i processos automàtics de fabricació mecànica</t>
  </si>
  <si>
    <t>UF0443</t>
  </si>
  <si>
    <t>Control i verificació de productes fabricats</t>
  </si>
  <si>
    <t>UC0088_1</t>
  </si>
  <si>
    <t>Realitzar operacions bàsiques de muntatge</t>
  </si>
  <si>
    <t>UF0444</t>
  </si>
  <si>
    <t>Preparació de materials i maquinària segons documentació tècnica</t>
  </si>
  <si>
    <t>UF0445</t>
  </si>
  <si>
    <t>Muntatge de conjunts i estructures fixes o desmuntables</t>
  </si>
  <si>
    <t>UF0446</t>
  </si>
  <si>
    <t>Operacions de verificació i control de productes mecànics</t>
  </si>
  <si>
    <t>UC1263_2</t>
  </si>
  <si>
    <t>Muntar, reparar i posar en marxa sistemes mecànics</t>
  </si>
  <si>
    <t>UF0456</t>
  </si>
  <si>
    <t>Muntatge i reparació dels sistemes mecànics</t>
  </si>
  <si>
    <t>UF0457</t>
  </si>
  <si>
    <t>Posada en marxa i regulació dels sistemes mecànics</t>
  </si>
  <si>
    <t>UC1264_2</t>
  </si>
  <si>
    <t>Muntar, reparar i posar en marxa sistemes pneumàtics, hidràulics, elèctrics i electrònics de béns d'equip i maquinària industrial</t>
  </si>
  <si>
    <t>UF0458</t>
  </si>
  <si>
    <t>Muntatge i reparació de sistemes elèctrics i electrònics de béns d'equip i màquines industrials</t>
  </si>
  <si>
    <t>UF0460</t>
  </si>
  <si>
    <t>Sistemes de control integrats a béns d'equip i maquinària industrial i elaboració de la documentació tècnica</t>
  </si>
  <si>
    <t>UF0461</t>
  </si>
  <si>
    <t>Muntatge i posada marxa de sistemes robòtics i sistemes de visió, en béns d'equip i maquinària industrial</t>
  </si>
  <si>
    <t>UF0459</t>
  </si>
  <si>
    <t>Muntatge i reparació de sistemes pneumàtics i hidràulics de béns d'equip i màquines industrials</t>
  </si>
  <si>
    <t>UC1265_2</t>
  </si>
  <si>
    <t>Realitzar operacions de mecanització i unió en processos de muntatge de béns d'equip i maquinària industrial</t>
  </si>
  <si>
    <t>UF0464</t>
  </si>
  <si>
    <t>Operacions d'unió</t>
  </si>
  <si>
    <t>UF0462</t>
  </si>
  <si>
    <t>Operacions de mecanització manual</t>
  </si>
  <si>
    <t>UF0463</t>
  </si>
  <si>
    <t>Operacions de mecanització per mitjans automàtics</t>
  </si>
  <si>
    <t>UC0105_3</t>
  </si>
  <si>
    <t>Dissenyar productes de fabricació mecànica</t>
  </si>
  <si>
    <t>UF0447</t>
  </si>
  <si>
    <t>Solucions constructives aplicades al disseny de productes mecànics</t>
  </si>
  <si>
    <t>UF0448</t>
  </si>
  <si>
    <t>Dimensionament, verificació i control de productes mecànics</t>
  </si>
  <si>
    <t>UF0449</t>
  </si>
  <si>
    <t>Definició i realització de prototips mecànics</t>
  </si>
  <si>
    <t>UC0106_3</t>
  </si>
  <si>
    <t>Automatitzar els productes de fabricació mecànica</t>
  </si>
  <si>
    <t>UF0450</t>
  </si>
  <si>
    <t>Disseny d'automatismes en productes de fabricació mecànica</t>
  </si>
  <si>
    <t>UF0451</t>
  </si>
  <si>
    <t>Automatismes electropneumaticohidràulics en productes de fabricació mecànica</t>
  </si>
  <si>
    <t>UF0452</t>
  </si>
  <si>
    <t>Sistemes de comunicacions i transmissió de dades en la indústria de productes de fabric mecànic</t>
  </si>
  <si>
    <t>UC0107_3</t>
  </si>
  <si>
    <t>Elaborar la documentació tècnica dels productes de fabricació mecànica</t>
  </si>
  <si>
    <t>UF0453</t>
  </si>
  <si>
    <t>Representació gràfica per a productes de fabricació mecànica</t>
  </si>
  <si>
    <t>Elaboració de documentació tècnica emprant programes CAD-CAM per a fabricació mecànica</t>
  </si>
  <si>
    <t>UC0586_2</t>
  </si>
  <si>
    <t>Preparar equips i realitzar la fusió i colada</t>
  </si>
  <si>
    <t>UF0169</t>
  </si>
  <si>
    <t>Revestiment de forns i culleres</t>
  </si>
  <si>
    <t>UF0170</t>
  </si>
  <si>
    <t>Operacions de fusió</t>
  </si>
  <si>
    <t>UF0171</t>
  </si>
  <si>
    <t>Operacions de colada</t>
  </si>
  <si>
    <t>UC0587_2</t>
  </si>
  <si>
    <t>Preparar màquines i instal·lacions de processos automàtics de fosa</t>
  </si>
  <si>
    <t>noUF_MF0587_2</t>
  </si>
  <si>
    <t>UC0588_2</t>
  </si>
  <si>
    <t>Elaborar motlles i mascles per al procés de fosa</t>
  </si>
  <si>
    <t>UF0172</t>
  </si>
  <si>
    <t>Tècniques de barreja de sorres</t>
  </si>
  <si>
    <t>UF0173</t>
  </si>
  <si>
    <t>Aplicació de processos d'emmotllament i fabricació de mascles</t>
  </si>
  <si>
    <t>UF0174</t>
  </si>
  <si>
    <t>Obtenció de motlles i mascles per procediments manuals</t>
  </si>
  <si>
    <t>UC0589_3</t>
  </si>
  <si>
    <t>Definir processos operacionals de fosa</t>
  </si>
  <si>
    <t>UF0175</t>
  </si>
  <si>
    <t>Interpretació de plànols i aliatges en fosa</t>
  </si>
  <si>
    <t>UF0176</t>
  </si>
  <si>
    <t>Càlcul de temps i costos en fosa</t>
  </si>
  <si>
    <t>UF0177</t>
  </si>
  <si>
    <t>Desenvolupament de processos de fosa</t>
  </si>
  <si>
    <t>UC0590_3</t>
  </si>
  <si>
    <t>Definir processos operacionals de pulverimetal·lúrgia</t>
  </si>
  <si>
    <t>noUF_MF0590_3</t>
  </si>
  <si>
    <t>UC0591_3</t>
  </si>
  <si>
    <t>Programar sistemes automatitzats en fabricació mecànica</t>
  </si>
  <si>
    <t>noUF_MF0591_3</t>
  </si>
  <si>
    <t>UC0089_2</t>
  </si>
  <si>
    <t>Determinar els processos de mecanització per arrencament de ferritja</t>
  </si>
  <si>
    <t>UF0876</t>
  </si>
  <si>
    <t>Especificacions tècniques en processos de mecanització per arrencament de ferritja</t>
  </si>
  <si>
    <t>UF0991</t>
  </si>
  <si>
    <t>Càlcul de costos en processos de mecanització per arrencament de ferritja</t>
  </si>
  <si>
    <t>UC0090_2</t>
  </si>
  <si>
    <t>Preparar màquines i sistemes per procedir a la mecanització per arrencament de ferritja</t>
  </si>
  <si>
    <t>UF0877</t>
  </si>
  <si>
    <t>Prevenció de riscos laborals i mediambientals en la mecanització per arrencament de ferritja</t>
  </si>
  <si>
    <t>UF0878</t>
  </si>
  <si>
    <t>Preparació de màquines, equips i eines en operacions de mecanització per arrencament de fer</t>
  </si>
  <si>
    <t>UF0879</t>
  </si>
  <si>
    <t>Elaboració de programes en CNC per a la fabricació de peces per arrancament de ferritja</t>
  </si>
  <si>
    <t>UF0880</t>
  </si>
  <si>
    <t>Processos auxiliars de fabricació en la mecanització per arrencament de ferritja</t>
  </si>
  <si>
    <t>UC0091_2</t>
  </si>
  <si>
    <t>Mecanitzar els productes per arrencament de ferritja</t>
  </si>
  <si>
    <t>UF0881</t>
  </si>
  <si>
    <t>Procés de mecanització per arrencament de ferritja</t>
  </si>
  <si>
    <t>UF0882</t>
  </si>
  <si>
    <t>Comprovació i optimització del programa CNC per a la mecanització per arrencament de ferritja</t>
  </si>
  <si>
    <t>UF0883</t>
  </si>
  <si>
    <t>Verificació del producte mecanitzat per arrencament de ferritja</t>
  </si>
  <si>
    <t>UC0104_2</t>
  </si>
  <si>
    <t>Preparar els equips i instal·lacions de processos automàtics de tractaments</t>
  </si>
  <si>
    <t>UF0598</t>
  </si>
  <si>
    <t>Sistemes automàtics de regulació i control en tractaments de metalls</t>
  </si>
  <si>
    <t>UF0599</t>
  </si>
  <si>
    <t>Programació dels sistemes en tractaments de metalls</t>
  </si>
  <si>
    <t>UC1266_2</t>
  </si>
  <si>
    <t>Realitzar tractaments tèrmics en productes metàl·lics</t>
  </si>
  <si>
    <t>UF1834</t>
  </si>
  <si>
    <t>Planificació de tractaments tèrmics en productes metàl·lics</t>
  </si>
  <si>
    <t>UF1835</t>
  </si>
  <si>
    <t>Preparació de peces metàl·liques en tractaments tèrmics</t>
  </si>
  <si>
    <t>UF1836</t>
  </si>
  <si>
    <t>Preparació d'equips i control de processos en tractaments tèrmics i termoquímics</t>
  </si>
  <si>
    <t>UF1837</t>
  </si>
  <si>
    <t>Prevenció de riscos laborals i mediambientals en tractaments tèrmics en fabricació mecànica</t>
  </si>
  <si>
    <t>UC0095_2</t>
  </si>
  <si>
    <t>Determinar els processos de mecanització per tall i conformació</t>
  </si>
  <si>
    <t>UF0584</t>
  </si>
  <si>
    <t>Especificacions tècniques en processos de mecanització per tall i conformació</t>
  </si>
  <si>
    <t>UF0585</t>
  </si>
  <si>
    <t>Càlcul de costos en processos de mecanització per tall i conformació</t>
  </si>
  <si>
    <t>UC0096_2</t>
  </si>
  <si>
    <t>Preparar i programar màquines i sistemes per procedir a la mecanització per tall i conformació</t>
  </si>
  <si>
    <t>UF0586</t>
  </si>
  <si>
    <t>Preparació de màquines, equips i eines en operacions de mecanitz per tall i conformació</t>
  </si>
  <si>
    <t>UF0589</t>
  </si>
  <si>
    <t>Prevenció de riscos laborals i mediambientals per a la mecanització per tall i conformació</t>
  </si>
  <si>
    <t>UF0587</t>
  </si>
  <si>
    <t>Elaboració de programes de CNC per a la fabricació de peces per tall i conformació</t>
  </si>
  <si>
    <t>UF0588</t>
  </si>
  <si>
    <t>Processos auxiliars de fabricació en la mecanització per tall i conformació</t>
  </si>
  <si>
    <t>UC0097_2</t>
  </si>
  <si>
    <t>Mecanitzar els productes per tall, conformació i procediments especials afins</t>
  </si>
  <si>
    <t>UF0590</t>
  </si>
  <si>
    <t>Preparació d'estris per a la mecanització</t>
  </si>
  <si>
    <t>UF0591</t>
  </si>
  <si>
    <t>Operacions de màquines-eina per al punxonament i plegatge</t>
  </si>
  <si>
    <t>UF0592</t>
  </si>
  <si>
    <t>Tall per plasma i oxitall</t>
  </si>
  <si>
    <t>UC0102_2</t>
  </si>
  <si>
    <t>Realitzar tractaments superficials</t>
  </si>
  <si>
    <t>UF0593</t>
  </si>
  <si>
    <t>Preparació d'equips i instal·lacions de tractaments superficials</t>
  </si>
  <si>
    <t>UF0594</t>
  </si>
  <si>
    <t>Tractaments superficials galvànic, químic i mecànic</t>
  </si>
  <si>
    <t>UF0595</t>
  </si>
  <si>
    <t>Prevenció de riscos laborals i mediambientals per a tractaments superficials</t>
  </si>
  <si>
    <t>UC0103_2</t>
  </si>
  <si>
    <t>Pintar i realitzar acabaments</t>
  </si>
  <si>
    <t>UF0596</t>
  </si>
  <si>
    <t>Preparació de les superfícies i productes per a la pintada i acabament</t>
  </si>
  <si>
    <t>UF0597</t>
  </si>
  <si>
    <t>Operacions amb equips de pintura i acabament</t>
  </si>
  <si>
    <t>UC0092_2</t>
  </si>
  <si>
    <t>Determinar els processos de mecanització per abrasió, electroerosió i procediments especials</t>
  </si>
  <si>
    <t>UF1006</t>
  </si>
  <si>
    <t>Especificacions tècniques en processos de mecanització per abrasió, electroerosió i procediment</t>
  </si>
  <si>
    <t>UF1007</t>
  </si>
  <si>
    <t>Càlcul de costos en processos de mecanització per abrasió, electroerosió i procediments especi</t>
  </si>
  <si>
    <t>UC0093_2</t>
  </si>
  <si>
    <t>Preparar màquines i sistemes per procedir a la mecanització per abrasió, electroerosió i procediments especials</t>
  </si>
  <si>
    <t>UF1009</t>
  </si>
  <si>
    <t>Elaboració de programes de CNC per a la fabricació de peces per abrasió, electroerosió i pro</t>
  </si>
  <si>
    <t>UF1008</t>
  </si>
  <si>
    <t>Preparació de màquines, equips i eines en operacions de mecanització per abrasió, elect</t>
  </si>
  <si>
    <t>UF1011</t>
  </si>
  <si>
    <t>Prevenció de riscos laborals i mediambientals en la mecanització per abrasió, electroerosió</t>
  </si>
  <si>
    <t>UF1010</t>
  </si>
  <si>
    <t>Processos auxiliars de fabricació en la mecanització per abrasió, electroerosió i procediment</t>
  </si>
  <si>
    <t>UC0094_2</t>
  </si>
  <si>
    <t>Mecanitzar els productes per abrasió, electroerosió i procediments especials</t>
  </si>
  <si>
    <t>UF1012</t>
  </si>
  <si>
    <t>Procés de mecanització per abrasió, electroerosió i procediments especials</t>
  </si>
  <si>
    <t>UF1013</t>
  </si>
  <si>
    <t>Comprovació i optimització del programa CNC per a la mecanització per abrasió, electroerosió i p</t>
  </si>
  <si>
    <t>UF1014</t>
  </si>
  <si>
    <t>Verificació del producte mecanitzat per abrasió, electroerosió i procediments especials</t>
  </si>
  <si>
    <t>UC1267_3</t>
  </si>
  <si>
    <t>Programar i controlar la producció en fabricació mecànica</t>
  </si>
  <si>
    <t>UF1125</t>
  </si>
  <si>
    <t>Tècniques de programació en fabricació mecànica</t>
  </si>
  <si>
    <t>UF1126</t>
  </si>
  <si>
    <t>Control de la producció en fabricació mecànica</t>
  </si>
  <si>
    <t>UF1127</t>
  </si>
  <si>
    <t>Registre, evolució i incidències en la producció en fabricació mecànica</t>
  </si>
  <si>
    <t>UC1268_3</t>
  </si>
  <si>
    <t>Aprovisionar els processos productius de fabricació mecànica</t>
  </si>
  <si>
    <t>UF1128</t>
  </si>
  <si>
    <t>Control d'emmagatzematge mecànic</t>
  </si>
  <si>
    <t>UF1129</t>
  </si>
  <si>
    <t>Costos dels processos de mecanització</t>
  </si>
  <si>
    <t>UC2159_3</t>
  </si>
  <si>
    <t>Planificar la producció de peces mecanitzades en barra</t>
  </si>
  <si>
    <t>noUF_MF2159_3</t>
  </si>
  <si>
    <t>UC2160_3</t>
  </si>
  <si>
    <t>Programar màquines de CNC per a la mecanització en barra</t>
  </si>
  <si>
    <t>UF1999</t>
  </si>
  <si>
    <t>Programació de CNC per a mecanització en barra</t>
  </si>
  <si>
    <t>UF2000</t>
  </si>
  <si>
    <t>Automatització d'operacions auxiliars en mecanització en barra</t>
  </si>
  <si>
    <t>UF2001</t>
  </si>
  <si>
    <t>Programació de robots</t>
  </si>
  <si>
    <t>UC2161_3</t>
  </si>
  <si>
    <t>Preparar màquines de CNC per a la mecanització en barra</t>
  </si>
  <si>
    <t>UF2002</t>
  </si>
  <si>
    <t>Preparació de màquines de mecanització en barra accionades per lleves</t>
  </si>
  <si>
    <t>UF2003</t>
  </si>
  <si>
    <t>Preparació de màquines de mecanització en barra de CNC</t>
  </si>
  <si>
    <t>UC2162_3</t>
  </si>
  <si>
    <t>Gestionar i supervisar el manteniment de màquines de mecanització en barra</t>
  </si>
  <si>
    <t>noUF_MF2162_3</t>
  </si>
  <si>
    <t>UC2163_3</t>
  </si>
  <si>
    <t>Supervisar la producció de peces mecanitzades en barra</t>
  </si>
  <si>
    <t>noUF_MF2163_3</t>
  </si>
  <si>
    <t>UC0593_3</t>
  </si>
  <si>
    <t>Definir processos de mecanització en fabricació mecànica</t>
  </si>
  <si>
    <t>UF1123</t>
  </si>
  <si>
    <t>Processos i estris de mecanització en fabricació mecànica</t>
  </si>
  <si>
    <t>UF1154</t>
  </si>
  <si>
    <t>Prevenció de riscs professionals i mediambientals a la producció de mecanització, conformat i muntatge mecànic</t>
  </si>
  <si>
    <t>UC0594_3</t>
  </si>
  <si>
    <t>Definir processos de conformació en fabricació mecànica</t>
  </si>
  <si>
    <t>noUF_MF0594_3</t>
  </si>
  <si>
    <t>UC0595_3</t>
  </si>
  <si>
    <t>Definir processos de muntatge en fabricació mecànica</t>
  </si>
  <si>
    <t>noUF_MF0595_3</t>
  </si>
  <si>
    <t>UC0596_3</t>
  </si>
  <si>
    <t>Programar el control numèric amb ordinador (CNC) en màquines o sistemes de mecanització i conformació mecànica</t>
  </si>
  <si>
    <t>UF1124</t>
  </si>
  <si>
    <t>Programació de control numèric amb ordinador (CNC)</t>
  </si>
  <si>
    <t>UC2164_3</t>
  </si>
  <si>
    <t>Adaptar els plànols de fabricació per a la mecanització a alta velocitat i alt rendiment</t>
  </si>
  <si>
    <t>noUF_MF2164_3</t>
  </si>
  <si>
    <t>UC2165_3</t>
  </si>
  <si>
    <t>Dissenyar utillatges d'amarratge de peça per a la mecanització a alta velocitat i alt rendiment</t>
  </si>
  <si>
    <t>UF2043</t>
  </si>
  <si>
    <t>Desenvolupament de documentació de disseny per a la fabricació d'utillatges d'amarratge</t>
  </si>
  <si>
    <t>UF2042</t>
  </si>
  <si>
    <t>Definició d'utillatges per a mecanització d'alta velocitat i alt rendiment</t>
  </si>
  <si>
    <t>UC2166_3</t>
  </si>
  <si>
    <t>Planificar la mecanització a alta velocitat i alt rendiment</t>
  </si>
  <si>
    <t>UF2044</t>
  </si>
  <si>
    <t>Planificació de la mecanització a alta velocitat</t>
  </si>
  <si>
    <t>UF2045</t>
  </si>
  <si>
    <t>Planificació de la mecanització d'alt rendiment en màquines multitasca de fresat i tornejat</t>
  </si>
  <si>
    <t>UF2046</t>
  </si>
  <si>
    <t>Planificació de la mecanització d'alt rendiment en màquines multitasca de tornejat i fresat</t>
  </si>
  <si>
    <t>UC2167_3</t>
  </si>
  <si>
    <t>Mecanitzar a alta velocitat i alt rendiment</t>
  </si>
  <si>
    <t>UF2047</t>
  </si>
  <si>
    <t>Mecanitzat a alta velocitat</t>
  </si>
  <si>
    <t>UF2048</t>
  </si>
  <si>
    <t>Mecanització d'alt rendiment en fresadora multitasca</t>
  </si>
  <si>
    <t>UF2049</t>
  </si>
  <si>
    <t>Mecanització d'alt rendiment en torn multitasca</t>
  </si>
  <si>
    <t>UC0108_3</t>
  </si>
  <si>
    <t>Dissenyar estris per al processament de xapa</t>
  </si>
  <si>
    <t>UF0579</t>
  </si>
  <si>
    <t>Estris per al processament de xapa</t>
  </si>
  <si>
    <t>UF0580</t>
  </si>
  <si>
    <t>Dimensionament i procediments per a l'elaboració d'estris per al processament de xapa</t>
  </si>
  <si>
    <t>UF0581</t>
  </si>
  <si>
    <t>Muntatge i verificació d'estris per al processament de xapa</t>
  </si>
  <si>
    <t>UC0109_3</t>
  </si>
  <si>
    <t>Automatizar els processos operatius dels estris de processament de xapa</t>
  </si>
  <si>
    <t>UF0582</t>
  </si>
  <si>
    <t>Disseny d'automatismes d'estris de processament de xapa</t>
  </si>
  <si>
    <t>UC0110_3</t>
  </si>
  <si>
    <t>Elaborar la documentació tècnica de l'estri</t>
  </si>
  <si>
    <t>Elaboració de documentació tècnica, emprant programes CAD-CAM per a fabricació mecànica</t>
  </si>
  <si>
    <t>UF0583</t>
  </si>
  <si>
    <t>Representació gràfica d'estris de processament de xapa</t>
  </si>
  <si>
    <t>UC2155_3</t>
  </si>
  <si>
    <t>Dissenyar encunys per a l'obtenció de peces de xapa metàl·lica</t>
  </si>
  <si>
    <t>UF2040</t>
  </si>
  <si>
    <t>Matriceria</t>
  </si>
  <si>
    <t>UF2154</t>
  </si>
  <si>
    <t>Disseny d'encunys assistit per ordinador (CAD)</t>
  </si>
  <si>
    <t>UF2041</t>
  </si>
  <si>
    <t>Càlcul i dimensionament d'elements de l'encuny</t>
  </si>
  <si>
    <t>UC2156_3</t>
  </si>
  <si>
    <t>Planificar la fabricació d'encunys per a l'obtenció de peces de xapa metàl·lica</t>
  </si>
  <si>
    <t>UF2155</t>
  </si>
  <si>
    <t>Planificació i programació de la producció de components d'encunys</t>
  </si>
  <si>
    <t>UF2158</t>
  </si>
  <si>
    <t>Cam per a la fabricació de components de matriceria o motlles</t>
  </si>
  <si>
    <t>UF2156</t>
  </si>
  <si>
    <t>Programació de CNC de torn per a components de matriceria o motlles</t>
  </si>
  <si>
    <t>UF2157</t>
  </si>
  <si>
    <t>Programació de CNC de fresadora per a components de matriceria o motlles</t>
  </si>
  <si>
    <t>UC2157_3</t>
  </si>
  <si>
    <t>Elaborar components d'encunys per a l'obtenció de peces de xapa metàl·lica</t>
  </si>
  <si>
    <t>UF2161</t>
  </si>
  <si>
    <t>Mecanització de components d'encunys per electroerosió</t>
  </si>
  <si>
    <t>UF2160</t>
  </si>
  <si>
    <t>Mecanització de components d'encunys en rectificadora convencional i CNC</t>
  </si>
  <si>
    <t>UF2159</t>
  </si>
  <si>
    <t>Mecanització de components d'encunys per arrencada de ferritja</t>
  </si>
  <si>
    <t>UC2158_3</t>
  </si>
  <si>
    <t>Ajustar, muntar i verificar la funcionalitat i els components d'encunys</t>
  </si>
  <si>
    <t>UF2162</t>
  </si>
  <si>
    <t>Metrologia per a matrius o motlles</t>
  </si>
  <si>
    <t>UF2163</t>
  </si>
  <si>
    <t>Ajust d'encunys</t>
  </si>
  <si>
    <t>UF2164</t>
  </si>
  <si>
    <t>Muntatge d'encunys i posada al punt de línies d'estampat</t>
  </si>
  <si>
    <t>UC0111_3</t>
  </si>
  <si>
    <t>Disenyar motllos i models per al procés de fosa o forja</t>
  </si>
  <si>
    <t>UF0574</t>
  </si>
  <si>
    <t>Diseny de motllos i models per a fosa o forja</t>
  </si>
  <si>
    <t>UF0575</t>
  </si>
  <si>
    <t>Processos de fabricació de motllos i models per a fosa o forja</t>
  </si>
  <si>
    <t>UF0576</t>
  </si>
  <si>
    <t>Materials i estudi de viabilitat en el disseny de motllos i models per a fosa o forja</t>
  </si>
  <si>
    <t>UC0112_3</t>
  </si>
  <si>
    <t>Automatitzar els processos operatius del motllo</t>
  </si>
  <si>
    <t>UF0577</t>
  </si>
  <si>
    <t>Disseny d'automatismes per a fosa o forja</t>
  </si>
  <si>
    <t>UC0113_3</t>
  </si>
  <si>
    <t>Elaborar la documentació tècnica del motlle o model</t>
  </si>
  <si>
    <t>UF0578</t>
  </si>
  <si>
    <t>Representació gràfica de motlles i models per a fosa o forja</t>
  </si>
  <si>
    <t>UC2151_3</t>
  </si>
  <si>
    <t>Dissenyar motllos per a l'obtenció de peces polimèriques i de metalls lleugers</t>
  </si>
  <si>
    <t>UF2269</t>
  </si>
  <si>
    <t>Disseny de motlles assistit per ordinador (CAD)</t>
  </si>
  <si>
    <t>UF2267</t>
  </si>
  <si>
    <t>Motlles</t>
  </si>
  <si>
    <t>UF2268</t>
  </si>
  <si>
    <t>Càlcul i dimensionament d'elements per a motlles</t>
  </si>
  <si>
    <t>UC2152_3</t>
  </si>
  <si>
    <t>Planificar la fabricació de motllos per a l'obtenció de peces polimèriques i de metalls lleugers</t>
  </si>
  <si>
    <t>UF2270</t>
  </si>
  <si>
    <t>Planificació i programació de la producció de components per a motlles</t>
  </si>
  <si>
    <t>UC2153_3</t>
  </si>
  <si>
    <t>Elaborar components de motllos per a l'obtenció de peces polimèriques i de metalls lleugers</t>
  </si>
  <si>
    <t>UF2272</t>
  </si>
  <si>
    <t>Mecanització de components de motlles en rectificadora convencional i CNC</t>
  </si>
  <si>
    <t>UF2271</t>
  </si>
  <si>
    <t>Mecanització de components de motlles per arrencament de ferritja</t>
  </si>
  <si>
    <t>UF2273</t>
  </si>
  <si>
    <t>Mecanització de components de motlles per electroerosió</t>
  </si>
  <si>
    <t>UC2154_3</t>
  </si>
  <si>
    <t>Ajustar, muntar i verificar la funcionalitat i els components de motllos</t>
  </si>
  <si>
    <t>UF2274</t>
  </si>
  <si>
    <t>Ajusti, muntatge del motlle i posada al punt de línies d'emmotllament</t>
  </si>
  <si>
    <t>UC0706_1</t>
  </si>
  <si>
    <t>Preparar i posar a punt habitacions, zones nobles i àrees comunes</t>
  </si>
  <si>
    <t>UF0038</t>
  </si>
  <si>
    <t>Aprovisionament i organització de l'office en allotjaments</t>
  </si>
  <si>
    <t>UF0039</t>
  </si>
  <si>
    <t>Neteja i posada a punt de pisos i zones comunes en allotjaments</t>
  </si>
  <si>
    <t>UF0040</t>
  </si>
  <si>
    <t>Atenció al client o a la clienta en la neteja de pisos en allotjaments</t>
  </si>
  <si>
    <t>UC0707_1</t>
  </si>
  <si>
    <t>Realitzar les activitats de rentat de roba pròpies d'establiments d'allotjament</t>
  </si>
  <si>
    <t>noUF_MF0707_1</t>
  </si>
  <si>
    <t>UC0708_1</t>
  </si>
  <si>
    <t>Realitzar les activitats de planxada i arranjament de roba, pròpies d'establiments d'allotjament</t>
  </si>
  <si>
    <t>noUF_MF0708_1</t>
  </si>
  <si>
    <t>UC0265_3</t>
  </si>
  <si>
    <t>Gestionar departaments de l'àrea d'allotjament</t>
  </si>
  <si>
    <t>UF0048</t>
  </si>
  <si>
    <t>Processos de gestió de departaments de l'àrea d'allotjament</t>
  </si>
  <si>
    <t>UF0049</t>
  </si>
  <si>
    <t>Processos de gestió de qualitat en hoteleria i turisme</t>
  </si>
  <si>
    <t>UC1067_3</t>
  </si>
  <si>
    <t>Definir i organitzar els processos del departament de pisos i oferir atenció a la clientela</t>
  </si>
  <si>
    <t>UF0041</t>
  </si>
  <si>
    <t>Organització del servei de pisos en allotjaments</t>
  </si>
  <si>
    <t>UF0042</t>
  </si>
  <si>
    <t>Comunicació i atenció a la clientela en hoteleria i turisme</t>
  </si>
  <si>
    <t>UF0043</t>
  </si>
  <si>
    <t>Gestió de protocol</t>
  </si>
  <si>
    <t>UC1068_3</t>
  </si>
  <si>
    <t>Supervisar els processos del departament de pisos</t>
  </si>
  <si>
    <t>UF0045</t>
  </si>
  <si>
    <t>Processos de neteja i posada a punt d'habitacions i zones comunes en allotjaments</t>
  </si>
  <si>
    <t>UF0046</t>
  </si>
  <si>
    <t>Processos de rentat, planxada i arranjament de roba en allotjaments</t>
  </si>
  <si>
    <t>UF0047</t>
  </si>
  <si>
    <t>Decoració i ambientació en habitacions i zones comunes en allotjaments</t>
  </si>
  <si>
    <t>UC0263_3</t>
  </si>
  <si>
    <t>Executar i controlar el desenvolupament d'accions comercials i reserves</t>
  </si>
  <si>
    <t>Comunicació i atenció al client o a la clienta en hoteleria i turisme</t>
  </si>
  <si>
    <t>UF0050</t>
  </si>
  <si>
    <t>Gestió de reserves d'habitacions i altres serveis d'allotjaments</t>
  </si>
  <si>
    <t>UF0051</t>
  </si>
  <si>
    <t>Disseny i execució d'accions comercials en allotjaments</t>
  </si>
  <si>
    <t>UC0264_3</t>
  </si>
  <si>
    <t>Realitzar les activitats pròpies de la recepció</t>
  </si>
  <si>
    <t>UF0052</t>
  </si>
  <si>
    <t>Organització i prestació del servei de recepció en allotjaments</t>
  </si>
  <si>
    <t>UC1057_2</t>
  </si>
  <si>
    <t>Comunicar-se en anglès, amb un nivell d'usuari independent, en les activitats turístiques</t>
  </si>
  <si>
    <t>noUF_MF1057_2</t>
  </si>
  <si>
    <t>UC0268_3</t>
  </si>
  <si>
    <t>Gestionar unitats d'informació i distribució turístiques</t>
  </si>
  <si>
    <t>UF0077</t>
  </si>
  <si>
    <t>Processos de gestió d'unitats d'informació i distribució turístiques</t>
  </si>
  <si>
    <t>UC1055_3</t>
  </si>
  <si>
    <t>Elaborar i operar viatges combinats, excursions i trasllats</t>
  </si>
  <si>
    <t>UF0073</t>
  </si>
  <si>
    <t>Productes, serveis i destinaacions turístiques</t>
  </si>
  <si>
    <t>UF0074</t>
  </si>
  <si>
    <t>Planificació, programació i operació de viatges combinats</t>
  </si>
  <si>
    <t>UC1056_3</t>
  </si>
  <si>
    <t>Gestionar esdeveniments</t>
  </si>
  <si>
    <t>UF0075</t>
  </si>
  <si>
    <t>Planificació, organització i control d'esdeveniments</t>
  </si>
  <si>
    <t>UF0076</t>
  </si>
  <si>
    <t>Comercialització d'esdeveniments</t>
  </si>
  <si>
    <t>UC0266_3</t>
  </si>
  <si>
    <t>Vendre serveis turístics i viatges</t>
  </si>
  <si>
    <t>Productes, serveis i destinacions turístiques</t>
  </si>
  <si>
    <t>UF0078</t>
  </si>
  <si>
    <t>Assessorament, venda i comercialització de productes i serveis turístics</t>
  </si>
  <si>
    <t>UF0079</t>
  </si>
  <si>
    <t>Gestió de sistemes de distribució global (GDS)</t>
  </si>
  <si>
    <t>UC0267_2</t>
  </si>
  <si>
    <t>Desenvolupar la gestió economicoadministrativa d'agències de viatges</t>
  </si>
  <si>
    <t>noUF_MF0267_2</t>
  </si>
  <si>
    <t>UC1074_3</t>
  </si>
  <si>
    <t>Gestionar informació turística</t>
  </si>
  <si>
    <t>UF0080</t>
  </si>
  <si>
    <t>Organització del servei d'informació turística local</t>
  </si>
  <si>
    <t>UF0081</t>
  </si>
  <si>
    <t>Gestió de la informació i documentació turística local</t>
  </si>
  <si>
    <t>UF0082</t>
  </si>
  <si>
    <t>Informació i atenció a la o al visitant</t>
  </si>
  <si>
    <t>UC1075_3</t>
  </si>
  <si>
    <t>Crear, promocionar i gestionar serveis i productes turístics locals</t>
  </si>
  <si>
    <t>UF0083</t>
  </si>
  <si>
    <t>Disseny de productes i serveis turístics locals</t>
  </si>
  <si>
    <t>UF0084</t>
  </si>
  <si>
    <t>Promoció i comercialització de productes i serveis turístics locals</t>
  </si>
  <si>
    <t>UC1768_1</t>
  </si>
  <si>
    <t>Comunicar-se amb diferents interlocutors habituals d'establiments de jocs d'atzar</t>
  </si>
  <si>
    <t>noUF_MF1768_1</t>
  </si>
  <si>
    <t>UC1769_2</t>
  </si>
  <si>
    <t>Realitzar operacions complementàries a la conducció de jocs de taula en casinos</t>
  </si>
  <si>
    <t>UF1650</t>
  </si>
  <si>
    <t>Operacions de maneig de cartes, fitxes i efectiu a les taules de joc de casinos</t>
  </si>
  <si>
    <t>UF1651</t>
  </si>
  <si>
    <t>Operacions d'obertura i tancament de taules en casinos</t>
  </si>
  <si>
    <t>UC1770_2</t>
  </si>
  <si>
    <t>Conduir el joc de blackjack</t>
  </si>
  <si>
    <t>noUF_MF1770_2</t>
  </si>
  <si>
    <t>UC1771_2</t>
  </si>
  <si>
    <t>Conduir els jocs de pòquer amb descart i pòquer sense descart</t>
  </si>
  <si>
    <t>noUF_MF1771_2</t>
  </si>
  <si>
    <t>UC1772_2</t>
  </si>
  <si>
    <t>Conduir el joc de punt i banca</t>
  </si>
  <si>
    <t>noUF_MF1772_2</t>
  </si>
  <si>
    <t>UC1773_2</t>
  </si>
  <si>
    <t>Conduir els jocs de la ruleta americana i la ruleta francesa</t>
  </si>
  <si>
    <t>UF1652</t>
  </si>
  <si>
    <t>Conducció del torn d'apostes en els jocs de ruleta francesa i ruleta americana</t>
  </si>
  <si>
    <t>UF1653</t>
  </si>
  <si>
    <t>Conducció del joc de ruleta americana</t>
  </si>
  <si>
    <t>UF1654</t>
  </si>
  <si>
    <t>Conducció del joc de ruleta francesa</t>
  </si>
  <si>
    <t>UC1774_2</t>
  </si>
  <si>
    <t>Supervisar el desenvolupament de jocs de taula en casinos</t>
  </si>
  <si>
    <t>noUF_MF1774_2</t>
  </si>
  <si>
    <t>UC1765_1</t>
  </si>
  <si>
    <t>Realitzar les activitats pròpies d'admissió i control de clients en establiments de jocs d'atzar</t>
  </si>
  <si>
    <t>noUF_MF1765_1</t>
  </si>
  <si>
    <t>UC1766_1</t>
  </si>
  <si>
    <t>Realitzar les operacions auxiliars i de venda de cartrons pròpies d'una sala de joc de bingo</t>
  </si>
  <si>
    <t>noUF_MF1766_1</t>
  </si>
  <si>
    <t>UC1767_1</t>
  </si>
  <si>
    <t>Realitzar les activitats referides a la locució de números i pagament de premis en sales de bingo</t>
  </si>
  <si>
    <t>noUF_MF1767_1</t>
  </si>
  <si>
    <t>UC0255_1</t>
  </si>
  <si>
    <t>Executar operacions bàsiques d'aprovisionament, preelaboració i conservació culinaris</t>
  </si>
  <si>
    <t>UF0053</t>
  </si>
  <si>
    <t>Aplicació de normes i condicions higienicosanitàries en restauració</t>
  </si>
  <si>
    <t>UF0054</t>
  </si>
  <si>
    <t>Aprovisionament de matèries primeres en cuina</t>
  </si>
  <si>
    <t>UF0055</t>
  </si>
  <si>
    <t>Preelaboració i conservació culinàries</t>
  </si>
  <si>
    <t>UC0256_1</t>
  </si>
  <si>
    <t>Assistir en l'elaboració culinària i realitzar i presentar preparacions senzilles</t>
  </si>
  <si>
    <t>UF0056</t>
  </si>
  <si>
    <t>Realització d'elaboracions bàsiques i elementals de cuina i assistir en l'elaboració culinària</t>
  </si>
  <si>
    <t>UF0057</t>
  </si>
  <si>
    <t>Elaboració de plats combinats i aperitius</t>
  </si>
  <si>
    <t>UC1333_1</t>
  </si>
  <si>
    <t>Executar operacions bàsiques d'aprovisionament intern i conservació de preelaboracions i elaboracions de pastisseria</t>
  </si>
  <si>
    <t>UF0817</t>
  </si>
  <si>
    <t>Aprovisionament intern en pastisseria</t>
  </si>
  <si>
    <t>UF0818</t>
  </si>
  <si>
    <t>Conservació en pastisseria</t>
  </si>
  <si>
    <t>UC1334_1</t>
  </si>
  <si>
    <t>Preelaborar, elaborar i presentar elaboracions senzilles de pastisseria i assistir en elaboraciones complexes</t>
  </si>
  <si>
    <t>UF0819</t>
  </si>
  <si>
    <t>Preelaboració de productes bàsics de pastisseria</t>
  </si>
  <si>
    <t>UF0820</t>
  </si>
  <si>
    <t>Elaboracions bàsiques de productes de pastisseria</t>
  </si>
  <si>
    <t>UF0821</t>
  </si>
  <si>
    <t>Presentació i decoració de productes de rebostería i pastisseria</t>
  </si>
  <si>
    <t>UC0711_2</t>
  </si>
  <si>
    <t>Actuar sota normes de seguretat, higiene i protecció ambiental en hoteleria</t>
  </si>
  <si>
    <t>noUF_MF0711_2</t>
  </si>
  <si>
    <t>UC1058_3</t>
  </si>
  <si>
    <t>Aplicar i supervisar l'execució de tot tipus de tècniques de manipulació, conservació i regeneració d'aliments</t>
  </si>
  <si>
    <t>UF1355</t>
  </si>
  <si>
    <t>Supervisió de les operacions preliminars i tècniques de manipulació</t>
  </si>
  <si>
    <t>UF1356</t>
  </si>
  <si>
    <t>Control de la conservació dels aliments per al consum i distribució comercial</t>
  </si>
  <si>
    <t>UF1357</t>
  </si>
  <si>
    <t>Regeneració òptima dels aliments</t>
  </si>
  <si>
    <t>UC1059_3</t>
  </si>
  <si>
    <t>Desenvolupar i supervisar processos de preparació i presentació d'elaboracions culinàries bàsiques, complexes i de múltiples aplicacions</t>
  </si>
  <si>
    <t>UF1358</t>
  </si>
  <si>
    <t>Desenvolupament i supervisió de l'aprovisionamient de gèneres i posada a punt (mise en place)</t>
  </si>
  <si>
    <t>UF1359</t>
  </si>
  <si>
    <t>Control d'elaboracions culinàries bàsiques i complexes</t>
  </si>
  <si>
    <t>UF1360</t>
  </si>
  <si>
    <t>Supervisió en el desenvolupament de les preparacions culinàries fins a la seva finalització</t>
  </si>
  <si>
    <t>UC1060_3</t>
  </si>
  <si>
    <t>Desenvolupar i supervisar processos de preparació i presentació de plats de cuina creativa i d'autor</t>
  </si>
  <si>
    <t>noUF_MF1060_3</t>
  </si>
  <si>
    <t>UC1061_3</t>
  </si>
  <si>
    <t>Desenvolupar i supervisar processos d'elaboració i presentació de tot tipus de productes de rebosteria</t>
  </si>
  <si>
    <t>UF1361</t>
  </si>
  <si>
    <t>Preparació de masses i elaboracions complementàries múltiples de rebosteria</t>
  </si>
  <si>
    <t>UF1362</t>
  </si>
  <si>
    <t>Realització de decoracions de rebosteria i expositors</t>
  </si>
  <si>
    <t>UF1363</t>
  </si>
  <si>
    <t>Aplicació dels mètodes de conservació i regeneració de les preparacions de rebosteria</t>
  </si>
  <si>
    <t>UC1062_3</t>
  </si>
  <si>
    <t>Catar aliments per a la seva selecció i ús en hoteleria</t>
  </si>
  <si>
    <t>noUF_MF1062_3</t>
  </si>
  <si>
    <t>UC1063_3</t>
  </si>
  <si>
    <t>Dissenyar ofertes gastronòmiques</t>
  </si>
  <si>
    <t>noUF_MF1063_3</t>
  </si>
  <si>
    <t>UC1064_3</t>
  </si>
  <si>
    <t>Gestionar processos d'aprovisionament en restauració</t>
  </si>
  <si>
    <t>noUF_MF1064_3</t>
  </si>
  <si>
    <t>UC1065_3</t>
  </si>
  <si>
    <t>Organitzar processos de producció culinària</t>
  </si>
  <si>
    <t>noUF_MF1065_3</t>
  </si>
  <si>
    <t>UC1066_3</t>
  </si>
  <si>
    <t>Administrar unitats de producció culinària</t>
  </si>
  <si>
    <t>noUF_MF1066_3</t>
  </si>
  <si>
    <t>UC0257_1</t>
  </si>
  <si>
    <t>Assistir en el servei d'aliments i begudes</t>
  </si>
  <si>
    <t>UF0058</t>
  </si>
  <si>
    <t>Ús de la dotació bàsica del restaurant i assistència en el preservei</t>
  </si>
  <si>
    <t>UF0059</t>
  </si>
  <si>
    <t>Servei bàsic d'aliments i begudes i tasques de postservei al restaurant</t>
  </si>
  <si>
    <t>UC0258_1</t>
  </si>
  <si>
    <t>Executar operacions bàsiques d'aprovisionament, i preparar i presentar begudes senzilles i menjars ràpids</t>
  </si>
  <si>
    <t>UF0060</t>
  </si>
  <si>
    <t>Aprovisionament i emmagatzemament d'aliments i begudes al bar</t>
  </si>
  <si>
    <t>UF0061</t>
  </si>
  <si>
    <t>Preparació i servei de begudes i menjars ràpids al bar</t>
  </si>
  <si>
    <t>UC1106_3</t>
  </si>
  <si>
    <t>Catar vins i altres begudes analcohòliques i alcohòliques diferents dels vins</t>
  </si>
  <si>
    <t>UF0847</t>
  </si>
  <si>
    <t>Vins, altres begudes alcohòliques, aigües, cafès i infusions</t>
  </si>
  <si>
    <t>UF0848</t>
  </si>
  <si>
    <t>Elaboració de vins, altres begudes alcohòliques, aigües, cafès i infusions</t>
  </si>
  <si>
    <t>UF0849</t>
  </si>
  <si>
    <t>Preparació i cata de vins i altres begudes alcohòliques</t>
  </si>
  <si>
    <t>UF0850</t>
  </si>
  <si>
    <t>Preparació i cata d'aigües, cafès i infusions</t>
  </si>
  <si>
    <t>UC1107_3</t>
  </si>
  <si>
    <t>Dissenyar ofertes de vins i altres begudes analcohòliques i alcohòliques diferents dels vins</t>
  </si>
  <si>
    <t>UF0851</t>
  </si>
  <si>
    <t>Confecció de cartes de vins i altres begudes alcohòliques, aigües envasades, cafès i infusions</t>
  </si>
  <si>
    <t>UC1108_3</t>
  </si>
  <si>
    <t>Realitzar anàlisis sensorials de productes selectes propis de sommelieria i dissenyar les seves ofertes</t>
  </si>
  <si>
    <t>noUF_MF1108_3</t>
  </si>
  <si>
    <t>UC1109_3</t>
  </si>
  <si>
    <t>Gestionar el funcionament de cellers de conservació i maduració de vins per a restauració i assessorar en la seva posada en funcionament</t>
  </si>
  <si>
    <t>noUF_MF1109_3</t>
  </si>
  <si>
    <t>UC1110_3</t>
  </si>
  <si>
    <t>Realitzar els processos de servei especialitzat de vins</t>
  </si>
  <si>
    <t>noUF_MF1110_3</t>
  </si>
  <si>
    <t>UC1111_2</t>
  </si>
  <si>
    <t>Comunicar-se en una llengua estrangera, amb un nivell d'usuari independent, en els serveis de restauració</t>
  </si>
  <si>
    <t>noUF_MF1111_2</t>
  </si>
  <si>
    <t>UC1775_3</t>
  </si>
  <si>
    <t>Supervisar l'execució i aplicar les tècniques de preelaboració, elaboració, conservació i regeneració de masses, cremes i farciments</t>
  </si>
  <si>
    <t>UF1739</t>
  </si>
  <si>
    <t>Supervisió i execució de tècniques aplicades a masses</t>
  </si>
  <si>
    <t>UF1740</t>
  </si>
  <si>
    <t>Supervisió i execució de tècniques aplicades a cremes i farciments</t>
  </si>
  <si>
    <t>UC1776_3</t>
  </si>
  <si>
    <t>Supervisar l'execució i preelaborar, elaborar, conservar i regenerar gelats i semifreds</t>
  </si>
  <si>
    <t>noUF_MF1776_3</t>
  </si>
  <si>
    <t>UC1777_3</t>
  </si>
  <si>
    <t>Supervisar l'execució i preelaborar, elaborar, conservar i regenerar productes de confiteria i xocolata</t>
  </si>
  <si>
    <t>UF1741</t>
  </si>
  <si>
    <t>Supervisió i execució de tècniques aplicades a productes de confiteria</t>
  </si>
  <si>
    <t>UF1742</t>
  </si>
  <si>
    <t>Supervisió i execució de tècniques aplicades a xocolata</t>
  </si>
  <si>
    <t>UC1778_3</t>
  </si>
  <si>
    <t>Supervisar i executar les operacions d'acabat i presentació de productes de pastisseria</t>
  </si>
  <si>
    <t>noUF_MF1778_3</t>
  </si>
  <si>
    <t>UC1779_3</t>
  </si>
  <si>
    <t>Gestionar processos d'aprovisionament en pastisseria</t>
  </si>
  <si>
    <t>noUF_MF1779_3</t>
  </si>
  <si>
    <t>UC1780_3</t>
  </si>
  <si>
    <t>Dissenyar i comercialitzar productes de pastisseria</t>
  </si>
  <si>
    <t>UF1743</t>
  </si>
  <si>
    <t>Disseny d'ofertes de pastisseria</t>
  </si>
  <si>
    <t>UF1744</t>
  </si>
  <si>
    <t>Comercialització d'ofertes de pastisseria</t>
  </si>
  <si>
    <t>UC1781_3</t>
  </si>
  <si>
    <t>Dirigir i gestionar un establiment de producció i venda de productes de pastisseria</t>
  </si>
  <si>
    <t>noUF_MF1781_3</t>
  </si>
  <si>
    <t>UC1782_3</t>
  </si>
  <si>
    <t>Realitzar la gestió economicofinancera d' un establiment de pastisseria</t>
  </si>
  <si>
    <t>noUF_MF1782_3</t>
  </si>
  <si>
    <t>UC1089_1</t>
  </si>
  <si>
    <t>Executar operacions bàsiques d'aprovisionament i muntatge de gèneres, elaboracions culinàries envasades i material divers de serveis d'àpats (catering) i disposar la càrrega per al seu transport</t>
  </si>
  <si>
    <t>UF0062</t>
  </si>
  <si>
    <t>UC1090_1</t>
  </si>
  <si>
    <t>Realitzar les operacions de recepció i rentat de mercaderies procedents de serveis d'àpats (catering)</t>
  </si>
  <si>
    <t>noUF_MF1090_1</t>
  </si>
  <si>
    <t>UC1051_2</t>
  </si>
  <si>
    <t>Comunicar-se en anglès, amb un nivell d'usuari independent, en els serveis de restauració</t>
  </si>
  <si>
    <t>noUF_MF1051_2</t>
  </si>
  <si>
    <t>UC1097_3</t>
  </si>
  <si>
    <t>Dirigir i gestionar una unitat de producció en restauració</t>
  </si>
  <si>
    <t>UF1089</t>
  </si>
  <si>
    <t>Gestió del projecte de restauració</t>
  </si>
  <si>
    <t>UF1090</t>
  </si>
  <si>
    <t>Direcció i recursos humans en restauració</t>
  </si>
  <si>
    <t>UC1098_3</t>
  </si>
  <si>
    <t>Definir i planificar processos de servei en restauració</t>
  </si>
  <si>
    <t>noUF_MF1098_3</t>
  </si>
  <si>
    <t>UC1099_3</t>
  </si>
  <si>
    <t>Realitzar la gestió economicofinancera d'un establiment de restauració</t>
  </si>
  <si>
    <t>UF1091</t>
  </si>
  <si>
    <t>Comptes comptables i financers en restauració</t>
  </si>
  <si>
    <t>UF1092</t>
  </si>
  <si>
    <t>Gestió i control en restauració</t>
  </si>
  <si>
    <t>UC1100_3</t>
  </si>
  <si>
    <t>Realitzar la gestió de qualitat, ambiental i de seguretat en restauració</t>
  </si>
  <si>
    <t>noUF_MF1100_3</t>
  </si>
  <si>
    <t>UC1101_3</t>
  </si>
  <si>
    <t>Dissenyar i comercialitzar ofertes de restauració</t>
  </si>
  <si>
    <t>noUF_MF1101_3</t>
  </si>
  <si>
    <t>UC1102_3</t>
  </si>
  <si>
    <t>Gestionar la logística de servei d'àpats (catering)</t>
  </si>
  <si>
    <t>noUF_MF1102_3</t>
  </si>
  <si>
    <t>UC0259_2</t>
  </si>
  <si>
    <t>Definir ofertes gastronòmiques senzilles, realitzar l'aprovisionament i controlar consums</t>
  </si>
  <si>
    <t>noUF_MF0259_2</t>
  </si>
  <si>
    <t>UC0260_2</t>
  </si>
  <si>
    <t>Preelaborar i conservar tota classe d'aliments</t>
  </si>
  <si>
    <t>UF0063</t>
  </si>
  <si>
    <t>Preelaboració i conservació de vegetals i bolets</t>
  </si>
  <si>
    <t>UF0064</t>
  </si>
  <si>
    <t>Preelaboració i conservació de peixos, crustacis i mol·luscs</t>
  </si>
  <si>
    <t>UF0065</t>
  </si>
  <si>
    <t>Preelaboració i conservació de carns, aus i cacera</t>
  </si>
  <si>
    <t>UC0261_2</t>
  </si>
  <si>
    <t>Preparar elaboracions bàsiques de múltiples aplicacions i plats elementals</t>
  </si>
  <si>
    <t>UF0066</t>
  </si>
  <si>
    <t>Elaboracions bàsiques i plats elementals amb hortalisses, llegums secs, pastes, arrossos i ous</t>
  </si>
  <si>
    <t>UF0067</t>
  </si>
  <si>
    <t>Elaboracions bàsiques i plats elementals amb peixos, crustacis i mol·luscs</t>
  </si>
  <si>
    <t>UF0068</t>
  </si>
  <si>
    <t>Elaboracions bàsiques i plats elementals amb carns, aus, cacera</t>
  </si>
  <si>
    <t>UF0069</t>
  </si>
  <si>
    <t>Elaboracions bàsiques de rebosteria i postres elementals</t>
  </si>
  <si>
    <t>UC0262_2</t>
  </si>
  <si>
    <t>Preparar i presentar els plats més significatius de les cuines regionals d'Espanya i de la cuina internacional</t>
  </si>
  <si>
    <t>UF0070</t>
  </si>
  <si>
    <t>Cuina creativa o d'autor</t>
  </si>
  <si>
    <t>UF0071</t>
  </si>
  <si>
    <t>Cuina espanyola i internacional</t>
  </si>
  <si>
    <t>UF0072</t>
  </si>
  <si>
    <t>UC1047_2</t>
  </si>
  <si>
    <t>Assessorar sobre begudes diferents a vins, preparar-les i presentar-les</t>
  </si>
  <si>
    <t>noUF_MF1047_2</t>
  </si>
  <si>
    <t>UC1048_2</t>
  </si>
  <si>
    <t>Servir vins i prestar informació bàsica sobre aquests vins</t>
  </si>
  <si>
    <t>noUF_MF1048_2</t>
  </si>
  <si>
    <t>UC1103_3</t>
  </si>
  <si>
    <t>Supervisar i desenvolupar processos de servei en restauració</t>
  </si>
  <si>
    <t>noUF_MF1103_3</t>
  </si>
  <si>
    <t>UC1104_3</t>
  </si>
  <si>
    <t>Gestionar departaments de servei de restauració</t>
  </si>
  <si>
    <t>noUF_MF1104_3</t>
  </si>
  <si>
    <t>UC1105_3</t>
  </si>
  <si>
    <t>Aplicar les normes de protocol en restauració</t>
  </si>
  <si>
    <t>noUF_MF1105_3</t>
  </si>
  <si>
    <t>UC1046_2</t>
  </si>
  <si>
    <t>Desenvolupar els processos de servei d'aliments i begudes en barra i taula</t>
  </si>
  <si>
    <t>noUF_MF1046_2</t>
  </si>
  <si>
    <t>UC1049_2</t>
  </si>
  <si>
    <t>Preparar i exposar elaboracions senzilles pròpies de l'oferta de bar-cafeteria</t>
  </si>
  <si>
    <t>noUF_MF1049_2</t>
  </si>
  <si>
    <t>UC1050_2</t>
  </si>
  <si>
    <t>Gestionar el bar-cafeteria</t>
  </si>
  <si>
    <t>UF0256</t>
  </si>
  <si>
    <t>Control de l'activitat econòmica del bar i cafeteria</t>
  </si>
  <si>
    <t>UF0257</t>
  </si>
  <si>
    <t>Aplicació de sistemes informàtics en bar i cafeteria</t>
  </si>
  <si>
    <t>UC0306_2</t>
  </si>
  <si>
    <t>Realitzar i/o controlar les operacions d'elaboració de masses, pastes i productes bàsics de múltiples aplicacions per a pastisseria-rebosteria</t>
  </si>
  <si>
    <t>UF1052</t>
  </si>
  <si>
    <t>Elaboració de masses i pastes de pastisseria-rebosteria</t>
  </si>
  <si>
    <t>UF1053</t>
  </si>
  <si>
    <t>Elaboracions complementàries en pastisseria i rebosteria</t>
  </si>
  <si>
    <t>UC0709_2</t>
  </si>
  <si>
    <t>Definir ofertes senzilles de rebosteria, realitzar l'aprovisionament intern i controlar consums</t>
  </si>
  <si>
    <t>noUF_MF0709_2</t>
  </si>
  <si>
    <t>UC0710_2</t>
  </si>
  <si>
    <t>Elaborar i presentar productes fets a base de masses i pastes, postres de cuina i gelats</t>
  </si>
  <si>
    <t>UF1096</t>
  </si>
  <si>
    <t>Elaboració i presentació de productes fets a base de masses i pastes</t>
  </si>
  <si>
    <t>UF1097</t>
  </si>
  <si>
    <t>Elaboració i presentació de postres de cuina</t>
  </si>
  <si>
    <t>UF1098</t>
  </si>
  <si>
    <t>Elaboració i presentació de gelats</t>
  </si>
  <si>
    <t>UC1052_2</t>
  </si>
  <si>
    <t>Desenvolupar els processos de servei d'aliments i begudes en sala</t>
  </si>
  <si>
    <t>UF0258</t>
  </si>
  <si>
    <t>Sistemes d'aprovisionament i posada a punt (mise en place) en restaurant</t>
  </si>
  <si>
    <t>UF0259</t>
  </si>
  <si>
    <t>Servei i atenció al client o a la clienta en restaurant</t>
  </si>
  <si>
    <t>UF0260</t>
  </si>
  <si>
    <t>Facturació i tancament d'activitat en restaurant</t>
  </si>
  <si>
    <t>UC1053_2</t>
  </si>
  <si>
    <t>Elaborar i acabar plats en vista de la clientela</t>
  </si>
  <si>
    <t>noUF_MF1053_2</t>
  </si>
  <si>
    <t>UC1054_2</t>
  </si>
  <si>
    <t>Disposar tot tipus de serveis especials en restauració</t>
  </si>
  <si>
    <t>noUF_MF1054_2</t>
  </si>
  <si>
    <t>UC2003_2</t>
  </si>
  <si>
    <t>Prestar primers auxilis en mitjans de transport de passatgers</t>
  </si>
  <si>
    <t>noUF_MF2003_2</t>
  </si>
  <si>
    <t>UC2005_2</t>
  </si>
  <si>
    <t>Oferir a passatgers serveis propis de mitjans de transport</t>
  </si>
  <si>
    <t>noUF_MF2005_2</t>
  </si>
  <si>
    <t>UC2195_2</t>
  </si>
  <si>
    <t>Desenvolupar l'operativa en relació amb l'embarcament i desembarcament de passatgers en transport ferroviari</t>
  </si>
  <si>
    <t>noUF_MF2195_2</t>
  </si>
  <si>
    <t>UC2196_2</t>
  </si>
  <si>
    <t>Prevenir i assistir passatgers en emergències ferroviàries</t>
  </si>
  <si>
    <t>noUF_MF2196_2</t>
  </si>
  <si>
    <t>UC1042_2</t>
  </si>
  <si>
    <t>Gestionar i comercialitzar serveis propis de l'allotjament rural</t>
  </si>
  <si>
    <t>UF0684</t>
  </si>
  <si>
    <t>Projecte d'implantació de l'allotjament rural</t>
  </si>
  <si>
    <t>UF0685</t>
  </si>
  <si>
    <t>Aprovisionament, control de costos i gestió de l'allotjament rural</t>
  </si>
  <si>
    <t>UF0686</t>
  </si>
  <si>
    <t>Promoció i comercialització de l'allotjament rural</t>
  </si>
  <si>
    <t>UC1043_2</t>
  </si>
  <si>
    <t>Gestionar i realitzar el servei de recepció en allotjaments propis d'entorns rurals i/o naturals</t>
  </si>
  <si>
    <t>noUF_MF1043_2</t>
  </si>
  <si>
    <t>UC1044_2</t>
  </si>
  <si>
    <t>Preparar i servir esmorzars, elaboracions culinàries senzilles i plats significatius de la zona</t>
  </si>
  <si>
    <t>UF0687</t>
  </si>
  <si>
    <t>Gestió gastronòmica en allotjaments ubicats en entorns rurals i/o naturals</t>
  </si>
  <si>
    <t>UF0688</t>
  </si>
  <si>
    <t>Servei de restauració en allotjaments rurals ubicats en entorns rurals i/o naturals</t>
  </si>
  <si>
    <t>UC1045_2</t>
  </si>
  <si>
    <t>Assegurar el manteniment i condicions d'ús d'espais, instal·lacions i dotació en allotjaments rurals</t>
  </si>
  <si>
    <t>noUF_MF1045_2</t>
  </si>
  <si>
    <t>UC2190_2</t>
  </si>
  <si>
    <t>Gestionar i comercialitzar serveis propis de refugis i albergs de muntanya</t>
  </si>
  <si>
    <t>noUF_MF2190_2</t>
  </si>
  <si>
    <t>UC2191_2</t>
  </si>
  <si>
    <t>Mantenir en bon estat d'ús les instal·lacions del refugi o alberg de muntanya i assegurar el funcionament dels seus sistemes i equips</t>
  </si>
  <si>
    <t>noUF_MF2191_2</t>
  </si>
  <si>
    <t>UC2192_2</t>
  </si>
  <si>
    <t>Vigilar el refugi o alberg de muntanya i assegurar la seva comunicació, en col·laboració amb els serveis públics que operen a la zona</t>
  </si>
  <si>
    <t>noUF_MF2192_2</t>
  </si>
  <si>
    <t>UC2193_2</t>
  </si>
  <si>
    <t>Progressar amb seguretat per terreny de muntanya, especialment en tasques de col·laboració amb serveis d'emergència i d'aprovisionament de refugis i albergs de muntanya</t>
  </si>
  <si>
    <t>noUF_MF2193_2</t>
  </si>
  <si>
    <t>UC2194_2</t>
  </si>
  <si>
    <t>Comunicar-se en una llengua estrangera, amb un nivell d'usuari independent, en les activitats turístiques</t>
  </si>
  <si>
    <t>noUF_MF2194_2</t>
  </si>
  <si>
    <t>UC0634_2</t>
  </si>
  <si>
    <t>Tallar el bloc de pedra natural</t>
  </si>
  <si>
    <t>UF0477</t>
  </si>
  <si>
    <t>Recepció i emmagatzemament del bloc de pedra natural</t>
  </si>
  <si>
    <t>UF0478</t>
  </si>
  <si>
    <t>Maneig de maquinària de tall de blocs de pedra</t>
  </si>
  <si>
    <t>UF0479</t>
  </si>
  <si>
    <t>Control de qualitat del producte semielaborat</t>
  </si>
  <si>
    <t>UC0635_2</t>
  </si>
  <si>
    <t>Preparar i realitzar els tractaments superficials a la pedra natural</t>
  </si>
  <si>
    <t>UF0480</t>
  </si>
  <si>
    <t>Tosquejada i poliment de pedra natural</t>
  </si>
  <si>
    <t>UF0481</t>
  </si>
  <si>
    <t>Buixardada, flamatge i altres tractaments físics superficials de la pedra natural</t>
  </si>
  <si>
    <t>UF0482</t>
  </si>
  <si>
    <t>Processos i tractaments químics i classificació dels productes de pedra natural</t>
  </si>
  <si>
    <t>UC0636_2</t>
  </si>
  <si>
    <t>Elaborar productes acabats en pedra natural</t>
  </si>
  <si>
    <t>UF0483</t>
  </si>
  <si>
    <t>Replantejament i classificació dels productes acabats de pedra natural</t>
  </si>
  <si>
    <t>UF0484</t>
  </si>
  <si>
    <t>Elaboració de productes acabats de pedra natural: tècniques i processos operatius</t>
  </si>
  <si>
    <t>UF0485</t>
  </si>
  <si>
    <t>Obratge i conformació de pissarra</t>
  </si>
  <si>
    <t>UC0865_3</t>
  </si>
  <si>
    <t>Dissenyar elements i conjunts en pedra natural</t>
  </si>
  <si>
    <t>UF0741</t>
  </si>
  <si>
    <t>Interpretació de projectes de pedra natural</t>
  </si>
  <si>
    <t>UF0742</t>
  </si>
  <si>
    <t>Proposta d'elements i conjunts de pedra natural</t>
  </si>
  <si>
    <t>UF0743</t>
  </si>
  <si>
    <t>Representació gràfica de disseny d'elements de pedra natural</t>
  </si>
  <si>
    <t>UC0866_3</t>
  </si>
  <si>
    <t>Realitzar l'estudi de viabilitat i pressupostos de projectes en pedra natural</t>
  </si>
  <si>
    <t>UF0744</t>
  </si>
  <si>
    <t>Viabilitat tècnica de projectes en pedra natural</t>
  </si>
  <si>
    <t>UF0745</t>
  </si>
  <si>
    <t>Pressupostos de projectes en pedra natural</t>
  </si>
  <si>
    <t>UC0867_3</t>
  </si>
  <si>
    <t>Programar i supervisar la fabricació d'elements de pedra natural</t>
  </si>
  <si>
    <t>UF0746</t>
  </si>
  <si>
    <t>Interpretació i desenvolupament de la documentació tècnica per a l'elaboració d'elements de ped</t>
  </si>
  <si>
    <t>UF0747</t>
  </si>
  <si>
    <t>Organització de la fabricació d'elements de pedra natural</t>
  </si>
  <si>
    <t>UF0748</t>
  </si>
  <si>
    <t>Control de la producció d'elements de pedra natural</t>
  </si>
  <si>
    <t>UC0868_3</t>
  </si>
  <si>
    <t>Programar i supervisar la col·locació d'elements de pedra natural</t>
  </si>
  <si>
    <t>UF0749</t>
  </si>
  <si>
    <t>Organització i supervisió dels recursos materials per a la col·locació de pedra natural</t>
  </si>
  <si>
    <t>UF0750</t>
  </si>
  <si>
    <t>Organització i supervisió dels recursos humans per a la col·locació de pedra natural</t>
  </si>
  <si>
    <t>UF0751</t>
  </si>
  <si>
    <t>Control de qualitat dels treballs de col·locació de la pedra natural</t>
  </si>
  <si>
    <t>UC0425_2</t>
  </si>
  <si>
    <t>Efectuar l'arrencament de blocs de pedra natural</t>
  </si>
  <si>
    <t>UF0486</t>
  </si>
  <si>
    <t>Tall de blocs primaris de pedra natural amb màquines de tall de fil de diamant i altres equips</t>
  </si>
  <si>
    <t>UF0487</t>
  </si>
  <si>
    <t>Tall de blocs primaris de pedra natural amb allisadors (rozadoras) de braç i talladores de disc</t>
  </si>
  <si>
    <t>UF0488</t>
  </si>
  <si>
    <t>Perforació i abatiment de blocs primaris de pedra natural</t>
  </si>
  <si>
    <t>UC0426_2</t>
  </si>
  <si>
    <t>Realitzar voladures a cel obert</t>
  </si>
  <si>
    <t>noUF_MF0426_2</t>
  </si>
  <si>
    <t>UC0427_2</t>
  </si>
  <si>
    <t>Realitzar la conformació de blocs de pedra natural</t>
  </si>
  <si>
    <t>UF0489</t>
  </si>
  <si>
    <t>Tall del bloc primari per a l'obtenció del bloc secundari</t>
  </si>
  <si>
    <t>UF0490</t>
  </si>
  <si>
    <t>Subdivisió del bloc secundari per a l'obtenció de blocs comercials i productes derivats</t>
  </si>
  <si>
    <t>UF0491</t>
  </si>
  <si>
    <t>Classificació, mesurament i marcatge de blocs de pedra natural</t>
  </si>
  <si>
    <t>UC1372_2</t>
  </si>
  <si>
    <t>Realitzar dibuixos, models i pressupostos d'obres d'artesanía en pedra natural</t>
  </si>
  <si>
    <t>UF1058</t>
  </si>
  <si>
    <t>Esbossos i plànols d'obres d'artesania</t>
  </si>
  <si>
    <t>UF1059</t>
  </si>
  <si>
    <t>Realització de plantilles i models</t>
  </si>
  <si>
    <t>UF1060</t>
  </si>
  <si>
    <t>Realització de pressupostos d'obres d'artesania</t>
  </si>
  <si>
    <t>UC1373_2</t>
  </si>
  <si>
    <t>Elaborar de forma artesanal obres en pedra natural</t>
  </si>
  <si>
    <t>UF1061</t>
  </si>
  <si>
    <t>Talla d'obres en pedra natural</t>
  </si>
  <si>
    <t>UF1062</t>
  </si>
  <si>
    <t>Acabats superficials d'obres en pedra natural</t>
  </si>
  <si>
    <t>UF1063</t>
  </si>
  <si>
    <t>Muntatge, embalatge i transport d'obres d'artesania</t>
  </si>
  <si>
    <t>UC1374_2</t>
  </si>
  <si>
    <t>Mantenir i, si escau, restaurar obres en pedra natural</t>
  </si>
  <si>
    <t>UF1064</t>
  </si>
  <si>
    <t>Processos de deteriorament i tractament de restauració d'obres en pedra natural</t>
  </si>
  <si>
    <t>UF1065</t>
  </si>
  <si>
    <t>Neteja i tractaments de protecció d'obres de pedra natural</t>
  </si>
  <si>
    <t>UF1066</t>
  </si>
  <si>
    <t>Reposició i reintegració per a la restauració d'obres de pedra natural</t>
  </si>
  <si>
    <t>UC0859_1</t>
  </si>
  <si>
    <t>Manipular blocs i boles de pedra natural, i blocs de pissarra</t>
  </si>
  <si>
    <t>noUF_MF0859_1</t>
  </si>
  <si>
    <t>UC0860_1</t>
  </si>
  <si>
    <t>Manipular i condicionar productes, consumibles i maquinària en instal·lacions d'elaboració de la pedra natural i tractament i benefici de minerals i roques</t>
  </si>
  <si>
    <t>UF0493</t>
  </si>
  <si>
    <t>Emmagatzematge de consumibles i productes en fàbriques de pedra natural i tractament i benefici de minerals i roques</t>
  </si>
  <si>
    <t>UF0492</t>
  </si>
  <si>
    <t>Neteja en fàbriques de pedra natural i plantes de benefici de minerals i roques</t>
  </si>
  <si>
    <t>UC1391_3</t>
  </si>
  <si>
    <t>Avaluar danys i definir propostes d'obres per a la restauració en pedra natural</t>
  </si>
  <si>
    <t>UF1067</t>
  </si>
  <si>
    <t>Identificació de danys en obres de pedra natural</t>
  </si>
  <si>
    <t>UF1069</t>
  </si>
  <si>
    <t>Elaboració de propostes de restauració de la pedra natural</t>
  </si>
  <si>
    <t>UF1068</t>
  </si>
  <si>
    <t>Elaboració d'informes de danys en obres de pedra natural</t>
  </si>
  <si>
    <t>UC1392_3</t>
  </si>
  <si>
    <t>Desenvolupar projectes tècnics de restauració d'obres en pedra natural i programar-ne l'execució</t>
  </si>
  <si>
    <t>UF1070</t>
  </si>
  <si>
    <t>Proposta i desenvolupament de projectes de restauració d'obres i conjunts en pedra natural</t>
  </si>
  <si>
    <t>UF1071</t>
  </si>
  <si>
    <t>Elaboració de pressupostos de projectes de restauració d'obres de pedra natural</t>
  </si>
  <si>
    <t>UF1072</t>
  </si>
  <si>
    <t>Desenvolupament dels plans de qualitat, seguretat i medi ambient en obres de restauració de pedra</t>
  </si>
  <si>
    <t>UC1393_3</t>
  </si>
  <si>
    <t>Coordinar i supervisar l'execució de projectes de restauració d'obres en pedra natural</t>
  </si>
  <si>
    <t>UF1073</t>
  </si>
  <si>
    <t>Organització i supervisió d'obres de restauració en pedra natural</t>
  </si>
  <si>
    <t>UF1074</t>
  </si>
  <si>
    <t>Normes de seguretat, medi ambient i qualitat en obres de restauració de pedra natural</t>
  </si>
  <si>
    <t>UC1375_2</t>
  </si>
  <si>
    <t>Col·locar maçoneria, carreuat i perpany</t>
  </si>
  <si>
    <t>UF1108</t>
  </si>
  <si>
    <t>Preparació dels treballs i replantejament d'obres de maçoneria</t>
  </si>
  <si>
    <t>UF1109</t>
  </si>
  <si>
    <t>Ajustament i col·locació en obra de maçoneria, carreuat i perpany</t>
  </si>
  <si>
    <t>UF1110</t>
  </si>
  <si>
    <t>Acabats i rematada final en obra de maçoneria, carreuat i perpany</t>
  </si>
  <si>
    <t>UC1376_2</t>
  </si>
  <si>
    <t>Col·locar elements singulars de pedra natural</t>
  </si>
  <si>
    <t>UF1111</t>
  </si>
  <si>
    <t>Preparació dels treballs i replantejament d'elements singulars de pedra natural</t>
  </si>
  <si>
    <t>UF1112</t>
  </si>
  <si>
    <t>Col·locació en obra d'elements singulars de pedra natural</t>
  </si>
  <si>
    <t>UF1113</t>
  </si>
  <si>
    <t>Ajustament i acabats en obra d'elements singulares de pedra natural</t>
  </si>
  <si>
    <t>UC1377_2</t>
  </si>
  <si>
    <t>Muntar façanes transventilades</t>
  </si>
  <si>
    <t>UF1114</t>
  </si>
  <si>
    <t>Preparació dels treballs i replantejament de façanes transventilades</t>
  </si>
  <si>
    <t>UF1115</t>
  </si>
  <si>
    <t>Muntatge d'ancoratges i subestructures portants per a façanes transventilades</t>
  </si>
  <si>
    <t>UF1116</t>
  </si>
  <si>
    <t>Muntatge de revestiments de façanes transventilades</t>
  </si>
  <si>
    <t>UF1117</t>
  </si>
  <si>
    <t>Treballs singulars i de rematada en façanes transventilades</t>
  </si>
  <si>
    <t>UC0854_1</t>
  </si>
  <si>
    <t>Realitzar operacions auxiliars en excavacions i càrrega</t>
  </si>
  <si>
    <t>noUF_MF0854_1</t>
  </si>
  <si>
    <t>UC0855_1</t>
  </si>
  <si>
    <t>Realitzar operacions auxiliars en voladures</t>
  </si>
  <si>
    <t>noUF_MF0855_1</t>
  </si>
  <si>
    <t>UC0856_1</t>
  </si>
  <si>
    <t>Realitzar operacions auxiliars en sosteniment</t>
  </si>
  <si>
    <t>noUF_MF0856_1</t>
  </si>
  <si>
    <t>UC0857_1</t>
  </si>
  <si>
    <t>Realitzar operacions auxiliars en transport</t>
  </si>
  <si>
    <t>noUF_MF0857_1</t>
  </si>
  <si>
    <t>UC0858_1</t>
  </si>
  <si>
    <t>Prevenir riscos en excavacions subterrànies o a cel obert</t>
  </si>
  <si>
    <t>noUF_MF0858_1</t>
  </si>
  <si>
    <t>UC0864_2</t>
  </si>
  <si>
    <t>Prevenir riscos en excavacions subterrànies</t>
  </si>
  <si>
    <t>noUF_MF0864_2</t>
  </si>
  <si>
    <t>UC1381_2</t>
  </si>
  <si>
    <t>Realizar l'excavació amb minador</t>
  </si>
  <si>
    <t>UF1565</t>
  </si>
  <si>
    <t>Preparació del minador, equips de protecció i estris necessaris per a l'excavació mecanitzada</t>
  </si>
  <si>
    <t>UF1566</t>
  </si>
  <si>
    <t>Posicionament, posada a punt i maneig de minadors per a l'arrencada i càrrega de material</t>
  </si>
  <si>
    <t>UF1567</t>
  </si>
  <si>
    <t>Operacions de manteniment de primer nivell del minador</t>
  </si>
  <si>
    <t>UC1382_2</t>
  </si>
  <si>
    <t>Realitzar l'excavació amb l'allisador</t>
  </si>
  <si>
    <t>UF1568</t>
  </si>
  <si>
    <t>Preparació de l'allisador, equips de protecció, estris i tasques prèvies a l'arren</t>
  </si>
  <si>
    <t>UF1569</t>
  </si>
  <si>
    <t>Maneig d'allisador en tasques d'arrencada, i col·locació i maneig d'equips de soste</t>
  </si>
  <si>
    <t>UF1570</t>
  </si>
  <si>
    <t>Operacions de manteniment de primer nivell de l'allisador</t>
  </si>
  <si>
    <t>UC1383_2</t>
  </si>
  <si>
    <t>Realitzar la càrrega amb pala carregadora interior o cullera</t>
  </si>
  <si>
    <t>UF1571</t>
  </si>
  <si>
    <t>Preparació de la pala carregadora d'interior i operacions de transport, càrrega i descarga del m</t>
  </si>
  <si>
    <t>UF1572</t>
  </si>
  <si>
    <t>Operacions de manteniment de primer nivell de la pala carregadora d'interior</t>
  </si>
  <si>
    <t>UF1573</t>
  </si>
  <si>
    <t>Realització de la càrrega amb pala carregadora</t>
  </si>
  <si>
    <t>UC0414_2</t>
  </si>
  <si>
    <t>Preparar els equips per realitzar el sondeig</t>
  </si>
  <si>
    <t>UF0752</t>
  </si>
  <si>
    <t>Prevenció de riscos laborals i mediambientals en perforació de sondejos</t>
  </si>
  <si>
    <t>UF0753</t>
  </si>
  <si>
    <t>Preparació de l'àrea de treball</t>
  </si>
  <si>
    <t>UF0754</t>
  </si>
  <si>
    <t>Preparació dels equips de sondeig</t>
  </si>
  <si>
    <t>UF0755</t>
  </si>
  <si>
    <t>Emplaçament dels equips de sondeig</t>
  </si>
  <si>
    <t>UC0415_2</t>
  </si>
  <si>
    <t>Realitzar sondeigs</t>
  </si>
  <si>
    <t>Prevenció de riscos laborals i mediambientals en perforació de sondeigs</t>
  </si>
  <si>
    <t>UF0756</t>
  </si>
  <si>
    <t>Perforació de sondeigs</t>
  </si>
  <si>
    <t>UF0757</t>
  </si>
  <si>
    <t>Estabilització de sondeigs i operacions auxiliars</t>
  </si>
  <si>
    <t>UF0758</t>
  </si>
  <si>
    <t>Manteniment dels equips de perforació i finalització del sondeig</t>
  </si>
  <si>
    <t>UC0416_2</t>
  </si>
  <si>
    <t>Recollir testimonis, mostres i realitzar assajos i mediciones geotècniques i hidrogeològiques</t>
  </si>
  <si>
    <t>UF0759</t>
  </si>
  <si>
    <t>Presa de mostres del sondeig</t>
  </si>
  <si>
    <t>UF0760</t>
  </si>
  <si>
    <t>Assajos geotècnics i geofísics</t>
  </si>
  <si>
    <t>UF0761</t>
  </si>
  <si>
    <t>Assajos hidrogeològics, direccionals i tensionals en el sondeig</t>
  </si>
  <si>
    <t>UC1384_2</t>
  </si>
  <si>
    <t>Realitzar espais subterranis amb equips de perforació i mandrinatge: Raise Boring</t>
  </si>
  <si>
    <t>noUF_MF1384_2</t>
  </si>
  <si>
    <t>UC1385_2</t>
  </si>
  <si>
    <t>Realitzar espais subterranis amb equips de perforació dirigida</t>
  </si>
  <si>
    <t>noUF_MF1385_2</t>
  </si>
  <si>
    <t>UC1386_2</t>
  </si>
  <si>
    <t>Realitzar espais subterranis amb microtuneladores</t>
  </si>
  <si>
    <t>UF1574</t>
  </si>
  <si>
    <t>Preparació de la microtuneladora, equips de protecció i estris necessaris per a una excavació</t>
  </si>
  <si>
    <t>UF1575</t>
  </si>
  <si>
    <t>Realització de conductes subterranis de petita secció mitjançant la utilització de microtuneladora</t>
  </si>
  <si>
    <t>UF1576</t>
  </si>
  <si>
    <t>Operacions de manteniment de la microtuneladora</t>
  </si>
  <si>
    <t>UC0421_2</t>
  </si>
  <si>
    <t>Operar i controlar plantes de tractament de minerals, roques i altres materials</t>
  </si>
  <si>
    <t>UF0762</t>
  </si>
  <si>
    <t>Operacions en planta de tractament de minerals</t>
  </si>
  <si>
    <t>UF0763</t>
  </si>
  <si>
    <t>Control de flux de materials en planta de tractament de minerals</t>
  </si>
  <si>
    <t>UF0764</t>
  </si>
  <si>
    <t>Prevenció de riscos i gestió mediambiental de tractament i benefici de minerals</t>
  </si>
  <si>
    <t>UC0422_2</t>
  </si>
  <si>
    <t>Triturar, moldre i micronitzar els minerals, roques i altres materials</t>
  </si>
  <si>
    <t>UF0765</t>
  </si>
  <si>
    <t>Operacions de trituració, mòlta i micronització de minerals</t>
  </si>
  <si>
    <t>UF0766</t>
  </si>
  <si>
    <t>Control de maquinària de transport continu</t>
  </si>
  <si>
    <t>UC0423_2</t>
  </si>
  <si>
    <t>Classificar minerals, roques i altres materials per mides</t>
  </si>
  <si>
    <t>UF0767</t>
  </si>
  <si>
    <t>Sistemes de classificació per mides de minerals</t>
  </si>
  <si>
    <t>UC0424_2</t>
  </si>
  <si>
    <t>Concentrar minerals</t>
  </si>
  <si>
    <t>UF0768</t>
  </si>
  <si>
    <t>Mètodes de concentració de minerals</t>
  </si>
  <si>
    <t>UF0769</t>
  </si>
  <si>
    <t>Espesseïment, filtratge i assecament de pulpes</t>
  </si>
  <si>
    <t>UC1394_3</t>
  </si>
  <si>
    <t>Realitzar l'excavació amb tuneladores de sòls</t>
  </si>
  <si>
    <t>UF1577</t>
  </si>
  <si>
    <t>Operacions prèvies i equips de protecció necessaris en els treballs amb tuneladora de sòls</t>
  </si>
  <si>
    <t>UF1578</t>
  </si>
  <si>
    <t>Operacions de posada en marxa i protocols de la tuneladora de sòls</t>
  </si>
  <si>
    <t>UF1579</t>
  </si>
  <si>
    <t>Operacions d'excavació i sosteniment amb tuneladora de sòls</t>
  </si>
  <si>
    <t>UC1395_3</t>
  </si>
  <si>
    <t>Realitzar l'excavació amb tuneladores de roques</t>
  </si>
  <si>
    <t>UF1580</t>
  </si>
  <si>
    <t>Operacions prèvies i equips de protecció necessaris en els treballs amb tuneladora de roques</t>
  </si>
  <si>
    <t>UF1581</t>
  </si>
  <si>
    <t>Operacions de posada en marxa i protocols de la tuneladora de roques</t>
  </si>
  <si>
    <t>UF1582</t>
  </si>
  <si>
    <t>Operacions d'excavació i sosteniment amb tuneladora de roques</t>
  </si>
  <si>
    <t>UC0417_2</t>
  </si>
  <si>
    <t>Realitzar la perforació subterrània</t>
  </si>
  <si>
    <t>UF0770</t>
  </si>
  <si>
    <t>Prevenció de riscos laborals en excavació subterrània amb explosius</t>
  </si>
  <si>
    <t>UF0771</t>
  </si>
  <si>
    <t>Operacions amb l'equip de perforació manual</t>
  </si>
  <si>
    <t>UF0772</t>
  </si>
  <si>
    <t>Perforació amb jumbo</t>
  </si>
  <si>
    <t>UF0773</t>
  </si>
  <si>
    <t>Operacions amb perforadores rotatives pneumàtiques o electrohidràuliques</t>
  </si>
  <si>
    <t>UC0418_2</t>
  </si>
  <si>
    <t>Realitzar voladures subterrànies</t>
  </si>
  <si>
    <t>UF0774</t>
  </si>
  <si>
    <t>UC0419_2</t>
  </si>
  <si>
    <t>Realitzar el sosteniment amb quadres, cintres i ancoratges</t>
  </si>
  <si>
    <t>UF0775</t>
  </si>
  <si>
    <t>Sosteniment amb quadres o cintres metàl·liques</t>
  </si>
  <si>
    <t>UF0776</t>
  </si>
  <si>
    <t>Sosteniment amb diferents tipus de tirants d'ancoratge</t>
  </si>
  <si>
    <t>UF0777</t>
  </si>
  <si>
    <t>Tècniques d'eixamplament i aixecament d'enfonsaments</t>
  </si>
  <si>
    <t>UC0420_2</t>
  </si>
  <si>
    <t>Realitzar projeccions de formigons</t>
  </si>
  <si>
    <t>UF0778</t>
  </si>
  <si>
    <t>Preparació i projecció de formigons</t>
  </si>
  <si>
    <t>UC0861_2</t>
  </si>
  <si>
    <t>Realizar el transport amb vagons sobre via en excavacions subterrànies</t>
  </si>
  <si>
    <t>UF0779</t>
  </si>
  <si>
    <t>Transport sobre via en excavacions subterrànies</t>
  </si>
  <si>
    <t>UF0780</t>
  </si>
  <si>
    <t>Seguretat en el transport sobre via</t>
  </si>
  <si>
    <t>UC0862_2</t>
  </si>
  <si>
    <t>Realitzar el transport amb mitjans continus</t>
  </si>
  <si>
    <t>UF0781</t>
  </si>
  <si>
    <t>Transportadors continus, cintes transportadores i transportadors blindats</t>
  </si>
  <si>
    <t>UF0782</t>
  </si>
  <si>
    <t>Seguretat en el transport amb mitjans continus</t>
  </si>
  <si>
    <t>UC0863_2</t>
  </si>
  <si>
    <t>Realitzar el transport amb sistemes de tracció per cable</t>
  </si>
  <si>
    <t>UF0783</t>
  </si>
  <si>
    <t>Transport vertical</t>
  </si>
  <si>
    <t>UF0784</t>
  </si>
  <si>
    <t>Transport per pla inclinat</t>
  </si>
  <si>
    <t>UC1317_1</t>
  </si>
  <si>
    <t>Realitzar operacions auxiliars en el muntatge i manteniment d'instal·lacions i equips fixos en excavacions i plantes</t>
  </si>
  <si>
    <t>UF1140</t>
  </si>
  <si>
    <t>Preparació de materials i operacions básiques de muntatge i manteniment d'equips fixos i in</t>
  </si>
  <si>
    <t>UF1141</t>
  </si>
  <si>
    <t>Operacions auxiliars de muntatge i manteniment d'instal·lacions en excavacions i plantes</t>
  </si>
  <si>
    <t>UC1318_1</t>
  </si>
  <si>
    <t>Realitzar operacios auxiliars en el muntatge i manteniment d'equips i maquinària en excavacions subterrànies a cel obert</t>
  </si>
  <si>
    <t>UF1142</t>
  </si>
  <si>
    <t>Preparació de materials i operacions auxiliars de muntatge d'equips i maquinària en excavac</t>
  </si>
  <si>
    <t>UF1143</t>
  </si>
  <si>
    <t>Operacions auxiliars de manteniment d'equips i maquinària en excavacions subterrànies i en</t>
  </si>
  <si>
    <t>UC1319_1</t>
  </si>
  <si>
    <t>Realitzar operacions básiques de tall, conformat i soldadura en processos de muntatge i manteniment mecànic</t>
  </si>
  <si>
    <t>noUF_MF1319_1</t>
  </si>
  <si>
    <t>UC0116_2</t>
  </si>
  <si>
    <t>Muntar i mantenir maquinària i equip mecànic</t>
  </si>
  <si>
    <t>UF0620</t>
  </si>
  <si>
    <t>Elements i mecanismes de màquines industrials</t>
  </si>
  <si>
    <t>UF0621</t>
  </si>
  <si>
    <t>Muntatge d'elements de màquines industrials</t>
  </si>
  <si>
    <t>UF0622</t>
  </si>
  <si>
    <t>Diagnòstic d'avaries en elements de màquines industrials</t>
  </si>
  <si>
    <t>UF0623</t>
  </si>
  <si>
    <t>Reparació d'elements de màquines industrials</t>
  </si>
  <si>
    <t>UC1387_2</t>
  </si>
  <si>
    <t>Muntar i mantenir instal·lacions de serveis generals en excavacions i plantes</t>
  </si>
  <si>
    <t>noUF_MF1387_2</t>
  </si>
  <si>
    <t>UC1388_2</t>
  </si>
  <si>
    <t>Muntar i mantenir máquines i equips semimòbils en excavacions subterrànies i a cel obert</t>
  </si>
  <si>
    <t>UF1144</t>
  </si>
  <si>
    <t>Muntatge i manteniment d'equips semimòbils d'excavació, tall i perforació</t>
  </si>
  <si>
    <t>UF1145</t>
  </si>
  <si>
    <t>Muntatge i manteniment d'equips d'extracció i elements de sosteniment</t>
  </si>
  <si>
    <t>UC1389_2</t>
  </si>
  <si>
    <t>Muntar i mantenir cintes transportadores i transportadors blindats</t>
  </si>
  <si>
    <t>noUF_MF1389_2</t>
  </si>
  <si>
    <t>UC1390_2</t>
  </si>
  <si>
    <t>Muntar i mantenir sistemes i equips de transport de "graneles" pneumàtics i hidràulics</t>
  </si>
  <si>
    <t>noUF_MF1390_2</t>
  </si>
  <si>
    <t>UC1378_2</t>
  </si>
  <si>
    <t>Realitzar la perforació a cel obert</t>
  </si>
  <si>
    <t>UF1146</t>
  </si>
  <si>
    <t>Preparació i fonaments de la perforació a cel obert</t>
  </si>
  <si>
    <t>UF1147</t>
  </si>
  <si>
    <t>Perforació manual a cel obert</t>
  </si>
  <si>
    <t>UF1148</t>
  </si>
  <si>
    <t>Posicionament i perforació mecánica a cel obert</t>
  </si>
  <si>
    <t>UF1149</t>
  </si>
  <si>
    <t>Manteniment d'equips de perforació a cel obert</t>
  </si>
  <si>
    <t>UC1379_2</t>
  </si>
  <si>
    <t>Realitzar l'estabilització de talussos en excavacions a cel obert</t>
  </si>
  <si>
    <t>noUF_MF1379_2</t>
  </si>
  <si>
    <t>UC1380_2</t>
  </si>
  <si>
    <t>Col·laborar en la prevenció de riscos en excavacions a cel obert</t>
  </si>
  <si>
    <t>noUF_MF1380_2</t>
  </si>
  <si>
    <t>UC0950_2</t>
  </si>
  <si>
    <t>Construir pàgines web</t>
  </si>
  <si>
    <t>UF1302</t>
  </si>
  <si>
    <t>Creació de pàgines web amb el llenguatge de marques</t>
  </si>
  <si>
    <t>UF1303</t>
  </si>
  <si>
    <t>Elaboració de fulls d'estil</t>
  </si>
  <si>
    <t>UF1304</t>
  </si>
  <si>
    <t>Elaboració de plantilles i formularis</t>
  </si>
  <si>
    <t>UC0951_2</t>
  </si>
  <si>
    <t>Integrar components de programari en pàgines web</t>
  </si>
  <si>
    <t>UF1305</t>
  </si>
  <si>
    <t>Programació amb llenguatges de guió en pàgines web</t>
  </si>
  <si>
    <t>UF1306</t>
  </si>
  <si>
    <t>Proves de funcionalitats i optimització de pàgines web</t>
  </si>
  <si>
    <t>UC0952_2</t>
  </si>
  <si>
    <t>Publicar pàgines web</t>
  </si>
  <si>
    <t>noUF_MF0952_2</t>
  </si>
  <si>
    <t>UC0223_3</t>
  </si>
  <si>
    <t>Configurar i explotar sistemes informàtics</t>
  </si>
  <si>
    <t>UF1465</t>
  </si>
  <si>
    <t>Computadores per a bases de dades</t>
  </si>
  <si>
    <t>UF1466</t>
  </si>
  <si>
    <t>Sistemes d'emmagatzemament</t>
  </si>
  <si>
    <t>UF1467</t>
  </si>
  <si>
    <t>Aplicacions microinformàtiques i Internet per a consulta i generació de documentació</t>
  </si>
  <si>
    <t>UC0226_3</t>
  </si>
  <si>
    <t>Programar bases de dades relacionals</t>
  </si>
  <si>
    <t>UF2175</t>
  </si>
  <si>
    <t>Disseny de bases de dades relacionals</t>
  </si>
  <si>
    <t>UF2176</t>
  </si>
  <si>
    <t>Definició i manipulació de dades</t>
  </si>
  <si>
    <t>UF2177</t>
  </si>
  <si>
    <t>Desenvolupament de programes en l'entorn de la base de dades</t>
  </si>
  <si>
    <t>UC0494_3</t>
  </si>
  <si>
    <t>Desenvolupar components de programari en llenguatges de programació estructurada</t>
  </si>
  <si>
    <t>UF2178</t>
  </si>
  <si>
    <t>Programació estructurada</t>
  </si>
  <si>
    <t>UF2179</t>
  </si>
  <si>
    <t>Elaboració d'interfícies d'usuari</t>
  </si>
  <si>
    <t>UF2180</t>
  </si>
  <si>
    <t>Accés a bases de dades</t>
  </si>
  <si>
    <t>UF2181</t>
  </si>
  <si>
    <t>Elaboració de proves i instal·lació i desplegament d'aplicacions</t>
  </si>
  <si>
    <t>UC0227_3</t>
  </si>
  <si>
    <t>Desenvolupar components de programari en llenguatges de programació orientats a objectes</t>
  </si>
  <si>
    <t>UF2404</t>
  </si>
  <si>
    <t>Principis de la programació orientada a objectes</t>
  </si>
  <si>
    <t>UF2405</t>
  </si>
  <si>
    <t>Model de programació web i bases de dades</t>
  </si>
  <si>
    <t>UF2406</t>
  </si>
  <si>
    <t>El cicle de vida del desenvolupament d'aplicacions</t>
  </si>
  <si>
    <t>UC0491_3</t>
  </si>
  <si>
    <t>Desenvolupar elements programari a l'entorn client</t>
  </si>
  <si>
    <t>UF1841</t>
  </si>
  <si>
    <t>Elaboració de documents web mitjançant llenguatges de marques</t>
  </si>
  <si>
    <t>UF1842</t>
  </si>
  <si>
    <t>Desenvolupament i reutilització de components del programari i multimèdia mitjançant llenguatges de guió</t>
  </si>
  <si>
    <t>UF1843</t>
  </si>
  <si>
    <t>Aplicació de tècniques d'usabilitat i accessibilitat a l'entorn client</t>
  </si>
  <si>
    <t>UC0492_3</t>
  </si>
  <si>
    <t>Desenvolupar elements programari a l'entorn servidor</t>
  </si>
  <si>
    <t>UF1844</t>
  </si>
  <si>
    <t>Desenvolupament d'aplicacions web a l'entorn servidor</t>
  </si>
  <si>
    <t>UF1845</t>
  </si>
  <si>
    <t>Accés a dades en aplicacions web de l'entorn servidor</t>
  </si>
  <si>
    <t>UF1846</t>
  </si>
  <si>
    <t>Desenvolupament d'aplicacions web distribuides</t>
  </si>
  <si>
    <t>UC0493_3</t>
  </si>
  <si>
    <t>Implementar, verificar i documentar aplicacions web en entorns Internet, intranet i extranet</t>
  </si>
  <si>
    <t>noUF_MF0493_3</t>
  </si>
  <si>
    <t>UC0966_3</t>
  </si>
  <si>
    <t>Consultar i extreure informació de diferents plataformes d'emmagatzemament de dades</t>
  </si>
  <si>
    <t>UF2213</t>
  </si>
  <si>
    <t>Models de dades i visió conceptual d'una base de dades</t>
  </si>
  <si>
    <t>UF2214</t>
  </si>
  <si>
    <t>Implementació i ús d'una base de dades</t>
  </si>
  <si>
    <t>UF2215</t>
  </si>
  <si>
    <t>Eines dels sistemes gestors de bases de dades. Passarel·les i mitjansde connexió</t>
  </si>
  <si>
    <t>UC0967_3</t>
  </si>
  <si>
    <t>Crear i gestionar repositoris de continguts</t>
  </si>
  <si>
    <t>UF2216</t>
  </si>
  <si>
    <t>Repositoris de continguts</t>
  </si>
  <si>
    <t>UF2217</t>
  </si>
  <si>
    <t>Llenguatge xml</t>
  </si>
  <si>
    <t>UF2218</t>
  </si>
  <si>
    <t>Desenvolupament d'un CMS</t>
  </si>
  <si>
    <t>UC0968_3</t>
  </si>
  <si>
    <t>Administrar el sistema de gestió d'informació</t>
  </si>
  <si>
    <t>UF1643</t>
  </si>
  <si>
    <t>Gestió i control dels Sistemes d'informació</t>
  </si>
  <si>
    <t>UF1644</t>
  </si>
  <si>
    <t>Canals de distribuciói publicació utilitats en els sistemes gestors d'informació</t>
  </si>
  <si>
    <t>UC0956_2</t>
  </si>
  <si>
    <t>Realitzar els processos de connexió entre xarxes privades i xarxes públiques</t>
  </si>
  <si>
    <t>UF1347</t>
  </si>
  <si>
    <t>Instal·lació i configuració dels nodes d'interconnexió de xarxes privades amb públiques</t>
  </si>
  <si>
    <t>UF1348</t>
  </si>
  <si>
    <t>Motorització i resolució d'incidències en la interconnexió de xarxes privades amb xarxes públiques</t>
  </si>
  <si>
    <t>UC0960_2</t>
  </si>
  <si>
    <t>Instal·lar, configurar i verificar equips d'accés a xarxes públiques</t>
  </si>
  <si>
    <t>UF1863</t>
  </si>
  <si>
    <t>Instal·lació i configuració de dispositius i serveis de connectivitat associats</t>
  </si>
  <si>
    <t>UF1864</t>
  </si>
  <si>
    <t>Proves i verificació dels dispositius de transport i transmissió i dels serveis de con</t>
  </si>
  <si>
    <t>UF1865</t>
  </si>
  <si>
    <t>Operació i supervisió dels equips i serveis</t>
  </si>
  <si>
    <t>UC0961_2</t>
  </si>
  <si>
    <t>Configurar i mantenir serveis en equips privats de commutació telefònica</t>
  </si>
  <si>
    <t>UF1866</t>
  </si>
  <si>
    <t>Instal·lació i configuració de serveis en equips de telefonia</t>
  </si>
  <si>
    <t>UF1867</t>
  </si>
  <si>
    <t>Manteniment preventiu dels equips i serveis de l'equip de commutació telefònica</t>
  </si>
  <si>
    <t>UF1868</t>
  </si>
  <si>
    <t>Operació i supervisió dels equips de commutació telefònica</t>
  </si>
  <si>
    <t>UC1221_3</t>
  </si>
  <si>
    <t>Organitzar i gestionar la posada en servei i el manteniment de xarxes sense fil d'àrea local i metropolitanes</t>
  </si>
  <si>
    <t>UF2183</t>
  </si>
  <si>
    <t>Configuració de la seguretat de les xarxes sense fil d'àrea local i metropolitana</t>
  </si>
  <si>
    <t>UF2184</t>
  </si>
  <si>
    <t>Supervisió de xarxes sense fil d'àrea local i metropolitana</t>
  </si>
  <si>
    <t>UF2182</t>
  </si>
  <si>
    <t>Planificació de la posada en servei de xarxes sense fil de dades d'àrea local i metropolitana</t>
  </si>
  <si>
    <t>UC1222_3</t>
  </si>
  <si>
    <t>Coordinar la posada en servei de sistemes de radiocomunicacions de xarxes fixes i mòbils</t>
  </si>
  <si>
    <t>UF2186</t>
  </si>
  <si>
    <t>Elaboració de protocols de prova d'equips de radiocomunicacions de xarxes fixes i mòbils</t>
  </si>
  <si>
    <t>UF2185</t>
  </si>
  <si>
    <t>Planificació de la posada en servei de sistemes de radiocomunicacions de xarxes fixes i mòbils</t>
  </si>
  <si>
    <t>UF2187</t>
  </si>
  <si>
    <t>Supervisió dels mesuraments dels senyals de radiofreqüència</t>
  </si>
  <si>
    <t>UC1223_3</t>
  </si>
  <si>
    <t>Gestionar el manteniment de sistemes de radiocomunicacions de xarxes fixes i mòbils</t>
  </si>
  <si>
    <t>UF2190</t>
  </si>
  <si>
    <t>Gestió de l'inventari de sistemes de radiocomunicacions</t>
  </si>
  <si>
    <t>UF2188</t>
  </si>
  <si>
    <t>Programació del manteniment preventiu en sistemes de radiocomunicacions de xarxes fixes i mòbils</t>
  </si>
  <si>
    <t>UF2189</t>
  </si>
  <si>
    <t>Diagnòstic i resolució d'incidències en equips de radiocomunicacions de xarxes fixes i mòbils</t>
  </si>
  <si>
    <t>UC1210_2</t>
  </si>
  <si>
    <t>Posar en servei i mantenir xarxes sense fil d'àrea local i metropolitanes</t>
  </si>
  <si>
    <t>UF1847</t>
  </si>
  <si>
    <t>Posada en servei de xarxes sense fil d'àrea local i metropolitana</t>
  </si>
  <si>
    <t>UF1848</t>
  </si>
  <si>
    <t>Supervisió i manteniment de xarxes sense fil d'àrea local i metropolitanes</t>
  </si>
  <si>
    <t>UC1211_2</t>
  </si>
  <si>
    <t>Configurar i posar en servei equips de radiocomunicacions de xarxes fixes i mòbils</t>
  </si>
  <si>
    <t>UF1849</t>
  </si>
  <si>
    <t>Posada en servei dels dispositius i equips de radiocomunicacions de xarxes fixes i mòbils</t>
  </si>
  <si>
    <t>UF1850</t>
  </si>
  <si>
    <t>Verificació de la connexió dels dispositius i equips de radiocomunicacions de xarxes fixes</t>
  </si>
  <si>
    <t>UC1212_2</t>
  </si>
  <si>
    <t>Mantenir i resoldre incidències de primer nivell en sistemes de radiocomunicacions de xarxes fixes i mòbils</t>
  </si>
  <si>
    <t>UF1851</t>
  </si>
  <si>
    <t>Manteniment dels dispositius i equips de radiocomunicacions de xarxes fixes i mòbils</t>
  </si>
  <si>
    <t>UF1852</t>
  </si>
  <si>
    <t>Gestió d'alarmes de dispositius i equips de radiocomunicacions de xarxes fixes i mòbils</t>
  </si>
  <si>
    <t>UF1853</t>
  </si>
  <si>
    <t>Reparació d'avaries de dispositius i equips de radiocomunicacions fixos i mòbils</t>
  </si>
  <si>
    <t>UC0228_3</t>
  </si>
  <si>
    <t>Dissenyar la infraestructura de xarxa telemática</t>
  </si>
  <si>
    <t>UF1869</t>
  </si>
  <si>
    <t>Anàlisi del mercat de productes de comunicacions</t>
  </si>
  <si>
    <t>UF1870</t>
  </si>
  <si>
    <t>Desenvolupament del projecte de la xarxa telemàtica</t>
  </si>
  <si>
    <t>UF1871</t>
  </si>
  <si>
    <t>Elaboració de la documentació técnica</t>
  </si>
  <si>
    <t>UC0962_3</t>
  </si>
  <si>
    <t>Integrar serveis de veu, dades i multimèdia</t>
  </si>
  <si>
    <t>UF1872</t>
  </si>
  <si>
    <t>Implantació i configuració de passarel·les</t>
  </si>
  <si>
    <t>UF1873</t>
  </si>
  <si>
    <t>Implantació i manteniment de sistemes de comunicacions per a serveis multimèdia i gestió d</t>
  </si>
  <si>
    <t>UC0963_3</t>
  </si>
  <si>
    <t>Administrar i proveir serveis de comunicacions a usuaris</t>
  </si>
  <si>
    <t>UF1874</t>
  </si>
  <si>
    <t>Manteniment de la infraestructura de la xarxa de comunicacions</t>
  </si>
  <si>
    <t>UF1875</t>
  </si>
  <si>
    <t>Gestió de recursos, serveis i de la xarxa de comunicacions</t>
  </si>
  <si>
    <t>UF1876</t>
  </si>
  <si>
    <t>Atenció a usuaris i instal·lació d'aplicacions client</t>
  </si>
  <si>
    <t>UC1216_3</t>
  </si>
  <si>
    <t>Monitoritzar l'estat i la disponibilitat de la xarxa de comunicacions i dels serveis implementats</t>
  </si>
  <si>
    <t>UF1854</t>
  </si>
  <si>
    <t>Monitorització de la xarxa i resolució d'incidències</t>
  </si>
  <si>
    <t>UF1855</t>
  </si>
  <si>
    <t>Atenció resolució de reclamacions d'usuari</t>
  </si>
  <si>
    <t>UF1856</t>
  </si>
  <si>
    <t>Seguiment i control d'incidències</t>
  </si>
  <si>
    <t>UC1217_3</t>
  </si>
  <si>
    <t>Realitzar operacions de configuració i de control de la xarxa de comunicacions</t>
  </si>
  <si>
    <t>UF1857</t>
  </si>
  <si>
    <t>Configuració de la xarxa de comunicacions</t>
  </si>
  <si>
    <t>UF1858</t>
  </si>
  <si>
    <t>Control d'inventari de xarxa</t>
  </si>
  <si>
    <t>UF1859</t>
  </si>
  <si>
    <t>Seguiment i control de treballs en xarxa</t>
  </si>
  <si>
    <t>UC1218_3</t>
  </si>
  <si>
    <t>Gestionar la qualitat dels serveis suportats sobre la xarxa de comunicacions</t>
  </si>
  <si>
    <t>UF1860</t>
  </si>
  <si>
    <t>Monitorització del rendiment de la xarxa i qualitat dels serveis</t>
  </si>
  <si>
    <t>UF1861</t>
  </si>
  <si>
    <t>Administració del sistema de gestió del rendiment</t>
  </si>
  <si>
    <t>UF1862</t>
  </si>
  <si>
    <t>Informes de qualitat de xarxa i serveis suportats</t>
  </si>
  <si>
    <t>UC1207_1</t>
  </si>
  <si>
    <t>Realitzar operacions auxiliars de muntatge d'equips microinformàtics</t>
  </si>
  <si>
    <t>UF0465</t>
  </si>
  <si>
    <t>Muntatge de components i perifèrics microinformàtics</t>
  </si>
  <si>
    <t>UF0466</t>
  </si>
  <si>
    <t>Test i verificació d'equips i perifèrics microinformàtics</t>
  </si>
  <si>
    <t>UC1208_1</t>
  </si>
  <si>
    <t>Realitzar operacions auxiliars de manteniment de sistemes microinformàtics</t>
  </si>
  <si>
    <t>noUF_MF1208_1</t>
  </si>
  <si>
    <t>UC1209_1</t>
  </si>
  <si>
    <t>Realitzar operacions auxiliars amb tecnologies de la informació i la comunicació</t>
  </si>
  <si>
    <t>noUF_MF1209_1</t>
  </si>
  <si>
    <t>UC0486_3</t>
  </si>
  <si>
    <t>Assegurar equips informàtics</t>
  </si>
  <si>
    <t>noUF_MF0486_3</t>
  </si>
  <si>
    <t>UC0487_3</t>
  </si>
  <si>
    <t>Auditar xarxes de comunicació i sistemes informàtics</t>
  </si>
  <si>
    <t>noUF_MF0487_3</t>
  </si>
  <si>
    <t>UC0488_3</t>
  </si>
  <si>
    <t>Detectar i respondre davant incidents de seguretat</t>
  </si>
  <si>
    <t>noUF_MF0488_3</t>
  </si>
  <si>
    <t>UC0489_3</t>
  </si>
  <si>
    <t>Dissenyar i implementar sistemes segurs d'accés i transmissió de dades</t>
  </si>
  <si>
    <t>noUF_MF0489_3</t>
  </si>
  <si>
    <t>UC0490_3</t>
  </si>
  <si>
    <t>Gestionar serveis en el sistema informàtic</t>
  </si>
  <si>
    <t>noUF_MF0490_3</t>
  </si>
  <si>
    <t>UC0220_2</t>
  </si>
  <si>
    <t>Instal·lar, configurar i verificar els elements de la xarxa local segons procediments establerts</t>
  </si>
  <si>
    <t>UF0854</t>
  </si>
  <si>
    <t>Instal·lació i configuració dels nodes d'una xarxa d'àrea local</t>
  </si>
  <si>
    <t>UF0855</t>
  </si>
  <si>
    <t>Verificació i resolució d'incidències en una xarxa d'àrea local</t>
  </si>
  <si>
    <t>UC0955_2</t>
  </si>
  <si>
    <t>Monitoritzar els processos de comunicacions de la xarxa local</t>
  </si>
  <si>
    <t>UF1344</t>
  </si>
  <si>
    <t>Instal·lació de components i motorització de la xarxa d'àrea local</t>
  </si>
  <si>
    <t>UF1345</t>
  </si>
  <si>
    <t>Manteniment de la xarxa d'àrea local i actualització de components</t>
  </si>
  <si>
    <t>UF1346</t>
  </si>
  <si>
    <t>Gestió de la seguretat en la xarxa d'àrea local</t>
  </si>
  <si>
    <t>UC0219_2</t>
  </si>
  <si>
    <t>Instal·lar i configurar el programari base en sistemes microinformàtics</t>
  </si>
  <si>
    <t>UF0852</t>
  </si>
  <si>
    <t>Instal·lació i actualització de sistemes operatius</t>
  </si>
  <si>
    <t>UF0853</t>
  </si>
  <si>
    <t>Explotació de les funcionalitats del sistema microinformàtic</t>
  </si>
  <si>
    <t>UC0221_2</t>
  </si>
  <si>
    <t>Instal·lar, configurar i mantenir paquets informàtics de propòsit general i aplicacions específiques</t>
  </si>
  <si>
    <t>noUF_MF0221_2</t>
  </si>
  <si>
    <t>UC0222_2</t>
  </si>
  <si>
    <t>Facilitar a l'usuari la utilització de paquets informàtics de propòsit general i aplicacions específiques</t>
  </si>
  <si>
    <t>UF0856</t>
  </si>
  <si>
    <t>Assistència d'usuaris en l'ús d'aplicacions ofimàtiques i de correu electrònic</t>
  </si>
  <si>
    <t>UF0857</t>
  </si>
  <si>
    <t>Elaboració de documents de text</t>
  </si>
  <si>
    <t>UF0858</t>
  </si>
  <si>
    <t>Elaboració de fulls de càlcul</t>
  </si>
  <si>
    <t>UF0859</t>
  </si>
  <si>
    <t>Elaboració de presentacions</t>
  </si>
  <si>
    <t>UF0860</t>
  </si>
  <si>
    <t>Elaboració i modificació d'imatges o altres elements gràfics</t>
  </si>
  <si>
    <t>UC0957_2</t>
  </si>
  <si>
    <t>Mantenir i regular el subsistema físic en sistemes informàtics</t>
  </si>
  <si>
    <t>UF1349</t>
  </si>
  <si>
    <t>Manteniment i inventari del subsistema físic</t>
  </si>
  <si>
    <t>UF1350</t>
  </si>
  <si>
    <t>Monitoratge i gestió d'incidències dels sistemes físics</t>
  </si>
  <si>
    <t>UC0958_2</t>
  </si>
  <si>
    <t>Executar procediments d'administració i manteniment en el programari de base i d'aplicació de client</t>
  </si>
  <si>
    <t>UF1351</t>
  </si>
  <si>
    <t>Gestió i operativa del programari d'un sistema informàtic</t>
  </si>
  <si>
    <t>UF1352</t>
  </si>
  <si>
    <t>Monitoratge i gestió d'incidències del programari</t>
  </si>
  <si>
    <t>UC0959_2</t>
  </si>
  <si>
    <t>Mantenir la seguretat dels subsistemes físics i lògics en sistemes informàtics</t>
  </si>
  <si>
    <t>UF1353</t>
  </si>
  <si>
    <t>Monitoratge dels accessos al sistema informàtic</t>
  </si>
  <si>
    <t>UF1354</t>
  </si>
  <si>
    <t>Còpia de seguretat i restauració de la informació</t>
  </si>
  <si>
    <t>UC0953_2</t>
  </si>
  <si>
    <t>Muntar equips microinformàtics</t>
  </si>
  <si>
    <t>UF0861</t>
  </si>
  <si>
    <t>Muntatge i verificació de components</t>
  </si>
  <si>
    <t>UF0862</t>
  </si>
  <si>
    <t>Instal·lació i configuració de perifèrics microinformàtics</t>
  </si>
  <si>
    <t>UC0954_2</t>
  </si>
  <si>
    <t>Reparar i ampliar equipament microinformàtic</t>
  </si>
  <si>
    <t>UF0863</t>
  </si>
  <si>
    <t>Reparació i ampliació d'equips i components de maquinari microinformàtics</t>
  </si>
  <si>
    <t>UF0864</t>
  </si>
  <si>
    <t>Resolució d'avaries lògiques en equips microinformàtics</t>
  </si>
  <si>
    <t>UF0865</t>
  </si>
  <si>
    <t>Reparació d'impressores</t>
  </si>
  <si>
    <t>UC0224_3</t>
  </si>
  <si>
    <t>Configurar i gestionar un sistema gestor de bases de dades</t>
  </si>
  <si>
    <t>UF1468</t>
  </si>
  <si>
    <t>Emmagatzemament de la informació i introducció en els sistemes gestors de bases de dades (SGBD)</t>
  </si>
  <si>
    <t>UF1469</t>
  </si>
  <si>
    <t>Sistemes gestors de bases de dades (SGBD) i instal·lació</t>
  </si>
  <si>
    <t>UF1470</t>
  </si>
  <si>
    <t>Administració i monitorització dels sistemes gestors de bases de dades (SGBD)</t>
  </si>
  <si>
    <t>UC0225_3</t>
  </si>
  <si>
    <t>Configurar i gestionar la base de dades</t>
  </si>
  <si>
    <t>UF1471</t>
  </si>
  <si>
    <t>Bases de dades relacionals i modelatge de dades</t>
  </si>
  <si>
    <t>UF1472</t>
  </si>
  <si>
    <t>Llenguatges de definició i modificació de dades SQL</t>
  </si>
  <si>
    <t>UF1473</t>
  </si>
  <si>
    <t>Salvaguarda i seguretat de les dades</t>
  </si>
  <si>
    <t>UC1219_3</t>
  </si>
  <si>
    <t>Implantar i mantenir sistemes domòtics-immòtics</t>
  </si>
  <si>
    <t>UF1136</t>
  </si>
  <si>
    <t>Documentació, manteniment i gestió d'incidències en un projecte domòtic</t>
  </si>
  <si>
    <t>UF1134</t>
  </si>
  <si>
    <t>Instal·lació i posada en marxa d'un projecte domòtic / immòtic</t>
  </si>
  <si>
    <t>UF1135</t>
  </si>
  <si>
    <t>Connectivitat del projecte domòtic: xarxes, sistemes i protocols de comunicació; passarel·les</t>
  </si>
  <si>
    <t>UC1220_3</t>
  </si>
  <si>
    <t>Implantar i mantenir sistemes de control d'accessos i presència, i de videovigilància</t>
  </si>
  <si>
    <t>UF1138</t>
  </si>
  <si>
    <t>Instal·lació i posada en marxa d'un sistema de control d'accés i presència</t>
  </si>
  <si>
    <t>UF1139</t>
  </si>
  <si>
    <t>Manteniment i gestió d'incidències en projectes de vídeo vigilància, control d'accessos, i pàg.</t>
  </si>
  <si>
    <t>UF1137</t>
  </si>
  <si>
    <t>Instal·lació i posada en marxa d'un sistema de videovigilància i seguretat</t>
  </si>
  <si>
    <t>UC0229_3</t>
  </si>
  <si>
    <t>Coordinar la implantación de la infraestructura de xarxa telemàtica</t>
  </si>
  <si>
    <t>UF1877</t>
  </si>
  <si>
    <t>Planificació de projectes d'implantació d'infraestructures de xarxes telemàtiques</t>
  </si>
  <si>
    <t>UF1878</t>
  </si>
  <si>
    <t>Execució de projectes d'implantació d'infraestructures de xarxes telemàtiques</t>
  </si>
  <si>
    <t>UC0230_3</t>
  </si>
  <si>
    <t>Administrar la infraestructura de xarxa telemàtica</t>
  </si>
  <si>
    <t>UF1879</t>
  </si>
  <si>
    <t>Equips d'interconnexió i serveis de xarxa</t>
  </si>
  <si>
    <t>UF1880</t>
  </si>
  <si>
    <t>Gestió de xarxes telemàtiques</t>
  </si>
  <si>
    <t>UF1881</t>
  </si>
  <si>
    <t>Resolució d'incidències de xarxes telemàtiques</t>
  </si>
  <si>
    <t>UC0495_3</t>
  </si>
  <si>
    <t>Instal·lar, configurar i administrar el programari per gestionar un entorn web</t>
  </si>
  <si>
    <t>UF1271</t>
  </si>
  <si>
    <t>Instal·lació i configuració de programari de servidor web</t>
  </si>
  <si>
    <t>UF1272</t>
  </si>
  <si>
    <t>Administració i auditoria dels serveis web</t>
  </si>
  <si>
    <t>UC0496_3</t>
  </si>
  <si>
    <t>Instal·lar, configurar i administrar serveis de missatgeria electrònica</t>
  </si>
  <si>
    <t>UF1273</t>
  </si>
  <si>
    <t>Selecció, instal·lació i configuració del programari de servidor de missatgeria electrònica</t>
  </si>
  <si>
    <t>UF1274</t>
  </si>
  <si>
    <t>Administració i auditoria dels serveis de missatgeria electrònica</t>
  </si>
  <si>
    <t>UC0497_3</t>
  </si>
  <si>
    <t>Instal·lar, configurar i administrar serveis de transferència d'arxius i multimèdia</t>
  </si>
  <si>
    <t>UF1275</t>
  </si>
  <si>
    <t>Selecció, instal·lació, configuració i administració dels servidors de transferència d'arc</t>
  </si>
  <si>
    <t>UF1276</t>
  </si>
  <si>
    <t>Selecció, instal·lació, configuració i administració dels servidors multimèdia</t>
  </si>
  <si>
    <t>UC0484_3</t>
  </si>
  <si>
    <t>Administrar els dispositius del maquinari del sistema</t>
  </si>
  <si>
    <t>UF1891</t>
  </si>
  <si>
    <t>Dimensionar, instal·lar i optimitzar el maquinari</t>
  </si>
  <si>
    <t>UF1892</t>
  </si>
  <si>
    <t>Gestionar el creixement i les condicions ambientals</t>
  </si>
  <si>
    <t>UC0485_3</t>
  </si>
  <si>
    <t>Instal·lar, configurar i administrar el programari de base i d'aplicació del sistema</t>
  </si>
  <si>
    <t>UF1893</t>
  </si>
  <si>
    <t>Instal·lació i parametrització del programari</t>
  </si>
  <si>
    <t>UF1894</t>
  </si>
  <si>
    <t>Manteniment del programari</t>
  </si>
  <si>
    <t>UF1895</t>
  </si>
  <si>
    <t>Auditories i continuïtat de negoci</t>
  </si>
  <si>
    <t>UC0964_3</t>
  </si>
  <si>
    <t>Crear elements de programari per a la gestió del sistema i els seus recursos</t>
  </si>
  <si>
    <t>UF1286</t>
  </si>
  <si>
    <t>Desenvoplupament i optimització de components de programari per a tasques administratives de sistemes</t>
  </si>
  <si>
    <t>UF1287</t>
  </si>
  <si>
    <t>Desenvolupament de components de programari per al maneig de dispositius (drivers)</t>
  </si>
  <si>
    <t>UF1288</t>
  </si>
  <si>
    <t>Desenvolupament de components de programari per a serveis de comunicacions</t>
  </si>
  <si>
    <t>UC0965_3</t>
  </si>
  <si>
    <t>Desenvolupar elements de programari amb tecnologies de programació basada en components</t>
  </si>
  <si>
    <t>UF1289</t>
  </si>
  <si>
    <t>Disseny d'elements de programari amb tecnologies basades en components</t>
  </si>
  <si>
    <t>UF1290</t>
  </si>
  <si>
    <t>Implementació i integració d'elements de programari amb tecnologies basades en components</t>
  </si>
  <si>
    <t>UF1291</t>
  </si>
  <si>
    <t>Desplegament i posada en funcionament de components de programari</t>
  </si>
  <si>
    <t>UC1213_3</t>
  </si>
  <si>
    <t>Instal·lar i configurar sistemes de planificació de recursos empresarials i de gestió de relacions amb clients</t>
  </si>
  <si>
    <t>UF1883</t>
  </si>
  <si>
    <t>Instal·lació de sistemes ERP-CRM</t>
  </si>
  <si>
    <t>UF1882</t>
  </si>
  <si>
    <t>Instal·lació de sistemes operatius i gestors de dades en sistemes ERP-CRM</t>
  </si>
  <si>
    <t>UF1884</t>
  </si>
  <si>
    <t>Emmagatzematge de dades en sistemes ERP-CRM</t>
  </si>
  <si>
    <t>UC1214_3</t>
  </si>
  <si>
    <t>Administrar sistemes de planificació de recursos empresarials i de gestió de relacions amb clients</t>
  </si>
  <si>
    <t>UF1886</t>
  </si>
  <si>
    <t>Administració del gestor de dades en sistemes ERP-CRM</t>
  </si>
  <si>
    <t>UF1887</t>
  </si>
  <si>
    <t>Operacions de seguretat en sistemes ERP-CRM i magatzem de dades</t>
  </si>
  <si>
    <t>UF1885</t>
  </si>
  <si>
    <t>Administració del sistema operatiu en sistemes ERP-CRM</t>
  </si>
  <si>
    <t>UC1215_3</t>
  </si>
  <si>
    <t>Realitzar i mantenir components de programari en un sistema de planificació de recursos empresarials i de gestió de relacions amb clients</t>
  </si>
  <si>
    <t>UF1890</t>
  </si>
  <si>
    <t>Desenvolupament de component programari i consultes dins del sistema de magatzem de dades</t>
  </si>
  <si>
    <t>UF1888</t>
  </si>
  <si>
    <t>Operacions de manteniment i consulta de dades</t>
  </si>
  <si>
    <t>UF1889</t>
  </si>
  <si>
    <t>Desenvolupament de component programari en sistemes ERP-CRM</t>
  </si>
  <si>
    <t>UC1154_1</t>
  </si>
  <si>
    <t>Realitzar la instal·lació de canonades, preparant, tallant i unint tubs per a la conducció d'aigua i desguassos</t>
  </si>
  <si>
    <t>UF0408</t>
  </si>
  <si>
    <t>Replantejament i preparació de canonades</t>
  </si>
  <si>
    <t>UF0409</t>
  </si>
  <si>
    <t>Manipulació i acoblament de canonades</t>
  </si>
  <si>
    <t>UF0410</t>
  </si>
  <si>
    <t>Prevenció de riscos, seguretat laboral i mediambiental a la instal·lació d'aparells i canonades</t>
  </si>
  <si>
    <t>UC1155_1</t>
  </si>
  <si>
    <t>Realitzar operacions bàsiques d'instal·lació i manteniment d'aparells sanitaris, radiadors i aparells de climatització d'ús domèstic</t>
  </si>
  <si>
    <t>UF0411</t>
  </si>
  <si>
    <t>Instal·lació i manteniment d'aparells sanitaris d'ús domèstic</t>
  </si>
  <si>
    <t>UF0412</t>
  </si>
  <si>
    <t>Instal·lació i posada en marxa d'aparells de calefacció i climatització d'ús domèstic</t>
  </si>
  <si>
    <t>UC1879_2</t>
  </si>
  <si>
    <t>Muntar sistemes d'aïllament</t>
  </si>
  <si>
    <t>UF1803</t>
  </si>
  <si>
    <t>Procés de muntatge de sistemes d'aïllament</t>
  </si>
  <si>
    <t>UF1804</t>
  </si>
  <si>
    <t>Prevenció de riscos laborals i mediambientals en sistemes d'aïllaments i revestiments</t>
  </si>
  <si>
    <t>UC1880_2</t>
  </si>
  <si>
    <t>Prefabricar peces de revestiment per a sistemes d'aïllament</t>
  </si>
  <si>
    <t>UF1807</t>
  </si>
  <si>
    <t>Mecanització de peces de revestiments aïllants</t>
  </si>
  <si>
    <t>UF1805</t>
  </si>
  <si>
    <t>Instal·lació/desinstal·lació del taller de fabricació de revestiments aïllant en obra</t>
  </si>
  <si>
    <t>UF1806</t>
  </si>
  <si>
    <t>Disseny de peces a prefabricar de revestiments aïllants</t>
  </si>
  <si>
    <t>UC1881_2</t>
  </si>
  <si>
    <t>Mantenir sistemes d'aïllament</t>
  </si>
  <si>
    <t>UF1809</t>
  </si>
  <si>
    <t>Manteniment correctiu de sistemes d'aïllament</t>
  </si>
  <si>
    <t>UF1808</t>
  </si>
  <si>
    <t>Manteniment preventiu de sistemes d'aïllament</t>
  </si>
  <si>
    <t>UC1286_3</t>
  </si>
  <si>
    <t>Supervisar i controlar el muntatge de xarxes i sistemes de distribució de fluids</t>
  </si>
  <si>
    <t>UF0637</t>
  </si>
  <si>
    <t>Prevenció de riscos laborals i mediambientals en el muntatge i manteniment de xarxes i sist</t>
  </si>
  <si>
    <t>UF0636</t>
  </si>
  <si>
    <t>Muntatge de xarxes de fluids</t>
  </si>
  <si>
    <t>UF0635</t>
  </si>
  <si>
    <t>Processos de mecanitzat i unions en el muntatge de xarxes de fluids</t>
  </si>
  <si>
    <t>UC1287_3</t>
  </si>
  <si>
    <t>Planificar el manteniment de xarxes i sistemes de distribució de fluids</t>
  </si>
  <si>
    <t>noUF_MF1287_3</t>
  </si>
  <si>
    <t>UC1288_3</t>
  </si>
  <si>
    <t>Realitzar i supervisar el manteniment de xarxes i sistemes de distribució de fluids</t>
  </si>
  <si>
    <t>UF0638</t>
  </si>
  <si>
    <t>Localització i anàlisi d'avaries en xarxes de fluids</t>
  </si>
  <si>
    <t>UF0639</t>
  </si>
  <si>
    <t>Reparació d'avaries en xarxes de fluids</t>
  </si>
  <si>
    <t>UC1289_3</t>
  </si>
  <si>
    <t>Controlar i realitzar la posada en marxa de xarxes i sistemes de distribució de fluids</t>
  </si>
  <si>
    <t>UF0641</t>
  </si>
  <si>
    <t>Posada en marxa de xarxes de fluids</t>
  </si>
  <si>
    <t>UF0640</t>
  </si>
  <si>
    <t>Proves de components de xarxes de fluids</t>
  </si>
  <si>
    <t>UC1887_3</t>
  </si>
  <si>
    <t>Planificar, supervisar, organitzar i controlar el muntatge de sistemes d'aïllament</t>
  </si>
  <si>
    <t>UF1812</t>
  </si>
  <si>
    <t>Gestió de qualitat en la planificació i muntatge de sistemes d'aïllament</t>
  </si>
  <si>
    <t>UF1810</t>
  </si>
  <si>
    <t>Planificació del procés de muntatge i supervisió de sistemes d'aïllament</t>
  </si>
  <si>
    <t>UC1888_3</t>
  </si>
  <si>
    <t>Supervisar i realitzar el manteniment i la reparació dels sistemes d'aïllament</t>
  </si>
  <si>
    <t>UF1813</t>
  </si>
  <si>
    <t>Gestió del manteniment de sistemes d'aïllament</t>
  </si>
  <si>
    <t>UC0117_2</t>
  </si>
  <si>
    <t>Mantenir sistemes mecànics, hidràulics i pneumàtics de línies de producció automatitzades</t>
  </si>
  <si>
    <t>UF0624</t>
  </si>
  <si>
    <t>Sistemes mecànics, pneumàtics i hidràulics de línies automatitzades</t>
  </si>
  <si>
    <t>UF0625</t>
  </si>
  <si>
    <t>Operacions de manteniment de sistemes en línies automatitzades</t>
  </si>
  <si>
    <t>UF0626</t>
  </si>
  <si>
    <t>Programació i control del funcionament de línies automatitzades</t>
  </si>
  <si>
    <t>UF0627</t>
  </si>
  <si>
    <t>Prevenció de riscos laborals i mediambientals en el manteniment de línies automatitzades</t>
  </si>
  <si>
    <t>UC1877_2</t>
  </si>
  <si>
    <t>Instal·lar ascensors i altres equips fixos d'elevació i transport</t>
  </si>
  <si>
    <t>UF1476</t>
  </si>
  <si>
    <t>Proves de funcionament i posada en marxa d'ascensors i altres equips fixos d'elevació i transport</t>
  </si>
  <si>
    <t>UF1475</t>
  </si>
  <si>
    <t>Muntatge i interconnexió dels elements pneumàtics, hidràulics i elèctrics d'ascensors i altres equips fixos d'elevació i transport</t>
  </si>
  <si>
    <t>UF1474</t>
  </si>
  <si>
    <t>Muntatge d'elements mecànics d'ascensors i altres equips fixos d'elevació i transport</t>
  </si>
  <si>
    <t>UF1477</t>
  </si>
  <si>
    <t>Prevenció de riscos laborals i mediambientals a la instal·lació i manteniment d'ascensors i altres tipus d'equips fixos d'elevació i transport</t>
  </si>
  <si>
    <t>UC1878_2</t>
  </si>
  <si>
    <t>Mantenir ascensors i altres equips fixos d'elevació transport</t>
  </si>
  <si>
    <t>UF1478</t>
  </si>
  <si>
    <t>Manteniment preventiu d'ascensors i altres equips fixos d'elevació i transport</t>
  </si>
  <si>
    <t>UF1480</t>
  </si>
  <si>
    <t>Manteniment correctiu de sistemes pneumàtics, hidràulics i elèctrics-electrònics d'ascensors i altres equips fixos d'elevació i transport</t>
  </si>
  <si>
    <t>UF1479</t>
  </si>
  <si>
    <t>Manteniment correctiu mecànic d'ascensors i altres equips fixos d'elevació i transport</t>
  </si>
  <si>
    <t>UC1282_3</t>
  </si>
  <si>
    <t>Planificar i supervisar la instal·lació en planta de maquinària, equip industrial i línies automatitzades</t>
  </si>
  <si>
    <t>UF0628</t>
  </si>
  <si>
    <t>Operacions de mecanització i muntatge en planta de maquinària de línies automatitzades</t>
  </si>
  <si>
    <t>UF0629</t>
  </si>
  <si>
    <t>Planificació del muntatge de maquinària en línies automatitzades</t>
  </si>
  <si>
    <t>UF0630</t>
  </si>
  <si>
    <t>Prevenció de riscos laborals i medioambientals en el muntage i manteniment de maquinària i</t>
  </si>
  <si>
    <t>UC1283_3</t>
  </si>
  <si>
    <t>Planificar el mantenimiment d'instal·lacions de maquinària, equip industrial i línies automatitzades</t>
  </si>
  <si>
    <t>noUF_MF1283_3</t>
  </si>
  <si>
    <t>UC1284_3</t>
  </si>
  <si>
    <t>Supervisar i realitzar el manteniment d'instal·lacions de maquinària, equip industrial i línies automatitzades</t>
  </si>
  <si>
    <t>UF0631</t>
  </si>
  <si>
    <t>Localització i anàlisi d'avaries en equips i línies automatitzades</t>
  </si>
  <si>
    <t>UF0632</t>
  </si>
  <si>
    <t>Reparació d'avaries en equips i línies automatitzades</t>
  </si>
  <si>
    <t>Prevenció de riscos laborals i mediambientals en el muntatge i manteniment de maquinària i</t>
  </si>
  <si>
    <t>UC1285_3</t>
  </si>
  <si>
    <t>Controlar les proves i realitzar la posada en marxa d'instal·lacions de maquinària, equip industrial i línies automatitzades</t>
  </si>
  <si>
    <t>UF0633</t>
  </si>
  <si>
    <t>Proves de funcionalitat i seguretat en equips i línies automatitzades</t>
  </si>
  <si>
    <t>UF0634</t>
  </si>
  <si>
    <t>Posada en marxa d'equips i línies automatitzades</t>
  </si>
  <si>
    <t>UC1882_3</t>
  </si>
  <si>
    <t>Desenvolupar les característiques mecàniques i estructurals de les instal·lacions de manutenció, elevació i transport</t>
  </si>
  <si>
    <t>UF1482</t>
  </si>
  <si>
    <t>Càlcul i selecció de sistemes mecànics utilitzats a les instal·lacions de manutenció, elevació i transport</t>
  </si>
  <si>
    <t>UF1481</t>
  </si>
  <si>
    <t>Anàlisi de composició i funcionament d'equips i elements mecànics a les instal·lacions de manutenció, elevació i transport</t>
  </si>
  <si>
    <t>UC1883_3</t>
  </si>
  <si>
    <t>Desenvolupar les característiques de les xarxes i sistemes neumo-hidràuliques per a instal·lacions de manutenció, elevació i transport</t>
  </si>
  <si>
    <t>UF1483</t>
  </si>
  <si>
    <t>Anàlisi de composició i funcionament de les xarxes i sistemes neumo-hidràulics en les instal·lacions de manutenció, elevació i transport</t>
  </si>
  <si>
    <t>UF1484</t>
  </si>
  <si>
    <t>Càlcul i selecció d'equipament en els projectes de xarxes i sistemes neumo-hidràulics de les instal·lacions de manutenció, elevació i transport</t>
  </si>
  <si>
    <t>UC1884_3</t>
  </si>
  <si>
    <t>Desenvolupar les característiques de les instal·lacions elèctriques en equips de manutenció, elevació i transport</t>
  </si>
  <si>
    <t>UF1485</t>
  </si>
  <si>
    <t>Anàlisi, càlcul i selecció d'equipament elèctric a les instal·lacions de manutenció, elevació i transport</t>
  </si>
  <si>
    <t>UC1885_3</t>
  </si>
  <si>
    <t>Desenvolupar plans de les instal·lacions de manutenció, elevació i transport</t>
  </si>
  <si>
    <t>noUF_MF1885_3</t>
  </si>
  <si>
    <t>UC1886_3</t>
  </si>
  <si>
    <t>Desenvolupar el pla de muntatge, proves i protocols de les instal·lacions de manutenció, elevació i transport</t>
  </si>
  <si>
    <t>UF1486</t>
  </si>
  <si>
    <t>Elaboració de procediments de muntatge, posada en marxa, manteniment i servei a les instal·lacions de manutenció, elevació i transport</t>
  </si>
  <si>
    <t>UC0114_2</t>
  </si>
  <si>
    <t>Muntar instal·lacions de refrigeració comercial i industrial</t>
  </si>
  <si>
    <t>UF0413</t>
  </si>
  <si>
    <t>Organització i execució del muntatge d'instal·lacions frigorífiques</t>
  </si>
  <si>
    <t>UF0414</t>
  </si>
  <si>
    <t>Posada en marxa i regulació d'instal·lacions frigorífiques</t>
  </si>
  <si>
    <t>UF0415</t>
  </si>
  <si>
    <t>Prevenció de riscos i gestió mediambiental en instal·lacions frigorífiques</t>
  </si>
  <si>
    <t>UC0115_2</t>
  </si>
  <si>
    <t>Mantenir instal·lacions de refrigeració comercial i industrial</t>
  </si>
  <si>
    <t>UF0416</t>
  </si>
  <si>
    <t>Manteniment preventiu d'instal·lacions frigorífiques</t>
  </si>
  <si>
    <t>UF0417</t>
  </si>
  <si>
    <t>Manteniment correctiu d'instal·lacions frigorífiques</t>
  </si>
  <si>
    <t>UC1161_3</t>
  </si>
  <si>
    <t>Determinar les característiques d'instal·lacions elèctriques auxiliars d'instal·lacions tèrmiques</t>
  </si>
  <si>
    <t>noUF_MF1161_3</t>
  </si>
  <si>
    <t>UC1162_3</t>
  </si>
  <si>
    <t>Desenvolupar plànols d'instal·lacions</t>
  </si>
  <si>
    <t>noUF_MF1162_3</t>
  </si>
  <si>
    <t>UC1164_3</t>
  </si>
  <si>
    <t>Determinar les característiques d'instal·lacions de climatització</t>
  </si>
  <si>
    <t>UF0904</t>
  </si>
  <si>
    <t>Selecció d'equips i elements en instal·lacions de climatització</t>
  </si>
  <si>
    <t>UF0902</t>
  </si>
  <si>
    <t>Caracterització d'instal·lacions de climatització</t>
  </si>
  <si>
    <t>UF0903</t>
  </si>
  <si>
    <t>Caracterització d'equips i elements en instal·lacions de climatització</t>
  </si>
  <si>
    <t>UC1165_3</t>
  </si>
  <si>
    <t>Determinar les característiques d'instal·lacions de ventilació-extracció</t>
  </si>
  <si>
    <t>noUF_MF1165_3</t>
  </si>
  <si>
    <t>UC1166_3</t>
  </si>
  <si>
    <t>Planificar i especificar el muntatge, les proves i els protocols d'instal·lacions de climatització i ventilació-extracció</t>
  </si>
  <si>
    <t>UF0906</t>
  </si>
  <si>
    <t>Elaboració del pla d'aprovisionament, costos i documentació tècnica en instal·lacions de calor</t>
  </si>
  <si>
    <t>UF0420</t>
  </si>
  <si>
    <t>Prevenció de riscos i gestió mediambiental en instal·lacions de climatització i ventil-extrac</t>
  </si>
  <si>
    <t>UF0905</t>
  </si>
  <si>
    <t>Desenvolupament de processos i plans de muntatge d'instal·lacions de climatització i ventilació-extra</t>
  </si>
  <si>
    <t>UC1158_2</t>
  </si>
  <si>
    <t>Muntar instal·lacions de climatització i ventilació-extracció</t>
  </si>
  <si>
    <t>Prevenció de riscos i gestió mediambiental en instal·lacions de climatització, ventilació-extracció</t>
  </si>
  <si>
    <t>UF0418</t>
  </si>
  <si>
    <t>Organització i execució del muntatge d'instal·lacions de climatització i ventilació-extracció</t>
  </si>
  <si>
    <t>UF0419</t>
  </si>
  <si>
    <t>Posada en marxa i regulació d'instal·lacions de climatització i ventilació-extracció</t>
  </si>
  <si>
    <t>UC1159_2</t>
  </si>
  <si>
    <t>Mantenir instal·lacions de climatització i ventilació-extracció</t>
  </si>
  <si>
    <t>Prevenció de riscos i gestió mediambiental en instal·lacions de climatizació, ventilació-extracció</t>
  </si>
  <si>
    <t>UF0422</t>
  </si>
  <si>
    <t>Manteniment correctiu d'instal·lacions de climatització i ventilació-extracció</t>
  </si>
  <si>
    <t>UF0421</t>
  </si>
  <si>
    <t>Manteniment preventiu d'instal·lacions de climatització i ventilació-extracció</t>
  </si>
  <si>
    <t>UC1167_3</t>
  </si>
  <si>
    <t>Determinar les característiques d'instal·lacions frigorífiques</t>
  </si>
  <si>
    <t>UF1026</t>
  </si>
  <si>
    <t>Caracterització de processos i instal·lacions frigorífiques</t>
  </si>
  <si>
    <t>UF1027</t>
  </si>
  <si>
    <t>Caracterització i selecció de l'equipament frigorífic</t>
  </si>
  <si>
    <t>UC1168_3</t>
  </si>
  <si>
    <t>Planificar i especificar el muntatge, proves i protocols de les instal·lacions frigorífiques</t>
  </si>
  <si>
    <t>UF1028</t>
  </si>
  <si>
    <t>Planificació del muntatge i protocol de proves en instal·lacions frigorífiques</t>
  </si>
  <si>
    <t>UF1029</t>
  </si>
  <si>
    <t>Elaboració del pla d'aprovisionament, costos i documentació tècnica en instal·lacions frigorífiques</t>
  </si>
  <si>
    <t>UC1278_3</t>
  </si>
  <si>
    <t>Determinar les característiques de les xarxes i sistemes de distribució de fluids</t>
  </si>
  <si>
    <t>UF0467</t>
  </si>
  <si>
    <t>Composició i funcionament de xarxes de fluids</t>
  </si>
  <si>
    <t>UF0468</t>
  </si>
  <si>
    <t>Càlcul i selecció d'equipament en els projectes de xarxes de fluids</t>
  </si>
  <si>
    <t>UC1279_3</t>
  </si>
  <si>
    <t>Determinar les característiques d'instal·lacions elèctriques auxiliars de xarxes i sistemes de distribució de fluids</t>
  </si>
  <si>
    <t>noUF_MF1279_3</t>
  </si>
  <si>
    <t>UC1280_3</t>
  </si>
  <si>
    <t>Desenvolupar plànols de xarxes i sistemes de distribució de fluids</t>
  </si>
  <si>
    <t>noUF_MF1280_3</t>
  </si>
  <si>
    <t>UC1281_3</t>
  </si>
  <si>
    <t>Planificar i especificar el muntatge, les proves i els protocols de xarxes i sistemes de distribució</t>
  </si>
  <si>
    <t>UF0470</t>
  </si>
  <si>
    <t>Elaborar especificacions tècniques de recepció, manuals d'instruccions i manteniment</t>
  </si>
  <si>
    <t>UF0469</t>
  </si>
  <si>
    <t>Determinació de costos i elaborar procediments per al muntatge de xarxes de fluids</t>
  </si>
  <si>
    <t>UC1169_3</t>
  </si>
  <si>
    <t>Supervisar i controlar el muntatge d'instal·lacions tèrmiques</t>
  </si>
  <si>
    <t>UF1131</t>
  </si>
  <si>
    <t>Muntatge i supervisió d'instal·lacions tèrmiques</t>
  </si>
  <si>
    <t>UF1130</t>
  </si>
  <si>
    <t>Gestió del muntatge d'instal·lacions tèrmiques</t>
  </si>
  <si>
    <t>UC1170_3</t>
  </si>
  <si>
    <t>Planificar el manteniment d'instal·lacions tèrmiques</t>
  </si>
  <si>
    <t>noUF_MF1170_3</t>
  </si>
  <si>
    <t>UC1175_3</t>
  </si>
  <si>
    <t>Realitzar i supervisar el manteniment d'instal·lacions frigorífiques</t>
  </si>
  <si>
    <t>UF1133</t>
  </si>
  <si>
    <t>Realització i supervisió del manteniment preventiu d'instal·lacions frigorífiques</t>
  </si>
  <si>
    <t>UF1132</t>
  </si>
  <si>
    <t>UC1176_3</t>
  </si>
  <si>
    <t>Controlar la posada en marxa d'instal·lacions frigorífiques</t>
  </si>
  <si>
    <t>noUF_MF1176_3</t>
  </si>
  <si>
    <t>UC1156_2</t>
  </si>
  <si>
    <t>Muntar instal·lacions calorífiques</t>
  </si>
  <si>
    <t>UF0610</t>
  </si>
  <si>
    <t>Organització i realització del muntatge d'instal·lacions calorífiques</t>
  </si>
  <si>
    <t>UF0611</t>
  </si>
  <si>
    <t>Posada en marxa i regulació d'instal·lacions calorífiques</t>
  </si>
  <si>
    <t>UF0612</t>
  </si>
  <si>
    <t>Prevenció de riscos laborals i mediambientals en instal·lacions calorífiques</t>
  </si>
  <si>
    <t>UC1157_2</t>
  </si>
  <si>
    <t>Mantenir instal·lacions calorífiques</t>
  </si>
  <si>
    <t>UF0613</t>
  </si>
  <si>
    <t>Manteniment preventiu d'instal·lacions calorífiques</t>
  </si>
  <si>
    <t>UF0614</t>
  </si>
  <si>
    <t>Manteniment correctiu d'instal·lacions calorífiques</t>
  </si>
  <si>
    <t>UC1173_3</t>
  </si>
  <si>
    <t>Realitzar i supervisar el manteniment d'instal·lacions de climatització i ventilació-extracció</t>
  </si>
  <si>
    <t>UF1150</t>
  </si>
  <si>
    <t>Realització i supervisió del manteniment preventiu d'instal·lacions de climatització i ventilació</t>
  </si>
  <si>
    <t>Prevenció de riscos i gestió mediambiental en instal·lacions de climatització i ventilació-extracció</t>
  </si>
  <si>
    <t>UF1151</t>
  </si>
  <si>
    <t>Realització i supervisió del manteniment correctiu en instal·lacions de climatització-extracció</t>
  </si>
  <si>
    <t>UC1174_3</t>
  </si>
  <si>
    <t>Controlar la posada en marxa d'instal·lacions de climatització i ventilació-extracció</t>
  </si>
  <si>
    <t>noUF_MF1174_3</t>
  </si>
  <si>
    <t>UC1160_3</t>
  </si>
  <si>
    <t>Determinar les característiques d'instal·lacions calorífiques</t>
  </si>
  <si>
    <t>UF0615</t>
  </si>
  <si>
    <t>Caracterització d'instal·lacions calorífiques</t>
  </si>
  <si>
    <t>UF0616</t>
  </si>
  <si>
    <t>Caracterització d'equips i maquinària en instal·lacions calorífiques</t>
  </si>
  <si>
    <t>UF0617</t>
  </si>
  <si>
    <t>Selecció d'equips i maquinària en instal·lacions calorífiques</t>
  </si>
  <si>
    <t>UC1163_3</t>
  </si>
  <si>
    <t>Planificar i especificar el muntatge, les proves i els protocols d'instal·lacions calorífiques</t>
  </si>
  <si>
    <t>UF0619</t>
  </si>
  <si>
    <t>UF0618</t>
  </si>
  <si>
    <t>Desenvolupament de processos i plans de muntatge d'instal·lacions calorífiques</t>
  </si>
  <si>
    <t>UC1171_3</t>
  </si>
  <si>
    <t>Realitzar i supervisar el manteniment d'instal·lacions calorífiques</t>
  </si>
  <si>
    <t>UF1153</t>
  </si>
  <si>
    <t>Realització i supervisió del manteniment correctiu en instal·lacions calorífiques</t>
  </si>
  <si>
    <t>UF1152</t>
  </si>
  <si>
    <t>Realització i supervisió del manteniment preventiu d'instal·lacions calorífiques</t>
  </si>
  <si>
    <t>UC1172_3</t>
  </si>
  <si>
    <t>Controlar la posada en marxa d'instal·lacions calorífiques</t>
  </si>
  <si>
    <t>noUF_MF1172_3</t>
  </si>
  <si>
    <t>UC0343_1</t>
  </si>
  <si>
    <t>Preparar els equips i realitzar operacions d'atenció i acomodació del client o de la clienta en condicions de qualitat, seguretat i higiene</t>
  </si>
  <si>
    <t>noUF_MF0343_1</t>
  </si>
  <si>
    <t>UC0344_1</t>
  </si>
  <si>
    <t>Aplicar cures estètiques bàsiques a ungles</t>
  </si>
  <si>
    <t>noUF_MF0344_1</t>
  </si>
  <si>
    <t>UC0345_1</t>
  </si>
  <si>
    <t>Eliminar per procediments mecànics i descolorir el pèl moixí</t>
  </si>
  <si>
    <t>noUF_MF0345_1</t>
  </si>
  <si>
    <t>UC0346_1</t>
  </si>
  <si>
    <t>Realitzar maquillatges de dia</t>
  </si>
  <si>
    <t>noUF_MF0346_1</t>
  </si>
  <si>
    <t>UC0065_2</t>
  </si>
  <si>
    <t>Millorar l'harmonia del rostre amb estils de maquillatge social</t>
  </si>
  <si>
    <t>noUF_MF0065_2</t>
  </si>
  <si>
    <t>UC0067_3</t>
  </si>
  <si>
    <t>Realitzar i supervisar processos de micropigmentació</t>
  </si>
  <si>
    <t>UF1158</t>
  </si>
  <si>
    <t>Preparació d'equips, instal·lacions i productes per a l'aplicació de tècniques de micropigment</t>
  </si>
  <si>
    <t>UF1159</t>
  </si>
  <si>
    <t>Assessorament i aplicació de tècniques de micropigmentació</t>
  </si>
  <si>
    <t>UC0352_2</t>
  </si>
  <si>
    <t>Assessorar i vendre productes i serveis per a la imatge personal</t>
  </si>
  <si>
    <t>noUF_MF0352_2</t>
  </si>
  <si>
    <t>UC0580_3</t>
  </si>
  <si>
    <t>Realitzar l'aplicació de tècniques de bronzejat artificial en condicions de seguretat i salut</t>
  </si>
  <si>
    <t>noUF_MF0580_3</t>
  </si>
  <si>
    <t>UC0581_3</t>
  </si>
  <si>
    <t>Realitzar la depilació definitiva i/o supervisar processos de depilació temporal</t>
  </si>
  <si>
    <t>UF1155</t>
  </si>
  <si>
    <t>Assessorament i preparació del client o de la clienta per a la depilació</t>
  </si>
  <si>
    <t>UF1156</t>
  </si>
  <si>
    <t>Depilació estètica professional mecànica i elèctrica</t>
  </si>
  <si>
    <t>UF1157</t>
  </si>
  <si>
    <t>Depilació làser i fotodepilació</t>
  </si>
  <si>
    <t>UC0063_3</t>
  </si>
  <si>
    <t>Realitzar massatges manuals i/o mecànics amb finalitats estètiques</t>
  </si>
  <si>
    <t>UF0093</t>
  </si>
  <si>
    <t>El massatge estètic</t>
  </si>
  <si>
    <t>UF0094</t>
  </si>
  <si>
    <t>Tècniques de massatge estètic</t>
  </si>
  <si>
    <t>UC0789_3</t>
  </si>
  <si>
    <t>Realitzar el diagnòstic estètic i dissenyar protocols integrant tècniques de massatge, drenatge limfàtic i sensorials amb fins estètics</t>
  </si>
  <si>
    <t>noUF_MF0789_3</t>
  </si>
  <si>
    <t>UC0790_3</t>
  </si>
  <si>
    <t>Realitzar el drenatge limfàtic manual i/o mecànic amb fins estètics</t>
  </si>
  <si>
    <t>noUF_MF0790_3</t>
  </si>
  <si>
    <t>UC0791_3</t>
  </si>
  <si>
    <t>Realitzar tècniques de massatge per pressió amb fins estètics</t>
  </si>
  <si>
    <t>noUF_MF0791_3</t>
  </si>
  <si>
    <t>UC0792_3</t>
  </si>
  <si>
    <t>Associar tècniques sensorials a massatges amb fins estètics</t>
  </si>
  <si>
    <t>noUF_MF0792_3</t>
  </si>
  <si>
    <t>UC1248_3</t>
  </si>
  <si>
    <t>Realitzar l'estudi de la imatge personal per proposar projectes de canvi personalitzats</t>
  </si>
  <si>
    <t>noUF_MF1248_3</t>
  </si>
  <si>
    <t>UC1249_3</t>
  </si>
  <si>
    <t>Assessorar la clientela sobre canvis en la seva imatge personal mitjançant la cura i transformació estètica del cabell i pèl del rostre</t>
  </si>
  <si>
    <t>UF2057</t>
  </si>
  <si>
    <t>Elaboració de propostes de canvis d'estil del cabell quant a la forma, el color o el pentinat per a canvis d'imatge</t>
  </si>
  <si>
    <t>UF2058</t>
  </si>
  <si>
    <t>Aplicació de tècniques d'entrenament i assessorament per al manteniment dels estils de pentinat</t>
  </si>
  <si>
    <t>UC1250_3</t>
  </si>
  <si>
    <t>Assessorar els clients i clientes sobre canvis en la seva imatge personal mitjançant cures estètiques</t>
  </si>
  <si>
    <t>UF2059</t>
  </si>
  <si>
    <t>Elaboració i presentació de propostes tècnicques de tractaments estètics, cures estètiques facials i corporals i tècniques associades</t>
  </si>
  <si>
    <t>UF2060</t>
  </si>
  <si>
    <t>Aplicació de tècniques d'assessorament i entrenament a clitents sobre cures estètiques</t>
  </si>
  <si>
    <t>UC1251_3</t>
  </si>
  <si>
    <t>Assessorar els clients i clientes sobre canvis en la seva imatge personal mitjançant la indumentària i els complements</t>
  </si>
  <si>
    <t>UF2061</t>
  </si>
  <si>
    <t>Aplicació de tècniques d'anàlis per a l'assessorament en els canvis d'imatge personal quant a vestuari, moda i complements</t>
  </si>
  <si>
    <t>UF2062</t>
  </si>
  <si>
    <t>Aplicació de tècniques d'entrenament i assessorament a clients per al canvi en l'estil d'imatge personal</t>
  </si>
  <si>
    <t>UC1252_3</t>
  </si>
  <si>
    <t>Asesorar la clientela en les actuacions de protocol i usos socials relacionats amb la imatge personal</t>
  </si>
  <si>
    <t>noUF_MF1252_3</t>
  </si>
  <si>
    <t>UC1253_3</t>
  </si>
  <si>
    <t>Assessorar el client o clienta en tècniques de comunicació relacionades amb la imatge personal</t>
  </si>
  <si>
    <t>noUF_MF1253_3</t>
  </si>
  <si>
    <t>UC0064_2</t>
  </si>
  <si>
    <t>Preparar els mitjans tècnics i personals per aplicar maquillatge integral</t>
  </si>
  <si>
    <t>noUF_MF0064_2</t>
  </si>
  <si>
    <t>UC0066_2</t>
  </si>
  <si>
    <t>Maquillar per a mitjans escènics i produccions audiovisuals</t>
  </si>
  <si>
    <t>UF1228</t>
  </si>
  <si>
    <t>Aplicació de tècniques de maquillatge per a mitjans escènics i produccions audiovisuals</t>
  </si>
  <si>
    <t>UF1229</t>
  </si>
  <si>
    <t>Aplicació de tècniques de maquillatge de fantasia facial i corporal</t>
  </si>
  <si>
    <t>UC0068_3</t>
  </si>
  <si>
    <t>Realitzar i supervisar tècniques de tatuatge artístic</t>
  </si>
  <si>
    <t>UF1230</t>
  </si>
  <si>
    <t>Preparació d'equips, instal·lacions i productes per a l'aplicació de tècniques de tatuatge</t>
  </si>
  <si>
    <t>UF1231</t>
  </si>
  <si>
    <t>Assessorament i aplicació de tècniques de tatuatge artístic</t>
  </si>
  <si>
    <t>UC0796_3</t>
  </si>
  <si>
    <t>Realitzar el diagnòstic i dissenyar protocols estètics personalitzats</t>
  </si>
  <si>
    <t>UF1380</t>
  </si>
  <si>
    <t>Diagnosi estètica per a l'aplicació de tractaments estètics</t>
  </si>
  <si>
    <t>UF1381</t>
  </si>
  <si>
    <t>Elaboració de protocols de tractaments estètics</t>
  </si>
  <si>
    <t>UC0797_3</t>
  </si>
  <si>
    <t>Aplicar tècniques electroestètiques integrant-les en tractaments estètics específics</t>
  </si>
  <si>
    <t>noUF_MF0797_3</t>
  </si>
  <si>
    <t>UC0798_3</t>
  </si>
  <si>
    <t>Realitzar tractaments estètics coordinant l'aplicació de diferents tècniques cosmetològiques, electroestètiques i manuals</t>
  </si>
  <si>
    <t>noUF_MF0798_3</t>
  </si>
  <si>
    <t>UC1254_3</t>
  </si>
  <si>
    <t>Elaborar projectes de caracterització de personatges en funció de projectes artístics</t>
  </si>
  <si>
    <t>UF2063</t>
  </si>
  <si>
    <t>Elaboració de la documentació tècnica per al disseny de la caracterització de personatges</t>
  </si>
  <si>
    <t>UF2064</t>
  </si>
  <si>
    <t>Elaboració i presentació de proejctes tècnics de caracterització per a espectacles en viu</t>
  </si>
  <si>
    <t>UC1255_3</t>
  </si>
  <si>
    <t>Planificar, organitzar i gestionar projectes de caracterització</t>
  </si>
  <si>
    <t>noUF_MF1255_3</t>
  </si>
  <si>
    <t>UC1256_3</t>
  </si>
  <si>
    <t>Elaborar pròtesis facials i corporals per a la seva caracterització</t>
  </si>
  <si>
    <t>UF2065</t>
  </si>
  <si>
    <t>Elaboració de motlles per a pròtesis</t>
  </si>
  <si>
    <t>UF2066</t>
  </si>
  <si>
    <t>Elaboració de pròtesis facials i corporals</t>
  </si>
  <si>
    <t>UF2067</t>
  </si>
  <si>
    <t>Elaboració de calotes per a la caracterització</t>
  </si>
  <si>
    <t>UC1257_3</t>
  </si>
  <si>
    <t>Elaborar pròtesis piloses per a la seva caracterització</t>
  </si>
  <si>
    <t>UF2068</t>
  </si>
  <si>
    <t>Elaboració d'armadures i crepès per a la realització de postissos</t>
  </si>
  <si>
    <t>UF2069</t>
  </si>
  <si>
    <t>Tècniques d'elaboració de postissos i pròtesis piloses</t>
  </si>
  <si>
    <t>UC1258_2</t>
  </si>
  <si>
    <t>Aplicar tècniques de perruqueria per a caracterització</t>
  </si>
  <si>
    <t>noUF_MF1258_2</t>
  </si>
  <si>
    <t>UC1259_3</t>
  </si>
  <si>
    <t>Realitzar la caracterització de personatges i els efectes especials de maquillatge</t>
  </si>
  <si>
    <t>UF2070</t>
  </si>
  <si>
    <t>Preparació dels mitjans tècnics i protecció de l'intèrpret</t>
  </si>
  <si>
    <t>UF2071</t>
  </si>
  <si>
    <t>Aplicació i adaptació dels elements de caracterització i maquillatge d'efectes</t>
  </si>
  <si>
    <t>UF2072</t>
  </si>
  <si>
    <t>Retirada i conservació dels elements de caracterització</t>
  </si>
  <si>
    <t>UF2073</t>
  </si>
  <si>
    <t>Coordinació de treballs en caracterització</t>
  </si>
  <si>
    <t>UC0356_2</t>
  </si>
  <si>
    <t>Atendre la clienta o el client del servei estètic de mans i peus en condicions de seguretat, higiene i salut</t>
  </si>
  <si>
    <t>noUF_MF0356_2</t>
  </si>
  <si>
    <t>UC0357_2</t>
  </si>
  <si>
    <t>Aplicar tècniques estètiques per cuidar i embellir les ungles</t>
  </si>
  <si>
    <t>noUF_MF0357_2</t>
  </si>
  <si>
    <t>UC0358_2</t>
  </si>
  <si>
    <t>Elaborar i aplicar ungles artificials</t>
  </si>
  <si>
    <t>noUF_MF0358_2</t>
  </si>
  <si>
    <t>UC0359_2</t>
  </si>
  <si>
    <t>Realitzar tractaments estètics de mans i peus</t>
  </si>
  <si>
    <t>noUF_MF0359_2</t>
  </si>
  <si>
    <t>UC0354_2</t>
  </si>
  <si>
    <t>Atendre el client o la clienta del servei estètic d'higiene, depilació i maquillatge en condicions de seguretat, salut i higiene</t>
  </si>
  <si>
    <t>UF0086</t>
  </si>
  <si>
    <t>Cosmètics i equips per a les cures estètiques d'higiene, depilació i maquillatge</t>
  </si>
  <si>
    <t>UF0085</t>
  </si>
  <si>
    <t>Diagnòstic estètic facial i corporal</t>
  </si>
  <si>
    <t>UC0355_2</t>
  </si>
  <si>
    <t>Aplicar tècniques estètiques d'higiene i hidratació facial i corporal</t>
  </si>
  <si>
    <t>UF0087</t>
  </si>
  <si>
    <t>Anàlisi i selecció de mitjans per a les cures estètiques d'higiene i hidratació facial i corporal</t>
  </si>
  <si>
    <t>UF0088</t>
  </si>
  <si>
    <t>Tècniques d'higiene i hidratació facial i corporal</t>
  </si>
  <si>
    <t>UC0061_3</t>
  </si>
  <si>
    <t>Aplicar i supervisar les tècniques hidrotermals, personalitzant els protocols normalitzats</t>
  </si>
  <si>
    <t>UF0091</t>
  </si>
  <si>
    <t>Serveis termals adaptats en funció del diagnòstic</t>
  </si>
  <si>
    <t>UF0092</t>
  </si>
  <si>
    <t>Aplicació i/o supervisió de serveis termals</t>
  </si>
  <si>
    <t>UC0062_3</t>
  </si>
  <si>
    <t>Aplicar cosmètica termal en els serveis hidrotermals</t>
  </si>
  <si>
    <t>noUF_MF0062_3</t>
  </si>
  <si>
    <t>UC1260_3</t>
  </si>
  <si>
    <t>Protocol·litzar i organitzar els serveis hidrotermals i complementaris</t>
  </si>
  <si>
    <t>UF0089</t>
  </si>
  <si>
    <t>Diagnòstic estètic per a l'aplicació de tècniques hidrotermals</t>
  </si>
  <si>
    <t>UF0090</t>
  </si>
  <si>
    <t>Protocols de serveis hidrotermals estètics</t>
  </si>
  <si>
    <t>UC0058_1</t>
  </si>
  <si>
    <t>Preparar els equips i rentar i condicionar el cabell i cuir cabellut</t>
  </si>
  <si>
    <t>noUF_MF0058_1</t>
  </si>
  <si>
    <t>UC0059_1</t>
  </si>
  <si>
    <t>Realitzar muntatges per als canvis de forma temporals i permanents i inici del pentinat</t>
  </si>
  <si>
    <t>noUF_MF0059_1</t>
  </si>
  <si>
    <t>UC0060_1</t>
  </si>
  <si>
    <t>Aplicar tècniques de color i decoloració del cabell</t>
  </si>
  <si>
    <t>noUF_MF0060_1</t>
  </si>
  <si>
    <t>UC0348_2</t>
  </si>
  <si>
    <t>Realitzar canvis de color totals o parcials en el cabell</t>
  </si>
  <si>
    <t>noUF_MF0348_2</t>
  </si>
  <si>
    <t>UC0351_2</t>
  </si>
  <si>
    <t>Tallar el cabell i dur a terme l'arranjament i afaitada de barba i bigoti</t>
  </si>
  <si>
    <t>UF0534</t>
  </si>
  <si>
    <t>Tallada del cabell</t>
  </si>
  <si>
    <t>UF0535</t>
  </si>
  <si>
    <t>Cura de barba i bigoti</t>
  </si>
  <si>
    <t>UC0793_3</t>
  </si>
  <si>
    <t>Assessorar la clientela sobre la seva imatge personal, mitjançant la cura i transformació estètica del cabell i el pèl del rostre</t>
  </si>
  <si>
    <t>noUF_MF0793_3</t>
  </si>
  <si>
    <t>UC0794_3</t>
  </si>
  <si>
    <t>Realitzar protocols tècnics i pentinats per a perruqueries i produccions audiovisuals i escèniques</t>
  </si>
  <si>
    <t>UF0829</t>
  </si>
  <si>
    <t>Canvis de forma del cabell en perruqueria i produccions audiovisuals i escèniques</t>
  </si>
  <si>
    <t>UF0828</t>
  </si>
  <si>
    <t>Protocols tècnics de treballs en perruqueria i produccions audiovisuals i escèniques</t>
  </si>
  <si>
    <t>UC0795_3</t>
  </si>
  <si>
    <t>Dirigir i gestionar les activitats desenvolupades en empreses d'imatge personal</t>
  </si>
  <si>
    <t>noUF_MF0795_3</t>
  </si>
  <si>
    <t>UC0347_2</t>
  </si>
  <si>
    <t>Realitzar l'anàlisi capil·lar per dissenyar protocols de treballs tècnics i aplicar cures capil·lars estètiques</t>
  </si>
  <si>
    <t>noUF_MF0347_2</t>
  </si>
  <si>
    <t>UC0349_2</t>
  </si>
  <si>
    <t>Modificar la forma del cabell temporalment, pentinar-lo i/o recollir-lo</t>
  </si>
  <si>
    <t>UF0532</t>
  </si>
  <si>
    <t>Canvis de forma temporal en el cabell</t>
  </si>
  <si>
    <t>UF0533</t>
  </si>
  <si>
    <t>Aplicació de perruques, postissos i extensions</t>
  </si>
  <si>
    <t>UC0350_2</t>
  </si>
  <si>
    <t>Realitzar canvis de forma permanent en el cabell</t>
  </si>
  <si>
    <t>noUF_MF0350_2</t>
  </si>
  <si>
    <t>UC1261_3</t>
  </si>
  <si>
    <t>Realitzar el diagnòstic i dissenyar tractaments capilars estètics</t>
  </si>
  <si>
    <t>noUF_MF1261_3</t>
  </si>
  <si>
    <t>UC1262_3</t>
  </si>
  <si>
    <t>Realitzar tractaments capilars estètics en condicions de seguretat i higiene</t>
  </si>
  <si>
    <t>UF0536</t>
  </si>
  <si>
    <t>Higiene i tractaments estètics de les alteracions capilars</t>
  </si>
  <si>
    <t>UF0537</t>
  </si>
  <si>
    <t>Aplicació de pròtesis en els tractaments capilars estètics</t>
  </si>
  <si>
    <t>UC0216_3</t>
  </si>
  <si>
    <t>Coordinar el desenvolupament de les necessitats de realització d'una producció televisiva, de l'espai escènic i de la posada en escena en les diferents localitzacions</t>
  </si>
  <si>
    <t>UF0096</t>
  </si>
  <si>
    <t>Preproducció en la realització televisiva</t>
  </si>
  <si>
    <t>UF0095</t>
  </si>
  <si>
    <t>El mitjà televisiu, equips i formats</t>
  </si>
  <si>
    <t>UC0217_3</t>
  </si>
  <si>
    <t>Assistir en el control de realització d'una producció televisiva mitjançant el control de mitjans tècnics i humans</t>
  </si>
  <si>
    <t>UF0097</t>
  </si>
  <si>
    <t>Enregistrament de programes de televisió</t>
  </si>
  <si>
    <t>UF0098</t>
  </si>
  <si>
    <t>Equips auxiliars en el control de realització</t>
  </si>
  <si>
    <t>UC0218_3</t>
  </si>
  <si>
    <t>Participar en la postproducció de productes televisius</t>
  </si>
  <si>
    <t>UF0099</t>
  </si>
  <si>
    <t>Edició de productes de televisió</t>
  </si>
  <si>
    <t>UF0100</t>
  </si>
  <si>
    <t>Elaboració de cintes màster</t>
  </si>
  <si>
    <t>UC0210_3</t>
  </si>
  <si>
    <t>Participar en l'elaboració de la il·luminació d'un espectacle en viu, mantenint-la i reproduint-la en diferents situacions d'explotació</t>
  </si>
  <si>
    <t>UF0787</t>
  </si>
  <si>
    <t>Prevenció de riscos laboral i mediambientals en la il·luminació d'espectacles en viu</t>
  </si>
  <si>
    <t>UF0785</t>
  </si>
  <si>
    <t>Anàlisi i adaptació del projecte d'il·luminació</t>
  </si>
  <si>
    <t>UF0786</t>
  </si>
  <si>
    <t>Tècniques i estils d'il·luminació</t>
  </si>
  <si>
    <t>UC0211_3</t>
  </si>
  <si>
    <t>Gestionar, coordinar, supervisar i realitzar el muntatge, desmuntatge i manteniment dels equips d'il·luminació per a un espectacle en viu</t>
  </si>
  <si>
    <t>UF0788</t>
  </si>
  <si>
    <t>Preparació del muntatge dels equips d'il·luminació d'espectacles</t>
  </si>
  <si>
    <t>UF0790</t>
  </si>
  <si>
    <t>Coordinació del treball en la il·luminació d'espectacles en viu</t>
  </si>
  <si>
    <t>UF0789</t>
  </si>
  <si>
    <t>Operació i manteniment dels equips d'iluminació d'espectacles en viu</t>
  </si>
  <si>
    <t>UC0212_3</t>
  </si>
  <si>
    <t>Servir assajos i funcions</t>
  </si>
  <si>
    <t>UF0791</t>
  </si>
  <si>
    <t>Documentació de la il·luminació d'espectacles en viu</t>
  </si>
  <si>
    <t>UF0792</t>
  </si>
  <si>
    <t>Il·luminació d'espectacles teatrals i musicals</t>
  </si>
  <si>
    <t>UF0793</t>
  </si>
  <si>
    <t>Il·luminació d'eventos i exhibicions</t>
  </si>
  <si>
    <t>UC1396_2</t>
  </si>
  <si>
    <t>Preparar la infraestructura i col·laborar en la programació i promoció de sessions d'animació musical i visual en viu i en directe</t>
  </si>
  <si>
    <t>noUF_MF1396_2</t>
  </si>
  <si>
    <t>UC1397_2</t>
  </si>
  <si>
    <t>Realitzar sessions d'animació musical en viu i en directe integrant elements luminotècnics, escènics i visuals</t>
  </si>
  <si>
    <t>UF1995</t>
  </si>
  <si>
    <t>Configuració, ajustament i manteniment d'equips per realitzar sessions d'animació musical en viu</t>
  </si>
  <si>
    <t>UF1996</t>
  </si>
  <si>
    <t>Animació musical en viu</t>
  </si>
  <si>
    <t>UC1398_2</t>
  </si>
  <si>
    <t>Realitzar sessions d'animació musical en viu integrant elements luminotècnics, escènics i musicals</t>
  </si>
  <si>
    <t>UF1998</t>
  </si>
  <si>
    <t>Animació visual en viu</t>
  </si>
  <si>
    <t>UF1997</t>
  </si>
  <si>
    <t>Configuració, ajustament i manteniment d'equips per realitzar sessions d'animació visual en viu</t>
  </si>
  <si>
    <t>UC1417_3</t>
  </si>
  <si>
    <t>Dissenyar, organitzar i gestionar projectes fotogràfics</t>
  </si>
  <si>
    <t>noUF_MF1417_3</t>
  </si>
  <si>
    <t>UC1418_3</t>
  </si>
  <si>
    <t>Supervisar i/o realitzar l'escenografía, il·luminació, captació, registre i valoració de la qualitat de les imatges fotogràfiques</t>
  </si>
  <si>
    <t>UF1207</t>
  </si>
  <si>
    <t>Captació fotogràfica</t>
  </si>
  <si>
    <t>UF1209</t>
  </si>
  <si>
    <t>Prevenció de riscos laborals i mediambientals en la producció fotogràfica</t>
  </si>
  <si>
    <t>UF1206</t>
  </si>
  <si>
    <t>Escenografia i il·luminació en la presa fotográfica</t>
  </si>
  <si>
    <t>UF1208</t>
  </si>
  <si>
    <t>Control de qualitat de la presa fotogràfica</t>
  </si>
  <si>
    <t>UC1419_3</t>
  </si>
  <si>
    <t>Garantir els processos d'entrega, arxiu i conservació d'imatges i materials fotogràfics</t>
  </si>
  <si>
    <t>noUF_MF1419_3</t>
  </si>
  <si>
    <t>UC1399_2</t>
  </si>
  <si>
    <t>Realitzar els processos de revelatge de pel·lícules</t>
  </si>
  <si>
    <t>UF1307</t>
  </si>
  <si>
    <t>Revelatge de pel·lícules fotogràfiques</t>
  </si>
  <si>
    <t>UF1308</t>
  </si>
  <si>
    <t>Prevenció de riscos laborals i mediambientals en laboratoris fotogràfics</t>
  </si>
  <si>
    <t>UC1400_2</t>
  </si>
  <si>
    <t>Realitzar els processos de positivació i impressió fotogràfica</t>
  </si>
  <si>
    <t>UF1309</t>
  </si>
  <si>
    <t>Filtrat i impressió fotogràfica</t>
  </si>
  <si>
    <t>UC1401_1</t>
  </si>
  <si>
    <t>Preparar i muntar productes fotogràfics per a l'entrega final</t>
  </si>
  <si>
    <t>noUF_MF1401_1</t>
  </si>
  <si>
    <t>UC1414_3</t>
  </si>
  <si>
    <t>Organitzar i gestionar els processos de producció del laboratori d'imatge</t>
  </si>
  <si>
    <t>UF1403</t>
  </si>
  <si>
    <t>Gestió del procés productiu del laboratori d'imatge</t>
  </si>
  <si>
    <t>UF1404</t>
  </si>
  <si>
    <t>Prevenció de riscos laborals i mediambientals en laboratoris d'imatge</t>
  </si>
  <si>
    <t>UC1415_3</t>
  </si>
  <si>
    <t>Gestionar i supervisar els processos de digitalització, generació d'imatges sintètiques, tractament digital i revelatge de pel·lícules</t>
  </si>
  <si>
    <t>UF1406</t>
  </si>
  <si>
    <t>Gestió dels processos de revelatge de pel·lícules fotogràfiques</t>
  </si>
  <si>
    <t>UF1405</t>
  </si>
  <si>
    <t>Gestió dels processos de digitalització, generació i tractament d'imatges digitals</t>
  </si>
  <si>
    <t>UC1416_3</t>
  </si>
  <si>
    <t>Gestionar i supervisar els processos de positivació, impressió i acabat fotogràfic</t>
  </si>
  <si>
    <t>Prevenció de riscos laborals i mediambientales en laboratoris d'imatge</t>
  </si>
  <si>
    <t>UF1407</t>
  </si>
  <si>
    <t>Gestió dels processos de positivació, impressió i acabat fotogràfic per procediments automàtics</t>
  </si>
  <si>
    <t>UF1408</t>
  </si>
  <si>
    <t>Gestió dels processos de positivació, impressió i acabat fotogràfic per procediments manuals</t>
  </si>
  <si>
    <t>UF1409</t>
  </si>
  <si>
    <t>Control de qualitat en els processos de positivació i impressió fotogràfica</t>
  </si>
  <si>
    <t>UC0703_3</t>
  </si>
  <si>
    <t>Organitzar la producció de projectes cinematogràfics i d'obres audiovisuals</t>
  </si>
  <si>
    <t>UF0356</t>
  </si>
  <si>
    <t>Determinació dels recursos de l'obra cinematogràfica i audiovisual</t>
  </si>
  <si>
    <t>UF0357</t>
  </si>
  <si>
    <t>Disseny del pla de treball per a la producció d'obres cinematogràfiques i audiovisuals</t>
  </si>
  <si>
    <t>UF0358</t>
  </si>
  <si>
    <t>Elaboració de pressuposts per a obres cinematogràfiques i audiovisuals</t>
  </si>
  <si>
    <t>UC0704_3</t>
  </si>
  <si>
    <t>Gestionar els recursos de producció de projectes cinematogràfics i d'obres audiovisuals</t>
  </si>
  <si>
    <t>UF0359</t>
  </si>
  <si>
    <t>Gestió dels recursos humans per a la producció audiovisual</t>
  </si>
  <si>
    <t>UF0360</t>
  </si>
  <si>
    <t>Gestió dels recursos materials i tècnics de la producció cinematogràfica i audiovisual</t>
  </si>
  <si>
    <t>UF0361</t>
  </si>
  <si>
    <t>Gestió dels recursos econòmics de la producció cinematogràfica i audiovisual</t>
  </si>
  <si>
    <t>UC0705_3</t>
  </si>
  <si>
    <t>Supervisar els processos de treball de la producció cinematogràfica i d'obres audiovisuals</t>
  </si>
  <si>
    <t>UF0362</t>
  </si>
  <si>
    <t>Seguiment de la producció i postproducció cinematogràfica i audiovisual</t>
  </si>
  <si>
    <t>UF0363</t>
  </si>
  <si>
    <t>Control de la normativa associada a la producció audiovisual</t>
  </si>
  <si>
    <t>UF0364</t>
  </si>
  <si>
    <t>Promoció i explotació de l'obra cinematogràfica i audiovisual</t>
  </si>
  <si>
    <t>UC0919_3</t>
  </si>
  <si>
    <t>Coordinar els processos finals de muntatge i postproducció fins generar el producte audiovisual final</t>
  </si>
  <si>
    <t>noUF_MF0919_3</t>
  </si>
  <si>
    <t>UC0947_3</t>
  </si>
  <si>
    <t>Planificar el procés de muntatge i postproducció d'un producte audiovisual</t>
  </si>
  <si>
    <t>UF0811</t>
  </si>
  <si>
    <t>Recursos necessaris per al muntatge i la postproducció</t>
  </si>
  <si>
    <t>UF0812</t>
  </si>
  <si>
    <t>Disseny del pla de treball del muntatge i la postproducció</t>
  </si>
  <si>
    <t>UC0948_3</t>
  </si>
  <si>
    <t>Preparar els materials i efectes necessaris per al muntatge i postproducció</t>
  </si>
  <si>
    <t>UF0813</t>
  </si>
  <si>
    <t>Organització dels materials necessaris per al muntatge i postproducció</t>
  </si>
  <si>
    <t>UF0814</t>
  </si>
  <si>
    <t>Preparació dels efectes d'imatge, grafisme i rotulació</t>
  </si>
  <si>
    <t>UC0949_3</t>
  </si>
  <si>
    <t>Realitzar el muntatge integrant eines de postproducció i materials de procedència diversa</t>
  </si>
  <si>
    <t>UF0815</t>
  </si>
  <si>
    <t>Realització del muntatge i la postproducció</t>
  </si>
  <si>
    <t>UF0816</t>
  </si>
  <si>
    <t>Valoració de resultats i gestió de materials del muntatge i la postproducció</t>
  </si>
  <si>
    <t>UC0207_3</t>
  </si>
  <si>
    <t>Organitzar la producció de projectes de televisió</t>
  </si>
  <si>
    <t>UF0365</t>
  </si>
  <si>
    <t>Determinació dels recursos per a la producció de projectes televisius</t>
  </si>
  <si>
    <t>UF0366</t>
  </si>
  <si>
    <t>Elaboració del pla de treball per a la producció de projectes televisius</t>
  </si>
  <si>
    <t>UF0367</t>
  </si>
  <si>
    <t>Elaboració de pressupostos per a projectes televisius</t>
  </si>
  <si>
    <t>UC0208_3</t>
  </si>
  <si>
    <t>Gestionar els recursos de producció en televisió</t>
  </si>
  <si>
    <t>UF0368</t>
  </si>
  <si>
    <t>Gestió de recursos tècnics i materials per a la producció en televisió</t>
  </si>
  <si>
    <t>UF0369</t>
  </si>
  <si>
    <t>Gestió dels recursos econòmics per a la producció en televisió</t>
  </si>
  <si>
    <t>UC0209_3</t>
  </si>
  <si>
    <t>Controlar i verificar els processos de treball del producte televisiu</t>
  </si>
  <si>
    <t>UF0370</t>
  </si>
  <si>
    <t>Seguiment del pla de treball en la producció televisiva</t>
  </si>
  <si>
    <t>UF0371</t>
  </si>
  <si>
    <t>Promoció i explotació comercial dels programes de televisió</t>
  </si>
  <si>
    <t>UC0943_3</t>
  </si>
  <si>
    <t>Definir projectes audiovisuals multimèdia interactius</t>
  </si>
  <si>
    <t>noUF_MF0943_3</t>
  </si>
  <si>
    <t>UC0944_3</t>
  </si>
  <si>
    <t>Generar i adaptar els continguts audiovisuals multimèdia propis i externs</t>
  </si>
  <si>
    <t>UF1245</t>
  </si>
  <si>
    <t>Recursos narratius i tècnics per al desenvolupament de productes audiovisuals multimèdia</t>
  </si>
  <si>
    <t>UF1246</t>
  </si>
  <si>
    <t>Tractament i edició de fonts per a productes audiovisuals multimèdia</t>
  </si>
  <si>
    <t>UC0945_3</t>
  </si>
  <si>
    <t>Integrar els elements i les fonts mitjançant eines d'autor i d'edició</t>
  </si>
  <si>
    <t>UF1248</t>
  </si>
  <si>
    <t>Generació d'elements interactius en projectes audiovisuals multimèdia</t>
  </si>
  <si>
    <t>UF1247</t>
  </si>
  <si>
    <t>Composició de pantalles i animació de fonts per a projectes audiovisuals multimèdia</t>
  </si>
  <si>
    <t>UF1249</t>
  </si>
  <si>
    <t>Programació del projecte audiovisual multimèdia</t>
  </si>
  <si>
    <t>UC0946_3</t>
  </si>
  <si>
    <t>Realitzar els processos d'avaluació del prototip, control de qualitat i documentació del producte audiovisual multimèdia interactiu</t>
  </si>
  <si>
    <t>noUF_MF0946_3</t>
  </si>
  <si>
    <t>UC0939_3</t>
  </si>
  <si>
    <t>Col·laborar en el desenvolupament del pla de captació i registre de projectes audiovisuals</t>
  </si>
  <si>
    <t>UF0659</t>
  </si>
  <si>
    <t>Valoració i determinació dels recursos necessaris per a la captació i registre de càmera</t>
  </si>
  <si>
    <t>UF0660</t>
  </si>
  <si>
    <t>Planificació de la captació i registre de càmera</t>
  </si>
  <si>
    <t>UC0940_3</t>
  </si>
  <si>
    <t>Verificar l'adequació tècnica i l'operativitat dels recursos de captació i registre</t>
  </si>
  <si>
    <t>noUF_MF0940_3</t>
  </si>
  <si>
    <t>UC0941_3</t>
  </si>
  <si>
    <t>Col·laborar en el disseny i execució de la il·luminació de produccions audiovisuals</t>
  </si>
  <si>
    <t>UF0661</t>
  </si>
  <si>
    <t>Recursos d'il·luminació per a projectes audiovisuals</t>
  </si>
  <si>
    <t>UF0662</t>
  </si>
  <si>
    <t>Disseny de projectes d'il·luminació audiovisual</t>
  </si>
  <si>
    <t>UF0663</t>
  </si>
  <si>
    <t>Control de la il·luminació durant el registre d'imatges en projectes audiovisuals</t>
  </si>
  <si>
    <t>UC0942_3</t>
  </si>
  <si>
    <t>Obtenir imatges segons els criteris tècnics, artístics i comunicatius del projecte audiovisual</t>
  </si>
  <si>
    <t>UF0664</t>
  </si>
  <si>
    <t>Operacions amb càmera per a la captació en cinema i vídeo</t>
  </si>
  <si>
    <t>UF0665</t>
  </si>
  <si>
    <t>Captació per a televisió amb equips lleugers</t>
  </si>
  <si>
    <t>UF0666</t>
  </si>
  <si>
    <t>Prevenció de riscos laborals en la captació de càmera</t>
  </si>
  <si>
    <t>UC0700_3</t>
  </si>
  <si>
    <t>Determinar els recursos necessaris per al desenvolupament del projecte audiovisual</t>
  </si>
  <si>
    <t>UF0667</t>
  </si>
  <si>
    <t>Projecte cinematogràfic o audiovisual</t>
  </si>
  <si>
    <t>UF0668</t>
  </si>
  <si>
    <t>Previsió de recursos escènics i humans</t>
  </si>
  <si>
    <t>UC0701_3</t>
  </si>
  <si>
    <t>Coordinar la disponibilitat i adequació dels recursos humans, tècnics i artístics necessaris per al rodatge/gravació</t>
  </si>
  <si>
    <t>UF0670</t>
  </si>
  <si>
    <t>Recursos tècnics i materials necessaris per al rodatge/gravació</t>
  </si>
  <si>
    <t>UF0669</t>
  </si>
  <si>
    <t>Pla de rodatge i organització de recursos humans</t>
  </si>
  <si>
    <t>UC0702_3</t>
  </si>
  <si>
    <t>Organitzar i controlar el rodatge/gravació i el procés de postproducció</t>
  </si>
  <si>
    <t>UF0671</t>
  </si>
  <si>
    <t>Organització i control del rodatge/gravació</t>
  </si>
  <si>
    <t>UF0672</t>
  </si>
  <si>
    <t>Organització i control del procés de postproducció</t>
  </si>
  <si>
    <t>UC0543_1</t>
  </si>
  <si>
    <t>Realitzar tasques de suport a la recepció i preparació de les matèries primeres</t>
  </si>
  <si>
    <t>noUF_MF0543_1</t>
  </si>
  <si>
    <t>UC0544_1</t>
  </si>
  <si>
    <t>Realitzar tasques de suport a l'elaboració, tractament i conservació de productes alimentaris</t>
  </si>
  <si>
    <t>UF0697</t>
  </si>
  <si>
    <t>Utilització d'equips i utillatge en l'elaboració i tractament de productes alimentaris</t>
  </si>
  <si>
    <t>UF0698</t>
  </si>
  <si>
    <t>Maneig d'instal·lacions per a l'elaboració de productes alimentaris</t>
  </si>
  <si>
    <t>UC0545_1</t>
  </si>
  <si>
    <t>Manegar equips i instal·lacions per a l'envasament, condicionament i empaquetament de productes alimentaris, seguint instruccions de treball de caràcter normalitzat i dependent</t>
  </si>
  <si>
    <t>noUF_MF0545_1</t>
  </si>
  <si>
    <t>UC0299_2</t>
  </si>
  <si>
    <t>Verificar i conduir les operacions d'elaboració de sucre</t>
  </si>
  <si>
    <t>UF1176</t>
  </si>
  <si>
    <t>Subministrament de remolatxa a fàbrica, mòlta, extracció del suc de difusió i depuració de su</t>
  </si>
  <si>
    <t>UF1177</t>
  </si>
  <si>
    <t>Evaporació, cristal·lització i centrifugació de massa cuita i ensitjament de sucre</t>
  </si>
  <si>
    <t>UC0300_2</t>
  </si>
  <si>
    <t>Realitzar les operacions auxiliars per a l'obtenció de sucre i el tractament de subproductes</t>
  </si>
  <si>
    <t>noUF_MF0300_2</t>
  </si>
  <si>
    <t>UC0301_2</t>
  </si>
  <si>
    <t>Verificar i conduir les operacions d'envasament del sucre</t>
  </si>
  <si>
    <t>noUF_MF0301_2</t>
  </si>
  <si>
    <t>UC0760_2</t>
  </si>
  <si>
    <t>Recepcionar, emmagatzemar i expedir matèries primeres, matèries auxiliars i productes acabats en la indústria de productes torrats i aperitius extrudits</t>
  </si>
  <si>
    <t>noUF_MF0760_2</t>
  </si>
  <si>
    <t>UC0763_2</t>
  </si>
  <si>
    <t>Realitzar el procés de torrat del cafè i succedanis i les operacions d'envasament</t>
  </si>
  <si>
    <t>noUF_MF0763_2</t>
  </si>
  <si>
    <t>UC0764_2</t>
  </si>
  <si>
    <t>Elaborar cafès solubles, cafè descafeïnat i succedanis de cafès solubles</t>
  </si>
  <si>
    <t>noUF_MF0764_2</t>
  </si>
  <si>
    <t>UC0754_2</t>
  </si>
  <si>
    <t>Organitzar la recepció i emmagatzemament de matèries primeres, ingredients i material de condicionament per a l'alimentació animal i controlar l'expedició dels productes finals</t>
  </si>
  <si>
    <t>noUF_MF0754_2</t>
  </si>
  <si>
    <t>UC0755_2</t>
  </si>
  <si>
    <t>Elaborar productes humits per a l'alimentació animal, en condicions que garanteixin la màxima qualitat i seguretat alimentària</t>
  </si>
  <si>
    <t>UF1532</t>
  </si>
  <si>
    <t>Fabricació d'aliments humits per a animals</t>
  </si>
  <si>
    <t>UF1533</t>
  </si>
  <si>
    <t>Condicionament final i envasament d'aliments humits per a animals</t>
  </si>
  <si>
    <t>UC0756_2</t>
  </si>
  <si>
    <t>Elaborar aliments i pinsos secs, així com premescles medicamentoses i vitaminicominerals per a l'alimentació animal</t>
  </si>
  <si>
    <t>noUF_MF0756_2</t>
  </si>
  <si>
    <t>UC0761_2</t>
  </si>
  <si>
    <t>Realitzar les operacions de processament de fruits secs</t>
  </si>
  <si>
    <t>noUF_MF0761_2</t>
  </si>
  <si>
    <t>UC0762_2</t>
  </si>
  <si>
    <t>Realitzar les operacions del procés d'elaboració de productes extrudits amb destinació a aperitius, esmorzars i llaminadures</t>
  </si>
  <si>
    <t>noUF_MF0762_2</t>
  </si>
  <si>
    <t>UC0027_2</t>
  </si>
  <si>
    <t>Realitzar i conduir les operacions de recepció, emmagatzemament i tractaments previs de la llet i d'altres matèries primes làctees</t>
  </si>
  <si>
    <t>UF1178</t>
  </si>
  <si>
    <t>Recepció i emmagatzemament de la llet i altres matèries primes</t>
  </si>
  <si>
    <t>UF1179</t>
  </si>
  <si>
    <t>Tractaments previs de la llet</t>
  </si>
  <si>
    <t>UC0028_2</t>
  </si>
  <si>
    <t>Controlar i conduir els processos d'elaboració de formatges</t>
  </si>
  <si>
    <t>UF1180</t>
  </si>
  <si>
    <t>Processos bàsics d'elaboració de formatges</t>
  </si>
  <si>
    <t>UF1181</t>
  </si>
  <si>
    <t>Maduració i envasament de formatges</t>
  </si>
  <si>
    <t>UC0556_3</t>
  </si>
  <si>
    <t>Gestionar els aprovisionaments, el magatzem i les expedicions en la indústria alimentària i realitzar activitats de suport a la comercialització</t>
  </si>
  <si>
    <t>noUF_MF0556_3</t>
  </si>
  <si>
    <t>UC0557_3</t>
  </si>
  <si>
    <t>Programar i gestionar la producció a la indústria alimentària</t>
  </si>
  <si>
    <t>noUF_MF0557_3</t>
  </si>
  <si>
    <t>UC0558_3</t>
  </si>
  <si>
    <t>Cooperar en la implantació i desenvolupament del pla de qualitat i gestió ambiental a la indústria alimentària</t>
  </si>
  <si>
    <t>noUF_MF0558_3</t>
  </si>
  <si>
    <t>UC0571_3</t>
  </si>
  <si>
    <t>Desenvolupar els processos i determinar els procediments operatius per a l'elaboració de llets de consum i de productes lactis</t>
  </si>
  <si>
    <t>noUF_MF0571_3</t>
  </si>
  <si>
    <t>UC0572_3</t>
  </si>
  <si>
    <t>Controlar l'elaboració de llets de consum i de productes lactis i els seus sistemes automàtics de producció</t>
  </si>
  <si>
    <t>UF1677</t>
  </si>
  <si>
    <t>Maquinària i instal·lacions en l'elaboració de llets de consum i productes lactis</t>
  </si>
  <si>
    <t>UF1678</t>
  </si>
  <si>
    <t>Control d'operacions d'elaboració de llets de consum i productes lactis</t>
  </si>
  <si>
    <t>UC0573_3</t>
  </si>
  <si>
    <t>Aplicar tècniques de control analític i sensorial del procés d'elaboració de llets de consum i de productes lactis</t>
  </si>
  <si>
    <t>noUF_MF0573_3</t>
  </si>
  <si>
    <t>UC0302_2</t>
  </si>
  <si>
    <t>Conduir i controlar les operacions d'elaboració de llets de consum, evaporades, en pols, condensades i de nata, mantega, gelats i similars</t>
  </si>
  <si>
    <t>UF1281</t>
  </si>
  <si>
    <t>Elaboració de llets per al consum</t>
  </si>
  <si>
    <t>UF1282</t>
  </si>
  <si>
    <t>Elaboració de mantega</t>
  </si>
  <si>
    <t>UF1283</t>
  </si>
  <si>
    <t>Elaboración de gelats</t>
  </si>
  <si>
    <t>UC0303_2</t>
  </si>
  <si>
    <t>Conduïr i controlar les operacions d'elaboració de postres lactis, iogurts i llets fermentades</t>
  </si>
  <si>
    <t>UF1284</t>
  </si>
  <si>
    <t>Iogurts, llets fermentades i pastes untables</t>
  </si>
  <si>
    <t>UF1285</t>
  </si>
  <si>
    <t>Postres lactis</t>
  </si>
  <si>
    <t>UC0304_2</t>
  </si>
  <si>
    <t>Conduir i controlar les operacions d'envasament i condicionament de productes lactis</t>
  </si>
  <si>
    <t>noUF_MF0304_2</t>
  </si>
  <si>
    <t>UC0034_2</t>
  </si>
  <si>
    <t>Realitzar i/o dirigir les operacions d'elaboració de masses de fleca i brioixeria</t>
  </si>
  <si>
    <t>UF0290</t>
  </si>
  <si>
    <t>Emmagatzematge i operacions auxiliars en fleca-brioixeria</t>
  </si>
  <si>
    <t>UF0291</t>
  </si>
  <si>
    <t>Elaboració de productes de fleca</t>
  </si>
  <si>
    <t>UF0292</t>
  </si>
  <si>
    <t>Elaboració de productes de brioixeria</t>
  </si>
  <si>
    <t>UC0035_2</t>
  </si>
  <si>
    <t>Confeccionar i/o conduir les elaboracions complementàries, composició, decoració i envasament dels productes de fleca i brioixeria</t>
  </si>
  <si>
    <t>UF0293</t>
  </si>
  <si>
    <t>Elaboracions complementàries en fleca i brioixeria</t>
  </si>
  <si>
    <t>UF0294</t>
  </si>
  <si>
    <t>Decoració dels productes de fleca i brioixeria</t>
  </si>
  <si>
    <t>UF0295</t>
  </si>
  <si>
    <t>Envasament i presentació de productes de fleca i brioixeria</t>
  </si>
  <si>
    <t>UC0036_2</t>
  </si>
  <si>
    <t>Aplicar la normativa de seguretat, higiene i protecció del medi ambient en la indústria de la fleca</t>
  </si>
  <si>
    <t>noUF_MF0036_2</t>
  </si>
  <si>
    <t>UC0305_2</t>
  </si>
  <si>
    <t>Controlar l'aprovisionament, l'emmagatzemament i l'expedició de les matèrias primeres i auxiliars i dels productes acabats i preparar els equips i l'utillatge a utilitzar en els processos d'elaboració</t>
  </si>
  <si>
    <t>noUF_MF0305_2</t>
  </si>
  <si>
    <t>UC0307_2</t>
  </si>
  <si>
    <t>Realitzar i/o controlar les operacions d'elaboració de productes de confiteria, xocolateria, galeteria i altres elaboracions</t>
  </si>
  <si>
    <t>UF1054</t>
  </si>
  <si>
    <t>Elaboració de xocolata i derivats, torrons, massapans i llaminadures</t>
  </si>
  <si>
    <t>UF1055</t>
  </si>
  <si>
    <t>Elaboració de galetes, gelats artesans i especialitats diverses</t>
  </si>
  <si>
    <t>UC0308_2</t>
  </si>
  <si>
    <t>Realitzar l'acabament i decoració dels productes de pastisseria i confiteria</t>
  </si>
  <si>
    <t>noUF_MF0308_2</t>
  </si>
  <si>
    <t>UC0309_2</t>
  </si>
  <si>
    <t>Realitzar l'envasament i presentació dels productes de pastisseria i confiteria</t>
  </si>
  <si>
    <t>noUF_MF0309_2</t>
  </si>
  <si>
    <t>UC0310_2</t>
  </si>
  <si>
    <t>Aplicar la normativa de seguretat, higiene i protecció del medi ambient en la indústria alimentària</t>
  </si>
  <si>
    <t>noUF_MF0310_2</t>
  </si>
  <si>
    <t>UC0562_3</t>
  </si>
  <si>
    <t>Desenvolupar els processos i determinar els procediments operatius per a la producció de derivats de cereals i de dolços</t>
  </si>
  <si>
    <t>noUF_MF0562_3</t>
  </si>
  <si>
    <t>UC0563_3</t>
  </si>
  <si>
    <t>Controlar l'elaboració de derivats de cereals i de dolços i els seus sistemes automàtics de producció</t>
  </si>
  <si>
    <t>UF1382</t>
  </si>
  <si>
    <t>Maquinària i instal·lacions en l'elaboració de productes derivats de cereals i de dolços</t>
  </si>
  <si>
    <t>UF1383</t>
  </si>
  <si>
    <t>Control d'operacions d'elaboració de productes derivats de cereals i de dolços</t>
  </si>
  <si>
    <t>UC0564_3</t>
  </si>
  <si>
    <t>Aplicar tècniques de control analític i sensorial del procés d'elaboració de derivats de cereals i de dolços</t>
  </si>
  <si>
    <t>noUF_MF0564_3</t>
  </si>
  <si>
    <t>UC0314_2</t>
  </si>
  <si>
    <t>Controlar el procés d'envasament i condicionament de begudes</t>
  </si>
  <si>
    <t>noUF_MF0314_2</t>
  </si>
  <si>
    <t>UC0548_2</t>
  </si>
  <si>
    <t>Controlar la matèria primera i preparar les instal·lacions i la maquinària de bodega</t>
  </si>
  <si>
    <t>UF0931</t>
  </si>
  <si>
    <t>Matèries primeres en l'elaboració de vins i sidres</t>
  </si>
  <si>
    <t>UF0932</t>
  </si>
  <si>
    <t>Instal·lacions i materials de bodega</t>
  </si>
  <si>
    <t>UC0549_2</t>
  </si>
  <si>
    <t>Controlar les fermentacions i l'acabament dels vins</t>
  </si>
  <si>
    <t>UF0933</t>
  </si>
  <si>
    <t>Processos fermentatius</t>
  </si>
  <si>
    <t>UF0934</t>
  </si>
  <si>
    <t>Estabilització i criança</t>
  </si>
  <si>
    <t>UC0550_2</t>
  </si>
  <si>
    <t>Realitzar vinificacions especials</t>
  </si>
  <si>
    <t>noUF_MF0550_2</t>
  </si>
  <si>
    <t>UC0551_2</t>
  </si>
  <si>
    <t>Conduir el procés de destil·lació i elaborar aiguardents i licors</t>
  </si>
  <si>
    <t>noUF_MF0551_2</t>
  </si>
  <si>
    <t>UC0768_3</t>
  </si>
  <si>
    <t>Desenvolupar els processos i controlar l'elaboració de destil·lats, mosts concentrats, vinagre i altres productes derivats</t>
  </si>
  <si>
    <t>UF0909</t>
  </si>
  <si>
    <t>Processos d'elaboració de productes derivats del raïm i del vi</t>
  </si>
  <si>
    <t>UF0910</t>
  </si>
  <si>
    <t>Control analític i sensorial de productes derivats del raïm i del vi</t>
  </si>
  <si>
    <t>UC0769_3</t>
  </si>
  <si>
    <t>Aplicar la legislació de productes vitivinícoles i els seus derivats i gestionar els llibres de registre</t>
  </si>
  <si>
    <t>noUF_MF0769_3</t>
  </si>
  <si>
    <t>UC0037_3</t>
  </si>
  <si>
    <t>Supervisar la producció vitícola i programar els processos de vinificació</t>
  </si>
  <si>
    <t>UF0935</t>
  </si>
  <si>
    <t>Viticultura</t>
  </si>
  <si>
    <t>UF0936</t>
  </si>
  <si>
    <t>Recepció de la vendímia i operacions prefermentatives</t>
  </si>
  <si>
    <t>UF0937</t>
  </si>
  <si>
    <t>Processos fermentatius i vinificacions</t>
  </si>
  <si>
    <t>UC0038_3</t>
  </si>
  <si>
    <t>Controlar la producció de vi mitjançant anàlisis organolèptiques, microbiològiques i fisicoquímiques</t>
  </si>
  <si>
    <t>UF0938</t>
  </si>
  <si>
    <t>Cata</t>
  </si>
  <si>
    <t>UF0939</t>
  </si>
  <si>
    <t>Anàlisi microbiològica</t>
  </si>
  <si>
    <t>UF0940</t>
  </si>
  <si>
    <t>UC0039_3</t>
  </si>
  <si>
    <t>Coordinar i supervisar els mètodes d'estabilització i criança de vins</t>
  </si>
  <si>
    <t>UF0941</t>
  </si>
  <si>
    <t>Clarificació i estabilització del vi</t>
  </si>
  <si>
    <t>UF0942</t>
  </si>
  <si>
    <t>Processos de criança</t>
  </si>
  <si>
    <t>UC0040_3</t>
  </si>
  <si>
    <t>Programar la posada a punt d'instal·lacions i maquinària vitivinícola</t>
  </si>
  <si>
    <t>noUF_MF0040_3</t>
  </si>
  <si>
    <t>UC0311_2</t>
  </si>
  <si>
    <t>Controlar i preparar les matèries primeres i realitzar les operacions de maltatge</t>
  </si>
  <si>
    <t>noUF_MF0311_2</t>
  </si>
  <si>
    <t>UC0312_2</t>
  </si>
  <si>
    <t>Realitzar el procés d'elaboració del most seguint els procediments establerts</t>
  </si>
  <si>
    <t>noUF_MF0312_2</t>
  </si>
  <si>
    <t>UC0313_2</t>
  </si>
  <si>
    <t>Conduir els processos de fermentació, maduració, filtració i acabament de la cervesa</t>
  </si>
  <si>
    <t>noUF_MF0313_2</t>
  </si>
  <si>
    <t>UC0757_2</t>
  </si>
  <si>
    <t>Recepcionar i controlar les matèries primeres i auxiliars necessàries per al procés productiu en refrescos i en aigues de beguda envasades i realitzar l'emmagatzemament i l'expedició de productes acabats</t>
  </si>
  <si>
    <t>noUF_MF0757_2</t>
  </si>
  <si>
    <t>UC0758_2</t>
  </si>
  <si>
    <t>Realitzar els tractamentos físics i fisicoquímics de les matèries primeres, per adaptar-los a les condicions específiques de la producció d'aigues de beguda</t>
  </si>
  <si>
    <t>noUF_MF0758_2</t>
  </si>
  <si>
    <t>UC0759_2</t>
  </si>
  <si>
    <t>Preparar les mescles de bases i concentrats per a l'obtenció dels diferents productes que intervenen en l'elaboració de refrescos</t>
  </si>
  <si>
    <t>noUF_MF0759_2</t>
  </si>
  <si>
    <t>UC0295_2</t>
  </si>
  <si>
    <t>Controlar la recepció de les matèries càrnies primeres i auxiliars, l'emmagatzemament i l'expedició de peces i productes carnis</t>
  </si>
  <si>
    <t>noUF_MF0295_2</t>
  </si>
  <si>
    <t>UC0296_2</t>
  </si>
  <si>
    <t>Condicionar la carn per a la seva comercialització o el seu ús industrial, garantint la seva traçabilitat</t>
  </si>
  <si>
    <t>UF0352</t>
  </si>
  <si>
    <t>Condicionament de la carn per a la seva comercialització</t>
  </si>
  <si>
    <t>UF0353</t>
  </si>
  <si>
    <t>Condicionament de la carn per al seu ús industrial</t>
  </si>
  <si>
    <t>UC0297_2</t>
  </si>
  <si>
    <t>Elaborar i expendre preparats carnis frescos, en les condicions que garanteixin la màxima qualitat i seguretat alimentàries, duent a terme la seva comercialització</t>
  </si>
  <si>
    <t>noUF_MF0297_2</t>
  </si>
  <si>
    <t>UC0298_2</t>
  </si>
  <si>
    <t>Elaborar productes carnis industrials mantenint la qualitat i higiene requerides</t>
  </si>
  <si>
    <t>UF0354</t>
  </si>
  <si>
    <t>Elaboració de curats i salaons carnis</t>
  </si>
  <si>
    <t>UF0355</t>
  </si>
  <si>
    <t>Elaboració de conserves i cuinats carnis</t>
  </si>
  <si>
    <t>UC0765_3</t>
  </si>
  <si>
    <t>Desenvolupar els processos i determinar els procediments operatius per al sacrifici, preparació de la canal i especejament d'animals d'abastament, així com per a l'elaboració de productes i preparats carnis</t>
  </si>
  <si>
    <t>noUF_MF0765_3</t>
  </si>
  <si>
    <t>UC0766_3</t>
  </si>
  <si>
    <t>Controlar l'elaboració de productes i preparats carnis i els seus sistemes automàtics de producció, així com el sacrifici, preparació de la canal i especejament dels animals</t>
  </si>
  <si>
    <t>UF0830</t>
  </si>
  <si>
    <t>Maquinària i instal·lacions en l'elaboració de productes carnis</t>
  </si>
  <si>
    <t>UF0831</t>
  </si>
  <si>
    <t>Control d'operacions d'elaboració de productes carnis</t>
  </si>
  <si>
    <t>UC0767_3</t>
  </si>
  <si>
    <t>Aplicar tècniques de control analític i sensorial del procés d'elaboració de productes i preparats carnis</t>
  </si>
  <si>
    <t>noUF_MF0767_3</t>
  </si>
  <si>
    <t>UC0031_2</t>
  </si>
  <si>
    <t>Realitzar les operacions de valoració, sacrifici i preparació dels animals i de les canals i l'aplicació i seguiment de la traçabilitat</t>
  </si>
  <si>
    <t>UF0693</t>
  </si>
  <si>
    <t>Sacrifici d'animals</t>
  </si>
  <si>
    <t>UF0694</t>
  </si>
  <si>
    <t>Preparació de les canals</t>
  </si>
  <si>
    <t>UF0695</t>
  </si>
  <si>
    <t>Manipulació d'aliments, seguretat i protecció ambiental en escorxadors</t>
  </si>
  <si>
    <t>UC0032_2</t>
  </si>
  <si>
    <t>Especejar la canal i condicionar la carn per a la seva distribució i comercialització en carnisseria o per a ús industrial</t>
  </si>
  <si>
    <t>UF0696</t>
  </si>
  <si>
    <t>Tecnologia de la carn</t>
  </si>
  <si>
    <t>UC0033_2</t>
  </si>
  <si>
    <t>Controlar la recepció, emmagatzemament i expedició de canals i peces</t>
  </si>
  <si>
    <t>noUF_MF0033_2</t>
  </si>
  <si>
    <t>UC0315_2</t>
  </si>
  <si>
    <t>Controlar la recepció de matèries primeres, l'emmagatzemament i l'expedició de peces i preparats de peix i marisc</t>
  </si>
  <si>
    <t>noUF_MF0315_2</t>
  </si>
  <si>
    <t>UC0316_2</t>
  </si>
  <si>
    <t>Condicionar el peix o el marisc per a la seva comercialització o per al seu ús industrial, seguint les normes de qualitat i seguretat alimentària</t>
  </si>
  <si>
    <t>UF1223</t>
  </si>
  <si>
    <t>Condicionament del peix i el marisc</t>
  </si>
  <si>
    <t>UF1222</t>
  </si>
  <si>
    <t>Tecnologia del peix</t>
  </si>
  <si>
    <t>UC0317_2</t>
  </si>
  <si>
    <t>Preparar i expendre peix i marisc i elaboracions fresques de la pesca, mantenint les condicions requerides de qualitat i seguretat alimentària</t>
  </si>
  <si>
    <t>noUF_MF0317_2</t>
  </si>
  <si>
    <t>UC0318_2</t>
  </si>
  <si>
    <t>Elaborar conserves, semiconserves i salaons de productes de la pesca, seguint les normes de qualitat i seguretat alimentàries</t>
  </si>
  <si>
    <t>UF1224</t>
  </si>
  <si>
    <t>Elaboració de conserves de peix i marisc</t>
  </si>
  <si>
    <t>UF1225</t>
  </si>
  <si>
    <t>Elaboració de semiconserves, salaons, peix sec, fumats i escabetxos</t>
  </si>
  <si>
    <t>UC0319_2</t>
  </si>
  <si>
    <t>Elaborar masses, pastes, congelats i plats cuinats o precuinats amb base de peix o marisc, garantint la qualitat i higiene dels productes</t>
  </si>
  <si>
    <t>UF1226</t>
  </si>
  <si>
    <t>Elaboració de congelats de productes de la pesca</t>
  </si>
  <si>
    <t>UF1227</t>
  </si>
  <si>
    <t>Elaboración de masses, pastes, precuinats i cuinats de peix</t>
  </si>
  <si>
    <t>UC0565_3</t>
  </si>
  <si>
    <t>Desenvolupar els processos i determinar els procediments operatius per a l'elaboració de productes derivats de la pesca i de l'aqüicultura</t>
  </si>
  <si>
    <t>noUF_MF0565_3</t>
  </si>
  <si>
    <t>UC0566_3</t>
  </si>
  <si>
    <t>Controlar l'elaboració de productes derivats de la pesca i de l'aqüicultura i els seus sistemes automàtics de producció</t>
  </si>
  <si>
    <t>UF1539</t>
  </si>
  <si>
    <t>Control d'operacions d'elaboració de productes de la pesca</t>
  </si>
  <si>
    <t>UF1538</t>
  </si>
  <si>
    <t>Maquinària i instal·lacions en l'elaboració de productes de la pesca i de l'aqüicultura</t>
  </si>
  <si>
    <t>UC0567_3</t>
  </si>
  <si>
    <t>Aplicar tècniques de control analític i sensorial del procés d'elaboració de productes derivats de la pesca i de l'aqüicultura</t>
  </si>
  <si>
    <t>noUF_MF0567_3</t>
  </si>
  <si>
    <t>UC0029_2</t>
  </si>
  <si>
    <t>Conduir els processos d'extracció i realitzar les operacions de refinament i correcció dels olis d'oliva</t>
  </si>
  <si>
    <t>UF1084</t>
  </si>
  <si>
    <t>Obtenció d'olis d'oliva verges</t>
  </si>
  <si>
    <t>UF1085</t>
  </si>
  <si>
    <t>Obtenció d'olis d'oliva refinats</t>
  </si>
  <si>
    <t>UF1086</t>
  </si>
  <si>
    <t>Obtenció d'olis de pinyolada</t>
  </si>
  <si>
    <t>UC0030_2</t>
  </si>
  <si>
    <t>Controlar el procés de trafegament i emmagatzemament d'oli d'oliva en celler</t>
  </si>
  <si>
    <t>noUF_MF0030_2</t>
  </si>
  <si>
    <t>UC0568_3</t>
  </si>
  <si>
    <t>Desenvolupar els processos i determinar els procediments operatius per a la producció d'olis d'oliva, olis de llavors i de grasses comestibles</t>
  </si>
  <si>
    <t>noUF_MF0568_3</t>
  </si>
  <si>
    <t>UC0569_3</t>
  </si>
  <si>
    <t>Controlar l'elaboració d'oli d'oliva, d'olis de llavors i de grasses comestibles i els seus sistemes automàtics de producció</t>
  </si>
  <si>
    <t>UF1534</t>
  </si>
  <si>
    <t>Elaboració de margarines, olis vegetals de llavors i altres olis i grasses comestibles</t>
  </si>
  <si>
    <t>UF1535</t>
  </si>
  <si>
    <t>Elaboració d'olis d'oliva</t>
  </si>
  <si>
    <t>UC0570_3</t>
  </si>
  <si>
    <t>Aplicar tècniques de control analític i sensorial del procés d'elaboració d'oli d'oliva, d'olis de llavors i de grasses comestibles</t>
  </si>
  <si>
    <t>UF1536</t>
  </si>
  <si>
    <t>Control físic i químic d'olis i grasses comestibles</t>
  </si>
  <si>
    <t>UF1537</t>
  </si>
  <si>
    <t>Anàlisi sensorial d'olis i grasses comestibles</t>
  </si>
  <si>
    <t>UC0552_2</t>
  </si>
  <si>
    <t>Realitzar i controlar les activitats de recepció, tractament, emmagatzemament i preparació de llavors i matèries primeres de la indústria de l'oli</t>
  </si>
  <si>
    <t>noUF_MF0552_2</t>
  </si>
  <si>
    <t>UC0553_2</t>
  </si>
  <si>
    <t>Realitzar i controlar les operacions corresponents en la línia d'extracció d'olis de llavors</t>
  </si>
  <si>
    <t>UF1087</t>
  </si>
  <si>
    <t>Obtenció d'olis de llavors i d'altres matèries grasses</t>
  </si>
  <si>
    <t>UF1088</t>
  </si>
  <si>
    <t>Obtenció de farines i coques oleaginoses</t>
  </si>
  <si>
    <t>UC0554_2</t>
  </si>
  <si>
    <t>Realitzar i controlar les operacions corresponents en la línia d'elaboració de grasses i margarines</t>
  </si>
  <si>
    <t>noUF_MF0554_2</t>
  </si>
  <si>
    <t>UC0555_2</t>
  </si>
  <si>
    <t>Realitzar i controlar les operacions d'envasament i embalatge d'olis de llavors i grasses</t>
  </si>
  <si>
    <t>noUF_MF0555_2</t>
  </si>
  <si>
    <t>UC0546_1</t>
  </si>
  <si>
    <t>Realitzar operacions de neteja i d'higiene general en equips i instal·lacions i de suport a la protecció ambiental en la indústria alimentària, segons les instruccions rebudes</t>
  </si>
  <si>
    <t>noUF_MF0546_1</t>
  </si>
  <si>
    <t>UC0547_1</t>
  </si>
  <si>
    <t>Ajudar en el manteniment operatiu de màquines i instal·lacions de la indústria alimentària, seguint els procediments establerts</t>
  </si>
  <si>
    <t>noUF_MF0547_1</t>
  </si>
  <si>
    <t>UC0291_2</t>
  </si>
  <si>
    <t>Recepcionar, controlar i valorar les matèries primeres i auxiliars que intervenen en el procés de producció de conserves vegetals i realitzar l'emmagatzemament i l'expedició de productes acabats</t>
  </si>
  <si>
    <t>noUF_MF0291_2</t>
  </si>
  <si>
    <t>UC0292_2</t>
  </si>
  <si>
    <t>Preparar les matèries primeres per a la seva posterior elaboració i tractament, garantint la qualitat, higiene i seguretat necessàries</t>
  </si>
  <si>
    <t>UF1277</t>
  </si>
  <si>
    <t>Elaboració de productes vegetals</t>
  </si>
  <si>
    <t>UF1278</t>
  </si>
  <si>
    <t>Control de processos i seguretat i higiene</t>
  </si>
  <si>
    <t>UC0293_2</t>
  </si>
  <si>
    <t>Realitzar les operacions de dosificació, ompliment i tancament de conserves vegetals, sucs i plats cuinats, comprovant que es segueixen els procediments i normes que asseguren la qualitat requerida</t>
  </si>
  <si>
    <t>noUF_MF0293_2</t>
  </si>
  <si>
    <t>UC0294_2</t>
  </si>
  <si>
    <t>Conduir l'aplicació dels tractaments finals de conservació, seguint les especificacions de qualitat i higiene demandades</t>
  </si>
  <si>
    <t>UF1279</t>
  </si>
  <si>
    <t>Manteniment i seguretat de maquinària i equipaments de tractaments finals de conservació</t>
  </si>
  <si>
    <t>UF1280</t>
  </si>
  <si>
    <t>Tractaments finals de conservació</t>
  </si>
  <si>
    <t>UC0559_3</t>
  </si>
  <si>
    <t>Desenvolupar els processos i determinar els procediments operatius per a la producció de conserves i sucs vegetals</t>
  </si>
  <si>
    <t>noUF_MF0559_3</t>
  </si>
  <si>
    <t>UC0560_3</t>
  </si>
  <si>
    <t>Controlar la fabricació de conserves i sucs vegetals i els seus sistemes automàtics de producció</t>
  </si>
  <si>
    <t>UF1679</t>
  </si>
  <si>
    <t>Maquinària i instal·lacions en l'elaboració de conserves i sucs vegetals</t>
  </si>
  <si>
    <t>UF1680</t>
  </si>
  <si>
    <t>Control d'operacions d'elaboració de conserves i sucs vegetals</t>
  </si>
  <si>
    <t>UC0561_3</t>
  </si>
  <si>
    <t>Aplicar tècniques de control analític i sensorial del procés d'elaboració de conserves i sucs vegetals</t>
  </si>
  <si>
    <t>noUF_MF0561_3</t>
  </si>
  <si>
    <t>UC0157_1</t>
  </si>
  <si>
    <t>Fabricar taps i discs de suro natural</t>
  </si>
  <si>
    <t>UF0843</t>
  </si>
  <si>
    <t>Recepció, cuita i tall de planxes de suro natural</t>
  </si>
  <si>
    <t>UF0844</t>
  </si>
  <si>
    <t>Producció de taps i discs de suro natural i taps multipeça</t>
  </si>
  <si>
    <t>UC0158_1</t>
  </si>
  <si>
    <t>Fabricar taps de suro aglomerats</t>
  </si>
  <si>
    <t>UF0706</t>
  </si>
  <si>
    <t>Fabricació de taps</t>
  </si>
  <si>
    <t>UF0707</t>
  </si>
  <si>
    <t>Fabricació de granulats de suro en planxa</t>
  </si>
  <si>
    <t>UC0159_1</t>
  </si>
  <si>
    <t>Acabar els taps de suro</t>
  </si>
  <si>
    <t>UF0845</t>
  </si>
  <si>
    <t>Rentatge i empastament de taps de suro</t>
  </si>
  <si>
    <t>UF0846</t>
  </si>
  <si>
    <t>Acabament i expedició de taps de suro</t>
  </si>
  <si>
    <t>UC0678_2</t>
  </si>
  <si>
    <t>Obtenir xapa a partir de rolls de fusta</t>
  </si>
  <si>
    <t>UF1292</t>
  </si>
  <si>
    <t>Preparació de rolls de fusta per a obtenció de xapes</t>
  </si>
  <si>
    <t>UF1293</t>
  </si>
  <si>
    <t>Obtenció de xapes por desenrotllament i tall a la llesca</t>
  </si>
  <si>
    <t>UF1294</t>
  </si>
  <si>
    <t>Tall, assecatge i classificació de xapes de fusta</t>
  </si>
  <si>
    <t>UC0679_2</t>
  </si>
  <si>
    <t>Obtenir xapats decoratius a partir de la xapa</t>
  </si>
  <si>
    <t>noUF_MF0679_2</t>
  </si>
  <si>
    <t>UC0680_1</t>
  </si>
  <si>
    <t>Elaborar taulers contraxapats, corbats i rexapats</t>
  </si>
  <si>
    <t>noUF_MF0680_1</t>
  </si>
  <si>
    <t>UC0169_2</t>
  </si>
  <si>
    <t>Efectuar la recepció, classificació i preparació de rolls de fusta</t>
  </si>
  <si>
    <t>UF0709</t>
  </si>
  <si>
    <t>Recepció i classificació de rolls de fusta</t>
  </si>
  <si>
    <t>UF0710</t>
  </si>
  <si>
    <t>Preparació de la fusta per a la serrada en rolls</t>
  </si>
  <si>
    <t>UC0170_2</t>
  </si>
  <si>
    <t>Realitzar el tallament de rolls de fusta i classificar la fusta serrada</t>
  </si>
  <si>
    <t>UF0711</t>
  </si>
  <si>
    <t>Serrada de rolls de fusta</t>
  </si>
  <si>
    <t>UF0712</t>
  </si>
  <si>
    <t>Serrada al llarg de peces de fusta</t>
  </si>
  <si>
    <t>UF0713</t>
  </si>
  <si>
    <t>Classificació de la fusta serrada</t>
  </si>
  <si>
    <t>UC0681_2</t>
  </si>
  <si>
    <t>Preparar les partícules i les fibres de fusta</t>
  </si>
  <si>
    <t>noUF_MF0681_2</t>
  </si>
  <si>
    <t>UC0682_2</t>
  </si>
  <si>
    <t>Elaborar taulers de partícules i fibres</t>
  </si>
  <si>
    <t>UF1295</t>
  </si>
  <si>
    <t>Elaboració de taulers de partícules</t>
  </si>
  <si>
    <t>UF1296</t>
  </si>
  <si>
    <t>Elaboració de taulers de fibres per procés sec i procés humit</t>
  </si>
  <si>
    <t>UC0683_1</t>
  </si>
  <si>
    <t>Acabar i recobrir taulers de partícules i fibres</t>
  </si>
  <si>
    <t>noUF_MF0683_1</t>
  </si>
  <si>
    <t>UC0675_1</t>
  </si>
  <si>
    <t>Preparar el suro</t>
  </si>
  <si>
    <t>noUF_MF0675_1</t>
  </si>
  <si>
    <t>UC0676_1</t>
  </si>
  <si>
    <t>Fabricar granulats de suro, aglomerat pur de suro i les seves manufactures</t>
  </si>
  <si>
    <t>UF0708</t>
  </si>
  <si>
    <t>Fabricació d'aglomerat pur de suro i les seves manufactures</t>
  </si>
  <si>
    <t>UC0677_1</t>
  </si>
  <si>
    <t>Fabricar productes derivats de suro natural i aglomerat compost</t>
  </si>
  <si>
    <t>noUF_MF0677_1</t>
  </si>
  <si>
    <t>UC0684_2</t>
  </si>
  <si>
    <t>Realitzar l'assecatge de la fusta</t>
  </si>
  <si>
    <t>noUF_MF0684_2</t>
  </si>
  <si>
    <t>UC0685_2</t>
  </si>
  <si>
    <t>Realitzar tractaments preventius a la fusta</t>
  </si>
  <si>
    <t>noUF_MF0685_2</t>
  </si>
  <si>
    <t>UC0686_2</t>
  </si>
  <si>
    <t>Realitzar tractaments curatius a la fusta</t>
  </si>
  <si>
    <t>noUF_MF0686_2</t>
  </si>
  <si>
    <t>UC1369_3</t>
  </si>
  <si>
    <t>Desenvolupar projectes d'instal·lació de fusteria i moblament en habitatges, establiments comercials, espais expositius i públics</t>
  </si>
  <si>
    <t>UF1370</t>
  </si>
  <si>
    <t>Elaboració del pressupost del projecte d'instal·lació i moblament</t>
  </si>
  <si>
    <t>UF1368</t>
  </si>
  <si>
    <t>Presa de dades i representació gràfica de l'entorn per al projecte d'instal·lació i moblament</t>
  </si>
  <si>
    <t>UF1369</t>
  </si>
  <si>
    <t>Desenvolupament de la solució constructiva per al projecte d'instal·lació i moblament</t>
  </si>
  <si>
    <t>UC1370_3</t>
  </si>
  <si>
    <t>Supervisar l'aprovisionament i la fabricació d'elements per a la instalació de fusteria i mobiliari</t>
  </si>
  <si>
    <t>noUF_MF1370_3</t>
  </si>
  <si>
    <t>UC1371_3</t>
  </si>
  <si>
    <t>Coordinar i supervisar el muntatge d'instal·lacions de fusteria i mobiliari</t>
  </si>
  <si>
    <t>noUF_MF1371_3</t>
  </si>
  <si>
    <t>UC0167_1</t>
  </si>
  <si>
    <t>Efectuar l'aplicació de productes d'acabament superficial amb mitjans mecanicomanuals en fusteria i moble</t>
  </si>
  <si>
    <t>noUF_MF0167_1</t>
  </si>
  <si>
    <t>UC1357_2</t>
  </si>
  <si>
    <t>Interpretar documentació tècnica, preparar equips i recepcionar el material per a construccions de fusta</t>
  </si>
  <si>
    <t>noUF_MF1357_2</t>
  </si>
  <si>
    <t>UC1358_2</t>
  </si>
  <si>
    <t>Disposar dels recursos humanos, tècnics i les instal·lacions complementàries en les diferents fases del muntatge de construcciones de fusta</t>
  </si>
  <si>
    <t>noUF_MF1358_2</t>
  </si>
  <si>
    <t>UC1359_2</t>
  </si>
  <si>
    <t>Realitzar els processos de muntatge i instal·lació de construccions de fusta</t>
  </si>
  <si>
    <t>UF1426</t>
  </si>
  <si>
    <t>Construcció de cases d'entramat lleuger i pesant</t>
  </si>
  <si>
    <t>UF1427</t>
  </si>
  <si>
    <t>Construcció de murs de cases de troncs o de blocs de fusta</t>
  </si>
  <si>
    <t>UF1428</t>
  </si>
  <si>
    <t>Construcció amb productes estructurals de fusta i derivats de la fusta de grans dimensions</t>
  </si>
  <si>
    <t>UC0880_1</t>
  </si>
  <si>
    <t>Preparar els equipos i mitjans d'aplicació de vernissos i laques en elements de fusteria i moble</t>
  </si>
  <si>
    <t>noUF_MF0880_1</t>
  </si>
  <si>
    <t>UC0881_1</t>
  </si>
  <si>
    <t>Condicionar la superfície per a l'aplicació del producte final i controlar l'assecament en productes de fusteria i moble</t>
  </si>
  <si>
    <t>noUF_MF0881_1</t>
  </si>
  <si>
    <t>UC1361_3</t>
  </si>
  <si>
    <t>Planificar i gestionar el magatzem i els aprovisionaments en la indústria de fabricació de mobiliari</t>
  </si>
  <si>
    <t>noUF_MF1361_3</t>
  </si>
  <si>
    <t>UC1362_3</t>
  </si>
  <si>
    <t>Organitzar la producció en indústries de fabricació de mobiliari</t>
  </si>
  <si>
    <t>UF1399</t>
  </si>
  <si>
    <t>Planificació de la producció en la indústria de fabricació de mobiliari</t>
  </si>
  <si>
    <t>UF1398</t>
  </si>
  <si>
    <t>Organització dels materials i recursos en la fabricació de mobiliari</t>
  </si>
  <si>
    <t>UC1363_3</t>
  </si>
  <si>
    <t>Supervisar i controlar la producció en indústries de fabricació de mobiliari</t>
  </si>
  <si>
    <t>UF1402</t>
  </si>
  <si>
    <t>Control del lloc de producció i gestió de recursos humans en la indústria de la fusta i el</t>
  </si>
  <si>
    <t>UF1400</t>
  </si>
  <si>
    <t>Análisi i control dels processos de fabricació en indústries de fusta i moble</t>
  </si>
  <si>
    <t>UF1401</t>
  </si>
  <si>
    <t>Programació, preparació i manteniment d'equips de fabricació automatitzada en la indústria</t>
  </si>
  <si>
    <t>UC1364_3</t>
  </si>
  <si>
    <t>Participar en el manteniment dels sistemes de gestió de la qualitat, medi ambient, prevenció i salut laboral en fusta, suro i moble</t>
  </si>
  <si>
    <t>noUF_MF1364_3</t>
  </si>
  <si>
    <t>UC0162_1</t>
  </si>
  <si>
    <t>Mecanitzar fusta i derivats</t>
  </si>
  <si>
    <t>noUF_MF0162_1</t>
  </si>
  <si>
    <t>UC0173_1</t>
  </si>
  <si>
    <t>Ajustar i embalar productes i elements de fusteria i moble</t>
  </si>
  <si>
    <t>noUF_MF0173_1</t>
  </si>
  <si>
    <t>UC0882_1</t>
  </si>
  <si>
    <t>Recolzar en el muntatge i instal·lació d'elements de fusteria i moble</t>
  </si>
  <si>
    <t>noUF_MF0882_1</t>
  </si>
  <si>
    <t>UC1365_3</t>
  </si>
  <si>
    <t>Gestionar el parc de fusta i suro</t>
  </si>
  <si>
    <t>noUF_MF1365_3</t>
  </si>
  <si>
    <t>UC1366_3</t>
  </si>
  <si>
    <t>Controlar els processos de fabricació en les indústries de la fusta serrada</t>
  </si>
  <si>
    <t>UF1508</t>
  </si>
  <si>
    <t>Gestió de la producció de la fusta serrada</t>
  </si>
  <si>
    <t>UF1507</t>
  </si>
  <si>
    <t>Planificació de recursos per a la transformació de la fusta serrada</t>
  </si>
  <si>
    <t>UC1367_3</t>
  </si>
  <si>
    <t>Controlar els processos de fabricació en la indústria del suro</t>
  </si>
  <si>
    <t>UF1509</t>
  </si>
  <si>
    <t>Control de tratactaments preventius i comprovació de característiques de la matèria primera en la</t>
  </si>
  <si>
    <t>UF1510</t>
  </si>
  <si>
    <t>Control del flux de la producció i gestió de la documentació en la fabricació de productes</t>
  </si>
  <si>
    <t>UF1511</t>
  </si>
  <si>
    <t>Gestió de processos i manteniment d'equips en la fabricació de productes de suro</t>
  </si>
  <si>
    <t>UC1368_3</t>
  </si>
  <si>
    <t>Controlar els processos de fabricació en les indústries del tauler i fusta laminada encolada</t>
  </si>
  <si>
    <t>UF1512</t>
  </si>
  <si>
    <t>Análisi i elaboració de la documentació en les indústries del tauler i fusta laminada encolada</t>
  </si>
  <si>
    <t>UF1513</t>
  </si>
  <si>
    <t>Control de processos de producció i manteniment d'equips en les indústries del tauler i fusta</t>
  </si>
  <si>
    <t>UC0174_3</t>
  </si>
  <si>
    <t>Definir i desenvolupar productes de fusteria i moble</t>
  </si>
  <si>
    <t>UF1182</t>
  </si>
  <si>
    <t>Anàlisi de la informació per al desenvolupament de mobles i elements de fusteria</t>
  </si>
  <si>
    <t>UF1183</t>
  </si>
  <si>
    <t>Solucions constructives per al desenvolupament de mobles i elements de fusteria</t>
  </si>
  <si>
    <t>UF1184</t>
  </si>
  <si>
    <t>Processos de fabricació per al desenvolupament de mobles i elements de fusteria</t>
  </si>
  <si>
    <t>UC0175_3</t>
  </si>
  <si>
    <t>Desenvolupar i ajustar la documentació tècnica</t>
  </si>
  <si>
    <t>UF1185</t>
  </si>
  <si>
    <t>Elaboració manual de plànols per al desenvolupament de productes</t>
  </si>
  <si>
    <t>UF1186</t>
  </si>
  <si>
    <t>Elaboració de plànols per al desenvolupament de productes de fusteria i moble utilitzant programari</t>
  </si>
  <si>
    <t>UF1187</t>
  </si>
  <si>
    <t>Actualització i organització de la documentació tècnica per al desenvolupament de productes de fust</t>
  </si>
  <si>
    <t>UC0176_3</t>
  </si>
  <si>
    <t>Controlar i dirigir la realització de prototips de fusteria i moble</t>
  </si>
  <si>
    <t>noUF_MF0176_3</t>
  </si>
  <si>
    <t>UC0171_2</t>
  </si>
  <si>
    <t>Controlar i organitzar components i accessoris de fusteria i moble</t>
  </si>
  <si>
    <t>noUF_MF0171_2</t>
  </si>
  <si>
    <t>UC0172_2</t>
  </si>
  <si>
    <t>Muntar mobles i elements de fusteria</t>
  </si>
  <si>
    <t>UF0186</t>
  </si>
  <si>
    <t>Muntatge de mobles d'ebenisteria</t>
  </si>
  <si>
    <t>UF0187</t>
  </si>
  <si>
    <t>Muntatge de moble modular</t>
  </si>
  <si>
    <t>UF0188</t>
  </si>
  <si>
    <t>Muntatge d'elements de fusteria</t>
  </si>
  <si>
    <t>UC0166_2</t>
  </si>
  <si>
    <t>Preparar el suport i posar a punt els productes i equips per a l'aplicació de l'acabament</t>
  </si>
  <si>
    <t>UF0181</t>
  </si>
  <si>
    <t>Preparació de suports per a l'aplicació de productes d'acabament</t>
  </si>
  <si>
    <t>UF0182</t>
  </si>
  <si>
    <t>Preparació de productes d'acabament</t>
  </si>
  <si>
    <t>UC0168_2</t>
  </si>
  <si>
    <t>Realitzar la tintada, acabaments especials i decoratius</t>
  </si>
  <si>
    <t>UF0183</t>
  </si>
  <si>
    <t>Preparació de productes específics per a acabaments decoratius</t>
  </si>
  <si>
    <t>UF0184</t>
  </si>
  <si>
    <t>Tintada, setinada, patinació i difuminació</t>
  </si>
  <si>
    <t>UF0185</t>
  </si>
  <si>
    <t>Aplicació d'altres acabaments decoratius</t>
  </si>
  <si>
    <t>UC0160_2</t>
  </si>
  <si>
    <t>Preparar màquines i equips de taller</t>
  </si>
  <si>
    <t>UF0237</t>
  </si>
  <si>
    <t>Anàlisi de processos de mecanització i interpretació de plànols</t>
  </si>
  <si>
    <t>UF0238</t>
  </si>
  <si>
    <t>Ajust de màquines convencionals per a mecanització de fusta i derivats</t>
  </si>
  <si>
    <t>UC0161_2</t>
  </si>
  <si>
    <t>Preparar màquines i equips de taller industrialitzats</t>
  </si>
  <si>
    <t>UF0239</t>
  </si>
  <si>
    <t>Ajust de màquines i equips industrials en línia</t>
  </si>
  <si>
    <t>UF0240</t>
  </si>
  <si>
    <t>Ajust de centres de mecanització CNC</t>
  </si>
  <si>
    <t>UC0163_2</t>
  </si>
  <si>
    <t>Planificar la instal·lació, provisió de materials, màquines i eines</t>
  </si>
  <si>
    <t>UF0195</t>
  </si>
  <si>
    <t>Presa de dades, amidaments i croquis per a la instal·lació de mobles</t>
  </si>
  <si>
    <t>UF0196</t>
  </si>
  <si>
    <t>Elaboració de solucions constructives i preparació de mobles</t>
  </si>
  <si>
    <t>UC0164_2</t>
  </si>
  <si>
    <t>Compondre i fixar el mobiliari i realitzar les instal·lacions complementàries</t>
  </si>
  <si>
    <t>UF0197</t>
  </si>
  <si>
    <t>Instal·lació de moble modular</t>
  </si>
  <si>
    <t>UF0198</t>
  </si>
  <si>
    <t>Instal·lació de mobles de cuina</t>
  </si>
  <si>
    <t>UF0199</t>
  </si>
  <si>
    <t>Instal·lació de decoracions integrals de moble</t>
  </si>
  <si>
    <t>UC0165_2</t>
  </si>
  <si>
    <t>Comprovar el funcionament i realitzar les operacions d'ajust i acabament</t>
  </si>
  <si>
    <t>noUF_MF0165_2</t>
  </si>
  <si>
    <t>UC0883_2</t>
  </si>
  <si>
    <t>Prendre dades i efectuar càlculs per a la instal·lació d'elements de fusteria</t>
  </si>
  <si>
    <t>UF0101</t>
  </si>
  <si>
    <t>Presa de dades, mesuraments i croquis per a la instal·lació d'elements de fusteria</t>
  </si>
  <si>
    <t>UF0102</t>
  </si>
  <si>
    <t>Elaboració de solucions per a la instal·lació d'elements de fusteria</t>
  </si>
  <si>
    <t>UC0884_2</t>
  </si>
  <si>
    <t>Efectuar instal·lacions de portes i finestres de fusta</t>
  </si>
  <si>
    <t>noUF_MF0884_2</t>
  </si>
  <si>
    <t>UC0885_2</t>
  </si>
  <si>
    <t>Efectuar instal·lacions de revestiments de fusta i similars</t>
  </si>
  <si>
    <t>UF0103</t>
  </si>
  <si>
    <t>Instal·lació de terres de fusta i derivats</t>
  </si>
  <si>
    <t>UF0104</t>
  </si>
  <si>
    <t>Instal·lació de revestiments de parets, sostres, armaris i similars de fusta</t>
  </si>
  <si>
    <t>UC0886_2</t>
  </si>
  <si>
    <t>Efectuar instal·lacions d'estructures de fusta</t>
  </si>
  <si>
    <t>noUF_MF0886_2</t>
  </si>
  <si>
    <t>UC1299_1</t>
  </si>
  <si>
    <t>Realitzar intervencions hiperbàriques fins a una pressió màxima de 4 atmosferes</t>
  </si>
  <si>
    <t>UF2729</t>
  </si>
  <si>
    <t>Logística i preparació i manteniment d'equips i materials en intervencions hiperbàrique fins a 4 atmosferes</t>
  </si>
  <si>
    <t>UF2730</t>
  </si>
  <si>
    <t>Tècniques de busseig i aplicació de primers auxilis fins a 4 atmosferes de profunditat</t>
  </si>
  <si>
    <t>UC1300_1</t>
  </si>
  <si>
    <t>Mantenir les poblacions i instal·lacions aqüícoles submergides</t>
  </si>
  <si>
    <t>noUF_MF1300_1</t>
  </si>
  <si>
    <t>UC1301_1</t>
  </si>
  <si>
    <t>Recol·lectar recursos subaquàtics de forma responsable</t>
  </si>
  <si>
    <t>noUF_MF1301_1</t>
  </si>
  <si>
    <t>UC0013_2</t>
  </si>
  <si>
    <t>Confeccionar i muntar arts i aparells de pesca</t>
  </si>
  <si>
    <t>UF0393</t>
  </si>
  <si>
    <t>Preparació per a la confecció i muntatge d'arts i aparells de pesca: plànols i materials</t>
  </si>
  <si>
    <t>UF0394</t>
  </si>
  <si>
    <t>Elaboració de draps i elements en arts i aparells de pesca</t>
  </si>
  <si>
    <t>UF0395</t>
  </si>
  <si>
    <t>Armat i muntatge d'arts i aparells</t>
  </si>
  <si>
    <t>UC0014_2</t>
  </si>
  <si>
    <t>Mantenir arts i aparells de pesca</t>
  </si>
  <si>
    <t>UF0396</t>
  </si>
  <si>
    <t>Reparació d'arts i aparells de pesca</t>
  </si>
  <si>
    <t>UF0397</t>
  </si>
  <si>
    <t>Conservació d'arts i aparells de pesca</t>
  </si>
  <si>
    <t>UC1296_1</t>
  </si>
  <si>
    <t>Col·laborar en les maniobres de càrrega, descàrrega i trasllat del vaixell al port</t>
  </si>
  <si>
    <t>UF0794</t>
  </si>
  <si>
    <t>Tecnologia naval de les parts del vaixell</t>
  </si>
  <si>
    <t>UF0795</t>
  </si>
  <si>
    <t>Trasllat, càrrega i descàrrega del vaixell a port</t>
  </si>
  <si>
    <t>UF0796</t>
  </si>
  <si>
    <t>Prevenció de riscos laborals i mediambientals en les activitats auxiliars i de suport al</t>
  </si>
  <si>
    <t>UC1297_1</t>
  </si>
  <si>
    <t>Efectuar els treballs d'arranjament, manteniment, manipulació i reparació dels elements pesquers, durant l'estada del vaixell al port</t>
  </si>
  <si>
    <t>Prevenció de riscos laborals i mediambientals en les activitats auxiliars i de suport al vaixell</t>
  </si>
  <si>
    <t>UF0797</t>
  </si>
  <si>
    <t>Tècniques de reparació d'elements pesquers al port</t>
  </si>
  <si>
    <t>UC1298_1</t>
  </si>
  <si>
    <t>Col·laborar en el manteniment i l'arranjament d'un vaixell de pesca</t>
  </si>
  <si>
    <t>Prevenció de riscos laborals i mediambientals en les activitats auxiliars i de suport al b</t>
  </si>
  <si>
    <t>UF0798</t>
  </si>
  <si>
    <t>Tècniques de conservació d'elements pesquers al port</t>
  </si>
  <si>
    <t>UC0010_1</t>
  </si>
  <si>
    <t>Contribuir a les operacions de coberta en una embarcació pesquera</t>
  </si>
  <si>
    <t>noUF_MF0010_1</t>
  </si>
  <si>
    <t>UC0011_1</t>
  </si>
  <si>
    <t>Realitzar les guàrdies de navegació i govern del buc</t>
  </si>
  <si>
    <t>noUF_MF0011_1</t>
  </si>
  <si>
    <t>UC0733_1</t>
  </si>
  <si>
    <t>Actuar en emergències marítimes i aplicar les normes de seguretat en el treball</t>
  </si>
  <si>
    <t>noUF_MF0733_1</t>
  </si>
  <si>
    <t>UC0734_1</t>
  </si>
  <si>
    <t>Realitzar les activitats extractives de la pesca i marisqueig flotant amb arts menors, nanses i equips de marisqueig</t>
  </si>
  <si>
    <t>UF1487</t>
  </si>
  <si>
    <t>Preparació del llançament i desenvolupament del procés extractiu de la pesca i el marisqueig</t>
  </si>
  <si>
    <t>UF1488</t>
  </si>
  <si>
    <t>Classificació i conservació de les captures, i condicionament de l'equip de pesca</t>
  </si>
  <si>
    <t>UC0735_2</t>
  </si>
  <si>
    <t>Realitzar el despatx del buc i gestió de llicències de pesca</t>
  </si>
  <si>
    <t>noUF_MF0735_2</t>
  </si>
  <si>
    <t>UC0736_2</t>
  </si>
  <si>
    <t>Realitzar les operacions de maniobra i càrrega del buc</t>
  </si>
  <si>
    <t>noUF_MF0736_2</t>
  </si>
  <si>
    <t>UC0737_2</t>
  </si>
  <si>
    <t>Realitzar les operacions de navegació del buc</t>
  </si>
  <si>
    <t>noUF_MF0737_2</t>
  </si>
  <si>
    <t>UC0738_2</t>
  </si>
  <si>
    <t>Realitzar les operacions extractives i de conservació de la pesca</t>
  </si>
  <si>
    <t>noUF_MF0738_2</t>
  </si>
  <si>
    <t>UC0739_2</t>
  </si>
  <si>
    <t>Realitzar les operacions en casos d'emergències en el mar</t>
  </si>
  <si>
    <t>noUF_MF0739_2</t>
  </si>
  <si>
    <t>UC0740_1</t>
  </si>
  <si>
    <t>Comprovar els paràmetres de funcionament de la màquina propulsora i dels equips i instal·lacions auxiliars del buc</t>
  </si>
  <si>
    <t>noUF_MF0740_1</t>
  </si>
  <si>
    <t>UC1889_1</t>
  </si>
  <si>
    <t>Realitzar les activitats d'extracció i preparació per a la venda de crustacis adherits a les roques en zones d'alta exposició a l'onatge</t>
  </si>
  <si>
    <t>noUF_MF1889_1</t>
  </si>
  <si>
    <t>UC0288_3</t>
  </si>
  <si>
    <t>Participar en l'organització i realitzar la vigilància de les condicions del local, instal·lacions, equips i personal de llotja</t>
  </si>
  <si>
    <t>UF0822</t>
  </si>
  <si>
    <t>Organització de locals, instal·lacions i equips</t>
  </si>
  <si>
    <t>UF0823</t>
  </si>
  <si>
    <t>Organització de les tasques i tramitació dels documents de llotja</t>
  </si>
  <si>
    <t>UC0289_3</t>
  </si>
  <si>
    <t>Controlar la procedència del producte recepcionat en llotja, assegurant la traçabilitat, l'adequació de les talles i el seu estat higienicosanitari</t>
  </si>
  <si>
    <t>UF0824</t>
  </si>
  <si>
    <t>Recepció i traçabilitat de productes pesquers</t>
  </si>
  <si>
    <t>UF0825</t>
  </si>
  <si>
    <t>Verificació de les condicions legals i higienicosanitàries dels productes pesquers</t>
  </si>
  <si>
    <t>UC0290_3</t>
  </si>
  <si>
    <t>Supervisar la correcta recepció, classificació, etiquetatge i exposició del producte en llotja</t>
  </si>
  <si>
    <t>UF0826</t>
  </si>
  <si>
    <t>Coordinació de les operacions de descàrrega</t>
  </si>
  <si>
    <t>UF0827</t>
  </si>
  <si>
    <t>Supervisió de les operacions d'etiquetatge</t>
  </si>
  <si>
    <t>UC0012_1</t>
  </si>
  <si>
    <t>Realitzar les activitats extractives de la pesca anb palangre, arrossegament i cèrcol</t>
  </si>
  <si>
    <t>UF1489</t>
  </si>
  <si>
    <t>Preparació de les maniobres de palangre, arrossegament i cèrcol</t>
  </si>
  <si>
    <t>UF1490</t>
  </si>
  <si>
    <t>Maniobres de pesca de palangre, arrossegament i cèrcol</t>
  </si>
  <si>
    <t>UC1894_2</t>
  </si>
  <si>
    <t>Distribuir i efectuar les operacions de manteniment, maniobres de coberta i pesca, muntatge i reparació d'arts i aparells i manipulació de les captures</t>
  </si>
  <si>
    <t>UF1719</t>
  </si>
  <si>
    <t>Podar la plantació, aclarir i reeixir flors i fruites</t>
  </si>
  <si>
    <t>UF1718</t>
  </si>
  <si>
    <t>Arrencada i control de la coberta</t>
  </si>
  <si>
    <t>UC1895_2</t>
  </si>
  <si>
    <t>Distribuir i executar les tasques del parc de pesca i estiba de les captures</t>
  </si>
  <si>
    <t>noUF_MF1895_2</t>
  </si>
  <si>
    <t>UC2048_2</t>
  </si>
  <si>
    <t>Realitzar operacions auxiliars de manteniment, conservació i control de dotació d'embarcacions a motor i motos nàutiques destinades al socorrisme aquàtic</t>
  </si>
  <si>
    <t>noUF_MF2048_2</t>
  </si>
  <si>
    <t>UC2049_2</t>
  </si>
  <si>
    <t>Executar tècniques específiques de govern d'embarcacions a motor i motos nàutiques destinades al socorrisme aquàtic</t>
  </si>
  <si>
    <t>UF2534</t>
  </si>
  <si>
    <t>Maniobra i navegació amb embarcacions i motos nàutiques</t>
  </si>
  <si>
    <t>UF2533</t>
  </si>
  <si>
    <t>Meteorologia aplicada a la navegació i maneig d'embarcacions i motos nàutiques destinades al socorrisme aquàtic</t>
  </si>
  <si>
    <t>UC1308_1</t>
  </si>
  <si>
    <t>Realitzar les operacions d'amarratge i desamarratge de vaixells al port</t>
  </si>
  <si>
    <t>noUF_MF1308_1</t>
  </si>
  <si>
    <t>UC1309_1</t>
  </si>
  <si>
    <t>Realitzar les operacions d'amarratge, connexió/desconnexió de mànegues i desamarratge de bucs a monoboies</t>
  </si>
  <si>
    <t>noUF_MF1309_1</t>
  </si>
  <si>
    <t>UC0015_2</t>
  </si>
  <si>
    <t>Manipular i processar els productes de la pesca i de l'aqüicultura</t>
  </si>
  <si>
    <t>UF2535</t>
  </si>
  <si>
    <t>Recepció de peixos i mariscos</t>
  </si>
  <si>
    <t>UF2536</t>
  </si>
  <si>
    <t>Processat de peixos i mariscos</t>
  </si>
  <si>
    <t>UC0016_2</t>
  </si>
  <si>
    <t>Envasar i conservar els productes de la pesca i de l'aqüicultura</t>
  </si>
  <si>
    <t>UF2537</t>
  </si>
  <si>
    <t>Conservació de peixos i mariscos</t>
  </si>
  <si>
    <t>UF2538</t>
  </si>
  <si>
    <t>Envasament de peixos i mariscos</t>
  </si>
  <si>
    <t>UC0537_2</t>
  </si>
  <si>
    <t>Obtenir el despatx del buc i arranjar-lo a so de mar</t>
  </si>
  <si>
    <t>noUF_MF0537_2</t>
  </si>
  <si>
    <t>UC0538_2</t>
  </si>
  <si>
    <t>Organitzar i realitzar les operacions de maniobra i càrrega del buc</t>
  </si>
  <si>
    <t>UF1635</t>
  </si>
  <si>
    <t>Preparació i execució de les operacions de càrrega i descàrrega del buc</t>
  </si>
  <si>
    <t>UF1636</t>
  </si>
  <si>
    <t>Organització i direcció de les maniobres de navegació del buc</t>
  </si>
  <si>
    <t>UC0539_2</t>
  </si>
  <si>
    <t>Efectuar la navegació del buc</t>
  </si>
  <si>
    <t>UF1637</t>
  </si>
  <si>
    <t>Navegació del buc en pesca de litoral i propera a la costa</t>
  </si>
  <si>
    <t>UF1638</t>
  </si>
  <si>
    <t>Aplicació de les informacions meteorològiques en el buc</t>
  </si>
  <si>
    <t>UF1639</t>
  </si>
  <si>
    <t>Comunicació marítima del buc</t>
  </si>
  <si>
    <t>UC0540_2</t>
  </si>
  <si>
    <t>Organitzar i controlar la seguretat, lluita contra incendis i les emergències a bord</t>
  </si>
  <si>
    <t>noUF_MF0540_2</t>
  </si>
  <si>
    <t>UC0541_1</t>
  </si>
  <si>
    <t>Controlar els paràmetres de funcionament de la màquina propulsora i dels equips i instal·lacions auxiliars del buc</t>
  </si>
  <si>
    <t>noUF_MF0541_1</t>
  </si>
  <si>
    <t>UC0542_2</t>
  </si>
  <si>
    <t>Organitzar i realitzar les operacions extractives i de conservació de la pesca</t>
  </si>
  <si>
    <t>UF1641</t>
  </si>
  <si>
    <t>Preparació i desenvolupament dels processos pesquers en les activitats de pesca de litoral</t>
  </si>
  <si>
    <t>UF1642</t>
  </si>
  <si>
    <t>Actuació i mesures per a una pesca responsable</t>
  </si>
  <si>
    <t>UC1893_2</t>
  </si>
  <si>
    <t>Realitzar les operacions de càrrega i descàrrega del buc mitjançant el sistema de bombes</t>
  </si>
  <si>
    <t>noUF_MF1893_2</t>
  </si>
  <si>
    <t>UC0731_1</t>
  </si>
  <si>
    <t>Realitzar operacions auxiliars de manteniment del motor principal del buc i els seus sistemes, i les guàrdies en la sala de màquines</t>
  </si>
  <si>
    <t>UF2649</t>
  </si>
  <si>
    <t>Funcionament de l'equip principal i dels sistemes auxiliars i el seu manteniment bàsic</t>
  </si>
  <si>
    <t>UF2650</t>
  </si>
  <si>
    <t>Operacions en la guàrdia de màquines i control de nivells i consums dels equips principals i auxiliars del vaixell</t>
  </si>
  <si>
    <t>UC0732_1</t>
  </si>
  <si>
    <t>Realitzar operacions bàsiques de manteniment de màquines auxiliars i elements i equips del buc a flor d'aigua i en sec</t>
  </si>
  <si>
    <t>UF2653</t>
  </si>
  <si>
    <t>Realització d'operacions auxiliars de manteniment bàsic dels circuits i equips elèctrics</t>
  </si>
  <si>
    <t>UF2652</t>
  </si>
  <si>
    <t>Realització d'operacions auxiliars bàsiques de manteniment i reparació dels elements inherents a la situació del vaixell en sec</t>
  </si>
  <si>
    <t>UF2651</t>
  </si>
  <si>
    <t>Reparacions i substitucions bàsiques dels elements avariats o desgastats de les màquines i equips auxiliars del vaixell</t>
  </si>
  <si>
    <t>UC1896_3</t>
  </si>
  <si>
    <t>Gestionar la documentació del vaixell i de la seva activitat pesquera durant el viatge i/o marea</t>
  </si>
  <si>
    <t>noUF_MF1896_3</t>
  </si>
  <si>
    <t>UC1897_3</t>
  </si>
  <si>
    <t>Gestionar la documentació vinculada amb el vaixell com a element estructural i la seguretat al port</t>
  </si>
  <si>
    <t>UF1491</t>
  </si>
  <si>
    <t>El registre marítim, la inspecció i certificació de vaixells civils</t>
  </si>
  <si>
    <t>UF1492</t>
  </si>
  <si>
    <t>Despatx del buc i personal marítim</t>
  </si>
  <si>
    <t>UC1898_3</t>
  </si>
  <si>
    <t>Gestionar la documentació relacionada amb la pesca com a activitat comercial al port</t>
  </si>
  <si>
    <t>UF1493</t>
  </si>
  <si>
    <t>Tramitació d'ajudes, subvencions i esforç pesquer</t>
  </si>
  <si>
    <t>UF1494</t>
  </si>
  <si>
    <t>Comercialització de productes pesquers</t>
  </si>
  <si>
    <t>UC1890_2</t>
  </si>
  <si>
    <t>Efectuar els treballs de neteja i preparació de la maquinària del parc de pesca</t>
  </si>
  <si>
    <t>UF2551</t>
  </si>
  <si>
    <t>Control del funcionament de la maquinària del parc de pesca</t>
  </si>
  <si>
    <t>UF2550</t>
  </si>
  <si>
    <t>Neteja i preparació de la maquinària del parc de pesca</t>
  </si>
  <si>
    <t>UC1891_2</t>
  </si>
  <si>
    <t>Efectuar les tasques de manteniment dels equips que composen la instal·lació frigorífica del parc de pesca</t>
  </si>
  <si>
    <t>UF2552</t>
  </si>
  <si>
    <t>Posada en funcionament i conducció de la instal·lació frigorífica del parc de pesca</t>
  </si>
  <si>
    <t>UF2553</t>
  </si>
  <si>
    <t>Manteniment dels equips que componen la planta frigorífica del parc de pesca</t>
  </si>
  <si>
    <t>UC1892_2</t>
  </si>
  <si>
    <t>Mantenir i reparar els equips mecànics del parc de pesca actuant segons les normes de seguretat i emergència</t>
  </si>
  <si>
    <t>UF2554</t>
  </si>
  <si>
    <t>Posada en funcionament i conducció de les màquines i equips que configuren el parc de pesca</t>
  </si>
  <si>
    <t>UF2555</t>
  </si>
  <si>
    <t>Manteniment de les màquines i equips que configuren un parc de pesca</t>
  </si>
  <si>
    <t>UC1899_1</t>
  </si>
  <si>
    <t>Comprovar la posició del vaixell i establir comunicacions marítimes</t>
  </si>
  <si>
    <t>noUF_MF1899_1</t>
  </si>
  <si>
    <t>UC1900_3</t>
  </si>
  <si>
    <t>Comprovar, registrar i informar les activitats pesqueres d'un vaixell, en un calador determinat</t>
  </si>
  <si>
    <t>UF1495</t>
  </si>
  <si>
    <t>Control dels mitjans de captura i de la càrrega</t>
  </si>
  <si>
    <t>UF1496</t>
  </si>
  <si>
    <t>Paràmetres meteorológics i oceanogràfics</t>
  </si>
  <si>
    <t>UC1901_3</t>
  </si>
  <si>
    <t>Controlar les captures del vaixell i el compliment de la normativa pesquera a la zona sotmesa a regulació</t>
  </si>
  <si>
    <t>UF1497</t>
  </si>
  <si>
    <t>Identificació de les espècies capturadas en un vaixell pesquer</t>
  </si>
  <si>
    <t>UF1498</t>
  </si>
  <si>
    <t>Activitat pesquera</t>
  </si>
  <si>
    <t>UC0807_2</t>
  </si>
  <si>
    <t>Comunicar-se en anglès amb un nivell d'usuari en activitats de càrrega, estiba, descàrrega, desestiba i transbordament</t>
  </si>
  <si>
    <t>noUF_MF0807_2</t>
  </si>
  <si>
    <t>UC1955_2</t>
  </si>
  <si>
    <t>Manipular mercaderies amb mitjans mecànics en les operacions portuàries de càrrega, estiba, descàrrega, desestiba i transbordament</t>
  </si>
  <si>
    <t>UF2662</t>
  </si>
  <si>
    <t>Avaluació de les mercaderies i característiques dels mitjans mecànics, auxiliars i accessoris a utilitzar per al seu maneig en operacions portuàries</t>
  </si>
  <si>
    <t>UF2664</t>
  </si>
  <si>
    <t>Procediments per al control dels mitjans mecànics i tècniques de treball en equip</t>
  </si>
  <si>
    <t>UF2663</t>
  </si>
  <si>
    <t>Operacions de càrrega, estiba, desestiba, descàrrega i transbordament de les mercaderies amb mitjans mecànics de direcció convencional/orbital i lineal</t>
  </si>
  <si>
    <t>UC1956_2</t>
  </si>
  <si>
    <t>Manipular mercaderies amb mitjans manuals en les operacions portuàries de càrrega, estiba, descàrrega, desestiba i transbordament</t>
  </si>
  <si>
    <t>UF2666</t>
  </si>
  <si>
    <t>Operacions de càrrega, estiba, desestiba, descàrrega, transbordament amb mitjans manuals en un equip de treball amb seguretat</t>
  </si>
  <si>
    <t>UF2665</t>
  </si>
  <si>
    <t>Tipologies de les mercaderies i explicació dels mitjans auxiliars i utillatge per a la manipulació manual de les mateixes</t>
  </si>
  <si>
    <t>UC1957_2</t>
  </si>
  <si>
    <t>Manipular mercaderies perilloses en les operacions portuàries de càrrega, estiba, descàrrega, desestiba i transbordament</t>
  </si>
  <si>
    <t>noUF_MF1957_2</t>
  </si>
  <si>
    <t>UC0019_2</t>
  </si>
  <si>
    <t>Engreixar espècies aqüícoles en gàbies</t>
  </si>
  <si>
    <t>UF0261</t>
  </si>
  <si>
    <t>Pla de producció de cultiu en gàbies</t>
  </si>
  <si>
    <t>UF0262</t>
  </si>
  <si>
    <t>Tècniques d'engreixament en gàbies en funció del tipus de cultiu</t>
  </si>
  <si>
    <t>UF0263</t>
  </si>
  <si>
    <t>Preparació del producte acabat conreat en gàbies</t>
  </si>
  <si>
    <t>UC0020_2</t>
  </si>
  <si>
    <t>Engreixar espècies aqüícoles en instal·lacions a terra</t>
  </si>
  <si>
    <t>UF0264</t>
  </si>
  <si>
    <t>Pla de producció en una instal·lació a terra</t>
  </si>
  <si>
    <t>UF0265</t>
  </si>
  <si>
    <t>Tècniques d'engreixament en instal·lacions a terra</t>
  </si>
  <si>
    <t>UF0266</t>
  </si>
  <si>
    <t>Manipulació del producte acabat conreat en una instal·lació a terra</t>
  </si>
  <si>
    <t>UC0283_2</t>
  </si>
  <si>
    <t>Engreixar mol·luscs bivalves en sistemes suspesos</t>
  </si>
  <si>
    <t>UF0837</t>
  </si>
  <si>
    <t>Programació de la producció de cultiu de mol·luscs bivalves en sistemes suspesos</t>
  </si>
  <si>
    <t>UF0838</t>
  </si>
  <si>
    <t>Tècniques de cultiu de mol·luscs bivalves en sistemes suspesos</t>
  </si>
  <si>
    <t>UF0839</t>
  </si>
  <si>
    <t>Recol·lecció i preparació de la producció de mol·luscs cultivats en estructures flotants o subm</t>
  </si>
  <si>
    <t>UC0284_2</t>
  </si>
  <si>
    <t>Cultivar mol·luscs bivalves en parc</t>
  </si>
  <si>
    <t>UF0840</t>
  </si>
  <si>
    <t>Programació de la producció de mol·luscs bivalves en parcs</t>
  </si>
  <si>
    <t>UF0841</t>
  </si>
  <si>
    <t>Tècniques d'obtenció, sembra i control de l'evolució del cultiu de mol·luscs en parcs</t>
  </si>
  <si>
    <t>UF0842</t>
  </si>
  <si>
    <t>Preparació del producte final en un parc de cultiu</t>
  </si>
  <si>
    <t>UC0285_2</t>
  </si>
  <si>
    <t>Reproduir i incubar espècies aqüícoles</t>
  </si>
  <si>
    <t>UF1657</t>
  </si>
  <si>
    <t>Desenvolupament del pla de producció de reproducció i incubació d'espècies aqüícoles</t>
  </si>
  <si>
    <t>UF1658</t>
  </si>
  <si>
    <t>Tècniques de reproducció i incubació d'espècies aqüícoles</t>
  </si>
  <si>
    <t>UF1659</t>
  </si>
  <si>
    <t>Patologies en la reproducció i incubació d'espècies aqüícoles</t>
  </si>
  <si>
    <t>UC0286_2</t>
  </si>
  <si>
    <t>Cultivar larves</t>
  </si>
  <si>
    <t>UF1660</t>
  </si>
  <si>
    <t>Desenvolupament del pla de producció de cultiu larvari d'espècies aqüícoles</t>
  </si>
  <si>
    <t>UF1661</t>
  </si>
  <si>
    <t>Tècniques de cultiu larvari d'espècies aqüícoles</t>
  </si>
  <si>
    <t>UF1662</t>
  </si>
  <si>
    <t>Profilaxi en cultiu larvari d'espècies aqüícoles</t>
  </si>
  <si>
    <t>UC0287_2</t>
  </si>
  <si>
    <t>Cultivar postlarves, llavors i alevins</t>
  </si>
  <si>
    <t>UF1663</t>
  </si>
  <si>
    <t>Desenvolupament d'un pla de producció de cultiu postlarvari d'espècies aqüícoles</t>
  </si>
  <si>
    <t>UF1664</t>
  </si>
  <si>
    <t>Tècniques de cultiu postlarves d'espècies aqüícoles</t>
  </si>
  <si>
    <t>UF1665</t>
  </si>
  <si>
    <t>Patologies en cultiu de postlarves, llavors i alevins d'espècies aqüícoles</t>
  </si>
  <si>
    <t>UC0741_3</t>
  </si>
  <si>
    <t>Coordinar i gestionar la producció de les àrees del centre de cria en aqüicultura</t>
  </si>
  <si>
    <t>UF2129</t>
  </si>
  <si>
    <t>Control de la qualitat del producte acabat en viver en aquïcultura</t>
  </si>
  <si>
    <t>UF2127</t>
  </si>
  <si>
    <t>Coordinació de la producció d'un viver en acuïcultura</t>
  </si>
  <si>
    <t>UF2128</t>
  </si>
  <si>
    <t>Coordinació de la producció d'un viver en aquïcultura</t>
  </si>
  <si>
    <t>UC0742_3</t>
  </si>
  <si>
    <t>Prevenir i controlar les mesures de protecció sanitària i patologies en el centre de cria en aqüicultura</t>
  </si>
  <si>
    <t>UF2131</t>
  </si>
  <si>
    <t>Patologies i tractaments en els processos de cultiu en vivers d'aqüicultura</t>
  </si>
  <si>
    <t>UF2130</t>
  </si>
  <si>
    <t>Prevenció en els sistemes de producció en vivers d'aquïcultura</t>
  </si>
  <si>
    <t>UC0743_3</t>
  </si>
  <si>
    <t>Supervisar controls fisicoquímics i ambientals relacionats amb el centre de cria en aqüicultura</t>
  </si>
  <si>
    <t>noUF_MF0743_3</t>
  </si>
  <si>
    <t>UC1620_2</t>
  </si>
  <si>
    <t>Organitzar el muntatge i el manteniment de les instal·lacions, maquinària i equips d'una empresa aqüícola</t>
  </si>
  <si>
    <t>UF2732</t>
  </si>
  <si>
    <t>Elaboració de projectes de millora d'una instal·lació d'aqüicultura</t>
  </si>
  <si>
    <t>UF2731</t>
  </si>
  <si>
    <t>Organització de programes de manteniment d'una instal·lació aqüícola</t>
  </si>
  <si>
    <t>UC1621_2</t>
  </si>
  <si>
    <t>Comprovar el funcionament de les instal·lacions, maquinària i equips d'una empresa aqüícola</t>
  </si>
  <si>
    <t>UF2734</t>
  </si>
  <si>
    <t>Control d'una instal·lació aqüícola i actuació davant de possibles emergències</t>
  </si>
  <si>
    <t>UF2733</t>
  </si>
  <si>
    <t>Aprovisionament per al manteniment d'una instal·lació aqüícola</t>
  </si>
  <si>
    <t>UC1622_2</t>
  </si>
  <si>
    <t>Realitzar les operacions de manteniment de les instal·lacions, maquinària i equips d'una empresa aqüícola</t>
  </si>
  <si>
    <t>noUF_MF1622_2</t>
  </si>
  <si>
    <t>UC1305_1</t>
  </si>
  <si>
    <t>Desenvolupar activitats d'engreix de peixos, crustacis i cefalòpods en instal·lacions flotants i submergides</t>
  </si>
  <si>
    <t>noUF_MF1305_1</t>
  </si>
  <si>
    <t>UC1306_1</t>
  </si>
  <si>
    <t>Executar activitats d'engreix de peixos i crustacis en instal·lacions a terra</t>
  </si>
  <si>
    <t>UF1046</t>
  </si>
  <si>
    <t>Condicionament d'instal·lacions aqüícoles a terra</t>
  </si>
  <si>
    <t>UF1047</t>
  </si>
  <si>
    <t>Tècniques d'engreix en instal·lacions aqüícoles a terra</t>
  </si>
  <si>
    <t>UC1307_1</t>
  </si>
  <si>
    <t>Realitzar activitats d'engreix de mol·luscs bivalves en sistemes suspesos i en parcs</t>
  </si>
  <si>
    <t>noUF_MF1307_1</t>
  </si>
  <si>
    <t>UC0744_3</t>
  </si>
  <si>
    <t>Coordinar i gestionar la producció en les fases de l'engreix en aqüicultura</t>
  </si>
  <si>
    <t>UF1384</t>
  </si>
  <si>
    <t>Planificació del procés productiu d'engreix en aqüicultura</t>
  </si>
  <si>
    <t>UF1385</t>
  </si>
  <si>
    <t>Gestió de la informació en la producció d'engreix en aqüicultura</t>
  </si>
  <si>
    <t>UF1386</t>
  </si>
  <si>
    <t>Innovació en el procés productiu de l'engreix en aqüicultura</t>
  </si>
  <si>
    <t>UC0745_3</t>
  </si>
  <si>
    <t>Planificar la prevenció i el control de les patologies durant l'engreix d'espècies aqüícoles</t>
  </si>
  <si>
    <t>UF1388</t>
  </si>
  <si>
    <t>Patologies i tractaments en els processos d'engreix d'espècies aqüícoles</t>
  </si>
  <si>
    <t>UF1387</t>
  </si>
  <si>
    <t>Planificació de la prevenció en els processos d'engreix d'espècies aqüícoles</t>
  </si>
  <si>
    <t>UC0746_3</t>
  </si>
  <si>
    <t>Supervisar els controls mediambientals en el procés de l'engreix aqüícola</t>
  </si>
  <si>
    <t>noUF_MF0746_3</t>
  </si>
  <si>
    <t>UC1302_1</t>
  </si>
  <si>
    <t>Realitzar activitats de cultiu de plàncton</t>
  </si>
  <si>
    <t>UF1048</t>
  </si>
  <si>
    <t>Tècniques de manteniment i profilaxi de les instal·lacions i els cultius de plàncton</t>
  </si>
  <si>
    <t>UF1049</t>
  </si>
  <si>
    <t>Tècniques de cultiu i enriquiment del plàncton</t>
  </si>
  <si>
    <t>UC1303_1</t>
  </si>
  <si>
    <t>Realitzar activitats de reproducció i incubació d'espècies aqüícoles</t>
  </si>
  <si>
    <t>noUF_MF1303_1</t>
  </si>
  <si>
    <t>UC1304_1</t>
  </si>
  <si>
    <t>Realitzar activitats de cultiu de larves, postlarves, llavors i alevins</t>
  </si>
  <si>
    <t>UF1050</t>
  </si>
  <si>
    <t>Preparació de les instal·lacions per al cultiu de les cries</t>
  </si>
  <si>
    <t>UF1051</t>
  </si>
  <si>
    <t>Tècniques de cultiu de cria d'espècies aqüícoles</t>
  </si>
  <si>
    <t>UC0017_2</t>
  </si>
  <si>
    <t>Cultivar fitoplancton</t>
  </si>
  <si>
    <t>UF1218</t>
  </si>
  <si>
    <t>Programació de la producció de fitoplancton</t>
  </si>
  <si>
    <t>UF1219</t>
  </si>
  <si>
    <t>Tècniques de cultiu de fitoplancton</t>
  </si>
  <si>
    <t>UC0018_2</t>
  </si>
  <si>
    <t>Cultivar zooplancton</t>
  </si>
  <si>
    <t>UF1220</t>
  </si>
  <si>
    <t>Organització dels recursos en una instal·lació de cultiu de zooplancton</t>
  </si>
  <si>
    <t>UF1221</t>
  </si>
  <si>
    <t>Tècniques de cultiu de zooplancton</t>
  </si>
  <si>
    <t>UC0052_3</t>
  </si>
  <si>
    <t>Organitzar i gestionar l'activitat del laboratori aplicant els procediments i normes específiques</t>
  </si>
  <si>
    <t>UF0105</t>
  </si>
  <si>
    <t>Control de qualitat i bones pràctiques al laboratori</t>
  </si>
  <si>
    <t>UF0106</t>
  </si>
  <si>
    <t>Programes informàtics per a tractament de dades i gestió al laboratori</t>
  </si>
  <si>
    <t>UF0107</t>
  </si>
  <si>
    <t>Aplicació de les mesures de seguretat i medi ambient en el laboratori</t>
  </si>
  <si>
    <t>UC0053_3</t>
  </si>
  <si>
    <t>Organitzar el pla de mostreig i realitzar la presa de mostres</t>
  </si>
  <si>
    <t>noUF_MF0053_3</t>
  </si>
  <si>
    <t>UC0056_3</t>
  </si>
  <si>
    <t>Realitzar els assaigs físics, avaluant i informant dels resultats</t>
  </si>
  <si>
    <t>noUF_MF0056_3</t>
  </si>
  <si>
    <t>UC0057_3</t>
  </si>
  <si>
    <t>Realitzar els assaigs físicoquímics, avaluant i informant dels resultats</t>
  </si>
  <si>
    <t>UF0221</t>
  </si>
  <si>
    <t>Preparació de mostres i equips per a assaigs fisicoquímics</t>
  </si>
  <si>
    <t>UF0222</t>
  </si>
  <si>
    <t>Programes fisicoquímics, identificació, realització i interpretació de resultats</t>
  </si>
  <si>
    <t>UF0223</t>
  </si>
  <si>
    <t>Participació en la investigació de resultats</t>
  </si>
  <si>
    <t>UC1545_3</t>
  </si>
  <si>
    <t>Reconèixer els defectes associats als processos de fabricació de diferentes materiales</t>
  </si>
  <si>
    <t>noUF_MF1545_3</t>
  </si>
  <si>
    <t>UC1546_3</t>
  </si>
  <si>
    <t>Organitzar, supervisar i realitzar assajos no destructius mitjançant mètodes superficials i subsuperficials, i avaluar-ne els resultats</t>
  </si>
  <si>
    <t>UF1540</t>
  </si>
  <si>
    <t>Assaig mitjançant líquids penetrants</t>
  </si>
  <si>
    <t>UF1542</t>
  </si>
  <si>
    <t>Assaig mitjançant inspecció visual</t>
  </si>
  <si>
    <t>UF1541</t>
  </si>
  <si>
    <t>Assaig mitjançant partícules magnètiques</t>
  </si>
  <si>
    <t>UC1547_3</t>
  </si>
  <si>
    <t>Organitzar, supervisar i realitzar assajos no destructius mitjançant el mètode d'ultrasons, i avaluar-ne els resultats</t>
  </si>
  <si>
    <t>UF1544</t>
  </si>
  <si>
    <t>Aplicació de tècniques d'assaig mitjançant el mètode d'ultrasons</t>
  </si>
  <si>
    <t>UF1543</t>
  </si>
  <si>
    <t>Principis físics, maneig d'equips i accessoris utilitzats en la realització d'assajos no des</t>
  </si>
  <si>
    <t>UF1545</t>
  </si>
  <si>
    <t>Avaluació de resultats mitjançant el métode d'ultrasons</t>
  </si>
  <si>
    <t>UC1548_3</t>
  </si>
  <si>
    <t>Organitzar, supervisar i realitzar assajos no destructius mitjançant el métode de radiologia industrial, i avaluar els resultats</t>
  </si>
  <si>
    <t>UF1547</t>
  </si>
  <si>
    <t>Aplicació de tècniques de radiología industrial</t>
  </si>
  <si>
    <t>UF1546</t>
  </si>
  <si>
    <t>Preparació de la peça i ajustament d'equips i accessoris per a realitzar assajos no destructius m</t>
  </si>
  <si>
    <t>UF1548</t>
  </si>
  <si>
    <t>Avaluació de resultats mitjançant el mètode de radiologia industrial</t>
  </si>
  <si>
    <t>UF1549</t>
  </si>
  <si>
    <t>Principis de seguretat en instal·lacions radioctives de radiologia industrial</t>
  </si>
  <si>
    <t>UC1549_3</t>
  </si>
  <si>
    <t>Organitzar, supervisar i realizar assajos no destructius mitjançant el mètode de corrents induïdes, i avaluar-ne els resultats</t>
  </si>
  <si>
    <t>noUF_MF1549_3</t>
  </si>
  <si>
    <t>UC1550_2</t>
  </si>
  <si>
    <t>Prevenció de riscos laborals en l'organització i la realització d'assajos no destructius propis del sector d'aplicació</t>
  </si>
  <si>
    <t>noUF_MF1550_2</t>
  </si>
  <si>
    <t>UC1537_3</t>
  </si>
  <si>
    <t>Obtenir i intercanviar dades biotecnològiques usant xarxes telemàtiques i tècniques de bioinformàtica</t>
  </si>
  <si>
    <t>UF2074</t>
  </si>
  <si>
    <t>Normes de qualitat i ètica en l'ocupació de programes informàtics utilitzats en bioinformàtica</t>
  </si>
  <si>
    <t>UF2075</t>
  </si>
  <si>
    <t>Aplicació d'eines de programari i mètodes computacionals a la informació biotecnològica</t>
  </si>
  <si>
    <t>UF2076</t>
  </si>
  <si>
    <t>Organització, documentació i comunicació de dades biotecnològiques</t>
  </si>
  <si>
    <t>UC1538_3</t>
  </si>
  <si>
    <t>Realitzar assajos i anàlisis biotecnològics a nivell molecular en genòmica, proteòmica i metabolòmica</t>
  </si>
  <si>
    <t>UF2077</t>
  </si>
  <si>
    <t>Preparació de material, reactius i àrea de treball per a anàlisis biotecnològiques</t>
  </si>
  <si>
    <t>UF2078</t>
  </si>
  <si>
    <t>Extracció, amplificació, seqüenciació i caracterització d'àcids nucleics, proteïnes i altres metabòlits aplicant tècniques de biologia molecular</t>
  </si>
  <si>
    <t>UF2079</t>
  </si>
  <si>
    <t>Obtenció de metabòlits aplicant tècniques diferents a les de biologia molecular</t>
  </si>
  <si>
    <t>UC1539_3</t>
  </si>
  <si>
    <t>Realitzar anàlisis biotecnològiques a nivell cel·lular en microorganismes, cèl·lules animals, vegetals i humanes</t>
  </si>
  <si>
    <t>UF2080</t>
  </si>
  <si>
    <t>Preparació de material, medis de cultiu i àrea de treball</t>
  </si>
  <si>
    <t>UF2081</t>
  </si>
  <si>
    <t>Obtenció aïllament i confirmació de poblacions cel·lulars utilitzant les tècniques adequades</t>
  </si>
  <si>
    <t>UF2082</t>
  </si>
  <si>
    <t>Obtenció de material i informació biotecnològica utilitzant les tècniques adequades</t>
  </si>
  <si>
    <t>UC1540_3</t>
  </si>
  <si>
    <t>Realitzar anàlisis immunològiques i altres biotecnològiques a nivell multicel·lular animal i vegetal</t>
  </si>
  <si>
    <t>noUF_MF1540_3</t>
  </si>
  <si>
    <t>UC1541_3</t>
  </si>
  <si>
    <t>Supervisar l'adequat compliment de les normes de seguretat i ambientals en biotecnologia</t>
  </si>
  <si>
    <t>noUF_MF1541_3</t>
  </si>
  <si>
    <t>UC2197_3</t>
  </si>
  <si>
    <t>Reconèixer les propietats dels materials i productes associats als seus processos de fabricació o transformació</t>
  </si>
  <si>
    <t>UF2464</t>
  </si>
  <si>
    <t>Reconeixement de les propietats, processos d'obtenció i d'elaboració posterior de materials i productes no metàl·lics</t>
  </si>
  <si>
    <t>UF2463</t>
  </si>
  <si>
    <t>Reconeixement de les propietats, processos d'obtenció i d'elaboració posterior dels materials i productes metàl·lics</t>
  </si>
  <si>
    <t>UC2198_3</t>
  </si>
  <si>
    <t>Organitzar, supervisar i realitzar el calibratge i verificació dels equips i assajos metrològics i avaluar els resultats</t>
  </si>
  <si>
    <t>noUF_MF2198_3</t>
  </si>
  <si>
    <t>UC2199_3</t>
  </si>
  <si>
    <t>Organitzar, supervisar i realitzar assajos de materials i productes a la màquina universal i avaluar-ne els resultats</t>
  </si>
  <si>
    <t>noUF_MF2199_3</t>
  </si>
  <si>
    <t>UC2200_3</t>
  </si>
  <si>
    <t>Organitzar, supervisar i realitzar assajos metal·logràfics, de duresa, impacte i altres mecànics superficials en materials, productes i unions soldades, i avaluar els resultats</t>
  </si>
  <si>
    <t>noUF_MF2200_3</t>
  </si>
  <si>
    <t>UC2201_3</t>
  </si>
  <si>
    <t>Organitzar, supervisar y realitzar assajos de les característiques òptiques, electromagnètiques, reològiques i granulomètriques en materials i productes i avaluar-ne els resultats</t>
  </si>
  <si>
    <t>noUF_MF2201_3</t>
  </si>
  <si>
    <t>UC2202_3</t>
  </si>
  <si>
    <t>Organitzar, supervisar y realitzar assajos ambientals i tèrmics en materials i productes i avaluar-ne els resultats</t>
  </si>
  <si>
    <t>noUF_MF2202_3</t>
  </si>
  <si>
    <t>UC2203_3</t>
  </si>
  <si>
    <t>Organitzar i gestionar la prevenció de riscos laborals en la realització d'assajos destructius</t>
  </si>
  <si>
    <t>noUF_MF2203_3</t>
  </si>
  <si>
    <t>UC0054_3</t>
  </si>
  <si>
    <t>Realitzar assaigs microbiològics, informant dels resultats</t>
  </si>
  <si>
    <t>UF0224</t>
  </si>
  <si>
    <t>Preparació de reactius i mostres per a anàlisi microbiològica</t>
  </si>
  <si>
    <t>UF0225</t>
  </si>
  <si>
    <t>Recompte, aïllament, identificació i determinació d'activitat biològica dels microorganis</t>
  </si>
  <si>
    <t>UF0226</t>
  </si>
  <si>
    <t>Anàlisi microbiològica de diferents tipus de mostres</t>
  </si>
  <si>
    <t>UC0055_3</t>
  </si>
  <si>
    <t>Realitzar assaigs biotecnològics, informant dels resultats</t>
  </si>
  <si>
    <t>noUF_MF0055_3</t>
  </si>
  <si>
    <t>UC0574_3</t>
  </si>
  <si>
    <t>Organitzar les operacions de la planta química</t>
  </si>
  <si>
    <t>noUF_MF0574_3</t>
  </si>
  <si>
    <t>UC0575_3</t>
  </si>
  <si>
    <t>Verificar el condicionament de les instal·lacions de procés químic, d'energia i auxiliars</t>
  </si>
  <si>
    <t>UF0113</t>
  </si>
  <si>
    <t>Condicionament de les màquines i elements de les plantes de procés i producció d'energia</t>
  </si>
  <si>
    <t>UF0114</t>
  </si>
  <si>
    <t>Condicionament dels equips i instal·lacions de les plantes de procés i producció d'energia</t>
  </si>
  <si>
    <t>UC0576_3</t>
  </si>
  <si>
    <t>Coordinar els processos químics i de les instal·lacions d'energia i auxiliars</t>
  </si>
  <si>
    <t>UF0115</t>
  </si>
  <si>
    <t>El procés químic i les operacions unitàries</t>
  </si>
  <si>
    <t>UF0116</t>
  </si>
  <si>
    <t>Principals instal·lacions auxiliars i el seu servei en la planta química</t>
  </si>
  <si>
    <t>UC0577_3</t>
  </si>
  <si>
    <t>Supervisar els sistemes de control bàsic</t>
  </si>
  <si>
    <t>UF0117</t>
  </si>
  <si>
    <t>Presa de mostres en la planta química i la seva caracterització analítica</t>
  </si>
  <si>
    <t>UF0118</t>
  </si>
  <si>
    <t>Instrumentació i control en planta química</t>
  </si>
  <si>
    <t>UC0578_3</t>
  </si>
  <si>
    <t>Supervisar i operar els sistemes de control avançat i d'optimització</t>
  </si>
  <si>
    <t>noUF_MF0578_3</t>
  </si>
  <si>
    <t>UC0579_3</t>
  </si>
  <si>
    <t>Supervisar l'adequat compliment de les normes de seguretat i ambientals del procés químic i de les instal·lacions d'energia i auxiliars</t>
  </si>
  <si>
    <t>noUF_MF0579_3</t>
  </si>
  <si>
    <t>UC0045_2</t>
  </si>
  <si>
    <t>Realitzar operacions de procés químic</t>
  </si>
  <si>
    <t>UF0227</t>
  </si>
  <si>
    <t>Operacions bàsiques del procés, mescles i dissolucions</t>
  </si>
  <si>
    <t>UF0228</t>
  </si>
  <si>
    <t>Operacions unitàries i procés químic</t>
  </si>
  <si>
    <t>UC0046_2</t>
  </si>
  <si>
    <t>Preparar i condicionar màquines, equips i instal·lacions de planta química</t>
  </si>
  <si>
    <t>UF0229</t>
  </si>
  <si>
    <t>Preparar i condicionar elements i màquines de la planta química</t>
  </si>
  <si>
    <t>UF0230</t>
  </si>
  <si>
    <t>Preparar i condicionar els equips principals i instal·lacions auxiliars de la planta química</t>
  </si>
  <si>
    <t>UC0047_2</t>
  </si>
  <si>
    <t>Realitzar el control local en planta química</t>
  </si>
  <si>
    <t>UF0231</t>
  </si>
  <si>
    <t>Presa de mostres i anàlisi in situ</t>
  </si>
  <si>
    <t>UF0232</t>
  </si>
  <si>
    <t>Instrumentació i control a la planta química</t>
  </si>
  <si>
    <t>UC0048_2</t>
  </si>
  <si>
    <t>Actuar sota normes de correcta fabricació, seguretat i mediambientals</t>
  </si>
  <si>
    <t>noUF_MF0048_2</t>
  </si>
  <si>
    <t>UC0787_3</t>
  </si>
  <si>
    <t>Verificar la formulació i preparació de mescles de productes químics</t>
  </si>
  <si>
    <t>UF0968</t>
  </si>
  <si>
    <t>Formulació de mescles de productes químics</t>
  </si>
  <si>
    <t>UF0969</t>
  </si>
  <si>
    <t>Equips i instal·lacions per a la preparació de mescles de productes químics</t>
  </si>
  <si>
    <t>UC0788_3</t>
  </si>
  <si>
    <t>Coordinar i controlar el condicionament i emmagatzemament de productes químics</t>
  </si>
  <si>
    <t>UF0970</t>
  </si>
  <si>
    <t>Condicionament i manipulació de productes químics</t>
  </si>
  <si>
    <t>UF0971</t>
  </si>
  <si>
    <t>Emmagatzemament, càrrega i descàrrega de productes químics i materials auxiliars</t>
  </si>
  <si>
    <t>UC1557_3</t>
  </si>
  <si>
    <t>Organitzar la fabricació de productes de base biològica i el desenvolupament de serveis biotecnològics</t>
  </si>
  <si>
    <t>UF2083</t>
  </si>
  <si>
    <t>Planificació, organització i control de la fabricació de productes biotecnològics</t>
  </si>
  <si>
    <t>UF2084</t>
  </si>
  <si>
    <t>Recollida de dades, classificació i arxiu de la documentació tècnica del procés biotecnològic</t>
  </si>
  <si>
    <t>UC1558_3</t>
  </si>
  <si>
    <t>Garantir la qualitat del procés d'obtenció de productes i serveis biotecnològics</t>
  </si>
  <si>
    <t>noUF_MF1558_3</t>
  </si>
  <si>
    <t>UC0320_2</t>
  </si>
  <si>
    <t>Preparar màquines, equips i instal·lacions d'energia i serveis auxiliars</t>
  </si>
  <si>
    <t>UF0233</t>
  </si>
  <si>
    <t>Operacions de preparació de màquines, equips i instal·lacions d'energia i serveis auxiliars</t>
  </si>
  <si>
    <t>UF0234</t>
  </si>
  <si>
    <t>Manteniment bàsic de màquines, equips i instal·lacions de producció i distribució d'energia</t>
  </si>
  <si>
    <t>UC0321_2</t>
  </si>
  <si>
    <t>Operar màquines, equips i instal·lacions de producció i distribució d'energies i serveis auxiliars</t>
  </si>
  <si>
    <t>UF0236</t>
  </si>
  <si>
    <t>Procediments d'operació de màquines, equips i instal·lacions de producció i distribució d'energia</t>
  </si>
  <si>
    <t>UF0235</t>
  </si>
  <si>
    <t>Operacions bàsiques dels processos auxiliars de la indústria química</t>
  </si>
  <si>
    <t>UC0322_2</t>
  </si>
  <si>
    <t>Realitzar el control local en instal·lacions d'energia i serveis auxiliars</t>
  </si>
  <si>
    <t>Presa de mostres i anàlisis in situ</t>
  </si>
  <si>
    <t>Instrumentació i control en la planta química</t>
  </si>
  <si>
    <t>UC1310_1</t>
  </si>
  <si>
    <t>Realitzar operacions de neteja i desinfecció de materials, equips i instal·lacions en què s'utilitzin productes químics</t>
  </si>
  <si>
    <t>noUF_MF1310_1</t>
  </si>
  <si>
    <t>UC1311_1</t>
  </si>
  <si>
    <t>Realitzar operacions de magatzem de productes químics i relacionats</t>
  </si>
  <si>
    <t>noUF_MF1311_1</t>
  </si>
  <si>
    <t>UC1312_1</t>
  </si>
  <si>
    <t>Realitzar operacions auxiliars en laboratori i en els processos de la indústria química i afins</t>
  </si>
  <si>
    <t>noUF_MF1312_1</t>
  </si>
  <si>
    <t>UC1534_2</t>
  </si>
  <si>
    <t>Preparar aèries i instal·lacions auxiliars de logística en la industria química</t>
  </si>
  <si>
    <t>noUF_MF1534_2</t>
  </si>
  <si>
    <t>UC1535_2</t>
  </si>
  <si>
    <t>Realitzar les operacions de càrrega, descàrrega, emmagatzematge i envasament de productes químics</t>
  </si>
  <si>
    <t>UF0405</t>
  </si>
  <si>
    <t>Operacions d'emmagatzamatge i envasament de productes químics</t>
  </si>
  <si>
    <t>UF0404</t>
  </si>
  <si>
    <t>Operacions de càrrega i descàrrega de productes químics</t>
  </si>
  <si>
    <t>UC1536_2</t>
  </si>
  <si>
    <t>Realitzar el control en la recepció i expedició de productes químics</t>
  </si>
  <si>
    <t>noUF_MF1536_2</t>
  </si>
  <si>
    <t>UC0341_3</t>
  </si>
  <si>
    <t>Realitzar anàlisis per mètodes químics, avaluant i informant dels resultats</t>
  </si>
  <si>
    <t>UF0108</t>
  </si>
  <si>
    <t>Preparació de reactius i mostres per a anàlisi química</t>
  </si>
  <si>
    <t>UF0109</t>
  </si>
  <si>
    <t>Anàlisi química qualitativa i quantitativa</t>
  </si>
  <si>
    <t>UC0342_3</t>
  </si>
  <si>
    <t>Aplicar tècniques instrumentals per a l'anàlisi química, avaluant i informant dels resultats</t>
  </si>
  <si>
    <t>UF0110</t>
  </si>
  <si>
    <t>Mètodes elèctrics i òptics d'anàlisi química</t>
  </si>
  <si>
    <t>UF0111</t>
  </si>
  <si>
    <t>Mètodes instrumentals de separació</t>
  </si>
  <si>
    <t>UF0112</t>
  </si>
  <si>
    <t>Tècniques bioquímiques d'anàlisi</t>
  </si>
  <si>
    <t>UC0049_2</t>
  </si>
  <si>
    <t>Dispensar materials per al procés de fabricació</t>
  </si>
  <si>
    <t>UF0438</t>
  </si>
  <si>
    <t>Control de l'estat, funcionamient i utilització de la maquinària, equips i instal·lacions de ja</t>
  </si>
  <si>
    <t>UF0439</t>
  </si>
  <si>
    <t>Organització del taller i coordinació del manteniment i reparació de la maquinària, equips</t>
  </si>
  <si>
    <t>UF0440</t>
  </si>
  <si>
    <t>Avaluació de les necessitats d'adquisició o substitució de maquinària, equips i estris de ja</t>
  </si>
  <si>
    <t>UC0050_2</t>
  </si>
  <si>
    <t>Preparar equips i instal·lacions i operar serveis auxiliars per al procés farmacèutic i afins</t>
  </si>
  <si>
    <t>UF0716</t>
  </si>
  <si>
    <t>Seguretat, emergència i prevenció de riscos en els processos farmacèutics i afins</t>
  </si>
  <si>
    <t>UF0714</t>
  </si>
  <si>
    <t>Tractaments amb calor i esterilització en la fabricació de productes farmacèutics i afins</t>
  </si>
  <si>
    <t>UF0715</t>
  </si>
  <si>
    <t>Ús de fluids en la fabricació de productes farmacèutics i afins</t>
  </si>
  <si>
    <t>UC0051_2</t>
  </si>
  <si>
    <t>Fabricar un lot de productes farmacèutics i afins</t>
  </si>
  <si>
    <t>UF0717</t>
  </si>
  <si>
    <t>Operacions en els processos de fabricació de lots farmacèutics i afins</t>
  </si>
  <si>
    <t>UF0718</t>
  </si>
  <si>
    <t>Control d'equips en la fabricació de lots farmacèutics i afins</t>
  </si>
  <si>
    <t>UC0334_3</t>
  </si>
  <si>
    <t>Organitzar la producció de productes farmacèutics i afins</t>
  </si>
  <si>
    <t>noUF_MF0334_3</t>
  </si>
  <si>
    <t>UC0335_3</t>
  </si>
  <si>
    <t>Verificar la conformitat de materials, equips, instal·lacions i condicions de procés</t>
  </si>
  <si>
    <t>UF1160</t>
  </si>
  <si>
    <t>Preparació, verificació, manteniment d'equips i instruments de producció i serveis de</t>
  </si>
  <si>
    <t>UF1162</t>
  </si>
  <si>
    <t>Documentació, control i millora de procés en indústries farmacèutiques i afins</t>
  </si>
  <si>
    <t>UC0338_3</t>
  </si>
  <si>
    <t>Complir i fer complir les normes de seguretat i ambientals del procés farmacèutic i afins</t>
  </si>
  <si>
    <t>noUF_MF0338_3</t>
  </si>
  <si>
    <t>UC0339_3</t>
  </si>
  <si>
    <t>Coordinar i controlar la fabricació de productes farmacèutics i afins</t>
  </si>
  <si>
    <t>UF1163</t>
  </si>
  <si>
    <t>Preparació de materials i equips, i llançament d'ordres de procés en la fabricació de pr</t>
  </si>
  <si>
    <t>UF1164</t>
  </si>
  <si>
    <t>Supervisió i control del procés productiu en la fabricació de productes farmacèutics i afin</t>
  </si>
  <si>
    <t>UC0340_3</t>
  </si>
  <si>
    <t>Garantir la qualitat en la transformació de productes farmacèutics i afins</t>
  </si>
  <si>
    <t>UF1166</t>
  </si>
  <si>
    <t>Control dels assajos de qualitat i elaboració d'informes en la fabricació de productes farma</t>
  </si>
  <si>
    <t>UF1165</t>
  </si>
  <si>
    <t>Assegurament de la qualitat de materials i procés en la fabricació de productes farmacèutics</t>
  </si>
  <si>
    <t>UC0336_3</t>
  </si>
  <si>
    <t>UF1365</t>
  </si>
  <si>
    <t>Supervisió i control del procés productiu en el condicionament de productes farmacèutics i af</t>
  </si>
  <si>
    <t>UF1364</t>
  </si>
  <si>
    <t>Preparació de materials i equips en el condicionament de productes farmacèutics i afins</t>
  </si>
  <si>
    <t>UC0337_3</t>
  </si>
  <si>
    <t>Garantir la qualitat dels productes condicionats</t>
  </si>
  <si>
    <t>UF1366</t>
  </si>
  <si>
    <t>Assegurament de la qualitat de materials i processos de condicionament de productes farmacèuti</t>
  </si>
  <si>
    <t>UF1367</t>
  </si>
  <si>
    <t>Assajos de qualitat i elaboració d'informes en el condicionament de productes farmacèutics i af</t>
  </si>
  <si>
    <t>UC0323_2</t>
  </si>
  <si>
    <t>Condicionar un lot de productes farmacèutics i afins</t>
  </si>
  <si>
    <t>UF1191</t>
  </si>
  <si>
    <t>Preparacions prèvies a l'inici del condicionament de productes farmacèutics i afins</t>
  </si>
  <si>
    <t>UF1192</t>
  </si>
  <si>
    <t>Màquines i equips en el procés de dosificació i condicionament de productes farmacèutics i af</t>
  </si>
  <si>
    <t>UF1193</t>
  </si>
  <si>
    <t>Resposta front a anomalies i desviacions en el condicionament de productes farmacèutics i afi</t>
  </si>
  <si>
    <t>UC0324_2</t>
  </si>
  <si>
    <t>Realitzar reconciliacions i controls en processos de condicionament de productes farmacèutics i afins</t>
  </si>
  <si>
    <t>UF1194</t>
  </si>
  <si>
    <t>Control d'equips en el condicionament de productes farmacèutics i afins</t>
  </si>
  <si>
    <t>UC0043_2</t>
  </si>
  <si>
    <t>Operar i mantenir serveis auxiliars per al procés paperer</t>
  </si>
  <si>
    <t>UF0974</t>
  </si>
  <si>
    <t>Manteniment d'equips i instal·lacions i aplicació de normes de seguretat i salut laboral</t>
  </si>
  <si>
    <t>UF0976</t>
  </si>
  <si>
    <t>Subministrament, transport i ús d'aigua i gasos per al procés paperer</t>
  </si>
  <si>
    <t>UF0977</t>
  </si>
  <si>
    <t>Funcionament i operació d'equips generadors de calor i fred</t>
  </si>
  <si>
    <t>UF0978</t>
  </si>
  <si>
    <t>Normes de protecció ambientals en els processos de preparació de pastes papereres</t>
  </si>
  <si>
    <t>UC0044_2</t>
  </si>
  <si>
    <t>Realitzar el control del procés de pasta i paper</t>
  </si>
  <si>
    <t>UF0979</t>
  </si>
  <si>
    <t>Control del procés, paràmetres de control i equips de mesura</t>
  </si>
  <si>
    <t>UF0980</t>
  </si>
  <si>
    <t>Regulació del procés de pasta i paper</t>
  </si>
  <si>
    <t>UC0774_2</t>
  </si>
  <si>
    <t>Operar equips de preparació de pastes verges o reciclades</t>
  </si>
  <si>
    <t>UF0972</t>
  </si>
  <si>
    <t>Preparació de pastes a partir de papers reciclats</t>
  </si>
  <si>
    <t>UF0973</t>
  </si>
  <si>
    <t>Tractament de les pastes verges o reciclades per a la fabricació de paper</t>
  </si>
  <si>
    <t>UC0775_2</t>
  </si>
  <si>
    <t>Preparar i dosificar additius</t>
  </si>
  <si>
    <t>UF0975</t>
  </si>
  <si>
    <t>Dosificació d'additius i productes químics</t>
  </si>
  <si>
    <t>UC0773_2</t>
  </si>
  <si>
    <t>Tractar i subministrar líquids i gasos en el procés de fabricació de pastes celul·lòsiques</t>
  </si>
  <si>
    <t>UF1396</t>
  </si>
  <si>
    <t>Tractament dels líquids i gasos utilitzats en el procés de producció de pasta celul·lòsica</t>
  </si>
  <si>
    <t>UF1392</t>
  </si>
  <si>
    <t>Aplicació de les normes i recomanacions ambientals i operació segura de màquines, equips e</t>
  </si>
  <si>
    <t>UF1397</t>
  </si>
  <si>
    <t>Recuperació de productes químics i generació d'energia</t>
  </si>
  <si>
    <t>UC0776_2</t>
  </si>
  <si>
    <t>Conduïr equips de recuperació de lleixius negres</t>
  </si>
  <si>
    <t>UF1389</t>
  </si>
  <si>
    <t>Tractament i caracterització dels lleixius negres i productes químics</t>
  </si>
  <si>
    <t>UF1390</t>
  </si>
  <si>
    <t>Combustió dels lleixius negres en les calderes, obtenció del salí fos i la seva caracterizaci</t>
  </si>
  <si>
    <t>UF1391</t>
  </si>
  <si>
    <t>Identificació de les operacions de caustificació, clarificació dels lleixius verds i calcin</t>
  </si>
  <si>
    <t>UC0777_2</t>
  </si>
  <si>
    <t>Operar instal·lacions de producció i recuperació d'energia</t>
  </si>
  <si>
    <t>UF1393</t>
  </si>
  <si>
    <t>Funcionament i operació de les calderes de biomassa, de vapor, turbines, alternadors i elemen</t>
  </si>
  <si>
    <t>UF1394</t>
  </si>
  <si>
    <t>Funcionament i procediments d'operació de les plantes de cogeneració amb gas natural</t>
  </si>
  <si>
    <t>UF1395</t>
  </si>
  <si>
    <t>Manteniment d'equips i instal·lacions en els processos de producció i recuperació d'energia</t>
  </si>
  <si>
    <t>UC0770_2</t>
  </si>
  <si>
    <t>Recepcionar, emmagatzemar i preparar matèries primeres per a l'obtenció de pastes cel·lulòsiques</t>
  </si>
  <si>
    <t>UF2508</t>
  </si>
  <si>
    <t>Recepció, descàrrega i alimentació o emmagatzemament de les diferents matèries primeres</t>
  </si>
  <si>
    <t>UF2509</t>
  </si>
  <si>
    <t>Conducció d'equips de cort, pelats i estellat de matèries primeres</t>
  </si>
  <si>
    <t>UC0772_2</t>
  </si>
  <si>
    <t>Conduir equips de fabricació de pastes químiques i semiquímiques</t>
  </si>
  <si>
    <t>UF2510</t>
  </si>
  <si>
    <t>Cocció, classificació i rentat de pastes químiques i/o semiquímiques</t>
  </si>
  <si>
    <t>UF2511</t>
  </si>
  <si>
    <t>Blanqueig, depuració i assecatge de pastes químiques i/o semiquímiques</t>
  </si>
  <si>
    <t>UC1542_3</t>
  </si>
  <si>
    <t>Supervisar i realitzar assajos físics i fisicoquímics de pasta i paper</t>
  </si>
  <si>
    <t>noUF_MF1542_3</t>
  </si>
  <si>
    <t>UC1543_3</t>
  </si>
  <si>
    <t>Supervisar i realitzar anàlisis químiques de pasta i paper</t>
  </si>
  <si>
    <t>noUF_MF1543_3</t>
  </si>
  <si>
    <t>UC1544_3</t>
  </si>
  <si>
    <t>Supervisar i realitzar anàlisis microgràfiques i biològiques de pasta i paper</t>
  </si>
  <si>
    <t>noUF_MF1544_3</t>
  </si>
  <si>
    <t>UC0326_2</t>
  </si>
  <si>
    <t>Preparar màquines i instal·lacions per a la transformació de polímers</t>
  </si>
  <si>
    <t>UF0724</t>
  </si>
  <si>
    <t>Configuració de motlles, matrius i capçals d'equips per a la transformació de polímers</t>
  </si>
  <si>
    <t>UF0722</t>
  </si>
  <si>
    <t>Operativitat amb sistemes mecànics, hidràulics, pneumàtics i elèctrics de màquines i instalac</t>
  </si>
  <si>
    <t>UF0723</t>
  </si>
  <si>
    <t>Dibuix tècnic per a la transformació de polímers</t>
  </si>
  <si>
    <t>UC0331_2</t>
  </si>
  <si>
    <t>Realitzar les operacions d'acabament dels transformats polimèrics</t>
  </si>
  <si>
    <t>noUF_MF0331_2</t>
  </si>
  <si>
    <t>UC0332_2</t>
  </si>
  <si>
    <t>Conduir la transformació de materials compostos de matriu polimèrica i termoestables</t>
  </si>
  <si>
    <t>UF0719</t>
  </si>
  <si>
    <t>Preparació de matèries primeres i mescles emprades en la transformació de compostos de matriu</t>
  </si>
  <si>
    <t>UF0721</t>
  </si>
  <si>
    <t>Gestió de qualitat i prevenció de riscos laborals i mediambientals</t>
  </si>
  <si>
    <t>UF0720</t>
  </si>
  <si>
    <t>Operacions de transformació de materials compostos de matriu polimèrica i termoestables</t>
  </si>
  <si>
    <t>UC0333_2</t>
  </si>
  <si>
    <t>Construir i condicionar models i motllos per a polímers termoestables</t>
  </si>
  <si>
    <t>UF0725</t>
  </si>
  <si>
    <t>Elaboració de models i motllos per a polímers termoestables</t>
  </si>
  <si>
    <t>UC0778_3</t>
  </si>
  <si>
    <t>Organitzar la producció en indústries de transformació de polímers</t>
  </si>
  <si>
    <t>noUF_MF0778_3</t>
  </si>
  <si>
    <t>UC0781_3</t>
  </si>
  <si>
    <t>Verificar l'estat i funcionament de màquines i instal·lacions del procés de transformació de polímers i dels seus serveis auxiliars</t>
  </si>
  <si>
    <t>UF0988</t>
  </si>
  <si>
    <t>Prevenció de riscos laborals en indústries de transformació de polímers</t>
  </si>
  <si>
    <t>UF0986</t>
  </si>
  <si>
    <t>Serveis auxiliars en transformació de polímers</t>
  </si>
  <si>
    <t>UF0987</t>
  </si>
  <si>
    <t>Muntatge i manteniment de motllos i equips auxiliars</t>
  </si>
  <si>
    <t>UC0783_3</t>
  </si>
  <si>
    <t>Coordinar i controlar la transformació de termoestables i materials compostos de matriu polimèrica</t>
  </si>
  <si>
    <t>UF1320</t>
  </si>
  <si>
    <t>Control de la transformació de materials termoestables</t>
  </si>
  <si>
    <t>UF1319</t>
  </si>
  <si>
    <t>Preparació de mescles i materials termoestables</t>
  </si>
  <si>
    <t>UF0983</t>
  </si>
  <si>
    <t>Seguretat i medi ambient en indústries de transformació de polímers</t>
  </si>
  <si>
    <t>UC0784_3</t>
  </si>
  <si>
    <t>Dissenyar i construir motllos i models de resina per a la transformació de termoestables i materials compostos de matriu polimèrica</t>
  </si>
  <si>
    <t>UF1322</t>
  </si>
  <si>
    <t>Construcció i reparació de motllos de resina</t>
  </si>
  <si>
    <t>UF1321</t>
  </si>
  <si>
    <t>Disseny de motllos i models de resina</t>
  </si>
  <si>
    <t>UC0785_3</t>
  </si>
  <si>
    <t>Coordinar i controlar les operacions complementàries, d'acabament, i la qualitat de materials i productes de termoplàstics i termoestables</t>
  </si>
  <si>
    <t>noUF_MF0785_3</t>
  </si>
  <si>
    <t>UC0329_2</t>
  </si>
  <si>
    <t>Condicionar els materials termoplàstics per a la seva transformació</t>
  </si>
  <si>
    <t>noUF_MF0329_2</t>
  </si>
  <si>
    <t>UC0330_2</t>
  </si>
  <si>
    <t>Realitzar les operacions de transformació de termoplàstics</t>
  </si>
  <si>
    <t>UF0726</t>
  </si>
  <si>
    <t>Transformació de materials termoplàstics</t>
  </si>
  <si>
    <t>UC0325_2</t>
  </si>
  <si>
    <t>Elaborar mescles de cautxú i làtex</t>
  </si>
  <si>
    <t>noUF_MF0325_2</t>
  </si>
  <si>
    <t>UC0327_2</t>
  </si>
  <si>
    <t>Realitzar operacions de transformació de cautxú i làtex</t>
  </si>
  <si>
    <t>UF0727</t>
  </si>
  <si>
    <t>Transformació i vulcanització de les mescles de cautxú i làtex</t>
  </si>
  <si>
    <t>UF0728</t>
  </si>
  <si>
    <t>Productes de transformació i vulcanització de cautxú i làtex</t>
  </si>
  <si>
    <t>UC0328_2</t>
  </si>
  <si>
    <t>Realitzar operacions auxiliars i d'acabament dels transformats de cautxú i làtex</t>
  </si>
  <si>
    <t>noUF_MF0328_2</t>
  </si>
  <si>
    <t>UC0779_3</t>
  </si>
  <si>
    <t>Coordinar i controlar l'elaboració i transformació de mescles de cautxú i làtex</t>
  </si>
  <si>
    <t>UF0982</t>
  </si>
  <si>
    <t>Processos d'emmotllament i vulcanització en continu i discontinu, obtenció de pneumàtics i transfor</t>
  </si>
  <si>
    <t>UF0981</t>
  </si>
  <si>
    <t>Preparació de mescles de cautxú i làtex</t>
  </si>
  <si>
    <t>UC0780_3</t>
  </si>
  <si>
    <t>Participar en el disseny, verificació i optimització de motlles i utillatges per a la transformació de polímers</t>
  </si>
  <si>
    <t>UF0985</t>
  </si>
  <si>
    <t>Dibuix, definició i fabricació de motllos</t>
  </si>
  <si>
    <t>UF0984</t>
  </si>
  <si>
    <t>Interpretació de plànols i càlcul de motllos</t>
  </si>
  <si>
    <t>UC0782_3</t>
  </si>
  <si>
    <t>Coordinar i controlar les operacions complementàries, d'acabament i la qualitat de materials i productes de cautxú</t>
  </si>
  <si>
    <t>noUF_MF0782_3</t>
  </si>
  <si>
    <t>UC0786_3</t>
  </si>
  <si>
    <t>Coordinar i controlar la transformació de materials termoplàstics</t>
  </si>
  <si>
    <t>UF0990</t>
  </si>
  <si>
    <t>Control de la transformació de termoplàstics</t>
  </si>
  <si>
    <t>UF0989</t>
  </si>
  <si>
    <t>Preparació de mescles i materials termoplàstics</t>
  </si>
  <si>
    <t>UC1605_3</t>
  </si>
  <si>
    <t>Aplicar tècniques de conservació transitòria o embalsamament del cadàver amb productes biocides</t>
  </si>
  <si>
    <t>UF0473</t>
  </si>
  <si>
    <t>Processos i tècniques de conservació o embalsamament de cadàvers amb productes biocides</t>
  </si>
  <si>
    <t>UF0474</t>
  </si>
  <si>
    <t>Gestió de l'activitat de tanatopràxia</t>
  </si>
  <si>
    <t>UC1606_3</t>
  </si>
  <si>
    <t>Realitzar restauracions i reconstruccions en cadàvers</t>
  </si>
  <si>
    <t>noUF_MF1606_3</t>
  </si>
  <si>
    <t>UC1607_2</t>
  </si>
  <si>
    <t>Aplicar tècniques estètiques per a la presentació o exposició del cadàver</t>
  </si>
  <si>
    <t>noUF_MF1607_2</t>
  </si>
  <si>
    <t>UC1608_3</t>
  </si>
  <si>
    <t>Realitzar extraccions de teixits, pròtesis, marcapassos i altres dispositius contaminants del cadàver</t>
  </si>
  <si>
    <t>noUF_MF1608_3</t>
  </si>
  <si>
    <t>UC1609_3</t>
  </si>
  <si>
    <t>Manejar les tècniques i habilitats relacionals per prestar el servei de tanatopràxia</t>
  </si>
  <si>
    <t>noUF_MF1609_3</t>
  </si>
  <si>
    <t>UC0072_2</t>
  </si>
  <si>
    <t>Aplicar tècniques de recolzament psicològic i social en situacions de crisi</t>
  </si>
  <si>
    <t>noUF_MF0072_2</t>
  </si>
  <si>
    <t>UC0360_2</t>
  </si>
  <si>
    <t>Col·laborar en l'organització i el desenvolupament de la logística sanitària en escenaris amb múltiples víctimes i catàstrofes, assegurant l'abastiment i la gestió de recursos i recolzant les tasques de coordinació en situacions de crisi</t>
  </si>
  <si>
    <t>UF0674</t>
  </si>
  <si>
    <t>Models d'actuació davant múltiples víctimes</t>
  </si>
  <si>
    <t>UF0675</t>
  </si>
  <si>
    <t>Logística sanitària en catàstrofes</t>
  </si>
  <si>
    <t>UC0361_2</t>
  </si>
  <si>
    <t>Prestar atenció sanitària inicial a múltiples víctimes</t>
  </si>
  <si>
    <t>UF0676</t>
  </si>
  <si>
    <t>Organització sanitària inicial per a l'assistència sanitària a emergències col·lectives</t>
  </si>
  <si>
    <t>UF0677</t>
  </si>
  <si>
    <t>Suport vital bàsic</t>
  </si>
  <si>
    <t>UF0678</t>
  </si>
  <si>
    <t>Recolzament al suport vital avançat</t>
  </si>
  <si>
    <t>UC0362_2</t>
  </si>
  <si>
    <t>Col·laborar en la preparació i en l'execució de plans d'emergències i de dispositius de risc previsible</t>
  </si>
  <si>
    <t>noUF_MF0362_2</t>
  </si>
  <si>
    <t>UC0069_1</t>
  </si>
  <si>
    <t>Mantenir preventivament el vehicle sanitari i controlar la seva dotació material</t>
  </si>
  <si>
    <t>UF0679</t>
  </si>
  <si>
    <t>Organització de l'entorn de treball en transport sanitari</t>
  </si>
  <si>
    <t>UF0680</t>
  </si>
  <si>
    <t>Diagnosi preventiva del vehicle i manteniment de la seva dotació material</t>
  </si>
  <si>
    <t>UC0070_2</t>
  </si>
  <si>
    <t>Prestar al o a la pacient suport vital bàsic i recolzament al suport vital avançat</t>
  </si>
  <si>
    <t>UF0681</t>
  </si>
  <si>
    <t>Valoració inicial del o de la pacient en urgències o emergències sanitàries</t>
  </si>
  <si>
    <t>UC0071_2</t>
  </si>
  <si>
    <t>Traslladar la o el pacient al centre sanitari útil</t>
  </si>
  <si>
    <t>UF0682</t>
  </si>
  <si>
    <t>Assegurament de l'entorn de treball per a l'equip assistencial i la o el pacient</t>
  </si>
  <si>
    <t>UF0683</t>
  </si>
  <si>
    <t>Trasllat del o de la pacient al centre sanitari</t>
  </si>
  <si>
    <t>UC0401_2</t>
  </si>
  <si>
    <t>Executar les operacions necessàries per salvar vides en perill</t>
  </si>
  <si>
    <t>UF2344</t>
  </si>
  <si>
    <t>Operacions de salvament en altura i en espais confinats</t>
  </si>
  <si>
    <t>UF2345</t>
  </si>
  <si>
    <t>Rescats en mitjans de transport i en medis aquàtics</t>
  </si>
  <si>
    <t>UC0402_2</t>
  </si>
  <si>
    <t>Executar les operacions necessàries per al control i l'extinció d'incendis</t>
  </si>
  <si>
    <t>UF2346</t>
  </si>
  <si>
    <t>Extinció d'incendis urbans i industrials. Extinció d'incendis en interiors</t>
  </si>
  <si>
    <t>UF2347</t>
  </si>
  <si>
    <t>Operacions d'extinció d'incendis forestals</t>
  </si>
  <si>
    <t>UF2348</t>
  </si>
  <si>
    <t>Intervenció en emergències amb substàncies perilloses</t>
  </si>
  <si>
    <t>UC0403_2</t>
  </si>
  <si>
    <t>Actuar en successos descontrolats amb amenaça per a les persones o el medi ambient</t>
  </si>
  <si>
    <t>UF2349</t>
  </si>
  <si>
    <t>Actuació en esdeveniments per fenòmens naturals: vendavals, inundacions i riuades, enfonsaments per efecte de terratrèmol o corriments de terreny i d'altres</t>
  </si>
  <si>
    <t>UC0404_2</t>
  </si>
  <si>
    <t>Executar les operacions necessàries per al control d'emergències amb els ajuts tècnics adequats</t>
  </si>
  <si>
    <t>UF2350</t>
  </si>
  <si>
    <t>Abatiments, apuntalaments i sanejaments</t>
  </si>
  <si>
    <t>UF2351</t>
  </si>
  <si>
    <t>Buidatges d'aigua, rescats en ascensors i maquinàries, accessos, persones amb malaltia mental i suïcides, rescat d'animals i tall de subministraments</t>
  </si>
  <si>
    <t>UC0080_2</t>
  </si>
  <si>
    <t>Vigilar i protegir béns i persones evitant la comissió de delictes i infraccions.</t>
  </si>
  <si>
    <t>UF2672</t>
  </si>
  <si>
    <t>Aspectes jurídics en el desenvolupament de les funcions del personal de seguretat</t>
  </si>
  <si>
    <t>UF2673</t>
  </si>
  <si>
    <t>Psicologia aplicada a la protecció de persones i béns</t>
  </si>
  <si>
    <t>UF2674</t>
  </si>
  <si>
    <t>Tècniques i procediments professionals en la protecció de persones, instal·lacions i béns</t>
  </si>
  <si>
    <t>UF2675</t>
  </si>
  <si>
    <t>Mitjans de protecció i armament</t>
  </si>
  <si>
    <t>UC0081_2</t>
  </si>
  <si>
    <t>Acompanyar les persones per a la defensa de la seva integritat física.</t>
  </si>
  <si>
    <t>UF2676</t>
  </si>
  <si>
    <t>Tècniques de protecció de persones</t>
  </si>
  <si>
    <t>UC1747_2</t>
  </si>
  <si>
    <t>Avaluar les instal·lacions i el compliment de les normes per a la prevenció de riscos d'incendis i emergències</t>
  </si>
  <si>
    <t>noUF_MF1747_2</t>
  </si>
  <si>
    <t>UC1748_2</t>
  </si>
  <si>
    <t>Comprovar i mantenir el funcionament dels medis materials emprats en la prevenció de riscos d'incendis i emergències</t>
  </si>
  <si>
    <t>UF2352</t>
  </si>
  <si>
    <t>Funcionament i manteniment dels materials usats en les intervencions</t>
  </si>
  <si>
    <t>UF2353</t>
  </si>
  <si>
    <t>Coordinació de les intervencions</t>
  </si>
  <si>
    <t>UC1749_2</t>
  </si>
  <si>
    <t>Aplicar les normes de seguretat i mantenir les capacitats físiques per al desenvolupament professional d'activitats vinculades a la prevenció d'incendis i emergències</t>
  </si>
  <si>
    <t>noUF_MF1749_2</t>
  </si>
  <si>
    <t>UC0082_2</t>
  </si>
  <si>
    <t>Protegir l'emmagatzematge, manipulació i transport d'objectes valuosos o perillosos i explosius.</t>
  </si>
  <si>
    <t>noUF_MF0082_2</t>
  </si>
  <si>
    <t>UC1751_3</t>
  </si>
  <si>
    <t>Realitzar operacions de planificació de protecció civil i emergències en l'àmbit de competència assignat i participar en altres de superior nivell</t>
  </si>
  <si>
    <t>noUF_MF1751_3</t>
  </si>
  <si>
    <t>UC1752_3</t>
  </si>
  <si>
    <t>Intervenir en la realització del catàleg de riscos i fomentar l'estudi d'aquests a entitats públiques o privades en l'àmbit de competència assignat</t>
  </si>
  <si>
    <t>UF2355</t>
  </si>
  <si>
    <t>Avaluació de riscos en protecció civil i emergències</t>
  </si>
  <si>
    <t>UF2356</t>
  </si>
  <si>
    <t>Mesures preventives estructurals i no estructurals</t>
  </si>
  <si>
    <t>UF2354</t>
  </si>
  <si>
    <t>Utilització d'eines per a l'avaluació de riscos</t>
  </si>
  <si>
    <t>UC1753_3</t>
  </si>
  <si>
    <t>Difondre i proposar mesures preventives i d'autoprotecció corporativa i ciutadana en protecció civil i emergències en l'àmbit de competència assignada</t>
  </si>
  <si>
    <t>UF2357</t>
  </si>
  <si>
    <t>Mesures preventives: planificació d'accions formatives, informatives i divulgatives en protecció civil i emergències</t>
  </si>
  <si>
    <t>UC1754_3</t>
  </si>
  <si>
    <t>Intervenir en les operacions de protecció civil i emergències, previstes en els plans, durant el transcurs de l'emergència</t>
  </si>
  <si>
    <t>UF2358</t>
  </si>
  <si>
    <t>Transmissió de la informació en les emergències</t>
  </si>
  <si>
    <t>UF2359</t>
  </si>
  <si>
    <t>Direcció, gestió i coordinació operativa en les emergències</t>
  </si>
  <si>
    <t>UC1755_3</t>
  </si>
  <si>
    <t>Participar en activitats destinades a la rehabilitació de zones afectades per catàstrofes, en l'àmbit de competència assignada</t>
  </si>
  <si>
    <t>noUF_MF1755_3</t>
  </si>
  <si>
    <t>UC2168_3</t>
  </si>
  <si>
    <t>Rebre trucades identificant i classificant el tipus de demanda, confirmant la localització del succés i les dades de l'alertant</t>
  </si>
  <si>
    <t>UF2713</t>
  </si>
  <si>
    <t>Fonaments i sistemes d'informació geogràfica</t>
  </si>
  <si>
    <t>UF2712</t>
  </si>
  <si>
    <t>Sistemes procediments i habilitats de comunicació</t>
  </si>
  <si>
    <t>UF2711</t>
  </si>
  <si>
    <t>Centres de coordinació d'emergències. Tipus, i estructura i funcionament general</t>
  </si>
  <si>
    <t>UC2169_3</t>
  </si>
  <si>
    <t>Aplicar protocols i plans operatius corresponents a cada tipus de demanda</t>
  </si>
  <si>
    <t>UF2714</t>
  </si>
  <si>
    <t>Estructuració i planificació del sistema d'em ergencias i protecció civil</t>
  </si>
  <si>
    <t>UF2715</t>
  </si>
  <si>
    <t>Aplicacions informàtiques i noves tecnologies, en la gestió i coordinació d'emergències, sistema gestor</t>
  </si>
  <si>
    <t>UC2170_3</t>
  </si>
  <si>
    <t>Establir, gestionar i coordinar la resposta, atenent al procediment generat segons el tipus de demanda o les indicacions del tècnic sectorial, i fer el seguiment de les mateixes</t>
  </si>
  <si>
    <t>UF2717</t>
  </si>
  <si>
    <t>Principis bàsics de les ciències aplicades a una gestió i coordinació de la resposta</t>
  </si>
  <si>
    <t>UF2716</t>
  </si>
  <si>
    <t>Dispositius i procediments de resposta davant d'emergències d'origen natural, antròpic i / o tecnològic</t>
  </si>
  <si>
    <t>UC2171_3</t>
  </si>
  <si>
    <t>Realitzar les operacions administratives del centre de coordinació d'emergències</t>
  </si>
  <si>
    <t>UF2718</t>
  </si>
  <si>
    <t>Gestió i seguiment de bases de dades especial hissades i arxius d'informació</t>
  </si>
  <si>
    <t>UF2719</t>
  </si>
  <si>
    <t>Gestió i seguiment de l'activació de plans d'emergència, dispositius de risc previsible i simulacres</t>
  </si>
  <si>
    <t>UC2172_3</t>
  </si>
  <si>
    <t>Comunicar-se en anglès, amb un nivell d'usuari competent, en la gestió i coordinació d'emergències</t>
  </si>
  <si>
    <t>UF2721</t>
  </si>
  <si>
    <t>Lectura i escriptura de protocols en anglès de suport a l'atenció telefònica en un servei d'emergències 112</t>
  </si>
  <si>
    <t>UF2720</t>
  </si>
  <si>
    <t>Atenció telefònica en anglès en un servei d'emergències 112</t>
  </si>
  <si>
    <t>UC1964_2</t>
  </si>
  <si>
    <t>Executar tasques de vigilància i detecció d'incendis forestals, manteniment d'infraestructures de prevenció i extinció, i informar la població</t>
  </si>
  <si>
    <t>UF2361</t>
  </si>
  <si>
    <t>Operacions bàsiques de vigilància i detecció incendis forestals. revisió i manteniment d'infraestructures de prevenció i instal·lacions d'extinció i divulgació a la població de mesures prevent</t>
  </si>
  <si>
    <t>UF2362</t>
  </si>
  <si>
    <t>Actuacions per al control de conats en atac inicial</t>
  </si>
  <si>
    <t>UF2360</t>
  </si>
  <si>
    <t>Topografia i comunicacions. coneixements bàsics</t>
  </si>
  <si>
    <t>UC1965_2</t>
  </si>
  <si>
    <t>Executar operacions d'extinció d'incendis forestals</t>
  </si>
  <si>
    <t>UF2363</t>
  </si>
  <si>
    <t>Actuacions per al control d'incendis en atac ampliat. incendis forestals de comportament extrem</t>
  </si>
  <si>
    <t>UF2364</t>
  </si>
  <si>
    <t>Actuacions per al control d'incendis amb suport de mitjans aeris i ús de foc tècnic</t>
  </si>
  <si>
    <t>UC1966_2</t>
  </si>
  <si>
    <t>Realitzar tasques de suport en contingències en el medi natural i rural</t>
  </si>
  <si>
    <t>UF2365</t>
  </si>
  <si>
    <t>Intervenció en contingències causades per accidents de tràfic, accidents de mercaderies perilloses i incendis en edificacions en el medi rural i natural</t>
  </si>
  <si>
    <t>UC1741_2</t>
  </si>
  <si>
    <t>Ensinistrar el gos amb tècniques d'ensinistrament de base</t>
  </si>
  <si>
    <t>UF2735</t>
  </si>
  <si>
    <t>Identificació de conductes i aptituds rellevants en el gos i aplicació dels principis bàsics d'aprenentatge per modificar la seva conducta amb fins d'ensinistrament</t>
  </si>
  <si>
    <t>UF2736</t>
  </si>
  <si>
    <t>Ensinistrament base en conducció i sorteig d'obstacles amb i / o sense ús de corretja</t>
  </si>
  <si>
    <t>UC1742_2</t>
  </si>
  <si>
    <t>Modificar conductes no desitjades a gossos</t>
  </si>
  <si>
    <t>noUF_MF1742_2</t>
  </si>
  <si>
    <t>UC1743_2</t>
  </si>
  <si>
    <t>Realitzar tasques de cures i higiene canina</t>
  </si>
  <si>
    <t>noUF_MF1743_2</t>
  </si>
  <si>
    <t>UC1744_2</t>
  </si>
  <si>
    <t>Realitzar tasques de primers auxilis aplicats a gossos</t>
  </si>
  <si>
    <t>noUF_MF1744_2</t>
  </si>
  <si>
    <t>UC1967_3</t>
  </si>
  <si>
    <t>Organitzar els mitjans humans i materials de la unitat d'intervenció, en la lluita contra incendis forestals i suport a contingències en el medi natural i rural</t>
  </si>
  <si>
    <t>UF2366</t>
  </si>
  <si>
    <t>Organització i gestió dels mitjans humans i materials en incendis forestals i contingències enmig natural i rural</t>
  </si>
  <si>
    <t>UF2367</t>
  </si>
  <si>
    <t>Coordinació, comandament i control de les intervencions en incendis forestals i en contingències enmig natural i rural</t>
  </si>
  <si>
    <t>UC1968_3</t>
  </si>
  <si>
    <t>Planificar i coordinar les operacions de vigilància, detecció, extinció i prevenció de les unitats d'intervenció en incendis forestals</t>
  </si>
  <si>
    <t>UF2368</t>
  </si>
  <si>
    <t>Sistemes per a la vigilància i detecció d'incendis forestals</t>
  </si>
  <si>
    <t>UF2370</t>
  </si>
  <si>
    <t>Sistemes i tècniques per a la prevenció d'incendis forestals. manteniment d'infraestructures de prevenció i extinció</t>
  </si>
  <si>
    <t>UF2369</t>
  </si>
  <si>
    <t>Organització i control d'actuacions d'extinció d'incendis forestals</t>
  </si>
  <si>
    <t>UC1969_3</t>
  </si>
  <si>
    <t>Coordinar les unitats d'intervenció en tasques de suport als grups operatius de protecció civil en contingències en el medi natural i rural</t>
  </si>
  <si>
    <t>UC1970_2</t>
  </si>
  <si>
    <t>Realitzar les funcions de nivell bàsic per a la prevenció de riscos laborals en l'àmbit de la prevenció i extinció d'incendis forestals</t>
  </si>
  <si>
    <t>noUF_MF1970_2</t>
  </si>
  <si>
    <t>UC1756_3</t>
  </si>
  <si>
    <t>Realitzar l'ensinistrament de gossos en operacions de defensa i vigilància</t>
  </si>
  <si>
    <t>UF2737</t>
  </si>
  <si>
    <t>Ensinistrament en vigilància i defensa amb subjecció mecànica i presència del guia</t>
  </si>
  <si>
    <t>UF2738</t>
  </si>
  <si>
    <t>Ensinistrament en vigilància i defensa sense subjecció mecànica i presència del guia</t>
  </si>
  <si>
    <t>UF2739</t>
  </si>
  <si>
    <t>Ensinistrament en vigilància i defensa en instal·lacions sense subjecció mecànica i presència del guia</t>
  </si>
  <si>
    <t>UC1757_3</t>
  </si>
  <si>
    <t>Realitzar l'ensinistrament de gossos en operacions de detecció, recerca, salvament i rescat de víctimes</t>
  </si>
  <si>
    <t>UF2740</t>
  </si>
  <si>
    <t>Ensinistrament de gossos per rastreig de persona es i / o indicis personals, mitjançant el seguiment d'una pista olorosa o successió d'empremtes i indicis prefixada.</t>
  </si>
  <si>
    <t>UF2742</t>
  </si>
  <si>
    <t>Ensinistrament de gossos en recerca i localització d 'persones mitjançant ventilació, en grans àrees</t>
  </si>
  <si>
    <t>UF2741</t>
  </si>
  <si>
    <t>Ensinistrament de gossos en recerca i localització de persones mitjançant ventilació, en estructures</t>
  </si>
  <si>
    <t>UC1758_3</t>
  </si>
  <si>
    <t>Realitzar l'ensinistrament de gossos en operacions de recerca i detecció de substàncies oloroses</t>
  </si>
  <si>
    <t>UF2744</t>
  </si>
  <si>
    <t>Associació de l'olor de substàncies per a la seva detecció (activa-passiva) pel gos</t>
  </si>
  <si>
    <t>UF2743</t>
  </si>
  <si>
    <t>Determinació de les aptituds del gos detector de substàncies oloroses per a la seva aplicació al ensinistrament i ocupació en les zones de treball.</t>
  </si>
  <si>
    <t>UC0075_2</t>
  </si>
  <si>
    <t>Adoptar les mesures de prevenció de riscos laborals en el lloc de treball</t>
  </si>
  <si>
    <t>noUF_MF0075_2</t>
  </si>
  <si>
    <t>UC0076_2</t>
  </si>
  <si>
    <t>Recollir i tractar els residus urbans o municipals</t>
  </si>
  <si>
    <t>UF0284</t>
  </si>
  <si>
    <t>Recollida i transport de residus urbans o municipals</t>
  </si>
  <si>
    <t>UF0285</t>
  </si>
  <si>
    <t>Tractament de residus urbans o municipals</t>
  </si>
  <si>
    <t>UF0286</t>
  </si>
  <si>
    <t>Gestió de residus inerts</t>
  </si>
  <si>
    <t>UC0077_2</t>
  </si>
  <si>
    <t>Recollir i tractar els residus industrials</t>
  </si>
  <si>
    <t>UF0287</t>
  </si>
  <si>
    <t>Identificació de residus industrials</t>
  </si>
  <si>
    <t>UF0288</t>
  </si>
  <si>
    <t>Caracterització de residus industrials</t>
  </si>
  <si>
    <t>UF0289</t>
  </si>
  <si>
    <t>Operacions per a la gestió de residus industrials</t>
  </si>
  <si>
    <t>UC0803_3</t>
  </si>
  <si>
    <t>Guiar grups de persones per l'entorn i les seves representacions per contribuir a la seva sensibilització i capacitació ambiental</t>
  </si>
  <si>
    <t>UF0731</t>
  </si>
  <si>
    <t>Protecció i socors durant la conducció del grup en el medi natural o urbà</t>
  </si>
  <si>
    <t>UF0729</t>
  </si>
  <si>
    <t>Orientació i traçat de recorreguts en el medi natural o urbà</t>
  </si>
  <si>
    <t>UF0730</t>
  </si>
  <si>
    <t>Planificació d'itineraris i conducció del grup en el medi natural o urbà</t>
  </si>
  <si>
    <t>UC0804_3</t>
  </si>
  <si>
    <t>Informar sobre el medi ambient i els seus valors</t>
  </si>
  <si>
    <t>UF0732</t>
  </si>
  <si>
    <t>Elements abiòtics, biòtics i antròpics</t>
  </si>
  <si>
    <t>UF0733</t>
  </si>
  <si>
    <t>Ecologia i interpretació del paisatge</t>
  </si>
  <si>
    <t>UF0734</t>
  </si>
  <si>
    <t>Documentació i difusió d'informació ambiental</t>
  </si>
  <si>
    <t>UC0805_3</t>
  </si>
  <si>
    <t>Interpretar la influència recíproca de les activitats humanes i el medi socionatural</t>
  </si>
  <si>
    <t>UF0735</t>
  </si>
  <si>
    <t>Impacte ambiental en les activitats humanes</t>
  </si>
  <si>
    <t>UF0736</t>
  </si>
  <si>
    <t>Bones pràctiques ambientals en la solució de la problemàtica socioambiental</t>
  </si>
  <si>
    <t>UF0737</t>
  </si>
  <si>
    <t>Recursos naturals i socials per al desenvolupament de la interpretació i educació ambiental</t>
  </si>
  <si>
    <t>UC0806_3</t>
  </si>
  <si>
    <t>Desenvolupar programes d'educació ambiental i facilitar processos educatius</t>
  </si>
  <si>
    <t>UF0738</t>
  </si>
  <si>
    <t>Educació ambiental i àmbits d'aplicació</t>
  </si>
  <si>
    <t>UF0739</t>
  </si>
  <si>
    <t>Interpretació de patrimoni com a estratègia de comunicació i gestió</t>
  </si>
  <si>
    <t>UF0740</t>
  </si>
  <si>
    <t>Execució de programes i activitats d'educació ambiental</t>
  </si>
  <si>
    <t>UC1613_3</t>
  </si>
  <si>
    <t>Operar amb equips de mesurament i mostreig de contaminants atmosfèrics, i fer-ne el manteniment de primer nivell</t>
  </si>
  <si>
    <t>UF1811</t>
  </si>
  <si>
    <t>Maneig d'equips de mesurament de contaminants atmosfèrics</t>
  </si>
  <si>
    <t>UF1907</t>
  </si>
  <si>
    <t>Manteniment i reparació bàsica dels equips de mesurament de contaminació atmosfèrica</t>
  </si>
  <si>
    <t>UC1614_3</t>
  </si>
  <si>
    <t>Recopilar i mantenir actualitzada la normativa i la documentació generada internament, associades a contaminació atmosfèrica</t>
  </si>
  <si>
    <t>noUF_MF1614_3</t>
  </si>
  <si>
    <t>UC1615_3</t>
  </si>
  <si>
    <t>Realitzar les operacions de presa de mostres i mesurament de la contaminació atmosfèrica</t>
  </si>
  <si>
    <t>UF1908</t>
  </si>
  <si>
    <t>Operacions prèvies i mesures preventives per a la presa de mostres de contaminants atmosfèrics</t>
  </si>
  <si>
    <t>UF1909</t>
  </si>
  <si>
    <t>Presa de mostres de contaminants atmosfèrics</t>
  </si>
  <si>
    <t>UC1616_3</t>
  </si>
  <si>
    <t>Operar en les diferents instal·lacions de depuració i control d'emissions a l'atmosfera i realitzar el manteniment de primer nivell</t>
  </si>
  <si>
    <t>UF1910</t>
  </si>
  <si>
    <t>Maneig d'equips de depuració i control d'emissions atmosfèriques</t>
  </si>
  <si>
    <t>UF1911</t>
  </si>
  <si>
    <t>Prevenció i manteniment en els sistemes de depuració i control d'emissions atmosfèriques</t>
  </si>
  <si>
    <t>UC1617_3</t>
  </si>
  <si>
    <t>Realitzar el manteniment de primer nivell dels equips de mesura de sorolls, vibracions i aïllament acústic i participar en la planificació dels assajos</t>
  </si>
  <si>
    <t>noUF_MF1617_3</t>
  </si>
  <si>
    <t>UC1618_3</t>
  </si>
  <si>
    <t>Realitzar les operacions prèvies i de presa de dades de sorolls i vibracions, col·laborant en la realització d'informes i mapes de soroll</t>
  </si>
  <si>
    <t>UF2389</t>
  </si>
  <si>
    <t>Elaboració d'informes i mapes de soroll</t>
  </si>
  <si>
    <t>UF2388</t>
  </si>
  <si>
    <t>Operacions prèvies i de presa de dades per a assajos de sorolls i vibracions</t>
  </si>
  <si>
    <t>UC1619_3</t>
  </si>
  <si>
    <t>Realitzar les operacions prèvies i de presa de dades per a la determinació de l'aïllament acústic, col·laborant en la realització d'estudis predictius d'aïllament acústic</t>
  </si>
  <si>
    <t>UF2390</t>
  </si>
  <si>
    <t>Operacions prèvies i presa de dades per a assajos d'aïllament acústic</t>
  </si>
  <si>
    <t>UF2391</t>
  </si>
  <si>
    <t>Elaboració d'informes i estudis predictius d'aïllament acústic</t>
  </si>
  <si>
    <t>UC1313_1</t>
  </si>
  <si>
    <t>Realitzar tasques de neteja en espais oberts</t>
  </si>
  <si>
    <t>noUF_MF1313_1</t>
  </si>
  <si>
    <t>UC1314_1</t>
  </si>
  <si>
    <t>Realitzar tasques de neteja en instal·lacions i equipaments industrials</t>
  </si>
  <si>
    <t>noUF_MF1314_1</t>
  </si>
  <si>
    <t>UC0073_2</t>
  </si>
  <si>
    <t>Operar els processos de tractament i depuració de l'aigua</t>
  </si>
  <si>
    <t>UF1666</t>
  </si>
  <si>
    <t>Depuració d'aigües residuals</t>
  </si>
  <si>
    <t>UF1667</t>
  </si>
  <si>
    <t>Tractament d'aigua potable</t>
  </si>
  <si>
    <t>UF1668</t>
  </si>
  <si>
    <t>Anàlisi d'aigua potable i residual</t>
  </si>
  <si>
    <t>UC0074_2</t>
  </si>
  <si>
    <t>Realitzar les operacions de manteniment d'equips i instal·lacions de plantes de tractament o depuració de l'aigua</t>
  </si>
  <si>
    <t>UF1671</t>
  </si>
  <si>
    <t>Manteniment de l'entorn de plantes de tractament d'aigua i plantes depuradores</t>
  </si>
  <si>
    <t>UF1670</t>
  </si>
  <si>
    <t>Reparació d'equips mecànics i elèctrics de plantes de tractament d'aigua i plantes depurad</t>
  </si>
  <si>
    <t>UF1669</t>
  </si>
  <si>
    <t>Manteniment preventiu d'equips i processos de plantes de tractament d'aigua i plantes depur</t>
  </si>
  <si>
    <t>UC1971_3</t>
  </si>
  <si>
    <t>Gestionar la documentació normativa relativa al Sistema de Gestió Ambiental de l'organització (SGA)</t>
  </si>
  <si>
    <t>noUF_MF1971_3</t>
  </si>
  <si>
    <t>UC1972_3</t>
  </si>
  <si>
    <t>Documentar els aspectes ambientals de l'organització</t>
  </si>
  <si>
    <t>UF1941</t>
  </si>
  <si>
    <t>Elaboració d'inventaris de focus contaminants</t>
  </si>
  <si>
    <t>UF1942</t>
  </si>
  <si>
    <t>Elaboració d'inventaris de consum de matèries primeres i recursos</t>
  </si>
  <si>
    <t>UF1943</t>
  </si>
  <si>
    <t>Desenvolupament i aplicació de la metodología i de les eines de registre de l'avaluació de</t>
  </si>
  <si>
    <t>UC1973_3</t>
  </si>
  <si>
    <t>Excutar la posada en marxa i el manteniment del sistema de gestió ambiental (SGA)</t>
  </si>
  <si>
    <t>UF1944</t>
  </si>
  <si>
    <t>Determinació i comunicació del sistema de gestió ambiental (SGA)</t>
  </si>
  <si>
    <t>UF1945</t>
  </si>
  <si>
    <t>Posada en marxa del sistema de gestió ambiental (SGA)</t>
  </si>
  <si>
    <t>UF1946</t>
  </si>
  <si>
    <t>Realització d'auditories i inspeccions ambientals, control de les desviacions del SGA</t>
  </si>
  <si>
    <t>UC1974_3</t>
  </si>
  <si>
    <t>Avaluar els riscos ambientals per a la prevenció d'accidents</t>
  </si>
  <si>
    <t>noUF_MF1974_3</t>
  </si>
  <si>
    <t>UC0083_3</t>
  </si>
  <si>
    <t>Controlar i vigilar els espais naturals i el seu ús públic</t>
  </si>
  <si>
    <t>UF1261</t>
  </si>
  <si>
    <t>Control de l'ús públic en espais naturals i rurals</t>
  </si>
  <si>
    <t>UF1262</t>
  </si>
  <si>
    <t>Procediments de gestió en el control i protecció del medi natural</t>
  </si>
  <si>
    <t>UF1263</t>
  </si>
  <si>
    <t>Control i vigilància de residus i/o abocaments</t>
  </si>
  <si>
    <t>UC0084_3</t>
  </si>
  <si>
    <t>Controlar els aprofitaments dels recursos forestals i minerals</t>
  </si>
  <si>
    <t>noUF_MF0084_3</t>
  </si>
  <si>
    <t>UC0085_3</t>
  </si>
  <si>
    <t>Controlar l'aprofitament dels recursos cinegètics i piscícoles</t>
  </si>
  <si>
    <t>noUF_MF0085_3</t>
  </si>
  <si>
    <t>UC0086_3</t>
  </si>
  <si>
    <t>Vigilar i col·laborar en les operacions de restauració, manteniment, ordenació i defensa dels recursos naturals</t>
  </si>
  <si>
    <t>UF1264</t>
  </si>
  <si>
    <t>Reforestació i restauració hidrològica</t>
  </si>
  <si>
    <t>UF1266</t>
  </si>
  <si>
    <t>UF1265</t>
  </si>
  <si>
    <t>Silvicultura i control de plagues forestals</t>
  </si>
  <si>
    <t>UC0799_3</t>
  </si>
  <si>
    <t>Realitzar la gestió documental dels processos de control d'organismes nocius</t>
  </si>
  <si>
    <t>noUF_MF0799_3</t>
  </si>
  <si>
    <t>UC0800_3</t>
  </si>
  <si>
    <t>Establir el pla de control d'organismes nocius adequat a la situació de partida i supervisar la seva execució</t>
  </si>
  <si>
    <t>UF2230</t>
  </si>
  <si>
    <t>Execució i avaluació de plans de control d'organismes nocius</t>
  </si>
  <si>
    <t>UF2229</t>
  </si>
  <si>
    <t>Inspecció i diagnòstic de la incidència d'organismes nocius</t>
  </si>
  <si>
    <t>UC0801_3</t>
  </si>
  <si>
    <t>Organitzar l'emmagatzemament i transport de biocides, productes fitosanitaris i mitjans necessaris per a la seva aplicació</t>
  </si>
  <si>
    <t>UF2231</t>
  </si>
  <si>
    <t>Emmagatzemament de productes, equips i maquinària</t>
  </si>
  <si>
    <t>UF2232</t>
  </si>
  <si>
    <t>Determinació del transport dels productes i equips necessaris per a la prestació del servei</t>
  </si>
  <si>
    <t>UF2233</t>
  </si>
  <si>
    <t>Gestió dels residus produïts en el control d'organismes nocius</t>
  </si>
  <si>
    <t>UC0802_3</t>
  </si>
  <si>
    <t>Adoptar les mesures de prevenció de riscos laborals i ambientals en la prestació de serveis de control d'organismes nocius</t>
  </si>
  <si>
    <t>noUF_MF0802_3</t>
  </si>
  <si>
    <t>UC1020_3</t>
  </si>
  <si>
    <t>Establir i mantenir relacions amb els agents de la comunitat principal: població, tècnics i administració, impulsant la relació recíproca entre ells</t>
  </si>
  <si>
    <t>noUF_MF1020_3</t>
  </si>
  <si>
    <t>UC1021_3</t>
  </si>
  <si>
    <t>Promoure la participació ciutadana en els projectes i recursos comunitaris</t>
  </si>
  <si>
    <t>noUF_MF1021_3</t>
  </si>
  <si>
    <t>UC1022_3</t>
  </si>
  <si>
    <t>Dinamitzar la planificació, desenvolupament i avaluació d'intervencions i projectes comunitaris i de participació ciutadana que es desenvolupen entre els diferents agents que configuren una comunitat o una zona territorial</t>
  </si>
  <si>
    <t>noUF_MF1022_3</t>
  </si>
  <si>
    <t>UC1023_3</t>
  </si>
  <si>
    <t>Intervenir, recolzar i acompanyar en la creació i desenvolupament del teixit associatiu</t>
  </si>
  <si>
    <t>noUF_MF1023_3</t>
  </si>
  <si>
    <t>UC1024_3</t>
  </si>
  <si>
    <t>Establir estratègies de comunicació i difusió dels diferents projectes i actuacions comunitàries</t>
  </si>
  <si>
    <t>noUF_MF1024_3</t>
  </si>
  <si>
    <t>UC1025_3</t>
  </si>
  <si>
    <t>Aplicar processos i tèccniques de mediació en la gestió de conflictes entre agents comunitaris</t>
  </si>
  <si>
    <t>noUF_MF1025_3</t>
  </si>
  <si>
    <t>UC1026_3</t>
  </si>
  <si>
    <t>Incorporar la perspectiva de gènere en els projectes d'intervenció social</t>
  </si>
  <si>
    <t>noUF_MF1026_3</t>
  </si>
  <si>
    <t>UC1431_3</t>
  </si>
  <si>
    <t>Programar, desenvolupar i avaluar les programacions culturals realitzades per les persones responsables de cultura</t>
  </si>
  <si>
    <t>UF1421</t>
  </si>
  <si>
    <t>Política i gestió cultural</t>
  </si>
  <si>
    <t>UF1422</t>
  </si>
  <si>
    <t>Programació i avaluació aplicades a la gestió cultural</t>
  </si>
  <si>
    <t>UF1423</t>
  </si>
  <si>
    <t>Recursos de la programació cultural</t>
  </si>
  <si>
    <t>UC1432_3</t>
  </si>
  <si>
    <t>Programar i dinamitzar projectes d'animació cultural amb les xarxes associatives culturals</t>
  </si>
  <si>
    <t>UF1424</t>
  </si>
  <si>
    <t>Desenvolupament de projectes d'animació cultural</t>
  </si>
  <si>
    <t>UF1425</t>
  </si>
  <si>
    <t>Xarxes associatives culturals</t>
  </si>
  <si>
    <t>UC1433_3</t>
  </si>
  <si>
    <t>Desenvolupar accions de comunicació i marquèting cultural</t>
  </si>
  <si>
    <t>noUF_MF1433_3</t>
  </si>
  <si>
    <t>UC2022_3</t>
  </si>
  <si>
    <t>Informar l'usuari/ària de la biblioteca i formar-lo</t>
  </si>
  <si>
    <t>UF1928</t>
  </si>
  <si>
    <t>Gestió de la informació destinada a l'usuari/ària de la biblioteca</t>
  </si>
  <si>
    <t>UF1929</t>
  </si>
  <si>
    <t>Gestió de la formació destinada a l'usuari/ària de la biblioteca</t>
  </si>
  <si>
    <t>UC2023_3</t>
  </si>
  <si>
    <t>Incorporar i mantenir els fons de la col·lecció de la biblioteca</t>
  </si>
  <si>
    <t>UF1930</t>
  </si>
  <si>
    <t>Formació i organització de la col·lecció de la biblioteca</t>
  </si>
  <si>
    <t>UF1931</t>
  </si>
  <si>
    <t>Manteniment de la col·lecció de la biblioteca</t>
  </si>
  <si>
    <t>UC2024_3</t>
  </si>
  <si>
    <t>Fer el servei de préstec bibliotecari</t>
  </si>
  <si>
    <t>noUF_MF2024_3</t>
  </si>
  <si>
    <t>UC2025_3</t>
  </si>
  <si>
    <t>Realitzar activitats d'extensió cultural i bibliotecària</t>
  </si>
  <si>
    <t>noUF_MF2025_3</t>
  </si>
  <si>
    <t>UC1866_2</t>
  </si>
  <si>
    <t>Organitzar, dinamitzar i avaluar activitats en el temps lliure educatiu infantil i juvenil</t>
  </si>
  <si>
    <t>noUF_MF1866_2</t>
  </si>
  <si>
    <t>UC1867_2</t>
  </si>
  <si>
    <t>Actuar en processos grupals considerant el comportament i les característiques evolutives de la infància i la joventut</t>
  </si>
  <si>
    <t>noUF_MF1867_2</t>
  </si>
  <si>
    <t>UC1868_2</t>
  </si>
  <si>
    <t>Emprar tècniques i recursos educatius d'animació en el temps lliure</t>
  </si>
  <si>
    <t>noUF_MF1868_2</t>
  </si>
  <si>
    <t>UC1869_3</t>
  </si>
  <si>
    <t>Planificar, organitzar, gestionar i avaluar projectes de temps lliure educatiu</t>
  </si>
  <si>
    <t>UF1947</t>
  </si>
  <si>
    <t>Contextualizació del temps lliure infantil i juvenil en l'entorn social</t>
  </si>
  <si>
    <t>UF1948</t>
  </si>
  <si>
    <t>Programació, execució i difusió de projectes educatius en el temps lliure</t>
  </si>
  <si>
    <t>UC1870_3</t>
  </si>
  <si>
    <t>Generar equips de personal monitor, dinamitzant-los i supervisant-los en projectes educatius de temps lliure infantil i juvenil</t>
  </si>
  <si>
    <t>noUF_MF1870_3</t>
  </si>
  <si>
    <t>UC1874_3</t>
  </si>
  <si>
    <t>Organitzar i gestionar serveis d'informació d'interès per a la joventut</t>
  </si>
  <si>
    <t>UF1167</t>
  </si>
  <si>
    <t>Anàlisi de la informació juvenil en el context de les polítiques de la joventut</t>
  </si>
  <si>
    <t>UF1168</t>
  </si>
  <si>
    <t>Aplicació de metodologíes de treball en la informació juvenil</t>
  </si>
  <si>
    <t>UF1169</t>
  </si>
  <si>
    <t>Aplicació dels processos innovadors en els serveis d'informació juvenil</t>
  </si>
  <si>
    <t>UC1875_3</t>
  </si>
  <si>
    <t>Organitzar i gestionar accions de dinamització de la informació per a joves</t>
  </si>
  <si>
    <t>noUF_MF1875_3</t>
  </si>
  <si>
    <t>UC1876_3</t>
  </si>
  <si>
    <t>Organitzar accions socioeducatives adreçades a joves en el marc de l'educació no formal</t>
  </si>
  <si>
    <t>noUF_MF1876_3</t>
  </si>
  <si>
    <t>UC1442_3</t>
  </si>
  <si>
    <t>Programar accions formatives per a l'ocupació adequant-les a les característiques i condicions de la formació, al perfil dels destinataris i a la realitat laboral</t>
  </si>
  <si>
    <t>noUF_MF1442_3</t>
  </si>
  <si>
    <t>UC1443_3</t>
  </si>
  <si>
    <t>Seleccionar, elaborar, adaptar i utilizar materials, mitjans i recursos didàctics per al desenvolupament de continguts informàtics</t>
  </si>
  <si>
    <t>noUF_MF1443_3</t>
  </si>
  <si>
    <t>UC1444_3</t>
  </si>
  <si>
    <t>Impartir i tutorizar accions formatives per a l'ocupació utilizant tècniques, estratègies i recursos didàctics</t>
  </si>
  <si>
    <t>UF1645</t>
  </si>
  <si>
    <t>Impartició d'accions formatives per a l'ocupació</t>
  </si>
  <si>
    <t>UF1646</t>
  </si>
  <si>
    <t>Tutorització d'accions formatives per a l'ocupació</t>
  </si>
  <si>
    <t>UC1445_3</t>
  </si>
  <si>
    <t>Avaluar el procés d'ensenyament-aprenenetage en les accions formatives per a l'ocupació</t>
  </si>
  <si>
    <t>noUF_MF1445_3</t>
  </si>
  <si>
    <t>UC1446_3</t>
  </si>
  <si>
    <t>Facilitar informació i orientació laboral i promoure la qualitat de la formació professional per a l'ocupació</t>
  </si>
  <si>
    <t>noUF_MF1446_3</t>
  </si>
  <si>
    <t>UC1448_3</t>
  </si>
  <si>
    <t>Detectar, generar i utilitzar recursos socials i comunitaris per a la realització d'intervencions socioeducatives amb persones amb discapacitat</t>
  </si>
  <si>
    <t>noUF_MF1448_3</t>
  </si>
  <si>
    <t>UC1449_3</t>
  </si>
  <si>
    <t>Organitzar i realitzar l'acompanyament de persones amb discapacitat en la realització d'activitats programades</t>
  </si>
  <si>
    <t>noUF_MF1449_3</t>
  </si>
  <si>
    <t>UC1450_3</t>
  </si>
  <si>
    <t>Organitzar, desenvolupar i avaluar processos d'inclusió de persones amb discapacitat en espais d'oci i temps lliure</t>
  </si>
  <si>
    <t>noUF_MF1450_3</t>
  </si>
  <si>
    <t>UC1451_3</t>
  </si>
  <si>
    <t>Organitzar i desenvolupar l'entrenament en estratègies cognitives bàsiques i alfabetització tecnològica per a persones amb discapacitat, en col·laboració amb professionals de nivell superior</t>
  </si>
  <si>
    <t>noUF_MF1451_3</t>
  </si>
  <si>
    <t>UC1452_3</t>
  </si>
  <si>
    <t>Actuar, orientar i recolzar les famílies de persones amb discapacitat, en col·laboració amb professionals de nivell superior</t>
  </si>
  <si>
    <t>noUF_MF1452_3</t>
  </si>
  <si>
    <t>UC1426_3</t>
  </si>
  <si>
    <t>Acompanyar l'alumnat amb necessitats educatives especials en els desplaçaments interns en el centre educatiu</t>
  </si>
  <si>
    <t>UF2277</t>
  </si>
  <si>
    <t>Aplicació dels sistemes alternatius i augmentatius de comunicació</t>
  </si>
  <si>
    <t>UF2416</t>
  </si>
  <si>
    <t>Utilització de les tècniques de mobilitat en desplaçaments interns pel centre educatiu de l'ACNEE</t>
  </si>
  <si>
    <t>UC1427_3</t>
  </si>
  <si>
    <t>Executar, en col·laboració amb el tutor o tutora i/o amb l'equip interdisciplinar del centre educatiu, els programes educatius de l'alumnat amb necessitats educatives especials en la seva aula</t>
  </si>
  <si>
    <t>UF2417</t>
  </si>
  <si>
    <t>Aplicació dels programes d'habilitats d'autonomia personal i social de l'alumnat amb necessitats educatives especials</t>
  </si>
  <si>
    <t>UF2418</t>
  </si>
  <si>
    <t>Activitats complementàries i de descans de l'alumnat amb necessitats educatives especials</t>
  </si>
  <si>
    <t>UC1428_3</t>
  </si>
  <si>
    <t>Implementar els programes d'autonomia i higiene personal en la toaleta de l'alumnat amb necessitats educatives especials, participant amb l'equip interdisciplinar del centre educatiu</t>
  </si>
  <si>
    <t>UF2419</t>
  </si>
  <si>
    <t>Programes d'autonomia i higiene de neteja personal de l'acnee</t>
  </si>
  <si>
    <t>UC1429_3</t>
  </si>
  <si>
    <t>Atendre i vigilar en l'activitat de l'esbarjo a l'alumnat amb necessitats educatives especials, participant junt amb la tutora o el tutor en el desenvolupament tant dels programes d'autonomia</t>
  </si>
  <si>
    <t>UF2420</t>
  </si>
  <si>
    <t>Programes d'activitat lúdica en l'esbarjo</t>
  </si>
  <si>
    <t>UC1430_3</t>
  </si>
  <si>
    <t>Atendre l'alumnat amb necessitats educatives especials en el menjador escolar, participant amb l'equip interdisciplinar del centre educatiu en la implementació dels programes d'hàbits d'alimen</t>
  </si>
  <si>
    <t>UF2421</t>
  </si>
  <si>
    <t>Programes d'autonomia i higiene personal, a realitzar al menjador escolar amb un ACNEE</t>
  </si>
  <si>
    <t>UF2422</t>
  </si>
  <si>
    <t>Programes d'adquisició d'hàbits d'alimentació i autonomia d'un acnee que es realitzen en un menjador escolar</t>
  </si>
  <si>
    <t>UC1453_3</t>
  </si>
  <si>
    <t>Promoure i mantenir canals de comunicació en l'entorn d'intervenció, incorporant la perspectiva de gènere</t>
  </si>
  <si>
    <t>UF2683</t>
  </si>
  <si>
    <t>Aplicació de conceptes bàsics de la teoria de gènere i del llenguatge no sexista</t>
  </si>
  <si>
    <t>UF2684</t>
  </si>
  <si>
    <t>Processos de comunicació amb perspectiva de gènere en l'entorn d'intervenció</t>
  </si>
  <si>
    <t>UC1454_3</t>
  </si>
  <si>
    <t>Afavorir la participació de les dones i la creació de xarxes estables que, des de la perspectiva de gènere, impulsin el canvi d'actituds en la societat i l'"empoderament" de les dones</t>
  </si>
  <si>
    <t>UF2685</t>
  </si>
  <si>
    <t>Processos de participació de dones i homes i creació de xarxes per a l'impuls de la igualtat</t>
  </si>
  <si>
    <t>UC1582_3</t>
  </si>
  <si>
    <t>Detectar i informar organitzacions, empreses, dones i agents de l'entorn d'intervenció sobre relacions laborals i la creació, accés i permanència de l'ocupació en condicions d'igualtat efectiv</t>
  </si>
  <si>
    <t>UF2686</t>
  </si>
  <si>
    <t>Anàlisi de l'entorn laboral i gestió de relacions laborals des de la perspectiva de gènere</t>
  </si>
  <si>
    <t>UC1583_3</t>
  </si>
  <si>
    <t>Participar en la detecció, anàlisi, implementació i avaluació de projectes per a la igualtat efectiva de dones i homes</t>
  </si>
  <si>
    <t>UF2687</t>
  </si>
  <si>
    <t>Anàlisi i actuació en diferents contextos d'intervenció (salut i sexualitat, educació, lleure, esport, conciliació. vida personal, familiar i laboral, mobilitat i urbanisme i gestió del temps)</t>
  </si>
  <si>
    <t>UC1584_3</t>
  </si>
  <si>
    <t>Detectar, prevenir i acompanyar en el procés d'atenció a situacions de violència exercida contra les dones</t>
  </si>
  <si>
    <t>UF2688</t>
  </si>
  <si>
    <t>Anàlisi i detecció de la violència de gènere i els processos d'atenció a dones en situacions de violència</t>
  </si>
  <si>
    <t>UC1034_3</t>
  </si>
  <si>
    <t>Gestionar la informació sobre els recursos sociolaborals i formatius i col·laborar en l'anàlisi de llocs de treball per a la inserció sociolaboral de persones amb discapacitat</t>
  </si>
  <si>
    <t>noUF_MF1034_3</t>
  </si>
  <si>
    <t>UC1035_3</t>
  </si>
  <si>
    <t>Realitzar les intervencions adreçades a l'entrenament per a l'adquisició i desenvolupament d'habilitats sociolaborals en les persones amb discapacitat</t>
  </si>
  <si>
    <t>UF0799</t>
  </si>
  <si>
    <t>Desenvolupament d'habilitats personals i socials de les persones amb discapacitat</t>
  </si>
  <si>
    <t>UF0800</t>
  </si>
  <si>
    <t>Habilitats de comunicació i promoció de conductes adaptades de la persona amb discapacitat</t>
  </si>
  <si>
    <t>UF0801</t>
  </si>
  <si>
    <t>Entrenament en habilitats laborals</t>
  </si>
  <si>
    <t>UC1036_3</t>
  </si>
  <si>
    <t>Recolzar en el procés d'inserció sociolaboral de persones amb discapacitat</t>
  </si>
  <si>
    <t>noUF_MF1036_3</t>
  </si>
  <si>
    <t>UC1037_3</t>
  </si>
  <si>
    <t>Efectuar el seguiment de la inserció sociolaboral amb l'empresa, la persona usuària i el seu entorn personal</t>
  </si>
  <si>
    <t>noUF_MF1037_3</t>
  </si>
  <si>
    <t>UC1423_2</t>
  </si>
  <si>
    <t>Atendre i gestionar les trucades entrants del servei de teleassistència</t>
  </si>
  <si>
    <t>noUF_MF1423_2</t>
  </si>
  <si>
    <t>UC1424_2</t>
  </si>
  <si>
    <t>Emetre i gestionar les trucades sortints del servei de teleassistència</t>
  </si>
  <si>
    <t>noUF_MF1424_2</t>
  </si>
  <si>
    <t>UC1425_2</t>
  </si>
  <si>
    <t>Manejar les eines tècniques i habilitats per prestar el servei de teleassistència</t>
  </si>
  <si>
    <t>noUF_MF1425_2</t>
  </si>
  <si>
    <t>UC1437_3</t>
  </si>
  <si>
    <t>Utilitzar la llengua de signes espanyola per a l'exercici de les seves funcions</t>
  </si>
  <si>
    <t>UF2371</t>
  </si>
  <si>
    <t>Usuari bàsic de LSE, nivell de competència A1 i A2</t>
  </si>
  <si>
    <t>UF2372</t>
  </si>
  <si>
    <t>Usuari independent de LSE, nivell de competència llindar, B1</t>
  </si>
  <si>
    <t>UF2373</t>
  </si>
  <si>
    <t>Usuari independent de LSE, nivell de competència avançat, B2.1</t>
  </si>
  <si>
    <t>UF2374</t>
  </si>
  <si>
    <t>Usuari independent de LSE, nivell de competència avançat, B2.2</t>
  </si>
  <si>
    <t>UC1447_3</t>
  </si>
  <si>
    <t>Assessorar i sensibilitzar a individus, col·lectius i institucions sobre la comunitat sorda</t>
  </si>
  <si>
    <t>UF2377</t>
  </si>
  <si>
    <t>Assessorament sobre la comunitat sorda</t>
  </si>
  <si>
    <t>UF2378</t>
  </si>
  <si>
    <t>Convivència i teixit associatiu de les persones sordes</t>
  </si>
  <si>
    <t>UF2379</t>
  </si>
  <si>
    <t>Sensibilització social i cultural de la realitat de les persones sordes</t>
  </si>
  <si>
    <t>UC1038_3</t>
  </si>
  <si>
    <t>Identificar i concretar les característiques i necessitats del context social de la intervenció</t>
  </si>
  <si>
    <t>noUF_MF1038_3</t>
  </si>
  <si>
    <t>UC1039_3</t>
  </si>
  <si>
    <t>Prevenir conflictes entre diferents persones, actors i col·lectius socials</t>
  </si>
  <si>
    <t>noUF_MF1039_3</t>
  </si>
  <si>
    <t>UC1040_3</t>
  </si>
  <si>
    <t>Organitzar i implementar el procés de gestió de conflictes</t>
  </si>
  <si>
    <t>noUF_MF1040_3</t>
  </si>
  <si>
    <t>UC1041_3</t>
  </si>
  <si>
    <t>Realitzar la valoració, el seguiment i la difusió de la mediació com una via de gestió de conflictes</t>
  </si>
  <si>
    <t>noUF_MF1041_3</t>
  </si>
  <si>
    <t>UC1438_3</t>
  </si>
  <si>
    <t>Utilitzar els sistemes i recursos de suport a la comunicació específics de les persones sordcegues i les tècniques de guia vident</t>
  </si>
  <si>
    <t>noUF_MF1438_3</t>
  </si>
  <si>
    <t>UC1439_3</t>
  </si>
  <si>
    <t>Participar en el desenvolupament de programes educatius i formatius per a persones sordcegues</t>
  </si>
  <si>
    <t>UF2375</t>
  </si>
  <si>
    <t>El mitjancer comunicatiu en l'equip interdisciplinari educatiu</t>
  </si>
  <si>
    <t>UF2376</t>
  </si>
  <si>
    <t>Intervenció educativa del mitjancer comunicatiu</t>
  </si>
  <si>
    <t>UC1440_3</t>
  </si>
  <si>
    <t>Realitzar intervencions adreçades a paliar situacions d'aïllament en les persones sordcegues</t>
  </si>
  <si>
    <t>noUF_MF1440_3</t>
  </si>
  <si>
    <t>UC1441_3</t>
  </si>
  <si>
    <t>Facilitar la interacció de la persona sordcega amb el seu entorn per a la realització de gestions bàsiques</t>
  </si>
  <si>
    <t>noUF_MF1441_3</t>
  </si>
  <si>
    <t>UC1330_1</t>
  </si>
  <si>
    <t>Fer la neteja de cases particulars</t>
  </si>
  <si>
    <t>noUF_MF1330_1</t>
  </si>
  <si>
    <t>UC1331_1</t>
  </si>
  <si>
    <t>Realitzar el procés d'elaboració d'aliments en les fases de compra, organització, manipulació, cocció i conservació</t>
  </si>
  <si>
    <t>noUF_MF1331_1</t>
  </si>
  <si>
    <t>UC1332_1</t>
  </si>
  <si>
    <t>Efectuar el procés de rentatge, planxada i cosida básiques manuals de peces de vestir i roba de la llar i la preparació de llits</t>
  </si>
  <si>
    <t>noUF_MF1332_1</t>
  </si>
  <si>
    <t>UC2016_3</t>
  </si>
  <si>
    <t>Seleccionar, preparar al cadell i/o integrar gossos externs a la línia de cria per ser ensinistrat com a gos d'assistència</t>
  </si>
  <si>
    <t>noUF_MF2016_3</t>
  </si>
  <si>
    <t>UC2017_3</t>
  </si>
  <si>
    <t>Ensinistrar i vincular gossos guia per a persones amb discapacitat visual</t>
  </si>
  <si>
    <t>UF2689</t>
  </si>
  <si>
    <t>Coneixement i elaboració de programes d'ensinistrament de gossos guia per a persones amb discapacitat visual</t>
  </si>
  <si>
    <t>UF2690</t>
  </si>
  <si>
    <t>Ensinistrament de gossos guia i vinculació amb persones amb discapacitat visual</t>
  </si>
  <si>
    <t>UC2018_3</t>
  </si>
  <si>
    <t>Ensinistrar i vincular gossos senyal per a persones amb discapacitat auditiva</t>
  </si>
  <si>
    <t>UF2691</t>
  </si>
  <si>
    <t>Coneixement i elaboració de programes d'ensinistrament de gossos d'alerta per a persones amb discapacitat auditiva</t>
  </si>
  <si>
    <t>UF2692</t>
  </si>
  <si>
    <t>Ensinistrament de gossos d'alerta i vinculació amb persones amb discapacitat auditiva</t>
  </si>
  <si>
    <t>UC2019_3</t>
  </si>
  <si>
    <t>Ensinistrar i vincular gossos d'avís per a persones amb discapacitat i crisis recurrents amb desconnexió sensorial</t>
  </si>
  <si>
    <t>UF2694</t>
  </si>
  <si>
    <t>Ensinistrament de gossos d'avís o alerta i vinculació amb persones amb discapacitat i crisis recurrents amb desconnexió sensorial</t>
  </si>
  <si>
    <t>UF2693</t>
  </si>
  <si>
    <t>Coneixement i elaboració de programes d'ensinistrament de gossos d'avís per a persones amb discapacitat i crisis recurrents amb desconnexió sensorial</t>
  </si>
  <si>
    <t>UC2020_3</t>
  </si>
  <si>
    <t>Ensinistrar i vincular gossos de servei per a persones amb discapacitat física</t>
  </si>
  <si>
    <t>UF2695</t>
  </si>
  <si>
    <t>Coneixement i elaboració de programes d'ensinistrament de gossos de servei per a persones amb discapacitat física</t>
  </si>
  <si>
    <t>UF2696</t>
  </si>
  <si>
    <t>Ensinistrament de gossos de servei i vinculació amb persones amb discapacitat física</t>
  </si>
  <si>
    <t>UC2021_3</t>
  </si>
  <si>
    <t>Ensinistrar i vincular gossos per a persones amb discapacitat per trastorns de l'espectre de l'autisme</t>
  </si>
  <si>
    <t>UF2697</t>
  </si>
  <si>
    <t>Coneixement i elaboració de programes d'ensinistrament de gossos d'assistència per a persones amb trastorns de l'espectre de l'autisme</t>
  </si>
  <si>
    <t>UF2698</t>
  </si>
  <si>
    <t>Ensinistrament de gossos d'assistència i vinculació amb persones amb trastorns de l'espectre de l'autisme</t>
  </si>
  <si>
    <t>UC1434_3</t>
  </si>
  <si>
    <t>Planejar l'organizació del treball de neteja i la gestió dels i de les professionals</t>
  </si>
  <si>
    <t>UF1093</t>
  </si>
  <si>
    <t>Elaboració d'un pla de treball referent a l'organització d'un equip de neteja</t>
  </si>
  <si>
    <t>UF1094</t>
  </si>
  <si>
    <t>Control i distribució d'un equip de neteja</t>
  </si>
  <si>
    <t>UF1095</t>
  </si>
  <si>
    <t>Prevenció de riscos i gestió mediambiental</t>
  </si>
  <si>
    <t>UC1435_3</t>
  </si>
  <si>
    <t>Supervisar els treballs de neteja</t>
  </si>
  <si>
    <t>noUF_MF1435_3</t>
  </si>
  <si>
    <t>UC1436_3</t>
  </si>
  <si>
    <t>Gestionar el material de neteja i el seu emmagatzemament</t>
  </si>
  <si>
    <t>noUF_MF1436_3</t>
  </si>
  <si>
    <t>UC2006_1</t>
  </si>
  <si>
    <t>Realitzar treballs d'inhumació, exhumació i reducció de cadàvers, restes humanes i/o cendres</t>
  </si>
  <si>
    <t>noUF_MF2006_1</t>
  </si>
  <si>
    <t>UC2007_1</t>
  </si>
  <si>
    <t>Realitzar tasques de neteja de cementeris</t>
  </si>
  <si>
    <t>noUF_MF2007_1</t>
  </si>
  <si>
    <t>UC0972_1</t>
  </si>
  <si>
    <t>Realitzar la neteja de terres, parets i sostres en edificis i locals</t>
  </si>
  <si>
    <t>noUF_MF0972_1</t>
  </si>
  <si>
    <t>UC0996_1</t>
  </si>
  <si>
    <t>Dur a terme la neteja del mobiliari ubicat en l'interior dels espais a intervenir</t>
  </si>
  <si>
    <t>noUF_MF0996_1</t>
  </si>
  <si>
    <t>UC1087_1</t>
  </si>
  <si>
    <t>Realitzar la neteja de vidres en edificis i locals</t>
  </si>
  <si>
    <t>noUF_MF1087_1</t>
  </si>
  <si>
    <t>UC1088_1</t>
  </si>
  <si>
    <t>Realitzar la neteja i tractament de superfícies en edificis i locals utilitzant maquinària</t>
  </si>
  <si>
    <t>noUF_MF1088_1</t>
  </si>
  <si>
    <t>UC0249_2</t>
  </si>
  <si>
    <t>Desenvolupar intervencions d'atenció física domiciliària adreçades a persones amb necessitats d'atenció sociosanitària</t>
  </si>
  <si>
    <t>UF0121</t>
  </si>
  <si>
    <t>Millora de les capacitats físiques i primers auxilis per a les persones dependents al domicili</t>
  </si>
  <si>
    <t>UF0120</t>
  </si>
  <si>
    <t>Administració d'aliments i tractaments a persones dependents en el domicili</t>
  </si>
  <si>
    <t>UF0119</t>
  </si>
  <si>
    <t>Característiques i necessitats d'atenció higienicosanitària de les persones dependents</t>
  </si>
  <si>
    <t>UC0250_2</t>
  </si>
  <si>
    <t>Desenvolupar intervencions d'atenció psicosocial domiciliària adreçades a persones amb necessitats d'atenció sociosanitària</t>
  </si>
  <si>
    <t>UF0122</t>
  </si>
  <si>
    <t>Manteniment i rehabilitació psicosocial de les persones dependents en domicili</t>
  </si>
  <si>
    <t>UF0123</t>
  </si>
  <si>
    <t>Suport a les gestions quotidianes de les persones dependents</t>
  </si>
  <si>
    <t>UF0124</t>
  </si>
  <si>
    <t>Interrelació, comunicació i observació amb la persona dependent i el seu entorn</t>
  </si>
  <si>
    <t>UC0251_2</t>
  </si>
  <si>
    <t>Desenvolupar les activitats relacionades amb la gestió i funcionament de la unitat convivencial</t>
  </si>
  <si>
    <t>UF0125</t>
  </si>
  <si>
    <t>Gestió, aprovisionament i cuina en la unitat familiar de persones dependents</t>
  </si>
  <si>
    <t>UF0126</t>
  </si>
  <si>
    <t>Manteniment, neteja i organització del domicili de persones dependents</t>
  </si>
  <si>
    <t>UC1016_2</t>
  </si>
  <si>
    <t>Preparar i recolzar les intervencions d'atenció a les persones i al seu entorn en l'àmbit institucional indicades per l'equip interdisciplinari</t>
  </si>
  <si>
    <t>UF0127</t>
  </si>
  <si>
    <t>Suport a la recepció i acollida en institucions de persones dependents</t>
  </si>
  <si>
    <t>UF0128</t>
  </si>
  <si>
    <t>Suport en l'organització d'activitats per a persones dependents en institucions</t>
  </si>
  <si>
    <t>UC1017_2</t>
  </si>
  <si>
    <t>Desenvolupar intervencions d'atenció física dirigides a persones dependents en l'àmbit institucional</t>
  </si>
  <si>
    <t>noUF_MF1017_2</t>
  </si>
  <si>
    <t>UC1018_2</t>
  </si>
  <si>
    <t>Desenvolupar intervencions d'atenció sociosanitària dirigides a persones dependents en l'àmbit institucional</t>
  </si>
  <si>
    <t>noUF_MF1018_2</t>
  </si>
  <si>
    <t>UC1019_2</t>
  </si>
  <si>
    <t>Desenvolupar intervencions d'atenció psicosocial dirigides a persones dependents en l'àmbit institucional</t>
  </si>
  <si>
    <t>UF0129</t>
  </si>
  <si>
    <t>Animació social de persones dependents en institucions</t>
  </si>
  <si>
    <t>UF0130</t>
  </si>
  <si>
    <t>Manteniment i millora de les activitats diàries de persones dependents en institucions</t>
  </si>
  <si>
    <t>UF0131</t>
  </si>
  <si>
    <t>Tècniques de comunicació amb persones dependents en institucions</t>
  </si>
  <si>
    <t>UC0438_1</t>
  </si>
  <si>
    <t>Realitzar l'aprovisionament i atendre la clienta o el client per a la reparació de calçat</t>
  </si>
  <si>
    <t>noUF_MF0438_1</t>
  </si>
  <si>
    <t>UC0439_1</t>
  </si>
  <si>
    <t>Realitzar la reparació en articles de marroquineria</t>
  </si>
  <si>
    <t>noUF_MF0439_1</t>
  </si>
  <si>
    <t>UC0440_1</t>
  </si>
  <si>
    <t>Realitzar la reparació del calçat</t>
  </si>
  <si>
    <t>UF1041</t>
  </si>
  <si>
    <t>Reparacions bàsiques de calçat</t>
  </si>
  <si>
    <t>UF1042</t>
  </si>
  <si>
    <t>Reparacions per cosit i substitució de peces</t>
  </si>
  <si>
    <t>UC0474_3</t>
  </si>
  <si>
    <t>Analitzar matèries primeres, productes i processos de confecció, calçat i marroquineria</t>
  </si>
  <si>
    <t>UF2626</t>
  </si>
  <si>
    <t>Materials tèxtils per a confecció, calçat i marroquineria</t>
  </si>
  <si>
    <t>UF2627</t>
  </si>
  <si>
    <t>Pell i cuir per a confecció, calçat i marroquineria</t>
  </si>
  <si>
    <t>UC0912_3</t>
  </si>
  <si>
    <t>Analitzar i interpretar el disseny, col·laborant en la definició del producte en tèxtil i pell</t>
  </si>
  <si>
    <t>noUF_MF0912_3</t>
  </si>
  <si>
    <t>UC0916_3</t>
  </si>
  <si>
    <t>Efectuar l'ajust i especejament per a models de calçat i auxiliars</t>
  </si>
  <si>
    <t>UF2628</t>
  </si>
  <si>
    <t>Identificació i anàlisi de les característiques del calçat i el seu ajust</t>
  </si>
  <si>
    <t>UF2629</t>
  </si>
  <si>
    <t>Estudi i realització de les diferents trepes per a la seva adaptació al disseny i fabricació de calçat</t>
  </si>
  <si>
    <t>UF2630</t>
  </si>
  <si>
    <t>Transformació i verificació dels patrons per al procés de fabricació de calçat</t>
  </si>
  <si>
    <t>UC0917_3</t>
  </si>
  <si>
    <t>Efectuar l'especejament de patrons per a articles de marroquineria i guarnicioneria</t>
  </si>
  <si>
    <t>noUF_MF0917_3</t>
  </si>
  <si>
    <t>UC0918_3</t>
  </si>
  <si>
    <t>Efectuar la industrialització de patrons de calçat i marroquineria</t>
  </si>
  <si>
    <t>UF2631</t>
  </si>
  <si>
    <t>Estudi i realització de l'escalat de patrons de calçat i articles de marroquineria</t>
  </si>
  <si>
    <t>UF2632</t>
  </si>
  <si>
    <t>Estudi i realització de la marcada de patrons de calçat i articles de marroquineria</t>
  </si>
  <si>
    <t>UC1502_2</t>
  </si>
  <si>
    <t>Seleccionar matèries primeres, productes manufacturats, eines i màquines de fabricació de calçat a mida i ortopèdic</t>
  </si>
  <si>
    <t>noUF_MF1502_2</t>
  </si>
  <si>
    <t>UC1503_2</t>
  </si>
  <si>
    <t>Adaptar formes base per fabricar calçat a mida i ortopèdic</t>
  </si>
  <si>
    <t>noUF_MF1503_2</t>
  </si>
  <si>
    <t>UC1504_2</t>
  </si>
  <si>
    <t>Elaborar calçat a mida i ortopèdic</t>
  </si>
  <si>
    <t>UF2851</t>
  </si>
  <si>
    <t>Organització de la producció de calçat a mida i ortopèdic</t>
  </si>
  <si>
    <t>UF2852</t>
  </si>
  <si>
    <t>Tècniques de tall de materials, d'acoblament, de muntat i acabat</t>
  </si>
  <si>
    <t>UF2853</t>
  </si>
  <si>
    <t>Tècniques de muntat i acabat</t>
  </si>
  <si>
    <t>UC1505_2</t>
  </si>
  <si>
    <t>Adaptar o elaborar calçat per a l'espectacle</t>
  </si>
  <si>
    <t>UF2854</t>
  </si>
  <si>
    <t>Història del calçat</t>
  </si>
  <si>
    <t>UF2855</t>
  </si>
  <si>
    <t>Disseny de calçat per a espectacle</t>
  </si>
  <si>
    <t>UC1224_1</t>
  </si>
  <si>
    <t>Atendre el client en els serveis d'arranjaments i adaptacions d'articles en tèxtil i pell</t>
  </si>
  <si>
    <t>noUF_MF1224_1</t>
  </si>
  <si>
    <t>UC1225_1</t>
  </si>
  <si>
    <t>Preparar materials, eines, màquines i equips de confecció</t>
  </si>
  <si>
    <t>noUF_MF1225_1</t>
  </si>
  <si>
    <t>UC1226_1</t>
  </si>
  <si>
    <t>Realitzar arranjaments en peces de vestir i roba de llar</t>
  </si>
  <si>
    <t>UF1030</t>
  </si>
  <si>
    <t>Tècniques bàsiques de tall, ensamblatge i acabat de productes tèxtils</t>
  </si>
  <si>
    <t>UF1031</t>
  </si>
  <si>
    <t>Operacions de reparació de peces de vestir i roba de llar</t>
  </si>
  <si>
    <t>UC1227_1</t>
  </si>
  <si>
    <t>Realitzar adaptacions i personalitzar peces de vestir</t>
  </si>
  <si>
    <t>UF1032</t>
  </si>
  <si>
    <t>Adaptacions en peces de vestir</t>
  </si>
  <si>
    <t>UF1033</t>
  </si>
  <si>
    <t>Personalitzacions en peces de vestir</t>
  </si>
  <si>
    <t>UC1232_1</t>
  </si>
  <si>
    <t>Atendre el client i seleccionar materials i productes per a processos d'albarderia</t>
  </si>
  <si>
    <t>noUF_MF1232_1</t>
  </si>
  <si>
    <t>UC1233_1</t>
  </si>
  <si>
    <t>Realitzar o reparar artícles d'albarderia</t>
  </si>
  <si>
    <t>UF1727</t>
  </si>
  <si>
    <t>Tècniques bàsiques d'albarderia</t>
  </si>
  <si>
    <t>UF1728</t>
  </si>
  <si>
    <t>Elaboració de productes d'albarderia</t>
  </si>
  <si>
    <t>UF1729</t>
  </si>
  <si>
    <t>Reparació de productes d'albarderia</t>
  </si>
  <si>
    <t>UC1228_1</t>
  </si>
  <si>
    <t>Localitzar i comprovar pells i materials per a la formació de lots</t>
  </si>
  <si>
    <t>noUF_MF1228_1</t>
  </si>
  <si>
    <t>UC1229_1</t>
  </si>
  <si>
    <t>Realitzar operacions de neteja en màquines d'adobatge i acabats de pells, col·laborant en la càrrega-descàrrega i en el manteniment</t>
  </si>
  <si>
    <t>UF1838</t>
  </si>
  <si>
    <t>Processos d'obtenció de cuirs adobats</t>
  </si>
  <si>
    <t>UF1839</t>
  </si>
  <si>
    <t>Processos d'obtenció de cuirs en pasta</t>
  </si>
  <si>
    <t>UF1840</t>
  </si>
  <si>
    <t>Processos d'acabat de pells i cuirs</t>
  </si>
  <si>
    <t>UC0441_2</t>
  </si>
  <si>
    <t>Reconèixer i classificar matèries primeres i productes de pelleteria</t>
  </si>
  <si>
    <t>UF2604</t>
  </si>
  <si>
    <t>Materials tèxtils en pelleteria</t>
  </si>
  <si>
    <t>UF2605</t>
  </si>
  <si>
    <t>Pell i cuir en pelleteria</t>
  </si>
  <si>
    <t>UF2606</t>
  </si>
  <si>
    <t>Processos de fabricació de peces i articles de pelleteria</t>
  </si>
  <si>
    <t>UC0442_2</t>
  </si>
  <si>
    <t>Realitzar el tall de pells per a pelleteria</t>
  </si>
  <si>
    <t>UF2607</t>
  </si>
  <si>
    <t>Tècniques de tall de pells per a pelleteria</t>
  </si>
  <si>
    <t>UF2608</t>
  </si>
  <si>
    <t>Processos de tall de pells per a productes de pelleteria</t>
  </si>
  <si>
    <t>UC0443_2</t>
  </si>
  <si>
    <t>Realitzar l'acoblament i muntatge de components de peces i articles de pelleteria</t>
  </si>
  <si>
    <t>UF2609</t>
  </si>
  <si>
    <t>Preparació de components de pell per al seu acoblament en peces i articles de pelleteria</t>
  </si>
  <si>
    <t>UF2610</t>
  </si>
  <si>
    <t>Processos industrials d'acoblament i muntat de productes de pelleteria</t>
  </si>
  <si>
    <t>UC0444_2</t>
  </si>
  <si>
    <t>Realitzar l'acabament d'articles i peces de pelleteria</t>
  </si>
  <si>
    <t>noUF_MF0444_2</t>
  </si>
  <si>
    <t>UC0428_1</t>
  </si>
  <si>
    <t>Atendre la clienta o el client i realitzar l'aprovisionament per a processos d'entapissament</t>
  </si>
  <si>
    <t>noUF_MF0428_1</t>
  </si>
  <si>
    <t>UC0429_1</t>
  </si>
  <si>
    <t>Realitzar el desguarniment, preparació i muntatge de l'entapissament en mobiliari</t>
  </si>
  <si>
    <t>Tècniques bàsiques de tall, acoblament i acabament de productes tèxtils</t>
  </si>
  <si>
    <t>UF1034</t>
  </si>
  <si>
    <t>Preparació de màquines de tall, acoblament i acabament</t>
  </si>
  <si>
    <t>UF1035</t>
  </si>
  <si>
    <t>Tècniques d'entapissament de mobiliari</t>
  </si>
  <si>
    <t>UC0430_1</t>
  </si>
  <si>
    <t>Realitzar l'emmarcat, guarniment i entelament de parets, i entapissament de panells murals</t>
  </si>
  <si>
    <t>UF1036</t>
  </si>
  <si>
    <t>Tècniques d'entelament i entapissament de panells</t>
  </si>
  <si>
    <t>UC1234_2</t>
  </si>
  <si>
    <t>Realitzar el tall i acoblament a mà en la confecció a mida</t>
  </si>
  <si>
    <t>UF2611</t>
  </si>
  <si>
    <t>Tècniques de tall en confecció a mida</t>
  </si>
  <si>
    <t>UF2612</t>
  </si>
  <si>
    <t>Tècniques d'acoblat a mà en confecció a mida</t>
  </si>
  <si>
    <t>UC1235_2</t>
  </si>
  <si>
    <t>Realitzar l'acoblament a màquina en la confecció a mida</t>
  </si>
  <si>
    <t>UF2613</t>
  </si>
  <si>
    <t>Màquines i equips d'acoblament en la confecció a mida</t>
  </si>
  <si>
    <t>UF2614</t>
  </si>
  <si>
    <t>Tècniques d'acoblat a màquina de vestuari a mida en tèxtil</t>
  </si>
  <si>
    <t>UF2615</t>
  </si>
  <si>
    <t>Tècniques d'acoblat a màquina de vestuari a mida a pell</t>
  </si>
  <si>
    <t>UC1236_2</t>
  </si>
  <si>
    <t>Realitzar l'acabament de peces i articles en confecció a mida</t>
  </si>
  <si>
    <t>noUF_MF1236_2</t>
  </si>
  <si>
    <t>UC1237_2</t>
  </si>
  <si>
    <t>Atendre el client o clienta en els serveis de realització de vestuari a mida</t>
  </si>
  <si>
    <t>noUF_MF1237_2</t>
  </si>
  <si>
    <t>UC0177_1</t>
  </si>
  <si>
    <t>Seleccionar materials i productes per a processos de confecció</t>
  </si>
  <si>
    <t>noUF_MF0177_1</t>
  </si>
  <si>
    <t>UC0178_1</t>
  </si>
  <si>
    <t>Realitzar el tall, preparació, acoblament i acabament de cortines i estores</t>
  </si>
  <si>
    <t>UF1037</t>
  </si>
  <si>
    <t>Preparació d'eines, màquines i equips per a la confecció de productes tèxtils</t>
  </si>
  <si>
    <t>UF1038</t>
  </si>
  <si>
    <t>Confecció de cortines i estores</t>
  </si>
  <si>
    <t>UC0179_1</t>
  </si>
  <si>
    <t>Realitzar el tall, preparació, acoblament i acabament de coixins, fundes i accessoris</t>
  </si>
  <si>
    <t>UF1039</t>
  </si>
  <si>
    <t>Confecció de coixins i roba de la llar</t>
  </si>
  <si>
    <t>UF1040</t>
  </si>
  <si>
    <t>Confecció d'accessoris per a decoració</t>
  </si>
  <si>
    <t>UC2056_3</t>
  </si>
  <si>
    <t>Participar en la gestió del control de qualitat de productes en tèxtil i pell</t>
  </si>
  <si>
    <t>UF2616</t>
  </si>
  <si>
    <t>Procediments i documentació del sistema de qualitat en productes de tèxtil i pell</t>
  </si>
  <si>
    <t>UF2617</t>
  </si>
  <si>
    <t>Auditories internes/externes i millora de la qualitat en productes de tèxtil i pell</t>
  </si>
  <si>
    <t>UF2618</t>
  </si>
  <si>
    <t>Formes de comunicació, inspecció de teixits i pells i anàlisi de dades</t>
  </si>
  <si>
    <t>UC2057_3</t>
  </si>
  <si>
    <t>Supervisar i realitzar assajos per al control de qualitat de productes tèxtils i articles confeccionats</t>
  </si>
  <si>
    <t>UF2619</t>
  </si>
  <si>
    <t>Equips de laboratori, procediments i Normes de qualitat en productes tèxtils i articles confeccionats</t>
  </si>
  <si>
    <t>UF2620</t>
  </si>
  <si>
    <t>Identificació i anàlisi de les fibres tèxtils i especificacions de fils i teixits</t>
  </si>
  <si>
    <t>UF2621</t>
  </si>
  <si>
    <t>Assajos de control de qualitat per a la determinació de solideses de les tintures i efectes d'acabat de teixits</t>
  </si>
  <si>
    <t>UF2622</t>
  </si>
  <si>
    <t>Assajos de control de qualitat i inspecció de productes tèxtils</t>
  </si>
  <si>
    <t>UC2058_3</t>
  </si>
  <si>
    <t>Supervisar i realitzar assajos per a control de qualitat de productes de pell, calçat i marroquineria</t>
  </si>
  <si>
    <t>UF2623</t>
  </si>
  <si>
    <t>Equips de laboratori i normes de qualitat en productes de pell, calçat i marroquineria</t>
  </si>
  <si>
    <t>UF2624</t>
  </si>
  <si>
    <t>Identificació, classificació i propietats dels cuirs</t>
  </si>
  <si>
    <t>UF2625</t>
  </si>
  <si>
    <t>Anàlisi i assajos de control de qualitat de pells per determinar les seves característiques i classificar-les i inspecció de lots de productes de pell, calçat i marroquineria</t>
  </si>
  <si>
    <t>UC2173_3</t>
  </si>
  <si>
    <t>Col·laborar en la planificació i supervisió de l'externalització de la fabricació de productes en tèxtil, pell i confecció</t>
  </si>
  <si>
    <t>UF2848</t>
  </si>
  <si>
    <t>Procediment per a l'externalització de la producció en tèxtil, pell i confecció</t>
  </si>
  <si>
    <t>UF2849</t>
  </si>
  <si>
    <t>Planificació de la producció i fitxes tècniques de productes en tèxtil, pell i confecció</t>
  </si>
  <si>
    <t>UF2850</t>
  </si>
  <si>
    <t>Control de qualitat i seguiment de la producció de la fabricació de productes en tèxtil, pell i confecció</t>
  </si>
  <si>
    <t>UC2174_3</t>
  </si>
  <si>
    <t>Assistir en la gestió de la logística associada a l'externalització de l'abastament i distribució de productes en tèxtil, pell i confecció</t>
  </si>
  <si>
    <t>noUF_MF2174_3</t>
  </si>
  <si>
    <t>UC2175_3</t>
  </si>
  <si>
    <t>Col·laborar en els processos de negociació i execució de les operacions de compravenda nacional i internacional de productes en tèxtil, pell i confecció</t>
  </si>
  <si>
    <t>noUF_MF2175_3</t>
  </si>
  <si>
    <t>UC2176_2</t>
  </si>
  <si>
    <t>Comunicar-se en anglès amb un nivell d'usuari independent, en les relacions derivades de la logística dels processos d'externalització de la producció en tèxtil, pell i confecció</t>
  </si>
  <si>
    <t>noUF_MF2176_2</t>
  </si>
  <si>
    <t>UC0195_2</t>
  </si>
  <si>
    <t>Reconèixer matèries primeres i productes de confecció, calçat i marroquineria</t>
  </si>
  <si>
    <t>UF0156</t>
  </si>
  <si>
    <t>Materials i processos en tèxtil</t>
  </si>
  <si>
    <t>UF0157</t>
  </si>
  <si>
    <t>Materials i processos en pell</t>
  </si>
  <si>
    <t>UC0198_2</t>
  </si>
  <si>
    <t>Tallar teixits i laminats</t>
  </si>
  <si>
    <t>noUF_MF0198_2</t>
  </si>
  <si>
    <t>UC0199_2</t>
  </si>
  <si>
    <t>Tallar pells i cuirs</t>
  </si>
  <si>
    <t>noUF_MF0199_2</t>
  </si>
  <si>
    <t>UC0196_2</t>
  </si>
  <si>
    <t>Acoblar peces de teixits i laminats</t>
  </si>
  <si>
    <t>UF2856</t>
  </si>
  <si>
    <t>Processos i qualitat en acoblament de components i fornitures</t>
  </si>
  <si>
    <t>UF2857</t>
  </si>
  <si>
    <t>Màquines i equips de preparació i acoblament de teixits i laminats</t>
  </si>
  <si>
    <t>UF2858</t>
  </si>
  <si>
    <t>Preparació i acoblament de components i fornitures</t>
  </si>
  <si>
    <t>UC0197_2</t>
  </si>
  <si>
    <t>Acoblar peces de pells i cuirs</t>
  </si>
  <si>
    <t>UF2859</t>
  </si>
  <si>
    <t>Processos i qualitat en acoblament de pells i cuirs</t>
  </si>
  <si>
    <t>UF2860</t>
  </si>
  <si>
    <t>Màquines i equips de preparació i acoblament de pells i cuirs</t>
  </si>
  <si>
    <t>UF2861</t>
  </si>
  <si>
    <t>Preparació i acoblament de pells, cuirs i fornitures</t>
  </si>
  <si>
    <t>UC0913_3</t>
  </si>
  <si>
    <t>Desenvolupar el modelatge de peces sobre maniquí</t>
  </si>
  <si>
    <t>UF2862</t>
  </si>
  <si>
    <t>Estudi i anàlisi del disseny per a la realització de l'ajust de "la toile" o glasseta del model</t>
  </si>
  <si>
    <t>UF2863</t>
  </si>
  <si>
    <t>Obtenció del prototip, a partir de "la toile", per a la seva posterior transformació i creació de col·leccions</t>
  </si>
  <si>
    <t>UC0914_3</t>
  </si>
  <si>
    <t>Planificar i desenvolupar els patrons per al model a confeccionar</t>
  </si>
  <si>
    <t>UF2864</t>
  </si>
  <si>
    <t>Elaboració dels patrons base d'articles de confecció i pell</t>
  </si>
  <si>
    <t>UF2865</t>
  </si>
  <si>
    <t>Transformació dels patrons d'articles de confecció i pell</t>
  </si>
  <si>
    <t>UF2866</t>
  </si>
  <si>
    <t>Verificació dels patrons d'articles de confecció i pell</t>
  </si>
  <si>
    <t>UC0915_3</t>
  </si>
  <si>
    <t>Industrialitzar els patrons del model d'articles de confecció en tèxtil i pell</t>
  </si>
  <si>
    <t>UF2868</t>
  </si>
  <si>
    <t>Estudi i realització de la marcada de patrons per a la industrialització d'articles de confecció en tèxtil i pell</t>
  </si>
  <si>
    <t>UF2867</t>
  </si>
  <si>
    <t>Estudi i realització de l'escalat de patrons per a la industrialització d'articles de confecció en tèxtil i pell</t>
  </si>
  <si>
    <t>UC1506_3</t>
  </si>
  <si>
    <t>Col·laborar en l'elaboració del projecte de vestuari per a l'espectacle en viu</t>
  </si>
  <si>
    <t>UF2773</t>
  </si>
  <si>
    <t>Dramatúrgia, escenificació i espai escènic</t>
  </si>
  <si>
    <t>UF2774</t>
  </si>
  <si>
    <t>Col·laboració en l'elaboració de projectes de vestuari per a l'espectacle</t>
  </si>
  <si>
    <t>UF2775</t>
  </si>
  <si>
    <t>Adaptacions de projectes de vestuari per a espectacles en viu en gires</t>
  </si>
  <si>
    <t>UC1507_3</t>
  </si>
  <si>
    <t>Planificar i gestionar el muntatge i desmuntatge del vestuari per a espectacle en viu</t>
  </si>
  <si>
    <t>noUF_MF1507_3</t>
  </si>
  <si>
    <t>UC1508_3</t>
  </si>
  <si>
    <t>Adaptar i mantenir el vestuari escènic en bon estat d'ús</t>
  </si>
  <si>
    <t>UF2776</t>
  </si>
  <si>
    <t>Presa de mesures i adaptacions del vestuari de l'espectacle</t>
  </si>
  <si>
    <t>UF2777</t>
  </si>
  <si>
    <t>Tècniques de confecció, tintura i estampació aplicades al manteniment del vestuari de l'espectacle</t>
  </si>
  <si>
    <t>UF2778</t>
  </si>
  <si>
    <t>Tècniques de neteja i planxa aplicades al manteniment del vestuari de l'espectacle</t>
  </si>
  <si>
    <t>UC1509_3</t>
  </si>
  <si>
    <t>Organitzar el vestuari i realitzar el servei a assajos i funcions</t>
  </si>
  <si>
    <t>UF2779</t>
  </si>
  <si>
    <t>Processos de feina en sastreria durant els primers assajos</t>
  </si>
  <si>
    <t>UF2780</t>
  </si>
  <si>
    <t>Servei a assajos i funcions amb el vestuari a la secció de sastreria</t>
  </si>
  <si>
    <t>UC1517_3</t>
  </si>
  <si>
    <t>Buscar informació i documentar la història i evolució del vestir per a projects escènics</t>
  </si>
  <si>
    <t>noUF_MF1517_3</t>
  </si>
  <si>
    <t>UC1518_3</t>
  </si>
  <si>
    <t>Planificar el desenvolupament del vestuari a partir dels figurins del projecte artístic</t>
  </si>
  <si>
    <t>noUF_MF1518_3</t>
  </si>
  <si>
    <t>UC1519_3</t>
  </si>
  <si>
    <t>Realitzar el modelatge, patronatge i tall de vestuari de l'espectacle</t>
  </si>
  <si>
    <t>UF2869</t>
  </si>
  <si>
    <t>Planificació i gestió de recursos del taller per a projectes de realització de vestuari de l'espectacle</t>
  </si>
  <si>
    <t>UF2870</t>
  </si>
  <si>
    <t>Presa de mesures i creació dels patrons per a la realització de vestuari de l'espectacle</t>
  </si>
  <si>
    <t>UF2871</t>
  </si>
  <si>
    <t>Aplicació de tècniques de modelatge per a vestuari de l'espectacle en viu</t>
  </si>
  <si>
    <t>UF2872</t>
  </si>
  <si>
    <t>Tècniques de marcatge i cort aplicades a la realització de vestuari de l'espectacle</t>
  </si>
  <si>
    <t>UC1520_3</t>
  </si>
  <si>
    <t>Supervisar i realitzar les proves als intèrprets, l'acoblament i els acabaments de vestuari de l'espectacle</t>
  </si>
  <si>
    <t>UF2873</t>
  </si>
  <si>
    <t>Processos d'acoblament i execució de primeres proves i ajustos de peces de vestuari per a l'espectacle</t>
  </si>
  <si>
    <t>UF2874</t>
  </si>
  <si>
    <t>Tècniques d'acoblament final, execució de segones proves, ajustos i acabats de peces de vestuari per a l'espectacle</t>
  </si>
  <si>
    <t>UF2875</t>
  </si>
  <si>
    <t>Tècniques de transformació de peces confeccionades de vestuari</t>
  </si>
  <si>
    <t>UF2876</t>
  </si>
  <si>
    <t>Tècniques de realització de peces de vestir per a objectes d'ús escènic</t>
  </si>
  <si>
    <t>UC1521_3</t>
  </si>
  <si>
    <t>Transformar materials tèxtils i no tèxtils per al seu ús en vestuari d'espectacle</t>
  </si>
  <si>
    <t>UF2877</t>
  </si>
  <si>
    <t>Obtenció d'estructures per a vestuari de l'espectacle</t>
  </si>
  <si>
    <t>UF2878</t>
  </si>
  <si>
    <t>Tintura, estampació, envelliment i altres efectes per a vestuari de l'espectacle</t>
  </si>
  <si>
    <t>UC1230_1</t>
  </si>
  <si>
    <t>Localitzar i comprovar materials i productes textils per a formar lots</t>
  </si>
  <si>
    <t>noUF_MF1230_1</t>
  </si>
  <si>
    <t>UC1231_1</t>
  </si>
  <si>
    <t>Realitzar operacions de neteja en màquines d'ennobliment tèxtil, col·laborant en la càrrega-descàrrega i el manteniment</t>
  </si>
  <si>
    <t>noUF_MF1231_1</t>
  </si>
  <si>
    <t>UC0180_2</t>
  </si>
  <si>
    <t>Reconèixer materials i productes en processos tèxtils</t>
  </si>
  <si>
    <t>noUF_MF0180_2</t>
  </si>
  <si>
    <t>UC0188_2</t>
  </si>
  <si>
    <t>Preparar dissolucions per als tractaments d'ennobliment de matèries tèxtils</t>
  </si>
  <si>
    <t>UF2558</t>
  </si>
  <si>
    <t>Emmagatzemament i manipulació de substàncies, preparats i productes químics</t>
  </si>
  <si>
    <t>UF2559</t>
  </si>
  <si>
    <t>Preparació de dissolucions i verificació de substàncies, preparats i productes químics</t>
  </si>
  <si>
    <t>UC0189_2</t>
  </si>
  <si>
    <t>Realitzar els tractaments previs a la tintura de matèries tèxtils</t>
  </si>
  <si>
    <t>UF2560</t>
  </si>
  <si>
    <t>Anàlisi dels processos previs a la tintura de preparació i blanqueig</t>
  </si>
  <si>
    <t>UF2561</t>
  </si>
  <si>
    <t>Realització i avaluació dels processos previs a la tintura de preparació i blanqueig</t>
  </si>
  <si>
    <t>UF2845</t>
  </si>
  <si>
    <t>Prevenció de riscos laborals en processos d'ennobliment de matèries tèxtils i pells</t>
  </si>
  <si>
    <t>UC0190_2</t>
  </si>
  <si>
    <t>Realitzar la tintura de matèries tèxtils</t>
  </si>
  <si>
    <t>UF2562</t>
  </si>
  <si>
    <t>Relació entre colorants, matèries tèxtils i processos de tintura</t>
  </si>
  <si>
    <t>UF2563</t>
  </si>
  <si>
    <t>Realització dels processos de tintura en diferents sistemes de maquinària</t>
  </si>
  <si>
    <t>UF2564</t>
  </si>
  <si>
    <t>Solideses, color i especificacions tècniques de la tintura</t>
  </si>
  <si>
    <t>UC0890_2</t>
  </si>
  <si>
    <t>Realitzar els aprests sobre articles tèxtils</t>
  </si>
  <si>
    <t>UF2565</t>
  </si>
  <si>
    <t>Operacions d'aprestos de matèries i articles tèxtils</t>
  </si>
  <si>
    <t>UF2566</t>
  </si>
  <si>
    <t>Maquinària d'aprestos de matèries i articles tèxtils</t>
  </si>
  <si>
    <t>UF2567</t>
  </si>
  <si>
    <t>Control de qualitat dels aprestos de matèries i articles tèxtils</t>
  </si>
  <si>
    <t>UC0891_2</t>
  </si>
  <si>
    <t>Realitzar els acabaments d'articles tèxtils</t>
  </si>
  <si>
    <t>UF2568</t>
  </si>
  <si>
    <t>Operacions d'acabats de matèries i articles tèxtils</t>
  </si>
  <si>
    <t>UF2569</t>
  </si>
  <si>
    <t>Maquinària d'acabats de matèries i articles tèxtils</t>
  </si>
  <si>
    <t>UF2570</t>
  </si>
  <si>
    <t>Control de qualitat dels acabats de matèries i articles tèxtils</t>
  </si>
  <si>
    <t>UC0434_1</t>
  </si>
  <si>
    <t>Recepcionar, classificar i preparar la roba per a la seva neteja</t>
  </si>
  <si>
    <t>noUF_MF0434_1</t>
  </si>
  <si>
    <t>UC0435_1</t>
  </si>
  <si>
    <t>Realitzar el rentatge aquós de roba</t>
  </si>
  <si>
    <t>noUF_MF0435_1</t>
  </si>
  <si>
    <t>UC0436_1</t>
  </si>
  <si>
    <t>Realitzar el rentatge en sec de roba</t>
  </si>
  <si>
    <t>noUF_MF0436_1</t>
  </si>
  <si>
    <t>UC0437_1</t>
  </si>
  <si>
    <t>Realitzar l'assecament, planxada i embossament de roba</t>
  </si>
  <si>
    <t>noUF_MF0437_1</t>
  </si>
  <si>
    <t>UC0453_3</t>
  </si>
  <si>
    <t>Analitzar matèries primeres, productes i processos tèxtils</t>
  </si>
  <si>
    <t>UF2571</t>
  </si>
  <si>
    <t>Matèries i productes tèxtils</t>
  </si>
  <si>
    <t>UF2572</t>
  </si>
  <si>
    <t>Processos tèxtils</t>
  </si>
  <si>
    <t>UF2573</t>
  </si>
  <si>
    <t>Control de qualitat</t>
  </si>
  <si>
    <t>UC0900_3</t>
  </si>
  <si>
    <t>Realitzar el disseny tècnic d'estampats tèxtils assegurant la seva viabilitat</t>
  </si>
  <si>
    <t>UF2574</t>
  </si>
  <si>
    <t>Tractament de la imatge i el disseny dels estampats tèxtils</t>
  </si>
  <si>
    <t>UF2575</t>
  </si>
  <si>
    <t>Color i colorimetria en l'estampació tèxtil</t>
  </si>
  <si>
    <t>UF2576</t>
  </si>
  <si>
    <t>Fonts d'informació i anàlisi de tendències dels estampats tèxtils</t>
  </si>
  <si>
    <t>UC0901_3</t>
  </si>
  <si>
    <t>Adaptar els procediments de preparació, tintura, aprests i acabaments als requeriments del disseny</t>
  </si>
  <si>
    <t>UF2577</t>
  </si>
  <si>
    <t>Preparació i tintura tèxtil</t>
  </si>
  <si>
    <t>UF2578</t>
  </si>
  <si>
    <t>Aprestos i acabats tèxtils</t>
  </si>
  <si>
    <t>UC0902_3</t>
  </si>
  <si>
    <t>Adaptar els procediments per a la realització d'estampats tèxtils</t>
  </si>
  <si>
    <t>UF2579</t>
  </si>
  <si>
    <t>Substrats per a l'estampació i colorimetria tèxtil</t>
  </si>
  <si>
    <t>UF2580</t>
  </si>
  <si>
    <t>Tècniques i processos d'estampació</t>
  </si>
  <si>
    <t>UC0191_2</t>
  </si>
  <si>
    <t>Preparar productes per al tractament de les pells</t>
  </si>
  <si>
    <t>UF2677</t>
  </si>
  <si>
    <t>Preparació de les dissolucions per al tenyit i greixatge de pells</t>
  </si>
  <si>
    <t>UF2678</t>
  </si>
  <si>
    <t>Verificació de les solucions de tintura i greixatge segons criteris de qualitat</t>
  </si>
  <si>
    <t>UC0887_2</t>
  </si>
  <si>
    <t>Preparar pells per al seu acabament</t>
  </si>
  <si>
    <t>UF2679</t>
  </si>
  <si>
    <t>Control i processat de les pells per a seu posterior acabat</t>
  </si>
  <si>
    <t>UF2680</t>
  </si>
  <si>
    <t>Verificació de les pells en curs segons criteris de qualitat</t>
  </si>
  <si>
    <t>UC0888_2</t>
  </si>
  <si>
    <t>Realitzar l'acabament de les pells</t>
  </si>
  <si>
    <t>UF2681</t>
  </si>
  <si>
    <t>Operacions d'acabat de les pells</t>
  </si>
  <si>
    <t>UF2682</t>
  </si>
  <si>
    <t>Verificació de les pells acabades segons criteris de qualitat</t>
  </si>
  <si>
    <t>UC0889_2</t>
  </si>
  <si>
    <t>Classificar les pells acabades</t>
  </si>
  <si>
    <t>noUF_MF0889_2</t>
  </si>
  <si>
    <t>UC0192_2</t>
  </si>
  <si>
    <t>Preparar pells per a la seva tintura</t>
  </si>
  <si>
    <t>UF2699</t>
  </si>
  <si>
    <t>Control i processat de les pells per a la seva posterior tintura</t>
  </si>
  <si>
    <t>UF2700</t>
  </si>
  <si>
    <t>Verificació de les pells en curs durant els processos previs a la tintura segons criteris de qualitat</t>
  </si>
  <si>
    <t>UC0193_2</t>
  </si>
  <si>
    <t>Realitzar la tintura i greixatge de les pells</t>
  </si>
  <si>
    <t>UF2701</t>
  </si>
  <si>
    <t>Operacions de tintura i greixatge de pells</t>
  </si>
  <si>
    <t>UF2702</t>
  </si>
  <si>
    <t>Verificació de les pells tenyides i greixades segons criteris de qualitat</t>
  </si>
  <si>
    <t>UC0194_2</t>
  </si>
  <si>
    <t>Classificar pells en curs i tenyides</t>
  </si>
  <si>
    <t>noUF_MF0194_2</t>
  </si>
  <si>
    <t>UC0431_1</t>
  </si>
  <si>
    <t>Seleccionar materials i productes per als processos tèxtils</t>
  </si>
  <si>
    <t>noUF_MF0431_1</t>
  </si>
  <si>
    <t>UC0433_1</t>
  </si>
  <si>
    <t>Realitzar operacions bàsiques d'alimentació de materials i fabricació en processos de filatura, arts de teixir i teles no teixides</t>
  </si>
  <si>
    <t>UF1600</t>
  </si>
  <si>
    <t>Mètodes bàsics de producció en teixits de punt</t>
  </si>
  <si>
    <t>UF1599</t>
  </si>
  <si>
    <t>Mètodes bàsics de producció en teixits de calada</t>
  </si>
  <si>
    <t>UF1598</t>
  </si>
  <si>
    <t>Mètodes bàsics de producció en filatura i teles no teixides</t>
  </si>
  <si>
    <t>UC1242_3</t>
  </si>
  <si>
    <t>Gestionar la informació sobre innovació en el camp dels tèxtils tècnics</t>
  </si>
  <si>
    <t>noUF_MF1242_3</t>
  </si>
  <si>
    <t>UC1243_3</t>
  </si>
  <si>
    <t>Col·laborar en l'execució de projectes de desenvolupament de tèxtils tècnics</t>
  </si>
  <si>
    <t>UF2816</t>
  </si>
  <si>
    <t>Materials per al desenvolupament de tèxtils tècnics</t>
  </si>
  <si>
    <t>UF2817</t>
  </si>
  <si>
    <t>Processos per al desenvolupament de tèxtils tècnics</t>
  </si>
  <si>
    <t>UF2818</t>
  </si>
  <si>
    <t>Gestió del desenvolupament de tèxtils tècnics</t>
  </si>
  <si>
    <t>UC1244_3</t>
  </si>
  <si>
    <t>Controlar el compliment de les normatives sobre processos i productes del tèxtil tècnic</t>
  </si>
  <si>
    <t>UF2820</t>
  </si>
  <si>
    <t>Normativa de productes de tèxtils tècnics</t>
  </si>
  <si>
    <t>UF2819</t>
  </si>
  <si>
    <t>Normativa de processos de tèxtils tècnics</t>
  </si>
  <si>
    <t>UC0897_2</t>
  </si>
  <si>
    <t>Preparar fils i ordir plegadores per a telers de punt per ordit</t>
  </si>
  <si>
    <t>UF2591</t>
  </si>
  <si>
    <t>Prevenció de riscos laborals en línies de producció tèxtil</t>
  </si>
  <si>
    <t>UF2594</t>
  </si>
  <si>
    <t>Producció de fils i ordits per a màquines de teixit de punt per ordit</t>
  </si>
  <si>
    <t>UC0898_2</t>
  </si>
  <si>
    <t>Preparar i producir teixits en màquines Kette i circulars d'ordit</t>
  </si>
  <si>
    <t>UF2581</t>
  </si>
  <si>
    <t>Producció de teixidora en màquines Kette</t>
  </si>
  <si>
    <t>UF2582</t>
  </si>
  <si>
    <t>Producció de teixidora en màquines circulars d'ordit</t>
  </si>
  <si>
    <t>UC0899_2</t>
  </si>
  <si>
    <t>Preparar i produir teixits en màquines Raschel i Crochet</t>
  </si>
  <si>
    <t>UF2583</t>
  </si>
  <si>
    <t>Producció de teixidora en màquines Raschel una fontura</t>
  </si>
  <si>
    <t>UF2584</t>
  </si>
  <si>
    <t>Producció de teixidora en màquines Raschel doble fontura</t>
  </si>
  <si>
    <t>UF2585</t>
  </si>
  <si>
    <t>Producció de teixidora en màquines Crochet</t>
  </si>
  <si>
    <t>UC0181_2</t>
  </si>
  <si>
    <t>Preparar les màquines i realitzar la producció de filatura</t>
  </si>
  <si>
    <t>UF2588</t>
  </si>
  <si>
    <t>Processos de filatura</t>
  </si>
  <si>
    <t>UF2589</t>
  </si>
  <si>
    <t>Màquines i equips de filatura</t>
  </si>
  <si>
    <t>UF2590</t>
  </si>
  <si>
    <t>Control de qualitat en filatura</t>
  </si>
  <si>
    <t>UC0182_2</t>
  </si>
  <si>
    <t>Preparar les màquines i realitzar la producció de teles no teixides</t>
  </si>
  <si>
    <t>UF2592</t>
  </si>
  <si>
    <t>Processos de teles no teixides</t>
  </si>
  <si>
    <t>UF2593</t>
  </si>
  <si>
    <t>UC1238_3</t>
  </si>
  <si>
    <t>Col·laborar en el reconeixement i documentació relacionats amb la conservació de tapissos i estores antics i actuals</t>
  </si>
  <si>
    <t>noUF_MF1238_3</t>
  </si>
  <si>
    <t>UC1239_3</t>
  </si>
  <si>
    <t>Col·laborar en la conservació i neteja manual de tapissos i estores</t>
  </si>
  <si>
    <t>UF2643</t>
  </si>
  <si>
    <t>Mesures de seguretat laboral i mediambiental en neteja i restauració de tapissos i catifes</t>
  </si>
  <si>
    <t>UF2644</t>
  </si>
  <si>
    <t>Operacions prèvies a la conservació i neteja manual de tapissos i catifes antics i actuals</t>
  </si>
  <si>
    <t>UF2645</t>
  </si>
  <si>
    <t>Tècniques de conservació i neteja manual de tapissos i catifes antics i actuals</t>
  </si>
  <si>
    <t>UC1240_2</t>
  </si>
  <si>
    <t>Preparar i tenyir manualment fibres tèxtils naturals</t>
  </si>
  <si>
    <t>noUF_MF1240_2</t>
  </si>
  <si>
    <t>UC1241_3</t>
  </si>
  <si>
    <t>Col·laborar en la restauració de tapissos i estores d'acord amb la normativa vigent sobre protecció de béns culturals</t>
  </si>
  <si>
    <t>UF2646</t>
  </si>
  <si>
    <t>Tècniques de preparació de tapissos i catifes per a la seva conservació i restauració</t>
  </si>
  <si>
    <t>UF2647</t>
  </si>
  <si>
    <t>Tècniques de consolidació i reintegració de tapissos i catifes per a la seva conservació i restauració</t>
  </si>
  <si>
    <t>UF2648</t>
  </si>
  <si>
    <t>Tècniques d'acabat en el procés de conservació i restauració de tapissos i catifes i procediments per al seu emmagatzematge o exposició</t>
  </si>
  <si>
    <t>UC0460_3</t>
  </si>
  <si>
    <t>Organitzar i programar la producció de teixits de punt</t>
  </si>
  <si>
    <t>UF2654</t>
  </si>
  <si>
    <t>Organització de la producció</t>
  </si>
  <si>
    <t>UF2655</t>
  </si>
  <si>
    <t>Gestió de la producció</t>
  </si>
  <si>
    <t>UC0461_3</t>
  </si>
  <si>
    <t>Gestionar la qualitat de la producció d'art de teixir de punt</t>
  </si>
  <si>
    <t>noUF_MF0461_3</t>
  </si>
  <si>
    <t>UC0462_3</t>
  </si>
  <si>
    <t>Supervisar i controlar la producció en art de teixir de punt per trama</t>
  </si>
  <si>
    <t>UF2656</t>
  </si>
  <si>
    <t>Preparació dels equips de fabricació dels teixits de punt per recollida</t>
  </si>
  <si>
    <t>UF2657</t>
  </si>
  <si>
    <t>Producció dels teixits de punt per recollida</t>
  </si>
  <si>
    <t>UF2658</t>
  </si>
  <si>
    <t>Control de la producció dels teixits de punt per recollida</t>
  </si>
  <si>
    <t>UC0463_3</t>
  </si>
  <si>
    <t>Supervisar i controlar la producció en art de teixir de punt per ordit</t>
  </si>
  <si>
    <t>UF2659</t>
  </si>
  <si>
    <t>Preparació dels equips de fabricació dels teixits de punt per ordit</t>
  </si>
  <si>
    <t>UF2660</t>
  </si>
  <si>
    <t>Producció dels teixits de punt per ordit</t>
  </si>
  <si>
    <t>UF2661</t>
  </si>
  <si>
    <t>Control de la producció dels teixits de punt per ordit</t>
  </si>
  <si>
    <t>UC0183_2</t>
  </si>
  <si>
    <t>Produir teixits de calada convencionals i jacquard</t>
  </si>
  <si>
    <t>UF2827</t>
  </si>
  <si>
    <t>Paràmetres i estructura dels teixits i productes intermedis</t>
  </si>
  <si>
    <t>UF2828</t>
  </si>
  <si>
    <t>Processos de preparació i tissatge</t>
  </si>
  <si>
    <t>UF2829</t>
  </si>
  <si>
    <t>Màquines i equips de tissatge</t>
  </si>
  <si>
    <t>UC0184_2</t>
  </si>
  <si>
    <t>Produir teixits de calada especials</t>
  </si>
  <si>
    <t>UF2830</t>
  </si>
  <si>
    <t>Paràmetres i estructura dels teixits de calada especials i productes intermedis</t>
  </si>
  <si>
    <t>UF2831</t>
  </si>
  <si>
    <t>Processos de preparació i tissatge de teixits de calada especials</t>
  </si>
  <si>
    <t>UF2832</t>
  </si>
  <si>
    <t>Màquines i equips de tissatge per a teixits de calada especials</t>
  </si>
  <si>
    <t>UC0894_2</t>
  </si>
  <si>
    <t>Preparar fils i matèries primeres per a art de teixir de punt</t>
  </si>
  <si>
    <t>UF2524</t>
  </si>
  <si>
    <t>Producció de fils i matèries primeres per a teixidora de punt per recollida</t>
  </si>
  <si>
    <t>UC0895_2</t>
  </si>
  <si>
    <t>Preparar màquines tricotoses i màquines de teixir Cotton per produir teixits i peces</t>
  </si>
  <si>
    <t>UF2833</t>
  </si>
  <si>
    <t>Producció de teixidora de punt de peça conformada</t>
  </si>
  <si>
    <t>UF2834</t>
  </si>
  <si>
    <t>Producció de teixidora de punt de peça completa</t>
  </si>
  <si>
    <t>UF2835</t>
  </si>
  <si>
    <t>Producció de teixidora de punt de complements</t>
  </si>
  <si>
    <t>UC0896_2</t>
  </si>
  <si>
    <t>Preparar màquines circulars de gran i petit diàmetre per produir teixits i peces</t>
  </si>
  <si>
    <t>UF2836</t>
  </si>
  <si>
    <t>Producció de teixidora de punt en peça circular</t>
  </si>
  <si>
    <t>UF2837</t>
  </si>
  <si>
    <t>Producció de teixidora de punt en calceteria</t>
  </si>
  <si>
    <t>UF2838</t>
  </si>
  <si>
    <t>Producció de teixidora en punt "seamless"</t>
  </si>
  <si>
    <t>UC0469_3</t>
  </si>
  <si>
    <t>Organitzar i programar la producció de filatura, teles no teixides i art de teixir de calada</t>
  </si>
  <si>
    <t>noUF_MF0469_3</t>
  </si>
  <si>
    <t>UC0470_3</t>
  </si>
  <si>
    <t>Gestionar la qualitat de la filatura, teles no teixides i art de teixir de calada</t>
  </si>
  <si>
    <t>noUF_MF0470_3</t>
  </si>
  <si>
    <t>UC0471_3</t>
  </si>
  <si>
    <t>Supervisar i controlar la producció de filatura</t>
  </si>
  <si>
    <t>UF2839</t>
  </si>
  <si>
    <t>Màquines i processos de filatura</t>
  </si>
  <si>
    <t>UF2840</t>
  </si>
  <si>
    <t>Control de la producció i manteniment en filatura</t>
  </si>
  <si>
    <t>UC0472_3</t>
  </si>
  <si>
    <t>Supervisar i controlar la producció en teles no teixides</t>
  </si>
  <si>
    <t>UF2841</t>
  </si>
  <si>
    <t>Màquines i processos de teles no teixides</t>
  </si>
  <si>
    <t>UF2842</t>
  </si>
  <si>
    <t>Control de la producció i manteniment en teles no teixides</t>
  </si>
  <si>
    <t>UC0473_3</t>
  </si>
  <si>
    <t>Supervisar i controlar la producció d'art de teixir de calada</t>
  </si>
  <si>
    <t>UF2843</t>
  </si>
  <si>
    <t>Màquines i processos de teixidora de calada. estructura de teixits</t>
  </si>
  <si>
    <t>UF2844</t>
  </si>
  <si>
    <t>Control de la producció i manteniment en teixidora de calada</t>
  </si>
  <si>
    <t>UC0629_2</t>
  </si>
  <si>
    <t>Mantenir motors dièsel</t>
  </si>
  <si>
    <t>UF0917</t>
  </si>
  <si>
    <t>Prevenció de riscos laborals i mediambientals en manteniment de vehicles</t>
  </si>
  <si>
    <t>UF1617</t>
  </si>
  <si>
    <t>Manteniment de motors tèrmics dièsel</t>
  </si>
  <si>
    <t>UF1618</t>
  </si>
  <si>
    <t>Manteniment dels sistemes de lubricació, refrigeració i alimentació dels motors dièsel</t>
  </si>
  <si>
    <t>UC0630_2</t>
  </si>
  <si>
    <t>Mantenir sistemes de suspensió i frens de material rodant ferroviari</t>
  </si>
  <si>
    <t>UF2004</t>
  </si>
  <si>
    <t>Sistemes pneumàtics i hidràulics</t>
  </si>
  <si>
    <t>UF2005</t>
  </si>
  <si>
    <t>Manteniment del sistema de fre pneumàtic</t>
  </si>
  <si>
    <t>UF2006</t>
  </si>
  <si>
    <t>Manteniment de sistemes de suspensió, circuits de fluids i circuits pneumàtics auxiliars</t>
  </si>
  <si>
    <t>UF2116</t>
  </si>
  <si>
    <t>Prevenció de riscos laborals i mediambientals en ferrocarril</t>
  </si>
  <si>
    <t>UC0631_2</t>
  </si>
  <si>
    <t>Mantenir sistemes de transmissió, recolzament, rodatge i elements d'acoblament de material rodant ferroviari</t>
  </si>
  <si>
    <t>UF2007</t>
  </si>
  <si>
    <t>Manteniment de rodatge i sistemes de transmissió</t>
  </si>
  <si>
    <t>UF2008</t>
  </si>
  <si>
    <t>Manteniment d'elements d'acoblament i bastidor de bogi</t>
  </si>
  <si>
    <t>UC0632_2</t>
  </si>
  <si>
    <t>Mantenir sistemes electrico-electrònics d'alimentació, tracció, enllumenat i senyalització de material rodant ferroviari</t>
  </si>
  <si>
    <t>UF2114</t>
  </si>
  <si>
    <t>Diagnòstic i reparació dels sistemes d'alimentació i tracció de material rodador ferroviari</t>
  </si>
  <si>
    <t>UF2115</t>
  </si>
  <si>
    <t>Diagnòstic i reparació dels sistemes auxiliars de material rodador ferroviari</t>
  </si>
  <si>
    <t>UF2113</t>
  </si>
  <si>
    <t>Electricitat electrònica aplicada al material rodador ferroviari</t>
  </si>
  <si>
    <t>UC0633_2</t>
  </si>
  <si>
    <t>Mantenir sistemes electrico-electrònics de comunicació, seguretat i comfortabilitat de material rodant ferroviari</t>
  </si>
  <si>
    <t>UF2118</t>
  </si>
  <si>
    <t>Diagnòstic i reparació de sistemes de climatització i confortabilitat de material rodador ferroviari</t>
  </si>
  <si>
    <t>UF2117</t>
  </si>
  <si>
    <t>Diagnòstic i reparació de sistemes de comunicació i seguretat de material rodador ferroviari</t>
  </si>
  <si>
    <t>UC0623_1</t>
  </si>
  <si>
    <t>Desmuntar, muntar i substituir elements mecànics simples del vehicle</t>
  </si>
  <si>
    <t>noUF_MF0623_1</t>
  </si>
  <si>
    <t>UC0624_1</t>
  </si>
  <si>
    <t>Desmuntar, muntar i substituir elements elèctrics simples del vehicle</t>
  </si>
  <si>
    <t>noUF_MF0624_1</t>
  </si>
  <si>
    <t>UC0137_3</t>
  </si>
  <si>
    <t>Gestionar el manteniment de vehicles i la logística associada, atenent a criteris d'eficàcia, seguretat i qualitat</t>
  </si>
  <si>
    <t>UF1259</t>
  </si>
  <si>
    <t>Planificació dels processos de manteniment de vehicles i distribució de càrregues de treball</t>
  </si>
  <si>
    <t>UF1260</t>
  </si>
  <si>
    <t>Gestió de la recepció de vehicles</t>
  </si>
  <si>
    <t>UC0138_3</t>
  </si>
  <si>
    <t>Planificar els processos de reparació dels sistemes elèctrics, electrònics, de seguretat i comfortabilitat, controlant-ne l'execució</t>
  </si>
  <si>
    <t>UF1525</t>
  </si>
  <si>
    <t>Diagnosis i reparacions d'avaries en sistemes elèctrics, electrònics, de seguretat i comfort</t>
  </si>
  <si>
    <t>UF1526</t>
  </si>
  <si>
    <t>Supervisió de processos d'intervenció, proves i verificacions en els sistemes elèctrics i e</t>
  </si>
  <si>
    <t>UC0139_3</t>
  </si>
  <si>
    <t>Planificar els processos de reparació dels sistemes de transmissió de força i trens de rodatge, controlant-ne l'execució</t>
  </si>
  <si>
    <t>UF1527</t>
  </si>
  <si>
    <t>Planificació i control dels processos d'intervenció dels sistemes de frenada</t>
  </si>
  <si>
    <t>UF1529</t>
  </si>
  <si>
    <t>Planificació i control dels processos d'intervenció en els sistemes de transmissió de força</t>
  </si>
  <si>
    <t>UF1528</t>
  </si>
  <si>
    <t>Planificació i control dels processos d'intervenció en els sistemes de suspensió i direcció</t>
  </si>
  <si>
    <t>UC0140_3</t>
  </si>
  <si>
    <t>Planificar els processos de reparació dels motors tèrmics i els seus sistemes auxiliars controlant-ne l'execució</t>
  </si>
  <si>
    <t>UF1531</t>
  </si>
  <si>
    <t>Supervisió de processos d'intervenció, proves i verificacions en els motores tèrmics i els seus</t>
  </si>
  <si>
    <t>UF1530</t>
  </si>
  <si>
    <t>Diagnosis i reparacions de les avaries dels motors tèrmics i els seus sistemes auxiliars</t>
  </si>
  <si>
    <t>UC0626_2</t>
  </si>
  <si>
    <t>Mantenir els sistemes de càrrega i arrencada dels vehicles</t>
  </si>
  <si>
    <t>UF1099</t>
  </si>
  <si>
    <t>Electricitat, electromagnetisme i electrònica aplicats a l'automòbil</t>
  </si>
  <si>
    <t>UF1100</t>
  </si>
  <si>
    <t>Manteniment del sistema d'arrencada del motor del vehicle</t>
  </si>
  <si>
    <t>UF1101</t>
  </si>
  <si>
    <t>Manteniment del sistema de càrrega amb alternador</t>
  </si>
  <si>
    <t>UC0627_2</t>
  </si>
  <si>
    <t>Mantenir els circuits elèctrics auxiliars de vehicles</t>
  </si>
  <si>
    <t>UF1102</t>
  </si>
  <si>
    <t>Manteniment de sistemes d'enllumenat i de senyalització</t>
  </si>
  <si>
    <t>UF1103</t>
  </si>
  <si>
    <t>Manteniment dels dispositius elèctrics d'habitacle i cofre del motor</t>
  </si>
  <si>
    <t>UF1104</t>
  </si>
  <si>
    <t>Manteniment de xarxes multiplexades</t>
  </si>
  <si>
    <t>UC0628_2</t>
  </si>
  <si>
    <t>Mantenir els sistemes de seguretat i comfortabilitat de vehicles</t>
  </si>
  <si>
    <t>UF1105</t>
  </si>
  <si>
    <t>Manteniment de sistemes de seguretat i de recolzament a la conducció</t>
  </si>
  <si>
    <t>UF1106</t>
  </si>
  <si>
    <t>Manteniment de sistemes de climatització</t>
  </si>
  <si>
    <t>UF1107</t>
  </si>
  <si>
    <t>Muntatge i manteniment d'equips audio, vídeo i telecomunicacions</t>
  </si>
  <si>
    <t>UC0849_2</t>
  </si>
  <si>
    <t>Mantenir els sistemes de direcció i suspensió de maquinària agrícola, d'indústries extractives i d'edificació i obra civil</t>
  </si>
  <si>
    <t>UF1608</t>
  </si>
  <si>
    <t>Manteniment i reparació dels sistemes de direcció en els vehicles especials</t>
  </si>
  <si>
    <t>UF1609</t>
  </si>
  <si>
    <t>Manteniment i reparació dels sistemes de suspensió i trens de rodament en els vehicles e</t>
  </si>
  <si>
    <t>UC0850_2</t>
  </si>
  <si>
    <t>Mantenir els sistemes de transmissió i frens de maquinària agrícola, d'indústries extractives i d'edificació i obra civil</t>
  </si>
  <si>
    <t>UF1611</t>
  </si>
  <si>
    <t>Manteniment i reparació dels sistemes de frens en els vehicles especials</t>
  </si>
  <si>
    <t>UF1610</t>
  </si>
  <si>
    <t>Manteniment i reparació dels sistemes de transmissió en els vehicles especials</t>
  </si>
  <si>
    <t>UC0851_2</t>
  </si>
  <si>
    <t>Muntar i mantenir els sistemes d'accionament d'equips i ormeigs de maquinària agrícola, d'indústries extractives i d'edificació i obra civil</t>
  </si>
  <si>
    <t>UF1612</t>
  </si>
  <si>
    <t>Manteniment i reparació dels sistemes d'accionament hidràulic dels equips, ormeigs i</t>
  </si>
  <si>
    <t>UF1614</t>
  </si>
  <si>
    <t>Manteniment i reparació dels sistemes elèctrics i electrònics dels equips, ormeigs i im</t>
  </si>
  <si>
    <t>UF1613</t>
  </si>
  <si>
    <t>Manteniment i reparació dels sistemes d'accionament pneumàtic dels equips, ormeigs i i</t>
  </si>
  <si>
    <t>UC0852_2</t>
  </si>
  <si>
    <t>Muntar i mantenir equips i ormeigs de maquinària agrícola, d'indústries extractives i d'edificació i obra civil</t>
  </si>
  <si>
    <t>UF1615</t>
  </si>
  <si>
    <t>Muntatge dels equips, ormeigs i implements dels vehicles especials</t>
  </si>
  <si>
    <t>UF1616</t>
  </si>
  <si>
    <t>Manteniment i reparació dels equips, ormeigs i implements dels vehicles especials</t>
  </si>
  <si>
    <t>UC0130_2</t>
  </si>
  <si>
    <t>Mantenir els sistemes hidràulics i pneumàtics, direcció i suspensió</t>
  </si>
  <si>
    <t>UF1171</t>
  </si>
  <si>
    <t>Manteniment del sistema de suspensió del vehicle</t>
  </si>
  <si>
    <t>UF1172</t>
  </si>
  <si>
    <t>Manteniment de les rodes del vehicle</t>
  </si>
  <si>
    <t>UF1170</t>
  </si>
  <si>
    <t>Manteniment del sistema de direcció del vehicle</t>
  </si>
  <si>
    <t>UC0131_2</t>
  </si>
  <si>
    <t>Mantenir els sistemes de transmissió i frens</t>
  </si>
  <si>
    <t>UF1173</t>
  </si>
  <si>
    <t>Manteniment del sistema de transmissió del vehicle</t>
  </si>
  <si>
    <t>UF1174</t>
  </si>
  <si>
    <t>Manteniment del sistema mecànic i hidràulic de frens del vehicle</t>
  </si>
  <si>
    <t>UF1175</t>
  </si>
  <si>
    <t>Manteniment del sistema elèctric i electrònic dels frens del vehicle</t>
  </si>
  <si>
    <t>UC0853_2</t>
  </si>
  <si>
    <t>Mantenir els sistemes elèctrics, de seguretat i comfortabilitat, de maquinària agrícola, d'indústries extractives i d'edificació i obra civil</t>
  </si>
  <si>
    <t>UF1621</t>
  </si>
  <si>
    <t>Manteniment dels sistemes de climatització, equips d'audio, telecomunicacions i xarxes mul</t>
  </si>
  <si>
    <t>UF1620</t>
  </si>
  <si>
    <t>Manteniment de circuits elèctrics dels sistemes d'enllumenat, senyalització, cabina i compa</t>
  </si>
  <si>
    <t>UF1619</t>
  </si>
  <si>
    <t>Manteniment dels equips de càrrega i arrencada en vehicles de maquinària agrícola, d'industr</t>
  </si>
  <si>
    <t>UC0132_2</t>
  </si>
  <si>
    <t>Mantenir el motor tèrmic</t>
  </si>
  <si>
    <t>UF1213</t>
  </si>
  <si>
    <t>Tècniques de mecanització i metrologia</t>
  </si>
  <si>
    <t>UF1214</t>
  </si>
  <si>
    <t>Manteniment de motors tèrmics de dos i quatre temps</t>
  </si>
  <si>
    <t>UF1215</t>
  </si>
  <si>
    <t>Manteniment de sistemes de refrigeració i lubricació dels motors tèrmics</t>
  </si>
  <si>
    <t>UC0133_2</t>
  </si>
  <si>
    <t>Mantenir els sistemes auxiliars del motor tèrmic</t>
  </si>
  <si>
    <t>UF1216</t>
  </si>
  <si>
    <t>Manteniment de sistemes auxiliars del motor de cicle d'Otto</t>
  </si>
  <si>
    <t>UF1217</t>
  </si>
  <si>
    <t>Manteniment de sistemes auxiliars del motor de cicle diesel</t>
  </si>
  <si>
    <t>UC1461_2</t>
  </si>
  <si>
    <t>Preparar i realitzar el manteniment de primer nivell de vehicles de transport urbà i interurbà per carretera</t>
  </si>
  <si>
    <t>noUF_MF1461_2</t>
  </si>
  <si>
    <t>UC1462_2</t>
  </si>
  <si>
    <t>Realitzar la conducció del vehicle i altres operacions relacionades amb els serveis de transport</t>
  </si>
  <si>
    <t>UF0471</t>
  </si>
  <si>
    <t>Conducció i circulació de vehicles de transport urbà i interurbà per vies urbanes</t>
  </si>
  <si>
    <t>UF0472</t>
  </si>
  <si>
    <t>Operativa i seguretat del servei del transport</t>
  </si>
  <si>
    <t>UC1463_2</t>
  </si>
  <si>
    <t>Planificar els serveis de transport i relacionar-se amb clients i clientes</t>
  </si>
  <si>
    <t>noUF_MF1463_2</t>
  </si>
  <si>
    <t>UC1466_2</t>
  </si>
  <si>
    <t>Realitzar la conducció del taxi, turisme o furgoneta, i les operacions relacionades amb la prestació del servei</t>
  </si>
  <si>
    <t>UF2386</t>
  </si>
  <si>
    <t>Operativa del servei de transport de turismes i furgonetes</t>
  </si>
  <si>
    <t>UF2385</t>
  </si>
  <si>
    <t>Conducció i circulació racional de turismes i furgonetes</t>
  </si>
  <si>
    <t>UF2387</t>
  </si>
  <si>
    <t>Prevenció i seguretat a la conducció professional</t>
  </si>
  <si>
    <t>UC1467_2</t>
  </si>
  <si>
    <t>Realitzar les activitats d'atenció als usuaris i relacions amb clients i clientes</t>
  </si>
  <si>
    <t>noUF_MF1467_2</t>
  </si>
  <si>
    <t>UC1465_2</t>
  </si>
  <si>
    <t>Supervisar i/o realizar els processos de càrrega i descàrrega de mercaderies</t>
  </si>
  <si>
    <t>noUF_MF1465_2</t>
  </si>
  <si>
    <t>UC0621_1</t>
  </si>
  <si>
    <t>Desmuntar, muntar i substituir elements amovibles simples del vehicle</t>
  </si>
  <si>
    <t>noUF_MF0621_1</t>
  </si>
  <si>
    <t>UC0622_1</t>
  </si>
  <si>
    <t>Realitzar operacions auxiliars de preparació de superfícies</t>
  </si>
  <si>
    <t>noUF_MF0622_1</t>
  </si>
  <si>
    <t>UC0127_2</t>
  </si>
  <si>
    <t>Substituir i/o reparar elements amovibles d'un vehicle</t>
  </si>
  <si>
    <t>UF0911</t>
  </si>
  <si>
    <t>Sistemes electromecànics bàsics</t>
  </si>
  <si>
    <t>UF0912</t>
  </si>
  <si>
    <t>Elements amovibles exteriors i interiors, i sistemes de tancament i elevació</t>
  </si>
  <si>
    <t>UF0913</t>
  </si>
  <si>
    <t>Reparació i substitució de llunes</t>
  </si>
  <si>
    <t>UC0128_2</t>
  </si>
  <si>
    <t>Realitzar la reparació d'elements metàl·lics i sintètics</t>
  </si>
  <si>
    <t>UF0914</t>
  </si>
  <si>
    <t>Reparació d'elements metàl·lics</t>
  </si>
  <si>
    <t>UF0915</t>
  </si>
  <si>
    <t>Reparació d'elements metàl·lics d'alumini</t>
  </si>
  <si>
    <t>UF0916</t>
  </si>
  <si>
    <t>Reparació d'elements sintètics</t>
  </si>
  <si>
    <t>UC0129_2</t>
  </si>
  <si>
    <t>Substituir i/o reparar elements fixos no estructurals del vehicle total o parcialment</t>
  </si>
  <si>
    <t>UF0918</t>
  </si>
  <si>
    <t>Desmuntatge i separació d'elements fixos</t>
  </si>
  <si>
    <t>UF0919</t>
  </si>
  <si>
    <t>Muntatge i unió d'elements fixos</t>
  </si>
  <si>
    <t>UF0920</t>
  </si>
  <si>
    <t>Desmuntatge i muntatge d'elements d'alumini</t>
  </si>
  <si>
    <t>UC0124_2</t>
  </si>
  <si>
    <t>Substituir elements fixos del vehicle total o parcialment</t>
  </si>
  <si>
    <t>UF0943</t>
  </si>
  <si>
    <t>Mètodes d'unió i desunió d'elements fixos estructurals</t>
  </si>
  <si>
    <t>UC0125_2</t>
  </si>
  <si>
    <t>Reparar l'estructura del vehicle</t>
  </si>
  <si>
    <t>UF0944</t>
  </si>
  <si>
    <t>Verificació d'estructures deformades</t>
  </si>
  <si>
    <t>UF0945</t>
  </si>
  <si>
    <t>Posicionament i control de l'estructura en bancada</t>
  </si>
  <si>
    <t>UF0946</t>
  </si>
  <si>
    <t>Reparació en bancada</t>
  </si>
  <si>
    <t>UC0126_2</t>
  </si>
  <si>
    <t>Realitzar la conformació d'elements metàl·lics i reformes d'importància</t>
  </si>
  <si>
    <t>UF0947</t>
  </si>
  <si>
    <t>Transformacions d'importància en carrosseries</t>
  </si>
  <si>
    <t>UC0123_2</t>
  </si>
  <si>
    <t>Efectuar l'embelliment de superfícies</t>
  </si>
  <si>
    <t>UF0948</t>
  </si>
  <si>
    <t>Pintada de vehicles</t>
  </si>
  <si>
    <t>UF0949</t>
  </si>
  <si>
    <t>Pintada de vehicles per difuminació</t>
  </si>
  <si>
    <t>UF0950</t>
  </si>
  <si>
    <t>Tècniques de reacondicionament i preentrega</t>
  </si>
  <si>
    <t>UC0625_2</t>
  </si>
  <si>
    <t>Realitzar la personalització i decoració de superfícies</t>
  </si>
  <si>
    <t>UF0951</t>
  </si>
  <si>
    <t>Franjats, retolacions i aerografiats</t>
  </si>
  <si>
    <t>UF0952</t>
  </si>
  <si>
    <t>Tècniques de personalització i tuning</t>
  </si>
  <si>
    <t>UF0953</t>
  </si>
  <si>
    <t>Aplicació d'adhesius</t>
  </si>
  <si>
    <t>UC0122_2</t>
  </si>
  <si>
    <t>Realitzar la preparació, protecció i igualació de superfície de vehicles</t>
  </si>
  <si>
    <t>UF0954</t>
  </si>
  <si>
    <t>Tècniques d'emmascarament</t>
  </si>
  <si>
    <t>UF0955</t>
  </si>
  <si>
    <t>Protecció de superfícies</t>
  </si>
  <si>
    <t>UF0956</t>
  </si>
  <si>
    <t>Igualació i preparació de superfícies</t>
  </si>
  <si>
    <t>UC0134_3</t>
  </si>
  <si>
    <t>Planificar els processos de reparació d'elements amovibles i fixos no estructurals, controlant-ne l'execució</t>
  </si>
  <si>
    <t>UF1250</t>
  </si>
  <si>
    <t>UF1251</t>
  </si>
  <si>
    <t>Reparació i conformació d'elements sintètics</t>
  </si>
  <si>
    <t>UF1252</t>
  </si>
  <si>
    <t>UC0135_3</t>
  </si>
  <si>
    <t>Planificar els processos de reparació d'estructures de vehicles, controlant-ne l'execució</t>
  </si>
  <si>
    <t>UF1253</t>
  </si>
  <si>
    <t>Diagnòstic de deformacions estructurals</t>
  </si>
  <si>
    <t>UF1254</t>
  </si>
  <si>
    <t>Reparació o substitució d'elements estructurals de vehicles</t>
  </si>
  <si>
    <t>UF1255</t>
  </si>
  <si>
    <t>Planificació i desenvolupament de camions amb caixa i reformes d'importància</t>
  </si>
  <si>
    <t>UC0136_3</t>
  </si>
  <si>
    <t>Planificar els processos de protecció, preparació i embelliment de superfícies, controlant-ne l'execució</t>
  </si>
  <si>
    <t>UF1256</t>
  </si>
  <si>
    <t>Planificació, control i execució dels processos de protecció, preparació i igualació de su</t>
  </si>
  <si>
    <t>UF1258</t>
  </si>
  <si>
    <t>Planificació i control dels processos de correcció de defectes en l'acabament i decoració de</t>
  </si>
  <si>
    <t>UF1257</t>
  </si>
  <si>
    <t>Planificació i control dels processos d'embelliment i decoració de superfícies</t>
  </si>
  <si>
    <t>UC1315_1</t>
  </si>
  <si>
    <t>Realitzar operacions auxiliars de manteniment i serveis a l'aeronau</t>
  </si>
  <si>
    <t>UF0957</t>
  </si>
  <si>
    <t>Operacions auxiliars de manteniment extern de l'aeronau</t>
  </si>
  <si>
    <t>UF0958</t>
  </si>
  <si>
    <t>Operacions auxiliars de manteniment intern de l'aeronau</t>
  </si>
  <si>
    <t>UF0959</t>
  </si>
  <si>
    <t>Operacions auxiliars de servei de l'aeronau</t>
  </si>
  <si>
    <t>UF0960</t>
  </si>
  <si>
    <t>Seguretat aeronàutica i prevenció de riscos laborals i mediambientals</t>
  </si>
  <si>
    <t>UC1316_1</t>
  </si>
  <si>
    <t>Realitzar operacions auxiliars de manteniment i serveis en taller d'aeronaus</t>
  </si>
  <si>
    <t>UF0961</t>
  </si>
  <si>
    <t>Manteniment auxiliar de sistemes mecànics i fluids d'aeronaus</t>
  </si>
  <si>
    <t>UF0962</t>
  </si>
  <si>
    <t>Manteniment auxiliar de motors i hèlixs d'aeronaus</t>
  </si>
  <si>
    <t>UF0963</t>
  </si>
  <si>
    <t>Manteniment auxiliar de sistemes elèctrics d'aeronaus</t>
  </si>
  <si>
    <t>UF0964</t>
  </si>
  <si>
    <t>Manteniment auxiliar del condicionament interior d'aeronaus</t>
  </si>
  <si>
    <t>UC0809_3</t>
  </si>
  <si>
    <t>Comunicar-se en anglès, amb un nivell d'usuari competent, en el transport aeri de passatgers i passatgeres</t>
  </si>
  <si>
    <t>noUF_MF0809_3</t>
  </si>
  <si>
    <t>UC2000_3</t>
  </si>
  <si>
    <t>Desenvolupar l'operativa normal i anormal relacionada amb la seguretat del passatge en transport aeri</t>
  </si>
  <si>
    <t>UF0135</t>
  </si>
  <si>
    <t>Operacions de cabina dels passatgers prèvies a volar</t>
  </si>
  <si>
    <t>UF0154</t>
  </si>
  <si>
    <t>Operacions de cabina dels passatgers durant el vol</t>
  </si>
  <si>
    <t>UF0155</t>
  </si>
  <si>
    <t>Operacions de cabina dels passatgers durant l'aterratge i desembarcament dels passatgers</t>
  </si>
  <si>
    <t>UC2001_3</t>
  </si>
  <si>
    <t>Desenvolupar l'operativa d'emergència relacionada amb la seguretat del passatge en transport aeri</t>
  </si>
  <si>
    <t>noUF_MF2001_3</t>
  </si>
  <si>
    <t>UC2002_3</t>
  </si>
  <si>
    <t>Aplicar els procediments de supervivència en cas d'incident en transport aeri</t>
  </si>
  <si>
    <t>noUF_MF2002_3</t>
  </si>
  <si>
    <t>UC2004_3</t>
  </si>
  <si>
    <t>Actuar front a incidències imputables a factors humans de la tripulació que puguin afectar la seguretat del vol</t>
  </si>
  <si>
    <t>noUF_MF2004_3</t>
  </si>
  <si>
    <t>UC2209_1</t>
  </si>
  <si>
    <t>Realitzar operacions auxiliars d'assistència a passatgers en aeroports</t>
  </si>
  <si>
    <t>noUF_MF2209_1</t>
  </si>
  <si>
    <t>UC2210_1</t>
  </si>
  <si>
    <t>Realitzar operacions auxiliars d'assistència a equipatges en aeroports</t>
  </si>
  <si>
    <t>UF2543</t>
  </si>
  <si>
    <t>Seguretat i prevenció de riscos en operacions auxiliars d'assistència a equipatges i mercaderies en aeroports</t>
  </si>
  <si>
    <t>UF2544</t>
  </si>
  <si>
    <t>Tractament d'equipatges en terminals aeroportuàries</t>
  </si>
  <si>
    <t>UC2211_1</t>
  </si>
  <si>
    <t>Realitzar operacions auxiliars d'assistència a mercaderies a la terminal de càrrega aèria</t>
  </si>
  <si>
    <t>UF2545</t>
  </si>
  <si>
    <t>Tractament de mercaderies en terminals de càrrega aeroportuària</t>
  </si>
  <si>
    <t>UC2212_1</t>
  </si>
  <si>
    <t>Realitzar operacions auxiliars d'assistència a l'aeronau</t>
  </si>
  <si>
    <t>UF2546</t>
  </si>
  <si>
    <t>Operacions auxiliars de càrrega i descàrrega d'aeronaus</t>
  </si>
  <si>
    <t>UF2547</t>
  </si>
  <si>
    <t>Operacions auxiliars de servei a l'aeronau a terra</t>
  </si>
  <si>
    <t>UC2213_2</t>
  </si>
  <si>
    <t>Atendre el passatge i altres persones usuàries de l'aeroport</t>
  </si>
  <si>
    <t>UF2703</t>
  </si>
  <si>
    <t>Seguretat en l'atenció a passatgers i altres usuaris d'aeroports</t>
  </si>
  <si>
    <t>UF2704</t>
  </si>
  <si>
    <t>Informació, facturació i embarcament en terminals aeroportuàries</t>
  </si>
  <si>
    <t>UF2705</t>
  </si>
  <si>
    <t>Atenció i gestió de reclamacions de passatgers</t>
  </si>
  <si>
    <t>UC2214_2</t>
  </si>
  <si>
    <t>Realitzar operacions de gestió documental de mercaderies a la terminal de càrrega aèria</t>
  </si>
  <si>
    <t>noUF_MF2214_2</t>
  </si>
  <si>
    <t>UC2215_2</t>
  </si>
  <si>
    <t>Assistir l'aeronau en rampa</t>
  </si>
  <si>
    <t>UF2706</t>
  </si>
  <si>
    <t>Seguretat en l'assistència a aeronaus i despatx de vols</t>
  </si>
  <si>
    <t>UF2707</t>
  </si>
  <si>
    <t>Coordinació de les activitats d'assistència a aeronaus en rampa</t>
  </si>
  <si>
    <t>UF2708</t>
  </si>
  <si>
    <t>Assistència en la càrrega i centrament d'aeronaus</t>
  </si>
  <si>
    <t>UC2216_2</t>
  </si>
  <si>
    <t>Despatxar i vigilar vols</t>
  </si>
  <si>
    <t>UF2709</t>
  </si>
  <si>
    <t>Assistència en la planificació de vols</t>
  </si>
  <si>
    <t>UF2710</t>
  </si>
  <si>
    <t>Assistència en el seguiment de vols</t>
  </si>
  <si>
    <t>UC2217_2</t>
  </si>
  <si>
    <t>Comunicar-se en anglès a nivell d'usuari independent en l'àmbit aeroportuari</t>
  </si>
  <si>
    <t>noUF_MF2217_2</t>
  </si>
  <si>
    <t>UC1458_1</t>
  </si>
  <si>
    <t>Realitzar operacions auxiliars en el manteniment de la planta propulsora, màquines i els seus equips associats d'embarcacions esportives i d'esbarjo</t>
  </si>
  <si>
    <t>UF1602</t>
  </si>
  <si>
    <t>Procediments de manteniment bàsic de la planta propulsora i sistemes auxiliars de l'embarcació</t>
  </si>
  <si>
    <t>UF1601</t>
  </si>
  <si>
    <t>Procediments bàsics de preparació de la zona de treball, prevenció de riscos i comportaments</t>
  </si>
  <si>
    <t>UC1459_1</t>
  </si>
  <si>
    <t>Realitzar operacions auxiliars en el manteniment dels sistemes elèctrics i electrònics d'embarcacions esportives i d'esbarjo</t>
  </si>
  <si>
    <t>Procediments bàsics de preparació de la zona de treball, prevenció de riscos i comportament</t>
  </si>
  <si>
    <t>UF1603</t>
  </si>
  <si>
    <t>Procediments de manteniment bàsic dels sistemes elèctrics i electrònics d'embarcacions</t>
  </si>
  <si>
    <t>UC1460_1</t>
  </si>
  <si>
    <t>Realitzar operacions auxiliars en el manteniment d'aparells d'embarcacions esportives i d'esbarjo</t>
  </si>
  <si>
    <t>UF1604</t>
  </si>
  <si>
    <t>Procediments de manteniment bàsic d'aparells d'embarcacions esportives i d'esbarjo</t>
  </si>
  <si>
    <t>UC1841_2</t>
  </si>
  <si>
    <t>Preparar i protegir superfícies d'embarcacions esportives i d'esbarjo</t>
  </si>
  <si>
    <t>UF2091</t>
  </si>
  <si>
    <t>Preparació de l'embarcació i entorn nàutic</t>
  </si>
  <si>
    <t>UF2290</t>
  </si>
  <si>
    <t>Operacions de preparació i protecció de superfícies d'embarcacions esportives i d'esbarjo</t>
  </si>
  <si>
    <t>UC1842_2</t>
  </si>
  <si>
    <t>Realitzar operacions d'acabament de superfícies de l'obra morta, coberta, superestructures i arboradura d'embarcacions esportives i d'esbarjo</t>
  </si>
  <si>
    <t>UF2291</t>
  </si>
  <si>
    <t>Operacions d'acabat de l'obra morta d'embarcacions esportives i d'esbarjo</t>
  </si>
  <si>
    <t>UC1843_2</t>
  </si>
  <si>
    <t>Reparar elements de plàstic reforçat amb fibra d'embarcacions esportives i d'esbarjo</t>
  </si>
  <si>
    <t>UF2292</t>
  </si>
  <si>
    <t>Operacions de reparació d'elements de plàstic reforçat amb fibra en embarcacions esportives i d'esbarjo</t>
  </si>
  <si>
    <t>UC1844_2</t>
  </si>
  <si>
    <t>Construir, adaptar i muntar peces i estructures de plàstic reforçat amb fibra d'embarcacions esportives i d'esbarjo</t>
  </si>
  <si>
    <t>UF2293</t>
  </si>
  <si>
    <t>Operacions de construcció, adaptació i muntatge de peces i estructures de plàstic reforçat amb fibra en embarcacions esportives i d'esbarjo</t>
  </si>
  <si>
    <t>UC1835_2</t>
  </si>
  <si>
    <t>Muntar i mantenir els sistemes de propulsió i govern, i equips auxiliars d'embarcacions esportives i d'esbarjo</t>
  </si>
  <si>
    <t>UF2423</t>
  </si>
  <si>
    <t>Localització i diagnòstic d'avaries en els sistemes de propulsió, govern i equips auxiliars</t>
  </si>
  <si>
    <t>UF2424</t>
  </si>
  <si>
    <t>Muntatge i manteniment dels sistemes d'abastament de fluids i serveis d'aigua</t>
  </si>
  <si>
    <t>UC1836_2</t>
  </si>
  <si>
    <t>Muntar i mantenir els sistemes d'abastament de fluids i serveis d'aigua d'embarcacions esportives i d'esbarjo</t>
  </si>
  <si>
    <t>UF2425</t>
  </si>
  <si>
    <t>Operacions de muntatge i manteniment dels sistemes d'abastament de fluids i serveis d'aigua</t>
  </si>
  <si>
    <t>UC1837_2</t>
  </si>
  <si>
    <t>Mantenir i instal·lar els sistemes de fred i climatització d'embarcacions esportives i d'esbarjo</t>
  </si>
  <si>
    <t>UF2426</t>
  </si>
  <si>
    <t>Operacions de manteniment i instal·lació dels serveis de fred i climatització</t>
  </si>
  <si>
    <t>UC1455_1</t>
  </si>
  <si>
    <t>Realitzar operacions auxiliars de protecció i embelliment de superfícies d'embarcacions esportives i d'esbarjo</t>
  </si>
  <si>
    <t>UF1605</t>
  </si>
  <si>
    <t>Preparació i embelliment básic de superfícies</t>
  </si>
  <si>
    <t>Procediments básics de preparació de la zona de treball, prevenció de riscos i comportaments</t>
  </si>
  <si>
    <t>UC1456_1</t>
  </si>
  <si>
    <t>Realitzar operacions auxiliars de reparació d'elements de fusta d'embarcacions esportives i d'esbarjo</t>
  </si>
  <si>
    <t>UF1606</t>
  </si>
  <si>
    <t>Procediments bàsics de reparació d'elements de fusta</t>
  </si>
  <si>
    <t>UC1457_1</t>
  </si>
  <si>
    <t>Realitzar operacions auxiliars de reparació d'elements de plàstic reforçat amb fibra d'embarcacions esportives i d'esbarjo</t>
  </si>
  <si>
    <t>UF1607</t>
  </si>
  <si>
    <t>Procediments básics en reparació d'elements de plástic reforçat amb fibra</t>
  </si>
  <si>
    <t>UC1838_2</t>
  </si>
  <si>
    <t>Reconstruir cascos i cobertes de fusta d'embarcacions esportives i d'esbarjo</t>
  </si>
  <si>
    <t>UF2305</t>
  </si>
  <si>
    <t>Operacions de reconstrucció de cascos de fusta en embarcacions esportives i d'esbarjo</t>
  </si>
  <si>
    <t>UF2306</t>
  </si>
  <si>
    <t>Operacions de construcció i manteniment de cobertes de fusta d'embarcacions esportives i d'esbarjo</t>
  </si>
  <si>
    <t>UC1839_2</t>
  </si>
  <si>
    <t>Reparar elements estructurals de fusta d'embarcacions esportives i d'esbarjo</t>
  </si>
  <si>
    <t>UF2307</t>
  </si>
  <si>
    <t>Operacions de reparació d'elements estructurals de fusta d'embarcacions esportives i d'esbarjo</t>
  </si>
  <si>
    <t>UC1840_2</t>
  </si>
  <si>
    <t>Mantenir i modificar elements interiors de fusta d'embarcacions esportives i d'esbarjo</t>
  </si>
  <si>
    <t>UF2308</t>
  </si>
  <si>
    <t>Operacions de manteniment i modificació d'elements interiors de fusta d'embarcacions esportives i d'esbarjo</t>
  </si>
  <si>
    <t>UC1831_2</t>
  </si>
  <si>
    <t>Mantenir i instal·lar els sistemes de generació i acumulació d'energia elèctrica, i els motors elèctrics d'embarcacions esportives i d'esbarjo</t>
  </si>
  <si>
    <t>UF2438</t>
  </si>
  <si>
    <t>Manteniment i instal·lació de sistemes auxiliars de generació i transformació de corrent</t>
  </si>
  <si>
    <t>UF2437</t>
  </si>
  <si>
    <t>Manteniment i instal·lació de bateries, els seus sistemes de càrrega i motors elèctrics</t>
  </si>
  <si>
    <t>UC1832_2</t>
  </si>
  <si>
    <t>Mantenir i instal·lar els sistemes de distribució i els circuits de corrent elèctric d'embarcacions esportives i d'esbarjo</t>
  </si>
  <si>
    <t>UF2439</t>
  </si>
  <si>
    <t>Manteniment i instal·lació de sistemes de distribució i circuits de corrent elèctric d'embarcacions esportives i d'esbarjo</t>
  </si>
  <si>
    <t>UC1833_2</t>
  </si>
  <si>
    <t>Instal·lar i reparar els sistemes electrònics de navegació i instrumentació d'embarcacions esportives i d'esbarjo</t>
  </si>
  <si>
    <t>UF2440</t>
  </si>
  <si>
    <t>Instal·lació de sistemes electrònics de navegació i instrumentació</t>
  </si>
  <si>
    <t>UF2441</t>
  </si>
  <si>
    <t>Reparació de sistemes electrònics de navegació i instrumentació</t>
  </si>
  <si>
    <t>UC1834_2</t>
  </si>
  <si>
    <t>Instal·lar i reparar els sistemes de comunicacions, socors i seguretat marítima d'embarcacions esportives i d'esbarjo</t>
  </si>
  <si>
    <t>UF2443</t>
  </si>
  <si>
    <t>Reparació dels sistemes de comunicacions, socors i seguretat marítima</t>
  </si>
  <si>
    <t>UF2442</t>
  </si>
  <si>
    <t>Instal·lació dels sistemes de comunicacions, socors i seguretat marítima</t>
  </si>
  <si>
    <t>UC1827_2</t>
  </si>
  <si>
    <t>Realitzar el manteniment de l'eixàrcia ferma i de treball d'embarcacions esportives i d'esbarjo</t>
  </si>
  <si>
    <t>UF2319</t>
  </si>
  <si>
    <t>Operacions de manteniment de les eixàrcies fixes d'embarcacions esportives i d'esbarjo</t>
  </si>
  <si>
    <t>UF2320</t>
  </si>
  <si>
    <t>Operacions de manteniment de les eixàrcies de tasca en embarcacions esportives i d'esbarjo</t>
  </si>
  <si>
    <t>UC1828_2</t>
  </si>
  <si>
    <t>Realitzar el manteniment d'arbres i altres elements de l'arboradura d'embarcacions esportives i d'esbarjo</t>
  </si>
  <si>
    <t>UF2321</t>
  </si>
  <si>
    <t>Operacions de manteniment dels pals i altres elements de l'arboradura d'embarcacions esportives i d'esbarjo</t>
  </si>
  <si>
    <t>UF2322</t>
  </si>
  <si>
    <t>Operacions de preparació de l'hissat a bord, hissat, trasllat a la zona d'estada, col·locació a terra, preparació per al hissat a terra, trasllat a bord i col·locació a bord fent l'assentament</t>
  </si>
  <si>
    <t>UC1829_2</t>
  </si>
  <si>
    <t>Realitzar el manteniment dels sistemes de control i elements auxiliars de les eixàrcies d'embarcacions esportives i d'esbarjo</t>
  </si>
  <si>
    <t>UF2323</t>
  </si>
  <si>
    <t>Operacions de manteniment dels sistemes de control i elements auxiliars de l'eixàrcia d'embarcacions esportives i d'esbarjo</t>
  </si>
  <si>
    <t>UC1830_2</t>
  </si>
  <si>
    <t>Confeccionar i mantenir veles i altres elements tèxtils auxiliars d'embarcacions esportives i d'esbarjo</t>
  </si>
  <si>
    <t>UF2324</t>
  </si>
  <si>
    <t>Operacions de confecció de veles i elements tèxtils auxiliars d'embarcacions esportives i d'esbarjo</t>
  </si>
  <si>
    <t>UF2325</t>
  </si>
  <si>
    <t>Operacions de manteniment de veles i elements tèxtils auxiliars d'embarcacions esportives i d'esbarjo</t>
  </si>
  <si>
    <t>UC1993_3</t>
  </si>
  <si>
    <t>Gestionar el manteniment d'embarcacions esportives i d'esbarjo</t>
  </si>
  <si>
    <t>UF2515</t>
  </si>
  <si>
    <t>Comunicació en idioma anglès utilitzant la normativa marítima normalitzada</t>
  </si>
  <si>
    <t>UF2523</t>
  </si>
  <si>
    <t>Gestió del manteniment d'embarcacions</t>
  </si>
  <si>
    <t>UC1996_3</t>
  </si>
  <si>
    <t>Organitzar i supervisar el manteniment dels sistemes de propulsió i govern, i dels elements inherents a la situació de l'embarcació en sec</t>
  </si>
  <si>
    <t>UF2513</t>
  </si>
  <si>
    <t>Localització, diagnòstic i avaluació d'avaries o disfuncions en els sistemes de propulsió i govern en embarcacions esportives i d'esbarjo</t>
  </si>
  <si>
    <t>UF2514</t>
  </si>
  <si>
    <t>Organització i supervisió de les operacions de mecanització i soldadura en el manteniment i instal·lació dels sistemes de propulsió i govern en embarcacions esportives i d'esbarjo</t>
  </si>
  <si>
    <t>UF2512</t>
  </si>
  <si>
    <t>Organització i supervisió de la preparació de l'embarcació i la zona de treball en l'entorn nàutic</t>
  </si>
  <si>
    <t>UC1997_3</t>
  </si>
  <si>
    <t>Organitzar i supervisar el manteniment dels sistemes i equips de generació, acumulació i consum d'energia elèctrica d'embarcacions esportives i d'esbarjo</t>
  </si>
  <si>
    <t>UF2517</t>
  </si>
  <si>
    <t>Organització i supervisió de les operacions de manteniment i instal·lacions dels sistemes. i equips de generació, acumulació i consum d'energia elèctrica d'embarcacions esportives i d'esbarjo</t>
  </si>
  <si>
    <t>UF2516</t>
  </si>
  <si>
    <t>Localització, diagnòstic i avaluació d'avaries o disfuncions en els sistemes i equips de generació, acumulació i consum d'energia elèctrica d'embarcacions esportives i d'esbarjo</t>
  </si>
  <si>
    <t>UC1998_3</t>
  </si>
  <si>
    <t>Organitzar i supervisar el manteniment i instal·lació dels sistemes electrònics d'embarcacions esportives i d'esbarjo</t>
  </si>
  <si>
    <t>UF2519</t>
  </si>
  <si>
    <t>Supervisió de les intervencions sobre els sistemes i/o dispositius electrònics d'a bord</t>
  </si>
  <si>
    <t>UF2518</t>
  </si>
  <si>
    <t>Organització, localització, diagnòstic i avaluació d'avaries o disfuncions en els sistemes electrònics d'embarcacions esportives i d'esbarjo</t>
  </si>
  <si>
    <t>UC1999_3</t>
  </si>
  <si>
    <t>Organitzar i supervisar el manteniment dels sistemes de fred i climatització i de servei de fluids d'embarcacions esportives i d'esbarjo</t>
  </si>
  <si>
    <t>UF2521</t>
  </si>
  <si>
    <t>Localització, diagnòstic i avaluació d'avaries o disfuncions en els sistemes de climatització</t>
  </si>
  <si>
    <t>UF2520</t>
  </si>
  <si>
    <t>Localització, diagnòstic i avaluació d'avaries o disfuncions en els sistemes d'abastament i servei de fluids</t>
  </si>
  <si>
    <t>UF2522</t>
  </si>
  <si>
    <t>Supervisió i organització de les operacions de manteniment i instal·lació dels sistemes de fred i climatització i abastament i servei de fluids</t>
  </si>
  <si>
    <t>UC1994_3</t>
  </si>
  <si>
    <t>Organitzar i supervisar el manteniment de l'arboradura i eixàrcia d'embarcacions esportives i d'esbarjo</t>
  </si>
  <si>
    <t>UF2667</t>
  </si>
  <si>
    <t>Diagnòstic i supervisió de la reparació de l'arboradura i eixàrcia d'embarcacions esportives i d'esbarjo</t>
  </si>
  <si>
    <t>UF2668</t>
  </si>
  <si>
    <t>Manteniment i ajustos de l'arboradura i eixàrcia d'embarcacions esportives i d'esbarjo</t>
  </si>
  <si>
    <t>UC1995_3</t>
  </si>
  <si>
    <t>Organitzar i supervisar la confecció i el manteniment de veles i elements tèxtils auxiliars d'embarcacions esportives i d'esbarjo</t>
  </si>
  <si>
    <t>UF2670</t>
  </si>
  <si>
    <t>Organització i supervisió de les operacions de manteniment, reparació i confecció de veles a les embarcacions esportives i d'esbarjo</t>
  </si>
  <si>
    <t>UF2671</t>
  </si>
  <si>
    <t>Organització i supervisió de les operacions de manteniment, reparació i confecció dels elements tèxtils auxiliars d'embarcacions esportives i d'esbarjo</t>
  </si>
  <si>
    <t>UF2669</t>
  </si>
  <si>
    <t>Organització i supervisió de les operacions de desaparellat i armat del velam d'embarcacions esportives i d'esbarjo</t>
  </si>
  <si>
    <t>UC1990_3</t>
  </si>
  <si>
    <t>Organitzar i supervisar les operacions de preparació, protecció i embelliment de superfícies d'embarcacions esportives i d'esbarjo</t>
  </si>
  <si>
    <t>UF2822</t>
  </si>
  <si>
    <t>Supervisió de les operacions de preparació, protecció i embelliment de superfícies d'embarcacions esportives i d'esbarjo</t>
  </si>
  <si>
    <t>UF2821</t>
  </si>
  <si>
    <t>Organització de les operacions de preparació, protecció i embelliment de superfícies d'embarcacions esportives i d'esbarjo</t>
  </si>
  <si>
    <t>UC1991_3</t>
  </si>
  <si>
    <t>Organitzar i supervisar la reparació d'elements de fusta d'embarcacions esportives i d'esbarjo</t>
  </si>
  <si>
    <t>UF2824</t>
  </si>
  <si>
    <t>Localització, diagnòstic i avaluació en elements de fusta en embarcacions esportives i d'esbarjo</t>
  </si>
  <si>
    <t>UF2823</t>
  </si>
  <si>
    <t>Organització i supervisió de les operacions de reparació d'elements estructurals, cobertes i mobiliari de fusta en embarcacions esportives i d'esbarjo</t>
  </si>
  <si>
    <t>UC1992_3</t>
  </si>
  <si>
    <t>Organitzar i supervisar la reparació d'elements de plàstic reforçat amb fibres i resines epoxi d'embarcacions esportives i d'esbarjo</t>
  </si>
  <si>
    <t>UF2826</t>
  </si>
  <si>
    <t>UF2825</t>
  </si>
  <si>
    <t>Processos de reparació d'elements de plàstic reforçat amb fibres i resines epoxi d'embarcacions esportives i d'esbarjo</t>
  </si>
  <si>
    <t>UC0646_1</t>
  </si>
  <si>
    <t>Operar amb equips automàtics de preparació de pastes ceràmiques</t>
  </si>
  <si>
    <t>noUF_MF0646_1</t>
  </si>
  <si>
    <t>UC0647_1</t>
  </si>
  <si>
    <t>Operar amb equipaments automàtics de preparació de frites, pigments i vidriats ceràmics i engalbes</t>
  </si>
  <si>
    <t>noUF_MF0647_1</t>
  </si>
  <si>
    <t>UC0648_1</t>
  </si>
  <si>
    <t>Operar amb equips automàtics de fabricació de productes ceràmics conformats</t>
  </si>
  <si>
    <t>UF1076</t>
  </si>
  <si>
    <t>Operacions d'esmaltat i decoració de productes ceràmics mitjançant equips automàtics</t>
  </si>
  <si>
    <t>UF1075</t>
  </si>
  <si>
    <t>Operacions de conformació de productes ceràmics mitjançant equips automàtics</t>
  </si>
  <si>
    <t>UF1077</t>
  </si>
  <si>
    <t>Operacions de cocció i acabament de productes ceràmics mitjançant equips automàtics</t>
  </si>
  <si>
    <t>UC0653_2</t>
  </si>
  <si>
    <t>Fabricar frites ceràmiques</t>
  </si>
  <si>
    <t>noUF_MF0653_2</t>
  </si>
  <si>
    <t>UC0654_2</t>
  </si>
  <si>
    <t>Fabricar pigments ceràmics</t>
  </si>
  <si>
    <t>noUF_MF0654_2</t>
  </si>
  <si>
    <t>UC0655_2</t>
  </si>
  <si>
    <t>Fabricar esmalts ceràmics en granalla, engalbes, pèl·lets i pólvores micronitzades</t>
  </si>
  <si>
    <t>noUF_MF0655_2</t>
  </si>
  <si>
    <t>UC0656_2</t>
  </si>
  <si>
    <t>Preparar esmalts i engalbes ceràmics en barbotina i tintes vitrificables</t>
  </si>
  <si>
    <t>noUF_MF0656_2</t>
  </si>
  <si>
    <t>UC0662_3</t>
  </si>
  <si>
    <t>Organitzar i gestionar la fabricació de frites, pigments i esmalts ceràmics</t>
  </si>
  <si>
    <t>UF1950</t>
  </si>
  <si>
    <t>Organització i gestió de la fabricació d'esmalts ceràmics</t>
  </si>
  <si>
    <t>UF1949</t>
  </si>
  <si>
    <t>Organització i gestió de la fabricació de frites i pigments ceràmics</t>
  </si>
  <si>
    <t>UC0663_3</t>
  </si>
  <si>
    <t>Controlar els processos de fabricació de frites, pigments i esmalts ceràmics</t>
  </si>
  <si>
    <t>noUF_MF0663_3</t>
  </si>
  <si>
    <t>UC0664_3</t>
  </si>
  <si>
    <t>Participar en la programació de la producció en indústries de procés</t>
  </si>
  <si>
    <t>noUF_MF0664_3</t>
  </si>
  <si>
    <t>UC0665_3</t>
  </si>
  <si>
    <t>Participar en l'elaboració i manteniment dels sistemes de gestió de la qualitat i mediambiental en indústries de procés</t>
  </si>
  <si>
    <t>noUF_MF0665_3</t>
  </si>
  <si>
    <t>UC0649_1</t>
  </si>
  <si>
    <t>Conformar productes ceràmics mitjançant colament i reproducció de motllos</t>
  </si>
  <si>
    <t>noUF_MF0649_1</t>
  </si>
  <si>
    <t>UC0650_1</t>
  </si>
  <si>
    <t>Conformar productes ceràmics mitjançant emmotllament manual o semiautomàtic a partir de masses plàstiques</t>
  </si>
  <si>
    <t>UF1078</t>
  </si>
  <si>
    <t>Preparació de pastes per a la conformació en estat plàstic</t>
  </si>
  <si>
    <t>UF1079</t>
  </si>
  <si>
    <t>Emmotllament de plaques i rotlles</t>
  </si>
  <si>
    <t>UF1080</t>
  </si>
  <si>
    <t>Emmotllament de pilons mitjançant torn de terrissaire</t>
  </si>
  <si>
    <t>UC0651_1</t>
  </si>
  <si>
    <t>Realitzar l'aplicació manual d'esmalts i decoracions en productes ceràmics</t>
  </si>
  <si>
    <t>UF1081</t>
  </si>
  <si>
    <t>Condicionament de dissolucions, tintes, esmalts i engalbes</t>
  </si>
  <si>
    <t>UF1082</t>
  </si>
  <si>
    <t>Esmaltat manual de productes ceràmics</t>
  </si>
  <si>
    <t>UF1083</t>
  </si>
  <si>
    <t>Decoració manual de productes ceràmics</t>
  </si>
  <si>
    <t>UC0652_1</t>
  </si>
  <si>
    <t>Realitzar operacions de càrrega, cocció i descàrrega de forns per a la fabricació manual o semiautomàtica de productes ceràmics</t>
  </si>
  <si>
    <t>noUF_MF0652_1</t>
  </si>
  <si>
    <t>UC0657_2</t>
  </si>
  <si>
    <t>Fabricar pastes ceràmiques</t>
  </si>
  <si>
    <t>noUF_MF0657_2</t>
  </si>
  <si>
    <t>UC0658_2</t>
  </si>
  <si>
    <t>Fabricar baldoses ceràmiques</t>
  </si>
  <si>
    <t>UF1415</t>
  </si>
  <si>
    <t>Operacions de conformació i assecament en la fabricació de baldoses ceràmiques</t>
  </si>
  <si>
    <t>UF1416</t>
  </si>
  <si>
    <t>Operacions d'esmaltat i decoració en la fabricació de baldoses ceràmiques</t>
  </si>
  <si>
    <t>UF1417</t>
  </si>
  <si>
    <t>Operacions de cocció, acabament mecànic, classificació i embalatge en la fabricació de baldoses</t>
  </si>
  <si>
    <t>UC0659_2</t>
  </si>
  <si>
    <t>Fabricar productes de fang cuit per a la construcció</t>
  </si>
  <si>
    <t>noUF_MF0659_2</t>
  </si>
  <si>
    <t>UC0660_2</t>
  </si>
  <si>
    <t>Fabricar porcellana sanitària i articles ceràmics per a la llar, la decoració i aplicacions tècniques</t>
  </si>
  <si>
    <t>UF1420</t>
  </si>
  <si>
    <t>Operacions de cocció, classificació i embalat en la fabricació de porcellana sanitària i arti</t>
  </si>
  <si>
    <t>UF1418</t>
  </si>
  <si>
    <t>Operacions de conformació i assecament en la fabricació de porcellana sanitària i articles ceràmic</t>
  </si>
  <si>
    <t>UF1419</t>
  </si>
  <si>
    <t>Operacions d'esmaltat i decoració en la fabricació de porcellana sanitària i articles ceràm</t>
  </si>
  <si>
    <t>UC0661_2</t>
  </si>
  <si>
    <t>Preparar esmalts ceràmics en barbotina i tintes vitrificables</t>
  </si>
  <si>
    <t>noUF_MF0661_2</t>
  </si>
  <si>
    <t>UC0666_3</t>
  </si>
  <si>
    <t>Organitzar i gestionar la fabricació de pastes ceràmiques</t>
  </si>
  <si>
    <t>noUF_MF0666_3</t>
  </si>
  <si>
    <t>UC0667_3</t>
  </si>
  <si>
    <t>Organitzar i gestionar la fabricació de productes ceràmics conformats</t>
  </si>
  <si>
    <t>UF1720</t>
  </si>
  <si>
    <t>Organització i gestió de les operacions de conformació i assecament de productes ceràmics</t>
  </si>
  <si>
    <t>UF1721</t>
  </si>
  <si>
    <t>Organització i gestió de les operacions de esmaltat-decoració de productes ceràmics</t>
  </si>
  <si>
    <t>UF1722</t>
  </si>
  <si>
    <t>Organització i gestió de les operacions de cocció de productes ceràmics</t>
  </si>
  <si>
    <t>UC0668_3</t>
  </si>
  <si>
    <t>Controlar els processos de fabricació de pastes i de productes ceràmics conformats</t>
  </si>
  <si>
    <t>noUF_MF0668_3</t>
  </si>
  <si>
    <t>UC0155_3</t>
  </si>
  <si>
    <t>Proposar i desenvolupar composicions de pastes ceràmiques</t>
  </si>
  <si>
    <t>UF1956</t>
  </si>
  <si>
    <t>Matèries primeres per al desenvolupament de pastes ceràmiques</t>
  </si>
  <si>
    <t>UF1957</t>
  </si>
  <si>
    <t>Composicions de pastes ceràmiques</t>
  </si>
  <si>
    <t>UF1958</t>
  </si>
  <si>
    <t>Proves de desenvolupament de pastes ceràmiques</t>
  </si>
  <si>
    <t>UC0156_3</t>
  </si>
  <si>
    <t>Proposar i desenvolupar composicions de frites, esmalts i pigments ceràmics</t>
  </si>
  <si>
    <t>UF1959</t>
  </si>
  <si>
    <t>Desenvolupament de frites ceràmiques</t>
  </si>
  <si>
    <t>UF1960</t>
  </si>
  <si>
    <t>Desenvolupament d'esmalts ceràmics</t>
  </si>
  <si>
    <t>UF1961</t>
  </si>
  <si>
    <t>Desenvolupament de pigments ceràmics</t>
  </si>
  <si>
    <t>UC0148_2</t>
  </si>
  <si>
    <t>Realitzar assajos de control de materials i processos ceràmics</t>
  </si>
  <si>
    <t>UF2050</t>
  </si>
  <si>
    <t>Interpretació de plans de control i representació de dades</t>
  </si>
  <si>
    <t>UF2051</t>
  </si>
  <si>
    <t>Assajos per al control de materials i processos ceràmics</t>
  </si>
  <si>
    <t>UC0149_2</t>
  </si>
  <si>
    <t>Realitzar assajos normalitzats de control de productes ceràmics</t>
  </si>
  <si>
    <t>UF2052</t>
  </si>
  <si>
    <t>Assajos normalitzats de productes ceràmics</t>
  </si>
  <si>
    <t>UF2053</t>
  </si>
  <si>
    <t>Elaboració d'informes i registre i arxiu de les dades de control</t>
  </si>
  <si>
    <t>UC0150_2</t>
  </si>
  <si>
    <t>Realitzar assajos de desenvolupament de productes</t>
  </si>
  <si>
    <t>UF2054</t>
  </si>
  <si>
    <t>Assajos per al desenvolupament de pastes</t>
  </si>
  <si>
    <t>UF2055</t>
  </si>
  <si>
    <t>Assajos per al desenvolupament de productes conformats</t>
  </si>
  <si>
    <t>UF2056</t>
  </si>
  <si>
    <t>Assajos per al desenvolupament de frites, esmalts, pigments i tintes</t>
  </si>
  <si>
    <t>UC0643_1</t>
  </si>
  <si>
    <t>Conformar manual o semiautomàticament productes de vidre mitjançant bufament</t>
  </si>
  <si>
    <t>UF1233</t>
  </si>
  <si>
    <t>UF1232</t>
  </si>
  <si>
    <t>Enganxada i emmotllament a puls de components del vidre</t>
  </si>
  <si>
    <t>UC0644_1</t>
  </si>
  <si>
    <t>Conformar manual o semiautomàticament productes de vidre mitjançant colada, premsada i centrifugació</t>
  </si>
  <si>
    <t>noUF_MF0644_1</t>
  </si>
  <si>
    <t>UC0645_1</t>
  </si>
  <si>
    <t>Elaborar manual o semiautomàticament productes de vidre mitjançant l'emmotllament de tubs de vidre</t>
  </si>
  <si>
    <t>noUF_MF0645_1</t>
  </si>
  <si>
    <t>UC0144_1</t>
  </si>
  <si>
    <t>Realitzar mecanitzacions manuals en productes de vidre</t>
  </si>
  <si>
    <t>UF1267</t>
  </si>
  <si>
    <t>Instal·lació d'articles de vidre pla</t>
  </si>
  <si>
    <t>UF1268</t>
  </si>
  <si>
    <t>Decoracions mecàniques en productes de vidre</t>
  </si>
  <si>
    <t>UC0145_1</t>
  </si>
  <si>
    <t>Realitzar decoracions mitjançant aplicacions superficials en productes de vidre</t>
  </si>
  <si>
    <t>UF1269</t>
  </si>
  <si>
    <t>Aplicacions superficials vitrificables</t>
  </si>
  <si>
    <t>UF1270</t>
  </si>
  <si>
    <t>Aplicacions superficials no vitrificables</t>
  </si>
  <si>
    <t>UC0146_1</t>
  </si>
  <si>
    <t>Elaborar productes de vidre mitjançant termoformació i fusió</t>
  </si>
  <si>
    <t>noUF_MF0146_1</t>
  </si>
  <si>
    <t>UC0147_1</t>
  </si>
  <si>
    <t>Elaborar vidrieres</t>
  </si>
  <si>
    <t>noUF_MF0147_1</t>
  </si>
  <si>
    <t>UC2053_2</t>
  </si>
  <si>
    <t>Realitzar assajos de control de productes de vidre per a envidraments en construcció i automoció</t>
  </si>
  <si>
    <t>UF2477</t>
  </si>
  <si>
    <t>Assajos de control de productes de vidre per a envidriaments en construcció</t>
  </si>
  <si>
    <t>UF2478</t>
  </si>
  <si>
    <t>Assajos de control de productes de vidre per a envidriaments en automoció</t>
  </si>
  <si>
    <t>UC2054_2</t>
  </si>
  <si>
    <t>Realitzar assajos de control de productes de vidre per a aplicacions tècniques, il·luminació, envasos i articles per a la llar</t>
  </si>
  <si>
    <t>UF2480</t>
  </si>
  <si>
    <t>Assajos de control de productes de vidre buit, vidre de laboratori i vidre d'ús farmacèutic</t>
  </si>
  <si>
    <t>UF2479</t>
  </si>
  <si>
    <t>Assajos de control de productes de vidres per a aplicacions tècniques</t>
  </si>
  <si>
    <t>UC2055_2</t>
  </si>
  <si>
    <t>Preparar equips i proveïr materials per al control en productes de vidre</t>
  </si>
  <si>
    <t>noUF_MF2055_2</t>
  </si>
  <si>
    <t>UC0672_3</t>
  </si>
  <si>
    <t>Organitzar i gestionar la producció en indústries de transformació de vidre pla per a envidraments i automoció</t>
  </si>
  <si>
    <t>noUF_MF0672_3</t>
  </si>
  <si>
    <t>UC0673_3</t>
  </si>
  <si>
    <t>Organitzar i gestionar la producció en indústries de transformació de vidre buit, tub de vidre i vidre ornamental</t>
  </si>
  <si>
    <t>noUF_MF0673_3</t>
  </si>
  <si>
    <t>UC0674_3</t>
  </si>
  <si>
    <t>Controlar els processos de transformació de productes de vidre</t>
  </si>
  <si>
    <t>noUF_MF0674_3</t>
  </si>
  <si>
    <t>UC0669_3</t>
  </si>
  <si>
    <t>Organitzar i gestionar la dossificació, homogeneïtzació i fusió de mescles vitrificables</t>
  </si>
  <si>
    <t>noUF_MF0669_3</t>
  </si>
  <si>
    <t>UC0670_3</t>
  </si>
  <si>
    <t>Organitzar i gestionar la conformació de vidre fos</t>
  </si>
  <si>
    <t>noUF_MF0670_3</t>
  </si>
  <si>
    <t>UC0671_3</t>
  </si>
  <si>
    <t>Controlar els processos de fabricació de productes de vidre</t>
  </si>
  <si>
    <t>noUF_MF0671_3</t>
  </si>
  <si>
    <t>UC0151_2</t>
  </si>
  <si>
    <t>Realitzar la fusió i conformació automàtica del vidre</t>
  </si>
  <si>
    <t>UF2539</t>
  </si>
  <si>
    <t>Operacions de fusió de vidre</t>
  </si>
  <si>
    <t>UF2540</t>
  </si>
  <si>
    <t>Operacions de conformat de vidre</t>
  </si>
  <si>
    <t>UC0152_2</t>
  </si>
  <si>
    <t>Elaborar vidres temprats, corbats o laminats</t>
  </si>
  <si>
    <t>UF2541</t>
  </si>
  <si>
    <t>Industrial de vidre temperat i corbat</t>
  </si>
  <si>
    <t>UF2542</t>
  </si>
  <si>
    <t>Laminat industrial de vidre</t>
  </si>
  <si>
    <t>UC0153_2</t>
  </si>
  <si>
    <t>Elaborar doble acristalament</t>
  </si>
  <si>
    <t>noUF_MF0153_2</t>
  </si>
  <si>
    <t>UC0154_2</t>
  </si>
  <si>
    <t>Realitzar tractaments superficials sobre productes de vidre</t>
  </si>
  <si>
    <t>noUF_MF0154_2</t>
  </si>
  <si>
    <t>HORES CP COMPLET</t>
  </si>
  <si>
    <t>CODI CP</t>
  </si>
  <si>
    <t>NOM CP</t>
  </si>
  <si>
    <t>NIVELL</t>
  </si>
  <si>
    <t>UC</t>
  </si>
  <si>
    <t>NOM UC</t>
  </si>
  <si>
    <t>MÒDULS</t>
  </si>
  <si>
    <t>NOM MÒDULS</t>
  </si>
  <si>
    <t>UF</t>
  </si>
  <si>
    <t>NOM UF</t>
  </si>
  <si>
    <t>HORES UF</t>
  </si>
  <si>
    <t>HORES UF AULA</t>
  </si>
  <si>
    <t>HORES UF EMPRESA</t>
  </si>
  <si>
    <t>HORES AULA CP</t>
  </si>
  <si>
    <t>HORES EMPRESA CP</t>
  </si>
  <si>
    <t>Preu/hora empresa</t>
  </si>
  <si>
    <t>Preu/hora aula</t>
  </si>
  <si>
    <r>
      <t xml:space="preserve">FORMACIÓ D'INTRODUCCIÓ A L'OFICI </t>
    </r>
    <r>
      <rPr>
        <b/>
        <i/>
        <sz val="12"/>
        <color rgb="FFFF0000"/>
        <rFont val="Calibri"/>
        <family val="2"/>
      </rPr>
      <t>(Atenció! No es pot sol·licitar cap tipus de formació de CP com a formació d'introducció a l'ofici)</t>
    </r>
  </si>
  <si>
    <r>
      <t xml:space="preserve">FORMACIÓ D'INTRODUCCIÓ A L'OFICI PRÈVIA A LA CONTRACTACIÓ (OPCIONAL) </t>
    </r>
    <r>
      <rPr>
        <i/>
        <sz val="12"/>
        <color rgb="FF000000"/>
        <rFont val="Calibri"/>
        <family val="2"/>
      </rPr>
      <t>(No és possible sol·licitar formació de CP com a formació d'introducció a l'ofici)</t>
    </r>
  </si>
  <si>
    <t>ATENCIÓ! CAL QUE INFORMEU EL</t>
  </si>
  <si>
    <t>Nº DE PARTICIPANTS A LA TAULA</t>
  </si>
  <si>
    <r>
      <t>3) Cronograma</t>
    </r>
    <r>
      <rPr>
        <i/>
        <sz val="10"/>
        <color rgb="FF000000"/>
        <rFont val="Calibri"/>
        <family val="2"/>
      </rPr>
      <t xml:space="preserve"> (Marqueu amb una x els mesos segons la previsió d'activitat de les actuacions)</t>
    </r>
  </si>
  <si>
    <t>preu hora DCP</t>
  </si>
  <si>
    <t>preu hora empresa</t>
  </si>
  <si>
    <t>preu hora aula</t>
  </si>
  <si>
    <t>NO</t>
  </si>
  <si>
    <t>Preu hora aula DCP</t>
  </si>
  <si>
    <t>Hores aula</t>
  </si>
  <si>
    <t>Hores empresa</t>
  </si>
  <si>
    <t>Consorci local</t>
  </si>
  <si>
    <t>Assegureu-vos que heu emplenat les 5 pestanyes de la memòria tècnica abans d'enviar-la (1, 2, 3, 4 i 5). Pot ser que al descarregar el fitxer aquest no s'obri per la primera pestanya. Si és el cas, només heu de clicar sobre els tres punts situats a la part inferior esquerra del document. Atenció! Recordeu que cal presentar la memòria tècnica en format Excel.</t>
  </si>
  <si>
    <t>ARTN0017</t>
  </si>
  <si>
    <t>ELABORACIÓ I APLICACIÓ D' ESMALTS CERÀMICS DE BAIXA TEMPERATURA</t>
  </si>
  <si>
    <t>ARTN0018</t>
  </si>
  <si>
    <t>ELABORACIÓ I APLICACIÓ D' ESMALTS CERÀMICS D'ALTA TEMPERATURA</t>
  </si>
  <si>
    <t>SANS0010</t>
  </si>
  <si>
    <t>Bàsic de densiometria, ús de la tecnologia, reconeixement de la sintomatologia i correcta interpretació dels resultats de la prova</t>
  </si>
  <si>
    <t>SANS0012</t>
  </si>
  <si>
    <t>Iniciació a la resonància magnètica</t>
  </si>
  <si>
    <t>SANS0013</t>
  </si>
  <si>
    <t>Iniciació a la tomografia computaritzada</t>
  </si>
  <si>
    <t>SANS0014</t>
  </si>
  <si>
    <t>Bàsic de mamografia</t>
  </si>
  <si>
    <t>SEAD0026</t>
  </si>
  <si>
    <t>Prevenció de riscos laborals per a treballs electricitat, muntatge i manteniment d'instal·lacions elèctriques d'alta i baixa tensió. Part específica</t>
  </si>
  <si>
    <t>TMVU0018</t>
  </si>
  <si>
    <t>Operacions bàsiques de fusteria d'embarcacions</t>
  </si>
  <si>
    <r>
      <t xml:space="preserve">Codi del mòdul </t>
    </r>
    <r>
      <rPr>
        <i/>
        <sz val="10"/>
        <color rgb="FF000000"/>
        <rFont val="Calibri"/>
        <family val="2"/>
      </rPr>
      <t>(desplegable)</t>
    </r>
  </si>
  <si>
    <t>CODI_ESP_MOD</t>
  </si>
  <si>
    <t>HORES_TOT_NOU</t>
  </si>
  <si>
    <t>ADGD0108_MF0231_3</t>
  </si>
  <si>
    <t>ADGD0108_MF0232_3</t>
  </si>
  <si>
    <t>ADGD0108_MF0233_2</t>
  </si>
  <si>
    <t>ADGD0110_MF0233_2</t>
  </si>
  <si>
    <t>ADGD0110_MF1783_3</t>
  </si>
  <si>
    <t>ADGD0110_MF1784_3</t>
  </si>
  <si>
    <t>ADGD0110_MF1785_2</t>
  </si>
  <si>
    <t>ADGD0110_MF1786_3</t>
  </si>
  <si>
    <t>ADGD0110_MF1787_3</t>
  </si>
  <si>
    <t>ADGD0208_MF0233_2</t>
  </si>
  <si>
    <t>ADGD0208_MF0237_3</t>
  </si>
  <si>
    <t>ADGD0208_MF0238_3</t>
  </si>
  <si>
    <t>ADGD0208_MF0987_3</t>
  </si>
  <si>
    <t>ADGD0210_MF1788_3</t>
  </si>
  <si>
    <t>ADGD0210_MF1789_3</t>
  </si>
  <si>
    <t>ADGD0210_MF1790_3</t>
  </si>
  <si>
    <t>ADGD0210_MF1791_3</t>
  </si>
  <si>
    <t>ADGD0210_MF1792_2</t>
  </si>
  <si>
    <t>ADGD0308_MF0233_2</t>
  </si>
  <si>
    <t>ADGD0308_MF0973_1</t>
  </si>
  <si>
    <t>ADGD0308_MF0976_2</t>
  </si>
  <si>
    <t>ADGD0308_MF0978_2</t>
  </si>
  <si>
    <t>ADGD0308_MF0979_2</t>
  </si>
  <si>
    <t>ADGD0308_MF0980_2</t>
  </si>
  <si>
    <t>ADGD0308_MF0981_2</t>
  </si>
  <si>
    <t>ADGG0108_MF0982_3</t>
  </si>
  <si>
    <t>ADGG0108_MF0983_3</t>
  </si>
  <si>
    <t>ADGG0108_MF0984_3</t>
  </si>
  <si>
    <t>ADGG0108_MF0985_2</t>
  </si>
  <si>
    <t>ADGG0108_MF0986_3</t>
  </si>
  <si>
    <t>ADGG0208_MF0233_2</t>
  </si>
  <si>
    <t>ADGG0208_MF0973_1</t>
  </si>
  <si>
    <t>ADGG0208_MF0975_2</t>
  </si>
  <si>
    <t>ADGG0208_MF0976_2</t>
  </si>
  <si>
    <t>ADGG0208_MF0977_2</t>
  </si>
  <si>
    <t>ADGG0208_MF0978_2</t>
  </si>
  <si>
    <t>ADGG0308_MF0979_2</t>
  </si>
  <si>
    <t>ADGG0308_MF0980_2</t>
  </si>
  <si>
    <t>ADGG0308_MF0982_3</t>
  </si>
  <si>
    <t>ADGG0308_MF0986_3</t>
  </si>
  <si>
    <t>ADGG0308_MF0987_3</t>
  </si>
  <si>
    <t>ADGG0308_MF0988_3</t>
  </si>
  <si>
    <t>ADGG0408_MF0969_1</t>
  </si>
  <si>
    <t>ADGG0408_MF0970_1</t>
  </si>
  <si>
    <t>ADGG0408_MF0971_1</t>
  </si>
  <si>
    <t>ADGG0508_MF0971_1</t>
  </si>
  <si>
    <t>ADGG0508_MF0973_1</t>
  </si>
  <si>
    <t>ADGG0508_MF0974_1</t>
  </si>
  <si>
    <t>ADGN0108_MF0233_2</t>
  </si>
  <si>
    <t>ADGN0108_MF0498_3</t>
  </si>
  <si>
    <t>ADGN0108_MF0499_3</t>
  </si>
  <si>
    <t>ADGN0108_MF0500_3</t>
  </si>
  <si>
    <t>ADGN0110_MF0233_2</t>
  </si>
  <si>
    <t>ADGN0110_MF0991_3</t>
  </si>
  <si>
    <t>ADGN0110_MF0992_3</t>
  </si>
  <si>
    <t>ADGN0110_MF1796_3</t>
  </si>
  <si>
    <t>ADGN0110_MF2177_3</t>
  </si>
  <si>
    <t>ADGN0110_MF2178_3</t>
  </si>
  <si>
    <t>ADGN0110_MF2179_3</t>
  </si>
  <si>
    <t>ADGN0110_MF2180_2</t>
  </si>
  <si>
    <t>ADGN0110_MF2181_2</t>
  </si>
  <si>
    <t>ADGN0208_MF0233_2</t>
  </si>
  <si>
    <t>ADGN0208_MF0989_3</t>
  </si>
  <si>
    <t>ADGN0208_MF0990_3</t>
  </si>
  <si>
    <t>ADGN0208_MF0991_3</t>
  </si>
  <si>
    <t>ADGN0208_MF0992_3</t>
  </si>
  <si>
    <t>ADGN0210_MF0233_2</t>
  </si>
  <si>
    <t>ADGN0210_MF0991_3</t>
  </si>
  <si>
    <t>ADGN0210_MF1793_3</t>
  </si>
  <si>
    <t>ADGN0210_MF1794_3</t>
  </si>
  <si>
    <t>ADGN0210_MF1795_2</t>
  </si>
  <si>
    <t>ADGN0210_MF1796_3</t>
  </si>
  <si>
    <t>ADGN0210_MF1797_2</t>
  </si>
  <si>
    <t>ADGN0210_MF1798_3</t>
  </si>
  <si>
    <t>ADGN0210_MF1799_3</t>
  </si>
  <si>
    <t>AFDA0109_MF0272_2</t>
  </si>
  <si>
    <t>AFDA0109_MF0353_2</t>
  </si>
  <si>
    <t>AFDA0109_MF0508_2</t>
  </si>
  <si>
    <t>AFDA0109_MF0509_2</t>
  </si>
  <si>
    <t>AFDA0110_MF0272_2</t>
  </si>
  <si>
    <t>AFDA0110_MF0273_3</t>
  </si>
  <si>
    <t>AFDA0110_MF0515_3</t>
  </si>
  <si>
    <t>AFDA0110_MF0516_3</t>
  </si>
  <si>
    <t>AFDA0111_MF0272_2</t>
  </si>
  <si>
    <t>AFDA0111_MF0273_3</t>
  </si>
  <si>
    <t>AFDA0111_MF1663_3</t>
  </si>
  <si>
    <t>AFDA0111_MF1664_3</t>
  </si>
  <si>
    <t>AFDA0111_MF1665_3</t>
  </si>
  <si>
    <t>AFDA0112_MF0272_2</t>
  </si>
  <si>
    <t>AFDA0112_MF1076_2</t>
  </si>
  <si>
    <t>AFDA0112_MF1077_2</t>
  </si>
  <si>
    <t>AFDA0112_MF1078_2</t>
  </si>
  <si>
    <t>AFDA0119_MF0272_2</t>
  </si>
  <si>
    <t>AFDA0119_MF2266_2</t>
  </si>
  <si>
    <t>AFDA0119_MF2267_2</t>
  </si>
  <si>
    <t>AFDA0119_MF2268_2</t>
  </si>
  <si>
    <t>AFDA0209_MF0272_2</t>
  </si>
  <si>
    <t>AFDA0209_MF0719_2</t>
  </si>
  <si>
    <t>AFDA0209_MF1079_2</t>
  </si>
  <si>
    <t>AFDA0209_MF1080_2</t>
  </si>
  <si>
    <t>AFDA0209_MF1081_2</t>
  </si>
  <si>
    <t>AFDA0210_MF0272_2</t>
  </si>
  <si>
    <t>AFDA0210_MF0273_3</t>
  </si>
  <si>
    <t>AFDA0210_MF0274_3</t>
  </si>
  <si>
    <t>AFDA0210_MF0275_3</t>
  </si>
  <si>
    <t>AFDA0211_MF0272_2</t>
  </si>
  <si>
    <t>AFDA0211_MF1095_3</t>
  </si>
  <si>
    <t>AFDA0211_MF1096_3</t>
  </si>
  <si>
    <t>AFDA0211_MF1658_3</t>
  </si>
  <si>
    <t>AFDA0211_MF1659_3</t>
  </si>
  <si>
    <t>AFDA0212_MF0272_2</t>
  </si>
  <si>
    <t>AFDA0212_MF1640_2</t>
  </si>
  <si>
    <t>AFDA0212_MF1641_2</t>
  </si>
  <si>
    <t>AFDA0212_MF1642_2</t>
  </si>
  <si>
    <t>AFDA0212_MF1643_2</t>
  </si>
  <si>
    <t>AFDA0310_MF0269_2</t>
  </si>
  <si>
    <t>AFDA0310_MF0271_2</t>
  </si>
  <si>
    <t>AFDA0310_MF0272_2</t>
  </si>
  <si>
    <t>AFDA0310_MF1084_3</t>
  </si>
  <si>
    <t>AFDA0310_MF1085_3</t>
  </si>
  <si>
    <t>AFDA0310_MF1086_3</t>
  </si>
  <si>
    <t>AFDA0311_MF0272_2</t>
  </si>
  <si>
    <t>AFDA0311_MF2038_3</t>
  </si>
  <si>
    <t>AFDA0311_MF2039_3</t>
  </si>
  <si>
    <t>AFDA0311_MF2040_3</t>
  </si>
  <si>
    <t>AFDA0411_MF0272_2</t>
  </si>
  <si>
    <t>AFDA0411_MF1658_3</t>
  </si>
  <si>
    <t>AFDA0411_MF1660_3</t>
  </si>
  <si>
    <t>AFDA0411_MF1661_3</t>
  </si>
  <si>
    <t>AFDA0411_MF1662_3</t>
  </si>
  <si>
    <t>AFDA0511_MF1631_1</t>
  </si>
  <si>
    <t>AFDA0511_MF1632_1</t>
  </si>
  <si>
    <t>AFDA0511_MF1633_1</t>
  </si>
  <si>
    <t>AFDA0611_MF0272_2</t>
  </si>
  <si>
    <t>AFDA0611_MF0505_2</t>
  </si>
  <si>
    <t>AFDA0611_MF0506_2</t>
  </si>
  <si>
    <t>AFDA0611_MF0507_2</t>
  </si>
  <si>
    <t>AFDP0109_MF0269_2</t>
  </si>
  <si>
    <t>AFDP0109_MF0270_2</t>
  </si>
  <si>
    <t>AFDP0109_MF0271_2</t>
  </si>
  <si>
    <t>AFDP0109_MF0272_2</t>
  </si>
  <si>
    <t>AFDP0111_MF0272_2</t>
  </si>
  <si>
    <t>AFDP0111_MF1634_2</t>
  </si>
  <si>
    <t>AFDP0111_MF1635_2</t>
  </si>
  <si>
    <t>AFDP0111_MF1636_2</t>
  </si>
  <si>
    <t>AFDP0209_MF0269_2</t>
  </si>
  <si>
    <t>AFDP0209_MF0272_2</t>
  </si>
  <si>
    <t>AFDP0209_MF1082_2</t>
  </si>
  <si>
    <t>AFDP0209_MF1083_2</t>
  </si>
  <si>
    <t>AFDP0211_MF0269_2</t>
  </si>
  <si>
    <t>AFDP0211_MF0272_2</t>
  </si>
  <si>
    <t>AFDP0211_MF1762_3</t>
  </si>
  <si>
    <t>AFDP0211_MF1763_3</t>
  </si>
  <si>
    <t>AFDP0211_MF1764_3</t>
  </si>
  <si>
    <t>AGAC0108_MF0523_2</t>
  </si>
  <si>
    <t>AGAC0108_MF0524_2</t>
  </si>
  <si>
    <t>AGAC0108_MF0525_2</t>
  </si>
  <si>
    <t>AGAC0108_MF0526_2</t>
  </si>
  <si>
    <t>AGAF0108_MF0525_2</t>
  </si>
  <si>
    <t>AGAF0108_MF0526_2</t>
  </si>
  <si>
    <t>AGAF0108_MF0527_2</t>
  </si>
  <si>
    <t>AGAF0108_MF0528_2</t>
  </si>
  <si>
    <t>AGAG0108_MF0006_2</t>
  </si>
  <si>
    <t>AGAG0108_MF0281_2</t>
  </si>
  <si>
    <t>AGAG0208_MF0006_2</t>
  </si>
  <si>
    <t>AGAG0208_MF0282_2</t>
  </si>
  <si>
    <t>AGAH0108_MF0525_2</t>
  </si>
  <si>
    <t>AGAH0108_MF0526_2</t>
  </si>
  <si>
    <t>AGAH0108_MF0529_2</t>
  </si>
  <si>
    <t>AGAH0108_MF0530_2</t>
  </si>
  <si>
    <t>AGAJ0108_MF1112_1</t>
  </si>
  <si>
    <t>AGAJ0108_MF1113_1</t>
  </si>
  <si>
    <t>AGAJ0108_MF1114_1</t>
  </si>
  <si>
    <t>AGAJ0108_MF1115_1</t>
  </si>
  <si>
    <t>AGAJ0109_MF1119_2</t>
  </si>
  <si>
    <t>AGAJ0109_MF1133_3</t>
  </si>
  <si>
    <t>AGAJ0109_MF1134_3</t>
  </si>
  <si>
    <t>AGAJ0109_MF1135_3</t>
  </si>
  <si>
    <t>AGAJ0110_MF1468_2</t>
  </si>
  <si>
    <t>AGAJ0110_MF1469_2</t>
  </si>
  <si>
    <t>AGAJ0110_MF1470_2</t>
  </si>
  <si>
    <t>AGAJ0110_MF1471_2</t>
  </si>
  <si>
    <t>AGAJ0208_MF1482_3</t>
  </si>
  <si>
    <t>AGAJ0208_MF1483_3</t>
  </si>
  <si>
    <t>AGAJ0208_MF1484_3</t>
  </si>
  <si>
    <t>AGAJ0208_MF1485_3</t>
  </si>
  <si>
    <t>AGAJ0308_MF0009_3</t>
  </si>
  <si>
    <t>AGAJ0308_MF0727_3</t>
  </si>
  <si>
    <t>AGAJ0308_MF1127_3</t>
  </si>
  <si>
    <t>AGAJ0308_MF1128_3</t>
  </si>
  <si>
    <t>AGAN0108_MF0006_2</t>
  </si>
  <si>
    <t>AGAN0108_MF0725_2</t>
  </si>
  <si>
    <t>AGAN0108_MF0726_2</t>
  </si>
  <si>
    <t>AGAN0109_MF0006_2</t>
  </si>
  <si>
    <t>AGAN0109_MF0719_2</t>
  </si>
  <si>
    <t>AGAN0109_MF0720_2</t>
  </si>
  <si>
    <t>AGAN0109_MF0721_2</t>
  </si>
  <si>
    <t>AGAN0109_MF0722_2</t>
  </si>
  <si>
    <t>AGAN0110_MF1080_2</t>
  </si>
  <si>
    <t>AGAN0110_MF1122_2</t>
  </si>
  <si>
    <t>AGAN0110_MF1123_2</t>
  </si>
  <si>
    <t>AGAN0110_MF1124_2</t>
  </si>
  <si>
    <t>AGAN0111_MF1722_2</t>
  </si>
  <si>
    <t>AGAN0111_MF1723_2</t>
  </si>
  <si>
    <t>AGAN0111_MF1724_2</t>
  </si>
  <si>
    <t>AGAN0111_MF1725_2</t>
  </si>
  <si>
    <t>AGAN0112_MF2132_3</t>
  </si>
  <si>
    <t>AGAN0112_MF2133_3</t>
  </si>
  <si>
    <t>AGAN0112_MF2134_3</t>
  </si>
  <si>
    <t>AGAN0112_MF2135_3</t>
  </si>
  <si>
    <t>AGAN0112_MF2136_3</t>
  </si>
  <si>
    <t>AGAN0112_MF2137_3</t>
  </si>
  <si>
    <t>AGAN0208_MF0533_3</t>
  </si>
  <si>
    <t>AGAN0208_MF0534_3</t>
  </si>
  <si>
    <t>AGAN0208_MF0535_3</t>
  </si>
  <si>
    <t>AGAN0208_MF0536_3</t>
  </si>
  <si>
    <t>AGAN0210_MF1136_2</t>
  </si>
  <si>
    <t>AGAN0210_MF1137_2</t>
  </si>
  <si>
    <t>AGAN0210_MF1138_3</t>
  </si>
  <si>
    <t>AGAN0211_MF1800_2</t>
  </si>
  <si>
    <t>AGAN0211_MF1801_2</t>
  </si>
  <si>
    <t>AGAN0211_MF1802_2</t>
  </si>
  <si>
    <t>AGAN0211_MF1803_2</t>
  </si>
  <si>
    <t>AGAN0212_MF1586_3</t>
  </si>
  <si>
    <t>AGAN0212_MF1724_2</t>
  </si>
  <si>
    <t>AGAN0212_MF1725_2</t>
  </si>
  <si>
    <t>AGAN0212_MF1737_3</t>
  </si>
  <si>
    <t>AGAN0212_MF1738_3</t>
  </si>
  <si>
    <t>AGAN0212_MF1739_3</t>
  </si>
  <si>
    <t>AGAN0212_MF1740_3</t>
  </si>
  <si>
    <t>AGAN0311_MF0536_3</t>
  </si>
  <si>
    <t>AGAN0311_MF1495_3</t>
  </si>
  <si>
    <t>AGAN0311_MF1496_3</t>
  </si>
  <si>
    <t>AGAN0311_MF1497_3</t>
  </si>
  <si>
    <t>AGAN0312_MF1725_2</t>
  </si>
  <si>
    <t>AGAN0312_MF2062_2</t>
  </si>
  <si>
    <t>AGAN0312_MF2063_2</t>
  </si>
  <si>
    <t>AGAN0312_MF2064_2</t>
  </si>
  <si>
    <t>AGAN0312_MF2065_2</t>
  </si>
  <si>
    <t>AGAN0411_MF0006_2</t>
  </si>
  <si>
    <t>AGAN0411_MF1476_2</t>
  </si>
  <si>
    <t>AGAN0411_MF1477_2</t>
  </si>
  <si>
    <t>AGAN0411_MF1478_2</t>
  </si>
  <si>
    <t>AGAN0511_MF0536_3</t>
  </si>
  <si>
    <t>AGAN0511_MF1489_3</t>
  </si>
  <si>
    <t>AGAN0511_MF1490_3</t>
  </si>
  <si>
    <t>AGAN0511_MF1491_3</t>
  </si>
  <si>
    <t>AGAO0108_MF0520_1</t>
  </si>
  <si>
    <t>AGAO0108_MF0521_1</t>
  </si>
  <si>
    <t>AGAO0108_MF0522_1</t>
  </si>
  <si>
    <t>AGAO0208_MF0525_2</t>
  </si>
  <si>
    <t>AGAO0208_MF0531_2</t>
  </si>
  <si>
    <t>AGAO0208_MF0532_2</t>
  </si>
  <si>
    <t>AGAO0308M_MF0007_3</t>
  </si>
  <si>
    <t>AGAO0308M_MF0008_3</t>
  </si>
  <si>
    <t>AGAO0308M_MF0009_3</t>
  </si>
  <si>
    <t>AGAO0308M_MF0727_3</t>
  </si>
  <si>
    <t>AGAP0108_MF0004_2</t>
  </si>
  <si>
    <t>AGAP0108_MF0006_2</t>
  </si>
  <si>
    <t>AGAP0208_MF0005_2</t>
  </si>
  <si>
    <t>AGAP0208_MF0006_2</t>
  </si>
  <si>
    <t>AGAR0108_MF1116_2</t>
  </si>
  <si>
    <t>AGAR0108_MF1117_2</t>
  </si>
  <si>
    <t>AGAR0108_MF1118_2</t>
  </si>
  <si>
    <t>AGAR0108_MF1119_2</t>
  </si>
  <si>
    <t>AGAR0108_MF1120_2</t>
  </si>
  <si>
    <t>AGAR0108_MF1121_2</t>
  </si>
  <si>
    <t>AGAR0109_MF0727_3</t>
  </si>
  <si>
    <t>AGAR0109_MF0728_3</t>
  </si>
  <si>
    <t>AGAR0109_MF0729_3</t>
  </si>
  <si>
    <t>AGAR0109_MF0730_3</t>
  </si>
  <si>
    <t>AGAR0110_MF0730_3</t>
  </si>
  <si>
    <t>AGAR0110_MF1486_3</t>
  </si>
  <si>
    <t>AGAR0110_MF1487_3</t>
  </si>
  <si>
    <t>AGAR0110_MF1488_3</t>
  </si>
  <si>
    <t>AGAR0111_MF1121_2</t>
  </si>
  <si>
    <t>AGAR0111_MF1472_2</t>
  </si>
  <si>
    <t>AGAR0111_MF1473_2</t>
  </si>
  <si>
    <t>AGAR0111_MF1474_2</t>
  </si>
  <si>
    <t>AGAR0111_MF1475_2</t>
  </si>
  <si>
    <t>AGAR0208_MF1121_2</t>
  </si>
  <si>
    <t>AGAR0208_MF1125_2</t>
  </si>
  <si>
    <t>AGAR0208_MF1126_2</t>
  </si>
  <si>
    <t>AGAR0209_MF1290_1</t>
  </si>
  <si>
    <t>AGAR0209_MF1291_1</t>
  </si>
  <si>
    <t>AGAR0209_MF1292_1</t>
  </si>
  <si>
    <t>AGAR0211_MF0730_3</t>
  </si>
  <si>
    <t>AGAR0211_MF1486_3</t>
  </si>
  <si>
    <t>AGAR0211_MF1498_3</t>
  </si>
  <si>
    <t>AGAR0211_MF1499_3</t>
  </si>
  <si>
    <t>AGAR0211_MF1500_3</t>
  </si>
  <si>
    <t>AGAR0211_MF1501_3</t>
  </si>
  <si>
    <t>AGAR0309_MF1293_1</t>
  </si>
  <si>
    <t>AGAR0309_MF1294_1</t>
  </si>
  <si>
    <t>AGAR0309_MF1295_1</t>
  </si>
  <si>
    <t>AGAU0108_MF0526_2</t>
  </si>
  <si>
    <t>AGAU0108_MF0717_2</t>
  </si>
  <si>
    <t>AGAU0108_MF0718_2</t>
  </si>
  <si>
    <t>AGAU0110_MF0525_2</t>
  </si>
  <si>
    <t>AGAU0110_MF0526_2</t>
  </si>
  <si>
    <t>AGAU0110_MF1479_2</t>
  </si>
  <si>
    <t>AGAU0110_MF1480_2</t>
  </si>
  <si>
    <t>AGAU0110_MF1481_2</t>
  </si>
  <si>
    <t>AGAU0111_MF1804_2</t>
  </si>
  <si>
    <t>AGAU0111_MF1805_2</t>
  </si>
  <si>
    <t>AGAU0111_MF1806_2</t>
  </si>
  <si>
    <t>AGAU0111_MF1807_2</t>
  </si>
  <si>
    <t>AGAU0111_MF1808_2</t>
  </si>
  <si>
    <t>AGAU0111_MF1809_2</t>
  </si>
  <si>
    <t>AGAU0112_MF0525_2</t>
  </si>
  <si>
    <t>AGAU0112_MF0526_2</t>
  </si>
  <si>
    <t>AGAU0112_MF1810_2</t>
  </si>
  <si>
    <t>AGAU0112_MF1811_2</t>
  </si>
  <si>
    <t>AGAU0112_MF1812_2</t>
  </si>
  <si>
    <t>AGAU0112_MF1813_2</t>
  </si>
  <si>
    <t>AGAU0208_MF1129_3</t>
  </si>
  <si>
    <t>AGAU0208_MF1130_3</t>
  </si>
  <si>
    <t>AGAU0208_MF1131_3</t>
  </si>
  <si>
    <t>AGAU0208_MF1132_3</t>
  </si>
  <si>
    <t>AGAU0210_MF1132_3</t>
  </si>
  <si>
    <t>AGAU0210_MF1492_3</t>
  </si>
  <si>
    <t>AGAU0210_MF1493_3</t>
  </si>
  <si>
    <t>AGAU0210_MF1494_3</t>
  </si>
  <si>
    <t>AGAU0211_MF1132_3</t>
  </si>
  <si>
    <t>AGAU0211_MF1814_3</t>
  </si>
  <si>
    <t>AGAU0211_MF1815_3</t>
  </si>
  <si>
    <t>AGAU0211_MF1816_3</t>
  </si>
  <si>
    <t>AGAU0211_MF1817_3</t>
  </si>
  <si>
    <t>AGAX0108_MF0712_1</t>
  </si>
  <si>
    <t>AGAX0108_MF0713_1</t>
  </si>
  <si>
    <t>AGAX0108_MF0714_1</t>
  </si>
  <si>
    <t>AGAX0108_MF0715_1</t>
  </si>
  <si>
    <t>AGAX0208_MF0517_1</t>
  </si>
  <si>
    <t>AGAX0208_MF0518_1</t>
  </si>
  <si>
    <t>AGAX0208_MF0519_1</t>
  </si>
  <si>
    <t>ARGA0110_MF0687_2</t>
  </si>
  <si>
    <t>ARGA0110_MF0688_2</t>
  </si>
  <si>
    <t>ARGA0110_MF0689_2</t>
  </si>
  <si>
    <t>ARGA0110_MF0690_2</t>
  </si>
  <si>
    <t>ARGA0111_MF0687_2</t>
  </si>
  <si>
    <t>ARGA0111_MF0924_2</t>
  </si>
  <si>
    <t>ARGA0111_MF0925_2</t>
  </si>
  <si>
    <t>ARGA0112_MF2224_3</t>
  </si>
  <si>
    <t>ARGA0112_MF2225_3</t>
  </si>
  <si>
    <t>ARGA0112_MF2226_3</t>
  </si>
  <si>
    <t>ARGA0112_MF2227_3</t>
  </si>
  <si>
    <t>ARGA0112_MF2228_3</t>
  </si>
  <si>
    <t>ARGA0112_MF2229_3</t>
  </si>
  <si>
    <t>ARGA0211_MF1352_3</t>
  </si>
  <si>
    <t>ARGA0211_MF1353_3</t>
  </si>
  <si>
    <t>ARGA0211_MF1354_3</t>
  </si>
  <si>
    <t>ARGA0211_MF1355_3</t>
  </si>
  <si>
    <t>ARGA0211_MF1356_3</t>
  </si>
  <si>
    <t>ARGA0311_MF0687_2</t>
  </si>
  <si>
    <t>ARGA0311_MF2101_2</t>
  </si>
  <si>
    <t>ARGA0311_MF2102_2</t>
  </si>
  <si>
    <t>ARGA0311_MF2103_2</t>
  </si>
  <si>
    <t>ARGC0109_MF0200_2</t>
  </si>
  <si>
    <t>ARGC0109_MF0691_2</t>
  </si>
  <si>
    <t>ARGC0109_MF0692_2</t>
  </si>
  <si>
    <t>ARGC0109_MF0693_2</t>
  </si>
  <si>
    <t>ARGC0110_MF0200_2</t>
  </si>
  <si>
    <t>ARGC0110_MF0691_2</t>
  </si>
  <si>
    <t>ARGC0110_MF1350_2</t>
  </si>
  <si>
    <t>ARGC0110_MF1351_2</t>
  </si>
  <si>
    <t>ARGC0112_MF1669_3</t>
  </si>
  <si>
    <t>ARGC0112_MF1670_3</t>
  </si>
  <si>
    <t>ARGC0112_MF1671_3</t>
  </si>
  <si>
    <t>ARGC0112_MF1672_3</t>
  </si>
  <si>
    <t>ARGC0112_MF1673_3</t>
  </si>
  <si>
    <t>ARGC0209_MF0200_2</t>
  </si>
  <si>
    <t>ARGC0209_MF0691_2</t>
  </si>
  <si>
    <t>ARGC0209_MF0926_2</t>
  </si>
  <si>
    <t>ARGC0209_MF0927_2</t>
  </si>
  <si>
    <t>ARGG0110_MF0696_3</t>
  </si>
  <si>
    <t>ARGG0110_MF0697_3</t>
  </si>
  <si>
    <t>ARGG0110_MF0698_3</t>
  </si>
  <si>
    <t>ARGG0110_MF0699_3</t>
  </si>
  <si>
    <t>ARGG0112_MF2220_3</t>
  </si>
  <si>
    <t>ARGG0112_MF2221_3</t>
  </si>
  <si>
    <t>ARGG0112_MF2222_3</t>
  </si>
  <si>
    <t>ARGG0112_MF2223_3</t>
  </si>
  <si>
    <t>ARGG0212_MF2229_3</t>
  </si>
  <si>
    <t>ARGG0212_MF2230_3</t>
  </si>
  <si>
    <t>ARGG0212_MF2231_3</t>
  </si>
  <si>
    <t>ARGG0212_MF2232_3</t>
  </si>
  <si>
    <t>ARGG0212_MF2233_3</t>
  </si>
  <si>
    <t>ARGG0212_MF2234_3</t>
  </si>
  <si>
    <t>ARGI0109_MF0200_2</t>
  </si>
  <si>
    <t>ARGI0109_MF0201_2</t>
  </si>
  <si>
    <t>ARGI0109_MF0202_2</t>
  </si>
  <si>
    <t>ARGI0109_MF0203_2</t>
  </si>
  <si>
    <t>ARGI0110_MF0200_2</t>
  </si>
  <si>
    <t>ARGI0110_MF0201_2</t>
  </si>
  <si>
    <t>ARGI0110_MF1344_2</t>
  </si>
  <si>
    <t>ARGI0110_MF1345_2</t>
  </si>
  <si>
    <t>ARGI0112_MF1669_3</t>
  </si>
  <si>
    <t>ARGI0112_MF1670_3</t>
  </si>
  <si>
    <t>ARGI0112_MF1674_3</t>
  </si>
  <si>
    <t>ARGI0112_MF1675_3</t>
  </si>
  <si>
    <t>ARGI0112_MF1676_3</t>
  </si>
  <si>
    <t>ARGI0112_MF1677_3</t>
  </si>
  <si>
    <t>ARGI0209_MF0200_2</t>
  </si>
  <si>
    <t>ARGI0209_MF0482_2</t>
  </si>
  <si>
    <t>ARGI0209_MF0483_2</t>
  </si>
  <si>
    <t>ARGI0210_MF0200_2</t>
  </si>
  <si>
    <t>ARGI0210_MF0201_2</t>
  </si>
  <si>
    <t>ARGI0210_MF1346_2</t>
  </si>
  <si>
    <t>ARGI0210_MF1347_2</t>
  </si>
  <si>
    <t>ARGI0309_MF1322_1</t>
  </si>
  <si>
    <t>ARGI0309_MF1323_1</t>
  </si>
  <si>
    <t>ARGI0309_MF1324_1</t>
  </si>
  <si>
    <t>ARGI0310_MF0200_2</t>
  </si>
  <si>
    <t>ARGI0310_MF0201_2</t>
  </si>
  <si>
    <t>ARGI0310_MF1348_2</t>
  </si>
  <si>
    <t>ARGI0310_MF1349_1</t>
  </si>
  <si>
    <t>ARGN0109_MF0204_3</t>
  </si>
  <si>
    <t>ARGN0109_MF0205_3</t>
  </si>
  <si>
    <t>ARGN0109_MF0206_3</t>
  </si>
  <si>
    <t>ARGN0110_MF0935_3</t>
  </si>
  <si>
    <t>ARGN0110_MF0936_3</t>
  </si>
  <si>
    <t>ARGN0110_MF0937_3</t>
  </si>
  <si>
    <t>ARGN0110_MF0938_3</t>
  </si>
  <si>
    <t>ARGN0210_MF0931_3</t>
  </si>
  <si>
    <t>ARGN0210_MF0932_3</t>
  </si>
  <si>
    <t>ARGN0210_MF0933_3</t>
  </si>
  <si>
    <t>ARGN0210_MF0934_3</t>
  </si>
  <si>
    <t>ARGP0110_MF0200_2</t>
  </si>
  <si>
    <t>ARGP0110_MF0928_2</t>
  </si>
  <si>
    <t>ARGP0110_MF0929_2</t>
  </si>
  <si>
    <t>ARGP0110_MF0930_2</t>
  </si>
  <si>
    <t>ARGP0112_MF1669_3</t>
  </si>
  <si>
    <t>ARGP0112_MF1670_3</t>
  </si>
  <si>
    <t>ARGP0112_MF1674_3</t>
  </si>
  <si>
    <t>ARGP0112_MF1678_3</t>
  </si>
  <si>
    <t>ARGP0112_MF1679_3</t>
  </si>
  <si>
    <t>ARGP0112_MF1680_3</t>
  </si>
  <si>
    <t>ARGP0210_MF0200_2</t>
  </si>
  <si>
    <t>ARGP0210_MF0920_2</t>
  </si>
  <si>
    <t>ARGP0210_MF0921_2</t>
  </si>
  <si>
    <t>ARGP0210_MF0922_2</t>
  </si>
  <si>
    <t>ARGP0210_MF0923_2</t>
  </si>
  <si>
    <t>ARGT0109_MF0200_2</t>
  </si>
  <si>
    <t>ARGT0109_MF0694_2</t>
  </si>
  <si>
    <t>ARGT0109_MF0695_2</t>
  </si>
  <si>
    <t>ARGT0111_MF1668_1</t>
  </si>
  <si>
    <t>ARGT0111_MF2138_1</t>
  </si>
  <si>
    <t>ARGT0111_MF2139_1</t>
  </si>
  <si>
    <t>ARGT0112_MF1669_3</t>
  </si>
  <si>
    <t>ARGT0112_MF1670_3</t>
  </si>
  <si>
    <t>ARGT0112_MF1681_3</t>
  </si>
  <si>
    <t>ARGT0112_MF1682_3</t>
  </si>
  <si>
    <t>ARGT0112_MF1683_3</t>
  </si>
  <si>
    <t>ARGT0211_MF0432_1</t>
  </si>
  <si>
    <t>ARGT0211_MF1666_1</t>
  </si>
  <si>
    <t>ARGT0211_MF1667_1</t>
  </si>
  <si>
    <t>ARGT0211_MF1668_1</t>
  </si>
  <si>
    <t>ARGT0311_MF1335_2</t>
  </si>
  <si>
    <t>ARGT0311_MF1336_2</t>
  </si>
  <si>
    <t>ARGT0311_MF1337_2</t>
  </si>
  <si>
    <t>ARGT0311_MF1338_2</t>
  </si>
  <si>
    <t>ARGT0411_MF0200_2</t>
  </si>
  <si>
    <t>ARGT0411_MF1335_2</t>
  </si>
  <si>
    <t>ARGT0411_MF1339_2</t>
  </si>
  <si>
    <t>ARGT0411_MF1340_2</t>
  </si>
  <si>
    <t>ARGT0411_MF1341_2</t>
  </si>
  <si>
    <t>ARGT0411_MF1342_2</t>
  </si>
  <si>
    <t>ARGT0411_MF1343_2</t>
  </si>
  <si>
    <t>ARTA0111_MF1690_2</t>
  </si>
  <si>
    <t>ARTA0111_MF1698_2</t>
  </si>
  <si>
    <t>ARTA0111_MF1699_2</t>
  </si>
  <si>
    <t>ARTA0111_MF1700_2</t>
  </si>
  <si>
    <t>ARTA0112_MF1690_2</t>
  </si>
  <si>
    <t>ARTA0112_MF2244_2</t>
  </si>
  <si>
    <t>ARTA0112_MF2245_2</t>
  </si>
  <si>
    <t>ARTA0112_MF2246_2</t>
  </si>
  <si>
    <t>ARTA0112_MF2247_2</t>
  </si>
  <si>
    <t>ARTB0111_MF1690_2</t>
  </si>
  <si>
    <t>ARTB0111_MF2041_2</t>
  </si>
  <si>
    <t>ARTB0111_MF2042_2</t>
  </si>
  <si>
    <t>ARTB0111_MF2043_2</t>
  </si>
  <si>
    <t>ARTB0111_MF2044_2</t>
  </si>
  <si>
    <t>ARTB0112_MF1690_2</t>
  </si>
  <si>
    <t>ARTB0112_MF2115_2</t>
  </si>
  <si>
    <t>ARTB0112_MF2116_2</t>
  </si>
  <si>
    <t>ARTB0211_MF1690_2</t>
  </si>
  <si>
    <t>ARTB0211_MF2045_2</t>
  </si>
  <si>
    <t>ARTB0211_MF2046_2</t>
  </si>
  <si>
    <t>ARTB0211_MF2047_2</t>
  </si>
  <si>
    <t>ARTG0112_MF2107_2</t>
  </si>
  <si>
    <t>ARTG0112_MF2108_2</t>
  </si>
  <si>
    <t>ARTG0112_MF2112_2</t>
  </si>
  <si>
    <t>ARTG0112_MF2113_2</t>
  </si>
  <si>
    <t>ARTG0112_MF2114_2</t>
  </si>
  <si>
    <t>ARTG0212_MF2107_2</t>
  </si>
  <si>
    <t>ARTG0212_MF2108_2</t>
  </si>
  <si>
    <t>ARTG0212_MF2109_2</t>
  </si>
  <si>
    <t>ARTG0212_MF2110_2</t>
  </si>
  <si>
    <t>ARTG0212_MF2111_2</t>
  </si>
  <si>
    <t>ARTG0312_MF1690_2</t>
  </si>
  <si>
    <t>ARTG0312_MF2122_3</t>
  </si>
  <si>
    <t>ARTG0312_MF2123_3</t>
  </si>
  <si>
    <t>ARTG0312_MF2124_3</t>
  </si>
  <si>
    <t>ARTG0312_MF2125_3</t>
  </si>
  <si>
    <t>ARTG0312_MF2126_3</t>
  </si>
  <si>
    <t>ARTG0412_MF1690_2</t>
  </si>
  <si>
    <t>ARTG0412_MF2117_3</t>
  </si>
  <si>
    <t>ARTG0412_MF2118_3</t>
  </si>
  <si>
    <t>ARTG0412_MF2119_3</t>
  </si>
  <si>
    <t>ARTG0412_MF2120_3</t>
  </si>
  <si>
    <t>ARTG0412_MF2121_3</t>
  </si>
  <si>
    <t>ARTG0512_MF1690_2</t>
  </si>
  <si>
    <t>ARTG0512_MF2117_3</t>
  </si>
  <si>
    <t>ARTG0512_MF2118_3</t>
  </si>
  <si>
    <t>ARTG0512_MF2119_3</t>
  </si>
  <si>
    <t>ARTG0512_MF2127_3</t>
  </si>
  <si>
    <t>ARTG0512_MF2128_3</t>
  </si>
  <si>
    <t>ARTG0512_MF2129_3</t>
  </si>
  <si>
    <t>ARTN0109_MF1690_2</t>
  </si>
  <si>
    <t>ARTN0109_MF1694_2</t>
  </si>
  <si>
    <t>ARTN0109_MF1695_2</t>
  </si>
  <si>
    <t>ARTN0109_MF1696_2</t>
  </si>
  <si>
    <t>ARTN0109_MF1697_2</t>
  </si>
  <si>
    <t>ARTN0110_MF1684_1</t>
  </si>
  <si>
    <t>ARTN0110_MF1685_1</t>
  </si>
  <si>
    <t>ARTN0111_MF1715_3</t>
  </si>
  <si>
    <t>ARTN0111_MF1716_3</t>
  </si>
  <si>
    <t>ARTN0111_MF1717_2</t>
  </si>
  <si>
    <t>ARTN0111_MF1718_2</t>
  </si>
  <si>
    <t>ARTN0209_MF1686_2</t>
  </si>
  <si>
    <t>ARTN0209_MF1687_2</t>
  </si>
  <si>
    <t>ARTN0209_MF1688_2</t>
  </si>
  <si>
    <t>ARTN0209_MF1689_2</t>
  </si>
  <si>
    <t>ARTN0209_MF1690_2</t>
  </si>
  <si>
    <t>ARTN0210_MF1690_2</t>
  </si>
  <si>
    <t>ARTN0210_MF1691_2</t>
  </si>
  <si>
    <t>ARTN0210_MF1692_2</t>
  </si>
  <si>
    <t>ARTN0210_MF1693_2</t>
  </si>
  <si>
    <t>ARTN0309_MF1690_2</t>
  </si>
  <si>
    <t>ARTN0309_MF1694_2</t>
  </si>
  <si>
    <t>ARTN0309_MF1702_2</t>
  </si>
  <si>
    <t>ARTN0309_MF1703_2</t>
  </si>
  <si>
    <t>ARTN0309_MF1704_2</t>
  </si>
  <si>
    <t>ARTN0309_MF1705_2</t>
  </si>
  <si>
    <t>ARTR0112_MF2130_3</t>
  </si>
  <si>
    <t>ARTR0112_MF2131_3</t>
  </si>
  <si>
    <t>ARTU0110_MF1711_3</t>
  </si>
  <si>
    <t>ARTU0110_MF1712_3</t>
  </si>
  <si>
    <t>ARTU0110_MF1713_3</t>
  </si>
  <si>
    <t>ARTU0110_MF1714_3</t>
  </si>
  <si>
    <t>ARTU0111_MF1711_3</t>
  </si>
  <si>
    <t>ARTU0111_MF1719_3</t>
  </si>
  <si>
    <t>ARTU0111_MF1720_3</t>
  </si>
  <si>
    <t>ARTU0111_MF1721_3</t>
  </si>
  <si>
    <t>ARTU0112_MF1706_3</t>
  </si>
  <si>
    <t>ARTU0112_MF1707_3</t>
  </si>
  <si>
    <t>ARTU0112_MF1708_3</t>
  </si>
  <si>
    <t>ARTU0112_MF1709_3</t>
  </si>
  <si>
    <t>ARTU0112_MF1710_3</t>
  </si>
  <si>
    <t>ARTU0212_MF2248_3</t>
  </si>
  <si>
    <t>ARTU0212_MF2249_3</t>
  </si>
  <si>
    <t>ARTU0212_MF2250_3</t>
  </si>
  <si>
    <t>COML0109_MF0247_3</t>
  </si>
  <si>
    <t>COML0109_MF0248_3</t>
  </si>
  <si>
    <t>COML0109_MF1006_2</t>
  </si>
  <si>
    <t>COML0110_MF0432_1</t>
  </si>
  <si>
    <t>COML0110_MF1325_1</t>
  </si>
  <si>
    <t>COML0110_MF1326_1</t>
  </si>
  <si>
    <t>COML0111_MF1464_2</t>
  </si>
  <si>
    <t>COML0111_MF2059_3</t>
  </si>
  <si>
    <t>COML0111_MF2060_3</t>
  </si>
  <si>
    <t>COML0111_MF2061_3</t>
  </si>
  <si>
    <t>COML0121_MF2368_1</t>
  </si>
  <si>
    <t>COML0121_MF2369_1</t>
  </si>
  <si>
    <t>COML0209_MF1005_3</t>
  </si>
  <si>
    <t>COML0209_MF1006_2</t>
  </si>
  <si>
    <t>COML0209_MF1012_3</t>
  </si>
  <si>
    <t>COML0209_MF1013_3</t>
  </si>
  <si>
    <t>COML0210_MF1003_3</t>
  </si>
  <si>
    <t>COML0210_MF1004_3</t>
  </si>
  <si>
    <t>COML0210_MF1005_3</t>
  </si>
  <si>
    <t>COML0210_MF1006_2</t>
  </si>
  <si>
    <t>COML0211_MF1006_2</t>
  </si>
  <si>
    <t>COML0211_MF2061_3</t>
  </si>
  <si>
    <t>COML0211_MF2182_3</t>
  </si>
  <si>
    <t>COML0211_MF2183_3</t>
  </si>
  <si>
    <t>COML0211_MF2184_3</t>
  </si>
  <si>
    <t>COML0309_MF1005_3</t>
  </si>
  <si>
    <t>COML0309_MF1014_3</t>
  </si>
  <si>
    <t>COML0309_MF1015_2</t>
  </si>
  <si>
    <t>COMM0110_MF1007_3</t>
  </si>
  <si>
    <t>COMM0110_MF1008_3</t>
  </si>
  <si>
    <t>COMM0110_MF1009_3</t>
  </si>
  <si>
    <t>COMM0110_MF1010_3</t>
  </si>
  <si>
    <t>COMM0110_MF1011_3</t>
  </si>
  <si>
    <t>COMM0111_MF0993_3</t>
  </si>
  <si>
    <t>COMM0111_MF0994_3</t>
  </si>
  <si>
    <t>COMM0111_MF0995_2</t>
  </si>
  <si>
    <t>COMM0111_MF0997_3</t>
  </si>
  <si>
    <t>COMM0112_MF1002_2</t>
  </si>
  <si>
    <t>COMM0112_MF1007_3</t>
  </si>
  <si>
    <t>COMM0112_MF2185_3</t>
  </si>
  <si>
    <t>COMM0112_MF2186_3</t>
  </si>
  <si>
    <t>COMM0112_MF2187_3</t>
  </si>
  <si>
    <t>COMM0112_MF2188_3</t>
  </si>
  <si>
    <t>COMM0112_MF2189_3</t>
  </si>
  <si>
    <t>COMP0108_MF0501_3</t>
  </si>
  <si>
    <t>COMP0108_MF0502_3</t>
  </si>
  <si>
    <t>COMP0108_MF0503_3</t>
  </si>
  <si>
    <t>COMP0108_MF0504_3</t>
  </si>
  <si>
    <t>COMT0110_MF0241_2</t>
  </si>
  <si>
    <t>COMT0110_MF0245_3</t>
  </si>
  <si>
    <t>COMT0110_MF0246_3</t>
  </si>
  <si>
    <t>COMT0110_MF1002_2</t>
  </si>
  <si>
    <t>COMT0111_MF0810_3</t>
  </si>
  <si>
    <t>COMT0111_MF0811_2</t>
  </si>
  <si>
    <t>COMT0111_MF1001_3</t>
  </si>
  <si>
    <t>COMT0111_MF1002_2</t>
  </si>
  <si>
    <t>COMT0111_MF1701_3</t>
  </si>
  <si>
    <t>COMT0112_MF0239_2</t>
  </si>
  <si>
    <t>COMT0112_MF1792_2</t>
  </si>
  <si>
    <t>COMT0112_MF2104_2</t>
  </si>
  <si>
    <t>COMT0112_MF2105_2</t>
  </si>
  <si>
    <t>COMT0112_MF2106_2</t>
  </si>
  <si>
    <t>COMT0210_MF0242_3</t>
  </si>
  <si>
    <t>COMT0210_MF0243_3</t>
  </si>
  <si>
    <t>COMT0210_MF0244_3</t>
  </si>
  <si>
    <t>COMT0210_MF1010_3</t>
  </si>
  <si>
    <t>COMT0211_MF1326_1</t>
  </si>
  <si>
    <t>COMT0211_MF1327_1</t>
  </si>
  <si>
    <t>COMT0211_MF1328_1</t>
  </si>
  <si>
    <t>COMT0211_MF1329_1</t>
  </si>
  <si>
    <t>COMT0311_MF0246_3</t>
  </si>
  <si>
    <t>COMT0311_MF0998_3</t>
  </si>
  <si>
    <t>COMT0311_MF0999_3</t>
  </si>
  <si>
    <t>COMT0411_MF0239_2</t>
  </si>
  <si>
    <t>COMT0411_MF0503_3</t>
  </si>
  <si>
    <t>COMT0411_MF1000_3</t>
  </si>
  <si>
    <t>COMT0411_MF1001_3</t>
  </si>
  <si>
    <t>COMT0411_MF1002_2</t>
  </si>
  <si>
    <t>COMV0108_MF0239_2</t>
  </si>
  <si>
    <t>COMV0108_MF0240_2</t>
  </si>
  <si>
    <t>COMV0108_MF0241_2</t>
  </si>
  <si>
    <t>COMV0108_MF1002_2</t>
  </si>
  <si>
    <t>ELEE0108_MF0818_1</t>
  </si>
  <si>
    <t>ELEE0108_MF0819_1</t>
  </si>
  <si>
    <t>ELEE0109_MF0820_2</t>
  </si>
  <si>
    <t>ELEE0109_MF0821_2</t>
  </si>
  <si>
    <t>ELEE0109_MF0822_2</t>
  </si>
  <si>
    <t>ELEE0109_MF0823_2</t>
  </si>
  <si>
    <t>ELEE0109_MF0824_2</t>
  </si>
  <si>
    <t>ELEE0109_MF0825_2</t>
  </si>
  <si>
    <t>ELEE0110_MF0829_3</t>
  </si>
  <si>
    <t>ELEE0110_MF0830_3</t>
  </si>
  <si>
    <t>ELEE0209_MF1177_2</t>
  </si>
  <si>
    <t>ELEE0209_MF1178_2</t>
  </si>
  <si>
    <t>ELEE0209_MF1179_2</t>
  </si>
  <si>
    <t>ELEE0210_MF0831_3</t>
  </si>
  <si>
    <t>ELEE0210_MF0832_3</t>
  </si>
  <si>
    <t>ELEE0210_MF0833_3</t>
  </si>
  <si>
    <t>ELEE0210_MF0834_3</t>
  </si>
  <si>
    <t>ELEE0310_MF1180_3</t>
  </si>
  <si>
    <t>ELEE0310_MF1181_3</t>
  </si>
  <si>
    <t>ELEE0310_MF1182_3</t>
  </si>
  <si>
    <t>ELEE0310_MF1183_3</t>
  </si>
  <si>
    <t>ELEE0410_MF1188_3</t>
  </si>
  <si>
    <t>ELEE0410_MF1189_3</t>
  </si>
  <si>
    <t>ELEE0410_MF1190_3</t>
  </si>
  <si>
    <t>ELEE0510_MF1191_3</t>
  </si>
  <si>
    <t>ELEE0510_MF1192_3</t>
  </si>
  <si>
    <t>ELEE0510_MF1193_3</t>
  </si>
  <si>
    <t>ELEE0610_MF1275_3</t>
  </si>
  <si>
    <t>ELEE0610_MF1276_3</t>
  </si>
  <si>
    <t>ELEE0610_MF1277_3</t>
  </si>
  <si>
    <t>ELEM0110_MF1568_3</t>
  </si>
  <si>
    <t>ELEM0110_MF1569_3</t>
  </si>
  <si>
    <t>ELEM0110_MF1570_3</t>
  </si>
  <si>
    <t>ELEM0111_MF1818_2</t>
  </si>
  <si>
    <t>ELEM0111_MF1819_2</t>
  </si>
  <si>
    <t>ELEM0210_MF1575_3</t>
  </si>
  <si>
    <t>ELEM0210_MF1576_3</t>
  </si>
  <si>
    <t>ELEM0210_MF1577_3</t>
  </si>
  <si>
    <t>ELEM0211_MF1820_3</t>
  </si>
  <si>
    <t>ELEM0211_MF1821_3</t>
  </si>
  <si>
    <t>ELEM0211_MF1822_3</t>
  </si>
  <si>
    <t>ELEM0311_MF1978_2</t>
  </si>
  <si>
    <t>ELEM0311_MF1979_2</t>
  </si>
  <si>
    <t>ELEM0411_MF1975_2</t>
  </si>
  <si>
    <t>ELEM0411_MF1976_2</t>
  </si>
  <si>
    <t>ELEM0411_MF1977_2</t>
  </si>
  <si>
    <t>ELEM0511_MF1980_3</t>
  </si>
  <si>
    <t>ELEM0511_MF1981_3</t>
  </si>
  <si>
    <t>ELEM0511_MF1982_3</t>
  </si>
  <si>
    <t>ELEQ0108_MF1269_2</t>
  </si>
  <si>
    <t>ELEQ0108_MF1270_2</t>
  </si>
  <si>
    <t>ELEQ0111_MF1559_1</t>
  </si>
  <si>
    <t>ELEQ0111_MF1560_1</t>
  </si>
  <si>
    <t>ELEQ0111_MF1561_1</t>
  </si>
  <si>
    <t>ELEQ0208_MF1271_3</t>
  </si>
  <si>
    <t>ELEQ0208_MF1272_3</t>
  </si>
  <si>
    <t>ELEQ0208_MF1273_3</t>
  </si>
  <si>
    <t>ELEQ0208_MF1274_3</t>
  </si>
  <si>
    <t>ELEQ0211_MF0118_2</t>
  </si>
  <si>
    <t>ELEQ0211_MF0119_2</t>
  </si>
  <si>
    <t>ELEQ0311_MF1823_3</t>
  </si>
  <si>
    <t>ELEQ0311_MF1824_3</t>
  </si>
  <si>
    <t>ELEQ0311_MF1825_3</t>
  </si>
  <si>
    <t>ELEQ0311_MF1826_3</t>
  </si>
  <si>
    <t>ELES0108_MF0120_2</t>
  </si>
  <si>
    <t>ELES0108_MF0121_2</t>
  </si>
  <si>
    <t>ELES0109_MF0597_2</t>
  </si>
  <si>
    <t>ELES0109_MF0598_2</t>
  </si>
  <si>
    <t>ELES0110_MF0826_3</t>
  </si>
  <si>
    <t>ELES0110_MF0827_3</t>
  </si>
  <si>
    <t>ELES0110_MF0828_3</t>
  </si>
  <si>
    <t>ELES0111_MF1562_2</t>
  </si>
  <si>
    <t>ELES0111_MF1563_2</t>
  </si>
  <si>
    <t>ELES0111_MF1564_2</t>
  </si>
  <si>
    <t>ELES0111_MF1565_2</t>
  </si>
  <si>
    <t>ELES0208_MF0816_1</t>
  </si>
  <si>
    <t>ELES0208_MF0817_1</t>
  </si>
  <si>
    <t>ELES0209_MF0599_2</t>
  </si>
  <si>
    <t>ELES0209_MF0600_2</t>
  </si>
  <si>
    <t>ELES0210_MF1184_3</t>
  </si>
  <si>
    <t>ELES0210_MF1185_3</t>
  </si>
  <si>
    <t>ELES0210_MF1186_3</t>
  </si>
  <si>
    <t>ELES0210_MF1187_3</t>
  </si>
  <si>
    <t>ELES0211_MF1566_2</t>
  </si>
  <si>
    <t>ELES0211_MF1567_2</t>
  </si>
  <si>
    <t>ELES0311_MF1578_3</t>
  </si>
  <si>
    <t>ELES0311_MF1579_3</t>
  </si>
  <si>
    <t>ELES0311_MF1580_3</t>
  </si>
  <si>
    <t>ELES0311_MF1581_3</t>
  </si>
  <si>
    <t>ELES0411_MF1571_3</t>
  </si>
  <si>
    <t>ELES0411_MF1572_3</t>
  </si>
  <si>
    <t>ELES0411_MF1573_3</t>
  </si>
  <si>
    <t>ELES0411_MF1574_3</t>
  </si>
  <si>
    <t>ENAA0109_MF0838_3</t>
  </si>
  <si>
    <t>ENAA0109_MF0839_3</t>
  </si>
  <si>
    <t>ENAA0109_MF0840_3</t>
  </si>
  <si>
    <t>ENAA0109_MF0841_3</t>
  </si>
  <si>
    <t>ENAA0112_MF1196_3</t>
  </si>
  <si>
    <t>ENAA0112_MF2204_3</t>
  </si>
  <si>
    <t>ENAA0112_MF2205_3</t>
  </si>
  <si>
    <t>ENAA0112_MF2206_3</t>
  </si>
  <si>
    <t>ENAA0112_MF2207_3</t>
  </si>
  <si>
    <t>ENAA0112_MF2208_3</t>
  </si>
  <si>
    <t>ENAC0108_MF0842_3</t>
  </si>
  <si>
    <t>ENAC0108_MF1194_3</t>
  </si>
  <si>
    <t>ENAC0108_MF1195_3</t>
  </si>
  <si>
    <t>ENAC0108_MF1196_3</t>
  </si>
  <si>
    <t>ENAC0108_MF1197_3</t>
  </si>
  <si>
    <t>ENAE0108_MF0835_2</t>
  </si>
  <si>
    <t>ENAE0108_MF0836_2</t>
  </si>
  <si>
    <t>ENAE0108_MF0837_2</t>
  </si>
  <si>
    <t>ENAE0111_MF0620_1</t>
  </si>
  <si>
    <t>ENAE0111_MF2050_1</t>
  </si>
  <si>
    <t>ENAE0111_MF2051_1</t>
  </si>
  <si>
    <t>ENAE0111_MF2052_1</t>
  </si>
  <si>
    <t>ENAE0208_MF0601_2</t>
  </si>
  <si>
    <t>ENAE0208_MF0602_2</t>
  </si>
  <si>
    <t>ENAE0208_MF0603_2</t>
  </si>
  <si>
    <t>ENAE0208_MF0604_2</t>
  </si>
  <si>
    <t>ENAE0208_MF0605_2</t>
  </si>
  <si>
    <t>ENAE0308_MF0842_3</t>
  </si>
  <si>
    <t>ENAE0308_MF0846_3</t>
  </si>
  <si>
    <t>ENAE0308_MF0847_3</t>
  </si>
  <si>
    <t>ENAE0308_MF0848_3</t>
  </si>
  <si>
    <t>ENAE0408_MF0615_3</t>
  </si>
  <si>
    <t>ENAE0408_MF0616_3</t>
  </si>
  <si>
    <t>ENAE0408_MF0617_3</t>
  </si>
  <si>
    <t>ENAE0408_MF0618_2</t>
  </si>
  <si>
    <t>ENAE0408_MF0619_2</t>
  </si>
  <si>
    <t>ENAE0508_MF0842_3</t>
  </si>
  <si>
    <t>ENAE0508_MF0843_3</t>
  </si>
  <si>
    <t>ENAE0508_MF0844_3</t>
  </si>
  <si>
    <t>ENAE0508_MF0845_3</t>
  </si>
  <si>
    <t>ENAL0108_MF1198_3</t>
  </si>
  <si>
    <t>ENAL0108_MF1199_3</t>
  </si>
  <si>
    <t>ENAL0108_MF1200_3</t>
  </si>
  <si>
    <t>ENAL0108_MF1201_2</t>
  </si>
  <si>
    <t>ENAL0110_MF1200_3</t>
  </si>
  <si>
    <t>ENAL0110_MF1527_3</t>
  </si>
  <si>
    <t>ENAL0110_MF1528_3</t>
  </si>
  <si>
    <t>ENAL0110_MF1529_2</t>
  </si>
  <si>
    <t>ENAL0110_MF1530_2</t>
  </si>
  <si>
    <t>ENAL0210_MF1530_2</t>
  </si>
  <si>
    <t>ENAL0210_MF1531_3</t>
  </si>
  <si>
    <t>ENAL0210_MF1532_3</t>
  </si>
  <si>
    <t>ENAL0210_MF1533_2</t>
  </si>
  <si>
    <t>ENAS0108_MF0610_2</t>
  </si>
  <si>
    <t>ENAS0108_MF0611_2</t>
  </si>
  <si>
    <t>ENAS0108_MF0612_2</t>
  </si>
  <si>
    <t>ENAS0108_MF0613_2</t>
  </si>
  <si>
    <t>ENAS0108_MF0614_2</t>
  </si>
  <si>
    <t>ENAS0110_MF1522_2</t>
  </si>
  <si>
    <t>ENAS0110_MF1523_2</t>
  </si>
  <si>
    <t>ENAS0110_MF1524_2</t>
  </si>
  <si>
    <t>ENAS0110_MF1525_2</t>
  </si>
  <si>
    <t>ENAS0110_MF1526_2</t>
  </si>
  <si>
    <t>ENAS0208_MF1202_3</t>
  </si>
  <si>
    <t>ENAS0208_MF1203_3</t>
  </si>
  <si>
    <t>ENAS0208_MF1204_3</t>
  </si>
  <si>
    <t>ENAS0208_MF1205_3</t>
  </si>
  <si>
    <t>ENAS0208_MF1206_3</t>
  </si>
  <si>
    <t>ENAT0108_MF0606_2</t>
  </si>
  <si>
    <t>ENAT0108_MF0607_2</t>
  </si>
  <si>
    <t>ENAT0108_MF0608_2</t>
  </si>
  <si>
    <t>ENAT0108_MF0609_2</t>
  </si>
  <si>
    <t>EOCB0108_MF0141_2</t>
  </si>
  <si>
    <t>EOCB0108_MF0142_1</t>
  </si>
  <si>
    <t>EOCB0108_MF0143_2</t>
  </si>
  <si>
    <t>EOCB0108_MF0869_1</t>
  </si>
  <si>
    <t>EOCB0109_MF0276_1</t>
  </si>
  <si>
    <t>EOCB0109_MF0869_1</t>
  </si>
  <si>
    <t>EOCB0109_MF0871_1</t>
  </si>
  <si>
    <t>EOCB0109_MF0872_1</t>
  </si>
  <si>
    <t>EOCB0109_MF0873_1</t>
  </si>
  <si>
    <t>EOCB0110_MF0871_1</t>
  </si>
  <si>
    <t>EOCB0110_MF0873_1</t>
  </si>
  <si>
    <t>EOCB0110_MF1360_2</t>
  </si>
  <si>
    <t>EOCB0110_MF1933_2</t>
  </si>
  <si>
    <t>EOCB0110_MF1934_2</t>
  </si>
  <si>
    <t>EOCB0110_MF1935_2</t>
  </si>
  <si>
    <t>EOCB0111_MF0869_1</t>
  </si>
  <si>
    <t>EOCB0111_MF0870_1</t>
  </si>
  <si>
    <t>EOCB0111_MF1360_2</t>
  </si>
  <si>
    <t>EOCB0111_MF1908_2</t>
  </si>
  <si>
    <t>EOCB0111_MF1909_2</t>
  </si>
  <si>
    <t>EOCB0111_MF1910_2</t>
  </si>
  <si>
    <t>EOCB0111_MF1911_2</t>
  </si>
  <si>
    <t>EOCB0208_MF0142_1</t>
  </si>
  <si>
    <t>EOCB0208_MF0276_1</t>
  </si>
  <si>
    <t>EOCB0208_MF0869_1</t>
  </si>
  <si>
    <t>EOCB0208_MF0870_1</t>
  </si>
  <si>
    <t>EOCB0209_MF0276_1</t>
  </si>
  <si>
    <t>EOCB0209_MF0869_1</t>
  </si>
  <si>
    <t>EOCB0209_MF0871_1</t>
  </si>
  <si>
    <t>EOCB0209_MF1320_1</t>
  </si>
  <si>
    <t>EOCB0209_MF1321_1</t>
  </si>
  <si>
    <t>EOCB0210_MF0869_1</t>
  </si>
  <si>
    <t>EOCB0210_MF0871_1</t>
  </si>
  <si>
    <t>EOCB0210_MF0872_1</t>
  </si>
  <si>
    <t>EOCB0210_MF1360_2</t>
  </si>
  <si>
    <t>EOCB0210_MF1938_2</t>
  </si>
  <si>
    <t>EOCB0210_MF1939_2</t>
  </si>
  <si>
    <t>EOCB0210_MF1940_2</t>
  </si>
  <si>
    <t>EOCB0210_MF1941_2</t>
  </si>
  <si>
    <t>EOCB0211_MF0869_1</t>
  </si>
  <si>
    <t>EOCB0211_MF1321_1</t>
  </si>
  <si>
    <t>EOCB0211_MF1360_2</t>
  </si>
  <si>
    <t>EOCB0211_MF1929_2</t>
  </si>
  <si>
    <t>EOCB0211_MF1930_2</t>
  </si>
  <si>
    <t>EOCB0211_MF1931_2</t>
  </si>
  <si>
    <t>EOCB0211_MF1932_2</t>
  </si>
  <si>
    <t>EOCB0310_MF0869_1</t>
  </si>
  <si>
    <t>EOCB0310_MF0871_1</t>
  </si>
  <si>
    <t>EOCB0310_MF1320_1</t>
  </si>
  <si>
    <t>EOCB0310_MF1360_2</t>
  </si>
  <si>
    <t>EOCB0310_MF1938_2</t>
  </si>
  <si>
    <t>EOCB0310_MF1941_2</t>
  </si>
  <si>
    <t>EOCB0310_MF1942_2</t>
  </si>
  <si>
    <t>EOCB0310_MF1943_2</t>
  </si>
  <si>
    <t>EOCB0311_MF0871_1</t>
  </si>
  <si>
    <t>EOCB0311_MF0873_1</t>
  </si>
  <si>
    <t>EOCB0311_MF1360_2</t>
  </si>
  <si>
    <t>EOCB0311_MF1935_2</t>
  </si>
  <si>
    <t>EOCB0311_MF1936_2</t>
  </si>
  <si>
    <t>EOCB0311_MF1937_2</t>
  </si>
  <si>
    <t>EOCE0109_MF0877_3</t>
  </si>
  <si>
    <t>EOCE0109_MF0878_3</t>
  </si>
  <si>
    <t>EOCE0109_MF0879_3</t>
  </si>
  <si>
    <t>EOCE0111_MF0637_1</t>
  </si>
  <si>
    <t>EOCE0111_MF1360_2</t>
  </si>
  <si>
    <t>EOCE0111_MF1904_1</t>
  </si>
  <si>
    <t>EOCE0111_MF1905_2</t>
  </si>
  <si>
    <t>EOCE0111_MF1906_2</t>
  </si>
  <si>
    <t>EOCE0111_MF1907_2</t>
  </si>
  <si>
    <t>EOCE0211_MF0278_1</t>
  </si>
  <si>
    <t>EOCE0211_MF1360_2</t>
  </si>
  <si>
    <t>EOCE0211_MF1912_2</t>
  </si>
  <si>
    <t>EOCE0211_MF1913_2</t>
  </si>
  <si>
    <t>EOCE0211_MF1914_2</t>
  </si>
  <si>
    <t>EOCE0211_MF1915_2</t>
  </si>
  <si>
    <t>EOCE0211_MF1916_2</t>
  </si>
  <si>
    <t>EOCH0108_MF0276_1</t>
  </si>
  <si>
    <t>EOCH0108_MF0277_1</t>
  </si>
  <si>
    <t>EOCH0108_MF0278_1</t>
  </si>
  <si>
    <t>EOCH0108_MF0869_1</t>
  </si>
  <si>
    <t>EOCJ0109_MF1360_2</t>
  </si>
  <si>
    <t>EOCJ0109_MF1926_1</t>
  </si>
  <si>
    <t>EOCJ0109_MF1927_2</t>
  </si>
  <si>
    <t>EOCJ0109_MF1928_2</t>
  </si>
  <si>
    <t>EOCJ0110_MF1360_2</t>
  </si>
  <si>
    <t>EOCJ0110_MF1903_1</t>
  </si>
  <si>
    <t>EOCJ0110_MF1920_2</t>
  </si>
  <si>
    <t>EOCJ0110_MF1921_2</t>
  </si>
  <si>
    <t>EOCJ0110_MF1922_2</t>
  </si>
  <si>
    <t>EOCJ0110_MF1923_2</t>
  </si>
  <si>
    <t>EOCJ0111_MF0869_1</t>
  </si>
  <si>
    <t>EOCJ0111_MF1360_2</t>
  </si>
  <si>
    <t>EOCJ0111_MF1911_2</t>
  </si>
  <si>
    <t>EOCJ0111_MF1917_2</t>
  </si>
  <si>
    <t>EOCJ0111_MF1918_2</t>
  </si>
  <si>
    <t>EOCJ0111_MF1919_2</t>
  </si>
  <si>
    <t>EOCJ0211_MF0871_1</t>
  </si>
  <si>
    <t>EOCJ0211_MF1360_2</t>
  </si>
  <si>
    <t>EOCJ0211_MF1902_1</t>
  </si>
  <si>
    <t>EOCJ0211_MF1924_2</t>
  </si>
  <si>
    <t>EOCJ0211_MF1925_2</t>
  </si>
  <si>
    <t>EOCJ0311_MF0276_1</t>
  </si>
  <si>
    <t>EOCJ0311_MF0871_1</t>
  </si>
  <si>
    <t>EOCJ0311_MF1902_1</t>
  </si>
  <si>
    <t>EOCJ0311_MF1903_1</t>
  </si>
  <si>
    <t>EOCO0108_MF0638_3</t>
  </si>
  <si>
    <t>EOCO0108_MF0639_3</t>
  </si>
  <si>
    <t>EOCO0108_MF0640_3</t>
  </si>
  <si>
    <t>EOCO0109_MF0874_3</t>
  </si>
  <si>
    <t>EOCO0109_MF0875_3</t>
  </si>
  <si>
    <t>EOCO0109_MF0876_3</t>
  </si>
  <si>
    <t>EOCO0112_MF1360_2</t>
  </si>
  <si>
    <t>EOCO0112_MF2140_3</t>
  </si>
  <si>
    <t>EOCO0112_MF2141_3</t>
  </si>
  <si>
    <t>EOCO0112_MF2146_3</t>
  </si>
  <si>
    <t>EOCO0112_MF2147_3</t>
  </si>
  <si>
    <t>EOCO0112_MF2148_3</t>
  </si>
  <si>
    <t>EOCO0112_MF2149_3</t>
  </si>
  <si>
    <t>EOCO0112_MF2150_3</t>
  </si>
  <si>
    <t>EOCO0208_MF0638_3</t>
  </si>
  <si>
    <t>EOCO0208_MF0641_3</t>
  </si>
  <si>
    <t>EOCO0208_MF0642_3</t>
  </si>
  <si>
    <t>EOCO0212_MF1360_2</t>
  </si>
  <si>
    <t>EOCO0212_MF2140_3</t>
  </si>
  <si>
    <t>EOCO0212_MF2141_3</t>
  </si>
  <si>
    <t>EOCO0212_MF2142_3</t>
  </si>
  <si>
    <t>EOCO0212_MF2143_3</t>
  </si>
  <si>
    <t>EOCO0212_MF2144_3</t>
  </si>
  <si>
    <t>EOCO0212_MF2145_3</t>
  </si>
  <si>
    <t>EOCO0212_MF2146_3</t>
  </si>
  <si>
    <t>FMEA0111_MF1850_2</t>
  </si>
  <si>
    <t>FMEA0111_MF1851_2</t>
  </si>
  <si>
    <t>FMEA0111_MF1852_2</t>
  </si>
  <si>
    <t>FMEA0211_MF1845_2</t>
  </si>
  <si>
    <t>FMEA0211_MF1846_2</t>
  </si>
  <si>
    <t>FMEA0211_MF1847_2</t>
  </si>
  <si>
    <t>FMEA0211_MF1848_2</t>
  </si>
  <si>
    <t>FMEA0211_MF1849_2</t>
  </si>
  <si>
    <t>FMEC0108_MF1142_2</t>
  </si>
  <si>
    <t>FMEC0108_MF1143_2</t>
  </si>
  <si>
    <t>FMEC0108_MF1144_2</t>
  </si>
  <si>
    <t>FMEC0109_MF0592_3</t>
  </si>
  <si>
    <t>FMEC0109_MF1151_3</t>
  </si>
  <si>
    <t>FMEC0109_MF1152_3</t>
  </si>
  <si>
    <t>FMEC0109_MF1153_3</t>
  </si>
  <si>
    <t>FMEC0119_MF2312_2</t>
  </si>
  <si>
    <t>FMEC0119_MF2313_2</t>
  </si>
  <si>
    <t>FMEC0119_MF2314_2</t>
  </si>
  <si>
    <t>FMEC0208_MF1145_3</t>
  </si>
  <si>
    <t>FMEC0208_MF1146_3</t>
  </si>
  <si>
    <t>FMEC0208_MF1147_3</t>
  </si>
  <si>
    <t>FMEC0208_MF1148_3</t>
  </si>
  <si>
    <t>FMEC0209_MF1148_3</t>
  </si>
  <si>
    <t>FMEC0209_MF1149_3</t>
  </si>
  <si>
    <t>FMEC0209_MF1150_3</t>
  </si>
  <si>
    <t>FMEC0219_MF2312_2</t>
  </si>
  <si>
    <t>FMEC0219_MF2314_2</t>
  </si>
  <si>
    <t>FMEC0219_MF2315_2</t>
  </si>
  <si>
    <t>FMEC0309_MF0812_3</t>
  </si>
  <si>
    <t>FMEC0309_MF0813_3</t>
  </si>
  <si>
    <t>FMEC0309_MF0814_3</t>
  </si>
  <si>
    <t>FMEC0309_MF0815_3</t>
  </si>
  <si>
    <t>FMEC0319_MF2312_2</t>
  </si>
  <si>
    <t>FMEC0319_MF2314_2</t>
  </si>
  <si>
    <t>FMEC0319_MF2316_2</t>
  </si>
  <si>
    <t>FMEE0108_MF0087_1</t>
  </si>
  <si>
    <t>FMEE0108_MF0088_1</t>
  </si>
  <si>
    <t>FMEE0208_MF1263_2</t>
  </si>
  <si>
    <t>FMEE0208_MF1264_2</t>
  </si>
  <si>
    <t>FMEE0208_MF1265_2</t>
  </si>
  <si>
    <t>FMEE0308_MF0105_3</t>
  </si>
  <si>
    <t>FMEE0308_MF0106_3</t>
  </si>
  <si>
    <t>FMEE0308_MF0107_3</t>
  </si>
  <si>
    <t>FMEF0108_MF0586_2</t>
  </si>
  <si>
    <t>FMEF0108_MF0587_2</t>
  </si>
  <si>
    <t>FMEF0208_MF0587_2</t>
  </si>
  <si>
    <t>FMEF0208_MF0588_2</t>
  </si>
  <si>
    <t>FMEF0308_MF0589_3</t>
  </si>
  <si>
    <t>FMEF0308_MF0590_3</t>
  </si>
  <si>
    <t>FMEF0308_MF0591_3</t>
  </si>
  <si>
    <t>FMEF0308_MF0592_3</t>
  </si>
  <si>
    <t>FMEH0109_MF0089_2</t>
  </si>
  <si>
    <t>FMEH0109_MF0090_2</t>
  </si>
  <si>
    <t>FMEH0109_MF0091_2</t>
  </si>
  <si>
    <t>FMEH0110_MF0104_2</t>
  </si>
  <si>
    <t>FMEH0110_MF1266_2</t>
  </si>
  <si>
    <t>FMEH0209_MF0095_2</t>
  </si>
  <si>
    <t>FMEH0209_MF0096_2</t>
  </si>
  <si>
    <t>FMEH0209_MF0097_2</t>
  </si>
  <si>
    <t>FMEH0309_MF0102_2</t>
  </si>
  <si>
    <t>FMEH0309_MF0103_2</t>
  </si>
  <si>
    <t>FMEH0309_MF0104_2</t>
  </si>
  <si>
    <t>FMEH0409_MF0092_2</t>
  </si>
  <si>
    <t>FMEH0409_MF0093_2</t>
  </si>
  <si>
    <t>FMEH0409_MF0094_2</t>
  </si>
  <si>
    <t>FMEM0109_MF1267_3</t>
  </si>
  <si>
    <t>FMEM0109_MF1268_3</t>
  </si>
  <si>
    <t>FMEM0111_MF2159_3</t>
  </si>
  <si>
    <t>FMEM0111_MF2160_3</t>
  </si>
  <si>
    <t>FMEM0111_MF2161_3</t>
  </si>
  <si>
    <t>FMEM0111_MF2162_3</t>
  </si>
  <si>
    <t>FMEM0111_MF2163_3</t>
  </si>
  <si>
    <t>FMEM0209_MF0591_3</t>
  </si>
  <si>
    <t>FMEM0209_MF0592_3</t>
  </si>
  <si>
    <t>FMEM0209_MF0593_3</t>
  </si>
  <si>
    <t>FMEM0209_MF0594_3</t>
  </si>
  <si>
    <t>FMEM0209_MF0595_3</t>
  </si>
  <si>
    <t>FMEM0209_MF0596_3</t>
  </si>
  <si>
    <t>FMEM0211_MF2164_3</t>
  </si>
  <si>
    <t>FMEM0211_MF2165_3</t>
  </si>
  <si>
    <t>FMEM0211_MF2166_3</t>
  </si>
  <si>
    <t>FMEM0211_MF2167_3</t>
  </si>
  <si>
    <t>FMEM0309_MF0108_3</t>
  </si>
  <si>
    <t>FMEM0309_MF0109_3</t>
  </si>
  <si>
    <t>FMEM0309_MF0110_3</t>
  </si>
  <si>
    <t>FMEM0311_MF2155_3</t>
  </si>
  <si>
    <t>FMEM0311_MF2156_3</t>
  </si>
  <si>
    <t>FMEM0311_MF2157_3</t>
  </si>
  <si>
    <t>FMEM0311_MF2158_3</t>
  </si>
  <si>
    <t>FMEM0409_MF0111_3</t>
  </si>
  <si>
    <t>FMEM0409_MF0112_3</t>
  </si>
  <si>
    <t>FMEM0409_MF0113_3</t>
  </si>
  <si>
    <t>FMEM0411_MF2151_3</t>
  </si>
  <si>
    <t>FMEM0411_MF2152_3</t>
  </si>
  <si>
    <t>FMEM0411_MF2153_3</t>
  </si>
  <si>
    <t>FMEM0411_MF2154_3</t>
  </si>
  <si>
    <t>HOTA0108_MF0706_1</t>
  </si>
  <si>
    <t>HOTA0108_MF0707_1</t>
  </si>
  <si>
    <t>HOTA0108_MF0708_1</t>
  </si>
  <si>
    <t>HOTA0208_MF0265_3</t>
  </si>
  <si>
    <t>HOTA0208_MF1067_3</t>
  </si>
  <si>
    <t>HOTA0208_MF1068_3</t>
  </si>
  <si>
    <t>HOTA0308_MF0263_3</t>
  </si>
  <si>
    <t>HOTA0308_MF0264_3</t>
  </si>
  <si>
    <t>HOTA0308_MF0265_3</t>
  </si>
  <si>
    <t>HOTA0308_MF1057_2</t>
  </si>
  <si>
    <t>HOTG0108_MF0268_3</t>
  </si>
  <si>
    <t>HOTG0108_MF1055_3</t>
  </si>
  <si>
    <t>HOTG0108_MF1056_3</t>
  </si>
  <si>
    <t>HOTG0108_MF1057_2</t>
  </si>
  <si>
    <t>HOTG0208_MF0266_3</t>
  </si>
  <si>
    <t>HOTG0208_MF0267_2</t>
  </si>
  <si>
    <t>HOTG0208_MF0268_3</t>
  </si>
  <si>
    <t>HOTG0208_MF1057_2</t>
  </si>
  <si>
    <t>HOTI0108_MF0268_3</t>
  </si>
  <si>
    <t>HOTI0108_MF1057_2</t>
  </si>
  <si>
    <t>HOTI0108_MF1074_3</t>
  </si>
  <si>
    <t>HOTI0108_MF1075_3</t>
  </si>
  <si>
    <t>HOTJ0110_MF1768_1</t>
  </si>
  <si>
    <t>HOTJ0110_MF1769_2</t>
  </si>
  <si>
    <t>HOTJ0110_MF1770_2</t>
  </si>
  <si>
    <t>HOTJ0110_MF1771_2</t>
  </si>
  <si>
    <t>HOTJ0110_MF1772_2</t>
  </si>
  <si>
    <t>HOTJ0110_MF1773_2</t>
  </si>
  <si>
    <t>HOTJ0110_MF1774_2</t>
  </si>
  <si>
    <t>HOTJ0111_MF1765_1</t>
  </si>
  <si>
    <t>HOTJ0111_MF1766_1</t>
  </si>
  <si>
    <t>HOTJ0111_MF1767_1</t>
  </si>
  <si>
    <t>HOTJ0111_MF1768_1</t>
  </si>
  <si>
    <t>HOTR0108_MF0255_1</t>
  </si>
  <si>
    <t>HOTR0108_MF0256_1</t>
  </si>
  <si>
    <t>HOTR0109_MF1333_1</t>
  </si>
  <si>
    <t>HOTR0109_MF1334_1</t>
  </si>
  <si>
    <t>HOTR0110_MF0711_2</t>
  </si>
  <si>
    <t>HOTR0110_MF1058_3</t>
  </si>
  <si>
    <t>HOTR0110_MF1059_3</t>
  </si>
  <si>
    <t>HOTR0110_MF1060_3</t>
  </si>
  <si>
    <t>HOTR0110_MF1061_3</t>
  </si>
  <si>
    <t>HOTR0110_MF1062_3</t>
  </si>
  <si>
    <t>HOTR0110_MF1063_3</t>
  </si>
  <si>
    <t>HOTR0110_MF1064_3</t>
  </si>
  <si>
    <t>HOTR0110_MF1065_3</t>
  </si>
  <si>
    <t>HOTR0110_MF1066_3</t>
  </si>
  <si>
    <t>HOTR0208_MF0257_1</t>
  </si>
  <si>
    <t>HOTR0208_MF0258_1</t>
  </si>
  <si>
    <t>HOTR0209_MF0711_2</t>
  </si>
  <si>
    <t>HOTR0209_MF1106_3</t>
  </si>
  <si>
    <t>HOTR0209_MF1107_3</t>
  </si>
  <si>
    <t>HOTR0209_MF1108_3</t>
  </si>
  <si>
    <t>HOTR0209_MF1109_3</t>
  </si>
  <si>
    <t>HOTR0209_MF1110_3</t>
  </si>
  <si>
    <t>HOTR0209_MF1111_2</t>
  </si>
  <si>
    <t>HOTR0210_MF0711_2</t>
  </si>
  <si>
    <t>HOTR0210_MF1775_3</t>
  </si>
  <si>
    <t>HOTR0210_MF1776_3</t>
  </si>
  <si>
    <t>HOTR0210_MF1777_3</t>
  </si>
  <si>
    <t>HOTR0210_MF1778_3</t>
  </si>
  <si>
    <t>HOTR0210_MF1779_3</t>
  </si>
  <si>
    <t>HOTR0210_MF1780_3</t>
  </si>
  <si>
    <t>HOTR0210_MF1781_3</t>
  </si>
  <si>
    <t>HOTR0210_MF1782_3</t>
  </si>
  <si>
    <t>HOTR0308_MF1089_1</t>
  </si>
  <si>
    <t>HOTR0308_MF1090_1</t>
  </si>
  <si>
    <t>HOTR0309_MF1051_2</t>
  </si>
  <si>
    <t>HOTR0309_MF1064_3</t>
  </si>
  <si>
    <t>HOTR0309_MF1097_3</t>
  </si>
  <si>
    <t>HOTR0309_MF1098_3</t>
  </si>
  <si>
    <t>HOTR0309_MF1099_3</t>
  </si>
  <si>
    <t>HOTR0309_MF1100_3</t>
  </si>
  <si>
    <t>HOTR0309_MF1101_3</t>
  </si>
  <si>
    <t>HOTR0309_MF1102_3</t>
  </si>
  <si>
    <t>HOTR0408_MF0259_2</t>
  </si>
  <si>
    <t>HOTR0408_MF0260_2</t>
  </si>
  <si>
    <t>HOTR0408_MF0261_2</t>
  </si>
  <si>
    <t>HOTR0408_MF0262_2</t>
  </si>
  <si>
    <t>HOTR0408_MF0711_2</t>
  </si>
  <si>
    <t>HOTR0409_MF0711_2</t>
  </si>
  <si>
    <t>HOTR0409_MF1047_2</t>
  </si>
  <si>
    <t>HOTR0409_MF1048_2</t>
  </si>
  <si>
    <t>HOTR0409_MF1051_2</t>
  </si>
  <si>
    <t>HOTR0409_MF1098_3</t>
  </si>
  <si>
    <t>HOTR0409_MF1103_3</t>
  </si>
  <si>
    <t>HOTR0409_MF1104_3</t>
  </si>
  <si>
    <t>HOTR0409_MF1105_3</t>
  </si>
  <si>
    <t>HOTR0508_MF0711_2</t>
  </si>
  <si>
    <t>HOTR0508_MF1046_2</t>
  </si>
  <si>
    <t>HOTR0508_MF1047_2</t>
  </si>
  <si>
    <t>HOTR0508_MF1048_2</t>
  </si>
  <si>
    <t>HOTR0508_MF1049_2</t>
  </si>
  <si>
    <t>HOTR0508_MF1050_2</t>
  </si>
  <si>
    <t>HOTR0508_MF1051_2</t>
  </si>
  <si>
    <t>HOTR0509_MF0306_2</t>
  </si>
  <si>
    <t>HOTR0509_MF0709_2</t>
  </si>
  <si>
    <t>HOTR0509_MF0710_2</t>
  </si>
  <si>
    <t>HOTR0509_MF0711_2</t>
  </si>
  <si>
    <t>HOTR0608_MF0711_2</t>
  </si>
  <si>
    <t>HOTR0608_MF1048_2</t>
  </si>
  <si>
    <t>HOTR0608_MF1051_2</t>
  </si>
  <si>
    <t>HOTR0608_MF1052_2</t>
  </si>
  <si>
    <t>HOTR0608_MF1053_2</t>
  </si>
  <si>
    <t>HOTR0608_MF1054_2</t>
  </si>
  <si>
    <t>HOTT0112_MF1057_2</t>
  </si>
  <si>
    <t>HOTT0112_MF2003_2</t>
  </si>
  <si>
    <t>HOTT0112_MF2005_2</t>
  </si>
  <si>
    <t>HOTT0112_MF2195_2</t>
  </si>
  <si>
    <t>HOTT0112_MF2196_2</t>
  </si>
  <si>
    <t>HOTU0109_MF0711_2</t>
  </si>
  <si>
    <t>HOTU0109_MF1042_2</t>
  </si>
  <si>
    <t>HOTU0109_MF1043_2</t>
  </si>
  <si>
    <t>HOTU0109_MF1044_2</t>
  </si>
  <si>
    <t>HOTU0109_MF1045_2</t>
  </si>
  <si>
    <t>HOTU0111_MF0272_2</t>
  </si>
  <si>
    <t>HOTU0111_MF0711_2</t>
  </si>
  <si>
    <t>HOTU0111_MF1043_2</t>
  </si>
  <si>
    <t>HOTU0111_MF1044_2</t>
  </si>
  <si>
    <t>HOTU0111_MF2190_2</t>
  </si>
  <si>
    <t>HOTU0111_MF2191_2</t>
  </si>
  <si>
    <t>HOTU0111_MF2192_2</t>
  </si>
  <si>
    <t>HOTU0111_MF2193_2</t>
  </si>
  <si>
    <t>HOTU0111_MF2194_2</t>
  </si>
  <si>
    <t>IEXD0108_MF0432_1</t>
  </si>
  <si>
    <t>IEXD0108_MF0634_2</t>
  </si>
  <si>
    <t>IEXD0108_MF0635_2</t>
  </si>
  <si>
    <t>IEXD0108_MF0636_2</t>
  </si>
  <si>
    <t>IEXD0108_MF0637_1</t>
  </si>
  <si>
    <t>IEXD0109_MF0638_3</t>
  </si>
  <si>
    <t>IEXD0109_MF0865_3</t>
  </si>
  <si>
    <t>IEXD0109_MF0866_3</t>
  </si>
  <si>
    <t>IEXD0109_MF0867_3</t>
  </si>
  <si>
    <t>IEXD0109_MF0868_3</t>
  </si>
  <si>
    <t>IEXD0208_MF0425_2</t>
  </si>
  <si>
    <t>IEXD0208_MF0426_2</t>
  </si>
  <si>
    <t>IEXD0208_MF0427_2</t>
  </si>
  <si>
    <t>IEXD0209_MF1372_2</t>
  </si>
  <si>
    <t>IEXD0209_MF1373_2</t>
  </si>
  <si>
    <t>IEXD0209_MF1374_2</t>
  </si>
  <si>
    <t>IEXD0308_MF0432_1</t>
  </si>
  <si>
    <t>IEXD0308_MF0637_1</t>
  </si>
  <si>
    <t>IEXD0308_MF0859_1</t>
  </si>
  <si>
    <t>IEXD0308_MF0860_1</t>
  </si>
  <si>
    <t>IEXD0309_MF1391_3</t>
  </si>
  <si>
    <t>IEXD0309_MF1392_3</t>
  </si>
  <si>
    <t>IEXD0309_MF1393_3</t>
  </si>
  <si>
    <t>IEXD0409_MF0869_1</t>
  </si>
  <si>
    <t>IEXD0409_MF1360_2</t>
  </si>
  <si>
    <t>IEXD0409_MF1375_2</t>
  </si>
  <si>
    <t>IEXD0409_MF1376_2</t>
  </si>
  <si>
    <t>IEXD0409_MF1377_2</t>
  </si>
  <si>
    <t>IEXM0109_MF0854_1</t>
  </si>
  <si>
    <t>IEXM0109_MF0855_1</t>
  </si>
  <si>
    <t>IEXM0109_MF0856_1</t>
  </si>
  <si>
    <t>IEXM0109_MF0857_1</t>
  </si>
  <si>
    <t>IEXM0109_MF0858_1</t>
  </si>
  <si>
    <t>IEXM0110_MF0864_2</t>
  </si>
  <si>
    <t>IEXM0110_MF1381_2</t>
  </si>
  <si>
    <t>IEXM0110_MF1382_2</t>
  </si>
  <si>
    <t>IEXM0110_MF1383_2</t>
  </si>
  <si>
    <t>IEXM0209_MF0414_2</t>
  </si>
  <si>
    <t>IEXM0209_MF0415_2</t>
  </si>
  <si>
    <t>IEXM0209_MF0416_2</t>
  </si>
  <si>
    <t>IEXM0210_MF0858_1</t>
  </si>
  <si>
    <t>IEXM0210_MF1384_2</t>
  </si>
  <si>
    <t>IEXM0210_MF1385_2</t>
  </si>
  <si>
    <t>IEXM0210_MF1386_2</t>
  </si>
  <si>
    <t>IEXM0309_MF0421_2</t>
  </si>
  <si>
    <t>IEXM0309_MF0422_2</t>
  </si>
  <si>
    <t>IEXM0309_MF0423_2</t>
  </si>
  <si>
    <t>IEXM0309_MF0424_2</t>
  </si>
  <si>
    <t>IEXM0310_MF0864_2</t>
  </si>
  <si>
    <t>IEXM0310_MF1394_3</t>
  </si>
  <si>
    <t>IEXM0310_MF1395_3</t>
  </si>
  <si>
    <t>IEXM0409_MF0417_2</t>
  </si>
  <si>
    <t>IEXM0409_MF0418_2</t>
  </si>
  <si>
    <t>IEXM0409_MF0419_2</t>
  </si>
  <si>
    <t>IEXM0409_MF0420_2</t>
  </si>
  <si>
    <t>IEXM0509_MF0861_2</t>
  </si>
  <si>
    <t>IEXM0509_MF0862_2</t>
  </si>
  <si>
    <t>IEXM0509_MF0863_2</t>
  </si>
  <si>
    <t>IEXM0509_MF0864_2</t>
  </si>
  <si>
    <t>IEXM0609_MF0858_1</t>
  </si>
  <si>
    <t>IEXM0609_MF1317_1</t>
  </si>
  <si>
    <t>IEXM0609_MF1318_1</t>
  </si>
  <si>
    <t>IEXM0609_MF1319_1</t>
  </si>
  <si>
    <t>IEXM0709_MF0116_2</t>
  </si>
  <si>
    <t>IEXM0709_MF0858_1</t>
  </si>
  <si>
    <t>IEXM0709_MF1319_1</t>
  </si>
  <si>
    <t>IEXM0709_MF1387_2</t>
  </si>
  <si>
    <t>IEXM0709_MF1388_2</t>
  </si>
  <si>
    <t>IEXM0709_MF1389_2</t>
  </si>
  <si>
    <t>IEXM0709_MF1390_2</t>
  </si>
  <si>
    <t>IEXM0809_MF0420_2</t>
  </si>
  <si>
    <t>IEXM0809_MF0426_2</t>
  </si>
  <si>
    <t>IEXM0809_MF1378_2</t>
  </si>
  <si>
    <t>IEXM0809_MF1379_2</t>
  </si>
  <si>
    <t>IEXM0809_MF1380_2</t>
  </si>
  <si>
    <t>IFCD0110_MF0950_2</t>
  </si>
  <si>
    <t>IFCD0110_MF0951_2</t>
  </si>
  <si>
    <t>IFCD0110_MF0952_2</t>
  </si>
  <si>
    <t>IFCD0111_MF0223_3</t>
  </si>
  <si>
    <t>IFCD0111_MF0226_3</t>
  </si>
  <si>
    <t>IFCD0111_MF0494_3</t>
  </si>
  <si>
    <t>IFCD0112_MF0223_3</t>
  </si>
  <si>
    <t>IFCD0112_MF0226_3</t>
  </si>
  <si>
    <t>IFCD0112_MF0227_3</t>
  </si>
  <si>
    <t>IFCD0210_MF0491_3</t>
  </si>
  <si>
    <t>IFCD0210_MF0492_3</t>
  </si>
  <si>
    <t>IFCD0210_MF0493_3</t>
  </si>
  <si>
    <t>IFCD0211_MF0966_3</t>
  </si>
  <si>
    <t>IFCD0211_MF0967_3</t>
  </si>
  <si>
    <t>IFCD0211_MF0968_3</t>
  </si>
  <si>
    <t>IFCM0110_MF0956_2</t>
  </si>
  <si>
    <t>IFCM0110_MF0960_2</t>
  </si>
  <si>
    <t>IFCM0110_MF0961_2</t>
  </si>
  <si>
    <t>IFCM0111_MF1221_3</t>
  </si>
  <si>
    <t>IFCM0111_MF1222_3</t>
  </si>
  <si>
    <t>IFCM0111_MF1223_3</t>
  </si>
  <si>
    <t>IFCM0210_MF1210_2</t>
  </si>
  <si>
    <t>IFCM0210_MF1211_2</t>
  </si>
  <si>
    <t>IFCM0210_MF1212_2</t>
  </si>
  <si>
    <t>IFCM0310_MF0228_3</t>
  </si>
  <si>
    <t>IFCM0310_MF0962_3</t>
  </si>
  <si>
    <t>IFCM0310_MF0963_3</t>
  </si>
  <si>
    <t>IFCM0410_MF1216_3</t>
  </si>
  <si>
    <t>IFCM0410_MF1217_3</t>
  </si>
  <si>
    <t>IFCM0410_MF1218_3</t>
  </si>
  <si>
    <t>IFCT0108_MF1207_1</t>
  </si>
  <si>
    <t>IFCT0108_MF1208_1</t>
  </si>
  <si>
    <t>IFCT0108_MF1209_1</t>
  </si>
  <si>
    <t>IFCT0109_MF0486_3</t>
  </si>
  <si>
    <t>IFCT0109_MF0487_3</t>
  </si>
  <si>
    <t>IFCT0109_MF0488_3</t>
  </si>
  <si>
    <t>IFCT0109_MF0489_3</t>
  </si>
  <si>
    <t>IFCT0109_MF0490_3</t>
  </si>
  <si>
    <t>IFCT0110_MF0220_2</t>
  </si>
  <si>
    <t>IFCT0110_MF0955_2</t>
  </si>
  <si>
    <t>IFCT0110_MF0956_2</t>
  </si>
  <si>
    <t>IFCT0209_MF0219_2</t>
  </si>
  <si>
    <t>IFCT0209_MF0220_2</t>
  </si>
  <si>
    <t>IFCT0209_MF0221_2</t>
  </si>
  <si>
    <t>IFCT0209_MF0222_2</t>
  </si>
  <si>
    <t>IFCT0210_MF0219_2</t>
  </si>
  <si>
    <t>IFCT0210_MF0957_2</t>
  </si>
  <si>
    <t>IFCT0210_MF0958_2</t>
  </si>
  <si>
    <t>IFCT0210_MF0959_2</t>
  </si>
  <si>
    <t>IFCT0309_MF0219_2</t>
  </si>
  <si>
    <t>IFCT0309_MF0953_2</t>
  </si>
  <si>
    <t>IFCT0309_MF0954_2</t>
  </si>
  <si>
    <t>IFCT0310_MF0223_3</t>
  </si>
  <si>
    <t>IFCT0310_MF0224_3</t>
  </si>
  <si>
    <t>IFCT0310_MF0225_3</t>
  </si>
  <si>
    <t>IFCT0409_MF0490_3</t>
  </si>
  <si>
    <t>IFCT0409_MF1219_3</t>
  </si>
  <si>
    <t>IFCT0409_MF1220_3</t>
  </si>
  <si>
    <t>IFCT0410_MF0228_3</t>
  </si>
  <si>
    <t>IFCT0410_MF0229_3</t>
  </si>
  <si>
    <t>IFCT0410_MF0230_3</t>
  </si>
  <si>
    <t>IFCT0509_MF0490_3</t>
  </si>
  <si>
    <t>IFCT0509_MF0495_3</t>
  </si>
  <si>
    <t>IFCT0509_MF0496_3</t>
  </si>
  <si>
    <t>IFCT0509_MF0497_3</t>
  </si>
  <si>
    <t>IFCT0510_MF0484_3</t>
  </si>
  <si>
    <t>IFCT0510_MF0485_3</t>
  </si>
  <si>
    <t>IFCT0510_MF0486_3</t>
  </si>
  <si>
    <t>IFCT0609_MF0490_3</t>
  </si>
  <si>
    <t>IFCT0609_MF0964_3</t>
  </si>
  <si>
    <t>IFCT0609_MF0965_3</t>
  </si>
  <si>
    <t>IFCT0610_MF1213_3</t>
  </si>
  <si>
    <t>IFCT0610_MF1214_3</t>
  </si>
  <si>
    <t>IFCT0610_MF1215_3</t>
  </si>
  <si>
    <t>IMAI0108_MF1154_1</t>
  </si>
  <si>
    <t>IMAI0108_MF1155_1</t>
  </si>
  <si>
    <t>IMAI0110_MF1879_2</t>
  </si>
  <si>
    <t>IMAI0110_MF1880_2</t>
  </si>
  <si>
    <t>IMAI0110_MF1881_2</t>
  </si>
  <si>
    <t>IMAI0208_MF1286_3</t>
  </si>
  <si>
    <t>IMAI0208_MF1287_3</t>
  </si>
  <si>
    <t>IMAI0208_MF1288_3</t>
  </si>
  <si>
    <t>IMAI0208_MF1289_3</t>
  </si>
  <si>
    <t>IMAI0210_MF1887_3</t>
  </si>
  <si>
    <t>IMAI0210_MF1888_3</t>
  </si>
  <si>
    <t>IMAQ0108_MF0116_2</t>
  </si>
  <si>
    <t>IMAQ0108_MF0117_2</t>
  </si>
  <si>
    <t>IMAQ0110_MF1877_2</t>
  </si>
  <si>
    <t>IMAQ0110_MF1878_2</t>
  </si>
  <si>
    <t>IMAQ0208_MF1282_3</t>
  </si>
  <si>
    <t>IMAQ0208_MF1283_3</t>
  </si>
  <si>
    <t>IMAQ0208_MF1284_3</t>
  </si>
  <si>
    <t>IMAQ0208_MF1285_3</t>
  </si>
  <si>
    <t>IMAQ0210_MF1882_3</t>
  </si>
  <si>
    <t>IMAQ0210_MF1883_3</t>
  </si>
  <si>
    <t>IMAQ0210_MF1884_3</t>
  </si>
  <si>
    <t>IMAQ0210_MF1885_3</t>
  </si>
  <si>
    <t>IMAQ0210_MF1886_3</t>
  </si>
  <si>
    <t>IMAR0108_MF0114_2</t>
  </si>
  <si>
    <t>IMAR0108_MF0115_2</t>
  </si>
  <si>
    <t>IMAR0109_MF1161_3</t>
  </si>
  <si>
    <t>IMAR0109_MF1162_3</t>
  </si>
  <si>
    <t>IMAR0109_MF1164_3</t>
  </si>
  <si>
    <t>IMAR0109_MF1165_3</t>
  </si>
  <si>
    <t>IMAR0109_MF1166_3</t>
  </si>
  <si>
    <t>IMAR0208_MF1158_2</t>
  </si>
  <si>
    <t>IMAR0208_MF1159_2</t>
  </si>
  <si>
    <t>IMAR0209_MF1161_3</t>
  </si>
  <si>
    <t>IMAR0209_MF1162_3</t>
  </si>
  <si>
    <t>IMAR0209_MF1167_3</t>
  </si>
  <si>
    <t>IMAR0209_MF1168_3</t>
  </si>
  <si>
    <t>IMAR0308_MF1278_3</t>
  </si>
  <si>
    <t>IMAR0308_MF1279_3</t>
  </si>
  <si>
    <t>IMAR0308_MF1280_3</t>
  </si>
  <si>
    <t>IMAR0308_MF1281_3</t>
  </si>
  <si>
    <t>IMAR0309_MF1169_3</t>
  </si>
  <si>
    <t>IMAR0309_MF1170_3</t>
  </si>
  <si>
    <t>IMAR0309_MF1175_3</t>
  </si>
  <si>
    <t>IMAR0309_MF1176_3</t>
  </si>
  <si>
    <t>IMAR0408_MF1156_2</t>
  </si>
  <si>
    <t>IMAR0408_MF1157_2</t>
  </si>
  <si>
    <t>IMAR0409_MF1169_3</t>
  </si>
  <si>
    <t>IMAR0409_MF1170_3</t>
  </si>
  <si>
    <t>IMAR0409_MF1173_3</t>
  </si>
  <si>
    <t>IMAR0409_MF1174_3</t>
  </si>
  <si>
    <t>IMAR0508_MF1160_3</t>
  </si>
  <si>
    <t>IMAR0508_MF1161_3</t>
  </si>
  <si>
    <t>IMAR0508_MF1162_3</t>
  </si>
  <si>
    <t>IMAR0508_MF1163_3</t>
  </si>
  <si>
    <t>IMAR0509_MF1169_3</t>
  </si>
  <si>
    <t>IMAR0509_MF1170_3</t>
  </si>
  <si>
    <t>IMAR0509_MF1171_3</t>
  </si>
  <si>
    <t>IMAR0509_MF1172_3</t>
  </si>
  <si>
    <t>IMPE0108_MF0343_1</t>
  </si>
  <si>
    <t>IMPE0108_MF0344_1</t>
  </si>
  <si>
    <t>IMPE0108_MF0345_1</t>
  </si>
  <si>
    <t>IMPE0108_MF0346_1</t>
  </si>
  <si>
    <t>IMPE0109_MF0065_2</t>
  </si>
  <si>
    <t>IMPE0109_MF0067_3</t>
  </si>
  <si>
    <t>IMPE0109_MF0352_2</t>
  </si>
  <si>
    <t>IMPE0109_MF0580_3</t>
  </si>
  <si>
    <t>IMPE0109_MF0581_3</t>
  </si>
  <si>
    <t>IMPE0110_MF0063_3</t>
  </si>
  <si>
    <t>IMPE0110_MF0789_3</t>
  </si>
  <si>
    <t>IMPE0110_MF0790_3</t>
  </si>
  <si>
    <t>IMPE0110_MF0791_3</t>
  </si>
  <si>
    <t>IMPE0110_MF0792_3</t>
  </si>
  <si>
    <t>IMPE0111_MF1248_3</t>
  </si>
  <si>
    <t>IMPE0111_MF1249_3</t>
  </si>
  <si>
    <t>IMPE0111_MF1250_3</t>
  </si>
  <si>
    <t>IMPE0111_MF1251_3</t>
  </si>
  <si>
    <t>IMPE0111_MF1252_3</t>
  </si>
  <si>
    <t>IMPE0111_MF1253_3</t>
  </si>
  <si>
    <t>IMPE0209_MF0064_2</t>
  </si>
  <si>
    <t>IMPE0209_MF0065_2</t>
  </si>
  <si>
    <t>IMPE0209_MF0066_2</t>
  </si>
  <si>
    <t>IMPE0209_MF0067_3</t>
  </si>
  <si>
    <t>IMPE0209_MF0068_3</t>
  </si>
  <si>
    <t>IMPE0210_MF0063_3</t>
  </si>
  <si>
    <t>IMPE0210_MF0790_3</t>
  </si>
  <si>
    <t>IMPE0210_MF0796_3</t>
  </si>
  <si>
    <t>IMPE0210_MF0797_3</t>
  </si>
  <si>
    <t>IMPE0210_MF0798_3</t>
  </si>
  <si>
    <t>IMPE0211_MF0066_2</t>
  </si>
  <si>
    <t>IMPE0211_MF1254_3</t>
  </si>
  <si>
    <t>IMPE0211_MF1255_3</t>
  </si>
  <si>
    <t>IMPE0211_MF1256_3</t>
  </si>
  <si>
    <t>IMPE0211_MF1257_3</t>
  </si>
  <si>
    <t>IMPE0211_MF1258_2</t>
  </si>
  <si>
    <t>IMPE0211_MF1259_3</t>
  </si>
  <si>
    <t>IMPP0108_MF0356_2</t>
  </si>
  <si>
    <t>IMPP0108_MF0357_2</t>
  </si>
  <si>
    <t>IMPP0108_MF0358_2</t>
  </si>
  <si>
    <t>IMPP0108_MF0359_2</t>
  </si>
  <si>
    <t>IMPP0208_MF0065_2</t>
  </si>
  <si>
    <t>IMPP0208_MF0345_1</t>
  </si>
  <si>
    <t>IMPP0208_MF0352_2</t>
  </si>
  <si>
    <t>IMPP0208_MF0354_2</t>
  </si>
  <si>
    <t>IMPP0208_MF0355_2</t>
  </si>
  <si>
    <t>IMPP0308_MF0061_3</t>
  </si>
  <si>
    <t>IMPP0308_MF0062_3</t>
  </si>
  <si>
    <t>IMPP0308_MF0063_3</t>
  </si>
  <si>
    <t>IMPP0308_MF1260_3</t>
  </si>
  <si>
    <t>IMPQ0108_MF0058_1</t>
  </si>
  <si>
    <t>IMPQ0108_MF0059_1</t>
  </si>
  <si>
    <t>IMPQ0108_MF0060_1</t>
  </si>
  <si>
    <t>IMPQ0109_MF0348_2</t>
  </si>
  <si>
    <t>IMPQ0109_MF0351_2</t>
  </si>
  <si>
    <t>IMPQ0109_MF0793_3</t>
  </si>
  <si>
    <t>IMPQ0109_MF0794_3</t>
  </si>
  <si>
    <t>IMPQ0109_MF0795_3</t>
  </si>
  <si>
    <t>IMPQ0208_MF0058_1</t>
  </si>
  <si>
    <t>IMPQ0208_MF0347_2</t>
  </si>
  <si>
    <t>IMPQ0208_MF0348_2</t>
  </si>
  <si>
    <t>IMPQ0208_MF0349_2</t>
  </si>
  <si>
    <t>IMPQ0208_MF0350_2</t>
  </si>
  <si>
    <t>IMPQ0208_MF0351_2</t>
  </si>
  <si>
    <t>IMPQ0208_MF0352_2</t>
  </si>
  <si>
    <t>IMPQ0308_MF0352_2</t>
  </si>
  <si>
    <t>IMPQ0308_MF0795_3</t>
  </si>
  <si>
    <t>IMPQ0308_MF1261_3</t>
  </si>
  <si>
    <t>IMPQ0308_MF1262_3</t>
  </si>
  <si>
    <t>IMSD0108_MF0216_3</t>
  </si>
  <si>
    <t>IMSD0108_MF0217_3</t>
  </si>
  <si>
    <t>IMSD0108_MF0218_3</t>
  </si>
  <si>
    <t>IMSE0109_MF0210_3</t>
  </si>
  <si>
    <t>IMSE0109_MF0211_3</t>
  </si>
  <si>
    <t>IMSE0109_MF0212_3</t>
  </si>
  <si>
    <t>IMSE0111_MF1396_2</t>
  </si>
  <si>
    <t>IMSE0111_MF1397_2</t>
  </si>
  <si>
    <t>IMSE0111_MF1398_2</t>
  </si>
  <si>
    <t>IMST0109_MF0928_2</t>
  </si>
  <si>
    <t>IMST0109_MF1417_3</t>
  </si>
  <si>
    <t>IMST0109_MF1418_3</t>
  </si>
  <si>
    <t>IMST0109_MF1419_3</t>
  </si>
  <si>
    <t>IMST0110_MF0928_2</t>
  </si>
  <si>
    <t>IMST0110_MF1399_2</t>
  </si>
  <si>
    <t>IMST0110_MF1400_2</t>
  </si>
  <si>
    <t>IMST0110_MF1401_1</t>
  </si>
  <si>
    <t>IMST0210_MF1414_3</t>
  </si>
  <si>
    <t>IMST0210_MF1415_3</t>
  </si>
  <si>
    <t>IMST0210_MF1416_3</t>
  </si>
  <si>
    <t>IMSV0108_MF0703_3</t>
  </si>
  <si>
    <t>IMSV0108_MF0704_3</t>
  </si>
  <si>
    <t>IMSV0108_MF0705_3</t>
  </si>
  <si>
    <t>IMSV0109_MF0919_3</t>
  </si>
  <si>
    <t>IMSV0109_MF0947_3</t>
  </si>
  <si>
    <t>IMSV0109_MF0948_3</t>
  </si>
  <si>
    <t>IMSV0109_MF0949_3</t>
  </si>
  <si>
    <t>IMSV0208_MF0207_3</t>
  </si>
  <si>
    <t>IMSV0208_MF0208_3</t>
  </si>
  <si>
    <t>IMSV0208_MF0209_3</t>
  </si>
  <si>
    <t>IMSV0209_MF0943_3</t>
  </si>
  <si>
    <t>IMSV0209_MF0944_3</t>
  </si>
  <si>
    <t>IMSV0209_MF0945_3</t>
  </si>
  <si>
    <t>IMSV0209_MF0946_3</t>
  </si>
  <si>
    <t>IMSV0308_MF0939_3</t>
  </si>
  <si>
    <t>IMSV0308_MF0940_3</t>
  </si>
  <si>
    <t>IMSV0308_MF0941_3</t>
  </si>
  <si>
    <t>IMSV0308_MF0942_3</t>
  </si>
  <si>
    <t>IMSV0408_MF0700_3</t>
  </si>
  <si>
    <t>IMSV0408_MF0701_3</t>
  </si>
  <si>
    <t>IMSV0408_MF0702_3</t>
  </si>
  <si>
    <t>INAD0108_MF0432_1</t>
  </si>
  <si>
    <t>INAD0108_MF0543_1</t>
  </si>
  <si>
    <t>INAD0108_MF0544_1</t>
  </si>
  <si>
    <t>INAD0108_MF0545_1</t>
  </si>
  <si>
    <t>INAD0109_MF0299_2</t>
  </si>
  <si>
    <t>INAD0109_MF0300_2</t>
  </si>
  <si>
    <t>INAD0109_MF0301_2</t>
  </si>
  <si>
    <t>INAD0110_MF0760_2</t>
  </si>
  <si>
    <t>INAD0110_MF0763_2</t>
  </si>
  <si>
    <t>INAD0110_MF0764_2</t>
  </si>
  <si>
    <t>INAD0210_MF0754_2</t>
  </si>
  <si>
    <t>INAD0210_MF0755_2</t>
  </si>
  <si>
    <t>INAD0210_MF0756_2</t>
  </si>
  <si>
    <t>INAD0310_MF0760_2</t>
  </si>
  <si>
    <t>INAD0310_MF0761_2</t>
  </si>
  <si>
    <t>INAD0310_MF0762_2</t>
  </si>
  <si>
    <t>INAE0109_MF0027_2</t>
  </si>
  <si>
    <t>INAE0109_MF0028_2</t>
  </si>
  <si>
    <t>INAE0110_MF0556_3</t>
  </si>
  <si>
    <t>INAE0110_MF0557_3</t>
  </si>
  <si>
    <t>INAE0110_MF0558_3</t>
  </si>
  <si>
    <t>INAE0110_MF0571_3</t>
  </si>
  <si>
    <t>INAE0110_MF0572_3</t>
  </si>
  <si>
    <t>INAE0110_MF0573_3</t>
  </si>
  <si>
    <t>INAE0209_MF0027_2</t>
  </si>
  <si>
    <t>INAE0209_MF0302_2</t>
  </si>
  <si>
    <t>INAE0209_MF0303_2</t>
  </si>
  <si>
    <t>INAE0209_MF0304_2</t>
  </si>
  <si>
    <t>INAF0108_MF0034_2</t>
  </si>
  <si>
    <t>INAF0108_MF0035_2</t>
  </si>
  <si>
    <t>INAF0108_MF0036_2</t>
  </si>
  <si>
    <t>INAF0109_MF0305_2</t>
  </si>
  <si>
    <t>INAF0109_MF0306_2</t>
  </si>
  <si>
    <t>INAF0109_MF0307_2</t>
  </si>
  <si>
    <t>INAF0109_MF0308_2</t>
  </si>
  <si>
    <t>INAF0109_MF0309_2</t>
  </si>
  <si>
    <t>INAF0109_MF0310_2</t>
  </si>
  <si>
    <t>INAF0110_MF0556_3</t>
  </si>
  <si>
    <t>INAF0110_MF0557_3</t>
  </si>
  <si>
    <t>INAF0110_MF0558_3</t>
  </si>
  <si>
    <t>INAF0110_MF0562_3</t>
  </si>
  <si>
    <t>INAF0110_MF0563_3</t>
  </si>
  <si>
    <t>INAF0110_MF0564_3</t>
  </si>
  <si>
    <t>INAH0109_MF0314_2</t>
  </si>
  <si>
    <t>INAH0109_MF0548_2</t>
  </si>
  <si>
    <t>INAH0109_MF0549_2</t>
  </si>
  <si>
    <t>INAH0109_MF0550_2</t>
  </si>
  <si>
    <t>INAH0109_MF0551_2</t>
  </si>
  <si>
    <t>INAH0110_MF0314_2</t>
  </si>
  <si>
    <t>INAH0110_MF0556_3</t>
  </si>
  <si>
    <t>INAH0110_MF0557_3</t>
  </si>
  <si>
    <t>INAH0110_MF0558_3</t>
  </si>
  <si>
    <t>INAH0110_MF0768_3</t>
  </si>
  <si>
    <t>INAH0110_MF0769_3</t>
  </si>
  <si>
    <t>INAH0209_MF0037_3</t>
  </si>
  <si>
    <t>INAH0209_MF0038_3</t>
  </si>
  <si>
    <t>INAH0209_MF0039_3</t>
  </si>
  <si>
    <t>INAH0209_MF0040_3</t>
  </si>
  <si>
    <t>INAH0210_MF0311_2</t>
  </si>
  <si>
    <t>INAH0210_MF0312_2</t>
  </si>
  <si>
    <t>INAH0210_MF0313_2</t>
  </si>
  <si>
    <t>INAH0210_MF0314_2</t>
  </si>
  <si>
    <t>INAH0310_MF0314_2</t>
  </si>
  <si>
    <t>INAH0310_MF0757_2</t>
  </si>
  <si>
    <t>INAH0310_MF0758_2</t>
  </si>
  <si>
    <t>INAH0310_MF0759_2</t>
  </si>
  <si>
    <t>INAI0108_MF0295_2</t>
  </si>
  <si>
    <t>INAI0108_MF0296_2</t>
  </si>
  <si>
    <t>INAI0108_MF0297_2</t>
  </si>
  <si>
    <t>INAI0108_MF0298_2</t>
  </si>
  <si>
    <t>INAI0109_MF0556_3</t>
  </si>
  <si>
    <t>INAI0109_MF0557_3</t>
  </si>
  <si>
    <t>INAI0109_MF0558_3</t>
  </si>
  <si>
    <t>INAI0109_MF0765_3</t>
  </si>
  <si>
    <t>INAI0109_MF0766_3</t>
  </si>
  <si>
    <t>INAI0109_MF0767_3</t>
  </si>
  <si>
    <t>INAI0208_MF0031_2</t>
  </si>
  <si>
    <t>INAI0208_MF0032_2</t>
  </si>
  <si>
    <t>INAI0208_MF0033_2</t>
  </si>
  <si>
    <t>INAJ0109_MF0315_2</t>
  </si>
  <si>
    <t>INAJ0109_MF0316_2</t>
  </si>
  <si>
    <t>INAJ0109_MF0317_2</t>
  </si>
  <si>
    <t>INAJ0109_MF0318_2</t>
  </si>
  <si>
    <t>INAJ0109_MF0319_2</t>
  </si>
  <si>
    <t>INAJ0110_MF0556_3</t>
  </si>
  <si>
    <t>INAJ0110_MF0557_3</t>
  </si>
  <si>
    <t>INAJ0110_MF0558_3</t>
  </si>
  <si>
    <t>INAJ0110_MF0565_3</t>
  </si>
  <si>
    <t>INAJ0110_MF0566_3</t>
  </si>
  <si>
    <t>INAJ0110_MF0567_3</t>
  </si>
  <si>
    <t>INAK0109_MF0029_2</t>
  </si>
  <si>
    <t>INAK0109_MF0030_2</t>
  </si>
  <si>
    <t>INAK0110_MF0556_3</t>
  </si>
  <si>
    <t>INAK0110_MF0557_3</t>
  </si>
  <si>
    <t>INAK0110_MF0558_3</t>
  </si>
  <si>
    <t>INAK0110_MF0568_3</t>
  </si>
  <si>
    <t>INAK0110_MF0569_3</t>
  </si>
  <si>
    <t>INAK0110_MF0570_3</t>
  </si>
  <si>
    <t>INAK0209_MF0552_2</t>
  </si>
  <si>
    <t>INAK0209_MF0553_2</t>
  </si>
  <si>
    <t>INAK0209_MF0554_2</t>
  </si>
  <si>
    <t>INAK0209_MF0555_2</t>
  </si>
  <si>
    <t>INAQ0108_MF0432_1</t>
  </si>
  <si>
    <t>INAQ0108_MF0546_1</t>
  </si>
  <si>
    <t>INAQ0108_MF0547_1</t>
  </si>
  <si>
    <t>INAV0109_MF0291_2</t>
  </si>
  <si>
    <t>INAV0109_MF0292_2</t>
  </si>
  <si>
    <t>INAV0109_MF0293_2</t>
  </si>
  <si>
    <t>INAV0109_MF0294_2</t>
  </si>
  <si>
    <t>INAV0110_MF0556_3</t>
  </si>
  <si>
    <t>INAV0110_MF0557_3</t>
  </si>
  <si>
    <t>INAV0110_MF0558_3</t>
  </si>
  <si>
    <t>INAV0110_MF0559_3</t>
  </si>
  <si>
    <t>INAV0110_MF0560_3</t>
  </si>
  <si>
    <t>INAV0110_MF0561_3</t>
  </si>
  <si>
    <t>MAMA0109_MF0157_1</t>
  </si>
  <si>
    <t>MAMA0109_MF0158_1</t>
  </si>
  <si>
    <t>MAMA0109_MF0159_1</t>
  </si>
  <si>
    <t>MAMA0110_MF0432_1</t>
  </si>
  <si>
    <t>MAMA0110_MF0678_2</t>
  </si>
  <si>
    <t>MAMA0110_MF0679_2</t>
  </si>
  <si>
    <t>MAMA0110_MF0680_1</t>
  </si>
  <si>
    <t>MAMA0209_MF0169_2</t>
  </si>
  <si>
    <t>MAMA0209_MF0170_2</t>
  </si>
  <si>
    <t>MAMA0210_MF0432_1</t>
  </si>
  <si>
    <t>MAMA0210_MF0681_2</t>
  </si>
  <si>
    <t>MAMA0210_MF0682_2</t>
  </si>
  <si>
    <t>MAMA0210_MF0683_1</t>
  </si>
  <si>
    <t>MAMA0309_MF0675_1</t>
  </si>
  <si>
    <t>MAMA0309_MF0676_1</t>
  </si>
  <si>
    <t>MAMA0309_MF0677_1</t>
  </si>
  <si>
    <t>MAMA0310_MF0432_1</t>
  </si>
  <si>
    <t>MAMA0310_MF0684_2</t>
  </si>
  <si>
    <t>MAMA0310_MF0685_2</t>
  </si>
  <si>
    <t>MAMA0310_MF0686_2</t>
  </si>
  <si>
    <t>MAMB0110_MF1369_3</t>
  </si>
  <si>
    <t>MAMB0110_MF1370_3</t>
  </si>
  <si>
    <t>MAMB0110_MF1371_3</t>
  </si>
  <si>
    <t>MAMB0210_MF0167_1</t>
  </si>
  <si>
    <t>MAMB0210_MF1357_2</t>
  </si>
  <si>
    <t>MAMB0210_MF1358_2</t>
  </si>
  <si>
    <t>MAMB0210_MF1359_2</t>
  </si>
  <si>
    <t>MAMB0210_MF1360_2</t>
  </si>
  <si>
    <t>MAMD0109_MF0167_1</t>
  </si>
  <si>
    <t>MAMD0109_MF0880_1</t>
  </si>
  <si>
    <t>MAMD0109_MF0881_1</t>
  </si>
  <si>
    <t>MAMD0110_MF1361_3</t>
  </si>
  <si>
    <t>MAMD0110_MF1362_3</t>
  </si>
  <si>
    <t>MAMD0110_MF1363_3</t>
  </si>
  <si>
    <t>MAMD0110_MF1364_3</t>
  </si>
  <si>
    <t>MAMD0209_MF0162_1</t>
  </si>
  <si>
    <t>MAMD0209_MF0173_1</t>
  </si>
  <si>
    <t>MAMD0209_MF0882_1</t>
  </si>
  <si>
    <t>MAMD0210_MF1364_3</t>
  </si>
  <si>
    <t>MAMD0210_MF1365_3</t>
  </si>
  <si>
    <t>MAMD0210_MF1366_3</t>
  </si>
  <si>
    <t>MAMD0210_MF1367_3</t>
  </si>
  <si>
    <t>MAMD0210_MF1368_3</t>
  </si>
  <si>
    <t>MAMD0309_MF0174_3</t>
  </si>
  <si>
    <t>MAMD0309_MF0175_3</t>
  </si>
  <si>
    <t>MAMD0309_MF0176_3</t>
  </si>
  <si>
    <t>MAMR0108_MF0171_2</t>
  </si>
  <si>
    <t>MAMR0108_MF0172_2</t>
  </si>
  <si>
    <t>MAMR0108_MF0173_1</t>
  </si>
  <si>
    <t>MAMR0208_MF0166_2</t>
  </si>
  <si>
    <t>MAMR0208_MF0167_1</t>
  </si>
  <si>
    <t>MAMR0208_MF0168_2</t>
  </si>
  <si>
    <t>MAMR0308_MF0160_2</t>
  </si>
  <si>
    <t>MAMR0308_MF0161_2</t>
  </si>
  <si>
    <t>MAMR0308_MF0162_1</t>
  </si>
  <si>
    <t>MAMR0408_MF0163_2</t>
  </si>
  <si>
    <t>MAMR0408_MF0164_2</t>
  </si>
  <si>
    <t>MAMR0408_MF0165_2</t>
  </si>
  <si>
    <t>MAMS0108_MF0883_2</t>
  </si>
  <si>
    <t>MAMS0108_MF0884_2</t>
  </si>
  <si>
    <t>MAMS0108_MF0885_2</t>
  </si>
  <si>
    <t>MAMS0108_MF0886_2</t>
  </si>
  <si>
    <t>MAPB0112_MF1299_1</t>
  </si>
  <si>
    <t>MAPB0112_MF1300_1</t>
  </si>
  <si>
    <t>MAPB0112_MF1301_1</t>
  </si>
  <si>
    <t>MAPN0108_MF0013_2</t>
  </si>
  <si>
    <t>MAPN0108_MF0014_2</t>
  </si>
  <si>
    <t>MAPN0109_MF1296_1</t>
  </si>
  <si>
    <t>MAPN0109_MF1297_1</t>
  </si>
  <si>
    <t>MAPN0109_MF1298_1</t>
  </si>
  <si>
    <t>MAPN0110_MF0010_1</t>
  </si>
  <si>
    <t>MAPN0110_MF0011_1</t>
  </si>
  <si>
    <t>MAPN0110_MF0733_1</t>
  </si>
  <si>
    <t>MAPN0110_MF0734_1</t>
  </si>
  <si>
    <t>MAPN0111_MF0735_2</t>
  </si>
  <si>
    <t>MAPN0111_MF0736_2</t>
  </si>
  <si>
    <t>MAPN0111_MF0737_2</t>
  </si>
  <si>
    <t>MAPN0111_MF0738_2</t>
  </si>
  <si>
    <t>MAPN0111_MF0739_2</t>
  </si>
  <si>
    <t>MAPN0111_MF0740_1</t>
  </si>
  <si>
    <t>MAPN0112_MF0010_1</t>
  </si>
  <si>
    <t>MAPN0112_MF0733_1</t>
  </si>
  <si>
    <t>MAPN0112_MF1889_1</t>
  </si>
  <si>
    <t>MAPN0209_MF0288_3</t>
  </si>
  <si>
    <t>MAPN0209_MF0289_3</t>
  </si>
  <si>
    <t>MAPN0209_MF0290_3</t>
  </si>
  <si>
    <t>MAPN0210_MF0010_1</t>
  </si>
  <si>
    <t>MAPN0210_MF0011_1</t>
  </si>
  <si>
    <t>MAPN0210_MF0012_1</t>
  </si>
  <si>
    <t>MAPN0210_MF0733_1</t>
  </si>
  <si>
    <t>MAPN0211_MF0010_1</t>
  </si>
  <si>
    <t>MAPN0211_MF0733_1</t>
  </si>
  <si>
    <t>MAPN0211_MF1894_2</t>
  </si>
  <si>
    <t>MAPN0211_MF1895_2</t>
  </si>
  <si>
    <t>MAPN0212_MF0011_1</t>
  </si>
  <si>
    <t>MAPN0212_MF0269_2</t>
  </si>
  <si>
    <t>MAPN0212_MF0733_1</t>
  </si>
  <si>
    <t>MAPN0212_MF2048_2</t>
  </si>
  <si>
    <t>MAPN0212_MF2049_2</t>
  </si>
  <si>
    <t>MAPN0310_MF0733_1</t>
  </si>
  <si>
    <t>MAPN0310_MF1308_1</t>
  </si>
  <si>
    <t>MAPN0310_MF1309_1</t>
  </si>
  <si>
    <t>MAPN0312_MF0010_1</t>
  </si>
  <si>
    <t>MAPN0312_MF0015_2</t>
  </si>
  <si>
    <t>MAPN0312_MF0016_2</t>
  </si>
  <si>
    <t>MAPN0312_MF0733_1</t>
  </si>
  <si>
    <t>MAPN0410_MF0537_2</t>
  </si>
  <si>
    <t>MAPN0410_MF0538_2</t>
  </si>
  <si>
    <t>MAPN0410_MF0539_2</t>
  </si>
  <si>
    <t>MAPN0410_MF0540_2</t>
  </si>
  <si>
    <t>MAPN0410_MF0541_1</t>
  </si>
  <si>
    <t>MAPN0410_MF0542_2</t>
  </si>
  <si>
    <t>MAPN0412_MF0733_1</t>
  </si>
  <si>
    <t>MAPN0412_MF1893_2</t>
  </si>
  <si>
    <t>MAPN0510_MF0537_2</t>
  </si>
  <si>
    <t>MAPN0510_MF0538_2</t>
  </si>
  <si>
    <t>MAPN0510_MF0539_2</t>
  </si>
  <si>
    <t>MAPN0510_MF0540_2</t>
  </si>
  <si>
    <t>MAPN0510_MF0541_1</t>
  </si>
  <si>
    <t>MAPN0512_MF0731_1</t>
  </si>
  <si>
    <t>MAPN0512_MF0732_1</t>
  </si>
  <si>
    <t>MAPN0512_MF0733_1</t>
  </si>
  <si>
    <t>MAPN0610_MF0010_1</t>
  </si>
  <si>
    <t>MAPN0610_MF0733_1</t>
  </si>
  <si>
    <t>MAPN0610_MF1896_3</t>
  </si>
  <si>
    <t>MAPN0610_MF1897_3</t>
  </si>
  <si>
    <t>MAPN0610_MF1898_3</t>
  </si>
  <si>
    <t>MAPN0612_MF0010_1</t>
  </si>
  <si>
    <t>MAPN0612_MF0733_1</t>
  </si>
  <si>
    <t>MAPN0612_MF1890_2</t>
  </si>
  <si>
    <t>MAPN0612_MF1891_2</t>
  </si>
  <si>
    <t>MAPN0612_MF1892_2</t>
  </si>
  <si>
    <t>MAPN0710_MF0010_1</t>
  </si>
  <si>
    <t>MAPN0710_MF0733_1</t>
  </si>
  <si>
    <t>MAPN0710_MF1899_1</t>
  </si>
  <si>
    <t>MAPN0710_MF1900_3</t>
  </si>
  <si>
    <t>MAPN0710_MF1901_3</t>
  </si>
  <si>
    <t>MAPN0712_MF0807_2</t>
  </si>
  <si>
    <t>MAPN0712_MF1955_2</t>
  </si>
  <si>
    <t>MAPN0712_MF1956_2</t>
  </si>
  <si>
    <t>MAPN0712_MF1957_2</t>
  </si>
  <si>
    <t>MAPU0108_MF0019_2</t>
  </si>
  <si>
    <t>MAPU0108_MF0020_2</t>
  </si>
  <si>
    <t>MAPU0109_MF0283_2</t>
  </si>
  <si>
    <t>MAPU0109_MF0284_2</t>
  </si>
  <si>
    <t>MAPU0110_MF0285_2</t>
  </si>
  <si>
    <t>MAPU0110_MF0286_2</t>
  </si>
  <si>
    <t>MAPU0110_MF0287_2</t>
  </si>
  <si>
    <t>MAPU0111_MF0741_3</t>
  </si>
  <si>
    <t>MAPU0111_MF0742_3</t>
  </si>
  <si>
    <t>MAPU0111_MF0743_3</t>
  </si>
  <si>
    <t>MAPU0112_MF1620_2</t>
  </si>
  <si>
    <t>MAPU0112_MF1621_2</t>
  </si>
  <si>
    <t>MAPU0112_MF1622_2</t>
  </si>
  <si>
    <t>MAPU0209_MF1305_1</t>
  </si>
  <si>
    <t>MAPU0209_MF1306_1</t>
  </si>
  <si>
    <t>MAPU0209_MF1307_1</t>
  </si>
  <si>
    <t>MAPU0210_MF0744_3</t>
  </si>
  <si>
    <t>MAPU0210_MF0745_3</t>
  </si>
  <si>
    <t>MAPU0210_MF0746_3</t>
  </si>
  <si>
    <t>MAPU0309_MF1302_1</t>
  </si>
  <si>
    <t>MAPU0309_MF1303_1</t>
  </si>
  <si>
    <t>MAPU0309_MF1304_1</t>
  </si>
  <si>
    <t>MAPU0409_MF0017_2</t>
  </si>
  <si>
    <t>MAPU0409_MF0018_2</t>
  </si>
  <si>
    <t>QUIA0108_MF0052_3</t>
  </si>
  <si>
    <t>QUIA0108_MF0053_3</t>
  </si>
  <si>
    <t>QUIA0108_MF0056_3</t>
  </si>
  <si>
    <t>QUIA0108_MF0057_3</t>
  </si>
  <si>
    <t>QUIA0110_MF0052_3</t>
  </si>
  <si>
    <t>QUIA0110_MF1545_3</t>
  </si>
  <si>
    <t>QUIA0110_MF1546_3</t>
  </si>
  <si>
    <t>QUIA0110_MF1547_3</t>
  </si>
  <si>
    <t>QUIA0110_MF1548_3</t>
  </si>
  <si>
    <t>QUIA0110_MF1549_3</t>
  </si>
  <si>
    <t>QUIA0110_MF1550_2</t>
  </si>
  <si>
    <t>QUIA0111_MF0052_3</t>
  </si>
  <si>
    <t>QUIA0111_MF1537_3</t>
  </si>
  <si>
    <t>QUIA0111_MF1538_3</t>
  </si>
  <si>
    <t>QUIA0111_MF1539_3</t>
  </si>
  <si>
    <t>QUIA0111_MF1540_3</t>
  </si>
  <si>
    <t>QUIA0111_MF1541_3</t>
  </si>
  <si>
    <t>QUIA0112_MF0052_3</t>
  </si>
  <si>
    <t>QUIA0112_MF2197_3</t>
  </si>
  <si>
    <t>QUIA0112_MF2198_3</t>
  </si>
  <si>
    <t>QUIA0112_MF2199_3</t>
  </si>
  <si>
    <t>QUIA0112_MF2200_3</t>
  </si>
  <si>
    <t>QUIA0112_MF2201_3</t>
  </si>
  <si>
    <t>QUIA0112_MF2202_3</t>
  </si>
  <si>
    <t>QUIA0112_MF2203_3</t>
  </si>
  <si>
    <t>QUIA0208_MF0052_3</t>
  </si>
  <si>
    <t>QUIA0208_MF0053_3</t>
  </si>
  <si>
    <t>QUIA0208_MF0054_3</t>
  </si>
  <si>
    <t>QUIA0208_MF0055_3</t>
  </si>
  <si>
    <t>QUIB0108_MF0574_3</t>
  </si>
  <si>
    <t>QUIB0108_MF0575_3</t>
  </si>
  <si>
    <t>QUIB0108_MF0576_3</t>
  </si>
  <si>
    <t>QUIB0108_MF0577_3</t>
  </si>
  <si>
    <t>QUIB0108_MF0578_3</t>
  </si>
  <si>
    <t>QUIB0108_MF0579_3</t>
  </si>
  <si>
    <t>QUIE0108_MF0045_2</t>
  </si>
  <si>
    <t>QUIE0108_MF0046_2</t>
  </si>
  <si>
    <t>QUIE0108_MF0047_2</t>
  </si>
  <si>
    <t>QUIE0108_MF0048_2</t>
  </si>
  <si>
    <t>QUIE0109_MF0574_3</t>
  </si>
  <si>
    <t>QUIE0109_MF0577_3</t>
  </si>
  <si>
    <t>QUIE0109_MF0579_3</t>
  </si>
  <si>
    <t>QUIE0109_MF0787_3</t>
  </si>
  <si>
    <t>QUIE0109_MF0788_3</t>
  </si>
  <si>
    <t>QUIE0111_MF0577_3</t>
  </si>
  <si>
    <t>QUIE0111_MF0578_3</t>
  </si>
  <si>
    <t>QUIE0111_MF1537_3</t>
  </si>
  <si>
    <t>QUIE0111_MF1541_3</t>
  </si>
  <si>
    <t>QUIE0111_MF1557_3</t>
  </si>
  <si>
    <t>QUIE0111_MF1558_3</t>
  </si>
  <si>
    <t>QUIE0208_MF0048_2</t>
  </si>
  <si>
    <t>QUIE0208_MF0320_2</t>
  </si>
  <si>
    <t>QUIE0208_MF0321_2</t>
  </si>
  <si>
    <t>QUIE0208_MF0322_2</t>
  </si>
  <si>
    <t>QUIE0308_MF1310_1</t>
  </si>
  <si>
    <t>QUIE0308_MF1311_1</t>
  </si>
  <si>
    <t>QUIE0308_MF1312_1</t>
  </si>
  <si>
    <t>QUIE0408_MF0048_2</t>
  </si>
  <si>
    <t>QUIE0408_MF1534_2</t>
  </si>
  <si>
    <t>QUIE0408_MF1535_2</t>
  </si>
  <si>
    <t>QUIE0408_MF1536_2</t>
  </si>
  <si>
    <t>QUIL0108_MF0052_3</t>
  </si>
  <si>
    <t>QUIL0108_MF0053_3</t>
  </si>
  <si>
    <t>QUIL0108_MF0341_3</t>
  </si>
  <si>
    <t>QUIL0108_MF0342_3</t>
  </si>
  <si>
    <t>QUIM0109_MF0049_2</t>
  </si>
  <si>
    <t>QUIM0109_MF0050_2</t>
  </si>
  <si>
    <t>QUIM0109_MF0051_2</t>
  </si>
  <si>
    <t>QUIM0110_MF0334_3</t>
  </si>
  <si>
    <t>QUIM0110_MF0335_3</t>
  </si>
  <si>
    <t>QUIM0110_MF0338_3</t>
  </si>
  <si>
    <t>QUIM0110_MF0339_3</t>
  </si>
  <si>
    <t>QUIM0110_MF0340_3</t>
  </si>
  <si>
    <t>QUIM0210_MF0334_3</t>
  </si>
  <si>
    <t>QUIM0210_MF0335_3</t>
  </si>
  <si>
    <t>QUIM0210_MF0336_3</t>
  </si>
  <si>
    <t>QUIM0210_MF0337_3</t>
  </si>
  <si>
    <t>QUIM0210_MF0338_3</t>
  </si>
  <si>
    <t>QUIM0309_MF0050_2</t>
  </si>
  <si>
    <t>QUIM0309_MF0323_2</t>
  </si>
  <si>
    <t>QUIM0309_MF0324_2</t>
  </si>
  <si>
    <t>QUIO0109_MF0043_2</t>
  </si>
  <si>
    <t>QUIO0109_MF0044_2</t>
  </si>
  <si>
    <t>QUIO0109_MF0774_2</t>
  </si>
  <si>
    <t>QUIO0109_MF0775_2</t>
  </si>
  <si>
    <t>QUIO0110_MF0044_2</t>
  </si>
  <si>
    <t>QUIO0110_MF0773_2</t>
  </si>
  <si>
    <t>QUIO0110_MF0776_2</t>
  </si>
  <si>
    <t>QUIO0110_MF0777_2</t>
  </si>
  <si>
    <t>QUIO0112_MF0044_2</t>
  </si>
  <si>
    <t>QUIO0112_MF0770_2</t>
  </si>
  <si>
    <t>QUIO0112_MF0772_2</t>
  </si>
  <si>
    <t>QUIO0112_MF0773_2</t>
  </si>
  <si>
    <t>QUIO0212_MF0052_3</t>
  </si>
  <si>
    <t>QUIO0212_MF0053_3</t>
  </si>
  <si>
    <t>QUIO0212_MF1542_3</t>
  </si>
  <si>
    <t>QUIO0212_MF1543_3</t>
  </si>
  <si>
    <t>QUIO0212_MF1544_3</t>
  </si>
  <si>
    <t>QUIT0109_MF0326_2</t>
  </si>
  <si>
    <t>QUIT0109_MF0331_2</t>
  </si>
  <si>
    <t>QUIT0109_MF0332_2</t>
  </si>
  <si>
    <t>QUIT0109_MF0333_2</t>
  </si>
  <si>
    <t>QUIT0110_MF0778_3</t>
  </si>
  <si>
    <t>QUIT0110_MF0781_3</t>
  </si>
  <si>
    <t>QUIT0110_MF0783_3</t>
  </si>
  <si>
    <t>QUIT0110_MF0784_3</t>
  </si>
  <si>
    <t>QUIT0110_MF0785_3</t>
  </si>
  <si>
    <t>QUIT0209_MF0326_2</t>
  </si>
  <si>
    <t>QUIT0209_MF0329_2</t>
  </si>
  <si>
    <t>QUIT0209_MF0330_2</t>
  </si>
  <si>
    <t>QUIT0209_MF0331_2</t>
  </si>
  <si>
    <t>QUIT0309_MF0325_2</t>
  </si>
  <si>
    <t>QUIT0309_MF0326_2</t>
  </si>
  <si>
    <t>QUIT0309_MF0327_2</t>
  </si>
  <si>
    <t>QUIT0309_MF0328_2</t>
  </si>
  <si>
    <t>QUIT0409_MF0778_3</t>
  </si>
  <si>
    <t>QUIT0409_MF0779_3</t>
  </si>
  <si>
    <t>QUIT0409_MF0780_3</t>
  </si>
  <si>
    <t>QUIT0409_MF0781_3</t>
  </si>
  <si>
    <t>QUIT0409_MF0782_3</t>
  </si>
  <si>
    <t>QUIT0509_MF0778_3</t>
  </si>
  <si>
    <t>QUIT0509_MF0780_3</t>
  </si>
  <si>
    <t>QUIT0509_MF0781_3</t>
  </si>
  <si>
    <t>QUIT0509_MF0785_3</t>
  </si>
  <si>
    <t>QUIT0509_MF0786_3</t>
  </si>
  <si>
    <t>SANP0108_MF1605_3</t>
  </si>
  <si>
    <t>SANP0108_MF1606_3</t>
  </si>
  <si>
    <t>SANP0108_MF1607_2</t>
  </si>
  <si>
    <t>SANP0108_MF1608_3</t>
  </si>
  <si>
    <t>SANP0108_MF1609_3</t>
  </si>
  <si>
    <t>SANT0108_MF0072_2</t>
  </si>
  <si>
    <t>SANT0108_MF0360_2</t>
  </si>
  <si>
    <t>SANT0108_MF0361_2</t>
  </si>
  <si>
    <t>SANT0108_MF0362_2</t>
  </si>
  <si>
    <t>SANT0208_MF0069_1</t>
  </si>
  <si>
    <t>SANT0208_MF0070_2</t>
  </si>
  <si>
    <t>SANT0208_MF0071_2</t>
  </si>
  <si>
    <t>SANT0208_MF0072_2</t>
  </si>
  <si>
    <t>SEAD0111_MF0401_2</t>
  </si>
  <si>
    <t>SEAD0111_MF0402_2</t>
  </si>
  <si>
    <t>SEAD0111_MF0403_2</t>
  </si>
  <si>
    <t>SEAD0111_MF0404_2</t>
  </si>
  <si>
    <t>SEAD0112_MF0080_2</t>
  </si>
  <si>
    <t>SEAD0112_MF0081_2</t>
  </si>
  <si>
    <t>SEAD0211_MF0272_2</t>
  </si>
  <si>
    <t>SEAD0211_MF1747_2</t>
  </si>
  <si>
    <t>SEAD0211_MF1748_2</t>
  </si>
  <si>
    <t>SEAD0211_MF1749_2</t>
  </si>
  <si>
    <t>SEAD0212_MF0080_2</t>
  </si>
  <si>
    <t>SEAD0212_MF0082_2</t>
  </si>
  <si>
    <t>SEAD0311_MF1751_3</t>
  </si>
  <si>
    <t>SEAD0311_MF1752_3</t>
  </si>
  <si>
    <t>SEAD0311_MF1753_3</t>
  </si>
  <si>
    <t>SEAD0311_MF1754_3</t>
  </si>
  <si>
    <t>SEAD0311_MF1755_3</t>
  </si>
  <si>
    <t>SEAD0312_MF2168_3</t>
  </si>
  <si>
    <t>SEAD0312_MF2169_3</t>
  </si>
  <si>
    <t>SEAD0312_MF2170_3</t>
  </si>
  <si>
    <t>SEAD0312_MF2171_3</t>
  </si>
  <si>
    <t>SEAD0312_MF2172_3</t>
  </si>
  <si>
    <t>SEAD0411_MF0272_2</t>
  </si>
  <si>
    <t>SEAD0411_MF1964_2</t>
  </si>
  <si>
    <t>SEAD0411_MF1965_2</t>
  </si>
  <si>
    <t>SEAD0411_MF1966_2</t>
  </si>
  <si>
    <t>SEAD0412_MF1741_2</t>
  </si>
  <si>
    <t>SEAD0412_MF1742_2</t>
  </si>
  <si>
    <t>SEAD0412_MF1743_2</t>
  </si>
  <si>
    <t>SEAD0412_MF1744_2</t>
  </si>
  <si>
    <t>SEAD0511_MF0272_2</t>
  </si>
  <si>
    <t>SEAD0511_MF1967_3</t>
  </si>
  <si>
    <t>SEAD0511_MF1968_3</t>
  </si>
  <si>
    <t>SEAD0511_MF1969_3</t>
  </si>
  <si>
    <t>SEAD0511_MF1970_2</t>
  </si>
  <si>
    <t>SEAD0512_MF1741_2</t>
  </si>
  <si>
    <t>SEAD0512_MF1743_2</t>
  </si>
  <si>
    <t>SEAD0512_MF1744_2</t>
  </si>
  <si>
    <t>SEAD0512_MF1756_3</t>
  </si>
  <si>
    <t>SEAD0512_MF1757_3</t>
  </si>
  <si>
    <t>SEAD0512_MF1758_3</t>
  </si>
  <si>
    <t>SEAG0108_MF0075_2</t>
  </si>
  <si>
    <t>SEAG0108_MF0076_2</t>
  </si>
  <si>
    <t>SEAG0108_MF0077_2</t>
  </si>
  <si>
    <t>SEAG0109_MF0803_3</t>
  </si>
  <si>
    <t>SEAG0109_MF0804_3</t>
  </si>
  <si>
    <t>SEAG0109_MF0805_3</t>
  </si>
  <si>
    <t>SEAG0109_MF0806_3</t>
  </si>
  <si>
    <t>SEAG0111_MF1613_3</t>
  </si>
  <si>
    <t>SEAG0111_MF1614_3</t>
  </si>
  <si>
    <t>SEAG0111_MF1615_3</t>
  </si>
  <si>
    <t>SEAG0111_MF1616_3</t>
  </si>
  <si>
    <t>SEAG0112_MF1617_3</t>
  </si>
  <si>
    <t>SEAG0112_MF1618_3</t>
  </si>
  <si>
    <t>SEAG0112_MF1619_3</t>
  </si>
  <si>
    <t>SEAG0209_MF1313_1</t>
  </si>
  <si>
    <t>SEAG0209_MF1314_1</t>
  </si>
  <si>
    <t>SEAG0210_MF0073_2</t>
  </si>
  <si>
    <t>SEAG0210_MF0074_2</t>
  </si>
  <si>
    <t>SEAG0210_MF0075_2</t>
  </si>
  <si>
    <t>SEAG0211_MF1971_3</t>
  </si>
  <si>
    <t>SEAG0211_MF1972_3</t>
  </si>
  <si>
    <t>SEAG0211_MF1973_3</t>
  </si>
  <si>
    <t>SEAG0211_MF1974_3</t>
  </si>
  <si>
    <t>SEAG0309_MF0083_3</t>
  </si>
  <si>
    <t>SEAG0309_MF0084_3</t>
  </si>
  <si>
    <t>SEAG0309_MF0085_3</t>
  </si>
  <si>
    <t>SEAG0309_MF0086_3</t>
  </si>
  <si>
    <t>SEAG0311_MF0799_3</t>
  </si>
  <si>
    <t>SEAG0311_MF0800_3</t>
  </si>
  <si>
    <t>SEAG0311_MF0801_3</t>
  </si>
  <si>
    <t>SEAG0311_MF0802_3</t>
  </si>
  <si>
    <t>SSCB0109_MF1020_3</t>
  </si>
  <si>
    <t>SSCB0109_MF1021_3</t>
  </si>
  <si>
    <t>SSCB0109_MF1022_3</t>
  </si>
  <si>
    <t>SSCB0109_MF1023_3</t>
  </si>
  <si>
    <t>SSCB0109_MF1024_3</t>
  </si>
  <si>
    <t>SSCB0109_MF1025_3</t>
  </si>
  <si>
    <t>SSCB0109_MF1026_3</t>
  </si>
  <si>
    <t>SSCB0110_MF1431_3</t>
  </si>
  <si>
    <t>SSCB0110_MF1432_3</t>
  </si>
  <si>
    <t>SSCB0110_MF1433_3</t>
  </si>
  <si>
    <t>SSCB0111_MF2022_3</t>
  </si>
  <si>
    <t>SSCB0111_MF2023_3</t>
  </si>
  <si>
    <t>SSCB0111_MF2024_3</t>
  </si>
  <si>
    <t>SSCB0111_MF2025_3</t>
  </si>
  <si>
    <t>SSCB0209_MF1866_2</t>
  </si>
  <si>
    <t>SSCB0209_MF1867_2</t>
  </si>
  <si>
    <t>SSCB0209_MF1868_2</t>
  </si>
  <si>
    <t>SSCB0211_MF1867_2</t>
  </si>
  <si>
    <t>SSCB0211_MF1868_2</t>
  </si>
  <si>
    <t>SSCB0211_MF1869_3</t>
  </si>
  <si>
    <t>SSCB0211_MF1870_3</t>
  </si>
  <si>
    <t>SSCE0109_MF1023_3</t>
  </si>
  <si>
    <t>SSCE0109_MF1874_3</t>
  </si>
  <si>
    <t>SSCE0109_MF1875_3</t>
  </si>
  <si>
    <t>SSCE0109_MF1876_3</t>
  </si>
  <si>
    <t>SSCE0110_MF1442_3</t>
  </si>
  <si>
    <t>SSCE0110_MF1443_3</t>
  </si>
  <si>
    <t>SSCE0110_MF1444_3</t>
  </si>
  <si>
    <t>SSCE0110_MF1445_3</t>
  </si>
  <si>
    <t>SSCE0110_MF1446_3</t>
  </si>
  <si>
    <t>SSCE0111_MF1448_3</t>
  </si>
  <si>
    <t>SSCE0111_MF1449_3</t>
  </si>
  <si>
    <t>SSCE0111_MF1450_3</t>
  </si>
  <si>
    <t>SSCE0111_MF1451_3</t>
  </si>
  <si>
    <t>SSCE0111_MF1452_3</t>
  </si>
  <si>
    <t>SSCE0112_MF1426_3</t>
  </si>
  <si>
    <t>SSCE0112_MF1427_3</t>
  </si>
  <si>
    <t>SSCE0112_MF1428_3</t>
  </si>
  <si>
    <t>SSCE0112_MF1429_3</t>
  </si>
  <si>
    <t>SSCE0112_MF1430_3</t>
  </si>
  <si>
    <t>SSCE0212_MF1453_3</t>
  </si>
  <si>
    <t>SSCE0212_MF1454_3</t>
  </si>
  <si>
    <t>SSCE0212_MF1582_3</t>
  </si>
  <si>
    <t>SSCE0212_MF1583_3</t>
  </si>
  <si>
    <t>SSCE0212_MF1584_3</t>
  </si>
  <si>
    <t>SSCG0109_MF1034_3</t>
  </si>
  <si>
    <t>SSCG0109_MF1035_3</t>
  </si>
  <si>
    <t>SSCG0109_MF1036_3</t>
  </si>
  <si>
    <t>SSCG0109_MF1037_3</t>
  </si>
  <si>
    <t>SSCG0111_MF1423_2</t>
  </si>
  <si>
    <t>SSCG0111_MF1424_2</t>
  </si>
  <si>
    <t>SSCG0111_MF1425_2</t>
  </si>
  <si>
    <t>SSCG0112_MF1023_3</t>
  </si>
  <si>
    <t>SSCG0112_MF1437_3</t>
  </si>
  <si>
    <t>SSCG0112_MF1447_3</t>
  </si>
  <si>
    <t>SSCG0209_MF1026_3</t>
  </si>
  <si>
    <t>SSCG0209_MF1038_3</t>
  </si>
  <si>
    <t>SSCG0209_MF1039_3</t>
  </si>
  <si>
    <t>SSCG0209_MF1040_3</t>
  </si>
  <si>
    <t>SSCG0209_MF1041_3</t>
  </si>
  <si>
    <t>SSCG0211_MF1437_3</t>
  </si>
  <si>
    <t>SSCG0211_MF1438_3</t>
  </si>
  <si>
    <t>SSCG0211_MF1439_3</t>
  </si>
  <si>
    <t>SSCG0211_MF1440_3</t>
  </si>
  <si>
    <t>SSCG0211_MF1441_3</t>
  </si>
  <si>
    <t>SSCI0109_MF1330_1</t>
  </si>
  <si>
    <t>SSCI0109_MF1331_1</t>
  </si>
  <si>
    <t>SSCI0109_MF1332_1</t>
  </si>
  <si>
    <t>SSCI0112_MF1741_2</t>
  </si>
  <si>
    <t>SSCI0112_MF2016_3</t>
  </si>
  <si>
    <t>SSCI0112_MF2017_3</t>
  </si>
  <si>
    <t>SSCI0112_MF2018_3</t>
  </si>
  <si>
    <t>SSCI0112_MF2019_3</t>
  </si>
  <si>
    <t>SSCI0112_MF2020_3</t>
  </si>
  <si>
    <t>SSCI0112_MF2021_3</t>
  </si>
  <si>
    <t>SSCI0209_MF1434_3</t>
  </si>
  <si>
    <t>SSCI0209_MF1435_3</t>
  </si>
  <si>
    <t>SSCI0209_MF1436_3</t>
  </si>
  <si>
    <t>SSCI0212_MF0522_1</t>
  </si>
  <si>
    <t>SSCI0212_MF2006_1</t>
  </si>
  <si>
    <t>SSCI0212_MF2007_1</t>
  </si>
  <si>
    <t>SSCM0108_MF0972_1</t>
  </si>
  <si>
    <t>SSCM0108_MF0996_1</t>
  </si>
  <si>
    <t>SSCM0108_MF1087_1</t>
  </si>
  <si>
    <t>SSCM0108_MF1088_1</t>
  </si>
  <si>
    <t>SSCS0108_MF0249_2</t>
  </si>
  <si>
    <t>SSCS0108_MF0250_2</t>
  </si>
  <si>
    <t>SSCS0108_MF0251_2</t>
  </si>
  <si>
    <t>SSCS0208_MF1016_2</t>
  </si>
  <si>
    <t>SSCS0208_MF1017_2</t>
  </si>
  <si>
    <t>SSCS0208_MF1018_2</t>
  </si>
  <si>
    <t>SSCS0208_MF1019_2</t>
  </si>
  <si>
    <t>TCPC0109_MF0438_1</t>
  </si>
  <si>
    <t>TCPC0109_MF0439_1</t>
  </si>
  <si>
    <t>TCPC0109_MF0440_1</t>
  </si>
  <si>
    <t>TCPC0112_MF0474_3</t>
  </si>
  <si>
    <t>TCPC0112_MF0912_3</t>
  </si>
  <si>
    <t>TCPC0112_MF0916_3</t>
  </si>
  <si>
    <t>TCPC0112_MF0917_3</t>
  </si>
  <si>
    <t>TCPC0112_MF0918_3</t>
  </si>
  <si>
    <t>TCPC0212_MF1502_2</t>
  </si>
  <si>
    <t>TCPC0212_MF1503_2</t>
  </si>
  <si>
    <t>TCPC0212_MF1504_2</t>
  </si>
  <si>
    <t>TCPC0212_MF1505_2</t>
  </si>
  <si>
    <t>TCPF0109_MF1224_1</t>
  </si>
  <si>
    <t>TCPF0109_MF1225_1</t>
  </si>
  <si>
    <t>TCPF0109_MF1226_1</t>
  </si>
  <si>
    <t>TCPF0109_MF1227_1</t>
  </si>
  <si>
    <t>TCPF0110_MF1232_1</t>
  </si>
  <si>
    <t>TCPF0110_MF1233_1</t>
  </si>
  <si>
    <t>TCPF0111_MF0432_1</t>
  </si>
  <si>
    <t>TCPF0111_MF1228_1</t>
  </si>
  <si>
    <t>TCPF0111_MF1229_1</t>
  </si>
  <si>
    <t>TCPF0112_MF0441_2</t>
  </si>
  <si>
    <t>TCPF0112_MF0442_2</t>
  </si>
  <si>
    <t>TCPF0112_MF0443_2</t>
  </si>
  <si>
    <t>TCPF0112_MF0444_2</t>
  </si>
  <si>
    <t>TCPF0209_MF0428_1</t>
  </si>
  <si>
    <t>TCPF0209_MF0429_1</t>
  </si>
  <si>
    <t>TCPF0209_MF0430_1</t>
  </si>
  <si>
    <t>TCPF0212_MF1225_1</t>
  </si>
  <si>
    <t>TCPF0212_MF1234_2</t>
  </si>
  <si>
    <t>TCPF0212_MF1235_2</t>
  </si>
  <si>
    <t>TCPF0212_MF1236_2</t>
  </si>
  <si>
    <t>TCPF0212_MF1237_2</t>
  </si>
  <si>
    <t>TCPF0309_MF0177_1</t>
  </si>
  <si>
    <t>TCPF0309_MF0178_1</t>
  </si>
  <si>
    <t>TCPF0309_MF0179_1</t>
  </si>
  <si>
    <t>TCPF0312_MF2056_3</t>
  </si>
  <si>
    <t>TCPF0312_MF2057_3</t>
  </si>
  <si>
    <t>TCPF0312_MF2058_3</t>
  </si>
  <si>
    <t>TCPF0412_MF0474_3</t>
  </si>
  <si>
    <t>TCPF0412_MF1005_3</t>
  </si>
  <si>
    <t>TCPF0412_MF2173_3</t>
  </si>
  <si>
    <t>TCPF0412_MF2174_3</t>
  </si>
  <si>
    <t>TCPF0412_MF2175_3</t>
  </si>
  <si>
    <t>TCPF0412_MF2176_2</t>
  </si>
  <si>
    <t>TCPF0512_MF0195_2</t>
  </si>
  <si>
    <t>TCPF0512_MF0198_2</t>
  </si>
  <si>
    <t>TCPF0512_MF0199_2</t>
  </si>
  <si>
    <t>TCPF0612_MF0195_2</t>
  </si>
  <si>
    <t>TCPF0612_MF0196_2</t>
  </si>
  <si>
    <t>TCPF0612_MF0197_2</t>
  </si>
  <si>
    <t>TCPF0712_MF0474_3</t>
  </si>
  <si>
    <t>TCPF0712_MF0912_3</t>
  </si>
  <si>
    <t>TCPF0712_MF0913_3</t>
  </si>
  <si>
    <t>TCPF0712_MF0914_3</t>
  </si>
  <si>
    <t>TCPF0712_MF0915_3</t>
  </si>
  <si>
    <t>TCPF0812_MF1506_3</t>
  </si>
  <si>
    <t>TCPF0812_MF1507_3</t>
  </si>
  <si>
    <t>TCPF0812_MF1508_3</t>
  </si>
  <si>
    <t>TCPF0812_MF1509_3</t>
  </si>
  <si>
    <t>TCPF0912_MF1517_3</t>
  </si>
  <si>
    <t>TCPF0912_MF1518_3</t>
  </si>
  <si>
    <t>TCPF0912_MF1519_3</t>
  </si>
  <si>
    <t>TCPF0912_MF1520_3</t>
  </si>
  <si>
    <t>TCPF0912_MF1521_3</t>
  </si>
  <si>
    <t>TCPN0109_MF0432_1</t>
  </si>
  <si>
    <t>TCPN0109_MF0637_1</t>
  </si>
  <si>
    <t>TCPN0109_MF1230_1</t>
  </si>
  <si>
    <t>TCPN0109_MF1231_1</t>
  </si>
  <si>
    <t>TCPN0112_MF0180_2</t>
  </si>
  <si>
    <t>TCPN0112_MF0188_2</t>
  </si>
  <si>
    <t>TCPN0112_MF0189_2</t>
  </si>
  <si>
    <t>TCPN0112_MF0190_2</t>
  </si>
  <si>
    <t>TCPN0212_MF0180_2</t>
  </si>
  <si>
    <t>TCPN0212_MF0188_2</t>
  </si>
  <si>
    <t>TCPN0212_MF0890_2</t>
  </si>
  <si>
    <t>TCPN0212_MF0891_2</t>
  </si>
  <si>
    <t>TCPN0312_MF0434_1</t>
  </si>
  <si>
    <t>TCPN0312_MF0435_1</t>
  </si>
  <si>
    <t>TCPN0312_MF0436_1</t>
  </si>
  <si>
    <t>TCPN0312_MF0437_1</t>
  </si>
  <si>
    <t>TCPN0412_MF0453_3</t>
  </si>
  <si>
    <t>TCPN0412_MF0900_3</t>
  </si>
  <si>
    <t>TCPN0412_MF0901_3</t>
  </si>
  <si>
    <t>TCPN0412_MF0902_3</t>
  </si>
  <si>
    <t>TCPN0512_MF0191_2</t>
  </si>
  <si>
    <t>TCPN0512_MF0887_2</t>
  </si>
  <si>
    <t>TCPN0512_MF0888_2</t>
  </si>
  <si>
    <t>TCPN0512_MF0889_2</t>
  </si>
  <si>
    <t>TCPN0612_MF0191_2</t>
  </si>
  <si>
    <t>TCPN0612_MF0192_2</t>
  </si>
  <si>
    <t>TCPN0612_MF0193_2</t>
  </si>
  <si>
    <t>TCPN0612_MF0194_2</t>
  </si>
  <si>
    <t>TCPP0110_MF0431_1</t>
  </si>
  <si>
    <t>TCPP0110_MF0432_1</t>
  </si>
  <si>
    <t>TCPP0110_MF0433_1</t>
  </si>
  <si>
    <t>TCPP0112_MF0453_3</t>
  </si>
  <si>
    <t>TCPP0112_MF1242_3</t>
  </si>
  <si>
    <t>TCPP0112_MF1243_3</t>
  </si>
  <si>
    <t>TCPP0112_MF1244_3</t>
  </si>
  <si>
    <t>TCPP0212_MF0180_2</t>
  </si>
  <si>
    <t>TCPP0212_MF0897_2</t>
  </si>
  <si>
    <t>TCPP0212_MF0898_2</t>
  </si>
  <si>
    <t>TCPP0212_MF0899_2</t>
  </si>
  <si>
    <t>TCPP0312_MF0180_2</t>
  </si>
  <si>
    <t>TCPP0312_MF0181_2</t>
  </si>
  <si>
    <t>TCPP0312_MF0182_2</t>
  </si>
  <si>
    <t>TCPP0412_MF1238_3</t>
  </si>
  <si>
    <t>TCPP0412_MF1239_3</t>
  </si>
  <si>
    <t>TCPP0412_MF1240_2</t>
  </si>
  <si>
    <t>TCPP0412_MF1241_3</t>
  </si>
  <si>
    <t>TCPP0512_MF0453_3</t>
  </si>
  <si>
    <t>TCPP0512_MF0460_3</t>
  </si>
  <si>
    <t>TCPP0512_MF0461_3</t>
  </si>
  <si>
    <t>TCPP0512_MF0462_3</t>
  </si>
  <si>
    <t>TCPP0512_MF0463_3</t>
  </si>
  <si>
    <t>TCPP0612_MF0180_2</t>
  </si>
  <si>
    <t>TCPP0612_MF0183_2</t>
  </si>
  <si>
    <t>TCPP0612_MF0184_2</t>
  </si>
  <si>
    <t>TCPP0712_MF0180_2</t>
  </si>
  <si>
    <t>TCPP0712_MF0894_2</t>
  </si>
  <si>
    <t>TCPP0712_MF0895_2</t>
  </si>
  <si>
    <t>TCPP0712_MF0896_2</t>
  </si>
  <si>
    <t>TCPP0812_MF0453_3</t>
  </si>
  <si>
    <t>TCPP0812_MF0469_3</t>
  </si>
  <si>
    <t>TCPP0812_MF0470_3</t>
  </si>
  <si>
    <t>TCPP0812_MF0471_3</t>
  </si>
  <si>
    <t>TCPP0812_MF0472_3</t>
  </si>
  <si>
    <t>TCPP0812_MF0473_3</t>
  </si>
  <si>
    <t>TMVB0111_MF0629_2</t>
  </si>
  <si>
    <t>TMVB0111_MF0630_2</t>
  </si>
  <si>
    <t>TMVB0111_MF0631_2</t>
  </si>
  <si>
    <t>TMVB0211_MF0632_2</t>
  </si>
  <si>
    <t>TMVB0211_MF0633_2</t>
  </si>
  <si>
    <t>TMVG0109_MF0620_1</t>
  </si>
  <si>
    <t>TMVG0109_MF0623_1</t>
  </si>
  <si>
    <t>TMVG0109_MF0624_1</t>
  </si>
  <si>
    <t>TMVG0110_MF0137_3</t>
  </si>
  <si>
    <t>TMVG0110_MF0138_3</t>
  </si>
  <si>
    <t>TMVG0110_MF0139_3</t>
  </si>
  <si>
    <t>TMVG0110_MF0140_3</t>
  </si>
  <si>
    <t>TMVG0209_MF0626_2</t>
  </si>
  <si>
    <t>TMVG0209_MF0627_2</t>
  </si>
  <si>
    <t>TMVG0209_MF0628_2</t>
  </si>
  <si>
    <t>TMVG0210_MF0849_2</t>
  </si>
  <si>
    <t>TMVG0210_MF0850_2</t>
  </si>
  <si>
    <t>TMVG0210_MF0851_2</t>
  </si>
  <si>
    <t>TMVG0210_MF0852_2</t>
  </si>
  <si>
    <t>TMVG0309_MF0130_2</t>
  </si>
  <si>
    <t>TMVG0309_MF0131_2</t>
  </si>
  <si>
    <t>TMVG0310_MF0629_2</t>
  </si>
  <si>
    <t>TMVG0310_MF0853_2</t>
  </si>
  <si>
    <t>TMVG0409_MF0132_2</t>
  </si>
  <si>
    <t>TMVG0409_MF0133_2</t>
  </si>
  <si>
    <t>TMVI0108_MF1461_2</t>
  </si>
  <si>
    <t>TMVI0108_MF1462_2</t>
  </si>
  <si>
    <t>TMVI0108_MF1463_2</t>
  </si>
  <si>
    <t>TMVI0108_MF1464_2</t>
  </si>
  <si>
    <t>TMVI0112_MF1461_2</t>
  </si>
  <si>
    <t>TMVI0112_MF1466_2</t>
  </si>
  <si>
    <t>TMVI0112_MF1467_2</t>
  </si>
  <si>
    <t>TMVI0208_MF1461_2</t>
  </si>
  <si>
    <t>TMVI0208_MF1462_2</t>
  </si>
  <si>
    <t>TMVI0208_MF1463_2</t>
  </si>
  <si>
    <t>TMVI0208_MF1465_2</t>
  </si>
  <si>
    <t>TMVL0109_MF0620_1</t>
  </si>
  <si>
    <t>TMVL0109_MF0621_1</t>
  </si>
  <si>
    <t>TMVL0109_MF0622_1</t>
  </si>
  <si>
    <t>TMVL0209_MF0127_2</t>
  </si>
  <si>
    <t>TMVL0209_MF0128_2</t>
  </si>
  <si>
    <t>TMVL0209_MF0129_2</t>
  </si>
  <si>
    <t>TMVL0309_MF0124_2</t>
  </si>
  <si>
    <t>TMVL0309_MF0125_2</t>
  </si>
  <si>
    <t>TMVL0309_MF0126_2</t>
  </si>
  <si>
    <t>TMVL0409_MF0123_2</t>
  </si>
  <si>
    <t>TMVL0409_MF0625_2</t>
  </si>
  <si>
    <t>TMVL0509_MF0122_2</t>
  </si>
  <si>
    <t>TMVL0509_MF0123_2</t>
  </si>
  <si>
    <t>TMVL0609_MF0134_3</t>
  </si>
  <si>
    <t>TMVL0609_MF0135_3</t>
  </si>
  <si>
    <t>TMVL0609_MF0136_3</t>
  </si>
  <si>
    <t>TMVL0609_MF0137_3</t>
  </si>
  <si>
    <t>TMVO0109_MF1315_1</t>
  </si>
  <si>
    <t>TMVO0109_MF1316_1</t>
  </si>
  <si>
    <t>TMVO0111_MF0809_3</t>
  </si>
  <si>
    <t>TMVO0111_MF2000_3</t>
  </si>
  <si>
    <t>TMVO0111_MF2001_3</t>
  </si>
  <si>
    <t>TMVO0111_MF2002_3</t>
  </si>
  <si>
    <t>TMVO0111_MF2003_2</t>
  </si>
  <si>
    <t>TMVO0111_MF2004_3</t>
  </si>
  <si>
    <t>TMVO0111_MF2005_2</t>
  </si>
  <si>
    <t>TMVO0112_MF2209_1</t>
  </si>
  <si>
    <t>TMVO0112_MF2210_1</t>
  </si>
  <si>
    <t>TMVO0112_MF2211_1</t>
  </si>
  <si>
    <t>TMVO0112_MF2212_1</t>
  </si>
  <si>
    <t>TMVO0212_MF2213_2</t>
  </si>
  <si>
    <t>TMVO0212_MF2214_2</t>
  </si>
  <si>
    <t>TMVO0212_MF2215_2</t>
  </si>
  <si>
    <t>TMVO0212_MF2216_2</t>
  </si>
  <si>
    <t>TMVO0212_MF2217_2</t>
  </si>
  <si>
    <t>TMVU0110_MF0620_1</t>
  </si>
  <si>
    <t>TMVU0110_MF1458_1</t>
  </si>
  <si>
    <t>TMVU0110_MF1459_1</t>
  </si>
  <si>
    <t>TMVU0110_MF1460_1</t>
  </si>
  <si>
    <t>TMVU0111_MF1841_2</t>
  </si>
  <si>
    <t>TMVU0111_MF1842_2</t>
  </si>
  <si>
    <t>TMVU0111_MF1843_2</t>
  </si>
  <si>
    <t>TMVU0111_MF1844_2</t>
  </si>
  <si>
    <t>TMVU0112_MF0132_2</t>
  </si>
  <si>
    <t>TMVU0112_MF0133_2</t>
  </si>
  <si>
    <t>TMVU0112_MF1835_2</t>
  </si>
  <si>
    <t>TMVU0112_MF1836_2</t>
  </si>
  <si>
    <t>TMVU0112_MF1837_2</t>
  </si>
  <si>
    <t>TMVU0210_MF1455_1</t>
  </si>
  <si>
    <t>TMVU0210_MF1456_1</t>
  </si>
  <si>
    <t>TMVU0210_MF1457_1</t>
  </si>
  <si>
    <t>TMVU0211_MF1838_2</t>
  </si>
  <si>
    <t>TMVU0211_MF1839_2</t>
  </si>
  <si>
    <t>TMVU0211_MF1840_2</t>
  </si>
  <si>
    <t>TMVU0212_MF1831_2</t>
  </si>
  <si>
    <t>TMVU0212_MF1832_2</t>
  </si>
  <si>
    <t>TMVU0212_MF1833_2</t>
  </si>
  <si>
    <t>TMVU0212_MF1834_2</t>
  </si>
  <si>
    <t>TMVU0311_MF1827_2</t>
  </si>
  <si>
    <t>TMVU0311_MF1828_2</t>
  </si>
  <si>
    <t>TMVU0311_MF1829_2</t>
  </si>
  <si>
    <t>TMVU0311_MF1830_2</t>
  </si>
  <si>
    <t>TMVU0312_MF1993_3</t>
  </si>
  <si>
    <t>TMVU0312_MF1996_3</t>
  </si>
  <si>
    <t>TMVU0312_MF1997_3</t>
  </si>
  <si>
    <t>TMVU0312_MF1998_3</t>
  </si>
  <si>
    <t>TMVU0312_MF1999_3</t>
  </si>
  <si>
    <t>TMVU0412_MF1993_3</t>
  </si>
  <si>
    <t>TMVU0412_MF1994_3</t>
  </si>
  <si>
    <t>TMVU0412_MF1995_3</t>
  </si>
  <si>
    <t>TMVU0512_MF1990_3</t>
  </si>
  <si>
    <t>TMVU0512_MF1991_3</t>
  </si>
  <si>
    <t>TMVU0512_MF1992_3</t>
  </si>
  <si>
    <t>TMVU0512_MF1993_3</t>
  </si>
  <si>
    <t>VICF0109_MF0646_1</t>
  </si>
  <si>
    <t>VICF0109_MF0647_1</t>
  </si>
  <si>
    <t>VICF0109_MF0648_1</t>
  </si>
  <si>
    <t>VICF0110_MF0653_2</t>
  </si>
  <si>
    <t>VICF0110_MF0654_2</t>
  </si>
  <si>
    <t>VICF0110_MF0655_2</t>
  </si>
  <si>
    <t>VICF0110_MF0656_2</t>
  </si>
  <si>
    <t>VICF0111_MF0662_3</t>
  </si>
  <si>
    <t>VICF0111_MF0663_3</t>
  </si>
  <si>
    <t>VICF0111_MF0664_3</t>
  </si>
  <si>
    <t>VICF0111_MF0665_3</t>
  </si>
  <si>
    <t>VICF0209_MF0649_1</t>
  </si>
  <si>
    <t>VICF0209_MF0650_1</t>
  </si>
  <si>
    <t>VICF0209_MF0651_1</t>
  </si>
  <si>
    <t>VICF0209_MF0652_1</t>
  </si>
  <si>
    <t>VICF0210_MF0657_2</t>
  </si>
  <si>
    <t>VICF0210_MF0658_2</t>
  </si>
  <si>
    <t>VICF0210_MF0659_2</t>
  </si>
  <si>
    <t>VICF0210_MF0660_2</t>
  </si>
  <si>
    <t>VICF0210_MF0661_2</t>
  </si>
  <si>
    <t>VICF0211_MF0664_3</t>
  </si>
  <si>
    <t>VICF0211_MF0665_3</t>
  </si>
  <si>
    <t>VICF0211_MF0666_3</t>
  </si>
  <si>
    <t>VICF0211_MF0667_3</t>
  </si>
  <si>
    <t>VICF0211_MF0668_3</t>
  </si>
  <si>
    <t>VICF0311_MF0155_3</t>
  </si>
  <si>
    <t>VICF0311_MF0156_3</t>
  </si>
  <si>
    <t>VICF0411_MF0148_2</t>
  </si>
  <si>
    <t>VICF0411_MF0149_2</t>
  </si>
  <si>
    <t>VICF0411_MF0150_2</t>
  </si>
  <si>
    <t>VICI0109_MF0643_1</t>
  </si>
  <si>
    <t>VICI0109_MF0644_1</t>
  </si>
  <si>
    <t>VICI0109_MF0645_1</t>
  </si>
  <si>
    <t>VICI0110_MF0144_1</t>
  </si>
  <si>
    <t>VICI0110_MF0145_1</t>
  </si>
  <si>
    <t>VICI0110_MF0146_1</t>
  </si>
  <si>
    <t>VICI0110_MF0147_1</t>
  </si>
  <si>
    <t>VICI0112_MF2053_2</t>
  </si>
  <si>
    <t>VICI0112_MF2054_2</t>
  </si>
  <si>
    <t>VICI0112_MF2055_2</t>
  </si>
  <si>
    <t>VICI0212_MF0664_3</t>
  </si>
  <si>
    <t>VICI0212_MF0665_3</t>
  </si>
  <si>
    <t>VICI0212_MF0672_3</t>
  </si>
  <si>
    <t>VICI0212_MF0673_3</t>
  </si>
  <si>
    <t>VICI0212_MF0674_3</t>
  </si>
  <si>
    <t>VICI0312_MF0664_3</t>
  </si>
  <si>
    <t>VICI0312_MF0665_3</t>
  </si>
  <si>
    <t>VICI0312_MF0669_3</t>
  </si>
  <si>
    <t>VICI0312_MF0670_3</t>
  </si>
  <si>
    <t>VICI0312_MF0671_3</t>
  </si>
  <si>
    <t>VICI0412_MF0151_2</t>
  </si>
  <si>
    <t>VICI0412_MF0152_2</t>
  </si>
  <si>
    <t>VICI0412_MF0153_2</t>
  </si>
  <si>
    <t>VICI0412_MF0154_2</t>
  </si>
  <si>
    <t>Nom del mòdul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</si>
</sst>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0.00\ &quot;€&quot;"/>
    <numFmt numFmtId="165" formatCode="&quot; &quot;* #,##0.00&quot; € &quot;;&quot;-&quot;* #,##0.00&quot; € &quot;;&quot; &quot;* &quot;-&quot;??&quot; € &quot;"/>
    <numFmt numFmtId="166" formatCode="_-* #,##0.00\ [$€-403]_-;\-* #,##0.00\ [$€-403]_-;_-* &quot;-&quot;??\ [$€-403]_-;_-@_-"/>
  </numFmts>
  <fonts count="65" x14ac:knownFonts="1">
    <font>
      <sz val="11"/>
      <color theme="1"/>
      <name val="Aptos Narrow"/>
      <family val="2"/>
      <scheme val="minor"/>
    </font>
    <font>
      <sz val="11"/>
      <color theme="1"/>
      <name val="Aptos Narrow"/>
      <family val="2"/>
      <scheme val="minor"/>
    </font>
    <font>
      <b/>
      <sz val="12"/>
      <color theme="1"/>
      <name val="Calibri"/>
      <family val="2"/>
    </font>
    <font>
      <sz val="10"/>
      <name val="Arial"/>
      <family val="2"/>
    </font>
    <font>
      <sz val="10"/>
      <color theme="1"/>
      <name val="Calibri"/>
      <family val="2"/>
    </font>
    <font>
      <sz val="10"/>
      <name val="Calibri"/>
      <family val="2"/>
    </font>
    <font>
      <b/>
      <sz val="10"/>
      <color theme="1"/>
      <name val="Calibri"/>
      <family val="2"/>
    </font>
    <font>
      <i/>
      <sz val="10"/>
      <color theme="1"/>
      <name val="Calibri"/>
      <family val="2"/>
    </font>
    <font>
      <sz val="10"/>
      <color indexed="8"/>
      <name val="Calibri"/>
      <family val="2"/>
    </font>
    <font>
      <b/>
      <sz val="10"/>
      <color indexed="8"/>
      <name val="Calibri"/>
      <family val="2"/>
    </font>
    <font>
      <sz val="8"/>
      <color indexed="8"/>
      <name val="Calibri"/>
      <family val="2"/>
    </font>
    <font>
      <b/>
      <sz val="10"/>
      <name val="Calibri"/>
      <family val="2"/>
    </font>
    <font>
      <sz val="11"/>
      <color theme="0"/>
      <name val="Aptos Narrow"/>
      <family val="2"/>
      <scheme val="minor"/>
    </font>
    <font>
      <sz val="10"/>
      <color theme="1"/>
      <name val="Aptos Narrow"/>
      <family val="2"/>
      <scheme val="minor"/>
    </font>
    <font>
      <i/>
      <sz val="10"/>
      <name val="Calibri"/>
      <family val="2"/>
    </font>
    <font>
      <b/>
      <i/>
      <sz val="10"/>
      <color theme="1"/>
      <name val="Calibri"/>
      <family val="2"/>
    </font>
    <font>
      <i/>
      <sz val="10"/>
      <color rgb="FF000000"/>
      <name val="Calibri"/>
      <family val="2"/>
    </font>
    <font>
      <b/>
      <sz val="10"/>
      <color theme="0"/>
      <name val="Calibri"/>
      <family val="2"/>
    </font>
    <font>
      <i/>
      <sz val="10"/>
      <color indexed="8"/>
      <name val="Calibri"/>
      <family val="2"/>
    </font>
    <font>
      <sz val="8"/>
      <name val="Aptos Narrow"/>
      <family val="2"/>
      <scheme val="minor"/>
    </font>
    <font>
      <sz val="8"/>
      <color theme="1"/>
      <name val="Calibri"/>
      <family val="2"/>
    </font>
    <font>
      <i/>
      <sz val="8"/>
      <color theme="1"/>
      <name val="Calibri"/>
      <family val="2"/>
    </font>
    <font>
      <b/>
      <sz val="10"/>
      <color indexed="20"/>
      <name val="Calibri"/>
      <family val="2"/>
    </font>
    <font>
      <sz val="10"/>
      <color indexed="32"/>
      <name val="Calibri"/>
      <family val="2"/>
    </font>
    <font>
      <sz val="10"/>
      <color indexed="17"/>
      <name val="Calibri"/>
      <family val="2"/>
    </font>
    <font>
      <b/>
      <sz val="10"/>
      <color indexed="32"/>
      <name val="Calibri"/>
      <family val="2"/>
    </font>
    <font>
      <b/>
      <sz val="11"/>
      <color theme="1"/>
      <name val="Aptos Narrow"/>
      <family val="2"/>
      <scheme val="minor"/>
    </font>
    <font>
      <b/>
      <sz val="12"/>
      <color indexed="8"/>
      <name val="Calibri"/>
      <family val="2"/>
    </font>
    <font>
      <b/>
      <sz val="10"/>
      <color rgb="FF000000"/>
      <name val="Arial"/>
      <family val="2"/>
    </font>
    <font>
      <sz val="10"/>
      <color rgb="FF000000"/>
      <name val="Arial"/>
      <family val="2"/>
    </font>
    <font>
      <b/>
      <sz val="12"/>
      <color rgb="FFFF4747"/>
      <name val="Calibri"/>
      <family val="2"/>
    </font>
    <font>
      <b/>
      <u/>
      <sz val="12"/>
      <color rgb="FFFF4747"/>
      <name val="Calibri"/>
      <family val="2"/>
    </font>
    <font>
      <sz val="11"/>
      <color indexed="8"/>
      <name val="Calibri"/>
      <family val="2"/>
    </font>
    <font>
      <sz val="11"/>
      <name val="Calibri"/>
      <family val="2"/>
    </font>
    <font>
      <i/>
      <sz val="12"/>
      <color rgb="FF000000"/>
      <name val="Calibri"/>
      <family val="2"/>
    </font>
    <font>
      <b/>
      <sz val="10"/>
      <color rgb="FF000000"/>
      <name val="Calibri"/>
      <family val="2"/>
    </font>
    <font>
      <b/>
      <sz val="12"/>
      <color rgb="FF000000"/>
      <name val="Calibri"/>
      <family val="2"/>
    </font>
    <font>
      <b/>
      <sz val="10"/>
      <color theme="1"/>
      <name val="Aptos Narrow"/>
      <family val="2"/>
      <scheme val="minor"/>
    </font>
    <font>
      <b/>
      <sz val="10"/>
      <color theme="9" tint="-0.499984740745262"/>
      <name val="Calibri"/>
      <family val="2"/>
    </font>
    <font>
      <sz val="12"/>
      <color theme="1"/>
      <name val="Calibri"/>
      <family val="2"/>
    </font>
    <font>
      <i/>
      <sz val="12"/>
      <color theme="1"/>
      <name val="Calibri"/>
      <family val="2"/>
    </font>
    <font>
      <b/>
      <sz val="8"/>
      <color theme="1"/>
      <name val="Calibri"/>
      <family val="2"/>
    </font>
    <font>
      <u/>
      <sz val="10"/>
      <color indexed="8"/>
      <name val="Calibri"/>
      <family val="2"/>
    </font>
    <font>
      <b/>
      <i/>
      <u/>
      <sz val="10"/>
      <color rgb="FF000000"/>
      <name val="Calibri"/>
      <family val="2"/>
    </font>
    <font>
      <b/>
      <i/>
      <sz val="12"/>
      <color rgb="FFFF0000"/>
      <name val="Calibri"/>
      <family val="2"/>
    </font>
    <font>
      <u/>
      <sz val="14"/>
      <color indexed="8"/>
      <name val="Calibri"/>
      <family val="2"/>
    </font>
    <font>
      <b/>
      <u/>
      <sz val="14"/>
      <color indexed="20"/>
      <name val="Calibri"/>
      <family val="2"/>
    </font>
    <font>
      <sz val="10"/>
      <color theme="2" tint="-0.499984740745262"/>
      <name val="Calibri"/>
      <family val="2"/>
    </font>
    <font>
      <i/>
      <sz val="10"/>
      <color rgb="FFED0000"/>
      <name val="Calibri"/>
      <family val="2"/>
    </font>
    <font>
      <b/>
      <sz val="10"/>
      <color rgb="FFADADAD"/>
      <name val="Calibri"/>
      <family val="2"/>
    </font>
    <font>
      <b/>
      <sz val="10"/>
      <color rgb="FFED0000"/>
      <name val="Calibri"/>
      <family val="2"/>
    </font>
    <font>
      <b/>
      <sz val="10"/>
      <color theme="9" tint="-0.249977111117893"/>
      <name val="Calibri"/>
      <family val="2"/>
    </font>
    <font>
      <b/>
      <sz val="10"/>
      <color rgb="FF005E00"/>
      <name val="Calibri"/>
      <family val="2"/>
    </font>
    <font>
      <b/>
      <sz val="10"/>
      <color rgb="FF003E00"/>
      <name val="Calibri"/>
      <family val="2"/>
    </font>
    <font>
      <b/>
      <sz val="10"/>
      <color rgb="FFA20000"/>
      <name val="Calibri"/>
      <family val="2"/>
    </font>
    <font>
      <sz val="10"/>
      <color rgb="FFA20000"/>
      <name val="Calibri"/>
      <family val="2"/>
    </font>
    <font>
      <b/>
      <sz val="12"/>
      <color rgb="FFA20000"/>
      <name val="Calibri"/>
      <family val="2"/>
    </font>
    <font>
      <sz val="10"/>
      <color theme="9" tint="-0.249977111117893"/>
      <name val="Aptos Narrow"/>
      <family val="2"/>
      <scheme val="minor"/>
    </font>
    <font>
      <b/>
      <sz val="10"/>
      <color rgb="FFA20000"/>
      <name val="Aptos Narrow"/>
      <family val="2"/>
      <scheme val="minor"/>
    </font>
    <font>
      <b/>
      <sz val="11"/>
      <color rgb="FFA20000"/>
      <name val="Calibri"/>
      <family val="2"/>
    </font>
    <font>
      <sz val="10"/>
      <color rgb="FFDDDDDD"/>
      <name val="Calibri"/>
      <family val="2"/>
    </font>
    <font>
      <sz val="11"/>
      <color rgb="FF000000"/>
      <name val="Calibri"/>
      <family val="2"/>
    </font>
    <font>
      <sz val="10"/>
      <color theme="2" tint="-0.499984740745262"/>
      <name val="Aptos Narrow"/>
      <family val="2"/>
      <scheme val="minor"/>
    </font>
    <font>
      <sz val="10"/>
      <color indexed="8"/>
      <name val="Arial"/>
      <family val="2"/>
    </font>
    <font>
      <sz val="10"/>
      <color theme="1" tint="0.34998626667073579"/>
      <name val="Aptos Narrow"/>
      <family val="2"/>
      <scheme val="minor"/>
    </font>
  </fonts>
  <fills count="18">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1"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indexed="22"/>
        <bgColor indexed="0"/>
      </patternFill>
    </fill>
  </fills>
  <borders count="4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12"/>
      </left>
      <right/>
      <top style="thin">
        <color indexed="12"/>
      </top>
      <bottom/>
      <diagonal/>
    </border>
    <border>
      <left/>
      <right/>
      <top style="thin">
        <color indexed="12"/>
      </top>
      <bottom/>
      <diagonal/>
    </border>
    <border>
      <left/>
      <right/>
      <top style="thin">
        <color indexed="8"/>
      </top>
      <bottom/>
      <diagonal/>
    </border>
    <border>
      <left style="thin">
        <color indexed="1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8"/>
      </left>
      <right/>
      <top style="thin">
        <color indexed="12"/>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8"/>
      </right>
      <top style="thin">
        <color indexed="64"/>
      </top>
      <bottom style="thin">
        <color indexed="64"/>
      </bottom>
      <diagonal/>
    </border>
    <border>
      <left/>
      <right style="thin">
        <color indexed="8"/>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8">
    <xf numFmtId="0" fontId="0" fillId="0" borderId="0"/>
    <xf numFmtId="9" fontId="1" fillId="0" borderId="0" applyFont="0" applyFill="0" applyBorder="0" applyAlignment="0" applyProtection="0"/>
    <xf numFmtId="0" fontId="1" fillId="0" borderId="0"/>
    <xf numFmtId="0" fontId="3" fillId="0" borderId="0"/>
    <xf numFmtId="0" fontId="32" fillId="0" borderId="0" applyNumberFormat="0" applyFill="0" applyBorder="0" applyProtection="0"/>
    <xf numFmtId="44" fontId="1" fillId="0" borderId="0" applyFont="0" applyFill="0" applyBorder="0" applyAlignment="0" applyProtection="0"/>
    <xf numFmtId="0" fontId="63" fillId="0" borderId="0"/>
    <xf numFmtId="0" fontId="63" fillId="0" borderId="0"/>
  </cellStyleXfs>
  <cellXfs count="569">
    <xf numFmtId="0" fontId="0" fillId="0" borderId="0" xfId="0"/>
    <xf numFmtId="0" fontId="2" fillId="2" borderId="12" xfId="2" applyFont="1" applyFill="1" applyBorder="1" applyAlignment="1">
      <alignment horizontal="center"/>
    </xf>
    <xf numFmtId="0" fontId="4" fillId="0" borderId="0" xfId="2" applyFont="1"/>
    <xf numFmtId="0" fontId="13" fillId="0" borderId="0" xfId="0" applyFont="1"/>
    <xf numFmtId="0" fontId="4" fillId="4" borderId="0" xfId="2" applyFont="1" applyFill="1"/>
    <xf numFmtId="0" fontId="6" fillId="7" borderId="0" xfId="2" applyFont="1" applyFill="1" applyAlignment="1">
      <alignment horizontal="left" vertical="center"/>
    </xf>
    <xf numFmtId="0" fontId="17" fillId="10" borderId="0" xfId="2" applyFont="1" applyFill="1" applyAlignment="1">
      <alignment vertical="center"/>
    </xf>
    <xf numFmtId="0" fontId="12" fillId="0" borderId="0" xfId="0" applyFont="1"/>
    <xf numFmtId="0" fontId="6" fillId="4" borderId="0" xfId="2" applyFont="1" applyFill="1" applyAlignment="1">
      <alignment horizontal="left" vertical="center"/>
    </xf>
    <xf numFmtId="0" fontId="6" fillId="8" borderId="0" xfId="2" applyFont="1" applyFill="1" applyAlignment="1">
      <alignment horizontal="left" vertical="center"/>
    </xf>
    <xf numFmtId="49" fontId="9" fillId="4" borderId="9" xfId="0" applyNumberFormat="1" applyFont="1" applyFill="1" applyBorder="1" applyAlignment="1">
      <alignment horizontal="left"/>
    </xf>
    <xf numFmtId="0" fontId="9" fillId="4" borderId="0" xfId="0" applyFont="1" applyFill="1" applyAlignment="1">
      <alignment horizontal="left"/>
    </xf>
    <xf numFmtId="0" fontId="13" fillId="4" borderId="0" xfId="0" applyFont="1" applyFill="1"/>
    <xf numFmtId="0" fontId="9" fillId="4" borderId="0" xfId="0" applyFont="1" applyFill="1" applyAlignment="1">
      <alignment horizontal="center" vertical="center" wrapText="1"/>
    </xf>
    <xf numFmtId="0" fontId="13" fillId="4" borderId="0" xfId="0" applyFont="1" applyFill="1" applyAlignment="1">
      <alignment horizontal="left"/>
    </xf>
    <xf numFmtId="49" fontId="9" fillId="3" borderId="6" xfId="0" applyNumberFormat="1" applyFont="1" applyFill="1" applyBorder="1" applyAlignment="1">
      <alignment horizontal="left"/>
    </xf>
    <xf numFmtId="0" fontId="9" fillId="3" borderId="7" xfId="0" applyFont="1" applyFill="1" applyBorder="1" applyAlignment="1">
      <alignment horizontal="left"/>
    </xf>
    <xf numFmtId="0" fontId="9" fillId="4" borderId="9" xfId="0" applyFont="1" applyFill="1" applyBorder="1" applyAlignment="1">
      <alignment horizontal="left"/>
    </xf>
    <xf numFmtId="49" fontId="9" fillId="7" borderId="0" xfId="0" applyNumberFormat="1" applyFont="1" applyFill="1" applyAlignment="1">
      <alignment horizontal="left" vertical="center"/>
    </xf>
    <xf numFmtId="0" fontId="9" fillId="7" borderId="0" xfId="0" applyFont="1" applyFill="1" applyAlignment="1">
      <alignment horizontal="left" vertical="center" wrapText="1"/>
    </xf>
    <xf numFmtId="49" fontId="9" fillId="7" borderId="0" xfId="0" applyNumberFormat="1" applyFont="1" applyFill="1" applyAlignment="1">
      <alignment horizontal="left" vertical="center" wrapText="1"/>
    </xf>
    <xf numFmtId="49" fontId="8" fillId="4" borderId="0" xfId="0" applyNumberFormat="1" applyFont="1" applyFill="1" applyAlignment="1" applyProtection="1">
      <alignment horizontal="left" vertical="top" wrapText="1"/>
      <protection locked="0"/>
    </xf>
    <xf numFmtId="0" fontId="13" fillId="4" borderId="0" xfId="0" applyFont="1" applyFill="1" applyAlignment="1" applyProtection="1">
      <alignment horizontal="left" vertical="top" wrapText="1"/>
      <protection locked="0"/>
    </xf>
    <xf numFmtId="0" fontId="9" fillId="7" borderId="0" xfId="0" applyFont="1" applyFill="1" applyAlignment="1">
      <alignment horizontal="left" vertical="center"/>
    </xf>
    <xf numFmtId="49" fontId="9" fillId="4" borderId="0" xfId="0" applyNumberFormat="1" applyFont="1" applyFill="1" applyAlignment="1">
      <alignment horizontal="left" wrapText="1"/>
    </xf>
    <xf numFmtId="49" fontId="9" fillId="8" borderId="1" xfId="0" applyNumberFormat="1" applyFont="1" applyFill="1" applyBorder="1" applyAlignment="1">
      <alignment vertical="center" wrapText="1"/>
    </xf>
    <xf numFmtId="0" fontId="8" fillId="5" borderId="3" xfId="0" applyFont="1" applyFill="1" applyBorder="1" applyAlignment="1" applyProtection="1">
      <alignment horizontal="center" vertical="center"/>
      <protection locked="0"/>
    </xf>
    <xf numFmtId="0" fontId="9" fillId="4" borderId="0" xfId="0" applyFont="1" applyFill="1" applyAlignment="1">
      <alignment horizontal="left" vertical="center" wrapText="1"/>
    </xf>
    <xf numFmtId="0" fontId="9" fillId="0" borderId="0" xfId="0" applyFont="1" applyAlignment="1">
      <alignment horizontal="left"/>
    </xf>
    <xf numFmtId="0" fontId="6" fillId="3" borderId="10" xfId="2" applyFont="1" applyFill="1" applyBorder="1" applyAlignment="1">
      <alignment horizontal="left" vertical="center"/>
    </xf>
    <xf numFmtId="0" fontId="4" fillId="4" borderId="0" xfId="2" applyFont="1" applyFill="1" applyAlignment="1" applyProtection="1">
      <alignment horizontal="left" vertical="top"/>
      <protection locked="0"/>
    </xf>
    <xf numFmtId="0" fontId="6" fillId="3" borderId="0" xfId="2" applyFont="1" applyFill="1" applyAlignment="1">
      <alignment horizontal="left" vertical="center"/>
    </xf>
    <xf numFmtId="49" fontId="9" fillId="4" borderId="9" xfId="0" applyNumberFormat="1" applyFont="1" applyFill="1" applyBorder="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horizontal="center" vertical="center" wrapText="1"/>
    </xf>
    <xf numFmtId="0" fontId="9" fillId="3" borderId="7" xfId="0" applyFont="1" applyFill="1" applyBorder="1" applyAlignment="1">
      <alignment horizontal="left" vertical="center" wrapText="1"/>
    </xf>
    <xf numFmtId="49" fontId="8" fillId="4" borderId="0" xfId="0" applyNumberFormat="1" applyFont="1" applyFill="1" applyAlignment="1">
      <alignment horizontal="left" vertical="center" wrapText="1"/>
    </xf>
    <xf numFmtId="0" fontId="13" fillId="8" borderId="3" xfId="0" applyFont="1" applyFill="1" applyBorder="1" applyAlignment="1">
      <alignment horizontal="center" vertical="center"/>
    </xf>
    <xf numFmtId="0" fontId="8" fillId="8" borderId="1" xfId="0" applyFont="1" applyFill="1" applyBorder="1" applyAlignment="1">
      <alignment horizontal="center"/>
    </xf>
    <xf numFmtId="49" fontId="9" fillId="8" borderId="13" xfId="0" applyNumberFormat="1" applyFont="1" applyFill="1" applyBorder="1" applyAlignment="1">
      <alignment horizontal="center" vertical="center" wrapText="1"/>
    </xf>
    <xf numFmtId="49" fontId="9" fillId="8" borderId="3" xfId="0" applyNumberFormat="1" applyFont="1" applyFill="1" applyBorder="1" applyAlignment="1">
      <alignment horizontal="center" vertical="center" wrapText="1"/>
    </xf>
    <xf numFmtId="0" fontId="8" fillId="4" borderId="0" xfId="0" applyFont="1" applyFill="1" applyAlignment="1" applyProtection="1">
      <alignment horizontal="left" vertical="top" wrapText="1"/>
      <protection locked="0"/>
    </xf>
    <xf numFmtId="49" fontId="9" fillId="4" borderId="14" xfId="0" applyNumberFormat="1" applyFont="1" applyFill="1" applyBorder="1" applyAlignment="1">
      <alignment vertical="center"/>
    </xf>
    <xf numFmtId="49" fontId="9" fillId="4" borderId="14" xfId="0" applyNumberFormat="1" applyFont="1" applyFill="1" applyBorder="1" applyAlignment="1">
      <alignment vertical="center" wrapText="1"/>
    </xf>
    <xf numFmtId="0" fontId="9" fillId="4" borderId="7" xfId="0" applyFont="1" applyFill="1" applyBorder="1" applyAlignment="1">
      <alignment vertical="center" wrapText="1"/>
    </xf>
    <xf numFmtId="0" fontId="8" fillId="4" borderId="0" xfId="0" applyFont="1" applyFill="1"/>
    <xf numFmtId="0" fontId="8" fillId="4" borderId="0" xfId="0" applyFont="1" applyFill="1" applyAlignment="1">
      <alignment horizontal="left" vertical="center"/>
    </xf>
    <xf numFmtId="1" fontId="8" fillId="4" borderId="0" xfId="0" applyNumberFormat="1" applyFont="1" applyFill="1"/>
    <xf numFmtId="0" fontId="9" fillId="4" borderId="0" xfId="0" applyFont="1" applyFill="1"/>
    <xf numFmtId="0" fontId="9" fillId="4" borderId="0" xfId="0" applyFont="1" applyFill="1" applyAlignment="1">
      <alignment horizontal="center" vertical="center"/>
    </xf>
    <xf numFmtId="0" fontId="8" fillId="4" borderId="0" xfId="0" applyFont="1" applyFill="1" applyAlignment="1">
      <alignment vertical="center"/>
    </xf>
    <xf numFmtId="0" fontId="8" fillId="4" borderId="0" xfId="0" applyFont="1" applyFill="1" applyAlignment="1">
      <alignment horizontal="center" vertical="center"/>
    </xf>
    <xf numFmtId="0" fontId="9" fillId="4"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0" xfId="0" applyFont="1" applyFill="1" applyProtection="1">
      <protection locked="0"/>
    </xf>
    <xf numFmtId="49" fontId="23" fillId="4" borderId="0" xfId="0" applyNumberFormat="1" applyFont="1" applyFill="1" applyAlignment="1" applyProtection="1">
      <alignment horizontal="left" vertical="center" wrapText="1"/>
      <protection locked="0"/>
    </xf>
    <xf numFmtId="0" fontId="24" fillId="4" borderId="0" xfId="0" applyFont="1" applyFill="1" applyAlignment="1" applyProtection="1">
      <alignment horizontal="center" vertical="center"/>
      <protection locked="0"/>
    </xf>
    <xf numFmtId="0" fontId="25" fillId="4" borderId="0" xfId="0" applyFont="1" applyFill="1" applyAlignment="1">
      <alignment horizontal="left" vertical="center" wrapText="1"/>
    </xf>
    <xf numFmtId="0" fontId="22" fillId="4" borderId="0" xfId="0" applyFont="1" applyFill="1" applyAlignment="1">
      <alignment horizontal="left" vertical="center"/>
    </xf>
    <xf numFmtId="0" fontId="8" fillId="4" borderId="0" xfId="1" applyNumberFormat="1" applyFont="1" applyFill="1" applyBorder="1"/>
    <xf numFmtId="49" fontId="8" fillId="4" borderId="0" xfId="0" applyNumberFormat="1" applyFont="1" applyFill="1" applyAlignment="1">
      <alignment horizontal="center" vertical="center"/>
    </xf>
    <xf numFmtId="0" fontId="22" fillId="4" borderId="0" xfId="0" applyFont="1" applyFill="1" applyAlignment="1">
      <alignment vertical="center"/>
    </xf>
    <xf numFmtId="10" fontId="8" fillId="4" borderId="0" xfId="1" applyNumberFormat="1" applyFont="1" applyFill="1" applyBorder="1"/>
    <xf numFmtId="0" fontId="9" fillId="4" borderId="0" xfId="0" applyFont="1" applyFill="1" applyAlignment="1">
      <alignment horizontal="left" vertical="center"/>
    </xf>
    <xf numFmtId="1" fontId="9" fillId="4" borderId="0" xfId="0" applyNumberFormat="1" applyFont="1" applyFill="1" applyAlignment="1">
      <alignment horizontal="center" vertical="center"/>
    </xf>
    <xf numFmtId="0" fontId="8" fillId="4" borderId="0" xfId="0" applyFont="1" applyFill="1" applyAlignment="1">
      <alignment horizontal="center"/>
    </xf>
    <xf numFmtId="0" fontId="5" fillId="4" borderId="0" xfId="0" applyFont="1" applyFill="1"/>
    <xf numFmtId="0" fontId="5" fillId="4" borderId="0" xfId="0" applyFont="1" applyFill="1" applyAlignment="1">
      <alignment horizontal="center" vertical="center"/>
    </xf>
    <xf numFmtId="49" fontId="11" fillId="4" borderId="0" xfId="0" applyNumberFormat="1" applyFont="1" applyFill="1" applyAlignment="1">
      <alignment horizontal="center" vertical="center"/>
    </xf>
    <xf numFmtId="165" fontId="11" fillId="4" borderId="0" xfId="0" applyNumberFormat="1" applyFont="1" applyFill="1" applyAlignment="1">
      <alignment horizontal="center" vertical="center" wrapText="1"/>
    </xf>
    <xf numFmtId="49" fontId="22" fillId="4" borderId="0" xfId="0" applyNumberFormat="1" applyFont="1" applyFill="1"/>
    <xf numFmtId="49" fontId="9" fillId="4" borderId="0" xfId="0" applyNumberFormat="1" applyFont="1" applyFill="1" applyAlignment="1">
      <alignment horizontal="right"/>
    </xf>
    <xf numFmtId="0" fontId="9" fillId="4" borderId="0" xfId="0" applyFont="1" applyFill="1" applyAlignment="1">
      <alignment horizontal="right"/>
    </xf>
    <xf numFmtId="0" fontId="22" fillId="4" borderId="0" xfId="0" applyFont="1" applyFill="1"/>
    <xf numFmtId="0" fontId="8" fillId="4" borderId="8" xfId="0" applyFont="1" applyFill="1" applyBorder="1" applyAlignment="1">
      <alignment horizontal="center"/>
    </xf>
    <xf numFmtId="49" fontId="11" fillId="4" borderId="0" xfId="0" applyNumberFormat="1" applyFont="1" applyFill="1" applyAlignment="1">
      <alignment horizontal="right"/>
    </xf>
    <xf numFmtId="49" fontId="9" fillId="3" borderId="0" xfId="0" applyNumberFormat="1" applyFont="1" applyFill="1" applyAlignment="1">
      <alignment vertical="center"/>
    </xf>
    <xf numFmtId="49" fontId="9" fillId="3" borderId="7" xfId="0" applyNumberFormat="1" applyFont="1" applyFill="1" applyBorder="1" applyAlignment="1">
      <alignment vertical="center" wrapText="1"/>
    </xf>
    <xf numFmtId="0" fontId="9" fillId="3" borderId="7" xfId="0" applyFont="1" applyFill="1" applyBorder="1" applyAlignment="1">
      <alignment vertical="center" wrapText="1"/>
    </xf>
    <xf numFmtId="49" fontId="9" fillId="3" borderId="6" xfId="0" applyNumberFormat="1" applyFont="1" applyFill="1" applyBorder="1" applyAlignment="1">
      <alignment horizontal="left" vertical="center"/>
    </xf>
    <xf numFmtId="0" fontId="9" fillId="3" borderId="7" xfId="0" applyFont="1" applyFill="1" applyBorder="1" applyAlignment="1">
      <alignment horizontal="left" vertical="center"/>
    </xf>
    <xf numFmtId="49" fontId="8" fillId="5" borderId="3" xfId="0" applyNumberFormat="1" applyFont="1" applyFill="1" applyBorder="1" applyAlignment="1" applyProtection="1">
      <alignment horizontal="center" vertical="center"/>
      <protection locked="0"/>
    </xf>
    <xf numFmtId="1" fontId="8" fillId="5" borderId="3" xfId="0" applyNumberFormat="1" applyFont="1" applyFill="1" applyBorder="1" applyAlignment="1" applyProtection="1">
      <alignment horizontal="center" vertical="center" wrapText="1"/>
      <protection locked="0"/>
    </xf>
    <xf numFmtId="0" fontId="9" fillId="8" borderId="1" xfId="0" applyFont="1" applyFill="1" applyBorder="1" applyAlignment="1">
      <alignment horizontal="center" vertical="center"/>
    </xf>
    <xf numFmtId="0" fontId="9" fillId="8" borderId="1" xfId="0" applyFont="1" applyFill="1" applyBorder="1" applyAlignment="1" applyProtection="1">
      <alignment horizontal="center" vertical="center"/>
      <protection locked="0"/>
    </xf>
    <xf numFmtId="0" fontId="13" fillId="0" borderId="0" xfId="0" applyFont="1" applyAlignment="1">
      <alignment horizontal="left" vertical="center"/>
    </xf>
    <xf numFmtId="0" fontId="9" fillId="7" borderId="0" xfId="0" applyFont="1" applyFill="1" applyAlignment="1">
      <alignment horizontal="center" vertical="center" wrapText="1"/>
    </xf>
    <xf numFmtId="0" fontId="5" fillId="9" borderId="3" xfId="0" applyFont="1" applyFill="1" applyBorder="1" applyAlignment="1" applyProtection="1">
      <alignment horizontal="center" vertical="center" wrapText="1"/>
      <protection hidden="1"/>
    </xf>
    <xf numFmtId="0" fontId="9" fillId="8" borderId="2" xfId="0" applyFont="1" applyFill="1" applyBorder="1" applyAlignment="1">
      <alignment horizontal="center" vertical="center" wrapText="1"/>
    </xf>
    <xf numFmtId="0" fontId="13" fillId="4" borderId="0" xfId="0" applyFont="1" applyFill="1" applyAlignment="1">
      <alignment textRotation="90"/>
    </xf>
    <xf numFmtId="49" fontId="9" fillId="4" borderId="0" xfId="0" applyNumberFormat="1" applyFont="1" applyFill="1" applyAlignment="1">
      <alignment horizontal="left" vertical="center" wrapText="1"/>
    </xf>
    <xf numFmtId="49" fontId="9" fillId="4" borderId="0" xfId="0" applyNumberFormat="1" applyFont="1" applyFill="1" applyAlignment="1">
      <alignment horizontal="center" vertical="center" wrapText="1"/>
    </xf>
    <xf numFmtId="49" fontId="9" fillId="14" borderId="0" xfId="0" applyNumberFormat="1" applyFont="1" applyFill="1" applyAlignment="1">
      <alignment horizontal="left" vertical="center" wrapText="1"/>
    </xf>
    <xf numFmtId="49" fontId="9" fillId="15" borderId="0" xfId="0" applyNumberFormat="1" applyFont="1" applyFill="1" applyAlignment="1">
      <alignment horizontal="left" vertical="center" wrapText="1"/>
    </xf>
    <xf numFmtId="0" fontId="9" fillId="4" borderId="0" xfId="0" applyFont="1" applyFill="1" applyAlignment="1">
      <alignment vertical="center" wrapText="1"/>
    </xf>
    <xf numFmtId="0" fontId="9" fillId="3" borderId="0" xfId="0" applyFont="1" applyFill="1" applyAlignment="1">
      <alignment vertical="center" wrapText="1"/>
    </xf>
    <xf numFmtId="49" fontId="9" fillId="4" borderId="5" xfId="0" applyNumberFormat="1" applyFont="1" applyFill="1" applyBorder="1" applyAlignment="1" applyProtection="1">
      <alignment horizontal="center" vertical="center" wrapText="1"/>
      <protection hidden="1"/>
    </xf>
    <xf numFmtId="0" fontId="26" fillId="7" borderId="0" xfId="0" applyFont="1" applyFill="1"/>
    <xf numFmtId="0" fontId="28" fillId="0" borderId="0" xfId="0" applyFont="1" applyAlignment="1">
      <alignment horizontal="center" vertical="center" wrapText="1"/>
    </xf>
    <xf numFmtId="0" fontId="28" fillId="0" borderId="0" xfId="0" applyFont="1" applyAlignment="1">
      <alignment vertical="center"/>
    </xf>
    <xf numFmtId="0" fontId="29" fillId="0" borderId="0" xfId="0" applyFont="1" applyAlignment="1">
      <alignment horizontal="center" vertical="center"/>
    </xf>
    <xf numFmtId="1" fontId="5" fillId="5" borderId="1" xfId="0" applyNumberFormat="1"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1" fontId="11" fillId="4" borderId="0" xfId="0" applyNumberFormat="1" applyFont="1" applyFill="1" applyAlignment="1">
      <alignment horizontal="center" vertical="center" wrapText="1"/>
    </xf>
    <xf numFmtId="0" fontId="9" fillId="8" borderId="3" xfId="0" applyFont="1" applyFill="1" applyBorder="1" applyAlignment="1">
      <alignment horizontal="center" vertical="center" wrapText="1"/>
    </xf>
    <xf numFmtId="0" fontId="5" fillId="4" borderId="0" xfId="0" applyFont="1" applyFill="1" applyAlignment="1">
      <alignment horizontal="left" vertical="center" wrapText="1"/>
    </xf>
    <xf numFmtId="0" fontId="5" fillId="4" borderId="0" xfId="0" applyFont="1" applyFill="1" applyAlignment="1" applyProtection="1">
      <alignment horizontal="center" vertical="center"/>
      <protection locked="0"/>
    </xf>
    <xf numFmtId="49" fontId="5" fillId="4" borderId="0" xfId="0" applyNumberFormat="1" applyFont="1" applyFill="1" applyAlignment="1" applyProtection="1">
      <alignment horizontal="center" vertical="center"/>
      <protection locked="0"/>
    </xf>
    <xf numFmtId="1" fontId="5" fillId="4" borderId="0" xfId="0" applyNumberFormat="1" applyFont="1" applyFill="1" applyAlignment="1" applyProtection="1">
      <alignment horizontal="center" vertical="center"/>
      <protection locked="0"/>
    </xf>
    <xf numFmtId="0" fontId="5" fillId="5" borderId="4" xfId="0" applyFont="1" applyFill="1" applyBorder="1" applyAlignment="1" applyProtection="1">
      <alignment horizontal="center" vertical="center"/>
      <protection locked="0"/>
    </xf>
    <xf numFmtId="49" fontId="5" fillId="5" borderId="3" xfId="0" applyNumberFormat="1" applyFont="1" applyFill="1" applyBorder="1" applyAlignment="1" applyProtection="1">
      <alignment horizontal="center" vertical="center"/>
      <protection locked="0"/>
    </xf>
    <xf numFmtId="49" fontId="5" fillId="5" borderId="2" xfId="0" applyNumberFormat="1" applyFont="1" applyFill="1" applyBorder="1" applyAlignment="1" applyProtection="1">
      <alignment horizontal="center" vertical="center"/>
      <protection locked="0"/>
    </xf>
    <xf numFmtId="49" fontId="5" fillId="5" borderId="19" xfId="0" applyNumberFormat="1" applyFont="1" applyFill="1" applyBorder="1" applyAlignment="1" applyProtection="1">
      <alignment horizontal="center" vertical="center"/>
      <protection locked="0"/>
    </xf>
    <xf numFmtId="49" fontId="0" fillId="0" borderId="0" xfId="0" applyNumberFormat="1"/>
    <xf numFmtId="49" fontId="26" fillId="7" borderId="0" xfId="0" applyNumberFormat="1" applyFont="1" applyFill="1"/>
    <xf numFmtId="0" fontId="32" fillId="16" borderId="0" xfId="4" applyFill="1" applyAlignment="1">
      <alignment wrapText="1"/>
    </xf>
    <xf numFmtId="0" fontId="33" fillId="16" borderId="0" xfId="4" applyFont="1" applyFill="1" applyAlignment="1">
      <alignment wrapText="1"/>
    </xf>
    <xf numFmtId="0" fontId="32" fillId="0" borderId="0" xfId="4"/>
    <xf numFmtId="0" fontId="32" fillId="12" borderId="0" xfId="4" applyFill="1"/>
    <xf numFmtId="1" fontId="8" fillId="4" borderId="0" xfId="0" applyNumberFormat="1" applyFont="1" applyFill="1" applyAlignment="1">
      <alignment vertical="center" wrapText="1"/>
    </xf>
    <xf numFmtId="1" fontId="8" fillId="4" borderId="0" xfId="0" applyNumberFormat="1" applyFont="1" applyFill="1" applyAlignment="1">
      <alignment horizontal="center" vertical="center" wrapText="1"/>
    </xf>
    <xf numFmtId="49" fontId="9" fillId="4" borderId="0" xfId="0" applyNumberFormat="1" applyFont="1" applyFill="1" applyAlignment="1" applyProtection="1">
      <alignment horizontal="center" vertical="center" wrapText="1"/>
      <protection hidden="1"/>
    </xf>
    <xf numFmtId="164" fontId="8" fillId="4" borderId="0" xfId="0" applyNumberFormat="1" applyFont="1" applyFill="1" applyAlignment="1">
      <alignment horizontal="center" vertical="center"/>
    </xf>
    <xf numFmtId="0" fontId="9" fillId="7" borderId="0" xfId="0" applyFont="1" applyFill="1" applyAlignment="1">
      <alignment vertical="center" wrapText="1"/>
    </xf>
    <xf numFmtId="49" fontId="27" fillId="13" borderId="21" xfId="0" applyNumberFormat="1" applyFont="1" applyFill="1" applyBorder="1" applyAlignment="1">
      <alignment vertical="center"/>
    </xf>
    <xf numFmtId="0" fontId="9" fillId="13" borderId="22" xfId="0" applyFont="1" applyFill="1" applyBorder="1" applyAlignment="1">
      <alignment vertical="center" wrapText="1"/>
    </xf>
    <xf numFmtId="0" fontId="9" fillId="13" borderId="22" xfId="0" applyFont="1" applyFill="1" applyBorder="1" applyAlignment="1">
      <alignment horizontal="center" vertical="center" wrapText="1"/>
    </xf>
    <xf numFmtId="49" fontId="27" fillId="7" borderId="24" xfId="0" applyNumberFormat="1" applyFont="1" applyFill="1" applyBorder="1" applyAlignment="1">
      <alignment vertical="center"/>
    </xf>
    <xf numFmtId="49" fontId="9" fillId="8" borderId="15" xfId="0" applyNumberFormat="1" applyFont="1" applyFill="1" applyBorder="1" applyAlignment="1">
      <alignment horizontal="center" vertical="center" wrapText="1"/>
    </xf>
    <xf numFmtId="0" fontId="8" fillId="5" borderId="15" xfId="0" applyFont="1" applyFill="1" applyBorder="1" applyAlignment="1" applyProtection="1">
      <alignment vertical="center"/>
      <protection locked="0"/>
    </xf>
    <xf numFmtId="0" fontId="8" fillId="4" borderId="24" xfId="0" applyFont="1" applyFill="1" applyBorder="1"/>
    <xf numFmtId="0" fontId="8" fillId="4" borderId="27" xfId="0" applyFont="1" applyFill="1" applyBorder="1" applyAlignment="1">
      <alignment horizontal="center"/>
    </xf>
    <xf numFmtId="0" fontId="13" fillId="4" borderId="27" xfId="0" applyFont="1" applyFill="1" applyBorder="1"/>
    <xf numFmtId="49" fontId="9" fillId="4" borderId="27" xfId="0" applyNumberFormat="1" applyFont="1" applyFill="1" applyBorder="1" applyAlignment="1">
      <alignment horizontal="right"/>
    </xf>
    <xf numFmtId="49" fontId="35" fillId="4" borderId="0" xfId="0" applyNumberFormat="1" applyFont="1" applyFill="1" applyAlignment="1">
      <alignment horizontal="left" vertical="center"/>
    </xf>
    <xf numFmtId="49" fontId="36" fillId="14" borderId="0" xfId="0" applyNumberFormat="1" applyFont="1" applyFill="1" applyAlignment="1">
      <alignment horizontal="left" vertical="center"/>
    </xf>
    <xf numFmtId="49" fontId="9" fillId="4" borderId="24" xfId="0" applyNumberFormat="1" applyFont="1" applyFill="1" applyBorder="1" applyAlignment="1">
      <alignment vertical="center"/>
    </xf>
    <xf numFmtId="1" fontId="8" fillId="7" borderId="0" xfId="0" applyNumberFormat="1" applyFont="1" applyFill="1" applyAlignment="1">
      <alignment horizontal="center" vertical="center" wrapText="1"/>
    </xf>
    <xf numFmtId="0" fontId="8" fillId="7" borderId="0" xfId="0" applyFont="1" applyFill="1" applyAlignment="1">
      <alignment horizontal="center"/>
    </xf>
    <xf numFmtId="0" fontId="13" fillId="7" borderId="0" xfId="0" applyFont="1" applyFill="1"/>
    <xf numFmtId="49" fontId="9" fillId="7" borderId="0" xfId="0" applyNumberFormat="1" applyFont="1" applyFill="1" applyAlignment="1" applyProtection="1">
      <alignment horizontal="center" vertical="center" wrapText="1"/>
      <protection hidden="1"/>
    </xf>
    <xf numFmtId="0" fontId="0" fillId="12" borderId="0" xfId="0" applyFill="1"/>
    <xf numFmtId="0" fontId="13" fillId="4" borderId="25" xfId="0" applyFont="1" applyFill="1" applyBorder="1"/>
    <xf numFmtId="0" fontId="13" fillId="7" borderId="25" xfId="0" applyFont="1" applyFill="1" applyBorder="1"/>
    <xf numFmtId="0" fontId="8" fillId="4" borderId="27" xfId="0" applyFont="1" applyFill="1" applyBorder="1"/>
    <xf numFmtId="0" fontId="13" fillId="13" borderId="22" xfId="0" applyFont="1" applyFill="1" applyBorder="1"/>
    <xf numFmtId="0" fontId="13" fillId="13" borderId="23" xfId="0" applyFont="1" applyFill="1" applyBorder="1"/>
    <xf numFmtId="49" fontId="9" fillId="4" borderId="0" xfId="0" applyNumberFormat="1" applyFont="1" applyFill="1" applyAlignment="1">
      <alignment horizontal="left" vertical="center"/>
    </xf>
    <xf numFmtId="49" fontId="11" fillId="4" borderId="0" xfId="0" applyNumberFormat="1" applyFont="1" applyFill="1" applyAlignment="1">
      <alignment horizontal="center" vertical="center" wrapText="1"/>
    </xf>
    <xf numFmtId="0" fontId="0" fillId="4" borderId="0" xfId="0" applyFill="1"/>
    <xf numFmtId="0" fontId="5" fillId="4" borderId="0" xfId="0" applyFont="1" applyFill="1" applyAlignment="1">
      <alignment horizontal="center" vertical="center" wrapText="1"/>
    </xf>
    <xf numFmtId="0" fontId="5" fillId="7" borderId="0" xfId="0" applyFont="1" applyFill="1" applyAlignment="1" applyProtection="1">
      <alignment horizontal="center" vertical="center"/>
      <protection locked="0"/>
    </xf>
    <xf numFmtId="49" fontId="5" fillId="7" borderId="0" xfId="0" applyNumberFormat="1" applyFont="1" applyFill="1" applyAlignment="1" applyProtection="1">
      <alignment horizontal="center" vertical="center"/>
      <protection locked="0"/>
    </xf>
    <xf numFmtId="1" fontId="5" fillId="7" borderId="0" xfId="0" applyNumberFormat="1" applyFont="1" applyFill="1" applyAlignment="1" applyProtection="1">
      <alignment horizontal="center" vertical="center"/>
      <protection locked="0"/>
    </xf>
    <xf numFmtId="164" fontId="8" fillId="7" borderId="0" xfId="0" applyNumberFormat="1" applyFont="1" applyFill="1" applyAlignment="1">
      <alignment horizontal="center" vertical="center"/>
    </xf>
    <xf numFmtId="49" fontId="11" fillId="4" borderId="25" xfId="0" applyNumberFormat="1" applyFont="1" applyFill="1" applyBorder="1" applyAlignment="1">
      <alignment horizontal="center" vertical="center" wrapText="1"/>
    </xf>
    <xf numFmtId="0" fontId="5" fillId="5" borderId="30" xfId="0" applyFont="1" applyFill="1" applyBorder="1" applyAlignment="1" applyProtection="1">
      <alignment vertical="center"/>
      <protection locked="0"/>
    </xf>
    <xf numFmtId="0" fontId="5" fillId="4" borderId="25" xfId="0" applyFont="1" applyFill="1" applyBorder="1" applyAlignment="1">
      <alignment horizontal="left" vertical="center" wrapText="1"/>
    </xf>
    <xf numFmtId="0" fontId="5" fillId="4" borderId="24" xfId="0" applyFont="1" applyFill="1" applyBorder="1" applyAlignment="1" applyProtection="1">
      <alignment vertical="center"/>
      <protection locked="0"/>
    </xf>
    <xf numFmtId="0" fontId="5" fillId="4" borderId="31" xfId="0" applyFont="1" applyFill="1" applyBorder="1" applyAlignment="1" applyProtection="1">
      <alignment vertical="center"/>
      <protection locked="0"/>
    </xf>
    <xf numFmtId="0" fontId="5" fillId="4" borderId="27" xfId="0" applyFont="1" applyFill="1" applyBorder="1" applyAlignment="1">
      <alignment horizontal="left" vertical="center" wrapText="1"/>
    </xf>
    <xf numFmtId="49" fontId="5" fillId="4" borderId="27" xfId="0" applyNumberFormat="1" applyFont="1" applyFill="1" applyBorder="1" applyAlignment="1" applyProtection="1">
      <alignment horizontal="center" vertical="center"/>
      <protection locked="0"/>
    </xf>
    <xf numFmtId="0" fontId="5" fillId="4" borderId="27" xfId="0" applyFont="1" applyFill="1" applyBorder="1" applyAlignment="1" applyProtection="1">
      <alignment horizontal="center" vertical="center"/>
      <protection locked="0"/>
    </xf>
    <xf numFmtId="49" fontId="27" fillId="13" borderId="21" xfId="0" applyNumberFormat="1" applyFont="1" applyFill="1" applyBorder="1" applyAlignment="1">
      <alignment horizontal="left" vertical="center"/>
    </xf>
    <xf numFmtId="49" fontId="9" fillId="13" borderId="22" xfId="0" applyNumberFormat="1" applyFont="1" applyFill="1" applyBorder="1" applyAlignment="1">
      <alignment horizontal="left" vertical="center"/>
    </xf>
    <xf numFmtId="49" fontId="9" fillId="13" borderId="23" xfId="0" applyNumberFormat="1" applyFont="1" applyFill="1" applyBorder="1" applyAlignment="1">
      <alignment horizontal="left" vertical="center"/>
    </xf>
    <xf numFmtId="49" fontId="9" fillId="4" borderId="24" xfId="0" applyNumberFormat="1" applyFont="1" applyFill="1" applyBorder="1" applyAlignment="1">
      <alignment horizontal="left" vertical="center"/>
    </xf>
    <xf numFmtId="49" fontId="9" fillId="7" borderId="25" xfId="0" applyNumberFormat="1" applyFont="1" applyFill="1" applyBorder="1" applyAlignment="1">
      <alignment horizontal="left" vertical="center"/>
    </xf>
    <xf numFmtId="0" fontId="13" fillId="4" borderId="31" xfId="0" applyFont="1" applyFill="1" applyBorder="1"/>
    <xf numFmtId="49" fontId="9" fillId="4" borderId="0" xfId="0" applyNumberFormat="1" applyFont="1" applyFill="1" applyAlignment="1" applyProtection="1">
      <alignment horizontal="center" vertical="center"/>
      <protection hidden="1"/>
    </xf>
    <xf numFmtId="0" fontId="37" fillId="4" borderId="27" xfId="0" applyFont="1" applyFill="1" applyBorder="1" applyAlignment="1">
      <alignment horizontal="right"/>
    </xf>
    <xf numFmtId="44" fontId="13" fillId="4" borderId="0" xfId="5" applyFont="1" applyFill="1" applyBorder="1"/>
    <xf numFmtId="1" fontId="5" fillId="4" borderId="0" xfId="0" applyNumberFormat="1" applyFont="1" applyFill="1" applyAlignment="1" applyProtection="1">
      <alignment horizontal="center" vertical="center" wrapText="1"/>
      <protection locked="0"/>
    </xf>
    <xf numFmtId="0" fontId="4" fillId="5" borderId="3" xfId="2" applyFont="1" applyFill="1" applyBorder="1" applyAlignment="1" applyProtection="1">
      <alignment horizontal="left" vertical="center"/>
      <protection locked="0"/>
    </xf>
    <xf numFmtId="0" fontId="4" fillId="5" borderId="3" xfId="2" applyFont="1" applyFill="1" applyBorder="1" applyAlignment="1" applyProtection="1">
      <alignment vertical="center"/>
      <protection locked="0"/>
    </xf>
    <xf numFmtId="49" fontId="10" fillId="4" borderId="0" xfId="0" applyNumberFormat="1" applyFont="1" applyFill="1" applyAlignment="1" applyProtection="1">
      <alignment horizontal="left" vertical="top" wrapText="1"/>
      <protection locked="0"/>
    </xf>
    <xf numFmtId="49" fontId="9" fillId="8" borderId="1" xfId="0" applyNumberFormat="1" applyFont="1" applyFill="1" applyBorder="1" applyAlignment="1">
      <alignment vertical="center"/>
    </xf>
    <xf numFmtId="49" fontId="5" fillId="8" borderId="3" xfId="0" applyNumberFormat="1" applyFont="1" applyFill="1" applyBorder="1" applyAlignment="1">
      <alignment horizontal="center"/>
    </xf>
    <xf numFmtId="0" fontId="5" fillId="5" borderId="3" xfId="3" applyFont="1" applyFill="1" applyBorder="1" applyAlignment="1" applyProtection="1">
      <alignment horizontal="left" vertical="center" wrapText="1"/>
      <protection locked="0"/>
    </xf>
    <xf numFmtId="0" fontId="5" fillId="6" borderId="3" xfId="3" applyFont="1" applyFill="1" applyBorder="1" applyAlignment="1" applyProtection="1">
      <alignment horizontal="left" vertical="center" wrapText="1"/>
      <protection locked="0"/>
    </xf>
    <xf numFmtId="49" fontId="13" fillId="5" borderId="3" xfId="0" applyNumberFormat="1" applyFont="1" applyFill="1" applyBorder="1" applyAlignment="1" applyProtection="1">
      <alignment horizontal="left" vertical="center" wrapText="1"/>
      <protection locked="0"/>
    </xf>
    <xf numFmtId="0" fontId="5" fillId="5" borderId="3" xfId="3" applyFont="1" applyFill="1" applyBorder="1" applyAlignment="1" applyProtection="1">
      <alignment horizontal="center" vertical="center" wrapText="1"/>
      <protection locked="0"/>
    </xf>
    <xf numFmtId="0" fontId="4" fillId="8" borderId="0" xfId="2" applyFont="1" applyFill="1" applyAlignment="1">
      <alignment horizontal="left" vertical="center" wrapText="1"/>
    </xf>
    <xf numFmtId="0" fontId="13" fillId="14" borderId="0" xfId="0" applyFont="1" applyFill="1"/>
    <xf numFmtId="1" fontId="5" fillId="5" borderId="3" xfId="0" applyNumberFormat="1" applyFont="1" applyFill="1" applyBorder="1" applyAlignment="1" applyProtection="1">
      <alignment horizontal="center" vertical="center" wrapText="1"/>
      <protection locked="0"/>
    </xf>
    <xf numFmtId="0" fontId="32" fillId="16" borderId="0" xfId="4" applyFill="1" applyAlignment="1">
      <alignment horizontal="center" vertical="center" wrapText="1"/>
    </xf>
    <xf numFmtId="49" fontId="27" fillId="12" borderId="21" xfId="0" applyNumberFormat="1" applyFont="1" applyFill="1" applyBorder="1" applyAlignment="1">
      <alignment horizontal="left" vertical="center"/>
    </xf>
    <xf numFmtId="49" fontId="9" fillId="12" borderId="22" xfId="0" applyNumberFormat="1" applyFont="1" applyFill="1" applyBorder="1" applyAlignment="1">
      <alignment horizontal="left" vertical="center" wrapText="1"/>
    </xf>
    <xf numFmtId="49" fontId="9" fillId="12" borderId="23" xfId="0" applyNumberFormat="1" applyFont="1" applyFill="1" applyBorder="1" applyAlignment="1">
      <alignment horizontal="left" vertical="center" wrapText="1"/>
    </xf>
    <xf numFmtId="49" fontId="9" fillId="4" borderId="25" xfId="0" applyNumberFormat="1" applyFont="1" applyFill="1" applyBorder="1" applyAlignment="1">
      <alignment horizontal="left" vertical="center" wrapText="1"/>
    </xf>
    <xf numFmtId="49" fontId="27" fillId="7" borderId="24" xfId="0" applyNumberFormat="1" applyFont="1" applyFill="1" applyBorder="1" applyAlignment="1">
      <alignment horizontal="left" vertical="center"/>
    </xf>
    <xf numFmtId="49" fontId="9" fillId="7" borderId="25" xfId="0" applyNumberFormat="1" applyFont="1" applyFill="1" applyBorder="1" applyAlignment="1">
      <alignment horizontal="left" vertical="center" wrapText="1"/>
    </xf>
    <xf numFmtId="0" fontId="8" fillId="4" borderId="24" xfId="0" applyFont="1" applyFill="1" applyBorder="1" applyAlignment="1" applyProtection="1">
      <alignment vertical="center"/>
      <protection locked="0"/>
    </xf>
    <xf numFmtId="0" fontId="8" fillId="4" borderId="31" xfId="0" applyFont="1" applyFill="1" applyBorder="1"/>
    <xf numFmtId="0" fontId="5" fillId="4" borderId="27" xfId="0" applyFont="1" applyFill="1" applyBorder="1"/>
    <xf numFmtId="0" fontId="5" fillId="4" borderId="27" xfId="0" applyFont="1" applyFill="1" applyBorder="1" applyAlignment="1">
      <alignment horizontal="center" vertical="center"/>
    </xf>
    <xf numFmtId="49" fontId="11" fillId="4" borderId="27" xfId="0" applyNumberFormat="1" applyFont="1" applyFill="1" applyBorder="1" applyAlignment="1">
      <alignment horizontal="center" vertical="center"/>
    </xf>
    <xf numFmtId="0" fontId="22" fillId="4" borderId="27" xfId="0" applyFont="1" applyFill="1" applyBorder="1" applyAlignment="1">
      <alignment vertical="center"/>
    </xf>
    <xf numFmtId="165" fontId="11" fillId="4" borderId="27" xfId="0" applyNumberFormat="1" applyFont="1" applyFill="1" applyBorder="1" applyAlignment="1">
      <alignment horizontal="center" vertical="center" wrapText="1"/>
    </xf>
    <xf numFmtId="0" fontId="32" fillId="0" borderId="0" xfId="4" applyFill="1"/>
    <xf numFmtId="0" fontId="0" fillId="0" borderId="3" xfId="0" applyBorder="1"/>
    <xf numFmtId="0" fontId="32" fillId="0" borderId="3" xfId="4" applyFill="1" applyBorder="1" applyAlignment="1">
      <alignment wrapText="1"/>
    </xf>
    <xf numFmtId="0" fontId="33" fillId="0" borderId="3" xfId="4" applyFont="1" applyFill="1" applyBorder="1" applyAlignment="1">
      <alignment wrapText="1"/>
    </xf>
    <xf numFmtId="0" fontId="32" fillId="0" borderId="3" xfId="4" applyFill="1" applyBorder="1"/>
    <xf numFmtId="0" fontId="8" fillId="8" borderId="2" xfId="0" applyFont="1" applyFill="1" applyBorder="1" applyAlignment="1">
      <alignment horizontal="center" vertical="center" wrapText="1"/>
    </xf>
    <xf numFmtId="49" fontId="8" fillId="8" borderId="15" xfId="0" applyNumberFormat="1" applyFont="1" applyFill="1" applyBorder="1" applyAlignment="1">
      <alignment horizontal="center" vertical="center" wrapText="1"/>
    </xf>
    <xf numFmtId="49" fontId="8" fillId="8" borderId="3" xfId="0" applyNumberFormat="1" applyFont="1" applyFill="1" applyBorder="1" applyAlignment="1">
      <alignment horizontal="center" vertical="center" wrapText="1"/>
    </xf>
    <xf numFmtId="0" fontId="8" fillId="8" borderId="3" xfId="0" applyFont="1" applyFill="1" applyBorder="1" applyAlignment="1">
      <alignment horizontal="center" vertical="center" wrapText="1"/>
    </xf>
    <xf numFmtId="49" fontId="5" fillId="8" borderId="16" xfId="0" applyNumberFormat="1" applyFont="1" applyFill="1" applyBorder="1" applyAlignment="1">
      <alignment horizontal="center" vertical="center" wrapText="1"/>
    </xf>
    <xf numFmtId="49" fontId="11" fillId="4" borderId="28" xfId="0" applyNumberFormat="1" applyFont="1" applyFill="1" applyBorder="1" applyAlignment="1">
      <alignment horizontal="center" vertical="center"/>
    </xf>
    <xf numFmtId="49" fontId="27" fillId="12" borderId="33" xfId="0" applyNumberFormat="1" applyFont="1" applyFill="1" applyBorder="1" applyAlignment="1">
      <alignment horizontal="left" vertical="center"/>
    </xf>
    <xf numFmtId="49" fontId="9" fillId="12" borderId="34" xfId="0" applyNumberFormat="1" applyFont="1" applyFill="1" applyBorder="1" applyAlignment="1">
      <alignment horizontal="left" vertical="center" wrapText="1"/>
    </xf>
    <xf numFmtId="49" fontId="9" fillId="12" borderId="35" xfId="0" applyNumberFormat="1" applyFont="1" applyFill="1" applyBorder="1" applyAlignment="1">
      <alignment horizontal="left" vertical="center" wrapText="1"/>
    </xf>
    <xf numFmtId="0" fontId="5" fillId="5" borderId="15" xfId="0" applyFont="1" applyFill="1" applyBorder="1" applyAlignment="1" applyProtection="1">
      <alignment horizontal="center" vertical="center"/>
      <protection locked="0"/>
    </xf>
    <xf numFmtId="0" fontId="42" fillId="4" borderId="0" xfId="0" applyFont="1" applyFill="1" applyAlignment="1">
      <alignment horizontal="left"/>
    </xf>
    <xf numFmtId="0" fontId="8" fillId="4" borderId="27" xfId="0" applyFont="1" applyFill="1" applyBorder="1" applyAlignment="1">
      <alignment horizontal="center" vertical="center"/>
    </xf>
    <xf numFmtId="49" fontId="9" fillId="4" borderId="27" xfId="0" applyNumberFormat="1" applyFont="1" applyFill="1" applyBorder="1" applyAlignment="1">
      <alignment horizontal="center" vertical="center"/>
    </xf>
    <xf numFmtId="49" fontId="9" fillId="4" borderId="27" xfId="0" applyNumberFormat="1" applyFont="1" applyFill="1" applyBorder="1" applyAlignment="1">
      <alignment horizontal="center" vertical="center" wrapText="1"/>
    </xf>
    <xf numFmtId="49" fontId="22" fillId="4" borderId="27" xfId="0" applyNumberFormat="1" applyFont="1" applyFill="1" applyBorder="1"/>
    <xf numFmtId="49" fontId="9" fillId="4" borderId="28" xfId="0" applyNumberFormat="1" applyFont="1" applyFill="1" applyBorder="1" applyAlignment="1">
      <alignment horizontal="right"/>
    </xf>
    <xf numFmtId="0" fontId="8" fillId="5" borderId="2" xfId="0" applyFont="1" applyFill="1" applyBorder="1" applyAlignment="1" applyProtection="1">
      <alignment horizontal="center" vertical="center"/>
      <protection locked="0"/>
    </xf>
    <xf numFmtId="0" fontId="5" fillId="5" borderId="2" xfId="0" applyFont="1" applyFill="1" applyBorder="1" applyAlignment="1" applyProtection="1">
      <alignment horizontal="center" vertical="center"/>
      <protection locked="0"/>
    </xf>
    <xf numFmtId="0" fontId="5" fillId="5" borderId="3" xfId="0" applyFont="1" applyFill="1" applyBorder="1" applyAlignment="1" applyProtection="1">
      <alignment horizontal="left" vertical="center"/>
      <protection locked="0"/>
    </xf>
    <xf numFmtId="0" fontId="13" fillId="5" borderId="3" xfId="0" applyFont="1" applyFill="1" applyBorder="1" applyAlignment="1" applyProtection="1">
      <alignment horizontal="center" vertical="center"/>
      <protection locked="0"/>
    </xf>
    <xf numFmtId="0" fontId="5" fillId="9" borderId="3" xfId="0" applyFont="1" applyFill="1" applyBorder="1" applyAlignment="1" applyProtection="1">
      <alignment horizontal="left" vertical="center"/>
      <protection hidden="1"/>
    </xf>
    <xf numFmtId="0" fontId="5" fillId="9" borderId="3" xfId="0" applyFont="1" applyFill="1" applyBorder="1" applyAlignment="1" applyProtection="1">
      <alignment horizontal="center" vertical="center"/>
      <protection hidden="1"/>
    </xf>
    <xf numFmtId="0" fontId="5" fillId="9" borderId="13" xfId="0" applyFont="1" applyFill="1" applyBorder="1" applyAlignment="1" applyProtection="1">
      <alignment horizontal="center" vertical="center"/>
      <protection hidden="1"/>
    </xf>
    <xf numFmtId="0" fontId="5" fillId="4" borderId="0" xfId="0" applyFont="1" applyFill="1" applyAlignment="1" applyProtection="1">
      <alignment horizontal="left" vertical="center" wrapText="1"/>
      <protection hidden="1"/>
    </xf>
    <xf numFmtId="0" fontId="11" fillId="4" borderId="0" xfId="0" applyFont="1" applyFill="1" applyAlignment="1" applyProtection="1">
      <alignment horizontal="center" vertical="center" wrapText="1"/>
      <protection hidden="1"/>
    </xf>
    <xf numFmtId="0" fontId="11" fillId="9" borderId="18" xfId="0" applyFont="1" applyFill="1" applyBorder="1" applyAlignment="1" applyProtection="1">
      <alignment horizontal="center" vertical="center" wrapText="1"/>
      <protection hidden="1"/>
    </xf>
    <xf numFmtId="0" fontId="8" fillId="4" borderId="0" xfId="0" applyFont="1" applyFill="1" applyProtection="1">
      <protection hidden="1"/>
    </xf>
    <xf numFmtId="0" fontId="8" fillId="4" borderId="0" xfId="0" applyFont="1" applyFill="1" applyAlignment="1" applyProtection="1">
      <alignment horizontal="center" vertical="center"/>
      <protection hidden="1"/>
    </xf>
    <xf numFmtId="0" fontId="9" fillId="9" borderId="18" xfId="0" applyFont="1" applyFill="1" applyBorder="1" applyAlignment="1" applyProtection="1">
      <alignment horizontal="center" vertical="center" wrapText="1"/>
      <protection hidden="1"/>
    </xf>
    <xf numFmtId="2" fontId="5" fillId="9" borderId="3" xfId="0" applyNumberFormat="1" applyFont="1" applyFill="1" applyBorder="1" applyAlignment="1" applyProtection="1">
      <alignment horizontal="center" vertical="center"/>
      <protection hidden="1"/>
    </xf>
    <xf numFmtId="0" fontId="5" fillId="4" borderId="0" xfId="0" applyFont="1" applyFill="1" applyAlignment="1" applyProtection="1">
      <alignment horizontal="center" vertical="center"/>
      <protection hidden="1"/>
    </xf>
    <xf numFmtId="49" fontId="8" fillId="8" borderId="3" xfId="0" applyNumberFormat="1" applyFont="1" applyFill="1" applyBorder="1" applyAlignment="1" applyProtection="1">
      <alignment horizontal="center" vertical="center" wrapText="1"/>
      <protection hidden="1"/>
    </xf>
    <xf numFmtId="49" fontId="5" fillId="8" borderId="3" xfId="0" applyNumberFormat="1" applyFont="1" applyFill="1" applyBorder="1" applyAlignment="1" applyProtection="1">
      <alignment horizontal="center" vertical="center" wrapText="1"/>
      <protection hidden="1"/>
    </xf>
    <xf numFmtId="2" fontId="8" fillId="9" borderId="3" xfId="0" applyNumberFormat="1" applyFont="1" applyFill="1" applyBorder="1" applyAlignment="1" applyProtection="1">
      <alignment horizontal="center" vertical="center"/>
      <protection hidden="1"/>
    </xf>
    <xf numFmtId="44" fontId="5" fillId="9" borderId="3" xfId="5" applyFont="1" applyFill="1" applyBorder="1" applyAlignment="1" applyProtection="1">
      <alignment horizontal="right" vertical="center"/>
      <protection hidden="1"/>
    </xf>
    <xf numFmtId="1" fontId="9" fillId="4" borderId="0" xfId="0" applyNumberFormat="1" applyFont="1" applyFill="1" applyAlignment="1" applyProtection="1">
      <alignment horizontal="center" vertical="center"/>
      <protection hidden="1"/>
    </xf>
    <xf numFmtId="44" fontId="5" fillId="9" borderId="18" xfId="5" applyFont="1" applyFill="1" applyBorder="1" applyAlignment="1" applyProtection="1">
      <alignment horizontal="right" vertical="center"/>
      <protection hidden="1"/>
    </xf>
    <xf numFmtId="0" fontId="8" fillId="9" borderId="3" xfId="0" applyFont="1" applyFill="1" applyBorder="1" applyAlignment="1" applyProtection="1">
      <alignment horizontal="center" vertical="center"/>
      <protection hidden="1"/>
    </xf>
    <xf numFmtId="44" fontId="5" fillId="9" borderId="16" xfId="5" applyFont="1" applyFill="1" applyBorder="1" applyAlignment="1" applyProtection="1">
      <alignment horizontal="center" vertical="center"/>
      <protection hidden="1"/>
    </xf>
    <xf numFmtId="44" fontId="9" fillId="9" borderId="18" xfId="5" applyFont="1" applyFill="1" applyBorder="1" applyAlignment="1" applyProtection="1">
      <alignment horizontal="right"/>
      <protection hidden="1"/>
    </xf>
    <xf numFmtId="0" fontId="13" fillId="4" borderId="0" xfId="0" applyFont="1" applyFill="1" applyProtection="1">
      <protection hidden="1"/>
    </xf>
    <xf numFmtId="0" fontId="9" fillId="4" borderId="0" xfId="0" applyFont="1" applyFill="1" applyAlignment="1" applyProtection="1">
      <alignment horizontal="left" vertical="center" wrapText="1"/>
      <protection hidden="1"/>
    </xf>
    <xf numFmtId="1" fontId="5" fillId="9" borderId="3" xfId="0" applyNumberFormat="1" applyFont="1" applyFill="1" applyBorder="1" applyAlignment="1" applyProtection="1">
      <alignment horizontal="center" wrapText="1"/>
      <protection hidden="1"/>
    </xf>
    <xf numFmtId="49" fontId="9" fillId="7" borderId="0" xfId="0" applyNumberFormat="1" applyFont="1" applyFill="1" applyAlignment="1" applyProtection="1">
      <alignment horizontal="left" vertical="center"/>
      <protection hidden="1"/>
    </xf>
    <xf numFmtId="0" fontId="9" fillId="7" borderId="0" xfId="0" applyFont="1" applyFill="1" applyAlignment="1" applyProtection="1">
      <alignment horizontal="center" vertical="center" wrapText="1"/>
      <protection hidden="1"/>
    </xf>
    <xf numFmtId="49" fontId="9" fillId="8" borderId="1" xfId="0" applyNumberFormat="1" applyFont="1" applyFill="1" applyBorder="1" applyAlignment="1" applyProtection="1">
      <alignment horizontal="left" vertical="center"/>
      <protection hidden="1"/>
    </xf>
    <xf numFmtId="0" fontId="9" fillId="8" borderId="2" xfId="0" applyFont="1" applyFill="1" applyBorder="1" applyAlignment="1" applyProtection="1">
      <alignment horizontal="center" vertical="center" wrapText="1"/>
      <protection hidden="1"/>
    </xf>
    <xf numFmtId="49" fontId="9" fillId="8" borderId="3" xfId="0" applyNumberFormat="1" applyFont="1" applyFill="1" applyBorder="1" applyAlignment="1" applyProtection="1">
      <alignment horizontal="center" vertical="center"/>
      <protection hidden="1"/>
    </xf>
    <xf numFmtId="49" fontId="9" fillId="8" borderId="3" xfId="0" applyNumberFormat="1" applyFont="1" applyFill="1" applyBorder="1" applyAlignment="1" applyProtection="1">
      <alignment horizontal="center" vertical="center" wrapText="1"/>
      <protection hidden="1"/>
    </xf>
    <xf numFmtId="49" fontId="8" fillId="8" borderId="1" xfId="0" applyNumberFormat="1" applyFont="1" applyFill="1" applyBorder="1" applyAlignment="1" applyProtection="1">
      <alignment horizontal="left" vertical="center"/>
      <protection hidden="1"/>
    </xf>
    <xf numFmtId="0" fontId="8" fillId="8" borderId="2" xfId="0" applyFont="1" applyFill="1" applyBorder="1" applyAlignment="1" applyProtection="1">
      <alignment horizontal="left" vertical="center"/>
      <protection hidden="1"/>
    </xf>
    <xf numFmtId="165" fontId="8" fillId="9" borderId="3" xfId="0" applyNumberFormat="1" applyFont="1" applyFill="1" applyBorder="1" applyAlignment="1" applyProtection="1">
      <alignment horizontal="center" wrapText="1"/>
      <protection hidden="1"/>
    </xf>
    <xf numFmtId="49" fontId="9" fillId="4" borderId="0" xfId="0" applyNumberFormat="1" applyFont="1" applyFill="1" applyAlignment="1" applyProtection="1">
      <alignment horizontal="right" vertical="center" wrapText="1"/>
      <protection hidden="1"/>
    </xf>
    <xf numFmtId="0" fontId="11" fillId="9" borderId="3" xfId="0" applyFont="1" applyFill="1" applyBorder="1" applyAlignment="1" applyProtection="1">
      <alignment horizontal="center" wrapText="1"/>
      <protection hidden="1"/>
    </xf>
    <xf numFmtId="165" fontId="9" fillId="9" borderId="3" xfId="0" applyNumberFormat="1" applyFont="1" applyFill="1" applyBorder="1" applyAlignment="1" applyProtection="1">
      <alignment horizontal="center" wrapText="1"/>
      <protection hidden="1"/>
    </xf>
    <xf numFmtId="165" fontId="8" fillId="9" borderId="3" xfId="0" applyNumberFormat="1" applyFont="1" applyFill="1" applyBorder="1" applyAlignment="1" applyProtection="1">
      <alignment horizontal="center" vertical="center" wrapText="1"/>
      <protection hidden="1"/>
    </xf>
    <xf numFmtId="165" fontId="9" fillId="9" borderId="3" xfId="0" applyNumberFormat="1" applyFont="1" applyFill="1" applyBorder="1" applyAlignment="1" applyProtection="1">
      <alignment horizontal="left" vertical="center" wrapText="1"/>
      <protection hidden="1"/>
    </xf>
    <xf numFmtId="0" fontId="8" fillId="4" borderId="0" xfId="0" applyFont="1" applyFill="1" applyAlignment="1" applyProtection="1">
      <alignment horizontal="center"/>
      <protection hidden="1"/>
    </xf>
    <xf numFmtId="49" fontId="9" fillId="4" borderId="3" xfId="0" applyNumberFormat="1" applyFont="1" applyFill="1" applyBorder="1" applyAlignment="1" applyProtection="1">
      <alignment horizontal="center" vertical="center" wrapText="1"/>
      <protection hidden="1"/>
    </xf>
    <xf numFmtId="1" fontId="8" fillId="9" borderId="3" xfId="0" applyNumberFormat="1" applyFont="1" applyFill="1" applyBorder="1" applyAlignment="1" applyProtection="1">
      <alignment horizontal="center" vertical="center"/>
      <protection hidden="1"/>
    </xf>
    <xf numFmtId="10" fontId="8" fillId="9" borderId="3" xfId="1" applyNumberFormat="1" applyFont="1" applyFill="1" applyBorder="1" applyAlignment="1" applyProtection="1">
      <alignment horizontal="center" vertical="center"/>
      <protection hidden="1"/>
    </xf>
    <xf numFmtId="0" fontId="11" fillId="8" borderId="3"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protection hidden="1"/>
    </xf>
    <xf numFmtId="0" fontId="8" fillId="4" borderId="5" xfId="0" applyFont="1" applyFill="1" applyBorder="1" applyAlignment="1">
      <alignment horizontal="center"/>
    </xf>
    <xf numFmtId="1" fontId="8" fillId="9" borderId="3" xfId="0" applyNumberFormat="1" applyFont="1" applyFill="1" applyBorder="1" applyAlignment="1" applyProtection="1">
      <alignment horizontal="center" vertical="center" wrapText="1"/>
      <protection hidden="1"/>
    </xf>
    <xf numFmtId="0" fontId="8" fillId="5" borderId="15" xfId="0" applyFont="1" applyFill="1" applyBorder="1" applyAlignment="1" applyProtection="1">
      <alignment horizontal="center" vertical="center"/>
      <protection locked="0"/>
    </xf>
    <xf numFmtId="0" fontId="8" fillId="4" borderId="26" xfId="0" applyFont="1" applyFill="1" applyBorder="1" applyAlignment="1">
      <alignment horizontal="center"/>
    </xf>
    <xf numFmtId="0" fontId="13" fillId="4" borderId="0" xfId="0" applyFont="1" applyFill="1" applyAlignment="1">
      <alignment horizontal="center"/>
    </xf>
    <xf numFmtId="0" fontId="6" fillId="4" borderId="5" xfId="0" applyFont="1" applyFill="1" applyBorder="1" applyAlignment="1">
      <alignment horizontal="center"/>
    </xf>
    <xf numFmtId="0" fontId="5" fillId="9" borderId="13" xfId="0" applyFont="1" applyFill="1" applyBorder="1" applyAlignment="1" applyProtection="1">
      <alignment horizontal="center" vertical="center" wrapText="1"/>
      <protection hidden="1"/>
    </xf>
    <xf numFmtId="1" fontId="8" fillId="4" borderId="0" xfId="0" applyNumberFormat="1" applyFont="1" applyFill="1" applyAlignment="1" applyProtection="1">
      <alignment horizontal="center" vertical="center" wrapText="1"/>
      <protection hidden="1"/>
    </xf>
    <xf numFmtId="1" fontId="8" fillId="4" borderId="8" xfId="0" applyNumberFormat="1" applyFont="1" applyFill="1" applyBorder="1" applyAlignment="1" applyProtection="1">
      <alignment horizontal="center" vertical="center" wrapText="1"/>
      <protection hidden="1"/>
    </xf>
    <xf numFmtId="1" fontId="9" fillId="4" borderId="8" xfId="0" applyNumberFormat="1" applyFont="1" applyFill="1" applyBorder="1" applyAlignment="1" applyProtection="1">
      <alignment horizontal="center" vertical="center" wrapText="1"/>
      <protection hidden="1"/>
    </xf>
    <xf numFmtId="1" fontId="8" fillId="9" borderId="18" xfId="0" applyNumberFormat="1" applyFont="1" applyFill="1" applyBorder="1" applyAlignment="1" applyProtection="1">
      <alignment horizontal="center" vertical="center" wrapText="1"/>
      <protection hidden="1"/>
    </xf>
    <xf numFmtId="0" fontId="8" fillId="4" borderId="8" xfId="0" applyFont="1" applyFill="1" applyBorder="1" applyAlignment="1" applyProtection="1">
      <alignment horizontal="center"/>
      <protection hidden="1"/>
    </xf>
    <xf numFmtId="0" fontId="13" fillId="4" borderId="5" xfId="0" applyFont="1" applyFill="1" applyBorder="1" applyAlignment="1" applyProtection="1">
      <alignment horizontal="center"/>
      <protection hidden="1"/>
    </xf>
    <xf numFmtId="1" fontId="8" fillId="4" borderId="0" xfId="0" applyNumberFormat="1" applyFont="1" applyFill="1" applyAlignment="1" applyProtection="1">
      <alignment vertical="center" wrapText="1"/>
      <protection hidden="1"/>
    </xf>
    <xf numFmtId="1" fontId="8" fillId="7" borderId="0" xfId="0" applyNumberFormat="1" applyFont="1" applyFill="1" applyAlignment="1" applyProtection="1">
      <alignment vertical="center" wrapText="1"/>
      <protection hidden="1"/>
    </xf>
    <xf numFmtId="1" fontId="8" fillId="7" borderId="0" xfId="0" applyNumberFormat="1" applyFont="1" applyFill="1" applyAlignment="1" applyProtection="1">
      <alignment horizontal="center" vertical="center" wrapText="1"/>
      <protection hidden="1"/>
    </xf>
    <xf numFmtId="0" fontId="8" fillId="7" borderId="0" xfId="0" applyFont="1" applyFill="1" applyAlignment="1" applyProtection="1">
      <alignment horizontal="center"/>
      <protection hidden="1"/>
    </xf>
    <xf numFmtId="0" fontId="13" fillId="7" borderId="0" xfId="0" applyFont="1" applyFill="1" applyProtection="1">
      <protection hidden="1"/>
    </xf>
    <xf numFmtId="0" fontId="5" fillId="9" borderId="1" xfId="0" applyFont="1" applyFill="1" applyBorder="1" applyAlignment="1" applyProtection="1">
      <alignment horizontal="center" vertical="center"/>
      <protection hidden="1"/>
    </xf>
    <xf numFmtId="0" fontId="5" fillId="9" borderId="11" xfId="0" applyFont="1" applyFill="1" applyBorder="1" applyAlignment="1" applyProtection="1">
      <alignment horizontal="center" vertical="center"/>
      <protection hidden="1"/>
    </xf>
    <xf numFmtId="1" fontId="8" fillId="4" borderId="8" xfId="0" applyNumberFormat="1" applyFont="1" applyFill="1" applyBorder="1" applyAlignment="1" applyProtection="1">
      <alignment horizontal="center" vertical="center"/>
      <protection hidden="1"/>
    </xf>
    <xf numFmtId="0" fontId="8" fillId="4" borderId="32" xfId="0" applyFont="1" applyFill="1" applyBorder="1" applyAlignment="1" applyProtection="1">
      <alignment horizontal="center"/>
      <protection hidden="1"/>
    </xf>
    <xf numFmtId="49" fontId="11" fillId="8" borderId="3" xfId="0" applyNumberFormat="1" applyFont="1" applyFill="1" applyBorder="1" applyAlignment="1" applyProtection="1">
      <alignment horizontal="center" vertical="center" wrapText="1"/>
      <protection hidden="1"/>
    </xf>
    <xf numFmtId="0" fontId="0" fillId="4" borderId="0" xfId="0" applyFill="1" applyProtection="1">
      <protection hidden="1"/>
    </xf>
    <xf numFmtId="44" fontId="5" fillId="9" borderId="3" xfId="5" applyFont="1" applyFill="1" applyBorder="1" applyAlignment="1" applyProtection="1">
      <alignment horizontal="center" vertical="center" wrapText="1"/>
      <protection hidden="1"/>
    </xf>
    <xf numFmtId="164" fontId="5" fillId="9" borderId="3" xfId="0" applyNumberFormat="1" applyFont="1" applyFill="1" applyBorder="1" applyAlignment="1" applyProtection="1">
      <alignment horizontal="center" vertical="center"/>
      <protection hidden="1"/>
    </xf>
    <xf numFmtId="164" fontId="5" fillId="9" borderId="13" xfId="0" applyNumberFormat="1" applyFont="1" applyFill="1" applyBorder="1" applyAlignment="1" applyProtection="1">
      <alignment horizontal="center" vertical="center"/>
      <protection hidden="1"/>
    </xf>
    <xf numFmtId="0" fontId="13" fillId="4" borderId="0" xfId="0" applyFont="1" applyFill="1" applyAlignment="1" applyProtection="1">
      <alignment horizontal="center"/>
      <protection hidden="1"/>
    </xf>
    <xf numFmtId="49" fontId="9" fillId="4" borderId="0" xfId="0" applyNumberFormat="1" applyFont="1" applyFill="1" applyAlignment="1" applyProtection="1">
      <alignment horizontal="center"/>
      <protection hidden="1"/>
    </xf>
    <xf numFmtId="164" fontId="11" fillId="9" borderId="18" xfId="0" applyNumberFormat="1" applyFont="1" applyFill="1" applyBorder="1" applyAlignment="1" applyProtection="1">
      <alignment horizontal="center" vertical="center"/>
      <protection hidden="1"/>
    </xf>
    <xf numFmtId="49" fontId="9" fillId="4" borderId="0" xfId="0" applyNumberFormat="1" applyFont="1" applyFill="1" applyAlignment="1" applyProtection="1">
      <alignment horizontal="right"/>
      <protection hidden="1"/>
    </xf>
    <xf numFmtId="164" fontId="38" fillId="4" borderId="0" xfId="0" applyNumberFormat="1" applyFont="1" applyFill="1" applyAlignment="1" applyProtection="1">
      <alignment horizontal="right" vertical="center"/>
      <protection hidden="1"/>
    </xf>
    <xf numFmtId="0" fontId="8" fillId="9" borderId="18" xfId="0" applyFont="1" applyFill="1" applyBorder="1" applyAlignment="1" applyProtection="1">
      <alignment horizontal="center" vertical="center"/>
      <protection hidden="1"/>
    </xf>
    <xf numFmtId="49" fontId="11" fillId="8" borderId="2" xfId="0" applyNumberFormat="1" applyFont="1" applyFill="1" applyBorder="1" applyAlignment="1" applyProtection="1">
      <alignment horizontal="center" vertical="center" wrapText="1"/>
      <protection hidden="1"/>
    </xf>
    <xf numFmtId="2" fontId="5" fillId="9" borderId="2" xfId="0" applyNumberFormat="1" applyFont="1" applyFill="1" applyBorder="1" applyAlignment="1" applyProtection="1">
      <alignment horizontal="center" vertical="center"/>
      <protection hidden="1"/>
    </xf>
    <xf numFmtId="44" fontId="13" fillId="9" borderId="3" xfId="5" applyFont="1" applyFill="1" applyBorder="1" applyAlignment="1" applyProtection="1">
      <alignment horizontal="center"/>
      <protection hidden="1"/>
    </xf>
    <xf numFmtId="0" fontId="0" fillId="4" borderId="0" xfId="0" applyFill="1" applyAlignment="1" applyProtection="1">
      <alignment horizontal="center"/>
      <protection hidden="1"/>
    </xf>
    <xf numFmtId="49" fontId="9" fillId="4" borderId="5" xfId="0" applyNumberFormat="1" applyFont="1" applyFill="1" applyBorder="1" applyAlignment="1" applyProtection="1">
      <alignment horizontal="center"/>
      <protection hidden="1"/>
    </xf>
    <xf numFmtId="0" fontId="5" fillId="4" borderId="32" xfId="0" applyFont="1" applyFill="1" applyBorder="1" applyAlignment="1" applyProtection="1">
      <alignment vertical="center"/>
      <protection locked="0"/>
    </xf>
    <xf numFmtId="0" fontId="5" fillId="4" borderId="5" xfId="0" applyFont="1" applyFill="1" applyBorder="1" applyAlignment="1">
      <alignment horizontal="left" vertical="center" wrapText="1"/>
    </xf>
    <xf numFmtId="0" fontId="13" fillId="4" borderId="37" xfId="0" applyFont="1" applyFill="1" applyBorder="1"/>
    <xf numFmtId="0" fontId="5" fillId="4" borderId="32" xfId="0" applyFont="1" applyFill="1" applyBorder="1" applyAlignment="1" applyProtection="1">
      <alignment horizontal="center" vertical="center"/>
      <protection locked="0"/>
    </xf>
    <xf numFmtId="49" fontId="5" fillId="4" borderId="5" xfId="0" applyNumberFormat="1" applyFont="1" applyFill="1" applyBorder="1" applyAlignment="1" applyProtection="1">
      <alignment horizontal="center" vertical="center"/>
      <protection locked="0"/>
    </xf>
    <xf numFmtId="49" fontId="9" fillId="4" borderId="27" xfId="0" applyNumberFormat="1" applyFont="1" applyFill="1" applyBorder="1" applyAlignment="1" applyProtection="1">
      <alignment horizontal="center" vertical="center"/>
      <protection hidden="1"/>
    </xf>
    <xf numFmtId="164" fontId="11" fillId="4" borderId="28" xfId="0" applyNumberFormat="1" applyFont="1" applyFill="1" applyBorder="1" applyAlignment="1">
      <alignment horizontal="right" vertical="center"/>
    </xf>
    <xf numFmtId="1" fontId="9" fillId="9" borderId="3" xfId="0" applyNumberFormat="1" applyFont="1" applyFill="1" applyBorder="1" applyAlignment="1" applyProtection="1">
      <alignment horizontal="center" vertical="center" wrapText="1"/>
      <protection hidden="1"/>
    </xf>
    <xf numFmtId="3" fontId="13" fillId="9" borderId="3" xfId="0" applyNumberFormat="1" applyFont="1" applyFill="1" applyBorder="1" applyAlignment="1" applyProtection="1">
      <alignment horizontal="center" vertical="center"/>
      <protection hidden="1"/>
    </xf>
    <xf numFmtId="1" fontId="13" fillId="9" borderId="3" xfId="0" applyNumberFormat="1" applyFont="1" applyFill="1" applyBorder="1" applyAlignment="1" applyProtection="1">
      <alignment horizontal="center" vertical="center"/>
      <protection hidden="1"/>
    </xf>
    <xf numFmtId="1" fontId="13" fillId="9" borderId="17" xfId="0" applyNumberFormat="1" applyFont="1" applyFill="1" applyBorder="1" applyAlignment="1" applyProtection="1">
      <alignment horizontal="center" vertical="center"/>
      <protection hidden="1"/>
    </xf>
    <xf numFmtId="44" fontId="13" fillId="9" borderId="3" xfId="5" applyFont="1" applyFill="1" applyBorder="1" applyProtection="1">
      <protection hidden="1"/>
    </xf>
    <xf numFmtId="44" fontId="13" fillId="9" borderId="17" xfId="5" applyFont="1" applyFill="1" applyBorder="1" applyProtection="1">
      <protection hidden="1"/>
    </xf>
    <xf numFmtId="0" fontId="2" fillId="8" borderId="21" xfId="0" applyFont="1" applyFill="1" applyBorder="1" applyAlignment="1" applyProtection="1">
      <alignment horizontal="left" vertical="center"/>
      <protection hidden="1"/>
    </xf>
    <xf numFmtId="0" fontId="13" fillId="8" borderId="22" xfId="0" applyFont="1" applyFill="1" applyBorder="1" applyProtection="1">
      <protection hidden="1"/>
    </xf>
    <xf numFmtId="0" fontId="13" fillId="4" borderId="22" xfId="0" applyFont="1" applyFill="1" applyBorder="1" applyProtection="1">
      <protection hidden="1"/>
    </xf>
    <xf numFmtId="0" fontId="6" fillId="4" borderId="24" xfId="0" applyFont="1" applyFill="1" applyBorder="1" applyAlignment="1" applyProtection="1">
      <alignment horizontal="left" vertical="center"/>
      <protection hidden="1"/>
    </xf>
    <xf numFmtId="0" fontId="2" fillId="3" borderId="24" xfId="0" applyFont="1" applyFill="1" applyBorder="1" applyAlignment="1" applyProtection="1">
      <alignment horizontal="left" vertical="center"/>
      <protection hidden="1"/>
    </xf>
    <xf numFmtId="0" fontId="13" fillId="3" borderId="0" xfId="0" applyFont="1" applyFill="1" applyProtection="1">
      <protection hidden="1"/>
    </xf>
    <xf numFmtId="0" fontId="13" fillId="3" borderId="25" xfId="0" applyFont="1" applyFill="1" applyBorder="1" applyProtection="1">
      <protection hidden="1"/>
    </xf>
    <xf numFmtId="0" fontId="2" fillId="8" borderId="24" xfId="0" applyFont="1" applyFill="1" applyBorder="1" applyAlignment="1" applyProtection="1">
      <alignment horizontal="left" vertical="center"/>
      <protection hidden="1"/>
    </xf>
    <xf numFmtId="0" fontId="13" fillId="8" borderId="0" xfId="0" applyFont="1" applyFill="1" applyProtection="1">
      <protection hidden="1"/>
    </xf>
    <xf numFmtId="0" fontId="13" fillId="8" borderId="25" xfId="0" applyFont="1" applyFill="1" applyBorder="1" applyProtection="1">
      <protection hidden="1"/>
    </xf>
    <xf numFmtId="49" fontId="9" fillId="8" borderId="15" xfId="0" applyNumberFormat="1" applyFont="1" applyFill="1" applyBorder="1" applyAlignment="1" applyProtection="1">
      <alignment horizontal="center" vertical="center" wrapText="1"/>
      <protection hidden="1"/>
    </xf>
    <xf numFmtId="0" fontId="13" fillId="4" borderId="24" xfId="0" applyFont="1" applyFill="1" applyBorder="1" applyProtection="1">
      <protection hidden="1"/>
    </xf>
    <xf numFmtId="0" fontId="37" fillId="4" borderId="0" xfId="0" applyFont="1" applyFill="1" applyAlignment="1" applyProtection="1">
      <alignment horizontal="right"/>
      <protection hidden="1"/>
    </xf>
    <xf numFmtId="0" fontId="37" fillId="8" borderId="0" xfId="0" applyFont="1" applyFill="1" applyAlignment="1" applyProtection="1">
      <alignment horizontal="right"/>
      <protection hidden="1"/>
    </xf>
    <xf numFmtId="44" fontId="13" fillId="8" borderId="0" xfId="5" applyFont="1" applyFill="1" applyBorder="1" applyProtection="1">
      <protection hidden="1"/>
    </xf>
    <xf numFmtId="44" fontId="13" fillId="4" borderId="0" xfId="5" applyFont="1" applyFill="1" applyBorder="1" applyProtection="1">
      <protection hidden="1"/>
    </xf>
    <xf numFmtId="0" fontId="4" fillId="5" borderId="3" xfId="0" applyFont="1"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9" fillId="13" borderId="22" xfId="0" applyFont="1" applyFill="1" applyBorder="1" applyAlignment="1" applyProtection="1">
      <alignment vertical="center" wrapText="1"/>
      <protection hidden="1"/>
    </xf>
    <xf numFmtId="0" fontId="9" fillId="4" borderId="0" xfId="0" applyFont="1" applyFill="1" applyAlignment="1" applyProtection="1">
      <alignment vertical="center" wrapText="1"/>
      <protection hidden="1"/>
    </xf>
    <xf numFmtId="0" fontId="9" fillId="7" borderId="0" xfId="0" applyFont="1" applyFill="1" applyAlignment="1" applyProtection="1">
      <alignment vertical="center" wrapText="1"/>
      <protection hidden="1"/>
    </xf>
    <xf numFmtId="1" fontId="8" fillId="4" borderId="27" xfId="0" applyNumberFormat="1" applyFont="1" applyFill="1" applyBorder="1" applyAlignment="1" applyProtection="1">
      <alignment vertical="center"/>
      <protection hidden="1"/>
    </xf>
    <xf numFmtId="1" fontId="8" fillId="4" borderId="27" xfId="0" applyNumberFormat="1" applyFont="1" applyFill="1" applyBorder="1" applyAlignment="1" applyProtection="1">
      <alignment horizontal="center" vertical="center"/>
      <protection hidden="1"/>
    </xf>
    <xf numFmtId="0" fontId="8" fillId="4" borderId="27" xfId="0" applyFont="1" applyFill="1" applyBorder="1" applyAlignment="1" applyProtection="1">
      <alignment horizontal="center"/>
      <protection hidden="1"/>
    </xf>
    <xf numFmtId="0" fontId="13" fillId="4" borderId="27" xfId="0" applyFont="1" applyFill="1" applyBorder="1" applyProtection="1">
      <protection hidden="1"/>
    </xf>
    <xf numFmtId="49" fontId="9" fillId="4" borderId="0" xfId="0" applyNumberFormat="1" applyFont="1" applyFill="1" applyAlignment="1" applyProtection="1">
      <alignment horizontal="left" vertical="center"/>
      <protection hidden="1"/>
    </xf>
    <xf numFmtId="0" fontId="9" fillId="8" borderId="3" xfId="0" applyFont="1" applyFill="1" applyBorder="1" applyAlignment="1" applyProtection="1">
      <alignment horizontal="center" vertical="center" wrapText="1"/>
      <protection hidden="1"/>
    </xf>
    <xf numFmtId="0" fontId="4" fillId="9" borderId="3" xfId="0" applyFont="1" applyFill="1" applyBorder="1" applyAlignment="1" applyProtection="1">
      <alignment horizontal="center" vertical="center"/>
      <protection hidden="1"/>
    </xf>
    <xf numFmtId="49" fontId="5" fillId="4" borderId="0" xfId="0" applyNumberFormat="1" applyFont="1" applyFill="1" applyAlignment="1" applyProtection="1">
      <alignment horizontal="center" vertical="center"/>
      <protection hidden="1"/>
    </xf>
    <xf numFmtId="0" fontId="5" fillId="9" borderId="18" xfId="0" applyFont="1" applyFill="1" applyBorder="1" applyAlignment="1" applyProtection="1">
      <alignment horizontal="center" vertical="center"/>
      <protection hidden="1"/>
    </xf>
    <xf numFmtId="164" fontId="5" fillId="9" borderId="3" xfId="0" applyNumberFormat="1" applyFont="1" applyFill="1" applyBorder="1" applyAlignment="1" applyProtection="1">
      <alignment horizontal="right" vertical="center"/>
      <protection hidden="1"/>
    </xf>
    <xf numFmtId="164" fontId="5" fillId="9" borderId="13" xfId="0" applyNumberFormat="1" applyFont="1" applyFill="1" applyBorder="1" applyAlignment="1" applyProtection="1">
      <alignment horizontal="right" vertical="center"/>
      <protection hidden="1"/>
    </xf>
    <xf numFmtId="1" fontId="11" fillId="4" borderId="0" xfId="0" applyNumberFormat="1" applyFont="1" applyFill="1" applyAlignment="1" applyProtection="1">
      <alignment horizontal="right" vertical="center"/>
      <protection hidden="1"/>
    </xf>
    <xf numFmtId="44" fontId="8" fillId="9" borderId="18" xfId="5" applyFont="1" applyFill="1" applyBorder="1" applyAlignment="1" applyProtection="1">
      <alignment horizontal="right" vertical="center"/>
      <protection hidden="1"/>
    </xf>
    <xf numFmtId="0" fontId="5" fillId="7" borderId="0" xfId="0" applyFont="1" applyFill="1" applyAlignment="1" applyProtection="1">
      <alignment horizontal="left" vertical="center" wrapText="1"/>
      <protection hidden="1"/>
    </xf>
    <xf numFmtId="0" fontId="5" fillId="7" borderId="25" xfId="0" applyFont="1" applyFill="1" applyBorder="1" applyAlignment="1" applyProtection="1">
      <alignment horizontal="left" vertical="center" wrapText="1"/>
      <protection hidden="1"/>
    </xf>
    <xf numFmtId="49" fontId="11" fillId="8" borderId="16" xfId="0" applyNumberFormat="1" applyFont="1" applyFill="1" applyBorder="1" applyAlignment="1" applyProtection="1">
      <alignment horizontal="center" vertical="center" wrapText="1"/>
      <protection hidden="1"/>
    </xf>
    <xf numFmtId="1" fontId="11" fillId="4" borderId="27" xfId="0" applyNumberFormat="1" applyFont="1" applyFill="1" applyBorder="1" applyAlignment="1" applyProtection="1">
      <alignment horizontal="right" vertical="center"/>
      <protection hidden="1"/>
    </xf>
    <xf numFmtId="0" fontId="13" fillId="9" borderId="18" xfId="0" applyFont="1" applyFill="1" applyBorder="1" applyAlignment="1" applyProtection="1">
      <alignment horizontal="center" vertical="center"/>
      <protection hidden="1"/>
    </xf>
    <xf numFmtId="49" fontId="5" fillId="4" borderId="36" xfId="0" applyNumberFormat="1" applyFont="1" applyFill="1" applyBorder="1" applyAlignment="1" applyProtection="1">
      <alignment horizontal="center" vertical="center"/>
      <protection hidden="1"/>
    </xf>
    <xf numFmtId="0" fontId="5" fillId="4" borderId="5" xfId="0" applyFont="1" applyFill="1" applyBorder="1" applyAlignment="1" applyProtection="1">
      <alignment horizontal="left" vertical="center" wrapText="1"/>
      <protection hidden="1"/>
    </xf>
    <xf numFmtId="0" fontId="5" fillId="4" borderId="27" xfId="0" applyFont="1" applyFill="1" applyBorder="1" applyAlignment="1" applyProtection="1">
      <alignment horizontal="left" vertical="center" wrapText="1"/>
      <protection hidden="1"/>
    </xf>
    <xf numFmtId="0" fontId="13" fillId="9" borderId="18" xfId="0" applyFont="1" applyFill="1" applyBorder="1" applyAlignment="1" applyProtection="1">
      <alignment horizontal="center"/>
      <protection hidden="1"/>
    </xf>
    <xf numFmtId="49" fontId="9" fillId="13" borderId="22" xfId="0" applyNumberFormat="1" applyFont="1" applyFill="1" applyBorder="1" applyAlignment="1" applyProtection="1">
      <alignment horizontal="left" vertical="center"/>
      <protection hidden="1"/>
    </xf>
    <xf numFmtId="49" fontId="9" fillId="13" borderId="23" xfId="0" applyNumberFormat="1" applyFont="1" applyFill="1" applyBorder="1" applyAlignment="1" applyProtection="1">
      <alignment horizontal="left" vertical="center"/>
      <protection hidden="1"/>
    </xf>
    <xf numFmtId="49" fontId="9" fillId="4" borderId="25" xfId="0" applyNumberFormat="1" applyFont="1" applyFill="1" applyBorder="1" applyAlignment="1" applyProtection="1">
      <alignment horizontal="left" vertical="center"/>
      <protection hidden="1"/>
    </xf>
    <xf numFmtId="164" fontId="5" fillId="9" borderId="16" xfId="0" applyNumberFormat="1" applyFont="1" applyFill="1" applyBorder="1" applyAlignment="1" applyProtection="1">
      <alignment horizontal="center" vertical="center"/>
      <protection hidden="1"/>
    </xf>
    <xf numFmtId="0" fontId="37" fillId="4" borderId="27" xfId="0" applyFont="1" applyFill="1" applyBorder="1" applyAlignment="1" applyProtection="1">
      <alignment horizontal="right"/>
      <protection hidden="1"/>
    </xf>
    <xf numFmtId="164" fontId="8" fillId="9" borderId="18" xfId="0" applyNumberFormat="1" applyFont="1" applyFill="1" applyBorder="1" applyAlignment="1" applyProtection="1">
      <alignment horizontal="center" vertical="center"/>
      <protection hidden="1"/>
    </xf>
    <xf numFmtId="49" fontId="9" fillId="8" borderId="1" xfId="0" applyNumberFormat="1" applyFont="1" applyFill="1" applyBorder="1" applyAlignment="1" applyProtection="1">
      <alignment horizontal="center" vertical="center" wrapText="1"/>
      <protection hidden="1"/>
    </xf>
    <xf numFmtId="0" fontId="0" fillId="0" borderId="0" xfId="0" applyProtection="1">
      <protection hidden="1"/>
    </xf>
    <xf numFmtId="0" fontId="2" fillId="2" borderId="0" xfId="2" applyFont="1" applyFill="1" applyAlignment="1" applyProtection="1">
      <alignment horizontal="center"/>
      <protection hidden="1"/>
    </xf>
    <xf numFmtId="0" fontId="17" fillId="10" borderId="0" xfId="2" applyFont="1" applyFill="1" applyAlignment="1" applyProtection="1">
      <alignment vertical="center"/>
      <protection hidden="1"/>
    </xf>
    <xf numFmtId="0" fontId="6" fillId="3" borderId="0" xfId="2" applyFont="1" applyFill="1" applyAlignment="1" applyProtection="1">
      <alignment horizontal="left" vertical="center"/>
      <protection hidden="1"/>
    </xf>
    <xf numFmtId="0" fontId="4" fillId="4" borderId="0" xfId="2" applyFont="1" applyFill="1" applyAlignment="1" applyProtection="1">
      <alignment horizontal="center" vertical="center"/>
      <protection hidden="1"/>
    </xf>
    <xf numFmtId="0" fontId="4" fillId="4" borderId="0" xfId="2" applyFont="1" applyFill="1" applyAlignment="1" applyProtection="1">
      <alignment horizontal="left" vertical="center"/>
      <protection hidden="1"/>
    </xf>
    <xf numFmtId="0" fontId="4" fillId="4" borderId="0" xfId="2" applyFont="1" applyFill="1" applyAlignment="1" applyProtection="1">
      <alignment vertical="center"/>
      <protection hidden="1"/>
    </xf>
    <xf numFmtId="0" fontId="6" fillId="4" borderId="0" xfId="2" applyFont="1" applyFill="1" applyAlignment="1" applyProtection="1">
      <alignment horizontal="center" vertical="center"/>
      <protection hidden="1"/>
    </xf>
    <xf numFmtId="0" fontId="4" fillId="4" borderId="0" xfId="2" applyFont="1" applyFill="1" applyAlignment="1" applyProtection="1">
      <alignment horizontal="left" vertical="top"/>
      <protection hidden="1"/>
    </xf>
    <xf numFmtId="0" fontId="5" fillId="4" borderId="0" xfId="3" applyFont="1" applyFill="1" applyAlignment="1" applyProtection="1">
      <alignment horizontal="left" vertical="top"/>
      <protection hidden="1"/>
    </xf>
    <xf numFmtId="0" fontId="5" fillId="4" borderId="0" xfId="2" applyFont="1" applyFill="1" applyAlignment="1" applyProtection="1">
      <alignment horizontal="left" vertical="top"/>
      <protection hidden="1"/>
    </xf>
    <xf numFmtId="0" fontId="5" fillId="4" borderId="0" xfId="2" applyFont="1" applyFill="1" applyAlignment="1" applyProtection="1">
      <alignment vertical="top"/>
      <protection hidden="1"/>
    </xf>
    <xf numFmtId="0" fontId="5" fillId="4" borderId="0" xfId="2" applyFont="1" applyFill="1" applyAlignment="1" applyProtection="1">
      <alignment horizontal="left" vertical="center" wrapText="1"/>
      <protection hidden="1"/>
    </xf>
    <xf numFmtId="0" fontId="4" fillId="0" borderId="0" xfId="2" applyFont="1" applyAlignment="1" applyProtection="1">
      <alignment horizontal="center"/>
      <protection hidden="1"/>
    </xf>
    <xf numFmtId="0" fontId="6" fillId="3" borderId="0" xfId="2" applyFont="1" applyFill="1" applyAlignment="1" applyProtection="1">
      <alignment horizontal="left"/>
      <protection hidden="1"/>
    </xf>
    <xf numFmtId="0" fontId="6" fillId="3" borderId="0" xfId="2" applyFont="1" applyFill="1" applyProtection="1">
      <protection hidden="1"/>
    </xf>
    <xf numFmtId="0" fontId="6" fillId="7" borderId="0" xfId="2" applyFont="1" applyFill="1" applyAlignment="1" applyProtection="1">
      <alignment horizontal="left" vertical="center"/>
      <protection hidden="1"/>
    </xf>
    <xf numFmtId="0" fontId="4" fillId="8" borderId="1" xfId="2" applyFont="1" applyFill="1" applyBorder="1" applyAlignment="1" applyProtection="1">
      <alignment horizontal="left" vertical="center"/>
      <protection hidden="1"/>
    </xf>
    <xf numFmtId="0" fontId="4" fillId="8" borderId="4" xfId="2" applyFont="1" applyFill="1" applyBorder="1" applyAlignment="1" applyProtection="1">
      <alignment horizontal="left" vertical="center"/>
      <protection hidden="1"/>
    </xf>
    <xf numFmtId="0" fontId="4" fillId="4" borderId="0" xfId="2" applyFont="1" applyFill="1" applyAlignment="1" applyProtection="1">
      <alignment horizontal="center"/>
      <protection hidden="1"/>
    </xf>
    <xf numFmtId="0" fontId="6" fillId="7" borderId="0" xfId="2" applyFont="1" applyFill="1" applyAlignment="1" applyProtection="1">
      <alignment vertical="center"/>
      <protection hidden="1"/>
    </xf>
    <xf numFmtId="0" fontId="4" fillId="4" borderId="0" xfId="2" applyFont="1" applyFill="1" applyProtection="1">
      <protection hidden="1"/>
    </xf>
    <xf numFmtId="0" fontId="4" fillId="4" borderId="0" xfId="2" applyFont="1" applyFill="1" applyAlignment="1" applyProtection="1">
      <alignment horizontal="right" vertical="center"/>
      <protection hidden="1"/>
    </xf>
    <xf numFmtId="0" fontId="6" fillId="7" borderId="0" xfId="2" applyFont="1" applyFill="1" applyAlignment="1" applyProtection="1">
      <alignment horizontal="left"/>
      <protection hidden="1"/>
    </xf>
    <xf numFmtId="0" fontId="6" fillId="4" borderId="0" xfId="2" applyFont="1" applyFill="1" applyAlignment="1" applyProtection="1">
      <alignment horizontal="left" vertical="center"/>
      <protection hidden="1"/>
    </xf>
    <xf numFmtId="0" fontId="12" fillId="0" borderId="0" xfId="0" applyFont="1" applyProtection="1">
      <protection hidden="1"/>
    </xf>
    <xf numFmtId="0" fontId="20" fillId="4" borderId="0" xfId="2" applyFont="1" applyFill="1" applyAlignment="1" applyProtection="1">
      <alignment horizontal="left" vertical="top"/>
      <protection hidden="1"/>
    </xf>
    <xf numFmtId="0" fontId="6" fillId="7" borderId="0" xfId="2" applyFont="1" applyFill="1" applyAlignment="1" applyProtection="1">
      <alignment horizontal="left" vertical="top"/>
      <protection hidden="1"/>
    </xf>
    <xf numFmtId="0" fontId="21" fillId="4" borderId="0" xfId="2" applyFont="1" applyFill="1" applyAlignment="1" applyProtection="1">
      <alignment horizontal="left" vertical="top" wrapText="1"/>
      <protection hidden="1"/>
    </xf>
    <xf numFmtId="0" fontId="7" fillId="4" borderId="0" xfId="2" applyFont="1" applyFill="1" applyAlignment="1" applyProtection="1">
      <alignment horizontal="left" vertical="center" wrapText="1"/>
      <protection hidden="1"/>
    </xf>
    <xf numFmtId="0" fontId="6" fillId="8" borderId="0" xfId="2" applyFont="1" applyFill="1" applyAlignment="1" applyProtection="1">
      <alignment horizontal="left" vertical="center"/>
      <protection hidden="1"/>
    </xf>
    <xf numFmtId="0" fontId="6" fillId="4" borderId="0" xfId="2" applyFont="1" applyFill="1" applyAlignment="1" applyProtection="1">
      <alignment vertical="center"/>
      <protection hidden="1"/>
    </xf>
    <xf numFmtId="0" fontId="13" fillId="4" borderId="0" xfId="0" applyFont="1" applyFill="1" applyAlignment="1">
      <alignment horizontal="left" vertical="top" wrapText="1"/>
    </xf>
    <xf numFmtId="49" fontId="8" fillId="4" borderId="0" xfId="0" applyNumberFormat="1" applyFont="1" applyFill="1" applyAlignment="1">
      <alignment horizontal="left" vertical="top" wrapText="1"/>
    </xf>
    <xf numFmtId="164" fontId="5" fillId="4" borderId="0" xfId="0" applyNumberFormat="1" applyFont="1" applyFill="1" applyAlignment="1">
      <alignment horizontal="center" vertical="center" wrapText="1"/>
    </xf>
    <xf numFmtId="0" fontId="5" fillId="8" borderId="1" xfId="3" applyFont="1" applyFill="1" applyBorder="1" applyAlignment="1">
      <alignment horizontal="left" vertical="center"/>
    </xf>
    <xf numFmtId="0" fontId="5" fillId="8" borderId="3" xfId="3" applyFont="1" applyFill="1" applyBorder="1" applyAlignment="1">
      <alignment horizontal="center" vertical="center" wrapText="1"/>
    </xf>
    <xf numFmtId="0" fontId="4" fillId="8" borderId="1" xfId="2" applyFont="1" applyFill="1" applyBorder="1" applyAlignment="1">
      <alignment horizontal="left" vertical="center" wrapText="1"/>
    </xf>
    <xf numFmtId="0" fontId="5" fillId="8" borderId="1" xfId="2" applyFont="1" applyFill="1" applyBorder="1" applyAlignment="1">
      <alignment horizontal="left" vertical="center"/>
    </xf>
    <xf numFmtId="0" fontId="5" fillId="8" borderId="1" xfId="3" applyFont="1" applyFill="1" applyBorder="1" applyAlignment="1">
      <alignment horizontal="left" vertical="center" wrapText="1"/>
    </xf>
    <xf numFmtId="164" fontId="5" fillId="9" borderId="3" xfId="0" applyNumberFormat="1" applyFont="1" applyFill="1" applyBorder="1" applyAlignment="1" applyProtection="1">
      <alignment horizontal="center" vertical="center" wrapText="1"/>
      <protection hidden="1"/>
    </xf>
    <xf numFmtId="0" fontId="6" fillId="3" borderId="0" xfId="2" applyFont="1" applyFill="1" applyAlignment="1">
      <alignment horizontal="center"/>
    </xf>
    <xf numFmtId="0" fontId="6" fillId="4" borderId="0" xfId="2" applyFont="1" applyFill="1" applyAlignment="1">
      <alignment horizontal="center"/>
    </xf>
    <xf numFmtId="0" fontId="5" fillId="4" borderId="0" xfId="3" applyFont="1" applyFill="1" applyAlignment="1">
      <alignment horizontal="center" vertical="center" wrapText="1"/>
    </xf>
    <xf numFmtId="0" fontId="20" fillId="8" borderId="0" xfId="2" applyFont="1" applyFill="1" applyAlignment="1">
      <alignment horizontal="left" vertical="top" wrapText="1"/>
    </xf>
    <xf numFmtId="0" fontId="4" fillId="4" borderId="0" xfId="2" applyFont="1" applyFill="1" applyAlignment="1">
      <alignment horizontal="left" vertical="top"/>
    </xf>
    <xf numFmtId="0" fontId="20" fillId="8" borderId="0" xfId="2" applyFont="1" applyFill="1" applyAlignment="1">
      <alignment horizontal="left" vertical="top"/>
    </xf>
    <xf numFmtId="0" fontId="4" fillId="4" borderId="0" xfId="2" applyFont="1" applyFill="1" applyAlignment="1">
      <alignment horizontal="center" vertical="center"/>
    </xf>
    <xf numFmtId="0" fontId="41" fillId="8" borderId="0" xfId="2" applyFont="1" applyFill="1" applyAlignment="1">
      <alignment horizontal="left" vertical="top"/>
    </xf>
    <xf numFmtId="0" fontId="41" fillId="4" borderId="0" xfId="2" applyFont="1" applyFill="1" applyAlignment="1">
      <alignment horizontal="left" vertical="top"/>
    </xf>
    <xf numFmtId="0" fontId="13" fillId="5" borderId="3" xfId="0" applyFont="1" applyFill="1" applyBorder="1" applyProtection="1">
      <protection locked="0"/>
    </xf>
    <xf numFmtId="0" fontId="9" fillId="3" borderId="7" xfId="0" applyFont="1" applyFill="1" applyBorder="1" applyAlignment="1" applyProtection="1">
      <alignment vertical="center" wrapText="1"/>
      <protection hidden="1"/>
    </xf>
    <xf numFmtId="0" fontId="8" fillId="4" borderId="0" xfId="0" applyFont="1" applyFill="1" applyAlignment="1" applyProtection="1">
      <alignment horizontal="left" vertical="center"/>
      <protection hidden="1"/>
    </xf>
    <xf numFmtId="0" fontId="9" fillId="4" borderId="0" xfId="0" applyFont="1" applyFill="1" applyProtection="1">
      <protection hidden="1"/>
    </xf>
    <xf numFmtId="0" fontId="9" fillId="8" borderId="29" xfId="0" applyFont="1" applyFill="1" applyBorder="1" applyAlignment="1" applyProtection="1">
      <alignment vertical="center"/>
      <protection hidden="1"/>
    </xf>
    <xf numFmtId="0" fontId="9" fillId="8" borderId="29" xfId="0" applyFont="1" applyFill="1" applyBorder="1" applyAlignment="1" applyProtection="1">
      <alignment horizontal="center" vertical="center"/>
      <protection hidden="1"/>
    </xf>
    <xf numFmtId="0" fontId="8" fillId="8" borderId="29" xfId="0" applyFont="1" applyFill="1" applyBorder="1" applyAlignment="1" applyProtection="1">
      <alignment vertical="center"/>
      <protection hidden="1"/>
    </xf>
    <xf numFmtId="49" fontId="9" fillId="8" borderId="13" xfId="0" applyNumberFormat="1" applyFont="1" applyFill="1" applyBorder="1" applyAlignment="1" applyProtection="1">
      <alignment horizontal="center" vertical="center" wrapText="1"/>
      <protection hidden="1"/>
    </xf>
    <xf numFmtId="3" fontId="8" fillId="9" borderId="3" xfId="0" applyNumberFormat="1" applyFont="1" applyFill="1" applyBorder="1" applyAlignment="1" applyProtection="1">
      <alignment horizontal="center" vertical="center"/>
      <protection hidden="1"/>
    </xf>
    <xf numFmtId="49" fontId="5" fillId="4" borderId="0" xfId="0" applyNumberFormat="1" applyFont="1" applyFill="1" applyAlignment="1" applyProtection="1">
      <alignment horizontal="left" vertical="center"/>
      <protection hidden="1"/>
    </xf>
    <xf numFmtId="49" fontId="23" fillId="4" borderId="0" xfId="0" applyNumberFormat="1" applyFont="1" applyFill="1" applyAlignment="1" applyProtection="1">
      <alignment horizontal="left" vertical="center" wrapText="1"/>
      <protection hidden="1"/>
    </xf>
    <xf numFmtId="0" fontId="25" fillId="4" borderId="0" xfId="0" applyFont="1" applyFill="1" applyAlignment="1" applyProtection="1">
      <alignment horizontal="left" vertical="center" wrapText="1"/>
      <protection hidden="1"/>
    </xf>
    <xf numFmtId="49" fontId="9" fillId="4" borderId="0" xfId="0" applyNumberFormat="1" applyFont="1" applyFill="1" applyAlignment="1" applyProtection="1">
      <alignment horizontal="left" vertical="center" wrapText="1"/>
      <protection hidden="1"/>
    </xf>
    <xf numFmtId="0" fontId="13" fillId="4" borderId="0" xfId="0" applyFont="1" applyFill="1" applyAlignment="1" applyProtection="1">
      <alignment textRotation="90"/>
      <protection hidden="1"/>
    </xf>
    <xf numFmtId="49" fontId="27" fillId="15" borderId="0" xfId="0" applyNumberFormat="1" applyFont="1" applyFill="1" applyAlignment="1" applyProtection="1">
      <alignment horizontal="left" vertical="center"/>
      <protection hidden="1"/>
    </xf>
    <xf numFmtId="49" fontId="9" fillId="15" borderId="0" xfId="0" applyNumberFormat="1" applyFont="1" applyFill="1" applyAlignment="1" applyProtection="1">
      <alignment horizontal="left" vertical="center" wrapText="1"/>
      <protection hidden="1"/>
    </xf>
    <xf numFmtId="0" fontId="5" fillId="4" borderId="0" xfId="0" applyFont="1" applyFill="1" applyProtection="1">
      <protection hidden="1"/>
    </xf>
    <xf numFmtId="49" fontId="11" fillId="4" borderId="0" xfId="0" applyNumberFormat="1" applyFont="1" applyFill="1" applyAlignment="1" applyProtection="1">
      <alignment horizontal="center" vertical="center"/>
      <protection hidden="1"/>
    </xf>
    <xf numFmtId="0" fontId="22" fillId="4" borderId="0" xfId="0" applyFont="1" applyFill="1" applyAlignment="1" applyProtection="1">
      <alignment horizontal="center" vertical="center" wrapText="1"/>
      <protection hidden="1"/>
    </xf>
    <xf numFmtId="0" fontId="8" fillId="4" borderId="0" xfId="0" applyFont="1" applyFill="1" applyAlignment="1" applyProtection="1">
      <alignment horizontal="left" vertical="top" wrapText="1"/>
      <protection hidden="1"/>
    </xf>
    <xf numFmtId="0" fontId="13" fillId="0" borderId="0" xfId="0" applyFont="1" applyProtection="1">
      <protection hidden="1"/>
    </xf>
    <xf numFmtId="49" fontId="11" fillId="4" borderId="0" xfId="0" applyNumberFormat="1" applyFont="1" applyFill="1" applyAlignment="1" applyProtection="1">
      <alignment horizontal="center" vertical="center" wrapText="1"/>
      <protection hidden="1"/>
    </xf>
    <xf numFmtId="49" fontId="9" fillId="7" borderId="29" xfId="0" applyNumberFormat="1" applyFont="1" applyFill="1" applyBorder="1" applyAlignment="1" applyProtection="1">
      <alignment horizontal="right"/>
      <protection hidden="1"/>
    </xf>
    <xf numFmtId="0" fontId="13" fillId="7" borderId="29" xfId="0" applyFont="1" applyFill="1" applyBorder="1" applyProtection="1">
      <protection hidden="1"/>
    </xf>
    <xf numFmtId="165" fontId="9" fillId="4" borderId="0" xfId="0" applyNumberFormat="1" applyFont="1" applyFill="1" applyAlignment="1" applyProtection="1">
      <alignment horizontal="center" vertical="center" wrapText="1"/>
      <protection hidden="1"/>
    </xf>
    <xf numFmtId="49" fontId="9" fillId="8" borderId="11" xfId="0" applyNumberFormat="1" applyFont="1" applyFill="1" applyBorder="1" applyAlignment="1" applyProtection="1">
      <alignment horizontal="center" vertical="center" wrapText="1"/>
      <protection hidden="1"/>
    </xf>
    <xf numFmtId="49" fontId="8" fillId="11" borderId="0" xfId="0" applyNumberFormat="1" applyFont="1" applyFill="1" applyAlignment="1">
      <alignment horizontal="left" vertical="center" wrapText="1"/>
    </xf>
    <xf numFmtId="0" fontId="13" fillId="5" borderId="15" xfId="0" applyFont="1" applyFill="1" applyBorder="1" applyAlignment="1" applyProtection="1">
      <alignment horizontal="center" vertical="center"/>
      <protection locked="0"/>
    </xf>
    <xf numFmtId="3" fontId="13" fillId="5" borderId="1" xfId="0" applyNumberFormat="1"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1" fontId="13" fillId="5" borderId="3" xfId="0" applyNumberFormat="1" applyFont="1" applyFill="1" applyBorder="1" applyAlignment="1" applyProtection="1">
      <alignment horizontal="center" vertical="center"/>
      <protection locked="0"/>
    </xf>
    <xf numFmtId="1" fontId="13" fillId="5" borderId="13" xfId="0" applyNumberFormat="1" applyFont="1" applyFill="1" applyBorder="1" applyAlignment="1" applyProtection="1">
      <alignment horizontal="center" vertical="center"/>
      <protection locked="0"/>
    </xf>
    <xf numFmtId="0" fontId="9" fillId="8" borderId="4" xfId="0" applyFont="1" applyFill="1" applyBorder="1" applyAlignment="1" applyProtection="1">
      <alignment horizontal="center" vertical="center" wrapText="1"/>
      <protection hidden="1"/>
    </xf>
    <xf numFmtId="0" fontId="8" fillId="8" borderId="4" xfId="0" applyFont="1" applyFill="1" applyBorder="1" applyAlignment="1" applyProtection="1">
      <alignment horizontal="left" vertical="center"/>
      <protection hidden="1"/>
    </xf>
    <xf numFmtId="0" fontId="9" fillId="4" borderId="29" xfId="0" applyFont="1" applyFill="1" applyBorder="1" applyAlignment="1" applyProtection="1">
      <alignment horizontal="left" vertical="center" wrapText="1"/>
      <protection hidden="1"/>
    </xf>
    <xf numFmtId="0" fontId="37" fillId="4" borderId="0" xfId="0" applyFont="1" applyFill="1" applyAlignment="1">
      <alignment horizontal="right" vertical="center"/>
    </xf>
    <xf numFmtId="1" fontId="8" fillId="4" borderId="0" xfId="0" applyNumberFormat="1" applyFont="1" applyFill="1" applyAlignment="1">
      <alignment horizontal="center"/>
    </xf>
    <xf numFmtId="0" fontId="43" fillId="4" borderId="0" xfId="0" applyFont="1" applyFill="1" applyAlignment="1" applyProtection="1">
      <alignment horizontal="left" vertical="center" indent="2"/>
      <protection hidden="1"/>
    </xf>
    <xf numFmtId="0" fontId="13" fillId="5" borderId="1" xfId="0" applyFont="1" applyFill="1" applyBorder="1" applyAlignment="1" applyProtection="1">
      <alignment horizontal="center" vertical="center"/>
      <protection locked="0"/>
    </xf>
    <xf numFmtId="0" fontId="9" fillId="4" borderId="0" xfId="0" applyFont="1" applyFill="1" applyAlignment="1" applyProtection="1">
      <alignment horizontal="right"/>
      <protection hidden="1"/>
    </xf>
    <xf numFmtId="44" fontId="8" fillId="9" borderId="3" xfId="5" applyFont="1" applyFill="1" applyBorder="1" applyProtection="1">
      <protection hidden="1"/>
    </xf>
    <xf numFmtId="44" fontId="8" fillId="4" borderId="0" xfId="5" applyFont="1" applyFill="1" applyBorder="1" applyProtection="1">
      <protection hidden="1"/>
    </xf>
    <xf numFmtId="1" fontId="9" fillId="4" borderId="5" xfId="0" applyNumberFormat="1" applyFont="1" applyFill="1" applyBorder="1" applyAlignment="1" applyProtection="1">
      <alignment horizontal="center" vertical="center" wrapText="1"/>
      <protection hidden="1"/>
    </xf>
    <xf numFmtId="165" fontId="9" fillId="4" borderId="4" xfId="0" applyNumberFormat="1" applyFont="1" applyFill="1" applyBorder="1" applyAlignment="1" applyProtection="1">
      <alignment horizontal="left" vertical="center" wrapText="1"/>
      <protection hidden="1"/>
    </xf>
    <xf numFmtId="0" fontId="8" fillId="5" borderId="3" xfId="0" applyFont="1" applyFill="1" applyBorder="1" applyAlignment="1" applyProtection="1">
      <alignment horizontal="center"/>
      <protection locked="0"/>
    </xf>
    <xf numFmtId="0" fontId="8" fillId="5" borderId="3" xfId="0" applyFont="1" applyFill="1" applyBorder="1" applyAlignment="1" applyProtection="1">
      <alignment horizontal="center" vertical="center" wrapText="1"/>
      <protection locked="0"/>
    </xf>
    <xf numFmtId="0" fontId="8" fillId="5" borderId="3" xfId="0" applyFont="1" applyFill="1" applyBorder="1" applyProtection="1">
      <protection locked="0"/>
    </xf>
    <xf numFmtId="166" fontId="8" fillId="9" borderId="20" xfId="5" applyNumberFormat="1" applyFont="1" applyFill="1" applyBorder="1" applyAlignment="1" applyProtection="1">
      <alignment horizontal="center" vertical="center" wrapText="1"/>
      <protection hidden="1"/>
    </xf>
    <xf numFmtId="166" fontId="8" fillId="9" borderId="3" xfId="5" applyNumberFormat="1" applyFont="1" applyFill="1" applyBorder="1" applyAlignment="1" applyProtection="1">
      <alignment horizontal="center" vertical="center"/>
      <protection hidden="1"/>
    </xf>
    <xf numFmtId="0" fontId="32" fillId="0" borderId="0" xfId="4" applyFill="1" applyBorder="1"/>
    <xf numFmtId="0" fontId="32" fillId="0" borderId="3" xfId="4" applyBorder="1"/>
    <xf numFmtId="0" fontId="26" fillId="7" borderId="0" xfId="0" applyFont="1" applyFill="1" applyAlignment="1">
      <alignment horizontal="center" vertical="center"/>
    </xf>
    <xf numFmtId="9" fontId="0" fillId="0" borderId="0" xfId="1" applyFont="1" applyFill="1"/>
    <xf numFmtId="0" fontId="7" fillId="7" borderId="0" xfId="0" applyFont="1" applyFill="1" applyAlignment="1" applyProtection="1">
      <alignment horizontal="center" vertical="center"/>
      <protection hidden="1"/>
    </xf>
    <xf numFmtId="49" fontId="9" fillId="7" borderId="0" xfId="0" applyNumberFormat="1" applyFont="1" applyFill="1" applyAlignment="1" applyProtection="1">
      <alignment horizontal="right"/>
      <protection hidden="1"/>
    </xf>
    <xf numFmtId="49" fontId="11" fillId="8" borderId="3" xfId="0" applyNumberFormat="1" applyFont="1" applyFill="1" applyBorder="1" applyAlignment="1">
      <alignment horizontal="center" vertical="center" wrapText="1"/>
    </xf>
    <xf numFmtId="0" fontId="8" fillId="7" borderId="29" xfId="0" applyFont="1" applyFill="1" applyBorder="1" applyAlignment="1">
      <alignment horizontal="center"/>
    </xf>
    <xf numFmtId="1" fontId="0" fillId="12" borderId="0" xfId="0" applyNumberFormat="1" applyFill="1"/>
    <xf numFmtId="1" fontId="0" fillId="0" borderId="0" xfId="0" applyNumberFormat="1"/>
    <xf numFmtId="0" fontId="26" fillId="7" borderId="0" xfId="0" applyFont="1" applyFill="1" applyProtection="1">
      <protection hidden="1"/>
    </xf>
    <xf numFmtId="49" fontId="11" fillId="8" borderId="1" xfId="0" applyNumberFormat="1" applyFont="1" applyFill="1" applyBorder="1" applyAlignment="1" applyProtection="1">
      <alignment horizontal="center" vertical="center" wrapText="1"/>
      <protection hidden="1"/>
    </xf>
    <xf numFmtId="44" fontId="13" fillId="9" borderId="1" xfId="5" applyFont="1" applyFill="1" applyBorder="1" applyAlignment="1" applyProtection="1">
      <alignment horizontal="center"/>
      <protection hidden="1"/>
    </xf>
    <xf numFmtId="0" fontId="13" fillId="9" borderId="18" xfId="0" applyFont="1" applyFill="1" applyBorder="1" applyAlignment="1">
      <alignment horizontal="center"/>
    </xf>
    <xf numFmtId="0" fontId="13" fillId="9" borderId="3" xfId="0" applyFont="1" applyFill="1" applyBorder="1" applyAlignment="1">
      <alignment horizontal="center" vertical="center"/>
    </xf>
    <xf numFmtId="0" fontId="13" fillId="9" borderId="18" xfId="0" applyFont="1" applyFill="1" applyBorder="1" applyAlignment="1">
      <alignment horizontal="center" vertical="center"/>
    </xf>
    <xf numFmtId="44" fontId="11" fillId="9" borderId="38" xfId="5" applyFont="1" applyFill="1" applyBorder="1" applyAlignment="1" applyProtection="1">
      <alignment horizontal="center" vertical="center"/>
      <protection hidden="1"/>
    </xf>
    <xf numFmtId="49" fontId="11" fillId="8" borderId="39" xfId="0" applyNumberFormat="1" applyFont="1" applyFill="1" applyBorder="1" applyAlignment="1" applyProtection="1">
      <alignment horizontal="center" vertical="center" wrapText="1"/>
      <protection hidden="1"/>
    </xf>
    <xf numFmtId="44" fontId="5" fillId="9" borderId="39" xfId="5" applyFont="1" applyFill="1" applyBorder="1" applyAlignment="1" applyProtection="1">
      <alignment horizontal="center" vertical="center"/>
      <protection hidden="1"/>
    </xf>
    <xf numFmtId="44" fontId="5" fillId="9" borderId="36" xfId="5" applyFont="1" applyFill="1" applyBorder="1" applyAlignment="1" applyProtection="1">
      <alignment horizontal="center" vertical="center"/>
      <protection hidden="1"/>
    </xf>
    <xf numFmtId="2" fontId="5" fillId="9" borderId="1" xfId="0" applyNumberFormat="1" applyFont="1" applyFill="1" applyBorder="1" applyAlignment="1" applyProtection="1">
      <alignment horizontal="right" vertical="center"/>
      <protection hidden="1"/>
    </xf>
    <xf numFmtId="44" fontId="5" fillId="9" borderId="39" xfId="5" applyFont="1" applyFill="1" applyBorder="1" applyAlignment="1" applyProtection="1">
      <alignment horizontal="right" vertical="center"/>
      <protection hidden="1"/>
    </xf>
    <xf numFmtId="44" fontId="5" fillId="9" borderId="36" xfId="5" applyFont="1" applyFill="1" applyBorder="1" applyAlignment="1" applyProtection="1">
      <alignment horizontal="right" vertical="center"/>
      <protection hidden="1"/>
    </xf>
    <xf numFmtId="44" fontId="8" fillId="9" borderId="38" xfId="5" applyFont="1" applyFill="1" applyBorder="1" applyAlignment="1" applyProtection="1">
      <alignment horizontal="right" vertical="center"/>
      <protection hidden="1"/>
    </xf>
    <xf numFmtId="164" fontId="8" fillId="4" borderId="40" xfId="0" applyNumberFormat="1" applyFont="1" applyFill="1" applyBorder="1" applyAlignment="1" applyProtection="1">
      <alignment horizontal="right" vertical="center"/>
      <protection hidden="1"/>
    </xf>
    <xf numFmtId="0" fontId="13" fillId="4" borderId="41" xfId="0" applyFont="1" applyFill="1" applyBorder="1"/>
    <xf numFmtId="49" fontId="9" fillId="8" borderId="16" xfId="0" applyNumberFormat="1" applyFont="1" applyFill="1" applyBorder="1" applyAlignment="1" applyProtection="1">
      <alignment horizontal="center" vertical="center" wrapText="1"/>
      <protection hidden="1"/>
    </xf>
    <xf numFmtId="44" fontId="13" fillId="5" borderId="16" xfId="5" applyFont="1" applyFill="1" applyBorder="1" applyAlignment="1" applyProtection="1">
      <alignment horizontal="center" vertical="center"/>
      <protection locked="0"/>
    </xf>
    <xf numFmtId="44" fontId="13" fillId="9" borderId="16" xfId="5" applyFont="1" applyFill="1" applyBorder="1" applyProtection="1">
      <protection hidden="1"/>
    </xf>
    <xf numFmtId="0" fontId="0" fillId="4" borderId="25" xfId="0" applyFill="1" applyBorder="1" applyProtection="1">
      <protection hidden="1"/>
    </xf>
    <xf numFmtId="0" fontId="0" fillId="4" borderId="38" xfId="0" applyFill="1" applyBorder="1" applyProtection="1">
      <protection hidden="1"/>
    </xf>
    <xf numFmtId="0" fontId="18" fillId="8" borderId="29" xfId="0" applyFont="1" applyFill="1" applyBorder="1" applyAlignment="1" applyProtection="1">
      <alignment horizontal="left" vertical="center" indent="15"/>
      <protection hidden="1"/>
    </xf>
    <xf numFmtId="0" fontId="8" fillId="4" borderId="0" xfId="0" applyFont="1" applyFill="1" applyAlignment="1" applyProtection="1">
      <alignment horizontal="right" vertical="center"/>
      <protection hidden="1"/>
    </xf>
    <xf numFmtId="0" fontId="45" fillId="4" borderId="0" xfId="0" applyFont="1" applyFill="1" applyAlignment="1" applyProtection="1">
      <alignment horizontal="left" indent="1"/>
      <protection hidden="1"/>
    </xf>
    <xf numFmtId="0" fontId="45" fillId="4" borderId="0" xfId="0" applyFont="1" applyFill="1" applyProtection="1">
      <protection hidden="1"/>
    </xf>
    <xf numFmtId="0" fontId="22" fillId="4" borderId="0" xfId="0" applyFont="1" applyFill="1" applyAlignment="1" applyProtection="1">
      <alignment vertical="center"/>
      <protection hidden="1"/>
    </xf>
    <xf numFmtId="0" fontId="46" fillId="4" borderId="0" xfId="0" applyFont="1" applyFill="1" applyAlignment="1" applyProtection="1">
      <alignment vertical="center"/>
      <protection hidden="1"/>
    </xf>
    <xf numFmtId="0" fontId="4" fillId="5" borderId="1" xfId="2" applyFont="1" applyFill="1" applyBorder="1" applyAlignment="1" applyProtection="1">
      <alignment horizontal="left" vertical="center"/>
      <protection locked="0"/>
    </xf>
    <xf numFmtId="0" fontId="4" fillId="4" borderId="29" xfId="2" applyFont="1" applyFill="1" applyBorder="1" applyAlignment="1" applyProtection="1">
      <alignment horizontal="left" vertical="center"/>
      <protection hidden="1"/>
    </xf>
    <xf numFmtId="0" fontId="4" fillId="5" borderId="29" xfId="2" applyFont="1" applyFill="1" applyBorder="1" applyAlignment="1" applyProtection="1">
      <alignment horizontal="left" vertical="center"/>
      <protection hidden="1"/>
    </xf>
    <xf numFmtId="0" fontId="4" fillId="5" borderId="42" xfId="2" applyFont="1" applyFill="1" applyBorder="1" applyAlignment="1" applyProtection="1">
      <alignment horizontal="left" vertical="center"/>
      <protection hidden="1"/>
    </xf>
    <xf numFmtId="0" fontId="4" fillId="5" borderId="4" xfId="2" applyFont="1" applyFill="1" applyBorder="1" applyAlignment="1" applyProtection="1">
      <alignment horizontal="left" vertical="center"/>
      <protection hidden="1"/>
    </xf>
    <xf numFmtId="0" fontId="4" fillId="5" borderId="2" xfId="2" applyFont="1" applyFill="1" applyBorder="1" applyAlignment="1" applyProtection="1">
      <alignment horizontal="left" vertical="center"/>
      <protection hidden="1"/>
    </xf>
    <xf numFmtId="0" fontId="13" fillId="5" borderId="3" xfId="0" applyFont="1" applyFill="1" applyBorder="1" applyAlignment="1" applyProtection="1">
      <alignment horizontal="center" vertical="center"/>
      <protection hidden="1"/>
    </xf>
    <xf numFmtId="0" fontId="13" fillId="5" borderId="3" xfId="0" applyFont="1" applyFill="1" applyBorder="1" applyAlignment="1" applyProtection="1">
      <alignment horizontal="left" vertical="center"/>
      <protection locked="0"/>
    </xf>
    <xf numFmtId="44" fontId="13" fillId="9" borderId="3" xfId="5" applyFont="1" applyFill="1" applyBorder="1" applyAlignment="1" applyProtection="1">
      <alignment horizontal="center" vertical="center"/>
      <protection hidden="1"/>
    </xf>
    <xf numFmtId="0" fontId="13" fillId="9" borderId="3" xfId="0" applyFont="1" applyFill="1" applyBorder="1" applyAlignment="1" applyProtection="1">
      <alignment horizontal="center" vertical="center"/>
      <protection hidden="1"/>
    </xf>
    <xf numFmtId="0" fontId="13" fillId="9" borderId="3" xfId="0" applyFont="1" applyFill="1" applyBorder="1" applyAlignment="1" applyProtection="1">
      <alignment horizontal="center"/>
      <protection hidden="1"/>
    </xf>
    <xf numFmtId="0" fontId="13" fillId="9" borderId="3" xfId="0" applyFont="1" applyFill="1" applyBorder="1" applyProtection="1">
      <protection hidden="1"/>
    </xf>
    <xf numFmtId="0" fontId="13" fillId="8" borderId="29" xfId="0" applyFont="1" applyFill="1" applyBorder="1" applyProtection="1">
      <protection hidden="1"/>
    </xf>
    <xf numFmtId="44" fontId="13" fillId="8" borderId="29" xfId="5" applyFont="1" applyFill="1" applyBorder="1" applyProtection="1">
      <protection hidden="1"/>
    </xf>
    <xf numFmtId="0" fontId="0" fillId="4" borderId="23" xfId="0" applyFill="1" applyBorder="1" applyProtection="1">
      <protection hidden="1"/>
    </xf>
    <xf numFmtId="0" fontId="0" fillId="4" borderId="28" xfId="0" applyFill="1" applyBorder="1" applyProtection="1">
      <protection hidden="1"/>
    </xf>
    <xf numFmtId="0" fontId="13" fillId="8" borderId="43" xfId="0" applyFont="1" applyFill="1" applyBorder="1" applyProtection="1">
      <protection hidden="1"/>
    </xf>
    <xf numFmtId="0" fontId="13" fillId="9" borderId="1" xfId="0" applyFont="1" applyFill="1" applyBorder="1" applyAlignment="1" applyProtection="1">
      <alignment horizontal="center" vertical="center"/>
      <protection hidden="1"/>
    </xf>
    <xf numFmtId="0" fontId="47" fillId="4" borderId="0" xfId="2" applyFont="1" applyFill="1" applyProtection="1">
      <protection hidden="1"/>
    </xf>
    <xf numFmtId="0" fontId="47" fillId="4" borderId="0" xfId="2" applyFont="1" applyFill="1" applyAlignment="1" applyProtection="1">
      <alignment horizontal="right" vertical="center"/>
      <protection hidden="1"/>
    </xf>
    <xf numFmtId="0" fontId="47" fillId="4" borderId="0" xfId="2" applyFont="1" applyFill="1" applyAlignment="1" applyProtection="1">
      <alignment horizontal="center" vertical="center"/>
      <protection hidden="1"/>
    </xf>
    <xf numFmtId="0" fontId="48" fillId="4" borderId="0" xfId="2" applyFont="1" applyFill="1" applyAlignment="1" applyProtection="1">
      <alignment horizontal="center"/>
      <protection hidden="1"/>
    </xf>
    <xf numFmtId="0" fontId="49" fillId="10" borderId="0" xfId="0" applyFont="1" applyFill="1" applyAlignment="1">
      <alignment horizontal="left"/>
    </xf>
    <xf numFmtId="0" fontId="50" fillId="4" borderId="0" xfId="3" applyFont="1" applyFill="1" applyAlignment="1" applyProtection="1">
      <alignment horizontal="left" vertical="center" wrapText="1"/>
      <protection hidden="1"/>
    </xf>
    <xf numFmtId="0" fontId="49" fillId="10" borderId="7" xfId="0" applyFont="1" applyFill="1" applyBorder="1" applyAlignment="1">
      <alignment vertical="center" wrapText="1"/>
    </xf>
    <xf numFmtId="0" fontId="49" fillId="10" borderId="0" xfId="0" applyFont="1" applyFill="1" applyAlignment="1">
      <alignment vertical="center" wrapText="1"/>
    </xf>
    <xf numFmtId="1" fontId="51" fillId="4" borderId="27" xfId="0" applyNumberFormat="1" applyFont="1" applyFill="1" applyBorder="1" applyAlignment="1">
      <alignment horizontal="center" vertical="center" wrapText="1"/>
    </xf>
    <xf numFmtId="0" fontId="51" fillId="4" borderId="0" xfId="0" applyFont="1" applyFill="1" applyAlignment="1" applyProtection="1">
      <alignment horizontal="left" vertical="center" wrapText="1"/>
      <protection hidden="1"/>
    </xf>
    <xf numFmtId="0" fontId="51" fillId="4" borderId="0" xfId="0" applyFont="1" applyFill="1" applyAlignment="1" applyProtection="1">
      <alignment horizontal="left" vertical="center"/>
      <protection hidden="1"/>
    </xf>
    <xf numFmtId="0" fontId="52" fillId="4" borderId="0" xfId="0" applyFont="1" applyFill="1" applyAlignment="1" applyProtection="1">
      <alignment horizontal="center" wrapText="1"/>
      <protection hidden="1"/>
    </xf>
    <xf numFmtId="0" fontId="52" fillId="4" borderId="0" xfId="0" applyFont="1" applyFill="1" applyAlignment="1">
      <alignment horizontal="center" wrapText="1"/>
    </xf>
    <xf numFmtId="0" fontId="52" fillId="4" borderId="0" xfId="0" applyFont="1" applyFill="1" applyAlignment="1">
      <alignment horizontal="left" vertical="center"/>
    </xf>
    <xf numFmtId="0" fontId="52" fillId="4" borderId="0" xfId="0" applyFont="1" applyFill="1" applyAlignment="1">
      <alignment vertical="center"/>
    </xf>
    <xf numFmtId="0" fontId="52" fillId="4" borderId="0" xfId="0" applyFont="1" applyFill="1" applyAlignment="1" applyProtection="1">
      <alignment horizontal="left" vertical="center"/>
      <protection hidden="1"/>
    </xf>
    <xf numFmtId="0" fontId="53" fillId="7" borderId="0" xfId="0" applyFont="1" applyFill="1" applyAlignment="1" applyProtection="1">
      <alignment horizontal="left" vertical="center"/>
      <protection hidden="1"/>
    </xf>
    <xf numFmtId="0" fontId="54" fillId="4" borderId="0" xfId="0" applyFont="1" applyFill="1"/>
    <xf numFmtId="0" fontId="54" fillId="4" borderId="27" xfId="0" applyFont="1" applyFill="1" applyBorder="1" applyAlignment="1">
      <alignment horizontal="left"/>
    </xf>
    <xf numFmtId="0" fontId="55" fillId="4" borderId="0" xfId="0" applyFont="1" applyFill="1"/>
    <xf numFmtId="0" fontId="56" fillId="4" borderId="0" xfId="0" applyFont="1" applyFill="1" applyAlignment="1">
      <alignment horizontal="left" vertical="center" indent="2"/>
    </xf>
    <xf numFmtId="0" fontId="57" fillId="4" borderId="0" xfId="0" applyFont="1" applyFill="1" applyProtection="1">
      <protection hidden="1"/>
    </xf>
    <xf numFmtId="0" fontId="57" fillId="4" borderId="0" xfId="0" applyFont="1" applyFill="1" applyAlignment="1" applyProtection="1">
      <alignment horizontal="center" vertical="center"/>
      <protection hidden="1"/>
    </xf>
    <xf numFmtId="0" fontId="58" fillId="4" borderId="0" xfId="0" applyFont="1" applyFill="1" applyProtection="1">
      <protection hidden="1"/>
    </xf>
    <xf numFmtId="0" fontId="59" fillId="4" borderId="0" xfId="0" applyFont="1" applyFill="1" applyAlignment="1" applyProtection="1">
      <alignment horizontal="left" vertical="center"/>
      <protection hidden="1"/>
    </xf>
    <xf numFmtId="0" fontId="60" fillId="10" borderId="0" xfId="0" applyFont="1" applyFill="1" applyAlignment="1">
      <alignment horizontal="left" vertical="center" wrapText="1"/>
    </xf>
    <xf numFmtId="0" fontId="54" fillId="4" borderId="0" xfId="0" applyFont="1" applyFill="1" applyAlignment="1">
      <alignment horizontal="left" vertical="center"/>
    </xf>
    <xf numFmtId="0" fontId="61" fillId="0" borderId="44" xfId="0" applyFont="1" applyBorder="1" applyAlignment="1">
      <alignment horizontal="right" vertical="center"/>
    </xf>
    <xf numFmtId="49" fontId="8" fillId="5" borderId="3" xfId="0" applyNumberFormat="1" applyFont="1" applyFill="1" applyBorder="1" applyAlignment="1" applyProtection="1">
      <alignment horizontal="left" vertical="center"/>
      <protection locked="0"/>
    </xf>
    <xf numFmtId="0" fontId="32" fillId="0" borderId="45" xfId="4" applyFill="1" applyBorder="1"/>
    <xf numFmtId="0" fontId="32" fillId="0" borderId="0" xfId="4" applyBorder="1"/>
    <xf numFmtId="0" fontId="62" fillId="4" borderId="0" xfId="0" applyFont="1" applyFill="1" applyProtection="1">
      <protection hidden="1"/>
    </xf>
    <xf numFmtId="0" fontId="13" fillId="5" borderId="3" xfId="0" applyFont="1" applyFill="1" applyBorder="1" applyAlignment="1" applyProtection="1">
      <alignment horizontal="center"/>
      <protection locked="0"/>
    </xf>
    <xf numFmtId="0" fontId="61" fillId="0" borderId="0" xfId="0" applyFont="1" applyAlignment="1">
      <alignment vertical="center" wrapText="1"/>
    </xf>
    <xf numFmtId="0" fontId="61" fillId="11" borderId="0" xfId="0" applyFont="1" applyFill="1" applyAlignment="1">
      <alignment vertical="center" wrapText="1"/>
    </xf>
    <xf numFmtId="0" fontId="61" fillId="0" borderId="44" xfId="0" applyFont="1" applyBorder="1" applyAlignment="1">
      <alignment vertical="center" wrapText="1"/>
    </xf>
    <xf numFmtId="0" fontId="26" fillId="7" borderId="0" xfId="0" applyFont="1" applyFill="1" applyAlignment="1">
      <alignment wrapText="1"/>
    </xf>
    <xf numFmtId="0" fontId="0" fillId="0" borderId="0" xfId="0" applyAlignment="1">
      <alignment wrapText="1"/>
    </xf>
    <xf numFmtId="0" fontId="0" fillId="11" borderId="0" xfId="0" applyFill="1" applyAlignment="1">
      <alignment wrapText="1"/>
    </xf>
    <xf numFmtId="0" fontId="32" fillId="0" borderId="47" xfId="6" applyFont="1" applyBorder="1" applyAlignment="1">
      <alignment horizontal="right" wrapText="1"/>
    </xf>
    <xf numFmtId="0" fontId="0" fillId="0" borderId="44" xfId="0" applyBorder="1" applyAlignment="1">
      <alignment wrapText="1"/>
    </xf>
    <xf numFmtId="0" fontId="32" fillId="0" borderId="44" xfId="7" applyFont="1" applyBorder="1" applyAlignment="1">
      <alignment wrapText="1"/>
    </xf>
    <xf numFmtId="0" fontId="32" fillId="17" borderId="46" xfId="6" applyFont="1" applyFill="1" applyBorder="1" applyAlignment="1">
      <alignment horizontal="center" wrapText="1"/>
    </xf>
    <xf numFmtId="0" fontId="0" fillId="11" borderId="44" xfId="0" applyFill="1" applyBorder="1" applyAlignment="1">
      <alignment wrapText="1"/>
    </xf>
    <xf numFmtId="0" fontId="62" fillId="4" borderId="10" xfId="0" applyFont="1" applyFill="1" applyBorder="1" applyProtection="1">
      <protection hidden="1"/>
    </xf>
    <xf numFmtId="0" fontId="62" fillId="4" borderId="5" xfId="0" applyFont="1" applyFill="1" applyBorder="1" applyProtection="1">
      <protection hidden="1"/>
    </xf>
    <xf numFmtId="0" fontId="64" fillId="8" borderId="0" xfId="0" applyFont="1" applyFill="1" applyProtection="1">
      <protection hidden="1"/>
    </xf>
  </cellXfs>
  <cellStyles count="8">
    <cellStyle name="Moneda" xfId="5" builtinId="4"/>
    <cellStyle name="Normal" xfId="0" builtinId="0"/>
    <cellStyle name="Normal 2" xfId="2" xr:uid="{4258E549-2BD3-476B-80ED-D619F385E9AB}"/>
    <cellStyle name="Normal 2 2" xfId="3" xr:uid="{C3F3207E-25E7-435C-9C19-90266ED3FC80}"/>
    <cellStyle name="Normal 3" xfId="4" xr:uid="{ACEE8E8D-35C9-4464-811C-B2BB8807535D}"/>
    <cellStyle name="Normal_584 CPs prorratejats" xfId="6" xr:uid="{62B3D5CE-87FE-4308-851C-CF40C7DD6A43}"/>
    <cellStyle name="Normal_Full1" xfId="7" xr:uid="{4F26C7B0-5AA7-4AAB-AC63-3AB1EFC33F07}"/>
    <cellStyle name="Percentatge" xfId="1" builtinId="5"/>
  </cellStyles>
  <dxfs count="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indexed="8"/>
        <name val="Calibri"/>
        <family val="2"/>
        <scheme val="none"/>
      </font>
      <numFmt numFmtId="0" formatCode="General"/>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border outline="0">
        <top style="thin">
          <color indexed="12"/>
        </top>
      </border>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center" textRotation="0" wrapText="1" indent="0" justifyLastLine="0" shrinkToFit="0" readingOrder="0"/>
    </dxf>
    <dxf>
      <font>
        <strike val="0"/>
        <outline val="0"/>
        <shadow val="0"/>
        <u val="none"/>
        <vertAlign val="baseline"/>
        <sz val="10"/>
        <family val="2"/>
      </font>
      <fill>
        <patternFill>
          <fgColor indexed="64"/>
          <bgColor theme="0"/>
        </patternFill>
      </fill>
    </dxf>
    <dxf>
      <font>
        <strike val="0"/>
        <outline val="0"/>
        <shadow val="0"/>
        <u val="none"/>
        <vertAlign val="baseline"/>
        <sz val="10"/>
        <family val="2"/>
      </font>
      <fill>
        <patternFill>
          <fgColor indexed="64"/>
          <bgColor theme="0"/>
        </patternFill>
      </fill>
    </dxf>
    <dxf>
      <font>
        <strike val="0"/>
        <outline val="0"/>
        <shadow val="0"/>
        <u val="none"/>
        <vertAlign val="baseline"/>
        <sz val="10"/>
        <family val="2"/>
      </font>
      <fill>
        <patternFill>
          <fgColor indexed="64"/>
          <bgColor theme="0"/>
        </patternFill>
      </fill>
    </dxf>
    <dxf>
      <font>
        <strike val="0"/>
        <outline val="0"/>
        <shadow val="0"/>
        <u val="none"/>
        <vertAlign val="baseline"/>
        <sz val="10"/>
        <family val="2"/>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amily val="2"/>
      </font>
      <fill>
        <patternFill>
          <fgColor indexed="64"/>
          <bgColor theme="0"/>
        </patternFill>
      </fill>
    </dxf>
    <dxf>
      <font>
        <b/>
        <i val="0"/>
        <strike val="0"/>
        <condense val="0"/>
        <extend val="0"/>
        <outline val="0"/>
        <shadow val="0"/>
        <u val="none"/>
        <vertAlign val="baseline"/>
        <sz val="10"/>
        <color indexed="8"/>
        <name val="Calibri"/>
        <family val="2"/>
        <scheme val="none"/>
      </font>
      <fill>
        <patternFill patternType="solid">
          <fgColor indexed="64"/>
          <bgColor theme="0"/>
        </patternFill>
      </fill>
      <alignment horizontal="general" vertical="center" textRotation="0" wrapText="1" indent="0" justifyLastLine="0" shrinkToFit="0" readingOrder="0"/>
    </dxf>
    <dxf>
      <font>
        <b/>
        <color rgb="FFFF0000"/>
      </font>
    </dxf>
    <dxf>
      <font>
        <b/>
        <color rgb="FFFF0000"/>
      </font>
    </dxf>
    <dxf>
      <font>
        <color rgb="FF9C0006"/>
      </font>
    </dxf>
    <dxf>
      <font>
        <color rgb="FF9C0006"/>
      </font>
    </dxf>
    <dxf>
      <font>
        <color rgb="FF9C0006"/>
      </font>
    </dxf>
    <dxf>
      <font>
        <strike val="0"/>
        <outline val="0"/>
        <shadow val="0"/>
        <u val="none"/>
        <vertAlign val="baseline"/>
        <sz val="10"/>
      </font>
      <numFmt numFmtId="0" formatCode="General"/>
    </dxf>
    <dxf>
      <font>
        <strike val="0"/>
        <outline val="0"/>
        <shadow val="0"/>
        <u val="none"/>
        <vertAlign val="baseline"/>
        <sz val="10"/>
      </font>
    </dxf>
    <dxf>
      <border outline="0">
        <top style="thin">
          <color indexed="64"/>
        </top>
        <bottom style="thin">
          <color indexed="64"/>
        </bottom>
      </border>
    </dxf>
    <dxf>
      <font>
        <strike val="0"/>
        <outline val="0"/>
        <shadow val="0"/>
        <u val="none"/>
        <vertAlign val="baseline"/>
        <sz val="10"/>
      </font>
    </dxf>
    <dxf>
      <border outline="0">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theme="0" tint="-0.34998626667073579"/>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font>
        <strike val="0"/>
        <outline val="0"/>
        <shadow val="0"/>
        <u val="none"/>
        <vertAlign val="baseline"/>
        <sz val="10"/>
      </font>
      <fill>
        <patternFill>
          <fgColor indexed="64"/>
          <bgColor theme="0"/>
        </patternFill>
      </fill>
    </dxf>
    <dxf>
      <border outline="0">
        <top style="thin">
          <color indexed="12"/>
        </top>
        <bottom style="thin">
          <color indexed="64"/>
        </bottom>
      </border>
    </dxf>
    <dxf>
      <font>
        <strike val="0"/>
        <outline val="0"/>
        <shadow val="0"/>
        <u val="none"/>
        <vertAlign val="baseline"/>
        <sz val="10"/>
        <family val="2"/>
      </font>
      <fill>
        <patternFill>
          <fgColor indexed="64"/>
          <bgColor theme="0"/>
        </patternFill>
      </fill>
    </dxf>
    <dxf>
      <font>
        <b/>
        <i val="0"/>
        <strike val="0"/>
        <condense val="0"/>
        <extend val="0"/>
        <outline val="0"/>
        <shadow val="0"/>
        <u val="none"/>
        <vertAlign val="baseline"/>
        <sz val="10"/>
        <color indexed="8"/>
        <name val="Calibri"/>
        <family val="2"/>
        <scheme val="none"/>
      </font>
      <fill>
        <patternFill patternType="solid">
          <fgColor indexed="64"/>
          <bgColor theme="0"/>
        </patternFill>
      </fill>
      <alignment horizontal="left" vertical="bottom" textRotation="0" wrapText="0" indent="0" justifyLastLine="0" shrinkToFit="0" readingOrder="0"/>
    </dxf>
    <dxf>
      <fill>
        <patternFill patternType="solid">
          <fgColor indexed="25"/>
          <bgColor indexed="26"/>
        </patternFill>
      </fill>
    </dxf>
    <dxf>
      <fill>
        <patternFill>
          <bgColor theme="9" tint="0.39994506668294322"/>
        </patternFill>
      </fill>
    </dxf>
    <dxf>
      <font>
        <b/>
        <i val="0"/>
        <strike val="0"/>
        <condense val="0"/>
        <extend val="0"/>
        <outline val="0"/>
        <shadow val="0"/>
        <u val="none"/>
        <vertAlign val="baseline"/>
        <sz val="10"/>
        <color theme="1"/>
        <name val="Calibri"/>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bottom/>
      </border>
      <protection locked="1" hidden="1"/>
    </dxf>
    <dxf>
      <font>
        <b val="0"/>
        <i val="0"/>
        <strike val="0"/>
        <condense val="0"/>
        <extend val="0"/>
        <outline val="0"/>
        <shadow val="0"/>
        <u val="none"/>
        <vertAlign val="baseline"/>
        <sz val="10"/>
        <color theme="1"/>
        <name val="Calibri"/>
        <family val="2"/>
        <scheme val="none"/>
      </font>
      <fill>
        <patternFill patternType="solid">
          <fgColor indexed="64"/>
          <bgColor rgb="FFFFF2CC"/>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none"/>
      </font>
      <fill>
        <patternFill patternType="solid">
          <fgColor indexed="64"/>
          <bgColor rgb="FFFFF2CC"/>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none"/>
      </font>
      <fill>
        <patternFill patternType="solid">
          <fgColor indexed="64"/>
          <bgColor rgb="FFFFF2CC"/>
        </patternFill>
      </fill>
      <alignment horizontal="left" vertical="center" textRotation="0" wrapText="0" indent="0" justifyLastLine="0" shrinkToFit="0" readingOrder="0"/>
      <border diagonalUp="0" diagonalDown="0">
        <left/>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none"/>
      </font>
      <fill>
        <patternFill patternType="solid">
          <fgColor indexed="64"/>
          <bgColor rgb="FFFFF2CC"/>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1"/>
    </dxf>
    <dxf>
      <font>
        <b/>
        <i val="0"/>
        <strike val="0"/>
        <condense val="0"/>
        <extend val="0"/>
        <outline val="0"/>
        <shadow val="0"/>
        <u val="none"/>
        <vertAlign val="baseline"/>
        <sz val="10"/>
        <color theme="1"/>
        <name val="Calibri"/>
        <family val="2"/>
        <scheme val="none"/>
      </font>
      <fill>
        <patternFill patternType="solid">
          <fgColor indexed="64"/>
          <bgColor theme="0" tint="-4.9989318521683403E-2"/>
        </patternFill>
      </fill>
      <alignment horizontal="center" vertical="center" textRotation="0" wrapText="0" indent="0" justifyLastLine="0" shrinkToFit="0" readingOrder="0"/>
      <protection locked="1" hidden="1"/>
    </dxf>
    <dxf>
      <font>
        <b/>
        <i val="0"/>
        <strike val="0"/>
        <condense val="0"/>
        <extend val="0"/>
        <outline val="0"/>
        <shadow val="0"/>
        <u val="none"/>
        <vertAlign val="baseline"/>
        <sz val="12"/>
        <color theme="1"/>
        <name val="Calibri"/>
        <family val="2"/>
        <scheme val="none"/>
      </font>
      <fill>
        <patternFill patternType="solid">
          <fgColor indexed="64"/>
          <bgColor theme="0" tint="-0.34998626667073579"/>
        </patternFill>
      </fill>
      <alignment horizontal="center" vertical="bottom" textRotation="0" wrapText="0" indent="0" justifyLastLine="0" shrinkToFit="0" readingOrder="0"/>
      <protection locked="1" hidden="1"/>
    </dxf>
  </dxfs>
  <tableStyles count="1" defaultTableStyle="TableStyleMedium2" defaultPivotStyle="PivotStyleLight16">
    <tableStyle name="Invisible" pivot="0" table="0" count="0" xr9:uid="{47F34723-FFD9-44BB-A122-3037E6BA5644}"/>
  </tableStyles>
  <colors>
    <mruColors>
      <color rgb="FFFF7D7D"/>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420642</xdr:colOff>
      <xdr:row>1</xdr:row>
      <xdr:rowOff>98379</xdr:rowOff>
    </xdr:to>
    <xdr:pic>
      <xdr:nvPicPr>
        <xdr:cNvPr id="2" name="Imatge 1" descr="Logo SOC">
          <a:extLst>
            <a:ext uri="{FF2B5EF4-FFF2-40B4-BE49-F238E27FC236}">
              <a16:creationId xmlns:a16="http://schemas.microsoft.com/office/drawing/2014/main" id="{63CBAA3D-32D4-401F-B856-6C9857D61A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54867" cy="286196"/>
        </a:xfrm>
        <a:prstGeom prst="rect">
          <a:avLst/>
        </a:prstGeom>
      </xdr:spPr>
    </xdr:pic>
    <xdr:clientData/>
  </xdr:twoCellAnchor>
  <xdr:twoCellAnchor editAs="oneCell">
    <xdr:from>
      <xdr:col>0</xdr:col>
      <xdr:colOff>53662</xdr:colOff>
      <xdr:row>49</xdr:row>
      <xdr:rowOff>41588</xdr:rowOff>
    </xdr:from>
    <xdr:to>
      <xdr:col>1</xdr:col>
      <xdr:colOff>529912</xdr:colOff>
      <xdr:row>50</xdr:row>
      <xdr:rowOff>134155</xdr:rowOff>
    </xdr:to>
    <xdr:pic>
      <xdr:nvPicPr>
        <xdr:cNvPr id="4" name="Imatge 3" descr="Logo Generalitat">
          <a:extLst>
            <a:ext uri="{FF2B5EF4-FFF2-40B4-BE49-F238E27FC236}">
              <a16:creationId xmlns:a16="http://schemas.microsoft.com/office/drawing/2014/main" id="{1BDE1C4D-2667-FDB3-474B-2F37B1474F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662" y="9244616"/>
          <a:ext cx="1093363" cy="280384"/>
        </a:xfrm>
        <a:prstGeom prst="rect">
          <a:avLst/>
        </a:prstGeom>
      </xdr:spPr>
    </xdr:pic>
    <xdr:clientData/>
  </xdr:twoCellAnchor>
  <xdr:twoCellAnchor editAs="oneCell">
    <xdr:from>
      <xdr:col>7</xdr:col>
      <xdr:colOff>527388</xdr:colOff>
      <xdr:row>48</xdr:row>
      <xdr:rowOff>165905</xdr:rowOff>
    </xdr:from>
    <xdr:to>
      <xdr:col>9</xdr:col>
      <xdr:colOff>580551</xdr:colOff>
      <xdr:row>50</xdr:row>
      <xdr:rowOff>152569</xdr:rowOff>
    </xdr:to>
    <xdr:pic>
      <xdr:nvPicPr>
        <xdr:cNvPr id="6" name="Imatge 5" descr="Imatges i logotips del SEPE | Servei Públic d'Ocupació Estatal">
          <a:extLst>
            <a:ext uri="{FF2B5EF4-FFF2-40B4-BE49-F238E27FC236}">
              <a16:creationId xmlns:a16="http://schemas.microsoft.com/office/drawing/2014/main" id="{1CC9539B-A4FE-BDF7-DDBF-3060DE2C61A4}"/>
            </a:ext>
          </a:extLst>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rcRect/>
        <a:stretch>
          <a:fillRect/>
        </a:stretch>
      </xdr:blipFill>
      <xdr:spPr bwMode="auto">
        <a:xfrm>
          <a:off x="4847177" y="9181116"/>
          <a:ext cx="1287388" cy="362298"/>
        </a:xfrm>
        <a:prstGeom prst="rect">
          <a:avLst/>
        </a:prstGeom>
        <a:noFill/>
        <a:ln>
          <a:noFill/>
        </a:ln>
      </xdr:spPr>
    </xdr:pic>
    <xdr:clientData/>
  </xdr:twoCellAnchor>
  <xdr:twoCellAnchor editAs="oneCell">
    <xdr:from>
      <xdr:col>3</xdr:col>
      <xdr:colOff>541055</xdr:colOff>
      <xdr:row>49</xdr:row>
      <xdr:rowOff>8675</xdr:rowOff>
    </xdr:from>
    <xdr:to>
      <xdr:col>6</xdr:col>
      <xdr:colOff>64799</xdr:colOff>
      <xdr:row>50</xdr:row>
      <xdr:rowOff>171091</xdr:rowOff>
    </xdr:to>
    <xdr:pic>
      <xdr:nvPicPr>
        <xdr:cNvPr id="7" name="Imatge 6" descr="Logo Ministerio de Educación y Formación Profesional">
          <a:extLst>
            <a:ext uri="{FF2B5EF4-FFF2-40B4-BE49-F238E27FC236}">
              <a16:creationId xmlns:a16="http://schemas.microsoft.com/office/drawing/2014/main" id="{FD558C07-CD0D-273D-B382-8483D1E29212}"/>
            </a:ext>
          </a:extLst>
        </xdr:cNvPr>
        <xdr:cNvPicPr>
          <a:picLocks noChangeAspect="1"/>
        </xdr:cNvPicPr>
      </xdr:nvPicPr>
      <xdr:blipFill>
        <a:blip xmlns:r="http://schemas.openxmlformats.org/officeDocument/2006/relationships" r:embed="rId4" cstate="print">
          <a:grayscl/>
          <a:extLst>
            <a:ext uri="{28A0092B-C50C-407E-A947-70E740481C1C}">
              <a14:useLocalDpi xmlns:a14="http://schemas.microsoft.com/office/drawing/2010/main" val="0"/>
            </a:ext>
          </a:extLst>
        </a:blip>
        <a:srcRect/>
        <a:stretch>
          <a:fillRect/>
        </a:stretch>
      </xdr:blipFill>
      <xdr:spPr bwMode="auto">
        <a:xfrm>
          <a:off x="2478322" y="8907994"/>
          <a:ext cx="1461011" cy="344035"/>
        </a:xfrm>
        <a:prstGeom prst="rect">
          <a:avLst/>
        </a:prstGeom>
        <a:noFill/>
        <a:ln>
          <a:noFill/>
        </a:ln>
      </xdr:spPr>
    </xdr:pic>
    <xdr:clientData/>
  </xdr:twoCellAnchor>
  <xdr:twoCellAnchor>
    <xdr:from>
      <xdr:col>0</xdr:col>
      <xdr:colOff>405190</xdr:colOff>
      <xdr:row>4</xdr:row>
      <xdr:rowOff>67532</xdr:rowOff>
    </xdr:from>
    <xdr:to>
      <xdr:col>9</xdr:col>
      <xdr:colOff>207635</xdr:colOff>
      <xdr:row>32</xdr:row>
      <xdr:rowOff>119529</xdr:rowOff>
    </xdr:to>
    <xdr:sp macro="" textlink="">
      <xdr:nvSpPr>
        <xdr:cNvPr id="8" name="QuadreDeText 7">
          <a:extLst>
            <a:ext uri="{FF2B5EF4-FFF2-40B4-BE49-F238E27FC236}">
              <a16:creationId xmlns:a16="http://schemas.microsoft.com/office/drawing/2014/main" id="{B4A92BC9-E007-D062-AF93-0C02B2B2B10C}"/>
            </a:ext>
          </a:extLst>
        </xdr:cNvPr>
        <xdr:cNvSpPr txBox="1"/>
      </xdr:nvSpPr>
      <xdr:spPr>
        <a:xfrm>
          <a:off x="405190" y="814591"/>
          <a:ext cx="5315739" cy="528140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a-ES" sz="1100" b="1"/>
            <a:t>MEMÒRIA</a:t>
          </a:r>
          <a:r>
            <a:rPr lang="ca-ES" sz="1100" b="1" baseline="0"/>
            <a:t> TÈCNICA</a:t>
          </a:r>
        </a:p>
        <a:p>
          <a:pPr algn="ctr"/>
          <a:r>
            <a:rPr lang="ca-ES" sz="1100" b="1" baseline="0"/>
            <a:t>PROGRAMA FORMACIÓ PROFESSIONAL OCUPACIONAL DUAL 2025</a:t>
          </a:r>
        </a:p>
        <a:p>
          <a:pPr algn="ctr"/>
          <a:endParaRPr lang="ca-ES" sz="1100" baseline="0"/>
        </a:p>
        <a:p>
          <a:pPr algn="ctr"/>
          <a:r>
            <a:rPr lang="ca-ES" sz="1100" u="sng" baseline="0"/>
            <a:t>INFORMACIÓ BÀSICA</a:t>
          </a:r>
        </a:p>
        <a:p>
          <a:pPr algn="ctr"/>
          <a:endParaRPr lang="ca-ES" sz="1100" baseline="0"/>
        </a:p>
        <a:p>
          <a:pPr algn="ctr"/>
          <a:r>
            <a:rPr lang="ca-ES" sz="1100" baseline="0"/>
            <a:t>Cada sol·licitud/projecte pot contenir com a màxim 1 grup d'entre 8 i 15 persones participants i una persona tècnica d'acompanyament.</a:t>
          </a:r>
        </a:p>
        <a:p>
          <a:pPr algn="ctr"/>
          <a:endParaRPr lang="ca-ES" sz="1100" baseline="0"/>
        </a:p>
        <a:p>
          <a:pPr algn="ctr"/>
          <a:r>
            <a:rPr lang="ca-ES" sz="1100" baseline="0"/>
            <a:t>Tot el grup ha de realitzar el mateix projecte formatiu.</a:t>
          </a:r>
        </a:p>
        <a:p>
          <a:pPr algn="ctr"/>
          <a:endParaRPr lang="ca-ES" sz="1100" baseline="0"/>
        </a:p>
        <a:p>
          <a:pPr algn="ctr"/>
          <a:r>
            <a:rPr lang="ca-ES" sz="1100" baseline="0"/>
            <a:t>Cal emplenar les pestanyes 1, 2, 3, 4, i 5 de la memòria. L'última pestanya del fitxer, anomenada "Informació CPs COMPLETS" és merament informativa; no s'ha d'emplenar res.</a:t>
          </a:r>
        </a:p>
        <a:p>
          <a:pPr algn="ctr"/>
          <a:endParaRPr lang="ca-ES" sz="1100" baseline="0"/>
        </a:p>
        <a:p>
          <a:pPr algn="ctr"/>
          <a:r>
            <a:rPr lang="ca-ES" sz="1100" baseline="0"/>
            <a:t>Les cel·les que cal emplenar estan acolorides amb color groc clar. Les altres són anunciatives o bé s'autoemplenen a mesura que es va completant la memòria.</a:t>
          </a:r>
        </a:p>
        <a:p>
          <a:pPr algn="ctr"/>
          <a:endParaRPr lang="ca-ES" sz="1100" baseline="0"/>
        </a:p>
        <a:p>
          <a:pPr algn="ctr"/>
          <a:r>
            <a:rPr lang="ca-ES" sz="1100" baseline="0"/>
            <a:t>Assegureu-vos que les dades informades coincideixen amb les dades indicades a la resta de documentació de sol·licitud.</a:t>
          </a:r>
        </a:p>
        <a:p>
          <a:pPr algn="ctr"/>
          <a:endParaRPr lang="ca-ES" sz="1100" baseline="0"/>
        </a:p>
        <a:p>
          <a:pPr algn="ctr"/>
          <a:r>
            <a:rPr lang="ca-ES" sz="1100" baseline="0"/>
            <a:t>Disposeu d'instruccions sobre el procés de sol·licitud a la Guia de sol·licitud del Programa SOC-FPO DUAL 2025, disponible a la pàgina web del programa.</a:t>
          </a:r>
        </a:p>
        <a:p>
          <a:pPr algn="ctr"/>
          <a:endParaRPr lang="ca-ES" sz="1100" baseline="0"/>
        </a:p>
        <a:p>
          <a:pPr algn="ctr"/>
          <a:r>
            <a:rPr lang="ca-ES" sz="1100" b="1" baseline="0"/>
            <a:t>Atenció! Cal presentar la memòria tècnica en format Excel.</a:t>
          </a:r>
        </a:p>
        <a:p>
          <a:pPr algn="ctr"/>
          <a:r>
            <a:rPr lang="ca-ES" sz="1100" b="1" baseline="0"/>
            <a:t>Assegureu-vos que heu descarregat l'última versió publicada.</a:t>
          </a:r>
        </a:p>
        <a:p>
          <a:pPr algn="ctr"/>
          <a:endParaRPr lang="ca-ES" sz="1100" baseline="0"/>
        </a:p>
        <a:p>
          <a:pPr algn="ctr"/>
          <a:r>
            <a:rPr lang="ca-ES" sz="1100" baseline="0"/>
            <a:t>Per qualsevol consulta relativa a l'emplenament de la memòria podeu escriure un correu a </a:t>
          </a:r>
          <a:r>
            <a:rPr lang="ca-ES" sz="1100" u="sng" baseline="0"/>
            <a:t>formaciodual.soc@gencat.cat</a:t>
          </a:r>
          <a:endParaRPr lang="ca-ES" sz="1100" u="sng"/>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7937</xdr:colOff>
      <xdr:row>32</xdr:row>
      <xdr:rowOff>87313</xdr:rowOff>
    </xdr:from>
    <xdr:to>
      <xdr:col>6</xdr:col>
      <xdr:colOff>674687</xdr:colOff>
      <xdr:row>33</xdr:row>
      <xdr:rowOff>103187</xdr:rowOff>
    </xdr:to>
    <xdr:sp macro="" textlink="" fLocksText="0">
      <xdr:nvSpPr>
        <xdr:cNvPr id="2" name="QuadreDeText 1">
          <a:extLst>
            <a:ext uri="{FF2B5EF4-FFF2-40B4-BE49-F238E27FC236}">
              <a16:creationId xmlns:a16="http://schemas.microsoft.com/office/drawing/2014/main" id="{5A67C304-1368-108F-300B-66BEB566B908}"/>
            </a:ext>
            <a:ext uri="{C183D7F6-B498-43B3-948B-1728B52AA6E4}">
              <adec:decorative xmlns:adec="http://schemas.microsoft.com/office/drawing/2017/decorative" val="1"/>
            </a:ext>
          </a:extLst>
        </xdr:cNvPr>
        <xdr:cNvSpPr txBox="1"/>
      </xdr:nvSpPr>
      <xdr:spPr>
        <a:xfrm>
          <a:off x="460375" y="5143501"/>
          <a:ext cx="10517187" cy="2206624"/>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9072</xdr:colOff>
      <xdr:row>35</xdr:row>
      <xdr:rowOff>90714</xdr:rowOff>
    </xdr:from>
    <xdr:to>
      <xdr:col>6</xdr:col>
      <xdr:colOff>675822</xdr:colOff>
      <xdr:row>36</xdr:row>
      <xdr:rowOff>106588</xdr:rowOff>
    </xdr:to>
    <xdr:sp macro="" textlink="" fLocksText="0">
      <xdr:nvSpPr>
        <xdr:cNvPr id="3" name="QuadreDeText 2">
          <a:extLst>
            <a:ext uri="{FF2B5EF4-FFF2-40B4-BE49-F238E27FC236}">
              <a16:creationId xmlns:a16="http://schemas.microsoft.com/office/drawing/2014/main" id="{C1925E77-BBEB-49D9-9AA4-7724C3ECB6EE}"/>
            </a:ext>
            <a:ext uri="{C183D7F6-B498-43B3-948B-1728B52AA6E4}">
              <adec:decorative xmlns:adec="http://schemas.microsoft.com/office/drawing/2017/decorative" val="1"/>
            </a:ext>
          </a:extLst>
        </xdr:cNvPr>
        <xdr:cNvSpPr txBox="1"/>
      </xdr:nvSpPr>
      <xdr:spPr>
        <a:xfrm>
          <a:off x="462643" y="7692571"/>
          <a:ext cx="10518322" cy="2211160"/>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7937</xdr:colOff>
      <xdr:row>38</xdr:row>
      <xdr:rowOff>71438</xdr:rowOff>
    </xdr:from>
    <xdr:to>
      <xdr:col>6</xdr:col>
      <xdr:colOff>674687</xdr:colOff>
      <xdr:row>39</xdr:row>
      <xdr:rowOff>87312</xdr:rowOff>
    </xdr:to>
    <xdr:sp macro="" textlink="" fLocksText="0">
      <xdr:nvSpPr>
        <xdr:cNvPr id="4" name="QuadreDeText 3">
          <a:extLst>
            <a:ext uri="{FF2B5EF4-FFF2-40B4-BE49-F238E27FC236}">
              <a16:creationId xmlns:a16="http://schemas.microsoft.com/office/drawing/2014/main" id="{374038AE-E5C5-4AB6-916C-770D86F1EA3C}"/>
            </a:ext>
            <a:ext uri="{C183D7F6-B498-43B3-948B-1728B52AA6E4}">
              <adec:decorative xmlns:adec="http://schemas.microsoft.com/office/drawing/2017/decorative" val="1"/>
            </a:ext>
          </a:extLst>
        </xdr:cNvPr>
        <xdr:cNvSpPr txBox="1"/>
      </xdr:nvSpPr>
      <xdr:spPr>
        <a:xfrm>
          <a:off x="460375" y="10302876"/>
          <a:ext cx="10802937" cy="2206624"/>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7937</xdr:colOff>
      <xdr:row>41</xdr:row>
      <xdr:rowOff>87312</xdr:rowOff>
    </xdr:from>
    <xdr:to>
      <xdr:col>6</xdr:col>
      <xdr:colOff>674687</xdr:colOff>
      <xdr:row>42</xdr:row>
      <xdr:rowOff>103186</xdr:rowOff>
    </xdr:to>
    <xdr:sp macro="" textlink="" fLocksText="0">
      <xdr:nvSpPr>
        <xdr:cNvPr id="5" name="QuadreDeText 4">
          <a:extLst>
            <a:ext uri="{FF2B5EF4-FFF2-40B4-BE49-F238E27FC236}">
              <a16:creationId xmlns:a16="http://schemas.microsoft.com/office/drawing/2014/main" id="{35CDF760-8222-4DA6-A278-D515D5CE39E0}"/>
            </a:ext>
            <a:ext uri="{C183D7F6-B498-43B3-948B-1728B52AA6E4}">
              <adec:decorative xmlns:adec="http://schemas.microsoft.com/office/drawing/2017/decorative" val="1"/>
            </a:ext>
          </a:extLst>
        </xdr:cNvPr>
        <xdr:cNvSpPr txBox="1"/>
      </xdr:nvSpPr>
      <xdr:spPr>
        <a:xfrm>
          <a:off x="460375" y="12874625"/>
          <a:ext cx="10802937" cy="2206624"/>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455542</xdr:colOff>
      <xdr:row>6</xdr:row>
      <xdr:rowOff>54429</xdr:rowOff>
    </xdr:from>
    <xdr:to>
      <xdr:col>18</xdr:col>
      <xdr:colOff>-1</xdr:colOff>
      <xdr:row>7</xdr:row>
      <xdr:rowOff>70303</xdr:rowOff>
    </xdr:to>
    <xdr:sp macro="" textlink="" fLocksText="0">
      <xdr:nvSpPr>
        <xdr:cNvPr id="2" name="QuadreDeText 1">
          <a:extLst>
            <a:ext uri="{FF2B5EF4-FFF2-40B4-BE49-F238E27FC236}">
              <a16:creationId xmlns:a16="http://schemas.microsoft.com/office/drawing/2014/main" id="{3D11484F-6939-4B23-BA17-A89F96F80F51}"/>
            </a:ext>
            <a:ext uri="{C183D7F6-B498-43B3-948B-1728B52AA6E4}">
              <adec:decorative xmlns:adec="http://schemas.microsoft.com/office/drawing/2017/decorative" val="1"/>
            </a:ext>
          </a:extLst>
        </xdr:cNvPr>
        <xdr:cNvSpPr txBox="1"/>
      </xdr:nvSpPr>
      <xdr:spPr>
        <a:xfrm>
          <a:off x="455542" y="855081"/>
          <a:ext cx="12009783" cy="3246092"/>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7257</xdr:colOff>
      <xdr:row>9</xdr:row>
      <xdr:rowOff>79829</xdr:rowOff>
    </xdr:from>
    <xdr:to>
      <xdr:col>18</xdr:col>
      <xdr:colOff>13803</xdr:colOff>
      <xdr:row>10</xdr:row>
      <xdr:rowOff>95704</xdr:rowOff>
    </xdr:to>
    <xdr:sp macro="" textlink="" fLocksText="0">
      <xdr:nvSpPr>
        <xdr:cNvPr id="3" name="QuadreDeText 2">
          <a:extLst>
            <a:ext uri="{FF2B5EF4-FFF2-40B4-BE49-F238E27FC236}">
              <a16:creationId xmlns:a16="http://schemas.microsoft.com/office/drawing/2014/main" id="{E28D114E-3B56-4860-8123-BCB21253EF75}"/>
            </a:ext>
            <a:ext uri="{C183D7F6-B498-43B3-948B-1728B52AA6E4}">
              <adec:decorative xmlns:adec="http://schemas.microsoft.com/office/drawing/2017/decorative" val="1"/>
            </a:ext>
          </a:extLst>
        </xdr:cNvPr>
        <xdr:cNvSpPr txBox="1"/>
      </xdr:nvSpPr>
      <xdr:spPr>
        <a:xfrm>
          <a:off x="462800" y="4469612"/>
          <a:ext cx="12016329" cy="3246092"/>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1</xdr:colOff>
      <xdr:row>20</xdr:row>
      <xdr:rowOff>63499</xdr:rowOff>
    </xdr:from>
    <xdr:to>
      <xdr:col>18</xdr:col>
      <xdr:colOff>0</xdr:colOff>
      <xdr:row>20</xdr:row>
      <xdr:rowOff>4251739</xdr:rowOff>
    </xdr:to>
    <xdr:sp macro="" textlink="" fLocksText="0">
      <xdr:nvSpPr>
        <xdr:cNvPr id="4" name="QuadreDeText 3">
          <a:extLst>
            <a:ext uri="{FF2B5EF4-FFF2-40B4-BE49-F238E27FC236}">
              <a16:creationId xmlns:a16="http://schemas.microsoft.com/office/drawing/2014/main" id="{0D329757-0049-4E56-B831-1A26F6934082}"/>
            </a:ext>
            <a:ext uri="{C183D7F6-B498-43B3-948B-1728B52AA6E4}">
              <adec:decorative xmlns:adec="http://schemas.microsoft.com/office/drawing/2017/decorative" val="1"/>
            </a:ext>
          </a:extLst>
        </xdr:cNvPr>
        <xdr:cNvSpPr txBox="1"/>
      </xdr:nvSpPr>
      <xdr:spPr>
        <a:xfrm>
          <a:off x="455544" y="9381434"/>
          <a:ext cx="12009782" cy="4188240"/>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10583</xdr:colOff>
      <xdr:row>15</xdr:row>
      <xdr:rowOff>52916</xdr:rowOff>
    </xdr:from>
    <xdr:to>
      <xdr:col>3</xdr:col>
      <xdr:colOff>6551704</xdr:colOff>
      <xdr:row>15</xdr:row>
      <xdr:rowOff>5124823</xdr:rowOff>
    </xdr:to>
    <xdr:sp macro="" textlink="" fLocksText="0">
      <xdr:nvSpPr>
        <xdr:cNvPr id="2" name="QuadreDeText 1">
          <a:extLst>
            <a:ext uri="{FF2B5EF4-FFF2-40B4-BE49-F238E27FC236}">
              <a16:creationId xmlns:a16="http://schemas.microsoft.com/office/drawing/2014/main" id="{EADC1EA1-33F7-4754-BEB8-F39B22775D12}"/>
            </a:ext>
            <a:ext uri="{C183D7F6-B498-43B3-948B-1728B52AA6E4}">
              <adec:decorative xmlns:adec="http://schemas.microsoft.com/office/drawing/2017/decorative" val="1"/>
            </a:ext>
          </a:extLst>
        </xdr:cNvPr>
        <xdr:cNvSpPr txBox="1"/>
      </xdr:nvSpPr>
      <xdr:spPr>
        <a:xfrm>
          <a:off x="458818" y="2338916"/>
          <a:ext cx="10291357" cy="5071907"/>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1</xdr:colOff>
      <xdr:row>17</xdr:row>
      <xdr:rowOff>95248</xdr:rowOff>
    </xdr:from>
    <xdr:to>
      <xdr:col>3</xdr:col>
      <xdr:colOff>6544235</xdr:colOff>
      <xdr:row>17</xdr:row>
      <xdr:rowOff>5111749</xdr:rowOff>
    </xdr:to>
    <xdr:sp macro="" textlink="" fLocksText="0">
      <xdr:nvSpPr>
        <xdr:cNvPr id="3" name="QuadreDeText 2">
          <a:extLst>
            <a:ext uri="{FF2B5EF4-FFF2-40B4-BE49-F238E27FC236}">
              <a16:creationId xmlns:a16="http://schemas.microsoft.com/office/drawing/2014/main" id="{3CF2DA80-3B00-4C38-9B94-58B5F4ABF476}"/>
            </a:ext>
            <a:ext uri="{C183D7F6-B498-43B3-948B-1728B52AA6E4}">
              <adec:decorative xmlns:adec="http://schemas.microsoft.com/office/drawing/2017/decorative" val="1"/>
            </a:ext>
          </a:extLst>
        </xdr:cNvPr>
        <xdr:cNvSpPr txBox="1"/>
      </xdr:nvSpPr>
      <xdr:spPr>
        <a:xfrm>
          <a:off x="455084" y="7704665"/>
          <a:ext cx="10301318" cy="5016501"/>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1</xdr:col>
      <xdr:colOff>0</xdr:colOff>
      <xdr:row>19</xdr:row>
      <xdr:rowOff>69547</xdr:rowOff>
    </xdr:from>
    <xdr:to>
      <xdr:col>3</xdr:col>
      <xdr:colOff>6529294</xdr:colOff>
      <xdr:row>19</xdr:row>
      <xdr:rowOff>4974167</xdr:rowOff>
    </xdr:to>
    <xdr:sp macro="" textlink="" fLocksText="0">
      <xdr:nvSpPr>
        <xdr:cNvPr id="4" name="QuadreDeText 3">
          <a:extLst>
            <a:ext uri="{FF2B5EF4-FFF2-40B4-BE49-F238E27FC236}">
              <a16:creationId xmlns:a16="http://schemas.microsoft.com/office/drawing/2014/main" id="{7FC8B7BD-E748-4A50-9844-EADEFCA85534}"/>
            </a:ext>
            <a:ext uri="{C183D7F6-B498-43B3-948B-1728B52AA6E4}">
              <adec:decorative xmlns:adec="http://schemas.microsoft.com/office/drawing/2017/decorative" val="1"/>
            </a:ext>
          </a:extLst>
        </xdr:cNvPr>
        <xdr:cNvSpPr txBox="1"/>
      </xdr:nvSpPr>
      <xdr:spPr>
        <a:xfrm>
          <a:off x="455083" y="13065880"/>
          <a:ext cx="10286378" cy="4904620"/>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730702</xdr:colOff>
      <xdr:row>34</xdr:row>
      <xdr:rowOff>173870</xdr:rowOff>
    </xdr:from>
    <xdr:to>
      <xdr:col>10</xdr:col>
      <xdr:colOff>943428</xdr:colOff>
      <xdr:row>38</xdr:row>
      <xdr:rowOff>27214</xdr:rowOff>
    </xdr:to>
    <xdr:sp macro="" textlink="">
      <xdr:nvSpPr>
        <xdr:cNvPr id="2" name="QuadreDeText 1">
          <a:extLst>
            <a:ext uri="{FF2B5EF4-FFF2-40B4-BE49-F238E27FC236}">
              <a16:creationId xmlns:a16="http://schemas.microsoft.com/office/drawing/2014/main" id="{44E6B212-DC05-8D5C-4228-E16A51C4143D}"/>
            </a:ext>
          </a:extLst>
        </xdr:cNvPr>
        <xdr:cNvSpPr txBox="1"/>
      </xdr:nvSpPr>
      <xdr:spPr>
        <a:xfrm>
          <a:off x="11008631" y="6886727"/>
          <a:ext cx="5365297" cy="90563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ca-ES" sz="1100"/>
            <a:t>Recordeu</a:t>
          </a:r>
          <a:r>
            <a:rPr lang="ca-ES" sz="1100" baseline="0"/>
            <a:t> que és </a:t>
          </a:r>
          <a:r>
            <a:rPr lang="ca-ES" sz="1100" u="sng" baseline="0"/>
            <a:t>obligatori</a:t>
          </a:r>
          <a:r>
            <a:rPr lang="ca-ES" sz="1100" baseline="0"/>
            <a:t> incloure formació en </a:t>
          </a:r>
          <a:r>
            <a:rPr lang="ca-ES" sz="1100" u="sng" baseline="0"/>
            <a:t>Prevenció de Riscos Laborals </a:t>
          </a:r>
          <a:r>
            <a:rPr lang="ca-ES" sz="1100" baseline="0"/>
            <a:t>a l'itinerari, i caldà realitzar-la abans d'iniciar el període d'estada a l'empresa. </a:t>
          </a:r>
          <a:r>
            <a:rPr lang="ca-ES" sz="1100">
              <a:solidFill>
                <a:schemeClr val="dk1"/>
              </a:solidFill>
              <a:effectLst/>
              <a:latin typeface="+mn-lt"/>
              <a:ea typeface="+mn-ea"/>
              <a:cs typeface="+mn-cs"/>
            </a:rPr>
            <a:t>En cas que el certificat professional no la prevegi, caldrà fer la formació “Bàsic de prevenció de riscos laborals” amb codi FCOS02.</a:t>
          </a:r>
        </a:p>
        <a:p>
          <a:endParaRPr lang="ca-ES" sz="1100"/>
        </a:p>
      </xdr:txBody>
    </xdr:sp>
    <xdr:clientData/>
  </xdr:twoCellAnchor>
  <xdr:twoCellAnchor>
    <xdr:from>
      <xdr:col>7</xdr:col>
      <xdr:colOff>925285</xdr:colOff>
      <xdr:row>28</xdr:row>
      <xdr:rowOff>54428</xdr:rowOff>
    </xdr:from>
    <xdr:to>
      <xdr:col>7</xdr:col>
      <xdr:colOff>1732642</xdr:colOff>
      <xdr:row>29</xdr:row>
      <xdr:rowOff>176892</xdr:rowOff>
    </xdr:to>
    <xdr:sp macro="" textlink="">
      <xdr:nvSpPr>
        <xdr:cNvPr id="4" name="Fletxa: esquerra 3">
          <a:extLst>
            <a:ext uri="{FF2B5EF4-FFF2-40B4-BE49-F238E27FC236}">
              <a16:creationId xmlns:a16="http://schemas.microsoft.com/office/drawing/2014/main" id="{F355A829-C3D5-CBCB-4337-77C065D1B95D}"/>
            </a:ext>
            <a:ext uri="{C183D7F6-B498-43B3-948B-1728B52AA6E4}">
              <adec:decorative xmlns:adec="http://schemas.microsoft.com/office/drawing/2017/decorative" val="1"/>
            </a:ext>
          </a:extLst>
        </xdr:cNvPr>
        <xdr:cNvSpPr/>
      </xdr:nvSpPr>
      <xdr:spPr>
        <a:xfrm>
          <a:off x="11203214" y="5288642"/>
          <a:ext cx="807357" cy="322036"/>
        </a:xfrm>
        <a:prstGeom prst="leftArrow">
          <a:avLst/>
        </a:prstGeom>
        <a:solidFill>
          <a:srgbClr val="FF7D7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a-ES"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24</xdr:row>
      <xdr:rowOff>55563</xdr:rowOff>
    </xdr:from>
    <xdr:to>
      <xdr:col>7</xdr:col>
      <xdr:colOff>7938</xdr:colOff>
      <xdr:row>25</xdr:row>
      <xdr:rowOff>75972</xdr:rowOff>
    </xdr:to>
    <xdr:sp macro="" textlink="" fLocksText="0">
      <xdr:nvSpPr>
        <xdr:cNvPr id="2" name="QuadreDeText 1">
          <a:extLst>
            <a:ext uri="{FF2B5EF4-FFF2-40B4-BE49-F238E27FC236}">
              <a16:creationId xmlns:a16="http://schemas.microsoft.com/office/drawing/2014/main" id="{824BB9FE-62B9-4F51-87A7-751BBD4452B1}"/>
            </a:ext>
            <a:ext uri="{C183D7F6-B498-43B3-948B-1728B52AA6E4}">
              <adec:decorative xmlns:adec="http://schemas.microsoft.com/office/drawing/2017/decorative" val="1"/>
            </a:ext>
          </a:extLst>
        </xdr:cNvPr>
        <xdr:cNvSpPr txBox="1"/>
      </xdr:nvSpPr>
      <xdr:spPr>
        <a:xfrm>
          <a:off x="762000" y="4405313"/>
          <a:ext cx="9120188" cy="2211159"/>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twoCellAnchor>
    <xdr:from>
      <xdr:col>2</xdr:col>
      <xdr:colOff>1588</xdr:colOff>
      <xdr:row>27</xdr:row>
      <xdr:rowOff>80963</xdr:rowOff>
    </xdr:from>
    <xdr:to>
      <xdr:col>7</xdr:col>
      <xdr:colOff>31750</xdr:colOff>
      <xdr:row>28</xdr:row>
      <xdr:rowOff>101372</xdr:rowOff>
    </xdr:to>
    <xdr:sp macro="" textlink="" fLocksText="0">
      <xdr:nvSpPr>
        <xdr:cNvPr id="3" name="QuadreDeText 2">
          <a:extLst>
            <a:ext uri="{FF2B5EF4-FFF2-40B4-BE49-F238E27FC236}">
              <a16:creationId xmlns:a16="http://schemas.microsoft.com/office/drawing/2014/main" id="{45118A04-7DD7-4D1D-8AD5-6A57985D0FEA}"/>
            </a:ext>
            <a:ext uri="{C183D7F6-B498-43B3-948B-1728B52AA6E4}">
              <adec:decorative xmlns:adec="http://schemas.microsoft.com/office/drawing/2017/decorative" val="1"/>
            </a:ext>
          </a:extLst>
        </xdr:cNvPr>
        <xdr:cNvSpPr txBox="1"/>
      </xdr:nvSpPr>
      <xdr:spPr>
        <a:xfrm>
          <a:off x="763588" y="6986588"/>
          <a:ext cx="9142412" cy="2211159"/>
        </a:xfrm>
        <a:prstGeom prst="rect">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a-ES" sz="900">
            <a:latin typeface="Calibri" panose="020F0502020204030204" pitchFamily="34" charset="0"/>
            <a:cs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uri\Downloads\MemoriaTecnica%20-%202025-07-16T115823.112.xlsx" TargetMode="External"/><Relationship Id="rId1" Type="http://schemas.openxmlformats.org/officeDocument/2006/relationships/externalLinkPath" Target="file:///C:\Users\mauri\Downloads\MemoriaTecnica%20-%202025-07-16T115823.1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de exportación"/>
      <sheetName val="Instruccions"/>
      <sheetName val="a) Justificació projecte"/>
      <sheetName val="b) Descripció del projecte "/>
      <sheetName val="1. Actuació Orient_Acomp"/>
      <sheetName val="2. Actuació Formació"/>
      <sheetName val="3. Actuació Contractació"/>
      <sheetName val="TAULES"/>
      <sheetName val="CP"/>
      <sheetName val="Formació no CP + FCO + CTR"/>
      <sheetName val="FCO + CTR"/>
      <sheetName val="Formació NO CP sense FCO-C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A2" t="str">
            <v>ADGD0001</v>
          </cell>
          <cell r="B2" t="str">
            <v>Responsable sindical d'igualtat</v>
          </cell>
          <cell r="C2" t="str">
            <v>Administració i gestió</v>
          </cell>
          <cell r="D2">
            <v>1</v>
          </cell>
          <cell r="E2">
            <v>15</v>
          </cell>
          <cell r="F2">
            <v>7.42</v>
          </cell>
          <cell r="G2">
            <v>8.94</v>
          </cell>
        </row>
        <row r="3">
          <cell r="A3" t="str">
            <v>ADGD0002</v>
          </cell>
          <cell r="B3" t="str">
            <v>Gestió i desenvolupament de projectes d'economia blava</v>
          </cell>
          <cell r="C3" t="str">
            <v>Administració i gestió</v>
          </cell>
          <cell r="D3">
            <v>3</v>
          </cell>
          <cell r="E3">
            <v>250</v>
          </cell>
          <cell r="F3">
            <v>7.42</v>
          </cell>
          <cell r="G3">
            <v>8.94</v>
          </cell>
        </row>
        <row r="4">
          <cell r="A4" t="str">
            <v>ADGD0003</v>
          </cell>
          <cell r="B4" t="str">
            <v>Dirigir equips de treball en entorns virtuals</v>
          </cell>
          <cell r="C4" t="str">
            <v>Administració i gestió</v>
          </cell>
          <cell r="D4">
            <v>1</v>
          </cell>
          <cell r="E4">
            <v>30</v>
          </cell>
          <cell r="F4">
            <v>7.42</v>
          </cell>
          <cell r="G4">
            <v>8.94</v>
          </cell>
        </row>
        <row r="5">
          <cell r="A5" t="str">
            <v>ADGD0004</v>
          </cell>
          <cell r="B5" t="str">
            <v>Tractament i gestió de queixes i reclamacions</v>
          </cell>
          <cell r="C5" t="str">
            <v>Administració i gestió</v>
          </cell>
          <cell r="D5">
            <v>1</v>
          </cell>
          <cell r="E5">
            <v>20</v>
          </cell>
          <cell r="F5">
            <v>7.42</v>
          </cell>
          <cell r="G5">
            <v>8.94</v>
          </cell>
        </row>
        <row r="6">
          <cell r="A6" t="str">
            <v>ADGD0005</v>
          </cell>
          <cell r="B6" t="str">
            <v>Emprendre en restauració</v>
          </cell>
          <cell r="C6" t="str">
            <v>Administració i gestió</v>
          </cell>
          <cell r="D6">
            <v>1</v>
          </cell>
          <cell r="E6">
            <v>50</v>
          </cell>
          <cell r="F6">
            <v>7.42</v>
          </cell>
          <cell r="G6">
            <v>8.94</v>
          </cell>
        </row>
        <row r="7">
          <cell r="A7" t="str">
            <v>ADGD0006</v>
          </cell>
          <cell r="B7" t="str">
            <v>Sistemes de gestió mediambiental: ISO 14001</v>
          </cell>
          <cell r="C7" t="str">
            <v>Administració i gestió</v>
          </cell>
          <cell r="D7">
            <v>1</v>
          </cell>
          <cell r="E7">
            <v>60</v>
          </cell>
          <cell r="F7">
            <v>7.42</v>
          </cell>
          <cell r="G7">
            <v>8.94</v>
          </cell>
        </row>
        <row r="8">
          <cell r="A8" t="str">
            <v>ADGD0007</v>
          </cell>
          <cell r="B8" t="str">
            <v>Pime saludable</v>
          </cell>
          <cell r="C8" t="str">
            <v>Administració i gestió</v>
          </cell>
          <cell r="D8">
            <v>3</v>
          </cell>
          <cell r="E8">
            <v>50</v>
          </cell>
          <cell r="F8">
            <v>7.42</v>
          </cell>
          <cell r="G8">
            <v>8.94</v>
          </cell>
        </row>
        <row r="9">
          <cell r="A9" t="str">
            <v>ADGD0008</v>
          </cell>
          <cell r="B9" t="str">
            <v>Gestió d'associacions</v>
          </cell>
          <cell r="C9" t="str">
            <v>Administració i gestió</v>
          </cell>
          <cell r="D9">
            <v>2</v>
          </cell>
          <cell r="E9">
            <v>15</v>
          </cell>
          <cell r="F9">
            <v>7.42</v>
          </cell>
          <cell r="G9">
            <v>8.94</v>
          </cell>
        </row>
        <row r="10">
          <cell r="A10" t="str">
            <v>ADGD0009</v>
          </cell>
          <cell r="B10" t="str">
            <v>Actualització sociolaboral</v>
          </cell>
          <cell r="C10" t="str">
            <v>Administració i gestió</v>
          </cell>
          <cell r="D10">
            <v>2</v>
          </cell>
          <cell r="E10">
            <v>15</v>
          </cell>
          <cell r="F10">
            <v>7.42</v>
          </cell>
          <cell r="G10">
            <v>8.94</v>
          </cell>
        </row>
        <row r="11">
          <cell r="A11" t="str">
            <v>ADGD0010</v>
          </cell>
          <cell r="B11" t="str">
            <v>Transformació digital</v>
          </cell>
          <cell r="C11" t="str">
            <v>Administració i gestió</v>
          </cell>
          <cell r="D11">
            <v>2</v>
          </cell>
          <cell r="E11">
            <v>20</v>
          </cell>
          <cell r="F11">
            <v>7.42</v>
          </cell>
          <cell r="G11">
            <v>8.94</v>
          </cell>
        </row>
        <row r="12">
          <cell r="A12" t="str">
            <v>ADGD0011</v>
          </cell>
          <cell r="B12" t="str">
            <v>Anàlisi modal d'errors i efectes (amfe)</v>
          </cell>
          <cell r="C12" t="str">
            <v>Administració i gestió</v>
          </cell>
          <cell r="D12">
            <v>2</v>
          </cell>
          <cell r="E12">
            <v>16</v>
          </cell>
          <cell r="F12">
            <v>7.42</v>
          </cell>
          <cell r="G12">
            <v>8.94</v>
          </cell>
        </row>
        <row r="13">
          <cell r="A13" t="str">
            <v>ADGD0012</v>
          </cell>
          <cell r="B13" t="str">
            <v>Especialització en assessorament fiscal. Nivell I</v>
          </cell>
          <cell r="C13" t="str">
            <v>Administració i gestió</v>
          </cell>
          <cell r="D13">
            <v>3</v>
          </cell>
          <cell r="E13">
            <v>44</v>
          </cell>
          <cell r="F13">
            <v>7.42</v>
          </cell>
          <cell r="G13">
            <v>8.94</v>
          </cell>
        </row>
        <row r="14">
          <cell r="A14" t="str">
            <v>ADGD0013</v>
          </cell>
          <cell r="B14" t="str">
            <v>Especialització en assessorament fiscal. Nivell II</v>
          </cell>
          <cell r="C14" t="str">
            <v>Administració i gestió</v>
          </cell>
          <cell r="D14">
            <v>3</v>
          </cell>
          <cell r="E14">
            <v>44</v>
          </cell>
          <cell r="F14">
            <v>7.42</v>
          </cell>
          <cell r="G14">
            <v>8.94</v>
          </cell>
        </row>
        <row r="15">
          <cell r="A15" t="str">
            <v>ADGD0014</v>
          </cell>
          <cell r="B15" t="str">
            <v>Compliance avançat</v>
          </cell>
          <cell r="C15" t="str">
            <v>Administració i gestió</v>
          </cell>
          <cell r="D15">
            <v>3</v>
          </cell>
          <cell r="E15">
            <v>8</v>
          </cell>
          <cell r="F15">
            <v>7.42</v>
          </cell>
          <cell r="G15">
            <v>8.94</v>
          </cell>
        </row>
        <row r="16">
          <cell r="A16" t="str">
            <v>ADGD0015</v>
          </cell>
          <cell r="B16" t="str">
            <v>Drets d'estrangeria</v>
          </cell>
          <cell r="C16" t="str">
            <v>Administració i gestió</v>
          </cell>
          <cell r="D16">
            <v>3</v>
          </cell>
          <cell r="E16">
            <v>20</v>
          </cell>
          <cell r="F16">
            <v>7.42</v>
          </cell>
          <cell r="G16">
            <v>8.94</v>
          </cell>
        </row>
        <row r="17">
          <cell r="A17" t="str">
            <v>ADGD0016</v>
          </cell>
          <cell r="B17" t="str">
            <v>Les mútues col·laboradores de la Seguretat Social</v>
          </cell>
          <cell r="C17" t="str">
            <v>Administració i gestió</v>
          </cell>
          <cell r="D17">
            <v>2</v>
          </cell>
          <cell r="E17">
            <v>20</v>
          </cell>
          <cell r="F17">
            <v>7.42</v>
          </cell>
          <cell r="G17">
            <v>8.94</v>
          </cell>
        </row>
        <row r="18">
          <cell r="A18" t="str">
            <v>ADGD0017</v>
          </cell>
          <cell r="B18" t="str">
            <v>Aspectes legals de la contractació laboral</v>
          </cell>
          <cell r="C18" t="str">
            <v>Administració i gestió</v>
          </cell>
          <cell r="D18">
            <v>2</v>
          </cell>
          <cell r="E18">
            <v>20</v>
          </cell>
          <cell r="F18">
            <v>7.42</v>
          </cell>
          <cell r="G18">
            <v>8.94</v>
          </cell>
        </row>
        <row r="19">
          <cell r="A19" t="str">
            <v>ADGD0018</v>
          </cell>
          <cell r="B19" t="str">
            <v>Nòmines i Seguretat Social I</v>
          </cell>
          <cell r="C19" t="str">
            <v>Administració i gestió</v>
          </cell>
          <cell r="D19">
            <v>2</v>
          </cell>
          <cell r="E19">
            <v>30</v>
          </cell>
          <cell r="F19">
            <v>7.42</v>
          </cell>
          <cell r="G19">
            <v>8.94</v>
          </cell>
        </row>
        <row r="20">
          <cell r="A20" t="str">
            <v>ADGD0019</v>
          </cell>
          <cell r="B20" t="str">
            <v>Especialització del Sistema de la Seguretat Social</v>
          </cell>
          <cell r="C20" t="str">
            <v>Administració i gestió</v>
          </cell>
          <cell r="D20">
            <v>3</v>
          </cell>
          <cell r="E20">
            <v>40</v>
          </cell>
          <cell r="F20">
            <v>7.42</v>
          </cell>
          <cell r="G20">
            <v>8.94</v>
          </cell>
        </row>
        <row r="21">
          <cell r="A21" t="str">
            <v>ADGD0020</v>
          </cell>
          <cell r="B21" t="str">
            <v>Iniciació al Compliance</v>
          </cell>
          <cell r="C21" t="str">
            <v>Administració i gestió</v>
          </cell>
          <cell r="D21">
            <v>2</v>
          </cell>
          <cell r="E21">
            <v>8</v>
          </cell>
          <cell r="F21">
            <v>7.42</v>
          </cell>
          <cell r="G21">
            <v>8.94</v>
          </cell>
        </row>
        <row r="22">
          <cell r="A22" t="str">
            <v>ADGD0021</v>
          </cell>
          <cell r="B22" t="str">
            <v>Prestacions de la Seguretat Social. Nivell Bàsic</v>
          </cell>
          <cell r="C22" t="str">
            <v>Administració i gestió</v>
          </cell>
          <cell r="D22">
            <v>2</v>
          </cell>
          <cell r="E22">
            <v>15</v>
          </cell>
          <cell r="F22">
            <v>7.42</v>
          </cell>
          <cell r="G22">
            <v>8.94</v>
          </cell>
        </row>
        <row r="23">
          <cell r="A23" t="str">
            <v>ADGD0022</v>
          </cell>
          <cell r="B23" t="str">
            <v>Impost sobre la Renda de les Persones Físiques (IRPF)</v>
          </cell>
          <cell r="C23" t="str">
            <v>Administració i gestió</v>
          </cell>
          <cell r="D23">
            <v>2</v>
          </cell>
          <cell r="E23">
            <v>20</v>
          </cell>
          <cell r="F23">
            <v>7.42</v>
          </cell>
          <cell r="G23">
            <v>8.94</v>
          </cell>
        </row>
        <row r="24">
          <cell r="A24" t="str">
            <v>ADGD0023</v>
          </cell>
          <cell r="B24" t="str">
            <v>Noves economies socials i solidàries</v>
          </cell>
          <cell r="C24" t="str">
            <v>Administració i gestió</v>
          </cell>
          <cell r="D24">
            <v>2</v>
          </cell>
          <cell r="E24">
            <v>8</v>
          </cell>
          <cell r="F24">
            <v>7.42</v>
          </cell>
          <cell r="G24">
            <v>8.94</v>
          </cell>
        </row>
        <row r="25">
          <cell r="A25" t="str">
            <v>ADGD0024</v>
          </cell>
          <cell r="B25" t="str">
            <v>Impost sobre el valor afegit (IVA)</v>
          </cell>
          <cell r="C25" t="str">
            <v>Administració i gestió</v>
          </cell>
          <cell r="D25">
            <v>3</v>
          </cell>
          <cell r="E25">
            <v>20</v>
          </cell>
          <cell r="F25">
            <v>7.42</v>
          </cell>
          <cell r="G25">
            <v>8.94</v>
          </cell>
        </row>
        <row r="26">
          <cell r="A26" t="str">
            <v>ADGD0025</v>
          </cell>
          <cell r="B26" t="str">
            <v>Fiscalitat i altres obligacions per a les persones treballadores autònomes</v>
          </cell>
          <cell r="C26" t="str">
            <v>Administració i gestió</v>
          </cell>
          <cell r="D26">
            <v>2</v>
          </cell>
          <cell r="E26">
            <v>25</v>
          </cell>
          <cell r="F26">
            <v>7.42</v>
          </cell>
          <cell r="G26">
            <v>8.94</v>
          </cell>
        </row>
        <row r="27">
          <cell r="A27" t="str">
            <v>ADGD0026</v>
          </cell>
          <cell r="B27" t="str">
            <v>Gestió de tresoreria</v>
          </cell>
          <cell r="C27" t="str">
            <v>Administració i gestió</v>
          </cell>
          <cell r="D27">
            <v>2</v>
          </cell>
          <cell r="E27">
            <v>40</v>
          </cell>
          <cell r="F27">
            <v>7.42</v>
          </cell>
          <cell r="G27">
            <v>8.94</v>
          </cell>
        </row>
        <row r="28">
          <cell r="A28" t="str">
            <v>ADGD0027</v>
          </cell>
          <cell r="B28" t="str">
            <v>Nòmines i Seguretat Social II</v>
          </cell>
          <cell r="C28" t="str">
            <v>Administració i gestió</v>
          </cell>
          <cell r="D28">
            <v>2</v>
          </cell>
          <cell r="E28">
            <v>30</v>
          </cell>
          <cell r="F28">
            <v>7.42</v>
          </cell>
          <cell r="G28">
            <v>8.94</v>
          </cell>
        </row>
        <row r="29">
          <cell r="A29" t="str">
            <v>ADGD0028</v>
          </cell>
          <cell r="B29" t="str">
            <v>Sistema de control de gestió en l'empresa</v>
          </cell>
          <cell r="C29" t="str">
            <v>Administració i gestió</v>
          </cell>
          <cell r="D29">
            <v>3</v>
          </cell>
          <cell r="E29">
            <v>40</v>
          </cell>
          <cell r="F29">
            <v>7.42</v>
          </cell>
          <cell r="G29">
            <v>8.94</v>
          </cell>
        </row>
        <row r="30">
          <cell r="A30" t="str">
            <v>ADGD0029</v>
          </cell>
          <cell r="B30" t="str">
            <v>Especialització pràctica processal laboral. Nivell bàsic</v>
          </cell>
          <cell r="C30" t="str">
            <v>Administració i gestió</v>
          </cell>
          <cell r="D30">
            <v>3</v>
          </cell>
          <cell r="E30">
            <v>44</v>
          </cell>
          <cell r="F30">
            <v>7.42</v>
          </cell>
          <cell r="G30">
            <v>8.94</v>
          </cell>
        </row>
        <row r="31">
          <cell r="A31" t="str">
            <v>ADGD0030</v>
          </cell>
          <cell r="B31" t="str">
            <v>Aspectes jurídics i documentals de l'activitat de la persona treballadora autònoma</v>
          </cell>
          <cell r="C31" t="str">
            <v>Administració i gestió</v>
          </cell>
          <cell r="D31">
            <v>2</v>
          </cell>
          <cell r="E31">
            <v>15</v>
          </cell>
          <cell r="F31">
            <v>7.42</v>
          </cell>
          <cell r="G31">
            <v>8.94</v>
          </cell>
        </row>
        <row r="32">
          <cell r="A32" t="str">
            <v>ADGD0031</v>
          </cell>
          <cell r="B32" t="str">
            <v>Gestió de recursos humans</v>
          </cell>
          <cell r="C32" t="str">
            <v>Administració i gestió</v>
          </cell>
          <cell r="D32">
            <v>2</v>
          </cell>
          <cell r="E32">
            <v>60</v>
          </cell>
          <cell r="F32">
            <v>7.42</v>
          </cell>
          <cell r="G32">
            <v>8.94</v>
          </cell>
        </row>
        <row r="33">
          <cell r="A33" t="str">
            <v>ADGD0032</v>
          </cell>
          <cell r="B33" t="str">
            <v>Gestió comptable, fiscal i laboral</v>
          </cell>
          <cell r="C33" t="str">
            <v>Administració i gestió</v>
          </cell>
          <cell r="D33">
            <v>2</v>
          </cell>
          <cell r="E33">
            <v>340</v>
          </cell>
          <cell r="F33">
            <v>7.42</v>
          </cell>
          <cell r="G33">
            <v>8.94</v>
          </cell>
        </row>
        <row r="34">
          <cell r="A34" t="str">
            <v>ADGD0033</v>
          </cell>
          <cell r="B34" t="str">
            <v>Gestió fiscal de la persona treballadora autònoma</v>
          </cell>
          <cell r="C34" t="str">
            <v>Administració i gestió</v>
          </cell>
          <cell r="D34">
            <v>2</v>
          </cell>
          <cell r="E34">
            <v>8</v>
          </cell>
          <cell r="F34">
            <v>7.42</v>
          </cell>
          <cell r="G34">
            <v>8.94</v>
          </cell>
        </row>
        <row r="35">
          <cell r="A35" t="str">
            <v>ADGD0034</v>
          </cell>
          <cell r="B35" t="str">
            <v>Especialització dret laboral</v>
          </cell>
          <cell r="C35" t="str">
            <v>Administració i gestió</v>
          </cell>
          <cell r="D35">
            <v>3</v>
          </cell>
          <cell r="E35">
            <v>44</v>
          </cell>
          <cell r="F35">
            <v>7.42</v>
          </cell>
          <cell r="G35">
            <v>8.94</v>
          </cell>
        </row>
        <row r="36">
          <cell r="A36" t="str">
            <v>ADGD0035</v>
          </cell>
          <cell r="B36" t="str">
            <v>LA PRESTACIÓ ECONÒMICA PER CESSAMENT D' ACTIVITAT DELS TREBALLADORS AUTÒNOMS</v>
          </cell>
          <cell r="C36" t="str">
            <v>Administració i gestió</v>
          </cell>
          <cell r="D36">
            <v>2</v>
          </cell>
          <cell r="E36">
            <v>10</v>
          </cell>
          <cell r="F36">
            <v>7.42</v>
          </cell>
          <cell r="G36">
            <v>8.94</v>
          </cell>
        </row>
        <row r="37">
          <cell r="A37" t="str">
            <v>ADGD0036</v>
          </cell>
          <cell r="B37" t="str">
            <v>PROTECCIÓ DE DADES PERSONALS EN EL SECTOR SANITARI I SOCIAL</v>
          </cell>
          <cell r="C37" t="str">
            <v>Administració i gestió</v>
          </cell>
          <cell r="D37">
            <v>2</v>
          </cell>
          <cell r="E37">
            <v>10</v>
          </cell>
          <cell r="F37">
            <v>7.42</v>
          </cell>
          <cell r="G37">
            <v>8.94</v>
          </cell>
        </row>
        <row r="38">
          <cell r="A38" t="str">
            <v>ADGD0037</v>
          </cell>
          <cell r="B38" t="str">
            <v>GESTIÓ DE PIMES SGE900</v>
          </cell>
          <cell r="C38" t="str">
            <v>Administració i gestió</v>
          </cell>
          <cell r="D38">
            <v>2</v>
          </cell>
          <cell r="E38">
            <v>20</v>
          </cell>
          <cell r="F38">
            <v>7.42</v>
          </cell>
          <cell r="G38">
            <v>8.94</v>
          </cell>
        </row>
        <row r="39">
          <cell r="A39" t="str">
            <v>ADGD0038</v>
          </cell>
          <cell r="B39" t="str">
            <v>Mesurament de l'impacte social, rendició de comptes i transparència</v>
          </cell>
          <cell r="C39" t="str">
            <v>Administració i gestió</v>
          </cell>
          <cell r="D39">
            <v>2</v>
          </cell>
          <cell r="E39">
            <v>15</v>
          </cell>
          <cell r="F39">
            <v>7.42</v>
          </cell>
          <cell r="G39">
            <v>8.94</v>
          </cell>
        </row>
        <row r="40">
          <cell r="A40" t="str">
            <v>ADGD0039</v>
          </cell>
          <cell r="B40" t="str">
            <v>Gestió empresarial amb qualitat democràtica</v>
          </cell>
          <cell r="C40" t="str">
            <v>Administració i gestió</v>
          </cell>
          <cell r="D40">
            <v>2</v>
          </cell>
          <cell r="E40">
            <v>12</v>
          </cell>
          <cell r="F40">
            <v>7.42</v>
          </cell>
          <cell r="G40">
            <v>8.94</v>
          </cell>
        </row>
        <row r="41">
          <cell r="A41" t="str">
            <v>ADGD0040</v>
          </cell>
          <cell r="B41" t="str">
            <v>Gestió fiscal de l'empresa</v>
          </cell>
          <cell r="C41" t="str">
            <v>Administració i gestió</v>
          </cell>
          <cell r="D41">
            <v>2</v>
          </cell>
          <cell r="E41">
            <v>40</v>
          </cell>
          <cell r="F41">
            <v>7.42</v>
          </cell>
          <cell r="G41">
            <v>8.94</v>
          </cell>
        </row>
        <row r="42">
          <cell r="A42" t="str">
            <v>ADGD0041</v>
          </cell>
          <cell r="B42" t="str">
            <v>Impost sobre Societats (IS)</v>
          </cell>
          <cell r="C42" t="str">
            <v>Administració i gestió</v>
          </cell>
          <cell r="D42">
            <v>2</v>
          </cell>
          <cell r="E42">
            <v>20</v>
          </cell>
          <cell r="F42">
            <v>7.42</v>
          </cell>
          <cell r="G42">
            <v>8.94</v>
          </cell>
        </row>
        <row r="43">
          <cell r="A43" t="str">
            <v>ADGD0042</v>
          </cell>
          <cell r="B43" t="str">
            <v>Anàlisi de balanços</v>
          </cell>
          <cell r="C43" t="str">
            <v>Administració i gestió</v>
          </cell>
          <cell r="D43">
            <v>2</v>
          </cell>
          <cell r="E43">
            <v>50</v>
          </cell>
          <cell r="F43">
            <v>7.42</v>
          </cell>
          <cell r="G43">
            <v>8.94</v>
          </cell>
        </row>
        <row r="44">
          <cell r="A44" t="str">
            <v>ADGD0043</v>
          </cell>
          <cell r="B44" t="str">
            <v>Anàlisi i control de costos</v>
          </cell>
          <cell r="C44" t="str">
            <v>Administració i gestió</v>
          </cell>
          <cell r="D44">
            <v>2</v>
          </cell>
          <cell r="E44">
            <v>25</v>
          </cell>
          <cell r="F44">
            <v>7.42</v>
          </cell>
          <cell r="G44">
            <v>8.94</v>
          </cell>
        </row>
        <row r="45">
          <cell r="A45" t="str">
            <v>ADGD0044</v>
          </cell>
          <cell r="B45" t="str">
            <v>El consell rector en les Cooperatives</v>
          </cell>
          <cell r="C45" t="str">
            <v>Administració i gestió</v>
          </cell>
          <cell r="D45">
            <v>2</v>
          </cell>
          <cell r="E45">
            <v>20</v>
          </cell>
          <cell r="F45">
            <v>7.42</v>
          </cell>
          <cell r="G45">
            <v>8.94</v>
          </cell>
        </row>
        <row r="46">
          <cell r="A46" t="str">
            <v>ADGD0045</v>
          </cell>
          <cell r="B46" t="str">
            <v>Estratègies de digitalització de processos en empreses</v>
          </cell>
          <cell r="C46" t="str">
            <v>Administració i gestió</v>
          </cell>
          <cell r="D46">
            <v>2</v>
          </cell>
          <cell r="E46">
            <v>20</v>
          </cell>
          <cell r="F46">
            <v>7.42</v>
          </cell>
          <cell r="G46">
            <v>8.94</v>
          </cell>
        </row>
        <row r="47">
          <cell r="A47" t="str">
            <v>ADGD0046</v>
          </cell>
          <cell r="B47" t="str">
            <v>Comptabilitat informatitzada</v>
          </cell>
          <cell r="C47" t="str">
            <v>Administració i gestió</v>
          </cell>
          <cell r="D47">
            <v>2</v>
          </cell>
          <cell r="E47">
            <v>40</v>
          </cell>
          <cell r="F47">
            <v>7.42</v>
          </cell>
          <cell r="G47">
            <v>8.94</v>
          </cell>
        </row>
        <row r="48">
          <cell r="A48" t="str">
            <v>ADGD0047</v>
          </cell>
          <cell r="B48" t="str">
            <v>Gestió laboral i Seguretat Social Cooperativa</v>
          </cell>
          <cell r="C48" t="str">
            <v>Administració i gestió</v>
          </cell>
          <cell r="D48">
            <v>3</v>
          </cell>
          <cell r="E48">
            <v>20</v>
          </cell>
          <cell r="F48">
            <v>7.42</v>
          </cell>
          <cell r="G48">
            <v>8.94</v>
          </cell>
        </row>
        <row r="49">
          <cell r="A49" t="str">
            <v>ADGD0048</v>
          </cell>
          <cell r="B49" t="str">
            <v>La implicació dels socis com a impuls de la Cooperativa</v>
          </cell>
          <cell r="C49" t="str">
            <v>Administració i gestió</v>
          </cell>
          <cell r="D49">
            <v>2</v>
          </cell>
          <cell r="E49">
            <v>6</v>
          </cell>
          <cell r="F49">
            <v>7.42</v>
          </cell>
          <cell r="G49">
            <v>8.94</v>
          </cell>
        </row>
        <row r="50">
          <cell r="A50" t="str">
            <v>ADGD0049</v>
          </cell>
          <cell r="B50" t="str">
            <v>Principis bàsics de l'Economia Social</v>
          </cell>
          <cell r="C50" t="str">
            <v>Administració i gestió</v>
          </cell>
          <cell r="D50">
            <v>2</v>
          </cell>
          <cell r="E50">
            <v>10</v>
          </cell>
          <cell r="F50">
            <v>7.42</v>
          </cell>
          <cell r="G50">
            <v>8.94</v>
          </cell>
        </row>
        <row r="51">
          <cell r="A51" t="str">
            <v>ADGD0050</v>
          </cell>
          <cell r="B51" t="str">
            <v>Integració del treballador com a soci</v>
          </cell>
          <cell r="C51" t="str">
            <v>Administració i gestió</v>
          </cell>
          <cell r="D51">
            <v>1</v>
          </cell>
          <cell r="E51">
            <v>20</v>
          </cell>
          <cell r="F51">
            <v>7.42</v>
          </cell>
          <cell r="G51">
            <v>8.94</v>
          </cell>
        </row>
        <row r="52">
          <cell r="A52" t="str">
            <v>ADGD0051</v>
          </cell>
          <cell r="B52" t="str">
            <v>Òrgans de govern de la cooperativa</v>
          </cell>
          <cell r="C52" t="str">
            <v>Administració i gestió</v>
          </cell>
          <cell r="D52">
            <v>3</v>
          </cell>
          <cell r="E52">
            <v>8</v>
          </cell>
          <cell r="F52">
            <v>7.42</v>
          </cell>
          <cell r="G52">
            <v>8.94</v>
          </cell>
        </row>
        <row r="53">
          <cell r="A53" t="str">
            <v>ADGD0052</v>
          </cell>
          <cell r="B53" t="str">
            <v>Òrgans de govern de la cooperativa</v>
          </cell>
          <cell r="C53" t="str">
            <v>Administració i gestió</v>
          </cell>
          <cell r="D53">
            <v>2</v>
          </cell>
          <cell r="E53">
            <v>12</v>
          </cell>
          <cell r="F53">
            <v>7.42</v>
          </cell>
          <cell r="G53">
            <v>8.94</v>
          </cell>
        </row>
        <row r="54">
          <cell r="A54" t="str">
            <v>ADGD0053</v>
          </cell>
          <cell r="B54" t="str">
            <v>La participació interna en les entitats d'economia social</v>
          </cell>
          <cell r="C54" t="str">
            <v>Administració i gestió</v>
          </cell>
          <cell r="D54">
            <v>2</v>
          </cell>
          <cell r="E54">
            <v>12</v>
          </cell>
          <cell r="F54">
            <v>7.42</v>
          </cell>
          <cell r="G54">
            <v>8.94</v>
          </cell>
        </row>
        <row r="55">
          <cell r="A55" t="str">
            <v>ADGD0054</v>
          </cell>
          <cell r="B55" t="str">
            <v>Fundraising, captació de fons per a entitats socials</v>
          </cell>
          <cell r="C55" t="str">
            <v>Administració i gestió</v>
          </cell>
          <cell r="D55">
            <v>2</v>
          </cell>
          <cell r="E55">
            <v>25</v>
          </cell>
          <cell r="F55">
            <v>7.42</v>
          </cell>
          <cell r="G55">
            <v>8.94</v>
          </cell>
        </row>
        <row r="56">
          <cell r="A56" t="str">
            <v>ADGD0055</v>
          </cell>
          <cell r="B56" t="str">
            <v>Coordinació i gestió del voluntariat en les entitats d'economia social</v>
          </cell>
          <cell r="C56" t="str">
            <v>Administració i gestió</v>
          </cell>
          <cell r="D56">
            <v>3</v>
          </cell>
          <cell r="E56">
            <v>20</v>
          </cell>
          <cell r="F56">
            <v>7.42</v>
          </cell>
          <cell r="G56">
            <v>8.94</v>
          </cell>
        </row>
        <row r="57">
          <cell r="A57" t="str">
            <v>ADGD0056</v>
          </cell>
          <cell r="B57" t="str">
            <v>Les obligacions legals de les associacions i les responsabilitats legals de la seva junta directiva</v>
          </cell>
          <cell r="C57" t="str">
            <v>Administració i gestió</v>
          </cell>
          <cell r="D57">
            <v>2</v>
          </cell>
          <cell r="E57">
            <v>15</v>
          </cell>
          <cell r="F57">
            <v>7.42</v>
          </cell>
          <cell r="G57">
            <v>8.94</v>
          </cell>
        </row>
        <row r="58">
          <cell r="A58" t="str">
            <v>ADGD0057</v>
          </cell>
          <cell r="B58" t="str">
            <v>Responsabilitat dels òrgans|orgues socials en els comptes de cooperatives agràries</v>
          </cell>
          <cell r="C58" t="str">
            <v>Administració i gestió</v>
          </cell>
          <cell r="D58">
            <v>2</v>
          </cell>
          <cell r="E58">
            <v>10</v>
          </cell>
          <cell r="F58">
            <v>7.42</v>
          </cell>
          <cell r="G58">
            <v>8.94</v>
          </cell>
        </row>
        <row r="59">
          <cell r="A59" t="str">
            <v>ADGD0058</v>
          </cell>
          <cell r="B59" t="str">
            <v>Gestió de seccions de crèdit de cooperatives agràries</v>
          </cell>
          <cell r="C59" t="str">
            <v>Administració i gestió</v>
          </cell>
          <cell r="D59">
            <v>2</v>
          </cell>
          <cell r="E59">
            <v>50</v>
          </cell>
          <cell r="F59">
            <v>7.42</v>
          </cell>
          <cell r="G59">
            <v>8.94</v>
          </cell>
        </row>
        <row r="60">
          <cell r="A60" t="str">
            <v>ADGD0059</v>
          </cell>
          <cell r="B60" t="str">
            <v>Gestió empresarial per a persones treballadores autònomes</v>
          </cell>
          <cell r="C60" t="str">
            <v>Administració i gestió</v>
          </cell>
          <cell r="D60">
            <v>2</v>
          </cell>
          <cell r="E60">
            <v>30</v>
          </cell>
          <cell r="F60">
            <v>7.42</v>
          </cell>
          <cell r="G60">
            <v>8.94</v>
          </cell>
        </row>
        <row r="61">
          <cell r="A61" t="str">
            <v>ADGD0060</v>
          </cell>
          <cell r="B61" t="str">
            <v>Especialització pràctica processal laboral. Nivell avançat</v>
          </cell>
          <cell r="C61" t="str">
            <v>Administració i gestió</v>
          </cell>
          <cell r="D61">
            <v>3</v>
          </cell>
          <cell r="E61">
            <v>36</v>
          </cell>
          <cell r="F61">
            <v>7.42</v>
          </cell>
          <cell r="G61">
            <v>8.94</v>
          </cell>
        </row>
        <row r="62">
          <cell r="A62" t="str">
            <v>ADGD0061</v>
          </cell>
          <cell r="B62" t="str">
            <v>Comptabilitat bàsica</v>
          </cell>
          <cell r="C62" t="str">
            <v>Administració i gestió</v>
          </cell>
          <cell r="D62">
            <v>2</v>
          </cell>
          <cell r="E62">
            <v>60</v>
          </cell>
          <cell r="F62">
            <v>7.42</v>
          </cell>
          <cell r="G62">
            <v>8.94</v>
          </cell>
        </row>
        <row r="63">
          <cell r="A63" t="str">
            <v>ADGD0062</v>
          </cell>
          <cell r="B63" t="str">
            <v>Pla d'acollida en una cooperativa</v>
          </cell>
          <cell r="C63" t="str">
            <v>Administració i gestió</v>
          </cell>
          <cell r="D63">
            <v>2</v>
          </cell>
          <cell r="E63">
            <v>8</v>
          </cell>
          <cell r="F63">
            <v>7.42</v>
          </cell>
          <cell r="G63">
            <v>8.94</v>
          </cell>
        </row>
        <row r="64">
          <cell r="A64" t="str">
            <v>ADGD0063</v>
          </cell>
          <cell r="B64" t="str">
            <v>Competències bàsiques dels membres del Consell Rector</v>
          </cell>
          <cell r="C64" t="str">
            <v>Administració i gestió</v>
          </cell>
          <cell r="D64">
            <v>2</v>
          </cell>
          <cell r="E64">
            <v>18</v>
          </cell>
          <cell r="F64">
            <v>7.42</v>
          </cell>
          <cell r="G64">
            <v>8.94</v>
          </cell>
        </row>
        <row r="65">
          <cell r="A65" t="str">
            <v>ADGD0064</v>
          </cell>
          <cell r="B65" t="str">
            <v>Comptabilitat avançada</v>
          </cell>
          <cell r="C65" t="str">
            <v>Administració i gestió</v>
          </cell>
          <cell r="D65">
            <v>2</v>
          </cell>
          <cell r="E65">
            <v>60</v>
          </cell>
          <cell r="F65">
            <v>7.42</v>
          </cell>
          <cell r="G65">
            <v>8.94</v>
          </cell>
        </row>
        <row r="66">
          <cell r="A66" t="str">
            <v>ADGD0065</v>
          </cell>
          <cell r="B66" t="str">
            <v>Gestió agil de processos administratius i de recursos humans</v>
          </cell>
          <cell r="C66" t="str">
            <v>Administració i gestió</v>
          </cell>
          <cell r="D66">
            <v>2</v>
          </cell>
          <cell r="E66">
            <v>300</v>
          </cell>
          <cell r="F66">
            <v>7.42</v>
          </cell>
          <cell r="G66">
            <v>8.94</v>
          </cell>
        </row>
        <row r="67">
          <cell r="A67" t="str">
            <v>ADGD0066</v>
          </cell>
          <cell r="B67" t="str">
            <v>Gestió administrativa sanitària digital</v>
          </cell>
          <cell r="C67" t="str">
            <v>Administració i gestió</v>
          </cell>
          <cell r="D67">
            <v>2</v>
          </cell>
          <cell r="E67">
            <v>20</v>
          </cell>
          <cell r="F67">
            <v>7.42</v>
          </cell>
          <cell r="G67">
            <v>8.94</v>
          </cell>
        </row>
        <row r="68">
          <cell r="A68" t="str">
            <v>ADGD0067</v>
          </cell>
          <cell r="B68" t="str">
            <v>Gestió d'associacions - Avançat</v>
          </cell>
          <cell r="C68" t="str">
            <v>Administració i gestió</v>
          </cell>
          <cell r="D68">
            <v>2</v>
          </cell>
          <cell r="E68">
            <v>15</v>
          </cell>
          <cell r="F68">
            <v>7.42</v>
          </cell>
          <cell r="G68">
            <v>8.94</v>
          </cell>
        </row>
        <row r="69">
          <cell r="A69" t="str">
            <v>ADGD0068</v>
          </cell>
          <cell r="B69" t="str">
            <v>COMPETÈNCIES EMPRENEDORES ENFOCADES A LA REALITZACIÓ D' UN PROJECTE EMPRESARIAL.</v>
          </cell>
          <cell r="C69" t="str">
            <v>Administració i gestió</v>
          </cell>
          <cell r="D69">
            <v>3</v>
          </cell>
          <cell r="E69">
            <v>60</v>
          </cell>
          <cell r="F69">
            <v>7.42</v>
          </cell>
          <cell r="G69">
            <v>8.94</v>
          </cell>
        </row>
        <row r="70">
          <cell r="A70" t="str">
            <v>ADGD0069</v>
          </cell>
          <cell r="B70" t="str">
            <v>Blockchain cooperativa</v>
          </cell>
          <cell r="C70" t="str">
            <v>Administració i gestió</v>
          </cell>
          <cell r="D70">
            <v>3</v>
          </cell>
          <cell r="E70">
            <v>16</v>
          </cell>
          <cell r="F70">
            <v>7.42</v>
          </cell>
          <cell r="G70">
            <v>8.94</v>
          </cell>
        </row>
        <row r="71">
          <cell r="A71" t="str">
            <v>ADGD0070</v>
          </cell>
          <cell r="B71" t="str">
            <v>Contractació laboral</v>
          </cell>
          <cell r="C71" t="str">
            <v>Administració i gestió</v>
          </cell>
          <cell r="D71">
            <v>2</v>
          </cell>
          <cell r="E71">
            <v>10</v>
          </cell>
          <cell r="F71">
            <v>7.42</v>
          </cell>
          <cell r="G71">
            <v>8.94</v>
          </cell>
        </row>
        <row r="72">
          <cell r="A72" t="str">
            <v>ADGD0071</v>
          </cell>
          <cell r="B72" t="str">
            <v>Nòmines</v>
          </cell>
          <cell r="C72" t="str">
            <v>Administració i gestió</v>
          </cell>
          <cell r="D72">
            <v>2</v>
          </cell>
          <cell r="E72">
            <v>50</v>
          </cell>
          <cell r="F72">
            <v>7.42</v>
          </cell>
          <cell r="G72">
            <v>8.94</v>
          </cell>
        </row>
        <row r="73">
          <cell r="A73" t="str">
            <v>ADGD0072</v>
          </cell>
          <cell r="B73" t="str">
            <v>PROTECCIÓ DE DADES I GARANTIA DELS DRETS DIGITALS</v>
          </cell>
          <cell r="C73" t="str">
            <v>Administració i gestió</v>
          </cell>
          <cell r="D73">
            <v>1</v>
          </cell>
          <cell r="E73">
            <v>100</v>
          </cell>
          <cell r="F73">
            <v>7.42</v>
          </cell>
          <cell r="G73">
            <v>8.94</v>
          </cell>
        </row>
        <row r="74">
          <cell r="A74" t="str">
            <v>ADGD0073</v>
          </cell>
          <cell r="B74" t="str">
            <v>Planificador de recursos empresarials (ERP)</v>
          </cell>
          <cell r="C74" t="str">
            <v>Administració i gestió</v>
          </cell>
          <cell r="D74">
            <v>2</v>
          </cell>
          <cell r="E74">
            <v>340</v>
          </cell>
          <cell r="F74">
            <v>7.42</v>
          </cell>
          <cell r="G74">
            <v>8.94</v>
          </cell>
        </row>
        <row r="75">
          <cell r="A75" t="str">
            <v>ADGD0074</v>
          </cell>
          <cell r="B75" t="str">
            <v>RESPONSABLE DE GOVERN I GESTIÓ DE LA CIBERSEGURETAT</v>
          </cell>
          <cell r="C75" t="str">
            <v>Administració i gestió</v>
          </cell>
          <cell r="D75">
            <v>3</v>
          </cell>
          <cell r="E75">
            <v>150</v>
          </cell>
          <cell r="F75">
            <v>7.42</v>
          </cell>
          <cell r="G75">
            <v>8.94</v>
          </cell>
        </row>
        <row r="76">
          <cell r="A76" t="str">
            <v>ADGD0075</v>
          </cell>
          <cell r="B76" t="str">
            <v>EXPERT EN SOSTENIBILITAT I RESPONSABILITAT SOCIAL</v>
          </cell>
          <cell r="C76" t="str">
            <v>Administració i gestió</v>
          </cell>
          <cell r="D76">
            <v>3</v>
          </cell>
          <cell r="E76">
            <v>150</v>
          </cell>
          <cell r="F76">
            <v>7.42</v>
          </cell>
          <cell r="G76">
            <v>8.94</v>
          </cell>
        </row>
        <row r="77">
          <cell r="A77" t="str">
            <v>ADGD0076</v>
          </cell>
          <cell r="B77" t="str">
            <v>GESTIÓ PER PROCESSOS AMB SISTEMES INTEGRATS D' INFORMACIÓ EMPRESARIAL</v>
          </cell>
          <cell r="C77" t="str">
            <v>Administració i gestió</v>
          </cell>
          <cell r="D77">
            <v>3</v>
          </cell>
          <cell r="E77">
            <v>160</v>
          </cell>
          <cell r="F77">
            <v>7.42</v>
          </cell>
          <cell r="G77">
            <v>8.94</v>
          </cell>
        </row>
        <row r="78">
          <cell r="A78" t="str">
            <v>ADGD0077</v>
          </cell>
          <cell r="B78" t="str">
            <v>GESTIÓ ÀGIL DE PROJECTES EMPRESARIALS.</v>
          </cell>
          <cell r="C78" t="str">
            <v>Administració i gestió</v>
          </cell>
          <cell r="D78">
            <v>2</v>
          </cell>
          <cell r="E78">
            <v>200</v>
          </cell>
          <cell r="F78">
            <v>7.42</v>
          </cell>
          <cell r="G78">
            <v>8.94</v>
          </cell>
        </row>
        <row r="79">
          <cell r="A79" t="str">
            <v>ADGD0078</v>
          </cell>
          <cell r="B79" t="str">
            <v>PROJECTES DE MILLORA DE LA QUALITAT DE LES DADES.</v>
          </cell>
          <cell r="C79" t="str">
            <v>Administració i gestió</v>
          </cell>
          <cell r="D79">
            <v>1</v>
          </cell>
          <cell r="E79">
            <v>60</v>
          </cell>
          <cell r="F79">
            <v>7.42</v>
          </cell>
          <cell r="G79">
            <v>8.94</v>
          </cell>
        </row>
        <row r="80">
          <cell r="A80" t="str">
            <v>ADGD0079</v>
          </cell>
          <cell r="B80" t="str">
            <v>GESTIÓ DE PROJECTES DE FINANÇAMENT PÚBLIC.</v>
          </cell>
          <cell r="C80" t="str">
            <v>Administració i gestió</v>
          </cell>
          <cell r="D80">
            <v>2</v>
          </cell>
          <cell r="E80">
            <v>60</v>
          </cell>
          <cell r="F80">
            <v>7.42</v>
          </cell>
          <cell r="G80">
            <v>8.94</v>
          </cell>
        </row>
        <row r="81">
          <cell r="A81" t="str">
            <v>ADGD0080</v>
          </cell>
          <cell r="B81" t="str">
            <v>BLOCKCHAIN I CRIPTOACTIUS EN AUDITORIA.</v>
          </cell>
          <cell r="C81" t="str">
            <v>Administració i gestió</v>
          </cell>
          <cell r="D81">
            <v>1</v>
          </cell>
          <cell r="E81">
            <v>90</v>
          </cell>
          <cell r="F81">
            <v>7.42</v>
          </cell>
          <cell r="G81">
            <v>8.94</v>
          </cell>
        </row>
        <row r="82">
          <cell r="A82" t="str">
            <v>ADGD0081</v>
          </cell>
          <cell r="B82" t="str">
            <v>AUXILIAR DE COBRAMENTS I GESTIÓ FINANCERA</v>
          </cell>
          <cell r="C82" t="str">
            <v>Administració i gestió</v>
          </cell>
          <cell r="D82">
            <v>1</v>
          </cell>
          <cell r="E82">
            <v>90</v>
          </cell>
          <cell r="F82">
            <v>7.42</v>
          </cell>
          <cell r="G82">
            <v>8.94</v>
          </cell>
        </row>
        <row r="83">
          <cell r="A83" t="str">
            <v>ADGD0082</v>
          </cell>
          <cell r="B83" t="str">
            <v>OPERACIONS BÀSIQUES EN ANÀLISI DE DADES FINANCERES.</v>
          </cell>
          <cell r="C83" t="str">
            <v>Administració i gestió</v>
          </cell>
          <cell r="D83">
            <v>1</v>
          </cell>
          <cell r="E83">
            <v>90</v>
          </cell>
          <cell r="F83">
            <v>7.42</v>
          </cell>
          <cell r="G83">
            <v>8.94</v>
          </cell>
        </row>
        <row r="84">
          <cell r="A84" t="str">
            <v>ADGD0083</v>
          </cell>
          <cell r="B84" t="str">
            <v>GESTIÓ EFECTIVA DE SUBVENCIONS: TRAMITACIÓ I SEGUIMENT.</v>
          </cell>
          <cell r="C84" t="str">
            <v>Administració i gestió</v>
          </cell>
          <cell r="D84">
            <v>2</v>
          </cell>
          <cell r="E84">
            <v>90</v>
          </cell>
          <cell r="F84">
            <v>7.42</v>
          </cell>
          <cell r="G84">
            <v>8.94</v>
          </cell>
        </row>
        <row r="85">
          <cell r="A85" t="str">
            <v>ADGD0084</v>
          </cell>
          <cell r="B85" t="str">
            <v>INTRODUCCIÓ A LA QUALITAT DE LES DADES.</v>
          </cell>
          <cell r="C85" t="str">
            <v>Administració i gestió</v>
          </cell>
          <cell r="D85">
            <v>1</v>
          </cell>
          <cell r="E85">
            <v>60</v>
          </cell>
          <cell r="F85">
            <v>7.42</v>
          </cell>
          <cell r="G85">
            <v>8.94</v>
          </cell>
        </row>
        <row r="86">
          <cell r="A86" t="str">
            <v>ADGD0085</v>
          </cell>
          <cell r="B86" t="str">
            <v>ESTRATÈGIES DE COMPLIMENT I AUDITÒRIA EN L' ERA DIGITAL</v>
          </cell>
          <cell r="C86" t="str">
            <v>Administració i gestió</v>
          </cell>
          <cell r="D86">
            <v>2</v>
          </cell>
          <cell r="E86">
            <v>60</v>
          </cell>
          <cell r="F86">
            <v>7.42</v>
          </cell>
          <cell r="G86">
            <v>8.94</v>
          </cell>
        </row>
        <row r="87">
          <cell r="A87" t="str">
            <v>ADGD01</v>
          </cell>
          <cell r="B87" t="str">
            <v>TÈCNIQUES DE QUALITAT I MILLORA CONTÍNUA EN L' EXCEL·LÈNCIA EMPRESARIAL</v>
          </cell>
          <cell r="C87" t="str">
            <v>Administració i gestió</v>
          </cell>
          <cell r="D87">
            <v>3</v>
          </cell>
          <cell r="E87">
            <v>425</v>
          </cell>
          <cell r="F87">
            <v>7.42</v>
          </cell>
          <cell r="G87">
            <v>8.94</v>
          </cell>
        </row>
        <row r="88">
          <cell r="A88" t="str">
            <v>ADGD02</v>
          </cell>
          <cell r="B88" t="str">
            <v>Gestió fiscal</v>
          </cell>
          <cell r="C88" t="str">
            <v>Administració i gestió</v>
          </cell>
          <cell r="D88">
            <v>3</v>
          </cell>
          <cell r="E88">
            <v>240</v>
          </cell>
          <cell r="F88">
            <v>7.42</v>
          </cell>
          <cell r="G88">
            <v>8.94</v>
          </cell>
        </row>
        <row r="89">
          <cell r="A89" t="str">
            <v>ADGD03</v>
          </cell>
          <cell r="B89" t="str">
            <v>Gestió de la transparència en el sector públic i privat</v>
          </cell>
          <cell r="C89" t="str">
            <v>Administració i gestió</v>
          </cell>
          <cell r="D89">
            <v>3</v>
          </cell>
          <cell r="E89">
            <v>150</v>
          </cell>
          <cell r="F89">
            <v>7.42</v>
          </cell>
          <cell r="G89">
            <v>8.94</v>
          </cell>
        </row>
        <row r="90">
          <cell r="A90" t="str">
            <v>ADGD04</v>
          </cell>
          <cell r="B90" t="str">
            <v>Mediació en assumptes civils i mercantils</v>
          </cell>
          <cell r="C90" t="str">
            <v>Administració i gestió</v>
          </cell>
          <cell r="D90">
            <v>3</v>
          </cell>
          <cell r="E90">
            <v>150</v>
          </cell>
          <cell r="F90">
            <v>7.42</v>
          </cell>
          <cell r="G90">
            <v>8.94</v>
          </cell>
        </row>
        <row r="91">
          <cell r="A91" t="str">
            <v>ADGD05</v>
          </cell>
          <cell r="B91" t="str">
            <v>Metodologies Agile al sector aviació</v>
          </cell>
          <cell r="C91" t="str">
            <v>Administració i gestió</v>
          </cell>
          <cell r="D91">
            <v>3</v>
          </cell>
          <cell r="E91">
            <v>16</v>
          </cell>
          <cell r="F91">
            <v>7.42</v>
          </cell>
          <cell r="G91">
            <v>8.94</v>
          </cell>
        </row>
        <row r="92">
          <cell r="A92" t="str">
            <v>ADGD06</v>
          </cell>
          <cell r="B92" t="str">
            <v>El poder de la resiliència per afronar situacions adverses</v>
          </cell>
          <cell r="C92" t="str">
            <v>Administració i gestió</v>
          </cell>
          <cell r="D92">
            <v>2</v>
          </cell>
          <cell r="E92">
            <v>30</v>
          </cell>
          <cell r="F92">
            <v>7.42</v>
          </cell>
          <cell r="G92">
            <v>8.94</v>
          </cell>
        </row>
        <row r="93">
          <cell r="A93" t="str">
            <v>ADGD07</v>
          </cell>
          <cell r="B93" t="str">
            <v>Habilitats crítiques (softskills) per a evitar errors en entorns incerts i sota pressió al sector aviació</v>
          </cell>
          <cell r="C93" t="str">
            <v>Administració i gestió</v>
          </cell>
          <cell r="D93">
            <v>2</v>
          </cell>
          <cell r="E93">
            <v>16</v>
          </cell>
          <cell r="F93">
            <v>7.42</v>
          </cell>
          <cell r="G93">
            <v>8.94</v>
          </cell>
        </row>
        <row r="94">
          <cell r="A94" t="str">
            <v>ADGD08</v>
          </cell>
          <cell r="B94" t="str">
            <v>Anàlisi de la rendibilitat en els establiments hotelers</v>
          </cell>
          <cell r="C94" t="str">
            <v>Administració i gestió</v>
          </cell>
          <cell r="D94">
            <v>1</v>
          </cell>
          <cell r="E94">
            <v>30</v>
          </cell>
          <cell r="F94">
            <v>7.42</v>
          </cell>
          <cell r="G94">
            <v>8.94</v>
          </cell>
        </row>
        <row r="95">
          <cell r="A95" t="str">
            <v>ADGD09</v>
          </cell>
          <cell r="B95" t="str">
            <v>Resiliència. Aplicació del model de resiliència al sector turístic</v>
          </cell>
          <cell r="C95" t="str">
            <v>Administració i gestió</v>
          </cell>
          <cell r="D95">
            <v>2</v>
          </cell>
          <cell r="E95">
            <v>20</v>
          </cell>
          <cell r="F95">
            <v>7.42</v>
          </cell>
          <cell r="G95">
            <v>8.94</v>
          </cell>
        </row>
        <row r="96">
          <cell r="A96" t="str">
            <v>ADGD10</v>
          </cell>
          <cell r="B96" t="str">
            <v>Comunicació i treball en equip a l'hostaleria</v>
          </cell>
          <cell r="C96" t="str">
            <v>Administració i gestió</v>
          </cell>
          <cell r="D96">
            <v>2</v>
          </cell>
          <cell r="E96">
            <v>6</v>
          </cell>
          <cell r="F96">
            <v>7.42</v>
          </cell>
          <cell r="G96">
            <v>8.94</v>
          </cell>
        </row>
        <row r="97">
          <cell r="A97" t="str">
            <v>ADGD100</v>
          </cell>
          <cell r="B97" t="str">
            <v>Social mitjana per als recursos humans.</v>
          </cell>
          <cell r="C97" t="str">
            <v>Administració i gestió</v>
          </cell>
          <cell r="D97">
            <v>3</v>
          </cell>
          <cell r="E97">
            <v>30</v>
          </cell>
          <cell r="F97">
            <v>7.42</v>
          </cell>
          <cell r="G97">
            <v>8.94</v>
          </cell>
        </row>
        <row r="98">
          <cell r="A98" t="str">
            <v>ADGD11</v>
          </cell>
          <cell r="B98" t="str">
            <v>Blockchain: aplicacions en empresa</v>
          </cell>
          <cell r="C98" t="str">
            <v>Administració i gestió</v>
          </cell>
          <cell r="D98">
            <v>1</v>
          </cell>
          <cell r="E98">
            <v>30</v>
          </cell>
          <cell r="F98">
            <v>7.42</v>
          </cell>
          <cell r="G98">
            <v>8.94</v>
          </cell>
        </row>
        <row r="99">
          <cell r="A99" t="str">
            <v>ADGD12</v>
          </cell>
          <cell r="B99" t="str">
            <v>Competències transformació mobilitat. Programa de desenvolupament de competències en transformacions de la mobilitat per a l'era digital</v>
          </cell>
          <cell r="C99" t="str">
            <v>Administració i gestió</v>
          </cell>
          <cell r="D99">
            <v>1</v>
          </cell>
          <cell r="E99">
            <v>90</v>
          </cell>
          <cell r="F99">
            <v>7.42</v>
          </cell>
          <cell r="G99">
            <v>8.94</v>
          </cell>
        </row>
        <row r="100">
          <cell r="A100" t="str">
            <v>ADGD13</v>
          </cell>
          <cell r="B100" t="str">
            <v>Gestor de producte digital</v>
          </cell>
          <cell r="C100" t="str">
            <v>Administració i gestió</v>
          </cell>
          <cell r="D100">
            <v>2</v>
          </cell>
          <cell r="E100">
            <v>150</v>
          </cell>
          <cell r="F100">
            <v>7.42</v>
          </cell>
          <cell r="G100">
            <v>8.94</v>
          </cell>
        </row>
        <row r="101">
          <cell r="A101" t="str">
            <v>ADGD14</v>
          </cell>
          <cell r="B101" t="str">
            <v>Venda online a l'empresa: Xarxes socials i eines de comunicació</v>
          </cell>
          <cell r="C101" t="str">
            <v>Administració i gestió</v>
          </cell>
          <cell r="D101">
            <v>2</v>
          </cell>
          <cell r="E101">
            <v>50</v>
          </cell>
          <cell r="F101">
            <v>7.42</v>
          </cell>
          <cell r="G101">
            <v>8.94</v>
          </cell>
        </row>
        <row r="102">
          <cell r="A102" t="str">
            <v>ADGD15</v>
          </cell>
          <cell r="B102" t="str">
            <v>Integració de SistemEs de Gestió ISO I</v>
          </cell>
          <cell r="C102" t="str">
            <v>Administració i gestió</v>
          </cell>
          <cell r="D102">
            <v>3</v>
          </cell>
          <cell r="E102">
            <v>200</v>
          </cell>
          <cell r="F102">
            <v>7.42</v>
          </cell>
          <cell r="G102">
            <v>8.94</v>
          </cell>
        </row>
        <row r="103">
          <cell r="A103" t="str">
            <v>ADGD151PO</v>
          </cell>
          <cell r="B103" t="str">
            <v>HABILITATS SOCIALS DE COMUNICACIÓ I RESOLUCIÓ DE CONFLICTES EN EL CENTRE DE TREBALL</v>
          </cell>
          <cell r="C103" t="str">
            <v>Administració i gestió</v>
          </cell>
          <cell r="D103">
            <v>0</v>
          </cell>
          <cell r="E103">
            <v>70</v>
          </cell>
          <cell r="F103">
            <v>7.42</v>
          </cell>
          <cell r="G103">
            <v>8.94</v>
          </cell>
        </row>
        <row r="104">
          <cell r="A104" t="str">
            <v>ADGD16</v>
          </cell>
          <cell r="B104" t="str">
            <v>Integració de SistemEs de Gestió ISO II</v>
          </cell>
          <cell r="C104" t="str">
            <v>Administració i gestió</v>
          </cell>
          <cell r="D104">
            <v>3</v>
          </cell>
          <cell r="E104">
            <v>200</v>
          </cell>
          <cell r="F104">
            <v>7.42</v>
          </cell>
          <cell r="G104">
            <v>8.94</v>
          </cell>
        </row>
        <row r="105">
          <cell r="A105" t="str">
            <v>ADGD17</v>
          </cell>
          <cell r="B105" t="str">
            <v>PLA D' INTERNACIONALITZACIÓ DE L' EMPRESA D' ECONOMIA SOCIAL</v>
          </cell>
          <cell r="C105" t="str">
            <v>Administració i gestió</v>
          </cell>
          <cell r="D105">
            <v>1</v>
          </cell>
          <cell r="E105">
            <v>16</v>
          </cell>
          <cell r="F105">
            <v>7.42</v>
          </cell>
          <cell r="G105">
            <v>8.94</v>
          </cell>
        </row>
        <row r="106">
          <cell r="A106" t="str">
            <v>ADGD18</v>
          </cell>
          <cell r="B106" t="str">
            <v>APLICACIÓ DEL MODEL DE RESILIÈNCIA A LA PREVENCIÓ DE RISCOS PSICOSOCIALS EN L' ATENCIÓ AL CLIENT</v>
          </cell>
          <cell r="C106" t="str">
            <v>Administració i gestió</v>
          </cell>
          <cell r="D106">
            <v>2</v>
          </cell>
          <cell r="E106">
            <v>20</v>
          </cell>
          <cell r="F106">
            <v>7.42</v>
          </cell>
          <cell r="G106">
            <v>8.94</v>
          </cell>
        </row>
        <row r="107">
          <cell r="A107" t="str">
            <v>ADGD19</v>
          </cell>
          <cell r="B107" t="str">
            <v>APLICACIÓ DE LA NORMATIVA DE BANC D' ESPANYA SOBRE RECLAMACIONS</v>
          </cell>
          <cell r="C107" t="str">
            <v>Administració i gestió</v>
          </cell>
          <cell r="D107">
            <v>2</v>
          </cell>
          <cell r="E107">
            <v>20</v>
          </cell>
          <cell r="F107">
            <v>7.42</v>
          </cell>
          <cell r="G107">
            <v>8.94</v>
          </cell>
        </row>
        <row r="108">
          <cell r="A108" t="str">
            <v>ADGD20</v>
          </cell>
          <cell r="B108" t="str">
            <v>CAPACITATS DIGITALS PER A LA BANCA</v>
          </cell>
          <cell r="C108" t="str">
            <v>Administració i gestió</v>
          </cell>
          <cell r="D108">
            <v>2</v>
          </cell>
          <cell r="E108">
            <v>70</v>
          </cell>
          <cell r="F108">
            <v>7.42</v>
          </cell>
          <cell r="G108">
            <v>8.94</v>
          </cell>
        </row>
        <row r="109">
          <cell r="A109" t="str">
            <v>ADGD21</v>
          </cell>
          <cell r="B109" t="str">
            <v>LEGALITAT EN ELS MITJANS DIGITALS</v>
          </cell>
          <cell r="C109" t="str">
            <v>Administració i gestió</v>
          </cell>
          <cell r="D109">
            <v>2</v>
          </cell>
          <cell r="E109">
            <v>15</v>
          </cell>
          <cell r="F109">
            <v>7.42</v>
          </cell>
          <cell r="G109">
            <v>8.94</v>
          </cell>
        </row>
        <row r="110">
          <cell r="A110" t="str">
            <v>ADGD22</v>
          </cell>
          <cell r="B110" t="str">
            <v>EL RETAIL COACHING. ESTRATÈGIES DE GESTIÓ COMERCIAL</v>
          </cell>
          <cell r="C110" t="str">
            <v>Administració i gestió</v>
          </cell>
          <cell r="D110">
            <v>2</v>
          </cell>
          <cell r="E110">
            <v>24</v>
          </cell>
          <cell r="F110">
            <v>7.42</v>
          </cell>
          <cell r="G110">
            <v>8.94</v>
          </cell>
        </row>
        <row r="111">
          <cell r="A111" t="str">
            <v>ADGD23</v>
          </cell>
          <cell r="B111" t="str">
            <v>GESTIONANT L' ADVERSITAT: OBTENCIÓ DE BENEFICIS A PARTIR DE SITUACIONS NEGATIVES</v>
          </cell>
          <cell r="C111" t="str">
            <v>Administració i gestió</v>
          </cell>
          <cell r="D111">
            <v>2</v>
          </cell>
          <cell r="E111">
            <v>10</v>
          </cell>
          <cell r="F111">
            <v>7.42</v>
          </cell>
          <cell r="G111">
            <v>8.94</v>
          </cell>
        </row>
        <row r="112">
          <cell r="A112" t="str">
            <v>ADGD24</v>
          </cell>
          <cell r="B112" t="str">
            <v>NORMA ISO 27001</v>
          </cell>
          <cell r="C112" t="str">
            <v>Administració i gestió</v>
          </cell>
          <cell r="D112">
            <v>2</v>
          </cell>
          <cell r="E112">
            <v>50</v>
          </cell>
          <cell r="F112">
            <v>7.42</v>
          </cell>
          <cell r="G112">
            <v>8.94</v>
          </cell>
        </row>
        <row r="113">
          <cell r="A113" t="str">
            <v>ADGD25</v>
          </cell>
          <cell r="B113" t="str">
            <v>DESENVOLUPAMENT ÀGIL DE PROJECTES DIGITALS</v>
          </cell>
          <cell r="C113" t="str">
            <v>Administració i gestió</v>
          </cell>
          <cell r="D113">
            <v>3</v>
          </cell>
          <cell r="E113">
            <v>90</v>
          </cell>
          <cell r="F113">
            <v>7.42</v>
          </cell>
          <cell r="G113">
            <v>8.94</v>
          </cell>
        </row>
        <row r="114">
          <cell r="A114" t="str">
            <v>ADGD26</v>
          </cell>
          <cell r="B114" t="str">
            <v>LEAN STARTUP I AGILE PROJECT MANAGEMENT</v>
          </cell>
          <cell r="C114" t="str">
            <v>Administració i gestió</v>
          </cell>
          <cell r="D114">
            <v>2</v>
          </cell>
          <cell r="E114">
            <v>60</v>
          </cell>
          <cell r="F114">
            <v>7.42</v>
          </cell>
          <cell r="G114">
            <v>8.94</v>
          </cell>
        </row>
        <row r="115">
          <cell r="A115" t="str">
            <v>ADGD265PO</v>
          </cell>
          <cell r="B115" t="str">
            <v>Treball en equip</v>
          </cell>
          <cell r="C115" t="str">
            <v>Administració i gestió</v>
          </cell>
          <cell r="D115">
            <v>0</v>
          </cell>
          <cell r="E115">
            <v>28</v>
          </cell>
          <cell r="F115">
            <v>7.42</v>
          </cell>
          <cell r="G115">
            <v>8.94</v>
          </cell>
        </row>
        <row r="116">
          <cell r="A116" t="str">
            <v>ADGD27</v>
          </cell>
          <cell r="B116" t="str">
            <v>PROGRAMA AVANÇAT EN PROJECTES, ESTRATÈGIA I INNOVACIÓ DIGITAL</v>
          </cell>
          <cell r="C116" t="str">
            <v>Administració i gestió</v>
          </cell>
          <cell r="D116">
            <v>2</v>
          </cell>
          <cell r="E116">
            <v>150</v>
          </cell>
          <cell r="F116">
            <v>7.42</v>
          </cell>
          <cell r="G116">
            <v>8.94</v>
          </cell>
        </row>
        <row r="117">
          <cell r="A117" t="str">
            <v>ADGD28</v>
          </cell>
          <cell r="B117" t="str">
            <v>SCRUM I METODOLOGIES ÀGILS PER A PROJECTES DIGITALS</v>
          </cell>
          <cell r="C117" t="str">
            <v>Administració i gestió</v>
          </cell>
          <cell r="D117">
            <v>2</v>
          </cell>
          <cell r="E117">
            <v>30</v>
          </cell>
          <cell r="F117">
            <v>7.42</v>
          </cell>
          <cell r="G117">
            <v>8.94</v>
          </cell>
        </row>
        <row r="118">
          <cell r="A118" t="str">
            <v>ADGD29</v>
          </cell>
          <cell r="B118" t="str">
            <v>LLEI D' IGUALTAT I VIOLÈNCIA DE GÈNERE</v>
          </cell>
          <cell r="C118" t="str">
            <v>Administració i gestió</v>
          </cell>
          <cell r="D118">
            <v>2</v>
          </cell>
          <cell r="E118">
            <v>20</v>
          </cell>
          <cell r="F118">
            <v>7.42</v>
          </cell>
          <cell r="G118">
            <v>8.94</v>
          </cell>
        </row>
        <row r="119">
          <cell r="A119" t="str">
            <v>ADGD30</v>
          </cell>
          <cell r="B119" t="str">
            <v>GESTIÓ DE RISCOS EN PROJECTES</v>
          </cell>
          <cell r="C119" t="str">
            <v>Administració i gestió</v>
          </cell>
          <cell r="D119">
            <v>2</v>
          </cell>
          <cell r="E119">
            <v>80</v>
          </cell>
          <cell r="F119">
            <v>7.42</v>
          </cell>
          <cell r="G119">
            <v>8.94</v>
          </cell>
        </row>
        <row r="120">
          <cell r="A120" t="str">
            <v>ADGD31</v>
          </cell>
          <cell r="B120" t="str">
            <v>GESTIÓ DE PLANTILLA I FOMENT SOCIAL PER A LA RETENCIÓ DE MÀ D' OBRA EN ZONES RURALS DESPOBLADES</v>
          </cell>
          <cell r="C120" t="str">
            <v>Administració i gestió</v>
          </cell>
          <cell r="D120">
            <v>2</v>
          </cell>
          <cell r="E120">
            <v>15</v>
          </cell>
          <cell r="F120">
            <v>7.42</v>
          </cell>
          <cell r="G120">
            <v>8.94</v>
          </cell>
        </row>
        <row r="121">
          <cell r="A121" t="str">
            <v>ADGD32</v>
          </cell>
          <cell r="B121" t="str">
            <v>SOSTENIBILITAT, ECODISSENY I EQUIPS D' INNOVACIÓ: SUPORT A LA TRANSICIÓ ECOLÒGICA DE L' EMPRESA</v>
          </cell>
          <cell r="C121" t="str">
            <v>Administració i gestió</v>
          </cell>
          <cell r="D121">
            <v>3</v>
          </cell>
          <cell r="E121">
            <v>160</v>
          </cell>
          <cell r="F121">
            <v>7.42</v>
          </cell>
          <cell r="G121">
            <v>8.94</v>
          </cell>
        </row>
        <row r="122">
          <cell r="A122" t="str">
            <v>ADGD33</v>
          </cell>
          <cell r="B122" t="str">
            <v>TRANSFORMACIÓ DIGITAL</v>
          </cell>
          <cell r="C122" t="str">
            <v>Administració i gestió</v>
          </cell>
          <cell r="D122">
            <v>2</v>
          </cell>
          <cell r="E122">
            <v>60</v>
          </cell>
          <cell r="F122">
            <v>7.42</v>
          </cell>
          <cell r="G122">
            <v>8.94</v>
          </cell>
        </row>
        <row r="123">
          <cell r="A123" t="str">
            <v>ADGD34</v>
          </cell>
          <cell r="B123" t="str">
            <v>GESTIÓ DIGITAL DEL TALENT</v>
          </cell>
          <cell r="C123" t="str">
            <v>Administració i gestió</v>
          </cell>
          <cell r="D123">
            <v>2</v>
          </cell>
          <cell r="E123">
            <v>60</v>
          </cell>
          <cell r="F123">
            <v>7.42</v>
          </cell>
          <cell r="G123">
            <v>8.94</v>
          </cell>
        </row>
        <row r="124">
          <cell r="A124" t="str">
            <v>ADGD35</v>
          </cell>
          <cell r="B124" t="str">
            <v>DESENVOLUPAMENT D' EQUIPS: TÈCNIQUES I EINES</v>
          </cell>
          <cell r="C124" t="str">
            <v>Administració i gestió</v>
          </cell>
          <cell r="D124">
            <v>2</v>
          </cell>
          <cell r="E124">
            <v>90</v>
          </cell>
          <cell r="F124">
            <v>7.42</v>
          </cell>
          <cell r="G124">
            <v>8.94</v>
          </cell>
        </row>
        <row r="125">
          <cell r="A125" t="str">
            <v>ADGD36</v>
          </cell>
          <cell r="B125" t="str">
            <v>DESIGN SPRINT PER A LA INNOVACIÓ DIGITAL</v>
          </cell>
          <cell r="C125" t="str">
            <v>Administració i gestió</v>
          </cell>
          <cell r="D125">
            <v>2</v>
          </cell>
          <cell r="E125">
            <v>30</v>
          </cell>
          <cell r="F125">
            <v>7.42</v>
          </cell>
          <cell r="G125">
            <v>8.94</v>
          </cell>
        </row>
        <row r="126">
          <cell r="A126" t="str">
            <v>ADGD37</v>
          </cell>
          <cell r="B126" t="str">
            <v>DESIGN THINKING PER A LA INNOVACIÓ</v>
          </cell>
          <cell r="C126" t="str">
            <v>Administració i gestió</v>
          </cell>
          <cell r="D126">
            <v>2</v>
          </cell>
          <cell r="E126">
            <v>90</v>
          </cell>
          <cell r="F126">
            <v>7.42</v>
          </cell>
          <cell r="G126">
            <v>8.94</v>
          </cell>
        </row>
        <row r="127">
          <cell r="A127" t="str">
            <v>ADGD38</v>
          </cell>
          <cell r="B127" t="str">
            <v>HABILITATS AVANÇADES DE COMUNICACIÓ: ORATÒRIA, ARGUMENTACIÓ I DEBAT EN L' ÀMBIT EMPRESARIAL</v>
          </cell>
          <cell r="C127" t="str">
            <v>Administració i gestió</v>
          </cell>
          <cell r="D127">
            <v>2</v>
          </cell>
          <cell r="E127">
            <v>60</v>
          </cell>
          <cell r="F127">
            <v>7.42</v>
          </cell>
          <cell r="G127">
            <v>8.94</v>
          </cell>
        </row>
        <row r="128">
          <cell r="A128" t="str">
            <v>ADGD39</v>
          </cell>
          <cell r="B128" t="str">
            <v>MARC LÒGIC: UNA METODOLOGIA PER AL DISSENY I FORMULACIÓ DE PROJECTES</v>
          </cell>
          <cell r="C128" t="str">
            <v>Administració i gestió</v>
          </cell>
          <cell r="D128">
            <v>2</v>
          </cell>
          <cell r="E128">
            <v>30</v>
          </cell>
          <cell r="F128">
            <v>7.42</v>
          </cell>
          <cell r="G128">
            <v>8.94</v>
          </cell>
        </row>
        <row r="129">
          <cell r="A129" t="str">
            <v>ADGD40</v>
          </cell>
          <cell r="B129" t="str">
            <v>MODEL OKR PER A LA GESTIÓ D' OBJECTIUS A L' EMPRESA</v>
          </cell>
          <cell r="C129" t="str">
            <v>Administració i gestió</v>
          </cell>
          <cell r="D129">
            <v>2</v>
          </cell>
          <cell r="E129">
            <v>30</v>
          </cell>
          <cell r="F129">
            <v>7.42</v>
          </cell>
          <cell r="G129">
            <v>8.94</v>
          </cell>
        </row>
        <row r="130">
          <cell r="A130" t="str">
            <v>ADGD41</v>
          </cell>
          <cell r="B130" t="str">
            <v>PROGRAMA AVANÇAT DE DIRECCIÓ DE NEGOCIS DIGITALS</v>
          </cell>
          <cell r="C130" t="str">
            <v>Administració i gestió</v>
          </cell>
          <cell r="D130">
            <v>2</v>
          </cell>
          <cell r="E130">
            <v>150</v>
          </cell>
          <cell r="F130">
            <v>7.42</v>
          </cell>
          <cell r="G130">
            <v>8.94</v>
          </cell>
        </row>
        <row r="131">
          <cell r="A131" t="str">
            <v>ADGD42</v>
          </cell>
          <cell r="B131" t="str">
            <v>PROGRAMA AVANÇAT EN COMPLIANCE</v>
          </cell>
          <cell r="C131" t="str">
            <v>Administració i gestió</v>
          </cell>
          <cell r="D131">
            <v>3</v>
          </cell>
          <cell r="E131">
            <v>90</v>
          </cell>
          <cell r="F131">
            <v>7.42</v>
          </cell>
          <cell r="G131">
            <v>8.94</v>
          </cell>
        </row>
        <row r="132">
          <cell r="A132" t="str">
            <v>ADGD43</v>
          </cell>
          <cell r="B132" t="str">
            <v>REDESCOBREIX EL TEU TALENT: OBJECTIUS PROFESSIONALS</v>
          </cell>
          <cell r="C132" t="str">
            <v>Administració i gestió</v>
          </cell>
          <cell r="D132">
            <v>2</v>
          </cell>
          <cell r="E132">
            <v>30</v>
          </cell>
          <cell r="F132">
            <v>7.42</v>
          </cell>
          <cell r="G132">
            <v>8.94</v>
          </cell>
        </row>
        <row r="133">
          <cell r="A133" t="str">
            <v>ADGD44</v>
          </cell>
          <cell r="B133" t="str">
            <v>PLANIFICACIÓ DE PROJECTES</v>
          </cell>
          <cell r="C133" t="str">
            <v>Administració i gestió</v>
          </cell>
          <cell r="D133">
            <v>2</v>
          </cell>
          <cell r="E133">
            <v>50</v>
          </cell>
          <cell r="F133">
            <v>7.42</v>
          </cell>
          <cell r="G133">
            <v>8.94</v>
          </cell>
        </row>
        <row r="134">
          <cell r="A134" t="str">
            <v>ADGD45</v>
          </cell>
          <cell r="B134" t="str">
            <v>VALORACIÓ I SEGUIMENT DE PROJECTES</v>
          </cell>
          <cell r="C134" t="str">
            <v>Administració i gestió</v>
          </cell>
          <cell r="D134">
            <v>2</v>
          </cell>
          <cell r="E134">
            <v>110</v>
          </cell>
          <cell r="F134">
            <v>7.42</v>
          </cell>
          <cell r="G134">
            <v>8.94</v>
          </cell>
        </row>
        <row r="135">
          <cell r="A135" t="str">
            <v>ADGD46</v>
          </cell>
          <cell r="B135" t="str">
            <v>AGILE MANAGEMENT</v>
          </cell>
          <cell r="C135" t="str">
            <v>Administració i gestió</v>
          </cell>
          <cell r="D135">
            <v>2</v>
          </cell>
          <cell r="E135">
            <v>60</v>
          </cell>
          <cell r="F135">
            <v>7.42</v>
          </cell>
          <cell r="G135">
            <v>8.94</v>
          </cell>
        </row>
        <row r="136">
          <cell r="A136" t="str">
            <v>ADGD47</v>
          </cell>
          <cell r="B136" t="str">
            <v>PLANIFICAR I CONTROLAR PROJECTES AMB MICROSOFT PROJECT</v>
          </cell>
          <cell r="C136" t="str">
            <v>Administració i gestió</v>
          </cell>
          <cell r="D136">
            <v>2</v>
          </cell>
          <cell r="E136">
            <v>60</v>
          </cell>
          <cell r="F136">
            <v>7.42</v>
          </cell>
          <cell r="G136">
            <v>8.94</v>
          </cell>
        </row>
        <row r="137">
          <cell r="A137" t="str">
            <v>ADGD48</v>
          </cell>
          <cell r="B137" t="str">
            <v>Coaching empresarial bàsic</v>
          </cell>
          <cell r="C137" t="str">
            <v>Administració i gestió</v>
          </cell>
          <cell r="D137">
            <v>1</v>
          </cell>
          <cell r="E137">
            <v>200</v>
          </cell>
          <cell r="F137">
            <v>7.42</v>
          </cell>
          <cell r="G137">
            <v>8.94</v>
          </cell>
        </row>
        <row r="138">
          <cell r="A138" t="str">
            <v>ADGD49</v>
          </cell>
          <cell r="B138" t="str">
            <v>DIRECCIÓ DE PROJECTES PMI</v>
          </cell>
          <cell r="C138" t="str">
            <v>Administració i gestió</v>
          </cell>
          <cell r="D138">
            <v>2</v>
          </cell>
          <cell r="E138">
            <v>130</v>
          </cell>
          <cell r="F138">
            <v>7.42</v>
          </cell>
          <cell r="G138">
            <v>8.94</v>
          </cell>
        </row>
        <row r="139">
          <cell r="A139" t="str">
            <v>ADGD50</v>
          </cell>
          <cell r="B139" t="str">
            <v>PRODUCCIÓ RESPONSABLE I SOSTENIBLE EN LA INDÚSTRIA AGROALIMENTÀRIA</v>
          </cell>
          <cell r="C139" t="str">
            <v>Administració i gestió</v>
          </cell>
          <cell r="D139">
            <v>2</v>
          </cell>
          <cell r="E139">
            <v>185</v>
          </cell>
          <cell r="F139">
            <v>7.42</v>
          </cell>
          <cell r="G139">
            <v>8.94</v>
          </cell>
        </row>
        <row r="140">
          <cell r="A140" t="str">
            <v>ADGD51</v>
          </cell>
          <cell r="B140" t="str">
            <v>IMPLANTACIÓ DEL PROTOCOL GLOBAL GAP VERSIÓ 5.4</v>
          </cell>
          <cell r="C140" t="str">
            <v>Administració i gestió</v>
          </cell>
          <cell r="D140">
            <v>2</v>
          </cell>
          <cell r="E140">
            <v>60</v>
          </cell>
          <cell r="F140">
            <v>7.42</v>
          </cell>
          <cell r="G140">
            <v>8.94</v>
          </cell>
        </row>
        <row r="141">
          <cell r="A141" t="str">
            <v>ADGD52</v>
          </cell>
          <cell r="B141" t="str">
            <v>IMPLANTACIÓ DE SISTEMES DE QUALITAT, PRL I MEDIAMBIENTALS EN EMPRESES AGROALIMENTÀRIES</v>
          </cell>
          <cell r="C141" t="str">
            <v>Administració i gestió</v>
          </cell>
          <cell r="D141">
            <v>2</v>
          </cell>
          <cell r="E141">
            <v>330</v>
          </cell>
          <cell r="F141">
            <v>7.42</v>
          </cell>
          <cell r="G141">
            <v>8.94</v>
          </cell>
        </row>
        <row r="142">
          <cell r="A142" t="str">
            <v>ADGD53</v>
          </cell>
          <cell r="B142" t="str">
            <v>WORKING FROM HOME PROJECT MANAGEMENT EN EL SECTOR DE PUBLICITAT</v>
          </cell>
          <cell r="C142" t="str">
            <v>Administració i gestió</v>
          </cell>
          <cell r="D142">
            <v>3</v>
          </cell>
          <cell r="E142">
            <v>24</v>
          </cell>
          <cell r="F142">
            <v>7.42</v>
          </cell>
          <cell r="G142">
            <v>8.94</v>
          </cell>
        </row>
        <row r="143">
          <cell r="A143" t="str">
            <v>ADGD54</v>
          </cell>
          <cell r="B143" t="str">
            <v>TRANSFORMACIÓ I CAPACITACIÓ DIGITAL</v>
          </cell>
          <cell r="C143" t="str">
            <v>Administració i gestió</v>
          </cell>
          <cell r="D143">
            <v>3</v>
          </cell>
          <cell r="E143">
            <v>60</v>
          </cell>
          <cell r="F143">
            <v>7.42</v>
          </cell>
          <cell r="G143">
            <v>8.94</v>
          </cell>
        </row>
        <row r="144">
          <cell r="A144" t="str">
            <v>ADGD55</v>
          </cell>
          <cell r="B144" t="str">
            <v>Habilitats directives per a la gestió eficaç d'equip</v>
          </cell>
          <cell r="C144" t="str">
            <v>Administració i gestió</v>
          </cell>
          <cell r="D144">
            <v>1</v>
          </cell>
          <cell r="E144">
            <v>50</v>
          </cell>
          <cell r="F144">
            <v>7.42</v>
          </cell>
          <cell r="G144">
            <v>8.94</v>
          </cell>
        </row>
        <row r="145">
          <cell r="A145" t="str">
            <v>ADGD56</v>
          </cell>
          <cell r="B145" t="str">
            <v>Habilitats per a la transformació digital</v>
          </cell>
          <cell r="C145" t="str">
            <v>Administració i gestió</v>
          </cell>
          <cell r="D145">
            <v>2</v>
          </cell>
          <cell r="E145">
            <v>40</v>
          </cell>
          <cell r="F145">
            <v>7.42</v>
          </cell>
          <cell r="G145">
            <v>8.94</v>
          </cell>
        </row>
        <row r="146">
          <cell r="A146" t="str">
            <v>ADGD57</v>
          </cell>
          <cell r="B146" t="str">
            <v>Seguretat i Defensa Nacional. Organització i funcionament de l' administració militar.</v>
          </cell>
          <cell r="C146" t="str">
            <v>Administració i gestió</v>
          </cell>
          <cell r="D146">
            <v>2</v>
          </cell>
          <cell r="E146">
            <v>180</v>
          </cell>
          <cell r="F146">
            <v>7.42</v>
          </cell>
          <cell r="G146">
            <v>8.94</v>
          </cell>
        </row>
        <row r="147">
          <cell r="A147" t="str">
            <v>ADGD58</v>
          </cell>
          <cell r="B147" t="str">
            <v>Comptabilitat general digitalitzada i fiscalitat.</v>
          </cell>
          <cell r="C147" t="str">
            <v>Administració i gestió</v>
          </cell>
          <cell r="D147">
            <v>2</v>
          </cell>
          <cell r="E147">
            <v>120</v>
          </cell>
          <cell r="F147">
            <v>7.42</v>
          </cell>
          <cell r="G147">
            <v>8.94</v>
          </cell>
        </row>
        <row r="148">
          <cell r="A148" t="str">
            <v>ADGD59</v>
          </cell>
          <cell r="B148" t="str">
            <v>EL REGLAMENT DE RÈGIM INTERN A L' EMPRESA COOPERATIVA</v>
          </cell>
          <cell r="C148" t="str">
            <v>Administració i gestió</v>
          </cell>
          <cell r="D148">
            <v>1</v>
          </cell>
          <cell r="E148">
            <v>8</v>
          </cell>
          <cell r="F148">
            <v>7.42</v>
          </cell>
          <cell r="G148">
            <v>8.94</v>
          </cell>
        </row>
        <row r="149">
          <cell r="A149" t="str">
            <v>ADGD60</v>
          </cell>
          <cell r="B149" t="str">
            <v>EL RELLEU GENERACIONAL A L' EMPRESA COOPERATIVA</v>
          </cell>
          <cell r="C149" t="str">
            <v>Administració i gestió</v>
          </cell>
          <cell r="D149">
            <v>2</v>
          </cell>
          <cell r="E149">
            <v>8</v>
          </cell>
          <cell r="F149">
            <v>7.42</v>
          </cell>
          <cell r="G149">
            <v>8.94</v>
          </cell>
        </row>
        <row r="150">
          <cell r="A150" t="str">
            <v>ADGD61</v>
          </cell>
          <cell r="B150" t="str">
            <v>La direcció de l'empresa d'economia social</v>
          </cell>
          <cell r="C150" t="str">
            <v>Administració i gestió</v>
          </cell>
          <cell r="D150">
            <v>2</v>
          </cell>
          <cell r="E150">
            <v>40</v>
          </cell>
          <cell r="F150">
            <v>7.42</v>
          </cell>
          <cell r="G150">
            <v>8.94</v>
          </cell>
        </row>
        <row r="151">
          <cell r="A151" t="str">
            <v>ADGD62</v>
          </cell>
          <cell r="B151" t="str">
            <v>Consell rector/administració en les empreses d'economia social</v>
          </cell>
          <cell r="C151" t="str">
            <v>Administració i gestió</v>
          </cell>
          <cell r="D151">
            <v>2</v>
          </cell>
          <cell r="E151">
            <v>20</v>
          </cell>
          <cell r="F151">
            <v>7.42</v>
          </cell>
          <cell r="G151">
            <v>8.94</v>
          </cell>
        </row>
        <row r="152">
          <cell r="A152" t="str">
            <v>ADGD63</v>
          </cell>
          <cell r="B152" t="str">
            <v>SENTIMENT DE PERTINENÇA A LES EMPRESES DE L' ECONOMIA SOCIAL</v>
          </cell>
          <cell r="C152" t="str">
            <v>Administració i gestió</v>
          </cell>
          <cell r="D152">
            <v>1</v>
          </cell>
          <cell r="E152">
            <v>8</v>
          </cell>
          <cell r="F152">
            <v>7.42</v>
          </cell>
          <cell r="G152">
            <v>8.94</v>
          </cell>
        </row>
        <row r="153">
          <cell r="A153" t="str">
            <v>ADGD64</v>
          </cell>
          <cell r="B153" t="str">
            <v>ACTUALITZACIÓ LEGISLATIVA I JURISPRUDENCIAL PER A COOPERATIVES.</v>
          </cell>
          <cell r="C153" t="str">
            <v>Administració i gestió</v>
          </cell>
          <cell r="D153">
            <v>3</v>
          </cell>
          <cell r="E153">
            <v>8</v>
          </cell>
          <cell r="F153">
            <v>7.42</v>
          </cell>
          <cell r="G153">
            <v>8.94</v>
          </cell>
        </row>
        <row r="154">
          <cell r="A154" t="str">
            <v>ADGD65</v>
          </cell>
          <cell r="B154" t="str">
            <v>Digitalització de nòmines a l'empresa.</v>
          </cell>
          <cell r="C154" t="str">
            <v>Administració i gestió</v>
          </cell>
          <cell r="D154">
            <v>2</v>
          </cell>
          <cell r="E154">
            <v>100</v>
          </cell>
          <cell r="F154">
            <v>7.42</v>
          </cell>
          <cell r="G154">
            <v>8.94</v>
          </cell>
        </row>
        <row r="155">
          <cell r="A155" t="str">
            <v>ADGD66</v>
          </cell>
          <cell r="B155" t="str">
            <v>Aspectes legals de l'empresa cooperativa de treball associat</v>
          </cell>
          <cell r="C155" t="str">
            <v>Administració i gestió</v>
          </cell>
          <cell r="D155">
            <v>3</v>
          </cell>
          <cell r="E155">
            <v>8</v>
          </cell>
          <cell r="F155">
            <v>7.42</v>
          </cell>
          <cell r="G155">
            <v>8.94</v>
          </cell>
        </row>
        <row r="156">
          <cell r="A156" t="str">
            <v>ADGD67</v>
          </cell>
          <cell r="B156" t="str">
            <v>ELS LLIBRES SOCIALS A L' EMPRESA COOPERATIVA</v>
          </cell>
          <cell r="C156" t="str">
            <v>Administració i gestió</v>
          </cell>
          <cell r="D156">
            <v>2</v>
          </cell>
          <cell r="E156">
            <v>6</v>
          </cell>
          <cell r="F156">
            <v>7.42</v>
          </cell>
          <cell r="G156">
            <v>8.94</v>
          </cell>
        </row>
        <row r="157">
          <cell r="A157" t="str">
            <v>ADGD68</v>
          </cell>
          <cell r="B157" t="str">
            <v>INTRODUCCIÓ A LA COMPTABILITAT COOPERATIVES</v>
          </cell>
          <cell r="C157" t="str">
            <v>Administració i gestió</v>
          </cell>
          <cell r="D157">
            <v>2</v>
          </cell>
          <cell r="E157">
            <v>16</v>
          </cell>
          <cell r="F157">
            <v>7.42</v>
          </cell>
          <cell r="G157">
            <v>8.94</v>
          </cell>
        </row>
        <row r="158">
          <cell r="A158" t="str">
            <v>ADGD69</v>
          </cell>
          <cell r="B158" t="str">
            <v>SENSIBILITZACIÓ EN MESURAMENT DE L' IMPACTE SOCIAL COMPTABILITAT SOCIAL</v>
          </cell>
          <cell r="C158" t="str">
            <v>Administració i gestió</v>
          </cell>
          <cell r="D158">
            <v>2</v>
          </cell>
          <cell r="E158">
            <v>10</v>
          </cell>
          <cell r="F158">
            <v>7.42</v>
          </cell>
          <cell r="G158">
            <v>8.94</v>
          </cell>
        </row>
        <row r="159">
          <cell r="A159" t="str">
            <v>ADGD70</v>
          </cell>
          <cell r="B159" t="str">
            <v>EL LLENGUATGE NO SEXISTA A L' EMPRESA COOPERATIVA</v>
          </cell>
          <cell r="C159" t="str">
            <v>Administració i gestió</v>
          </cell>
          <cell r="D159">
            <v>2</v>
          </cell>
          <cell r="E159">
            <v>6</v>
          </cell>
          <cell r="F159">
            <v>7.42</v>
          </cell>
          <cell r="G159">
            <v>8.94</v>
          </cell>
        </row>
        <row r="160">
          <cell r="A160" t="str">
            <v>ADGD71</v>
          </cell>
          <cell r="B160" t="str">
            <v>Gestió administrativa global amb ERPS.</v>
          </cell>
          <cell r="C160" t="str">
            <v>Administració i gestió</v>
          </cell>
          <cell r="D160">
            <v>2</v>
          </cell>
          <cell r="E160">
            <v>115</v>
          </cell>
          <cell r="F160">
            <v>7.42</v>
          </cell>
          <cell r="G160">
            <v>8.94</v>
          </cell>
        </row>
        <row r="161">
          <cell r="A161" t="str">
            <v>ADGD72</v>
          </cell>
          <cell r="B161" t="str">
            <v>COM TRACTAR AMB PERSONES TÒXIQUES A LES ORGANITZACIONS</v>
          </cell>
          <cell r="C161" t="str">
            <v>Administració i gestió</v>
          </cell>
          <cell r="D161">
            <v>2</v>
          </cell>
          <cell r="E161">
            <v>16</v>
          </cell>
          <cell r="F161">
            <v>7.42</v>
          </cell>
          <cell r="G161">
            <v>8.94</v>
          </cell>
        </row>
        <row r="162">
          <cell r="A162" t="str">
            <v>ADGD73</v>
          </cell>
          <cell r="B162" t="str">
            <v>CONTROL DE METODES I TEMPS EN PROCESSOS</v>
          </cell>
          <cell r="C162" t="str">
            <v>Administració i gestió</v>
          </cell>
          <cell r="D162">
            <v>1</v>
          </cell>
          <cell r="E162">
            <v>30</v>
          </cell>
          <cell r="F162">
            <v>7.42</v>
          </cell>
          <cell r="G162">
            <v>8.94</v>
          </cell>
        </row>
        <row r="163">
          <cell r="A163" t="str">
            <v>ADGD74</v>
          </cell>
          <cell r="B163" t="str">
            <v>HABILITATS DISRUPTIVES A L' EMPRESA</v>
          </cell>
          <cell r="C163" t="str">
            <v>Administració i gestió</v>
          </cell>
          <cell r="D163">
            <v>1</v>
          </cell>
          <cell r="E163">
            <v>20</v>
          </cell>
          <cell r="F163">
            <v>7.42</v>
          </cell>
          <cell r="G163">
            <v>8.94</v>
          </cell>
        </row>
        <row r="164">
          <cell r="A164" t="str">
            <v>ADGD75</v>
          </cell>
          <cell r="B164" t="str">
            <v>RESOLUCIÓ DE CONFLICTES</v>
          </cell>
          <cell r="C164" t="str">
            <v>Administració i gestió</v>
          </cell>
          <cell r="D164">
            <v>1</v>
          </cell>
          <cell r="E164">
            <v>12</v>
          </cell>
          <cell r="F164">
            <v>7.42</v>
          </cell>
          <cell r="G164">
            <v>8.94</v>
          </cell>
        </row>
        <row r="165">
          <cell r="A165" t="str">
            <v>ADGD76</v>
          </cell>
          <cell r="B165" t="str">
            <v>LA NEGOCIACIÓ EMOCIONALMENT INTEL·LIGENT</v>
          </cell>
          <cell r="C165" t="str">
            <v>Administració i gestió</v>
          </cell>
          <cell r="D165">
            <v>1</v>
          </cell>
          <cell r="E165">
            <v>12</v>
          </cell>
          <cell r="F165">
            <v>7.42</v>
          </cell>
          <cell r="G165">
            <v>8.94</v>
          </cell>
        </row>
        <row r="166">
          <cell r="A166" t="str">
            <v>ADGD77</v>
          </cell>
          <cell r="B166" t="str">
            <v>VALUE STREAM MAPPING: OPTIMITZAR LA CADENA DE VALOR</v>
          </cell>
          <cell r="C166" t="str">
            <v>Administració i gestió</v>
          </cell>
          <cell r="D166">
            <v>1</v>
          </cell>
          <cell r="E166">
            <v>35</v>
          </cell>
          <cell r="F166">
            <v>7.42</v>
          </cell>
          <cell r="G166">
            <v>8.94</v>
          </cell>
        </row>
        <row r="167">
          <cell r="A167" t="str">
            <v>ADGD78</v>
          </cell>
          <cell r="B167" t="str">
            <v>IGUALTAT D' OPORTUNITATS. OBJECTIUS I EINES EN L' ENTORN LABORAL</v>
          </cell>
          <cell r="C167" t="str">
            <v>Administració i gestió</v>
          </cell>
          <cell r="D167">
            <v>2</v>
          </cell>
          <cell r="E167">
            <v>90</v>
          </cell>
          <cell r="F167">
            <v>7.42</v>
          </cell>
          <cell r="G167">
            <v>8.94</v>
          </cell>
        </row>
        <row r="168">
          <cell r="A168" t="str">
            <v>ADGD79</v>
          </cell>
          <cell r="B168" t="str">
            <v>Contractació socialment responsable</v>
          </cell>
          <cell r="C168" t="str">
            <v>Administració i gestió</v>
          </cell>
          <cell r="D168">
            <v>3</v>
          </cell>
          <cell r="E168">
            <v>35</v>
          </cell>
          <cell r="F168">
            <v>7.42</v>
          </cell>
          <cell r="G168">
            <v>8.94</v>
          </cell>
        </row>
        <row r="169">
          <cell r="A169" t="str">
            <v>ADGD80</v>
          </cell>
          <cell r="B169" t="str">
            <v>GESTIÓ DE COL·LABORADORS AMB DISCAPACITAT EN L'ENTORN LABORAL DE L'EMPRESA</v>
          </cell>
          <cell r="C169" t="str">
            <v>Administració i gestió</v>
          </cell>
          <cell r="D169">
            <v>2</v>
          </cell>
          <cell r="E169">
            <v>22</v>
          </cell>
          <cell r="F169">
            <v>7.42</v>
          </cell>
          <cell r="G169">
            <v>8.94</v>
          </cell>
        </row>
        <row r="170">
          <cell r="A170" t="str">
            <v>ADGD81</v>
          </cell>
          <cell r="B170" t="str">
            <v>LES 5 DIMENSIONS DE LA DIVERSITAT EN ECONOMIA SOCIAL</v>
          </cell>
          <cell r="C170" t="str">
            <v>Administració i gestió</v>
          </cell>
          <cell r="D170">
            <v>1</v>
          </cell>
          <cell r="E170">
            <v>10</v>
          </cell>
          <cell r="F170">
            <v>7.42</v>
          </cell>
          <cell r="G170">
            <v>8.94</v>
          </cell>
        </row>
        <row r="171">
          <cell r="A171" t="str">
            <v>ADGD82</v>
          </cell>
          <cell r="B171" t="str">
            <v>ENTORN I ESTRATÈGIA EN LA TRANSFORMACIÓ DIGITAL</v>
          </cell>
          <cell r="C171" t="str">
            <v>Administració i gestió</v>
          </cell>
          <cell r="D171">
            <v>2</v>
          </cell>
          <cell r="E171">
            <v>20</v>
          </cell>
          <cell r="F171">
            <v>7.42</v>
          </cell>
          <cell r="G171">
            <v>8.94</v>
          </cell>
        </row>
        <row r="172">
          <cell r="A172" t="str">
            <v>ADGD83</v>
          </cell>
          <cell r="B172" t="str">
            <v>EINES DE DIAGNOSTIC D' AUTOCONEIXEMENT</v>
          </cell>
          <cell r="C172" t="str">
            <v>Administració i gestió</v>
          </cell>
          <cell r="D172">
            <v>1</v>
          </cell>
          <cell r="E172">
            <v>12</v>
          </cell>
          <cell r="F172">
            <v>7.42</v>
          </cell>
          <cell r="G172">
            <v>8.94</v>
          </cell>
        </row>
        <row r="173">
          <cell r="A173" t="str">
            <v>ADGD84</v>
          </cell>
          <cell r="B173" t="str">
            <v>GENERANT ENTORNS PER A LA PARTICIPACIÓ</v>
          </cell>
          <cell r="C173" t="str">
            <v>Administració i gestió</v>
          </cell>
          <cell r="D173">
            <v>1</v>
          </cell>
          <cell r="E173">
            <v>16</v>
          </cell>
          <cell r="F173">
            <v>7.42</v>
          </cell>
          <cell r="G173">
            <v>8.94</v>
          </cell>
        </row>
        <row r="174">
          <cell r="A174" t="str">
            <v>ADGD85</v>
          </cell>
          <cell r="B174" t="str">
            <v>CREATIVITAT I INNOVACIÓ</v>
          </cell>
          <cell r="C174" t="str">
            <v>Administració i gestió</v>
          </cell>
          <cell r="D174">
            <v>1</v>
          </cell>
          <cell r="E174">
            <v>20</v>
          </cell>
          <cell r="F174">
            <v>7.42</v>
          </cell>
          <cell r="G174">
            <v>8.94</v>
          </cell>
        </row>
        <row r="175">
          <cell r="A175" t="str">
            <v>ADGD86</v>
          </cell>
          <cell r="B175" t="str">
            <v>EMPODERAMENT DONA AMB DISCAPACITAT</v>
          </cell>
          <cell r="C175" t="str">
            <v>Administració i gestió</v>
          </cell>
          <cell r="D175">
            <v>1</v>
          </cell>
          <cell r="E175">
            <v>40</v>
          </cell>
          <cell r="F175">
            <v>7.42</v>
          </cell>
          <cell r="G175">
            <v>8.94</v>
          </cell>
        </row>
        <row r="176">
          <cell r="A176" t="str">
            <v>ADGD87</v>
          </cell>
          <cell r="B176" t="str">
            <v>INTEL·LIGÈNCIA EMOCIONAL</v>
          </cell>
          <cell r="C176" t="str">
            <v>Administració i gestió</v>
          </cell>
          <cell r="D176">
            <v>1</v>
          </cell>
          <cell r="E176">
            <v>50</v>
          </cell>
          <cell r="F176">
            <v>7.42</v>
          </cell>
          <cell r="G176">
            <v>8.94</v>
          </cell>
        </row>
        <row r="177">
          <cell r="A177" t="str">
            <v>ADGD88</v>
          </cell>
          <cell r="B177" t="str">
            <v>Resolució de problemes a través de la metodologia Design Thinking</v>
          </cell>
          <cell r="C177" t="str">
            <v>Administració i gestió</v>
          </cell>
          <cell r="D177">
            <v>3</v>
          </cell>
          <cell r="E177">
            <v>15</v>
          </cell>
          <cell r="F177">
            <v>7.42</v>
          </cell>
          <cell r="G177">
            <v>8.94</v>
          </cell>
        </row>
        <row r="178">
          <cell r="A178" t="str">
            <v>ADGD90</v>
          </cell>
          <cell r="B178" t="str">
            <v>Avaluació de plans d'igualtat</v>
          </cell>
          <cell r="C178" t="str">
            <v>Administració i gestió</v>
          </cell>
          <cell r="D178">
            <v>2</v>
          </cell>
          <cell r="E178">
            <v>20</v>
          </cell>
          <cell r="F178">
            <v>7.42</v>
          </cell>
          <cell r="G178">
            <v>8.94</v>
          </cell>
        </row>
        <row r="179">
          <cell r="A179" t="str">
            <v>ADGD91</v>
          </cell>
          <cell r="B179" t="str">
            <v>LIDERATGE DIGITAL</v>
          </cell>
          <cell r="C179" t="str">
            <v>Administració i gestió</v>
          </cell>
          <cell r="D179">
            <v>1</v>
          </cell>
          <cell r="E179">
            <v>45</v>
          </cell>
          <cell r="F179">
            <v>7.42</v>
          </cell>
          <cell r="G179">
            <v>8.94</v>
          </cell>
        </row>
        <row r="180">
          <cell r="A180" t="str">
            <v>ADGD92</v>
          </cell>
          <cell r="B180" t="str">
            <v>COMPTABILITAT GENERAL, SAGE 50 I FISCALITAT</v>
          </cell>
          <cell r="C180" t="str">
            <v>Administració i gestió</v>
          </cell>
          <cell r="D180">
            <v>2</v>
          </cell>
          <cell r="E180">
            <v>120</v>
          </cell>
          <cell r="F180">
            <v>7.42</v>
          </cell>
          <cell r="G180">
            <v>8.94</v>
          </cell>
        </row>
        <row r="181">
          <cell r="A181" t="str">
            <v>ADGD93</v>
          </cell>
          <cell r="B181" t="str">
            <v>HABILITATS DIRECTIVES PER A LA GESTIÓ D' EQUIPS EN EL SECTOR TÈXTIL CONFECCIÓ</v>
          </cell>
          <cell r="C181" t="str">
            <v>Administració i gestió</v>
          </cell>
          <cell r="D181">
            <v>2</v>
          </cell>
          <cell r="E181">
            <v>35</v>
          </cell>
          <cell r="F181">
            <v>7.42</v>
          </cell>
          <cell r="G181">
            <v>8.94</v>
          </cell>
        </row>
        <row r="182">
          <cell r="A182" t="str">
            <v>ADGD94</v>
          </cell>
          <cell r="B182" t="str">
            <v>GESTIÓ DE DOCUMENTACIÓ LABORAL</v>
          </cell>
          <cell r="C182" t="str">
            <v>Administració i gestió</v>
          </cell>
          <cell r="D182">
            <v>2</v>
          </cell>
          <cell r="E182">
            <v>15</v>
          </cell>
          <cell r="F182">
            <v>7.42</v>
          </cell>
          <cell r="G182">
            <v>8.94</v>
          </cell>
        </row>
        <row r="183">
          <cell r="A183" t="str">
            <v>ADGD95</v>
          </cell>
          <cell r="B183" t="str">
            <v>Dinamització de projectes agroalimentaris i desenvolupament rural</v>
          </cell>
          <cell r="C183" t="str">
            <v>Administració i gestió</v>
          </cell>
          <cell r="D183">
            <v>4</v>
          </cell>
          <cell r="E183">
            <v>155</v>
          </cell>
          <cell r="F183">
            <v>7.42</v>
          </cell>
          <cell r="G183">
            <v>8.94</v>
          </cell>
        </row>
        <row r="184">
          <cell r="A184" t="str">
            <v>ADGD96</v>
          </cell>
          <cell r="B184" t="str">
            <v>GESTIÓ DEL TEMPS PER FACILITAR LA CONCILIACIÓ DE LA VIDA LABORAL I FAMILIAR</v>
          </cell>
          <cell r="C184" t="str">
            <v>Administració i gestió</v>
          </cell>
          <cell r="D184">
            <v>1</v>
          </cell>
          <cell r="E184">
            <v>35</v>
          </cell>
          <cell r="F184">
            <v>7.42</v>
          </cell>
          <cell r="G184">
            <v>8.94</v>
          </cell>
        </row>
        <row r="185">
          <cell r="A185" t="str">
            <v>ADGD97</v>
          </cell>
          <cell r="B185" t="str">
            <v>Drets humans, drets fonamentals i llibertats públiques</v>
          </cell>
          <cell r="C185" t="str">
            <v>Administració i gestió</v>
          </cell>
          <cell r="D185">
            <v>1</v>
          </cell>
          <cell r="E185">
            <v>20</v>
          </cell>
          <cell r="F185">
            <v>7.42</v>
          </cell>
          <cell r="G185">
            <v>8.94</v>
          </cell>
        </row>
        <row r="186">
          <cell r="A186" t="str">
            <v>ADGD98</v>
          </cell>
          <cell r="B186" t="str">
            <v>PLATAFORMES COOPERATIVES</v>
          </cell>
          <cell r="C186" t="str">
            <v>Administració i gestió</v>
          </cell>
          <cell r="D186">
            <v>3</v>
          </cell>
          <cell r="E186">
            <v>24</v>
          </cell>
          <cell r="F186">
            <v>7.42</v>
          </cell>
          <cell r="G186">
            <v>8.94</v>
          </cell>
        </row>
        <row r="187">
          <cell r="A187" t="str">
            <v>ADGD99</v>
          </cell>
          <cell r="B187" t="str">
            <v>Processos de transmissió i reconversió d'empreses cooperatives</v>
          </cell>
          <cell r="C187" t="str">
            <v>Administració i gestió</v>
          </cell>
          <cell r="D187">
            <v>2</v>
          </cell>
          <cell r="E187">
            <v>24</v>
          </cell>
          <cell r="F187">
            <v>7.42</v>
          </cell>
          <cell r="G187">
            <v>8.94</v>
          </cell>
        </row>
        <row r="188">
          <cell r="A188" t="str">
            <v>ADGG0001</v>
          </cell>
          <cell r="B188" t="str">
            <v>CRM Business management</v>
          </cell>
          <cell r="C188" t="str">
            <v>Administració i gestió</v>
          </cell>
          <cell r="D188">
            <v>3</v>
          </cell>
          <cell r="E188">
            <v>90</v>
          </cell>
          <cell r="F188">
            <v>7.42</v>
          </cell>
          <cell r="G188">
            <v>8.94</v>
          </cell>
        </row>
        <row r="189">
          <cell r="A189" t="str">
            <v>ADGG0002</v>
          </cell>
          <cell r="B189" t="str">
            <v>Agenda 2030</v>
          </cell>
          <cell r="C189" t="str">
            <v>Administració i gestió</v>
          </cell>
          <cell r="D189">
            <v>3</v>
          </cell>
          <cell r="E189">
            <v>30</v>
          </cell>
          <cell r="F189">
            <v>7.42</v>
          </cell>
          <cell r="G189">
            <v>8.94</v>
          </cell>
        </row>
        <row r="190">
          <cell r="A190" t="str">
            <v>ADGG0003</v>
          </cell>
          <cell r="B190" t="str">
            <v>GESTIÓ INFORMATITZADA DE VENDES</v>
          </cell>
          <cell r="C190" t="str">
            <v>Administració i gestió</v>
          </cell>
          <cell r="D190">
            <v>1</v>
          </cell>
          <cell r="E190">
            <v>40</v>
          </cell>
          <cell r="F190">
            <v>7.42</v>
          </cell>
          <cell r="G190">
            <v>8.94</v>
          </cell>
        </row>
        <row r="191">
          <cell r="A191" t="str">
            <v>ADGG0004</v>
          </cell>
          <cell r="B191" t="str">
            <v>TRADUCCIÓ DE PÀGINES WEB</v>
          </cell>
          <cell r="C191" t="str">
            <v>Administració i gestió</v>
          </cell>
          <cell r="D191">
            <v>2</v>
          </cell>
          <cell r="E191">
            <v>40</v>
          </cell>
          <cell r="F191">
            <v>7.42</v>
          </cell>
          <cell r="G191">
            <v>8.94</v>
          </cell>
        </row>
        <row r="192">
          <cell r="A192" t="str">
            <v>ADGG0005</v>
          </cell>
          <cell r="B192" t="str">
            <v>GESTIÓ DEL CANVI EN L' ORGANITZACIÓ</v>
          </cell>
          <cell r="C192" t="str">
            <v>Administració i gestió</v>
          </cell>
          <cell r="D192">
            <v>2</v>
          </cell>
          <cell r="E192">
            <v>20</v>
          </cell>
          <cell r="F192">
            <v>7.42</v>
          </cell>
          <cell r="G192">
            <v>8.94</v>
          </cell>
        </row>
        <row r="193">
          <cell r="A193" t="str">
            <v>ADGG0006</v>
          </cell>
          <cell r="B193" t="str">
            <v>Neurolideratge</v>
          </cell>
          <cell r="C193" t="str">
            <v>Administració i gestió</v>
          </cell>
          <cell r="D193">
            <v>2</v>
          </cell>
          <cell r="E193">
            <v>30</v>
          </cell>
          <cell r="F193">
            <v>7.42</v>
          </cell>
          <cell r="G193">
            <v>8.94</v>
          </cell>
        </row>
        <row r="194">
          <cell r="A194" t="str">
            <v>ADGG0007</v>
          </cell>
          <cell r="B194" t="str">
            <v>APLICACIÓ DE LA LLEI DE PROTECCIÓ DE DADES</v>
          </cell>
          <cell r="C194" t="str">
            <v>Administració i gestió</v>
          </cell>
          <cell r="D194">
            <v>2</v>
          </cell>
          <cell r="E194">
            <v>15</v>
          </cell>
          <cell r="F194">
            <v>7.42</v>
          </cell>
          <cell r="G194">
            <v>8.94</v>
          </cell>
        </row>
        <row r="195">
          <cell r="A195" t="str">
            <v>ADGG0008</v>
          </cell>
          <cell r="B195" t="str">
            <v>Màrqueting digital per a persones treballadores</v>
          </cell>
          <cell r="C195" t="str">
            <v>Administració i gestió</v>
          </cell>
          <cell r="D195">
            <v>2</v>
          </cell>
          <cell r="E195">
            <v>8</v>
          </cell>
          <cell r="F195">
            <v>7.42</v>
          </cell>
          <cell r="G195">
            <v>8.94</v>
          </cell>
        </row>
        <row r="196">
          <cell r="A196" t="str">
            <v>ADGG0009</v>
          </cell>
          <cell r="B196" t="str">
            <v>Operacions de recepció telefònica d'oficina</v>
          </cell>
          <cell r="C196" t="str">
            <v>Administració i gestió</v>
          </cell>
          <cell r="D196">
            <v>1</v>
          </cell>
          <cell r="E196">
            <v>430</v>
          </cell>
          <cell r="F196">
            <v>7.42</v>
          </cell>
          <cell r="G196">
            <v>8.94</v>
          </cell>
        </row>
        <row r="197">
          <cell r="A197" t="str">
            <v>ADGG0010</v>
          </cell>
          <cell r="B197" t="str">
            <v>Operacions auxiliars en el departament d'administració i recepció</v>
          </cell>
          <cell r="C197" t="str">
            <v>Administració i gestió</v>
          </cell>
          <cell r="D197">
            <v>1</v>
          </cell>
          <cell r="E197">
            <v>280</v>
          </cell>
          <cell r="F197">
            <v>7.42</v>
          </cell>
          <cell r="G197">
            <v>8.94</v>
          </cell>
        </row>
        <row r="198">
          <cell r="A198" t="str">
            <v>ADGG0011</v>
          </cell>
          <cell r="B198" t="str">
            <v>Activitats bàsiques d'atenció al client</v>
          </cell>
          <cell r="C198" t="str">
            <v>Administració i gestió</v>
          </cell>
          <cell r="D198">
            <v>1</v>
          </cell>
          <cell r="E198">
            <v>150</v>
          </cell>
          <cell r="F198">
            <v>7.42</v>
          </cell>
          <cell r="G198">
            <v>8.94</v>
          </cell>
        </row>
        <row r="199">
          <cell r="A199" t="str">
            <v>ADGG0012</v>
          </cell>
          <cell r="B199" t="str">
            <v>Gamificación, noves tècniques d'aprenentatge per a empreses.</v>
          </cell>
          <cell r="C199" t="str">
            <v>Administració i gestió</v>
          </cell>
          <cell r="D199">
            <v>2</v>
          </cell>
          <cell r="E199">
            <v>30</v>
          </cell>
          <cell r="F199">
            <v>7.42</v>
          </cell>
          <cell r="G199">
            <v>8.94</v>
          </cell>
        </row>
        <row r="200">
          <cell r="A200" t="str">
            <v>ADGG0013</v>
          </cell>
          <cell r="B200" t="str">
            <v>ANÀLISI DE DADES APLICAT A LES XARXES SOCIALS</v>
          </cell>
          <cell r="C200" t="str">
            <v>Administració i gestió</v>
          </cell>
          <cell r="D200">
            <v>3</v>
          </cell>
          <cell r="E200">
            <v>40</v>
          </cell>
          <cell r="F200">
            <v>7.42</v>
          </cell>
          <cell r="G200">
            <v>8.94</v>
          </cell>
        </row>
        <row r="201">
          <cell r="A201" t="str">
            <v>ADGG01</v>
          </cell>
          <cell r="B201" t="str">
            <v>SAP Logística de producció</v>
          </cell>
          <cell r="C201" t="str">
            <v>Administració i gestió</v>
          </cell>
          <cell r="D201">
            <v>3</v>
          </cell>
          <cell r="E201">
            <v>230</v>
          </cell>
          <cell r="F201">
            <v>7.42</v>
          </cell>
          <cell r="G201">
            <v>8.94</v>
          </cell>
        </row>
        <row r="202">
          <cell r="A202" t="str">
            <v>ADGG02</v>
          </cell>
          <cell r="B202" t="str">
            <v>NOUS ENTORNS AMB MICROSOFT 365</v>
          </cell>
          <cell r="C202" t="str">
            <v>Administració i gestió</v>
          </cell>
          <cell r="D202">
            <v>2</v>
          </cell>
          <cell r="E202">
            <v>60</v>
          </cell>
          <cell r="F202">
            <v>7.42</v>
          </cell>
          <cell r="G202">
            <v>8.94</v>
          </cell>
        </row>
        <row r="203">
          <cell r="A203" t="str">
            <v>ADGG026PO</v>
          </cell>
          <cell r="B203" t="str">
            <v>Fonaments TECNOLOGIES INFORMACIÓ I COMUNICACIÓ</v>
          </cell>
          <cell r="C203" t="str">
            <v>Administració i gestió</v>
          </cell>
          <cell r="D203">
            <v>0</v>
          </cell>
          <cell r="E203">
            <v>30</v>
          </cell>
          <cell r="F203">
            <v>7.42</v>
          </cell>
          <cell r="G203">
            <v>8.94</v>
          </cell>
        </row>
        <row r="204">
          <cell r="A204" t="str">
            <v>ADGG03</v>
          </cell>
          <cell r="B204" t="str">
            <v>ENTORNS PROFESSIONALS AMB MICROSOFT 365</v>
          </cell>
          <cell r="C204" t="str">
            <v>Administració i gestió</v>
          </cell>
          <cell r="D204">
            <v>2</v>
          </cell>
          <cell r="E204">
            <v>90</v>
          </cell>
          <cell r="F204">
            <v>7.42</v>
          </cell>
          <cell r="G204">
            <v>8.94</v>
          </cell>
        </row>
        <row r="205">
          <cell r="A205" t="str">
            <v>ADGG04</v>
          </cell>
          <cell r="B205" t="str">
            <v>WORKSPACE I ALTRES APLICACIONS PROFESSIONALS DE GOOGLE</v>
          </cell>
          <cell r="C205" t="str">
            <v>Administració i gestió</v>
          </cell>
          <cell r="D205">
            <v>2</v>
          </cell>
          <cell r="E205">
            <v>90</v>
          </cell>
          <cell r="F205">
            <v>7.42</v>
          </cell>
          <cell r="G205">
            <v>8.94</v>
          </cell>
        </row>
        <row r="206">
          <cell r="A206" t="str">
            <v>ADGG040PO</v>
          </cell>
          <cell r="B206" t="str">
            <v>INTERNET, XARXES SOCIALS I DISPOSITIUS DIGITALS</v>
          </cell>
          <cell r="C206" t="str">
            <v>Administració i gestió</v>
          </cell>
          <cell r="D206">
            <v>0</v>
          </cell>
          <cell r="E206">
            <v>30</v>
          </cell>
          <cell r="F206">
            <v>7.42</v>
          </cell>
          <cell r="G206">
            <v>8.94</v>
          </cell>
        </row>
        <row r="207">
          <cell r="A207" t="str">
            <v>ADGG05</v>
          </cell>
          <cell r="B207" t="str">
            <v>ESTRATÈGIES DE COMUNICACIÓ. COPYWRITING I STORYTELLING</v>
          </cell>
          <cell r="C207" t="str">
            <v>Administració i gestió</v>
          </cell>
          <cell r="D207">
            <v>2</v>
          </cell>
          <cell r="E207">
            <v>30</v>
          </cell>
          <cell r="F207">
            <v>7.42</v>
          </cell>
          <cell r="G207">
            <v>8.94</v>
          </cell>
        </row>
        <row r="208">
          <cell r="A208" t="str">
            <v>ADGG052PO</v>
          </cell>
          <cell r="B208" t="str">
            <v>OFFICE: WORD, EXCEL, ACCESS I POWER POINT</v>
          </cell>
          <cell r="C208" t="str">
            <v>Administració i gestió</v>
          </cell>
          <cell r="D208">
            <v>0</v>
          </cell>
          <cell r="E208">
            <v>60</v>
          </cell>
          <cell r="F208">
            <v>7.42</v>
          </cell>
          <cell r="G208">
            <v>8.94</v>
          </cell>
        </row>
        <row r="209">
          <cell r="A209" t="str">
            <v>ADGG06</v>
          </cell>
          <cell r="B209" t="str">
            <v>DIGITALITZACIÓ I RRSS COM A ESTRATÈGIA CORPORATIVA.</v>
          </cell>
          <cell r="C209" t="str">
            <v>Administració i gestió</v>
          </cell>
          <cell r="D209">
            <v>1</v>
          </cell>
          <cell r="E209">
            <v>100</v>
          </cell>
          <cell r="F209">
            <v>7.42</v>
          </cell>
          <cell r="G209">
            <v>8.94</v>
          </cell>
        </row>
        <row r="210">
          <cell r="A210" t="str">
            <v>ADGG07</v>
          </cell>
          <cell r="B210" t="str">
            <v>EINES DIGITALS MICROSOFT 365 NIVELL INTERMEDI</v>
          </cell>
          <cell r="C210" t="str">
            <v>Administració i gestió</v>
          </cell>
          <cell r="D210">
            <v>2</v>
          </cell>
          <cell r="E210">
            <v>60</v>
          </cell>
          <cell r="F210">
            <v>7.42</v>
          </cell>
          <cell r="G210">
            <v>8.94</v>
          </cell>
        </row>
        <row r="211">
          <cell r="A211" t="str">
            <v>ADGG08</v>
          </cell>
          <cell r="B211" t="str">
            <v>PROCESSAMENT I ANÀLISI DE DADES AMB SPSS</v>
          </cell>
          <cell r="C211" t="str">
            <v>Administració i gestió</v>
          </cell>
          <cell r="D211">
            <v>2</v>
          </cell>
          <cell r="E211">
            <v>30</v>
          </cell>
          <cell r="F211">
            <v>7.42</v>
          </cell>
          <cell r="G211">
            <v>8.94</v>
          </cell>
        </row>
        <row r="212">
          <cell r="A212" t="str">
            <v>ADGG09</v>
          </cell>
          <cell r="B212" t="str">
            <v>CREACIÓ, INTERPRETACIÓ I COMUNICACIÓ DE QUADRES DE COMANDAMENT AMB TABLEAU</v>
          </cell>
          <cell r="C212" t="str">
            <v>Administració i gestió</v>
          </cell>
          <cell r="D212">
            <v>2</v>
          </cell>
          <cell r="E212">
            <v>90</v>
          </cell>
          <cell r="F212">
            <v>7.42</v>
          </cell>
          <cell r="G212">
            <v>8.94</v>
          </cell>
        </row>
        <row r="213">
          <cell r="A213" t="str">
            <v>ADGG10</v>
          </cell>
          <cell r="B213" t="str">
            <v>Visualització de dades amb Power BI</v>
          </cell>
          <cell r="C213" t="str">
            <v>Administració i gestió</v>
          </cell>
          <cell r="D213">
            <v>2</v>
          </cell>
          <cell r="E213">
            <v>30</v>
          </cell>
          <cell r="F213">
            <v>7.42</v>
          </cell>
          <cell r="G213">
            <v>8.94</v>
          </cell>
        </row>
        <row r="214">
          <cell r="A214" t="str">
            <v>ADGG11</v>
          </cell>
          <cell r="B214" t="str">
            <v>SISTEMES I PLATAFORMES DIGITALS</v>
          </cell>
          <cell r="C214" t="str">
            <v>Administració i gestió</v>
          </cell>
          <cell r="D214">
            <v>2</v>
          </cell>
          <cell r="E214">
            <v>60</v>
          </cell>
          <cell r="F214">
            <v>7.42</v>
          </cell>
          <cell r="G214">
            <v>8.94</v>
          </cell>
        </row>
        <row r="215">
          <cell r="A215" t="str">
            <v>ADGG12</v>
          </cell>
          <cell r="B215" t="str">
            <v>GUIÓ, CONTINGUT I PUBLICITAT EN XARXES SOCIALS</v>
          </cell>
          <cell r="C215" t="str">
            <v>Administració i gestió</v>
          </cell>
          <cell r="D215">
            <v>2</v>
          </cell>
          <cell r="E215">
            <v>20</v>
          </cell>
          <cell r="F215">
            <v>7.42</v>
          </cell>
          <cell r="G215">
            <v>8.94</v>
          </cell>
        </row>
        <row r="216">
          <cell r="A216" t="str">
            <v>ADGG13</v>
          </cell>
          <cell r="B216" t="str">
            <v>TREBALL REMOT: PRINCIPIS I EINES</v>
          </cell>
          <cell r="C216" t="str">
            <v>Administració i gestió</v>
          </cell>
          <cell r="D216">
            <v>1</v>
          </cell>
          <cell r="E216">
            <v>90</v>
          </cell>
          <cell r="F216">
            <v>7.42</v>
          </cell>
          <cell r="G216">
            <v>8.94</v>
          </cell>
        </row>
        <row r="217">
          <cell r="A217" t="str">
            <v>ADGG15</v>
          </cell>
          <cell r="B217" t="str">
            <v>TÈCNIQUES DE REDACCION I GESTIÓ DE DOCUMENTS</v>
          </cell>
          <cell r="C217" t="str">
            <v>Administració i gestió</v>
          </cell>
          <cell r="D217">
            <v>1</v>
          </cell>
          <cell r="E217">
            <v>60</v>
          </cell>
          <cell r="F217">
            <v>7.42</v>
          </cell>
          <cell r="G217">
            <v>8.94</v>
          </cell>
        </row>
        <row r="218">
          <cell r="A218" t="str">
            <v>ADGG16</v>
          </cell>
          <cell r="B218" t="str">
            <v>Word bàsic 2016 (Accessible)</v>
          </cell>
          <cell r="C218" t="str">
            <v>Administració i gestió</v>
          </cell>
          <cell r="D218">
            <v>1</v>
          </cell>
          <cell r="E218">
            <v>25</v>
          </cell>
          <cell r="F218">
            <v>7.42</v>
          </cell>
          <cell r="G218">
            <v>8.94</v>
          </cell>
        </row>
        <row r="219">
          <cell r="A219" t="str">
            <v>ADGG17</v>
          </cell>
          <cell r="B219" t="str">
            <v>Ms Excel bàsic 2016 (Accessible)</v>
          </cell>
          <cell r="C219" t="str">
            <v>Administració i gestió</v>
          </cell>
          <cell r="D219">
            <v>1</v>
          </cell>
          <cell r="E219">
            <v>25</v>
          </cell>
          <cell r="F219">
            <v>7.42</v>
          </cell>
          <cell r="G219">
            <v>8.94</v>
          </cell>
        </row>
        <row r="220">
          <cell r="A220" t="str">
            <v>ADGG18</v>
          </cell>
          <cell r="B220" t="str">
            <v>MS OUTLOOK 2016 (ACCESSIBLE)</v>
          </cell>
          <cell r="C220" t="str">
            <v>Administració i gestió</v>
          </cell>
          <cell r="D220">
            <v>1</v>
          </cell>
          <cell r="E220">
            <v>15</v>
          </cell>
          <cell r="F220">
            <v>7.42</v>
          </cell>
          <cell r="G220">
            <v>8.94</v>
          </cell>
        </row>
        <row r="221">
          <cell r="A221" t="str">
            <v>ADGG19</v>
          </cell>
          <cell r="B221" t="str">
            <v>Ms Word 2016 Avançat (Accessible)</v>
          </cell>
          <cell r="C221" t="str">
            <v>Administració i gestió</v>
          </cell>
          <cell r="D221">
            <v>1</v>
          </cell>
          <cell r="E221">
            <v>25</v>
          </cell>
          <cell r="F221">
            <v>7.42</v>
          </cell>
          <cell r="G221">
            <v>8.94</v>
          </cell>
        </row>
        <row r="222">
          <cell r="A222" t="str">
            <v>ADGG20</v>
          </cell>
          <cell r="B222" t="str">
            <v>Ms Excel 2016 avançat (Accessible)</v>
          </cell>
          <cell r="C222" t="str">
            <v>Administració i gestió</v>
          </cell>
          <cell r="D222">
            <v>2</v>
          </cell>
          <cell r="E222">
            <v>25</v>
          </cell>
          <cell r="F222">
            <v>7.42</v>
          </cell>
          <cell r="G222">
            <v>8.94</v>
          </cell>
        </row>
        <row r="223">
          <cell r="A223" t="str">
            <v>ADGG21</v>
          </cell>
          <cell r="B223" t="str">
            <v>EINES COL·LABORATIVES OFFICE 365</v>
          </cell>
          <cell r="C223" t="str">
            <v>Administració i gestió</v>
          </cell>
          <cell r="D223">
            <v>2</v>
          </cell>
          <cell r="E223">
            <v>50</v>
          </cell>
          <cell r="F223">
            <v>7.42</v>
          </cell>
          <cell r="G223">
            <v>8.94</v>
          </cell>
        </row>
        <row r="224">
          <cell r="A224" t="str">
            <v>ADGG22</v>
          </cell>
          <cell r="B224" t="str">
            <v>MS PowerPoint 2016 (Accessible)</v>
          </cell>
          <cell r="C224" t="str">
            <v>Administració i gestió</v>
          </cell>
          <cell r="D224">
            <v>1</v>
          </cell>
          <cell r="E224">
            <v>25</v>
          </cell>
          <cell r="F224">
            <v>7.42</v>
          </cell>
          <cell r="G224">
            <v>8.94</v>
          </cell>
        </row>
        <row r="225">
          <cell r="A225" t="str">
            <v>ADGG23</v>
          </cell>
          <cell r="B225" t="str">
            <v>GESTIÓ COMPTABLE D' UNA EMPRESA UTILITZANT UN PROGRAMA DE GESTIÓ INTEGRADA EMPRESARIAL</v>
          </cell>
          <cell r="C225" t="str">
            <v>Administració i gestió</v>
          </cell>
          <cell r="D225">
            <v>2</v>
          </cell>
          <cell r="E225">
            <v>60</v>
          </cell>
          <cell r="F225">
            <v>7.42</v>
          </cell>
          <cell r="G225">
            <v>8.94</v>
          </cell>
        </row>
        <row r="226">
          <cell r="A226" t="str">
            <v>ADGG24</v>
          </cell>
          <cell r="B226" t="str">
            <v>GESTIÓ INFORMATITZADA DE VENDES AMB PROGRAMA DE GESTIÓ INTEGRAT</v>
          </cell>
          <cell r="C226" t="str">
            <v>Administració i gestió</v>
          </cell>
          <cell r="D226">
            <v>1</v>
          </cell>
          <cell r="E226">
            <v>50</v>
          </cell>
          <cell r="F226">
            <v>7.42</v>
          </cell>
          <cell r="G226">
            <v>8.94</v>
          </cell>
        </row>
        <row r="227">
          <cell r="A227" t="str">
            <v>ADGG25</v>
          </cell>
          <cell r="B227" t="str">
            <v>Operacions auxiliars en el departament d'administració i recepció per a persones amb discapacitat intel·lectual</v>
          </cell>
          <cell r="C227" t="str">
            <v>Administració i gestió</v>
          </cell>
          <cell r="D227">
            <v>1</v>
          </cell>
          <cell r="E227">
            <v>280</v>
          </cell>
          <cell r="F227">
            <v>7.42</v>
          </cell>
          <cell r="G227">
            <v>8.94</v>
          </cell>
        </row>
        <row r="228">
          <cell r="A228" t="str">
            <v>ADGG26</v>
          </cell>
          <cell r="B228" t="str">
            <v>DIGITALITZACIÓ DE L' ENTORN EMPRESARIAL</v>
          </cell>
          <cell r="C228" t="str">
            <v>Administració i gestió</v>
          </cell>
          <cell r="D228">
            <v>3</v>
          </cell>
          <cell r="E228">
            <v>45</v>
          </cell>
          <cell r="F228">
            <v>7.42</v>
          </cell>
          <cell r="G228">
            <v>8.94</v>
          </cell>
        </row>
        <row r="229">
          <cell r="A229" t="str">
            <v>ADGG27</v>
          </cell>
          <cell r="B229" t="str">
            <v>Procediments bàsics en serveis auxiliars administratius</v>
          </cell>
          <cell r="C229" t="str">
            <v>Administració i gestió</v>
          </cell>
          <cell r="D229">
            <v>1</v>
          </cell>
          <cell r="E229">
            <v>125</v>
          </cell>
          <cell r="F229">
            <v>7.42</v>
          </cell>
          <cell r="G229">
            <v>8.94</v>
          </cell>
        </row>
        <row r="230">
          <cell r="A230" t="str">
            <v>ADGN0001</v>
          </cell>
          <cell r="B230" t="str">
            <v>PREVENCIÓ BLANQUEIG DE CAPITALS</v>
          </cell>
          <cell r="C230" t="str">
            <v>Administració i gestió</v>
          </cell>
          <cell r="D230">
            <v>1</v>
          </cell>
          <cell r="E230">
            <v>30</v>
          </cell>
          <cell r="F230">
            <v>7.42</v>
          </cell>
          <cell r="G230">
            <v>8.94</v>
          </cell>
        </row>
        <row r="231">
          <cell r="A231" t="str">
            <v>ADGN0002</v>
          </cell>
          <cell r="B231" t="str">
            <v>FISCALITAT EN EL TRANSPORT</v>
          </cell>
          <cell r="C231" t="str">
            <v>Administració i gestió</v>
          </cell>
          <cell r="D231">
            <v>3</v>
          </cell>
          <cell r="E231">
            <v>60</v>
          </cell>
          <cell r="F231">
            <v>7.42</v>
          </cell>
          <cell r="G231">
            <v>8.94</v>
          </cell>
        </row>
        <row r="232">
          <cell r="A232" t="str">
            <v>ADGN0003</v>
          </cell>
          <cell r="B232" t="str">
            <v>Gestió econòmica i financera en llengua estrangera</v>
          </cell>
          <cell r="C232" t="str">
            <v>Administració i gestió</v>
          </cell>
          <cell r="D232">
            <v>2</v>
          </cell>
          <cell r="E232">
            <v>20</v>
          </cell>
          <cell r="F232">
            <v>7.42</v>
          </cell>
          <cell r="G232">
            <v>8.94</v>
          </cell>
        </row>
        <row r="233">
          <cell r="A233" t="str">
            <v>ADGN0004</v>
          </cell>
          <cell r="B233" t="str">
            <v>Prestacions per incapacitat temporal o accident de treball en treballadors per compte propi</v>
          </cell>
          <cell r="C233" t="str">
            <v>Administració i gestió</v>
          </cell>
          <cell r="D233">
            <v>3</v>
          </cell>
          <cell r="E233">
            <v>20</v>
          </cell>
          <cell r="F233">
            <v>7.42</v>
          </cell>
          <cell r="G233">
            <v>8.94</v>
          </cell>
        </row>
        <row r="234">
          <cell r="A234" t="str">
            <v>ADGN0005</v>
          </cell>
          <cell r="B234" t="str">
            <v>Finances d'empresa per a no financers</v>
          </cell>
          <cell r="C234" t="str">
            <v>Administració i gestió</v>
          </cell>
          <cell r="D234">
            <v>2</v>
          </cell>
          <cell r="E234">
            <v>40</v>
          </cell>
          <cell r="F234">
            <v>7.42</v>
          </cell>
          <cell r="G234">
            <v>8.94</v>
          </cell>
        </row>
        <row r="235">
          <cell r="A235" t="str">
            <v>ADGN0006</v>
          </cell>
          <cell r="B235" t="str">
            <v>Gestió financera</v>
          </cell>
          <cell r="C235" t="str">
            <v>Administració i gestió</v>
          </cell>
          <cell r="D235">
            <v>2</v>
          </cell>
          <cell r="E235">
            <v>50</v>
          </cell>
          <cell r="F235">
            <v>7.42</v>
          </cell>
          <cell r="G235">
            <v>8.94</v>
          </cell>
        </row>
        <row r="236">
          <cell r="A236" t="str">
            <v>ADGN0007</v>
          </cell>
          <cell r="B236" t="str">
            <v>Finançament per a persones treballadores autònomes</v>
          </cell>
          <cell r="C236" t="str">
            <v>Administració i gestió</v>
          </cell>
          <cell r="D236">
            <v>2</v>
          </cell>
          <cell r="E236">
            <v>8</v>
          </cell>
          <cell r="F236">
            <v>7.42</v>
          </cell>
          <cell r="G236">
            <v>8.94</v>
          </cell>
        </row>
        <row r="237">
          <cell r="A237" t="str">
            <v>ADGN0008</v>
          </cell>
          <cell r="B237" t="str">
            <v>Finançament ètic i gestió responsable</v>
          </cell>
          <cell r="C237" t="str">
            <v>Administració i gestió</v>
          </cell>
          <cell r="D237">
            <v>2</v>
          </cell>
          <cell r="E237">
            <v>8</v>
          </cell>
          <cell r="F237">
            <v>7.42</v>
          </cell>
          <cell r="G237">
            <v>8.94</v>
          </cell>
        </row>
        <row r="238">
          <cell r="A238" t="str">
            <v>ADGN0009</v>
          </cell>
          <cell r="B238" t="str">
            <v>Actualització fiscal i comptable</v>
          </cell>
          <cell r="C238" t="str">
            <v>Administració i gestió</v>
          </cell>
          <cell r="D238">
            <v>2</v>
          </cell>
          <cell r="E238">
            <v>15</v>
          </cell>
          <cell r="F238">
            <v>7.42</v>
          </cell>
          <cell r="G238">
            <v>8.94</v>
          </cell>
        </row>
        <row r="239">
          <cell r="A239" t="str">
            <v>ADGN0010</v>
          </cell>
          <cell r="B239" t="str">
            <v>Fiscalitat operativa</v>
          </cell>
          <cell r="C239" t="str">
            <v>Administració i gestió</v>
          </cell>
          <cell r="D239">
            <v>2</v>
          </cell>
          <cell r="E239">
            <v>60</v>
          </cell>
          <cell r="F239">
            <v>7.42</v>
          </cell>
          <cell r="G239">
            <v>8.94</v>
          </cell>
        </row>
        <row r="240">
          <cell r="A240" t="str">
            <v>ADGN0011</v>
          </cell>
          <cell r="B240" t="str">
            <v>Business english -Bbanking and finances</v>
          </cell>
          <cell r="C240" t="str">
            <v>Administració i gestió</v>
          </cell>
          <cell r="D240">
            <v>3</v>
          </cell>
          <cell r="E240">
            <v>60</v>
          </cell>
          <cell r="F240">
            <v>7.42</v>
          </cell>
          <cell r="G240">
            <v>8.94</v>
          </cell>
        </row>
        <row r="241">
          <cell r="A241" t="str">
            <v>ADGN0012</v>
          </cell>
          <cell r="B241" t="str">
            <v>Anàlisi d'estats financers</v>
          </cell>
          <cell r="C241" t="str">
            <v>Administració i gestió</v>
          </cell>
          <cell r="D241">
            <v>2</v>
          </cell>
          <cell r="E241">
            <v>30</v>
          </cell>
          <cell r="F241">
            <v>7.42</v>
          </cell>
          <cell r="G241">
            <v>8.94</v>
          </cell>
        </row>
        <row r="242">
          <cell r="A242" t="str">
            <v>ADGN0013</v>
          </cell>
          <cell r="B242" t="str">
            <v>MECANISMES DE FINANÇAMENT ALTERNATIU</v>
          </cell>
          <cell r="C242" t="str">
            <v>Administració i gestió</v>
          </cell>
          <cell r="D242">
            <v>3</v>
          </cell>
          <cell r="E242">
            <v>150</v>
          </cell>
          <cell r="F242">
            <v>7.42</v>
          </cell>
          <cell r="G242">
            <v>8.94</v>
          </cell>
        </row>
        <row r="243">
          <cell r="A243" t="str">
            <v>ADGN0014</v>
          </cell>
          <cell r="B243" t="str">
            <v>ESTRATÈGIES DE REDUCCIÓ DE COSTOS</v>
          </cell>
          <cell r="C243" t="str">
            <v>Administració i gestió</v>
          </cell>
          <cell r="D243">
            <v>2</v>
          </cell>
          <cell r="E243">
            <v>8</v>
          </cell>
          <cell r="F243">
            <v>7.42</v>
          </cell>
          <cell r="G243">
            <v>8.94</v>
          </cell>
        </row>
        <row r="244">
          <cell r="A244" t="str">
            <v>ADGN0015</v>
          </cell>
          <cell r="B244" t="str">
            <v>BLOCKCHAIN AL MERCAT FINANCER</v>
          </cell>
          <cell r="C244" t="str">
            <v>Administració i gestió</v>
          </cell>
          <cell r="D244">
            <v>3</v>
          </cell>
          <cell r="E244">
            <v>150</v>
          </cell>
          <cell r="F244">
            <v>7.42</v>
          </cell>
          <cell r="G244">
            <v>8.94</v>
          </cell>
        </row>
        <row r="245">
          <cell r="A245" t="str">
            <v>ADGN01</v>
          </cell>
          <cell r="B245" t="str">
            <v>Estratègia de planificació financera familiar i inversió</v>
          </cell>
          <cell r="C245" t="str">
            <v>Administració i gestió</v>
          </cell>
          <cell r="D245">
            <v>3</v>
          </cell>
          <cell r="E245">
            <v>50</v>
          </cell>
          <cell r="F245">
            <v>7.42</v>
          </cell>
          <cell r="G245">
            <v>8.94</v>
          </cell>
        </row>
        <row r="246">
          <cell r="A246" t="str">
            <v>ADGN02</v>
          </cell>
          <cell r="B246" t="str">
            <v>Gestió de crèdit immobiliari</v>
          </cell>
          <cell r="C246" t="str">
            <v>Administració i gestió</v>
          </cell>
          <cell r="D246">
            <v>3</v>
          </cell>
          <cell r="E246">
            <v>250</v>
          </cell>
          <cell r="F246">
            <v>7.42</v>
          </cell>
          <cell r="G246">
            <v>8.94</v>
          </cell>
        </row>
        <row r="247">
          <cell r="A247" t="str">
            <v>ADGN03</v>
          </cell>
          <cell r="B247" t="str">
            <v>Màrqueting de productes asseguradors i financers</v>
          </cell>
          <cell r="C247" t="str">
            <v>Administració i gestió</v>
          </cell>
          <cell r="D247">
            <v>3</v>
          </cell>
          <cell r="E247">
            <v>70</v>
          </cell>
          <cell r="F247">
            <v>7.42</v>
          </cell>
          <cell r="G247">
            <v>8.94</v>
          </cell>
        </row>
        <row r="248">
          <cell r="A248" t="str">
            <v>ADGN04</v>
          </cell>
          <cell r="B248" t="str">
            <v>ÈTICA I CONDUCTA EN EL SECTOR FINANCER</v>
          </cell>
          <cell r="C248" t="str">
            <v>Administració i gestió</v>
          </cell>
          <cell r="D248">
            <v>2</v>
          </cell>
          <cell r="E248">
            <v>15</v>
          </cell>
          <cell r="F248">
            <v>7.42</v>
          </cell>
          <cell r="G248">
            <v>8.94</v>
          </cell>
        </row>
        <row r="249">
          <cell r="A249" t="str">
            <v>ADGN05</v>
          </cell>
          <cell r="B249" t="str">
            <v>ASSESSORAMENT DE CRÈDIT IMMOBILIARI (LCCI)</v>
          </cell>
          <cell r="C249" t="str">
            <v>Administració i gestió</v>
          </cell>
          <cell r="D249">
            <v>3</v>
          </cell>
          <cell r="E249">
            <v>70</v>
          </cell>
          <cell r="F249">
            <v>7.42</v>
          </cell>
          <cell r="G249">
            <v>8.94</v>
          </cell>
        </row>
        <row r="250">
          <cell r="A250" t="str">
            <v>ADGN06</v>
          </cell>
          <cell r="B250" t="str">
            <v>FISCALITAT AGRÀRIA</v>
          </cell>
          <cell r="C250" t="str">
            <v>Administració i gestió</v>
          </cell>
          <cell r="D250">
            <v>2</v>
          </cell>
          <cell r="E250">
            <v>15</v>
          </cell>
          <cell r="F250">
            <v>7.42</v>
          </cell>
          <cell r="G250">
            <v>8.94</v>
          </cell>
        </row>
        <row r="251">
          <cell r="A251" t="str">
            <v>ADGN07</v>
          </cell>
          <cell r="B251" t="str">
            <v>FINANCES PER A DIRECTIUS</v>
          </cell>
          <cell r="C251" t="str">
            <v>Administració i gestió</v>
          </cell>
          <cell r="D251">
            <v>2</v>
          </cell>
          <cell r="E251">
            <v>50</v>
          </cell>
          <cell r="F251">
            <v>7.42</v>
          </cell>
          <cell r="G251">
            <v>8.94</v>
          </cell>
        </row>
        <row r="252">
          <cell r="A252" t="str">
            <v>ADGN08</v>
          </cell>
          <cell r="B252" t="str">
            <v>LLEI DE CONTRACTES DEL SECTOR PÚBLIC</v>
          </cell>
          <cell r="C252" t="str">
            <v>Administració i gestió</v>
          </cell>
          <cell r="D252">
            <v>2</v>
          </cell>
          <cell r="E252">
            <v>60</v>
          </cell>
          <cell r="F252">
            <v>7.42</v>
          </cell>
          <cell r="G252">
            <v>8.94</v>
          </cell>
        </row>
        <row r="253">
          <cell r="A253" t="str">
            <v>ADGN09</v>
          </cell>
          <cell r="B253" t="str">
            <v>IMPOSTOS I OBLIGACIONS FISCALS DE LA PERSONA TREBALLADORA AUTONOMA</v>
          </cell>
          <cell r="C253" t="str">
            <v>Administració i gestió</v>
          </cell>
          <cell r="D253">
            <v>2</v>
          </cell>
          <cell r="E253">
            <v>60</v>
          </cell>
          <cell r="F253">
            <v>7.42</v>
          </cell>
          <cell r="G253">
            <v>8.94</v>
          </cell>
        </row>
        <row r="254">
          <cell r="A254" t="str">
            <v>ADGN10</v>
          </cell>
          <cell r="B254" t="str">
            <v>APRÈN A REALITZAR LA TEVA DECLARACIÓ DE LA RENDA</v>
          </cell>
          <cell r="C254" t="str">
            <v>Administració i gestió</v>
          </cell>
          <cell r="D254">
            <v>1</v>
          </cell>
          <cell r="E254">
            <v>20</v>
          </cell>
          <cell r="F254">
            <v>7.42</v>
          </cell>
          <cell r="G254">
            <v>8.94</v>
          </cell>
        </row>
        <row r="255">
          <cell r="A255" t="str">
            <v>ADGN11</v>
          </cell>
          <cell r="B255" t="str">
            <v>FINANÇAMENT I PLANIFICACIÓ FINANCERA. NOVES EINES DE FINANÇAMENT</v>
          </cell>
          <cell r="C255" t="str">
            <v>Administració i gestió</v>
          </cell>
          <cell r="D255">
            <v>2</v>
          </cell>
          <cell r="E255">
            <v>60</v>
          </cell>
          <cell r="F255">
            <v>7.42</v>
          </cell>
          <cell r="G255">
            <v>8.94</v>
          </cell>
        </row>
        <row r="256">
          <cell r="A256" t="str">
            <v>ADGN12</v>
          </cell>
          <cell r="B256" t="str">
            <v>FISCALITAT COOPERATIVA AVANÇADA</v>
          </cell>
          <cell r="C256" t="str">
            <v>Administració i gestió</v>
          </cell>
          <cell r="D256">
            <v>3</v>
          </cell>
          <cell r="E256">
            <v>40</v>
          </cell>
          <cell r="F256">
            <v>7.42</v>
          </cell>
          <cell r="G256">
            <v>8.94</v>
          </cell>
        </row>
        <row r="257">
          <cell r="A257" t="str">
            <v>ADGN13</v>
          </cell>
          <cell r="B257" t="str">
            <v>PREVENCIÓ I ACTUALITZACIÓ DAVANT EL FRAU COMERCIAL</v>
          </cell>
          <cell r="C257" t="str">
            <v>Administració i gestió</v>
          </cell>
          <cell r="D257">
            <v>1</v>
          </cell>
          <cell r="E257">
            <v>20</v>
          </cell>
          <cell r="F257">
            <v>7.42</v>
          </cell>
          <cell r="G257">
            <v>8.94</v>
          </cell>
        </row>
        <row r="258">
          <cell r="A258" t="str">
            <v>ADGN14</v>
          </cell>
          <cell r="B258" t="str">
            <v>LLEI DE CONTRACTES DEL SECTOR PÚBLIC A ESPANYA I A LA UNIÓ EUROPEA</v>
          </cell>
          <cell r="C258" t="str">
            <v>Administració i gestió</v>
          </cell>
          <cell r="D258">
            <v>3</v>
          </cell>
          <cell r="E258">
            <v>25</v>
          </cell>
          <cell r="F258">
            <v>7.42</v>
          </cell>
          <cell r="G258">
            <v>8.94</v>
          </cell>
        </row>
        <row r="259">
          <cell r="A259" t="str">
            <v>ADGN15</v>
          </cell>
          <cell r="B259" t="str">
            <v>FACTURACIÓ A L' EMPRESA AMB UN SISTEMA INTEGRAT DE GESTIÓ EMPRESARIAL</v>
          </cell>
          <cell r="C259" t="str">
            <v>Administració i gestió</v>
          </cell>
          <cell r="D259">
            <v>1</v>
          </cell>
          <cell r="E259">
            <v>45</v>
          </cell>
          <cell r="F259">
            <v>7.42</v>
          </cell>
          <cell r="G259">
            <v>8.94</v>
          </cell>
        </row>
        <row r="260">
          <cell r="A260" t="str">
            <v>ADGN16</v>
          </cell>
          <cell r="B260" t="str">
            <v>FISCALITAT EN LES PIMES I ÚS DE PROGRAMA DE GESTIÓ FISCAL INTEGRAT</v>
          </cell>
          <cell r="C260" t="str">
            <v>Administració i gestió</v>
          </cell>
          <cell r="D260">
            <v>1</v>
          </cell>
          <cell r="E260">
            <v>60</v>
          </cell>
          <cell r="F260">
            <v>7.42</v>
          </cell>
          <cell r="G260">
            <v>8.94</v>
          </cell>
        </row>
        <row r="261">
          <cell r="A261" t="str">
            <v>ADGN17</v>
          </cell>
          <cell r="B261" t="str">
            <v>FINANÇAMENT EN EL SECTOR AGRARI</v>
          </cell>
          <cell r="C261" t="str">
            <v>Administració i gestió</v>
          </cell>
          <cell r="D261">
            <v>2</v>
          </cell>
          <cell r="E261">
            <v>15</v>
          </cell>
          <cell r="F261">
            <v>7.42</v>
          </cell>
          <cell r="G261">
            <v>8.94</v>
          </cell>
        </row>
        <row r="262">
          <cell r="A262" t="str">
            <v>ADGN18</v>
          </cell>
          <cell r="B262" t="str">
            <v>Distribució d'assegurances - Nivell 2</v>
          </cell>
          <cell r="C262" t="str">
            <v>Administració i gestió</v>
          </cell>
          <cell r="D262">
            <v>2</v>
          </cell>
          <cell r="E262">
            <v>200</v>
          </cell>
          <cell r="F262">
            <v>7.42</v>
          </cell>
          <cell r="G262">
            <v>8.94</v>
          </cell>
        </row>
        <row r="263">
          <cell r="A263" t="str">
            <v>ADGN19</v>
          </cell>
          <cell r="B263" t="str">
            <v>Auditories socials</v>
          </cell>
          <cell r="C263" t="str">
            <v>Administració i gestió</v>
          </cell>
          <cell r="D263">
            <v>3</v>
          </cell>
          <cell r="E263">
            <v>20</v>
          </cell>
          <cell r="F263">
            <v>7.42</v>
          </cell>
          <cell r="G263">
            <v>8.94</v>
          </cell>
        </row>
        <row r="264">
          <cell r="A264" t="str">
            <v>ADGN21</v>
          </cell>
          <cell r="B264" t="str">
            <v>Distribució d' assegurances Nivell 3</v>
          </cell>
          <cell r="C264" t="str">
            <v>Administració i gestió</v>
          </cell>
          <cell r="D264">
            <v>1</v>
          </cell>
          <cell r="E264">
            <v>150</v>
          </cell>
          <cell r="F264">
            <v>7.42</v>
          </cell>
          <cell r="G264">
            <v>8.94</v>
          </cell>
        </row>
        <row r="265">
          <cell r="A265" t="str">
            <v>ADGN22</v>
          </cell>
          <cell r="B265" t="str">
            <v>Assegurances complexitat alta. Comercialització i fidelització.</v>
          </cell>
          <cell r="C265" t="str">
            <v>Administració i gestió</v>
          </cell>
          <cell r="D265">
            <v>1</v>
          </cell>
          <cell r="E265">
            <v>20</v>
          </cell>
          <cell r="F265">
            <v>7.42</v>
          </cell>
          <cell r="G265">
            <v>8.94</v>
          </cell>
        </row>
        <row r="266">
          <cell r="A266" t="str">
            <v>ADGN23</v>
          </cell>
          <cell r="B266" t="str">
            <v>Assegurances complexitat mitjana. Comercialització i fidelització.</v>
          </cell>
          <cell r="C266" t="str">
            <v>Administració i gestió</v>
          </cell>
          <cell r="D266">
            <v>1</v>
          </cell>
          <cell r="E266">
            <v>20</v>
          </cell>
          <cell r="F266">
            <v>7.42</v>
          </cell>
          <cell r="G266">
            <v>8.94</v>
          </cell>
        </row>
        <row r="267">
          <cell r="A267" t="str">
            <v>ADGN24</v>
          </cell>
          <cell r="B267" t="str">
            <v>Assegurances complexitat superior. Comercialització i fidelització.</v>
          </cell>
          <cell r="C267" t="str">
            <v>Administració i gestió</v>
          </cell>
          <cell r="D267">
            <v>1</v>
          </cell>
          <cell r="E267">
            <v>15</v>
          </cell>
          <cell r="F267">
            <v>7.42</v>
          </cell>
          <cell r="G267">
            <v>8.94</v>
          </cell>
        </row>
        <row r="268">
          <cell r="A268" t="str">
            <v>ADGN25</v>
          </cell>
          <cell r="B268" t="str">
            <v>DORA. Reglament de Resiliència Operativa Digital</v>
          </cell>
          <cell r="C268" t="str">
            <v>Administració i gestió</v>
          </cell>
          <cell r="D268">
            <v>1</v>
          </cell>
          <cell r="E268">
            <v>15</v>
          </cell>
          <cell r="F268">
            <v>7.42</v>
          </cell>
          <cell r="G268">
            <v>8.94</v>
          </cell>
        </row>
        <row r="269">
          <cell r="A269" t="str">
            <v>ADGN26</v>
          </cell>
          <cell r="B269" t="str">
            <v>ATENCIÓ AL CONSUMIDOR VULNERABLE i ACCESSIBILITAT DE PERSONES AMB DISCAPACITAT A PRODUCTES D' ASSEGURANCES</v>
          </cell>
          <cell r="C269" t="str">
            <v>Administració i gestió</v>
          </cell>
          <cell r="D269">
            <v>2</v>
          </cell>
          <cell r="E269">
            <v>8</v>
          </cell>
          <cell r="F269">
            <v>7.42</v>
          </cell>
          <cell r="G269">
            <v>8.94</v>
          </cell>
        </row>
        <row r="270">
          <cell r="A270" t="str">
            <v>ADGN27</v>
          </cell>
          <cell r="B270" t="str">
            <v>PRODUCTES D' INVERSIÓ BASATS EN ASSEGURANCES</v>
          </cell>
          <cell r="C270" t="str">
            <v>Administració i gestió</v>
          </cell>
          <cell r="D270">
            <v>2</v>
          </cell>
          <cell r="E270">
            <v>50</v>
          </cell>
          <cell r="F270">
            <v>7.42</v>
          </cell>
          <cell r="G270">
            <v>8.94</v>
          </cell>
        </row>
        <row r="271">
          <cell r="A271" t="str">
            <v>ADGN28</v>
          </cell>
          <cell r="B271" t="str">
            <v>Distribució d' assegurances Nivell 1</v>
          </cell>
          <cell r="C271" t="str">
            <v>Administració i gestió</v>
          </cell>
          <cell r="D271">
            <v>3</v>
          </cell>
          <cell r="E271">
            <v>300</v>
          </cell>
          <cell r="F271">
            <v>7.42</v>
          </cell>
          <cell r="G271">
            <v>8.94</v>
          </cell>
        </row>
        <row r="272">
          <cell r="A272" t="str">
            <v>ADGN29</v>
          </cell>
          <cell r="B272" t="str">
            <v>Intel·ligència artificial i sector financer</v>
          </cell>
          <cell r="C272" t="str">
            <v>Administració i gestió</v>
          </cell>
          <cell r="D272">
            <v>1</v>
          </cell>
          <cell r="E272">
            <v>60</v>
          </cell>
          <cell r="F272">
            <v>7.42</v>
          </cell>
          <cell r="G272">
            <v>8.94</v>
          </cell>
        </row>
        <row r="273">
          <cell r="A273" t="str">
            <v>ADGN079PO</v>
          </cell>
          <cell r="B273" t="str">
            <v>MEDIADOR D'ASSEGURANCES B</v>
          </cell>
          <cell r="C273" t="str">
            <v>Administració i gestió</v>
          </cell>
          <cell r="D273">
            <v>1</v>
          </cell>
          <cell r="E273">
            <v>200</v>
          </cell>
          <cell r="F273">
            <v>7.42</v>
          </cell>
          <cell r="G273">
            <v>8.94</v>
          </cell>
        </row>
        <row r="274">
          <cell r="A274" t="str">
            <v>AFDA0001</v>
          </cell>
          <cell r="B274" t="str">
            <v>Gestió de sala eSports</v>
          </cell>
          <cell r="C274" t="str">
            <v>Activitats físiques i esportives</v>
          </cell>
          <cell r="D274">
            <v>2</v>
          </cell>
          <cell r="E274">
            <v>90</v>
          </cell>
          <cell r="F274">
            <v>8.15</v>
          </cell>
          <cell r="G274">
            <v>9.36</v>
          </cell>
        </row>
        <row r="275">
          <cell r="A275" t="str">
            <v>AFDA0002</v>
          </cell>
          <cell r="B275" t="str">
            <v>Gestió de competicions eSports</v>
          </cell>
          <cell r="C275" t="str">
            <v>Activitats físiques i esportives</v>
          </cell>
          <cell r="D275">
            <v>2</v>
          </cell>
          <cell r="E275">
            <v>40</v>
          </cell>
          <cell r="F275">
            <v>8.15</v>
          </cell>
          <cell r="G275">
            <v>9.36</v>
          </cell>
        </row>
        <row r="276">
          <cell r="A276" t="str">
            <v>AFDA0003</v>
          </cell>
          <cell r="B276" t="str">
            <v>Coordinació de centre eSports</v>
          </cell>
          <cell r="C276" t="str">
            <v>Activitats físiques i esportives</v>
          </cell>
          <cell r="D276">
            <v>3</v>
          </cell>
          <cell r="E276">
            <v>60</v>
          </cell>
          <cell r="F276">
            <v>8.15</v>
          </cell>
          <cell r="G276">
            <v>9.36</v>
          </cell>
        </row>
        <row r="277">
          <cell r="A277" t="str">
            <v>AFDA0004</v>
          </cell>
          <cell r="B277" t="str">
            <v>DINAMITZACIÓ I GESTIÓ D' ACTIVITAT DE SURF RECREATIU ENFOCADA A LA PROMOCIÓ DEL TURISME DE NATURALESA SOSTENIBLE</v>
          </cell>
          <cell r="C277" t="str">
            <v>Activitats físiques i esportives</v>
          </cell>
          <cell r="D277">
            <v>2</v>
          </cell>
          <cell r="E277">
            <v>60</v>
          </cell>
          <cell r="F277">
            <v>8.15</v>
          </cell>
          <cell r="G277">
            <v>9.36</v>
          </cell>
        </row>
        <row r="278">
          <cell r="A278" t="str">
            <v>AFDA0005</v>
          </cell>
          <cell r="B278" t="str">
            <v>DINAMITZACIÓ I GESTIÓ DE RUTES A KAYAK, PIRAGÜES O CANOES ORIENTADA A POTENCIAR EL TURISME DE NATURALESA SOSTENIBLE</v>
          </cell>
          <cell r="C278" t="str">
            <v>Activitats físiques i esportives</v>
          </cell>
          <cell r="D278">
            <v>2</v>
          </cell>
          <cell r="E278">
            <v>60</v>
          </cell>
          <cell r="F278">
            <v>8.15</v>
          </cell>
          <cell r="G278">
            <v>9.36</v>
          </cell>
        </row>
        <row r="279">
          <cell r="A279" t="str">
            <v>AFDA0006</v>
          </cell>
          <cell r="B279" t="str">
            <v>DINAMITZACIÓ I GESTIÓ D'ACTIVITATS BIGSUP - SUP GEGANT ENFOCADA A LA PROMOCIÓ DEL TURISME DE NATURA SOSTENIBLE.</v>
          </cell>
          <cell r="C279" t="str">
            <v>Activitats físiques i esportives</v>
          </cell>
          <cell r="D279">
            <v>2</v>
          </cell>
          <cell r="E279">
            <v>60</v>
          </cell>
          <cell r="F279">
            <v>8.15</v>
          </cell>
          <cell r="G279">
            <v>9.36</v>
          </cell>
        </row>
        <row r="280">
          <cell r="A280" t="str">
            <v>AFDA0007</v>
          </cell>
          <cell r="B280" t="str">
            <v>DINAMITZACIÓ I GESTIÓ D' ACTIVITATS DE TEAMBUILDING I REPTES PER EQUIPS ENFOCADA A LA PROMOCIÓ DEL TURISME DE NATURA SOSTENIBLE.</v>
          </cell>
          <cell r="C280" t="str">
            <v>Activitats físiques i esportives</v>
          </cell>
          <cell r="D280">
            <v>2</v>
          </cell>
          <cell r="E280">
            <v>40</v>
          </cell>
          <cell r="F280">
            <v>8.15</v>
          </cell>
          <cell r="G280">
            <v>9.36</v>
          </cell>
        </row>
        <row r="281">
          <cell r="A281" t="str">
            <v>AFDA0008</v>
          </cell>
          <cell r="B281" t="str">
            <v>DINAMITZACIÓ I GESTIÓ D' ACTIVITATS D' ESCALADA RECREATIVA ORIENTADA CAP A LA PROMOCIÓ DEL TURISME DE NATURALESA SOSTENIBLE</v>
          </cell>
          <cell r="C281" t="str">
            <v>Activitats físiques i esportives</v>
          </cell>
          <cell r="D281">
            <v>2</v>
          </cell>
          <cell r="E281">
            <v>60</v>
          </cell>
          <cell r="F281">
            <v>8.15</v>
          </cell>
          <cell r="G281">
            <v>9.36</v>
          </cell>
        </row>
        <row r="282">
          <cell r="A282" t="str">
            <v>AFDA0009</v>
          </cell>
          <cell r="B282" t="str">
            <v>DINAMITZAR I GESTIONAR PERSONES I GRUPS EN ACTIVITATS DE TURISME DE NATURALESA SOSTENIBLE</v>
          </cell>
          <cell r="C282" t="str">
            <v>Activitats físiques i esportives</v>
          </cell>
          <cell r="D282">
            <v>2</v>
          </cell>
          <cell r="E282">
            <v>40</v>
          </cell>
          <cell r="F282">
            <v>8.15</v>
          </cell>
          <cell r="G282">
            <v>9.36</v>
          </cell>
        </row>
        <row r="283">
          <cell r="A283" t="str">
            <v>AFDA0010</v>
          </cell>
          <cell r="B283" t="str">
            <v>PROMOCIÓ DEL TURISME SOSTENIBLE A TRAVÉS DE LA INICIACIÓ AL PIRAGUISME</v>
          </cell>
          <cell r="C283" t="str">
            <v>Activitats físiques i esportives</v>
          </cell>
          <cell r="D283">
            <v>2</v>
          </cell>
          <cell r="E283">
            <v>40</v>
          </cell>
          <cell r="F283">
            <v>8.15</v>
          </cell>
          <cell r="G283">
            <v>9.36</v>
          </cell>
        </row>
        <row r="284">
          <cell r="A284" t="str">
            <v>AFDA0011</v>
          </cell>
          <cell r="B284" t="str">
            <v>OBSERVACIÓ DE LA FLORA EN EL MEDI NATURAL COM UN RECURS PER A LA PROMOCIÓ DEL TURISME SOSTENIBLE</v>
          </cell>
          <cell r="C284" t="str">
            <v>Activitats físiques i esportives</v>
          </cell>
          <cell r="D284">
            <v>2</v>
          </cell>
          <cell r="E284">
            <v>32</v>
          </cell>
          <cell r="F284">
            <v>8.15</v>
          </cell>
          <cell r="G284">
            <v>9.36</v>
          </cell>
        </row>
        <row r="285">
          <cell r="A285" t="str">
            <v>AFDA0012</v>
          </cell>
          <cell r="B285" t="str">
            <v>OBSERVACIÓ DE LA FAUNA EN EL MEDI NATURAL COM UN RECURS PER A LA PROMOCIÓ DEL TURISME SOSTENIBLE</v>
          </cell>
          <cell r="C285" t="str">
            <v>Activitats físiques i esportives</v>
          </cell>
          <cell r="D285">
            <v>2</v>
          </cell>
          <cell r="E285">
            <v>32</v>
          </cell>
          <cell r="F285">
            <v>8.15</v>
          </cell>
          <cell r="G285">
            <v>9.36</v>
          </cell>
        </row>
        <row r="286">
          <cell r="A286" t="str">
            <v>AFDA0013</v>
          </cell>
          <cell r="B286" t="str">
            <v>INICIACIÓ A L' ESCALADA ORIENTADA A LA PROMOCIÓ DEL TURISME SOSTENIBLE</v>
          </cell>
          <cell r="C286" t="str">
            <v>Activitats físiques i esportives</v>
          </cell>
          <cell r="D286">
            <v>2</v>
          </cell>
          <cell r="E286">
            <v>56</v>
          </cell>
          <cell r="F286">
            <v>8.15</v>
          </cell>
          <cell r="G286">
            <v>9.36</v>
          </cell>
        </row>
        <row r="287">
          <cell r="A287" t="str">
            <v>AFDA0014</v>
          </cell>
          <cell r="B287" t="str">
            <v>INTERPRETACIÓ DEL MEDI AVIÒTIC ENFOCADA A LA PROMOCIÓ DEL TURISME SOSTENIBLE EN EL MEDI NATURAL</v>
          </cell>
          <cell r="C287" t="str">
            <v>Activitats físiques i esportives</v>
          </cell>
          <cell r="D287">
            <v>2</v>
          </cell>
          <cell r="E287">
            <v>32</v>
          </cell>
          <cell r="F287">
            <v>8.15</v>
          </cell>
          <cell r="G287">
            <v>9.36</v>
          </cell>
        </row>
        <row r="288">
          <cell r="A288" t="str">
            <v>AFDA0015</v>
          </cell>
          <cell r="B288" t="str">
            <v>BUSSEIG ESPORTIU AMB ESCAFANDRE AUTÒNOM</v>
          </cell>
          <cell r="C288" t="str">
            <v>Activitats físiques i esportives</v>
          </cell>
          <cell r="D288">
            <v>2</v>
          </cell>
          <cell r="E288">
            <v>240</v>
          </cell>
          <cell r="F288">
            <v>8.15</v>
          </cell>
          <cell r="G288">
            <v>9.36</v>
          </cell>
        </row>
        <row r="289">
          <cell r="A289" t="str">
            <v>AFDA01</v>
          </cell>
          <cell r="B289" t="str">
            <v>MONITORATGE I ENTRENAMENT DE VELA AMB EMBARCACIONS D' APARELL FIX</v>
          </cell>
          <cell r="C289" t="str">
            <v>Activitats físiques i esportives</v>
          </cell>
          <cell r="D289">
            <v>2</v>
          </cell>
          <cell r="E289">
            <v>100</v>
          </cell>
          <cell r="F289">
            <v>8.15</v>
          </cell>
          <cell r="G289">
            <v>9.36</v>
          </cell>
        </row>
        <row r="290">
          <cell r="A290" t="str">
            <v>AFDA02</v>
          </cell>
          <cell r="B290" t="str">
            <v>Massatge esportiu</v>
          </cell>
          <cell r="C290" t="str">
            <v>Activitats físiques i esportives</v>
          </cell>
          <cell r="D290">
            <v>3</v>
          </cell>
          <cell r="E290">
            <v>50</v>
          </cell>
          <cell r="F290">
            <v>8.15</v>
          </cell>
          <cell r="G290">
            <v>9.36</v>
          </cell>
        </row>
        <row r="291">
          <cell r="A291" t="str">
            <v>AFDA03</v>
          </cell>
          <cell r="B291" t="str">
            <v>Activitats de curses per muntanya</v>
          </cell>
          <cell r="C291" t="str">
            <v>Activitats físiques i esportives</v>
          </cell>
          <cell r="D291">
            <v>2</v>
          </cell>
          <cell r="E291">
            <v>100</v>
          </cell>
          <cell r="F291">
            <v>8.15</v>
          </cell>
          <cell r="G291">
            <v>9.36</v>
          </cell>
        </row>
        <row r="292">
          <cell r="A292" t="str">
            <v>AFDA04</v>
          </cell>
          <cell r="B292" t="str">
            <v>Activitats bàsiques en itineraris d'iniciació de baixa i mitja muntanya</v>
          </cell>
          <cell r="C292" t="str">
            <v>Activitats físiques i esportives</v>
          </cell>
          <cell r="D292">
            <v>1</v>
          </cell>
          <cell r="E292">
            <v>125</v>
          </cell>
          <cell r="F292">
            <v>8.15</v>
          </cell>
          <cell r="G292">
            <v>9.36</v>
          </cell>
        </row>
        <row r="293">
          <cell r="A293" t="str">
            <v>AFDP0001</v>
          </cell>
          <cell r="B293" t="str">
            <v>MASSATGE CYRIAX MASSATGE TRANSVERS PROFUND</v>
          </cell>
          <cell r="C293" t="str">
            <v>Activitats físiques i esportives</v>
          </cell>
          <cell r="D293">
            <v>3</v>
          </cell>
          <cell r="E293">
            <v>40</v>
          </cell>
          <cell r="F293">
            <v>8.15</v>
          </cell>
          <cell r="G293">
            <v>9.36</v>
          </cell>
        </row>
        <row r="294">
          <cell r="A294" t="str">
            <v>AFDP01</v>
          </cell>
          <cell r="B294" t="str">
            <v>EMERGÈNCIES I PRIMERS AUXILIS EN HOSTALERIA</v>
          </cell>
          <cell r="C294" t="str">
            <v>Activitats físiques i esportives</v>
          </cell>
          <cell r="D294">
            <v>2</v>
          </cell>
          <cell r="E294">
            <v>8</v>
          </cell>
          <cell r="F294">
            <v>8.15</v>
          </cell>
          <cell r="G294">
            <v>9.36</v>
          </cell>
        </row>
        <row r="295">
          <cell r="A295" t="str">
            <v>AFDP02</v>
          </cell>
          <cell r="B295" t="str">
            <v>PROTOCOL D' EVACUACIÓ I PRIMERS AUXILIS EN AUTOBUSOS</v>
          </cell>
          <cell r="C295" t="str">
            <v>Activitats físiques i esportives</v>
          </cell>
          <cell r="D295">
            <v>1</v>
          </cell>
          <cell r="E295">
            <v>24</v>
          </cell>
          <cell r="F295">
            <v>8.15</v>
          </cell>
          <cell r="G295">
            <v>9.36</v>
          </cell>
        </row>
        <row r="296">
          <cell r="A296" t="str">
            <v>AFDP03</v>
          </cell>
          <cell r="B296" t="str">
            <v>PRIMERS AUXILIS FISICS I PSICOLÒGICS A L' EMPRESA</v>
          </cell>
          <cell r="C296" t="str">
            <v>Activitats físiques i esportives</v>
          </cell>
          <cell r="D296">
            <v>1</v>
          </cell>
          <cell r="E296">
            <v>25</v>
          </cell>
          <cell r="F296">
            <v>8.15</v>
          </cell>
          <cell r="G296">
            <v>9.36</v>
          </cell>
        </row>
        <row r="297">
          <cell r="A297" t="str">
            <v>AFDP04</v>
          </cell>
          <cell r="B297" t="str">
            <v>ACTIVITAT FISICA-TERAPEÚTICA PER A PERSONES QUE HAN SUPERAT EL COVID-19</v>
          </cell>
          <cell r="C297" t="str">
            <v>Activitats físiques i esportives</v>
          </cell>
          <cell r="D297">
            <v>3</v>
          </cell>
          <cell r="E297">
            <v>15</v>
          </cell>
          <cell r="F297">
            <v>8.15</v>
          </cell>
          <cell r="G297">
            <v>9.36</v>
          </cell>
        </row>
        <row r="298">
          <cell r="A298" t="str">
            <v>AGAJ0001</v>
          </cell>
          <cell r="B298" t="str">
            <v>Rams de núvia i decoració corporal</v>
          </cell>
          <cell r="C298" t="str">
            <v>Agrària</v>
          </cell>
          <cell r="D298">
            <v>1</v>
          </cell>
          <cell r="E298">
            <v>24</v>
          </cell>
          <cell r="F298">
            <v>7.57</v>
          </cell>
          <cell r="G298">
            <v>9.7799999999999994</v>
          </cell>
        </row>
        <row r="299">
          <cell r="A299" t="str">
            <v>AGAJ0002</v>
          </cell>
          <cell r="B299" t="str">
            <v>Cobertes vegetals</v>
          </cell>
          <cell r="C299" t="str">
            <v>Agrària</v>
          </cell>
          <cell r="D299">
            <v>1</v>
          </cell>
          <cell r="E299">
            <v>12</v>
          </cell>
          <cell r="F299">
            <v>7.57</v>
          </cell>
          <cell r="G299">
            <v>9.7799999999999994</v>
          </cell>
        </row>
        <row r="300">
          <cell r="A300" t="str">
            <v>AGAJ0003</v>
          </cell>
          <cell r="B300" t="str">
            <v>Disseny de nous productes florals</v>
          </cell>
          <cell r="C300" t="str">
            <v>Agrària</v>
          </cell>
          <cell r="D300">
            <v>1</v>
          </cell>
          <cell r="E300">
            <v>24</v>
          </cell>
          <cell r="F300">
            <v>7.57</v>
          </cell>
          <cell r="G300">
            <v>9.7799999999999994</v>
          </cell>
        </row>
        <row r="301">
          <cell r="A301" t="str">
            <v>AGAJ0004</v>
          </cell>
          <cell r="B301" t="str">
            <v>Jardineria vertical</v>
          </cell>
          <cell r="C301" t="str">
            <v>Agrària</v>
          </cell>
          <cell r="D301">
            <v>2</v>
          </cell>
          <cell r="E301">
            <v>30</v>
          </cell>
          <cell r="F301">
            <v>7.57</v>
          </cell>
          <cell r="G301">
            <v>9.7799999999999994</v>
          </cell>
        </row>
        <row r="302">
          <cell r="A302" t="str">
            <v>AGAJ0005</v>
          </cell>
          <cell r="B302" t="str">
            <v>Jardineria i floricultura</v>
          </cell>
          <cell r="C302" t="str">
            <v>Agrària</v>
          </cell>
          <cell r="D302">
            <v>1</v>
          </cell>
          <cell r="E302">
            <v>25</v>
          </cell>
          <cell r="F302">
            <v>7.57</v>
          </cell>
          <cell r="G302">
            <v>9.7799999999999994</v>
          </cell>
        </row>
        <row r="303">
          <cell r="A303" t="str">
            <v>AGAJ0006</v>
          </cell>
          <cell r="B303" t="str">
            <v>Activitats auxiliars en vivers, jardins i centres de jardineria</v>
          </cell>
          <cell r="C303" t="str">
            <v>Agrària</v>
          </cell>
          <cell r="D303">
            <v>1</v>
          </cell>
          <cell r="E303">
            <v>500</v>
          </cell>
          <cell r="F303">
            <v>7.57</v>
          </cell>
          <cell r="G303">
            <v>9.7799999999999994</v>
          </cell>
        </row>
        <row r="304">
          <cell r="A304" t="str">
            <v>AGAJ0007</v>
          </cell>
          <cell r="B304" t="str">
            <v>OPERACIONS AUXILIARS D' INSTAL·LACIÓ DE SISTEMES DE REG EN JARDINS I ZONES VERDES</v>
          </cell>
          <cell r="C304" t="str">
            <v>Agrària</v>
          </cell>
          <cell r="D304">
            <v>1</v>
          </cell>
          <cell r="E304">
            <v>90</v>
          </cell>
          <cell r="F304">
            <v>7.57</v>
          </cell>
          <cell r="G304">
            <v>9.7799999999999994</v>
          </cell>
        </row>
        <row r="305">
          <cell r="A305" t="str">
            <v>AGAJ01</v>
          </cell>
          <cell r="B305" t="str">
            <v>Procediments bàsics en serveis de jardineria</v>
          </cell>
          <cell r="C305" t="str">
            <v>Agrària</v>
          </cell>
          <cell r="D305">
            <v>1</v>
          </cell>
          <cell r="E305">
            <v>125</v>
          </cell>
          <cell r="F305">
            <v>7.57</v>
          </cell>
          <cell r="G305">
            <v>9.7799999999999994</v>
          </cell>
        </row>
        <row r="306">
          <cell r="A306" t="str">
            <v>AGAN0001</v>
          </cell>
          <cell r="B306" t="str">
            <v>EQUITACIÓ D' ESPECTACLE</v>
          </cell>
          <cell r="C306" t="str">
            <v>Agrària</v>
          </cell>
          <cell r="D306">
            <v>2</v>
          </cell>
          <cell r="E306">
            <v>390</v>
          </cell>
          <cell r="F306">
            <v>7.57</v>
          </cell>
          <cell r="G306">
            <v>9.7799999999999994</v>
          </cell>
        </row>
        <row r="307">
          <cell r="A307" t="str">
            <v>AGAN0002</v>
          </cell>
          <cell r="B307" t="str">
            <v>Benestar animal: especialitat en explotacions bovines, ovins, cabruns, de conills i d'altres</v>
          </cell>
          <cell r="C307" t="str">
            <v>Agrària</v>
          </cell>
          <cell r="D307">
            <v>1</v>
          </cell>
          <cell r="E307">
            <v>8</v>
          </cell>
          <cell r="F307">
            <v>7.57</v>
          </cell>
          <cell r="G307">
            <v>9.7799999999999994</v>
          </cell>
        </row>
        <row r="308">
          <cell r="A308" t="str">
            <v>AGAN0003</v>
          </cell>
          <cell r="B308" t="str">
            <v>Benestar animal: especialitat en explotacions avícoles</v>
          </cell>
          <cell r="C308" t="str">
            <v>Agrària</v>
          </cell>
          <cell r="D308">
            <v>1</v>
          </cell>
          <cell r="E308">
            <v>8</v>
          </cell>
          <cell r="F308">
            <v>7.57</v>
          </cell>
          <cell r="G308">
            <v>9.7799999999999994</v>
          </cell>
        </row>
        <row r="309">
          <cell r="A309" t="str">
            <v>AGAN0004</v>
          </cell>
          <cell r="B309" t="str">
            <v>Benestar animal: especialitat en el transport</v>
          </cell>
          <cell r="C309" t="str">
            <v>Agrària</v>
          </cell>
          <cell r="D309">
            <v>1</v>
          </cell>
          <cell r="E309">
            <v>8</v>
          </cell>
          <cell r="F309">
            <v>7.57</v>
          </cell>
          <cell r="G309">
            <v>9.7799999999999994</v>
          </cell>
        </row>
        <row r="310">
          <cell r="A310" t="str">
            <v>AGAN0005</v>
          </cell>
          <cell r="B310" t="str">
            <v>Benestar animal: especialitat en explotacions porcines</v>
          </cell>
          <cell r="C310" t="str">
            <v>Agrària</v>
          </cell>
          <cell r="D310">
            <v>1</v>
          </cell>
          <cell r="E310">
            <v>8</v>
          </cell>
          <cell r="F310">
            <v>7.57</v>
          </cell>
          <cell r="G310">
            <v>9.7799999999999994</v>
          </cell>
        </row>
        <row r="311">
          <cell r="A311" t="str">
            <v>AGAN0006</v>
          </cell>
          <cell r="B311" t="str">
            <v>Benestar animal per a titulars i personal d'explotacions bovines, ovins, cabruns, de conills i d'altres</v>
          </cell>
          <cell r="C311" t="str">
            <v>Agrària</v>
          </cell>
          <cell r="D311">
            <v>1</v>
          </cell>
          <cell r="E311">
            <v>20</v>
          </cell>
          <cell r="F311">
            <v>7.57</v>
          </cell>
          <cell r="G311">
            <v>9.7799999999999994</v>
          </cell>
        </row>
        <row r="312">
          <cell r="A312" t="str">
            <v>AGAN0007</v>
          </cell>
          <cell r="B312" t="str">
            <v>Benestar animal per a titulars i personal d'explotacions avícoles</v>
          </cell>
          <cell r="C312" t="str">
            <v>Agrària</v>
          </cell>
          <cell r="D312">
            <v>1</v>
          </cell>
          <cell r="E312">
            <v>20</v>
          </cell>
          <cell r="F312">
            <v>7.57</v>
          </cell>
          <cell r="G312">
            <v>9.7799999999999994</v>
          </cell>
        </row>
        <row r="313">
          <cell r="A313" t="str">
            <v>AGAN0008</v>
          </cell>
          <cell r="B313" t="str">
            <v>Benestar animal per a titulars i personal d'explotacions porcines</v>
          </cell>
          <cell r="C313" t="str">
            <v>Agrària</v>
          </cell>
          <cell r="D313">
            <v>1</v>
          </cell>
          <cell r="E313">
            <v>20</v>
          </cell>
          <cell r="F313">
            <v>7.57</v>
          </cell>
          <cell r="G313">
            <v>9.7799999999999994</v>
          </cell>
        </row>
        <row r="314">
          <cell r="A314" t="str">
            <v>AGAN0009</v>
          </cell>
          <cell r="B314" t="str">
            <v>Benestar animal durant el sacrifici en escorxadors bovins i equins</v>
          </cell>
          <cell r="C314" t="str">
            <v>Agrària</v>
          </cell>
          <cell r="D314">
            <v>1</v>
          </cell>
          <cell r="E314">
            <v>10</v>
          </cell>
          <cell r="F314">
            <v>7.57</v>
          </cell>
          <cell r="G314">
            <v>9.7799999999999994</v>
          </cell>
        </row>
        <row r="315">
          <cell r="A315" t="str">
            <v>AGAN0010</v>
          </cell>
          <cell r="B315" t="str">
            <v>Benestar animal durant el sacrifici en escorxadors de conills</v>
          </cell>
          <cell r="C315" t="str">
            <v>Agrària</v>
          </cell>
          <cell r="D315">
            <v>1</v>
          </cell>
          <cell r="E315">
            <v>10</v>
          </cell>
          <cell r="F315">
            <v>7.57</v>
          </cell>
          <cell r="G315">
            <v>9.7799999999999994</v>
          </cell>
        </row>
        <row r="316">
          <cell r="A316" t="str">
            <v>AGAN0011</v>
          </cell>
          <cell r="B316" t="str">
            <v>Benestar animal durant el sacrifici en escorxadors porcins</v>
          </cell>
          <cell r="C316" t="str">
            <v>Agrària</v>
          </cell>
          <cell r="D316">
            <v>1</v>
          </cell>
          <cell r="E316">
            <v>10</v>
          </cell>
          <cell r="F316">
            <v>7.57</v>
          </cell>
          <cell r="G316">
            <v>9.7799999999999994</v>
          </cell>
        </row>
        <row r="317">
          <cell r="A317" t="str">
            <v>AGAN0012</v>
          </cell>
          <cell r="B317" t="str">
            <v>Benestar animal durant el sacrifici en escorxadors ovins i cabruns</v>
          </cell>
          <cell r="C317" t="str">
            <v>Agrària</v>
          </cell>
          <cell r="D317">
            <v>1</v>
          </cell>
          <cell r="E317">
            <v>10</v>
          </cell>
          <cell r="F317">
            <v>7.57</v>
          </cell>
          <cell r="G317">
            <v>9.7799999999999994</v>
          </cell>
        </row>
        <row r="318">
          <cell r="A318" t="str">
            <v>AGAN0013</v>
          </cell>
          <cell r="B318" t="str">
            <v>Benestar animal durant el sacrifici en escorxadors avícoles</v>
          </cell>
          <cell r="C318" t="str">
            <v>Agrària</v>
          </cell>
          <cell r="D318">
            <v>1</v>
          </cell>
          <cell r="E318">
            <v>10</v>
          </cell>
          <cell r="F318">
            <v>7.57</v>
          </cell>
          <cell r="G318">
            <v>9.7799999999999994</v>
          </cell>
        </row>
        <row r="319">
          <cell r="A319" t="str">
            <v>AGAN0014</v>
          </cell>
          <cell r="B319" t="str">
            <v>Benestar animal durant el sacrifici per al personal encarregat de benestar animal</v>
          </cell>
          <cell r="C319" t="str">
            <v>Agrària</v>
          </cell>
          <cell r="D319">
            <v>2</v>
          </cell>
          <cell r="E319">
            <v>20</v>
          </cell>
          <cell r="F319">
            <v>7.57</v>
          </cell>
          <cell r="G319">
            <v>9.7799999999999994</v>
          </cell>
        </row>
        <row r="320">
          <cell r="A320" t="str">
            <v>AGAN0015</v>
          </cell>
          <cell r="B320" t="str">
            <v>Manipulació i aplicació de productes biocides en ramaderia</v>
          </cell>
          <cell r="C320" t="str">
            <v>Agrària</v>
          </cell>
          <cell r="D320">
            <v>1</v>
          </cell>
          <cell r="E320">
            <v>25</v>
          </cell>
          <cell r="F320">
            <v>7.57</v>
          </cell>
          <cell r="G320">
            <v>9.7799999999999994</v>
          </cell>
        </row>
        <row r="321">
          <cell r="A321" t="str">
            <v>AGAN0016</v>
          </cell>
          <cell r="B321" t="str">
            <v>Manipulació i aplicació de productes biocides en ramaderia. Mòdul específic</v>
          </cell>
          <cell r="C321" t="str">
            <v>Agrària</v>
          </cell>
          <cell r="D321">
            <v>1</v>
          </cell>
          <cell r="E321">
            <v>13</v>
          </cell>
          <cell r="F321">
            <v>7.57</v>
          </cell>
          <cell r="G321">
            <v>9.7799999999999994</v>
          </cell>
        </row>
        <row r="322">
          <cell r="A322" t="str">
            <v>AGAN0017</v>
          </cell>
          <cell r="B322" t="str">
            <v>Benestar animal per a transportistes i responsables d'animals durant el transport</v>
          </cell>
          <cell r="C322" t="str">
            <v>Agrària</v>
          </cell>
          <cell r="D322">
            <v>1</v>
          </cell>
          <cell r="E322">
            <v>20</v>
          </cell>
          <cell r="F322">
            <v>7.57</v>
          </cell>
          <cell r="G322">
            <v>9.7799999999999994</v>
          </cell>
        </row>
        <row r="323">
          <cell r="A323" t="str">
            <v>AGAN0018</v>
          </cell>
          <cell r="B323" t="str">
            <v>Noves tecnologies en la gestió de granges de porcí</v>
          </cell>
          <cell r="C323" t="str">
            <v>Agrària</v>
          </cell>
          <cell r="D323">
            <v>1</v>
          </cell>
          <cell r="E323">
            <v>16</v>
          </cell>
          <cell r="F323">
            <v>7.57</v>
          </cell>
          <cell r="G323">
            <v>9.7799999999999994</v>
          </cell>
        </row>
        <row r="324">
          <cell r="A324" t="str">
            <v>AGAN0019</v>
          </cell>
          <cell r="B324" t="str">
            <v>La composició i les propietats dels productes apícoles</v>
          </cell>
          <cell r="C324" t="str">
            <v>Agrària</v>
          </cell>
          <cell r="D324">
            <v>1</v>
          </cell>
          <cell r="E324">
            <v>6</v>
          </cell>
          <cell r="F324">
            <v>7.57</v>
          </cell>
          <cell r="G324">
            <v>9.7799999999999994</v>
          </cell>
        </row>
        <row r="325">
          <cell r="A325" t="str">
            <v>AGAN0020</v>
          </cell>
          <cell r="B325" t="str">
            <v>L'origen i el maneig dels productes apícoles</v>
          </cell>
          <cell r="C325" t="str">
            <v>Agrària</v>
          </cell>
          <cell r="D325">
            <v>1</v>
          </cell>
          <cell r="E325">
            <v>6</v>
          </cell>
          <cell r="F325">
            <v>7.57</v>
          </cell>
          <cell r="G325">
            <v>9.7799999999999994</v>
          </cell>
        </row>
        <row r="326">
          <cell r="A326" t="str">
            <v>AGAN0021</v>
          </cell>
          <cell r="B326" t="str">
            <v>Apicultura</v>
          </cell>
          <cell r="C326" t="str">
            <v>Agrària</v>
          </cell>
          <cell r="D326">
            <v>1</v>
          </cell>
          <cell r="E326">
            <v>24</v>
          </cell>
          <cell r="F326">
            <v>7.57</v>
          </cell>
          <cell r="G326">
            <v>9.7799999999999994</v>
          </cell>
        </row>
        <row r="327">
          <cell r="A327" t="str">
            <v>AGAN0022</v>
          </cell>
          <cell r="B327" t="str">
            <v>Biocides, sanitat animal, higiene, gestió ambiental i lluita contra el canvi climàtic en explotacions porcines</v>
          </cell>
          <cell r="C327" t="str">
            <v>Agrària</v>
          </cell>
          <cell r="D327">
            <v>1</v>
          </cell>
          <cell r="E327">
            <v>10</v>
          </cell>
          <cell r="F327">
            <v>7.57</v>
          </cell>
          <cell r="G327">
            <v>9.7799999999999994</v>
          </cell>
        </row>
        <row r="328">
          <cell r="A328" t="str">
            <v>AGAN0023</v>
          </cell>
          <cell r="B328" t="str">
            <v>Gestió ambiental i lluita contra el canvi climàtic en explotacions porcines</v>
          </cell>
          <cell r="C328" t="str">
            <v>Agrària</v>
          </cell>
          <cell r="D328">
            <v>1</v>
          </cell>
          <cell r="E328">
            <v>5</v>
          </cell>
          <cell r="F328">
            <v>7.57</v>
          </cell>
          <cell r="G328">
            <v>9.7799999999999994</v>
          </cell>
        </row>
        <row r="329">
          <cell r="A329" t="str">
            <v>AGAN0024</v>
          </cell>
          <cell r="B329" t="str">
            <v>MANEIG I REALITZACIÓ DE PROCEDIMENTS EN EXPLOTACIONS PORCINES</v>
          </cell>
          <cell r="C329" t="str">
            <v>Agrària</v>
          </cell>
          <cell r="D329">
            <v>2</v>
          </cell>
          <cell r="E329">
            <v>360</v>
          </cell>
          <cell r="F329">
            <v>7.57</v>
          </cell>
          <cell r="G329">
            <v>9.7799999999999994</v>
          </cell>
        </row>
        <row r="330">
          <cell r="A330" t="str">
            <v>AGAN0025</v>
          </cell>
          <cell r="B330" t="str">
            <v>RAMADERIA DIGITAL.</v>
          </cell>
          <cell r="C330" t="str">
            <v>Agrària</v>
          </cell>
          <cell r="D330">
            <v>2</v>
          </cell>
          <cell r="E330">
            <v>130</v>
          </cell>
          <cell r="F330">
            <v>7.57</v>
          </cell>
          <cell r="G330">
            <v>9.7799999999999994</v>
          </cell>
        </row>
        <row r="331">
          <cell r="A331" t="str">
            <v>AGAN0026</v>
          </cell>
          <cell r="B331" t="str">
            <v>ESPECIALISTA EN ECONOMIA CIRCULAR APLICADA A LA RAMADERIA.</v>
          </cell>
          <cell r="C331" t="str">
            <v>Agrària</v>
          </cell>
          <cell r="D331">
            <v>3</v>
          </cell>
          <cell r="E331">
            <v>200</v>
          </cell>
          <cell r="F331">
            <v>7.57</v>
          </cell>
          <cell r="G331">
            <v>9.7799999999999994</v>
          </cell>
        </row>
        <row r="332">
          <cell r="A332" t="str">
            <v>AGAN0027</v>
          </cell>
          <cell r="B332" t="str">
            <v>INTRODUCCIÓ A LA MECANITZACIÓ RAMADERA.</v>
          </cell>
          <cell r="C332" t="str">
            <v>Agrària</v>
          </cell>
          <cell r="D332">
            <v>1</v>
          </cell>
          <cell r="E332">
            <v>100</v>
          </cell>
          <cell r="F332">
            <v>7.57</v>
          </cell>
          <cell r="G332">
            <v>9.7799999999999994</v>
          </cell>
        </row>
        <row r="333">
          <cell r="A333" t="str">
            <v>AGAN0028</v>
          </cell>
          <cell r="B333" t="str">
            <v>TRAÇABILITAT ECOLÒGICA EN EL SECTOR RAMADER.</v>
          </cell>
          <cell r="C333" t="str">
            <v>Agrària</v>
          </cell>
          <cell r="D333">
            <v>3</v>
          </cell>
          <cell r="E333">
            <v>200</v>
          </cell>
          <cell r="F333">
            <v>7.57</v>
          </cell>
          <cell r="G333">
            <v>9.7799999999999994</v>
          </cell>
        </row>
        <row r="334">
          <cell r="A334" t="str">
            <v>AGAN0029</v>
          </cell>
          <cell r="B334" t="str">
            <v>REGISTRE I CONTROL DIGITAL D' ANIMALS.</v>
          </cell>
          <cell r="C334" t="str">
            <v>Agrària</v>
          </cell>
          <cell r="D334">
            <v>3</v>
          </cell>
          <cell r="E334">
            <v>150</v>
          </cell>
          <cell r="F334">
            <v>7.57</v>
          </cell>
          <cell r="G334">
            <v>9.7799999999999994</v>
          </cell>
        </row>
        <row r="335">
          <cell r="A335" t="str">
            <v>AGAN0030</v>
          </cell>
          <cell r="B335" t="str">
            <v>INTEL·LIGÈNCIA ARTIFICIAL A LES EXPLOTACIONS RAMADERES.</v>
          </cell>
          <cell r="C335" t="str">
            <v>Agrària</v>
          </cell>
          <cell r="D335">
            <v>3</v>
          </cell>
          <cell r="E335">
            <v>160</v>
          </cell>
          <cell r="F335">
            <v>7.57</v>
          </cell>
          <cell r="G335">
            <v>9.7799999999999994</v>
          </cell>
        </row>
        <row r="336">
          <cell r="A336" t="str">
            <v>AGAN0031</v>
          </cell>
          <cell r="B336" t="str">
            <v>INTRODUCCIÓ A L' ECONOMIA CIRCULAR EN LA RAMADERIA.</v>
          </cell>
          <cell r="C336" t="str">
            <v>Agrària</v>
          </cell>
          <cell r="D336">
            <v>1</v>
          </cell>
          <cell r="E336">
            <v>150</v>
          </cell>
          <cell r="F336">
            <v>7.57</v>
          </cell>
          <cell r="G336">
            <v>9.7799999999999994</v>
          </cell>
        </row>
        <row r="337">
          <cell r="A337" t="str">
            <v>AGAN0032</v>
          </cell>
          <cell r="B337" t="str">
            <v>LOCALITZACIÓ MITJANÇANT GPS DE RAMADERIA EXTENSIVA, TANCAMENT DIGITAL.</v>
          </cell>
          <cell r="C337" t="str">
            <v>Agrària</v>
          </cell>
          <cell r="D337">
            <v>2</v>
          </cell>
          <cell r="E337">
            <v>150</v>
          </cell>
          <cell r="F337">
            <v>7.57</v>
          </cell>
          <cell r="G337">
            <v>9.7799999999999994</v>
          </cell>
        </row>
        <row r="338">
          <cell r="A338" t="str">
            <v>AGAN01</v>
          </cell>
          <cell r="B338" t="str">
            <v>GESTIÓ I DINAMITZACIÓ D' EXPLOTACIONS DE VAQUÍ DE CARN</v>
          </cell>
          <cell r="C338" t="str">
            <v>Agrària</v>
          </cell>
          <cell r="D338">
            <v>2</v>
          </cell>
          <cell r="E338">
            <v>20</v>
          </cell>
          <cell r="F338">
            <v>7.57</v>
          </cell>
          <cell r="G338">
            <v>9.7799999999999994</v>
          </cell>
        </row>
        <row r="339">
          <cell r="A339" t="str">
            <v>AGAN02</v>
          </cell>
          <cell r="B339" t="str">
            <v>INSEMINACIÓ ARTIFICIAL</v>
          </cell>
          <cell r="C339" t="str">
            <v>Agrària</v>
          </cell>
          <cell r="D339">
            <v>2</v>
          </cell>
          <cell r="E339">
            <v>20</v>
          </cell>
          <cell r="F339">
            <v>7.57</v>
          </cell>
          <cell r="G339">
            <v>9.7799999999999994</v>
          </cell>
        </row>
        <row r="340">
          <cell r="A340" t="str">
            <v>AGAN03</v>
          </cell>
          <cell r="B340" t="str">
            <v>EXPLOTACIÓ DE GRANGES PORCINES I MILLORS TÈCNIQUES AMBIENTALS</v>
          </cell>
          <cell r="C340" t="str">
            <v>Agrària</v>
          </cell>
          <cell r="D340">
            <v>1</v>
          </cell>
          <cell r="E340">
            <v>25</v>
          </cell>
          <cell r="F340">
            <v>7.57</v>
          </cell>
          <cell r="G340">
            <v>9.7799999999999994</v>
          </cell>
        </row>
        <row r="341">
          <cell r="A341" t="str">
            <v>AGAR0001</v>
          </cell>
          <cell r="B341" t="str">
            <v>OPERACIONS DE PEONATGE EN GESTIÓ FORESTAL MULTIFUNCIONAL</v>
          </cell>
          <cell r="C341" t="str">
            <v>Agrària</v>
          </cell>
          <cell r="D341">
            <v>1</v>
          </cell>
          <cell r="E341">
            <v>380</v>
          </cell>
          <cell r="F341">
            <v>7.57</v>
          </cell>
          <cell r="G341">
            <v>9.7799999999999994</v>
          </cell>
        </row>
        <row r="342">
          <cell r="A342" t="str">
            <v>AGAR0002</v>
          </cell>
          <cell r="B342" t="str">
            <v>TALA D' ARBRES DE MÉS DE 380MM DE DIÀMETRE ECC3</v>
          </cell>
          <cell r="C342" t="str">
            <v>Agrària</v>
          </cell>
          <cell r="D342">
            <v>2</v>
          </cell>
          <cell r="E342">
            <v>35</v>
          </cell>
          <cell r="F342">
            <v>7.57</v>
          </cell>
          <cell r="G342">
            <v>9.7799999999999994</v>
          </cell>
        </row>
        <row r="343">
          <cell r="A343" t="str">
            <v>AGAR0003</v>
          </cell>
          <cell r="B343" t="str">
            <v>ESPECIALISTA EN EL MANTENIMENT I ÚS DE LA SERRA MECÀNICA ECC1-ECC2 (BÀSIC REDUÏT)</v>
          </cell>
          <cell r="C343" t="str">
            <v>Agrària</v>
          </cell>
          <cell r="D343">
            <v>2</v>
          </cell>
          <cell r="E343">
            <v>35</v>
          </cell>
          <cell r="F343">
            <v>7.57</v>
          </cell>
          <cell r="G343">
            <v>9.7799999999999994</v>
          </cell>
        </row>
        <row r="344">
          <cell r="A344" t="str">
            <v>AGAR0004</v>
          </cell>
          <cell r="B344" t="str">
            <v>GESTIÓ FORESTAL DIGITAL.</v>
          </cell>
          <cell r="C344" t="str">
            <v>Agrària</v>
          </cell>
          <cell r="D344">
            <v>3</v>
          </cell>
          <cell r="E344">
            <v>150</v>
          </cell>
          <cell r="F344">
            <v>7.57</v>
          </cell>
          <cell r="G344">
            <v>9.7799999999999994</v>
          </cell>
        </row>
        <row r="345">
          <cell r="A345" t="str">
            <v>AGAR0005</v>
          </cell>
          <cell r="B345" t="str">
            <v>INTRODUCCIÓ A LA GESTIÓ ECOLÒGICA DE BOSCOS.</v>
          </cell>
          <cell r="C345" t="str">
            <v>Agrària</v>
          </cell>
          <cell r="D345">
            <v>1</v>
          </cell>
          <cell r="E345">
            <v>100</v>
          </cell>
          <cell r="F345">
            <v>7.57</v>
          </cell>
          <cell r="G345">
            <v>9.7799999999999994</v>
          </cell>
        </row>
        <row r="346">
          <cell r="A346" t="str">
            <v>AGAR0006</v>
          </cell>
          <cell r="B346" t="str">
            <v>GESTIÓ ECOLÒGICA AVANÇADA DE BOSCOS.</v>
          </cell>
          <cell r="C346" t="str">
            <v>Agrària</v>
          </cell>
          <cell r="D346">
            <v>3</v>
          </cell>
          <cell r="E346">
            <v>150</v>
          </cell>
          <cell r="F346">
            <v>7.57</v>
          </cell>
          <cell r="G346">
            <v>9.7799999999999994</v>
          </cell>
        </row>
        <row r="347">
          <cell r="A347" t="str">
            <v>AGAR0007</v>
          </cell>
          <cell r="B347" t="str">
            <v>MANEIG DE BOSCOS RESILIENTS AL CANVI CLIMÀTIC.</v>
          </cell>
          <cell r="C347" t="str">
            <v>Agrària</v>
          </cell>
          <cell r="D347">
            <v>3</v>
          </cell>
          <cell r="E347">
            <v>200</v>
          </cell>
          <cell r="F347">
            <v>7.57</v>
          </cell>
          <cell r="G347">
            <v>9.7799999999999994</v>
          </cell>
        </row>
        <row r="348">
          <cell r="A348" t="str">
            <v>AGAR0008</v>
          </cell>
          <cell r="B348" t="str">
            <v>INTRODUCCIÓ A LA PRODUCCIÓ FORESTAL NO FUSTABLE.</v>
          </cell>
          <cell r="C348" t="str">
            <v>Agrària</v>
          </cell>
          <cell r="D348">
            <v>1</v>
          </cell>
          <cell r="E348">
            <v>150</v>
          </cell>
          <cell r="F348">
            <v>7.57</v>
          </cell>
          <cell r="G348">
            <v>9.7799999999999994</v>
          </cell>
        </row>
        <row r="349">
          <cell r="A349" t="str">
            <v>AGAR0009</v>
          </cell>
          <cell r="B349" t="str">
            <v>CADENA DE SUBMINISTRAMENTS FORESTAL ECOLÒGICA.</v>
          </cell>
          <cell r="C349" t="str">
            <v>Agrària</v>
          </cell>
          <cell r="D349">
            <v>3</v>
          </cell>
          <cell r="E349">
            <v>150</v>
          </cell>
          <cell r="F349">
            <v>7.57</v>
          </cell>
          <cell r="G349">
            <v>9.7799999999999994</v>
          </cell>
        </row>
        <row r="350">
          <cell r="A350" t="str">
            <v>AGAR0010</v>
          </cell>
          <cell r="B350" t="str">
            <v>ELABORACIÓ I GESTIÓ DE PLANS D' ORDENACIÓ CINEGÈTICA.</v>
          </cell>
          <cell r="C350" t="str">
            <v>Agrària</v>
          </cell>
          <cell r="D350">
            <v>3</v>
          </cell>
          <cell r="E350">
            <v>200</v>
          </cell>
          <cell r="F350">
            <v>7.57</v>
          </cell>
          <cell r="G350">
            <v>9.7799999999999994</v>
          </cell>
        </row>
        <row r="351">
          <cell r="A351" t="str">
            <v>AGAR0011</v>
          </cell>
          <cell r="B351" t="str">
            <v>INTRODUCCIÓ A LA GESTIÓ CINEGÈTICA EN MEDI FORESTAL</v>
          </cell>
          <cell r="C351" t="str">
            <v>Agrària</v>
          </cell>
          <cell r="D351">
            <v>1</v>
          </cell>
          <cell r="E351">
            <v>120</v>
          </cell>
          <cell r="F351">
            <v>7.57</v>
          </cell>
          <cell r="G351">
            <v>9.7799999999999994</v>
          </cell>
        </row>
        <row r="352">
          <cell r="A352" t="str">
            <v>AGAR0012</v>
          </cell>
          <cell r="B352" t="str">
            <v>REFORESTACIÓ MANUAL I CURES BÀSIQUES.</v>
          </cell>
          <cell r="C352" t="str">
            <v>Agrària</v>
          </cell>
          <cell r="D352">
            <v>1</v>
          </cell>
          <cell r="E352">
            <v>120</v>
          </cell>
          <cell r="F352">
            <v>7.57</v>
          </cell>
          <cell r="G352">
            <v>9.7799999999999994</v>
          </cell>
        </row>
        <row r="353">
          <cell r="A353" t="str">
            <v>AGAR0013</v>
          </cell>
          <cell r="B353" t="str">
            <v>MANEIG MANUAL DE PLAGUES FORESTALS.</v>
          </cell>
          <cell r="C353" t="str">
            <v>Agrària</v>
          </cell>
          <cell r="D353">
            <v>1</v>
          </cell>
          <cell r="E353">
            <v>150</v>
          </cell>
          <cell r="F353">
            <v>7.57</v>
          </cell>
          <cell r="G353">
            <v>9.7799999999999994</v>
          </cell>
        </row>
        <row r="354">
          <cell r="A354" t="str">
            <v>AGAR01</v>
          </cell>
          <cell r="B354" t="str">
            <v>EXTRACCIÓ RESINERA MECANITZADA</v>
          </cell>
          <cell r="C354" t="str">
            <v>Agrària</v>
          </cell>
          <cell r="D354">
            <v>1</v>
          </cell>
          <cell r="E354">
            <v>60</v>
          </cell>
          <cell r="F354">
            <v>7.57</v>
          </cell>
          <cell r="G354">
            <v>9.7799999999999994</v>
          </cell>
        </row>
        <row r="355">
          <cell r="A355" t="str">
            <v>AGAR02</v>
          </cell>
          <cell r="B355" t="str">
            <v>SISTEMES D' INFORMACIÓ GEOGRÀFICA APLICATS A LA DEFENSA CONTRA ELS INCENDIS FORESTALS AMB PROGRAMARI LLIURE</v>
          </cell>
          <cell r="C355" t="str">
            <v>Agrària</v>
          </cell>
          <cell r="D355">
            <v>2</v>
          </cell>
          <cell r="E355">
            <v>170</v>
          </cell>
          <cell r="F355">
            <v>7.57</v>
          </cell>
          <cell r="G355">
            <v>9.7799999999999994</v>
          </cell>
        </row>
        <row r="356">
          <cell r="A356" t="str">
            <v>AGAU0001</v>
          </cell>
          <cell r="B356" t="str">
            <v>MANIPULADOR DE PRODUCTES FITOSANITARIS. NIVELL PILOT APLICADOR</v>
          </cell>
          <cell r="C356" t="str">
            <v>Agrària</v>
          </cell>
          <cell r="D356">
            <v>1</v>
          </cell>
          <cell r="E356">
            <v>90</v>
          </cell>
          <cell r="F356">
            <v>7.57</v>
          </cell>
          <cell r="G356">
            <v>9.7799999999999994</v>
          </cell>
        </row>
        <row r="357">
          <cell r="A357" t="str">
            <v>AGAU0002</v>
          </cell>
          <cell r="B357" t="str">
            <v>PRODUCCIÓ AGRÀRIA INTEGRADA</v>
          </cell>
          <cell r="C357" t="str">
            <v>Agrària</v>
          </cell>
          <cell r="D357">
            <v>2</v>
          </cell>
          <cell r="E357">
            <v>45</v>
          </cell>
          <cell r="F357">
            <v>7.57</v>
          </cell>
          <cell r="G357">
            <v>9.7799999999999994</v>
          </cell>
        </row>
        <row r="358">
          <cell r="A358" t="str">
            <v>AGAU0003</v>
          </cell>
          <cell r="B358" t="str">
            <v>PRODUCCIÓ AGRÀRIA ECOLÒGICA</v>
          </cell>
          <cell r="C358" t="str">
            <v>Agrària</v>
          </cell>
          <cell r="D358">
            <v>2</v>
          </cell>
          <cell r="E358">
            <v>30</v>
          </cell>
          <cell r="F358">
            <v>7.57</v>
          </cell>
          <cell r="G358">
            <v>9.7799999999999994</v>
          </cell>
        </row>
        <row r="359">
          <cell r="A359" t="str">
            <v>AGAU0004</v>
          </cell>
          <cell r="B359" t="str">
            <v>MANIPULACIÓ I APLICACIÓ DE PRODUCTES FITOSANITARIS. NIVELL AVANÇAT</v>
          </cell>
          <cell r="C359" t="str">
            <v>Agrària</v>
          </cell>
          <cell r="D359">
            <v>2</v>
          </cell>
          <cell r="E359">
            <v>60</v>
          </cell>
          <cell r="F359">
            <v>7.57</v>
          </cell>
          <cell r="G359">
            <v>9.7799999999999994</v>
          </cell>
        </row>
        <row r="360">
          <cell r="A360" t="str">
            <v>AGAU0005</v>
          </cell>
          <cell r="B360" t="str">
            <v>Manipulació i aplicació de productes fitosanitaris. Nivell bàsic</v>
          </cell>
          <cell r="C360" t="str">
            <v>Agrària</v>
          </cell>
          <cell r="D360">
            <v>1</v>
          </cell>
          <cell r="E360">
            <v>25</v>
          </cell>
          <cell r="F360">
            <v>7.57</v>
          </cell>
          <cell r="G360">
            <v>9.7799999999999994</v>
          </cell>
        </row>
        <row r="361">
          <cell r="A361" t="str">
            <v>AGAU0006</v>
          </cell>
          <cell r="B361" t="str">
            <v>Cultiu de cereals i lleguminoses en gra</v>
          </cell>
          <cell r="C361" t="str">
            <v>Agrària</v>
          </cell>
          <cell r="D361">
            <v>2</v>
          </cell>
          <cell r="E361">
            <v>30</v>
          </cell>
          <cell r="F361">
            <v>7.57</v>
          </cell>
          <cell r="G361">
            <v>9.7799999999999994</v>
          </cell>
        </row>
        <row r="362">
          <cell r="A362" t="str">
            <v>AGAU0007</v>
          </cell>
          <cell r="B362" t="str">
            <v>Poda general</v>
          </cell>
          <cell r="C362" t="str">
            <v>Agrària</v>
          </cell>
          <cell r="D362">
            <v>1</v>
          </cell>
          <cell r="E362">
            <v>10</v>
          </cell>
          <cell r="F362">
            <v>7.57</v>
          </cell>
          <cell r="G362">
            <v>9.7799999999999994</v>
          </cell>
        </row>
        <row r="363">
          <cell r="A363" t="str">
            <v>AGAU0008</v>
          </cell>
          <cell r="B363" t="str">
            <v>Poda de fruiters d'os i llavor</v>
          </cell>
          <cell r="C363" t="str">
            <v>Agrària</v>
          </cell>
          <cell r="D363">
            <v>1</v>
          </cell>
          <cell r="E363">
            <v>15</v>
          </cell>
          <cell r="F363">
            <v>7.57</v>
          </cell>
          <cell r="G363">
            <v>9.7799999999999994</v>
          </cell>
        </row>
        <row r="364">
          <cell r="A364" t="str">
            <v>AGAU0009</v>
          </cell>
          <cell r="B364" t="str">
            <v>Actividades auxiliares en agricultura ecológica</v>
          </cell>
          <cell r="C364" t="str">
            <v>Agrària</v>
          </cell>
          <cell r="D364">
            <v>1</v>
          </cell>
          <cell r="E364">
            <v>840</v>
          </cell>
          <cell r="F364">
            <v>7.57</v>
          </cell>
          <cell r="G364">
            <v>9.7799999999999994</v>
          </cell>
        </row>
        <row r="365">
          <cell r="A365" t="str">
            <v>AGAU0010</v>
          </cell>
          <cell r="B365" t="str">
            <v>Activitats auxiliars agrícoles</v>
          </cell>
          <cell r="C365" t="str">
            <v>Agrària</v>
          </cell>
          <cell r="D365">
            <v>1</v>
          </cell>
          <cell r="E365">
            <v>500</v>
          </cell>
          <cell r="F365">
            <v>7.57</v>
          </cell>
          <cell r="G365">
            <v>9.7799999999999994</v>
          </cell>
        </row>
        <row r="366">
          <cell r="A366" t="str">
            <v>AGAU0011</v>
          </cell>
          <cell r="B366" t="str">
            <v>Poda de respecte en vinya</v>
          </cell>
          <cell r="C366" t="str">
            <v>Agrària</v>
          </cell>
          <cell r="D366">
            <v>2</v>
          </cell>
          <cell r="E366">
            <v>18</v>
          </cell>
          <cell r="F366">
            <v>7.57</v>
          </cell>
          <cell r="G366">
            <v>9.7799999999999994</v>
          </cell>
        </row>
        <row r="367">
          <cell r="A367" t="str">
            <v>AGAU0012</v>
          </cell>
          <cell r="B367" t="str">
            <v>Digitalització en vinya</v>
          </cell>
          <cell r="C367" t="str">
            <v>Agrària</v>
          </cell>
          <cell r="D367">
            <v>2</v>
          </cell>
          <cell r="E367">
            <v>30</v>
          </cell>
          <cell r="F367">
            <v>7.57</v>
          </cell>
          <cell r="G367">
            <v>9.7799999999999994</v>
          </cell>
        </row>
        <row r="368">
          <cell r="A368" t="str">
            <v>AGAU0013</v>
          </cell>
          <cell r="B368" t="str">
            <v>PERMACULTURA ENFOCADA A A LA PRODUCCIÓ HORTICOLA EN AMBITS URBANS I PERIURBANS</v>
          </cell>
          <cell r="C368" t="str">
            <v>Agrària</v>
          </cell>
          <cell r="D368">
            <v>2</v>
          </cell>
          <cell r="E368">
            <v>270</v>
          </cell>
          <cell r="F368">
            <v>7.57</v>
          </cell>
          <cell r="G368">
            <v>9.7799999999999994</v>
          </cell>
        </row>
        <row r="369">
          <cell r="A369" t="str">
            <v>AGAU0014</v>
          </cell>
          <cell r="B369" t="str">
            <v>DISSENY,GESTIÓ I COMERCIALITZACIÓ D' UNA HORTA AGROECOLÒGICA</v>
          </cell>
          <cell r="C369" t="str">
            <v>Agrària</v>
          </cell>
          <cell r="D369">
            <v>1</v>
          </cell>
          <cell r="E369">
            <v>340</v>
          </cell>
          <cell r="F369">
            <v>7.57</v>
          </cell>
          <cell r="G369">
            <v>9.7799999999999994</v>
          </cell>
        </row>
        <row r="370">
          <cell r="A370" t="str">
            <v>AGAU0015</v>
          </cell>
          <cell r="B370" t="str">
            <v>Operativa de mitjans de producció agrícola 4.0</v>
          </cell>
          <cell r="C370" t="str">
            <v>Agrària</v>
          </cell>
          <cell r="D370">
            <v>2</v>
          </cell>
          <cell r="E370">
            <v>60</v>
          </cell>
          <cell r="F370">
            <v>7.57</v>
          </cell>
          <cell r="G370">
            <v>9.7799999999999994</v>
          </cell>
        </row>
        <row r="371">
          <cell r="A371" t="str">
            <v>AGAU0016</v>
          </cell>
          <cell r="B371" t="str">
            <v>Adob i fertilització en agricultura ecològica</v>
          </cell>
          <cell r="C371" t="str">
            <v>Agrària</v>
          </cell>
          <cell r="D371">
            <v>1</v>
          </cell>
          <cell r="E371">
            <v>20</v>
          </cell>
          <cell r="F371">
            <v>7.57</v>
          </cell>
          <cell r="G371">
            <v>9.7799999999999994</v>
          </cell>
        </row>
        <row r="372">
          <cell r="A372" t="str">
            <v>AGAU0017</v>
          </cell>
          <cell r="B372" t="str">
            <v>ELABORACIÓ DE QUADERNS DE CAMP DIGITALS</v>
          </cell>
          <cell r="C372" t="str">
            <v>Agrària</v>
          </cell>
          <cell r="D372">
            <v>2</v>
          </cell>
          <cell r="E372">
            <v>200</v>
          </cell>
          <cell r="F372">
            <v>7.57</v>
          </cell>
          <cell r="G372">
            <v>9.7799999999999994</v>
          </cell>
        </row>
        <row r="373">
          <cell r="A373" t="str">
            <v>AGAU0018</v>
          </cell>
          <cell r="B373" t="str">
            <v>CULTIUS EN SISTEMES AGROVOLTAICS</v>
          </cell>
          <cell r="C373" t="str">
            <v>Agrària</v>
          </cell>
          <cell r="D373">
            <v>1</v>
          </cell>
          <cell r="E373">
            <v>90</v>
          </cell>
          <cell r="F373">
            <v>7.57</v>
          </cell>
          <cell r="G373">
            <v>9.7799999999999994</v>
          </cell>
        </row>
        <row r="374">
          <cell r="A374" t="str">
            <v>AGAU0019</v>
          </cell>
          <cell r="B374" t="str">
            <v>INTRODUCCIÓ A L' ECONOMIA CIRCULAR EN L' AGRICULTURA</v>
          </cell>
          <cell r="C374" t="str">
            <v>Agrària</v>
          </cell>
          <cell r="D374">
            <v>1</v>
          </cell>
          <cell r="E374">
            <v>150</v>
          </cell>
          <cell r="F374">
            <v>7.57</v>
          </cell>
          <cell r="G374">
            <v>9.7799999999999994</v>
          </cell>
        </row>
        <row r="375">
          <cell r="A375" t="str">
            <v>AGAU0020</v>
          </cell>
          <cell r="B375" t="str">
            <v>DISSENY EFICIENT DE CULTIUS EN AGROVOLTAICA</v>
          </cell>
          <cell r="C375" t="str">
            <v>Agrària</v>
          </cell>
          <cell r="D375">
            <v>3</v>
          </cell>
          <cell r="E375">
            <v>140</v>
          </cell>
          <cell r="F375">
            <v>7.57</v>
          </cell>
          <cell r="G375">
            <v>9.7799999999999994</v>
          </cell>
        </row>
        <row r="376">
          <cell r="A376" t="str">
            <v>AGAU0021</v>
          </cell>
          <cell r="B376" t="str">
            <v>ESPECIALISTA EN ECONOMIA CIRCULAR APLICADA A L' AGRICULTURA</v>
          </cell>
          <cell r="C376" t="str">
            <v>Agrària</v>
          </cell>
          <cell r="D376">
            <v>3</v>
          </cell>
          <cell r="E376">
            <v>200</v>
          </cell>
          <cell r="F376">
            <v>7.57</v>
          </cell>
          <cell r="G376">
            <v>9.7799999999999994</v>
          </cell>
        </row>
        <row r="377">
          <cell r="A377" t="str">
            <v>AGAU0022</v>
          </cell>
          <cell r="B377" t="str">
            <v>ROBÒTICA EN AGRICULTURA</v>
          </cell>
          <cell r="C377" t="str">
            <v>Agrària</v>
          </cell>
          <cell r="D377">
            <v>3</v>
          </cell>
          <cell r="E377">
            <v>150</v>
          </cell>
          <cell r="F377">
            <v>7.57</v>
          </cell>
          <cell r="G377">
            <v>9.7799999999999994</v>
          </cell>
        </row>
        <row r="378">
          <cell r="A378" t="str">
            <v>AGAU0023</v>
          </cell>
          <cell r="B378" t="str">
            <v>INTRODUCCIÓ AL DISSENY I MANEIG D' HORTS URBANS</v>
          </cell>
          <cell r="C378" t="str">
            <v>Agrària</v>
          </cell>
          <cell r="D378">
            <v>1</v>
          </cell>
          <cell r="E378">
            <v>120</v>
          </cell>
          <cell r="F378">
            <v>7.57</v>
          </cell>
          <cell r="G378">
            <v>9.7799999999999994</v>
          </cell>
        </row>
        <row r="379">
          <cell r="A379" t="str">
            <v>AGAU0024</v>
          </cell>
          <cell r="B379" t="str">
            <v>CONSERVACIÓ DE SÒLS</v>
          </cell>
          <cell r="C379" t="str">
            <v>Agrària</v>
          </cell>
          <cell r="D379">
            <v>1</v>
          </cell>
          <cell r="E379">
            <v>120</v>
          </cell>
          <cell r="F379">
            <v>7.57</v>
          </cell>
          <cell r="G379">
            <v>9.7799999999999994</v>
          </cell>
        </row>
        <row r="380">
          <cell r="A380" t="str">
            <v>AGAU0025</v>
          </cell>
          <cell r="B380" t="str">
            <v>INTRODUCCIÓ A CULTIUS ALTERNATIUS</v>
          </cell>
          <cell r="C380" t="str">
            <v>Agrària</v>
          </cell>
          <cell r="D380">
            <v>1</v>
          </cell>
          <cell r="E380">
            <v>150</v>
          </cell>
          <cell r="F380">
            <v>7.57</v>
          </cell>
          <cell r="G380">
            <v>9.7799999999999994</v>
          </cell>
        </row>
        <row r="381">
          <cell r="A381" t="str">
            <v>AGAU0026</v>
          </cell>
          <cell r="B381" t="str">
            <v>AUTOMATITZACIÓ DE SISTEMES DE REG SOSTENIBLES</v>
          </cell>
          <cell r="C381" t="str">
            <v>Agrària</v>
          </cell>
          <cell r="D381">
            <v>3</v>
          </cell>
          <cell r="E381">
            <v>150</v>
          </cell>
          <cell r="F381">
            <v>7.57</v>
          </cell>
          <cell r="G381">
            <v>9.7799999999999994</v>
          </cell>
        </row>
        <row r="382">
          <cell r="A382" t="str">
            <v>AGAU0027</v>
          </cell>
          <cell r="B382" t="str">
            <v>INTRODUCCIÓ A L' AGRICULTURA HIDROPÒNICA</v>
          </cell>
          <cell r="C382" t="str">
            <v>Agrària</v>
          </cell>
          <cell r="D382">
            <v>1</v>
          </cell>
          <cell r="E382">
            <v>150</v>
          </cell>
          <cell r="F382">
            <v>7.57</v>
          </cell>
          <cell r="G382">
            <v>9.7799999999999994</v>
          </cell>
        </row>
        <row r="383">
          <cell r="A383" t="str">
            <v>AGAU0028</v>
          </cell>
          <cell r="B383" t="str">
            <v>AGROINFORMÀTICA PER A L' AGRICULTURA SOSTENIBLE</v>
          </cell>
          <cell r="C383" t="str">
            <v>Agrària</v>
          </cell>
          <cell r="D383">
            <v>3</v>
          </cell>
          <cell r="E383">
            <v>200</v>
          </cell>
          <cell r="F383">
            <v>7.57</v>
          </cell>
          <cell r="G383">
            <v>9.7799999999999994</v>
          </cell>
        </row>
        <row r="384">
          <cell r="A384" t="str">
            <v>AGAU0029</v>
          </cell>
          <cell r="B384" t="str">
            <v>TÈCNICA DE PRODUCCIÓ EN AGRICULTURA HIDROPÒNICA</v>
          </cell>
          <cell r="C384" t="str">
            <v>Agrària</v>
          </cell>
          <cell r="D384">
            <v>2</v>
          </cell>
          <cell r="E384">
            <v>110</v>
          </cell>
          <cell r="F384">
            <v>7.57</v>
          </cell>
          <cell r="G384">
            <v>9.7799999999999994</v>
          </cell>
        </row>
        <row r="385">
          <cell r="A385" t="str">
            <v>AGAU0030</v>
          </cell>
          <cell r="B385" t="str">
            <v>INTRODUCCIÓ A L' AGRICULTURA VERTICAL</v>
          </cell>
          <cell r="C385" t="str">
            <v>Agrària</v>
          </cell>
          <cell r="D385">
            <v>1</v>
          </cell>
          <cell r="E385">
            <v>150</v>
          </cell>
          <cell r="F385">
            <v>7.57</v>
          </cell>
          <cell r="G385">
            <v>9.7799999999999994</v>
          </cell>
        </row>
        <row r="386">
          <cell r="A386" t="str">
            <v>AGAU0031</v>
          </cell>
          <cell r="B386" t="str">
            <v>INTEL·LIGÈNCIA ARTIFICIAL EN L'AGRICULTURA DE PRECISIÓ</v>
          </cell>
          <cell r="C386" t="str">
            <v>Agrària</v>
          </cell>
          <cell r="D386">
            <v>3</v>
          </cell>
          <cell r="E386">
            <v>160</v>
          </cell>
          <cell r="F386">
            <v>7.57</v>
          </cell>
          <cell r="G386">
            <v>9.7799999999999994</v>
          </cell>
        </row>
        <row r="387">
          <cell r="A387" t="str">
            <v>AGAU0032</v>
          </cell>
          <cell r="B387" t="str">
            <v>EMPRENENT EN LA CADENA DE VALOR DE L' ALIMENTACIÓ</v>
          </cell>
          <cell r="C387" t="str">
            <v>Agrària</v>
          </cell>
          <cell r="D387">
            <v>2</v>
          </cell>
          <cell r="E387">
            <v>415</v>
          </cell>
          <cell r="F387">
            <v>7.57</v>
          </cell>
          <cell r="G387">
            <v>9.7799999999999994</v>
          </cell>
        </row>
        <row r="388">
          <cell r="A388" t="str">
            <v>AGAU0033</v>
          </cell>
          <cell r="B388" t="str">
            <v>AGRICULTURA REGENERATIVA</v>
          </cell>
          <cell r="C388" t="str">
            <v>Agrària</v>
          </cell>
          <cell r="D388">
            <v>1</v>
          </cell>
          <cell r="E388">
            <v>60</v>
          </cell>
          <cell r="F388">
            <v>7.57</v>
          </cell>
          <cell r="G388">
            <v>9.7799999999999994</v>
          </cell>
        </row>
        <row r="389">
          <cell r="A389" t="str">
            <v>AGAU01</v>
          </cell>
          <cell r="B389" t="str">
            <v>OLIVICULTURA DE PRECISIÓ</v>
          </cell>
          <cell r="C389" t="str">
            <v>Agrària</v>
          </cell>
          <cell r="D389">
            <v>3</v>
          </cell>
          <cell r="E389">
            <v>50</v>
          </cell>
          <cell r="F389">
            <v>7.57</v>
          </cell>
          <cell r="G389">
            <v>9.7799999999999994</v>
          </cell>
        </row>
        <row r="390">
          <cell r="A390" t="str">
            <v>AGAU02</v>
          </cell>
          <cell r="B390" t="str">
            <v>NOVES VARIETATS D' OLIVERA ADAPTADES A L' OLIVAR EN SETO</v>
          </cell>
          <cell r="C390" t="str">
            <v>Agrària</v>
          </cell>
          <cell r="D390">
            <v>2</v>
          </cell>
          <cell r="E390">
            <v>50</v>
          </cell>
          <cell r="F390">
            <v>7.57</v>
          </cell>
          <cell r="G390">
            <v>9.7799999999999994</v>
          </cell>
        </row>
        <row r="391">
          <cell r="A391" t="str">
            <v>AGAU03</v>
          </cell>
          <cell r="B391" t="str">
            <v>RECOL·LECCIÓ DEL XAMPINYÓ</v>
          </cell>
          <cell r="C391" t="str">
            <v>Agrària</v>
          </cell>
          <cell r="D391">
            <v>1</v>
          </cell>
          <cell r="E391">
            <v>250</v>
          </cell>
          <cell r="F391">
            <v>7.57</v>
          </cell>
          <cell r="G391">
            <v>9.7799999999999994</v>
          </cell>
        </row>
        <row r="392">
          <cell r="A392" t="str">
            <v>AGAU04</v>
          </cell>
          <cell r="B392" t="str">
            <v>GESTIÓ AGRÀRIA: D' AGRICULTOR A EMPRESARI</v>
          </cell>
          <cell r="C392" t="str">
            <v>Agrària</v>
          </cell>
          <cell r="D392">
            <v>2</v>
          </cell>
          <cell r="E392">
            <v>68</v>
          </cell>
          <cell r="F392">
            <v>7.57</v>
          </cell>
          <cell r="G392">
            <v>9.7799999999999994</v>
          </cell>
        </row>
        <row r="393">
          <cell r="A393" t="str">
            <v>AGAU05</v>
          </cell>
          <cell r="B393" t="str">
            <v>CULTIU I APROFITAMENT INTEGRAL DEL CÀNEM</v>
          </cell>
          <cell r="C393" t="str">
            <v>Agrària</v>
          </cell>
          <cell r="D393">
            <v>1</v>
          </cell>
          <cell r="E393">
            <v>10</v>
          </cell>
          <cell r="F393">
            <v>7.57</v>
          </cell>
          <cell r="G393">
            <v>9.7799999999999994</v>
          </cell>
        </row>
        <row r="394">
          <cell r="A394" t="str">
            <v>AGAU06</v>
          </cell>
          <cell r="B394" t="str">
            <v>LA TRUFICULTURA</v>
          </cell>
          <cell r="C394" t="str">
            <v>Agrària</v>
          </cell>
          <cell r="D394">
            <v>2</v>
          </cell>
          <cell r="E394">
            <v>15</v>
          </cell>
          <cell r="F394">
            <v>7.57</v>
          </cell>
          <cell r="G394">
            <v>9.7799999999999994</v>
          </cell>
        </row>
        <row r="395">
          <cell r="A395" t="str">
            <v>AGAU07</v>
          </cell>
          <cell r="B395" t="str">
            <v>TECNOLOGIES EN LA PRODUCCIÓ DE FRUITES I HORTALISSES D' HIVERNACLE</v>
          </cell>
          <cell r="C395" t="str">
            <v>Agrària</v>
          </cell>
          <cell r="D395">
            <v>2</v>
          </cell>
          <cell r="E395">
            <v>20</v>
          </cell>
          <cell r="F395">
            <v>7.57</v>
          </cell>
          <cell r="G395">
            <v>9.7799999999999994</v>
          </cell>
        </row>
        <row r="396">
          <cell r="A396" t="str">
            <v>AGAU08</v>
          </cell>
          <cell r="B396" t="str">
            <v>LLUITA INTEGRADA AL CULTIU DE BERRIES</v>
          </cell>
          <cell r="C396" t="str">
            <v>Agrària</v>
          </cell>
          <cell r="D396">
            <v>2</v>
          </cell>
          <cell r="E396">
            <v>10</v>
          </cell>
          <cell r="F396">
            <v>7.57</v>
          </cell>
          <cell r="G396">
            <v>9.7799999999999994</v>
          </cell>
        </row>
        <row r="397">
          <cell r="A397" t="str">
            <v>AGAU09</v>
          </cell>
          <cell r="B397" t="str">
            <v>LLUITA INTEGRADA EN EL CULTIU DE CÀNNABIS</v>
          </cell>
          <cell r="C397" t="str">
            <v>Agrària</v>
          </cell>
          <cell r="D397">
            <v>2</v>
          </cell>
          <cell r="E397">
            <v>10</v>
          </cell>
          <cell r="F397">
            <v>7.57</v>
          </cell>
          <cell r="G397">
            <v>9.7799999999999994</v>
          </cell>
        </row>
        <row r="398">
          <cell r="A398" t="str">
            <v>AGAU10</v>
          </cell>
          <cell r="B398" t="str">
            <v>LLUITA INTEGRADA EN EL CULTIU DE CÍTRICS</v>
          </cell>
          <cell r="C398" t="str">
            <v>Agrària</v>
          </cell>
          <cell r="D398">
            <v>2</v>
          </cell>
          <cell r="E398">
            <v>10</v>
          </cell>
          <cell r="F398">
            <v>7.57</v>
          </cell>
          <cell r="G398">
            <v>9.7799999999999994</v>
          </cell>
        </row>
        <row r="399">
          <cell r="A399" t="str">
            <v>AGAU11</v>
          </cell>
          <cell r="B399" t="str">
            <v>LLUITA INTEGRADA EN EL CULTIU DE FLORS I ORNAMENTALS</v>
          </cell>
          <cell r="C399" t="str">
            <v>Agrària</v>
          </cell>
          <cell r="D399">
            <v>2</v>
          </cell>
          <cell r="E399">
            <v>10</v>
          </cell>
          <cell r="F399">
            <v>7.57</v>
          </cell>
          <cell r="G399">
            <v>9.7799999999999994</v>
          </cell>
        </row>
        <row r="400">
          <cell r="A400" t="str">
            <v>AGAU12</v>
          </cell>
          <cell r="B400" t="str">
            <v>LLUITA INTEGRADA EN EL CULTIU D' HORTÍCOLES CEL OBERT</v>
          </cell>
          <cell r="C400" t="str">
            <v>Agrària</v>
          </cell>
          <cell r="D400">
            <v>2</v>
          </cell>
          <cell r="E400">
            <v>10</v>
          </cell>
          <cell r="F400">
            <v>7.57</v>
          </cell>
          <cell r="G400">
            <v>9.7799999999999994</v>
          </cell>
        </row>
        <row r="401">
          <cell r="A401" t="str">
            <v>AGAU13</v>
          </cell>
          <cell r="B401" t="str">
            <v>LLUITA INTEGRADA EN EL CULTIU D' HORTÍCOLES HIVERNACLE</v>
          </cell>
          <cell r="C401" t="str">
            <v>Agrària</v>
          </cell>
          <cell r="D401">
            <v>2</v>
          </cell>
          <cell r="E401">
            <v>10</v>
          </cell>
          <cell r="F401">
            <v>7.57</v>
          </cell>
          <cell r="G401">
            <v>9.7799999999999994</v>
          </cell>
        </row>
        <row r="402">
          <cell r="A402" t="str">
            <v>AGAU14</v>
          </cell>
          <cell r="B402" t="str">
            <v>LLUITA INTEGRADA EN EL CULTIU DE SUBTROPICALS</v>
          </cell>
          <cell r="C402" t="str">
            <v>Agrària</v>
          </cell>
          <cell r="D402">
            <v>2</v>
          </cell>
          <cell r="E402">
            <v>10</v>
          </cell>
          <cell r="F402">
            <v>7.57</v>
          </cell>
          <cell r="G402">
            <v>9.7799999999999994</v>
          </cell>
        </row>
        <row r="403">
          <cell r="A403" t="str">
            <v>AGAU15</v>
          </cell>
          <cell r="B403" t="str">
            <v>TECNOLOGIES EN LA PRODUCCIÓ DE BERRIES</v>
          </cell>
          <cell r="C403" t="str">
            <v>Agrària</v>
          </cell>
          <cell r="D403">
            <v>2</v>
          </cell>
          <cell r="E403">
            <v>20</v>
          </cell>
          <cell r="F403">
            <v>7.57</v>
          </cell>
          <cell r="G403">
            <v>9.7799999999999994</v>
          </cell>
        </row>
        <row r="404">
          <cell r="A404" t="str">
            <v>AGAU16</v>
          </cell>
          <cell r="B404" t="str">
            <v>TECNOLOGIES EN LA PRODUCCIÓ DE CEREAL</v>
          </cell>
          <cell r="C404" t="str">
            <v>Agrària</v>
          </cell>
          <cell r="D404">
            <v>2</v>
          </cell>
          <cell r="E404">
            <v>20</v>
          </cell>
          <cell r="F404">
            <v>7.57</v>
          </cell>
          <cell r="G404">
            <v>9.7799999999999994</v>
          </cell>
        </row>
        <row r="405">
          <cell r="A405" t="str">
            <v>AGAU17</v>
          </cell>
          <cell r="B405" t="str">
            <v>TECNOLOGIES EN LA PRODUCCIÓ D' OS</v>
          </cell>
          <cell r="C405" t="str">
            <v>Agrària</v>
          </cell>
          <cell r="D405">
            <v>2</v>
          </cell>
          <cell r="E405">
            <v>20</v>
          </cell>
          <cell r="F405">
            <v>7.57</v>
          </cell>
          <cell r="G405">
            <v>9.7799999999999994</v>
          </cell>
        </row>
        <row r="406">
          <cell r="A406" t="str">
            <v>AGAU18</v>
          </cell>
          <cell r="B406" t="str">
            <v>TECNOLOGIES EN LA PRODUCCIÓ D' OLIVAR</v>
          </cell>
          <cell r="C406" t="str">
            <v>Agrària</v>
          </cell>
          <cell r="D406">
            <v>2</v>
          </cell>
          <cell r="E406">
            <v>20</v>
          </cell>
          <cell r="F406">
            <v>7.57</v>
          </cell>
          <cell r="G406">
            <v>9.7799999999999994</v>
          </cell>
        </row>
        <row r="407">
          <cell r="A407" t="str">
            <v>AGAU19</v>
          </cell>
          <cell r="B407" t="str">
            <v>TECNOLOGIES EN LA PRODUCCIÓ DE PEPITA</v>
          </cell>
          <cell r="C407" t="str">
            <v>Agrària</v>
          </cell>
          <cell r="D407">
            <v>2</v>
          </cell>
          <cell r="E407">
            <v>20</v>
          </cell>
          <cell r="F407">
            <v>7.57</v>
          </cell>
          <cell r="G407">
            <v>9.7799999999999994</v>
          </cell>
        </row>
        <row r="408">
          <cell r="A408" t="str">
            <v>AGAU20</v>
          </cell>
          <cell r="B408" t="str">
            <v>TECNOLOGIES EN LA PRODUCCIÓ DE TUBERCLES</v>
          </cell>
          <cell r="C408" t="str">
            <v>Agrària</v>
          </cell>
          <cell r="D408">
            <v>2</v>
          </cell>
          <cell r="E408">
            <v>20</v>
          </cell>
          <cell r="F408">
            <v>7.57</v>
          </cell>
          <cell r="G408">
            <v>9.7799999999999994</v>
          </cell>
        </row>
        <row r="409">
          <cell r="A409" t="str">
            <v>AGAU21</v>
          </cell>
          <cell r="B409" t="str">
            <v>Tecnologies en la producció de vinya</v>
          </cell>
          <cell r="C409" t="str">
            <v>Agrària</v>
          </cell>
          <cell r="D409">
            <v>2</v>
          </cell>
          <cell r="E409">
            <v>20</v>
          </cell>
          <cell r="F409">
            <v>7.57</v>
          </cell>
          <cell r="G409">
            <v>9.7799999999999994</v>
          </cell>
        </row>
        <row r="410">
          <cell r="A410" t="str">
            <v>AGAU22</v>
          </cell>
          <cell r="B410" t="str">
            <v>TECNOLOGIES EN LA PRODUCCIÓ DE FRUITES I HORTALISSES</v>
          </cell>
          <cell r="C410" t="str">
            <v>Agrària</v>
          </cell>
          <cell r="D410">
            <v>2</v>
          </cell>
          <cell r="E410">
            <v>20</v>
          </cell>
          <cell r="F410">
            <v>7.57</v>
          </cell>
          <cell r="G410">
            <v>9.7799999999999994</v>
          </cell>
        </row>
        <row r="411">
          <cell r="A411" t="str">
            <v>AGAU23</v>
          </cell>
          <cell r="B411" t="str">
            <v>GESTIÓ AGRÀRIA D' HIVERNACLES: D' AGRICULTOR A EMPRESARI</v>
          </cell>
          <cell r="C411" t="str">
            <v>Agrària</v>
          </cell>
          <cell r="D411">
            <v>2</v>
          </cell>
          <cell r="E411">
            <v>75</v>
          </cell>
          <cell r="F411">
            <v>7.57</v>
          </cell>
          <cell r="G411">
            <v>9.7799999999999994</v>
          </cell>
        </row>
        <row r="412">
          <cell r="A412" t="str">
            <v>AGAU24</v>
          </cell>
          <cell r="B412" t="str">
            <v>GESTIÓ SOSTENIBLE DE LA PRODUCCIÓ INTENSIVA D' HIVERNACLE</v>
          </cell>
          <cell r="C412" t="str">
            <v>Agrària</v>
          </cell>
          <cell r="D412">
            <v>2</v>
          </cell>
          <cell r="E412">
            <v>15</v>
          </cell>
          <cell r="F412">
            <v>7.57</v>
          </cell>
          <cell r="G412">
            <v>9.7799999999999994</v>
          </cell>
        </row>
        <row r="413">
          <cell r="A413" t="str">
            <v>AGAU25</v>
          </cell>
          <cell r="B413" t="str">
            <v>AGRICULTURA ECOLÒGICA A L' EXPLOTACIÓ AGRÍCOLA</v>
          </cell>
          <cell r="C413" t="str">
            <v>Agrària</v>
          </cell>
          <cell r="D413">
            <v>2</v>
          </cell>
          <cell r="E413">
            <v>25</v>
          </cell>
          <cell r="F413">
            <v>7.57</v>
          </cell>
          <cell r="G413">
            <v>9.7799999999999994</v>
          </cell>
        </row>
        <row r="414">
          <cell r="A414" t="str">
            <v>AGAU26</v>
          </cell>
          <cell r="B414" t="str">
            <v>Control de plagues i malalties en agricultura ecològica</v>
          </cell>
          <cell r="C414" t="str">
            <v>Agrària</v>
          </cell>
          <cell r="D414">
            <v>1</v>
          </cell>
          <cell r="E414">
            <v>10</v>
          </cell>
          <cell r="F414">
            <v>7.57</v>
          </cell>
          <cell r="G414">
            <v>9.7799999999999994</v>
          </cell>
        </row>
        <row r="415">
          <cell r="A415" t="str">
            <v>AGAU27</v>
          </cell>
          <cell r="B415" t="str">
            <v>FORMACIÓ INTEGRAL PER A AGRICULTORS</v>
          </cell>
          <cell r="C415" t="str">
            <v>Agrària</v>
          </cell>
          <cell r="D415">
            <v>2</v>
          </cell>
          <cell r="E415">
            <v>40</v>
          </cell>
          <cell r="F415">
            <v>7.57</v>
          </cell>
          <cell r="G415">
            <v>9.7799999999999994</v>
          </cell>
        </row>
        <row r="416">
          <cell r="A416" t="str">
            <v>AGAU28</v>
          </cell>
          <cell r="B416" t="str">
            <v>FORMACIÓ INTEGRAL PER A TREBALLADORS DE MAGATZEM HORTOFRUTICOLA</v>
          </cell>
          <cell r="C416" t="str">
            <v>Agrària</v>
          </cell>
          <cell r="D416">
            <v>2</v>
          </cell>
          <cell r="E416">
            <v>40</v>
          </cell>
          <cell r="F416">
            <v>7.57</v>
          </cell>
          <cell r="G416">
            <v>9.7799999999999994</v>
          </cell>
        </row>
        <row r="417">
          <cell r="A417" t="str">
            <v>AGAU29</v>
          </cell>
          <cell r="B417" t="str">
            <v>Cultius hidropònics en hivernacles d'alta tecnologia</v>
          </cell>
          <cell r="C417" t="str">
            <v>Agrària</v>
          </cell>
          <cell r="D417">
            <v>2</v>
          </cell>
          <cell r="E417">
            <v>250</v>
          </cell>
          <cell r="F417">
            <v>7.57</v>
          </cell>
          <cell r="G417">
            <v>9.7799999999999994</v>
          </cell>
        </row>
        <row r="418">
          <cell r="A418" t="str">
            <v>AGAU30</v>
          </cell>
          <cell r="B418" t="str">
            <v>TAST D' OLI D' OLIVA VERGE EXTRA</v>
          </cell>
          <cell r="C418" t="str">
            <v>Agrària</v>
          </cell>
          <cell r="D418">
            <v>2</v>
          </cell>
          <cell r="E418">
            <v>20</v>
          </cell>
          <cell r="F418">
            <v>7.57</v>
          </cell>
          <cell r="G418">
            <v>9.7799999999999994</v>
          </cell>
        </row>
        <row r="419">
          <cell r="A419" t="str">
            <v>AGAU31</v>
          </cell>
          <cell r="B419" t="str">
            <v>MANEIG DEL SÒL EN AGRICULTURA ECOLÒGICA</v>
          </cell>
          <cell r="C419" t="str">
            <v>Agrària</v>
          </cell>
          <cell r="D419">
            <v>1</v>
          </cell>
          <cell r="E419">
            <v>10</v>
          </cell>
          <cell r="F419">
            <v>7.57</v>
          </cell>
          <cell r="G419">
            <v>9.7799999999999994</v>
          </cell>
        </row>
        <row r="420">
          <cell r="A420" t="str">
            <v>AGAU32</v>
          </cell>
          <cell r="B420" t="str">
            <v>Big Data i anàlisi espacial a l'agricultura</v>
          </cell>
          <cell r="C420" t="str">
            <v>Agrària</v>
          </cell>
          <cell r="D420">
            <v>2</v>
          </cell>
          <cell r="E420">
            <v>50</v>
          </cell>
          <cell r="F420">
            <v>7.57</v>
          </cell>
          <cell r="G420">
            <v>9.7799999999999994</v>
          </cell>
        </row>
        <row r="421">
          <cell r="A421" t="str">
            <v>AGAU33</v>
          </cell>
          <cell r="B421" t="str">
            <v>ASSEGURANÇA AGRÀRIA</v>
          </cell>
          <cell r="C421" t="str">
            <v>Agrària</v>
          </cell>
          <cell r="D421">
            <v>2</v>
          </cell>
          <cell r="E421">
            <v>15</v>
          </cell>
          <cell r="F421">
            <v>7.57</v>
          </cell>
          <cell r="G421">
            <v>9.7799999999999994</v>
          </cell>
        </row>
        <row r="422">
          <cell r="A422" t="str">
            <v>AGAU34</v>
          </cell>
          <cell r="B422" t="str">
            <v>Tècniques de poda en ametller</v>
          </cell>
          <cell r="C422" t="str">
            <v>Agrària</v>
          </cell>
          <cell r="D422">
            <v>1</v>
          </cell>
          <cell r="E422">
            <v>15</v>
          </cell>
          <cell r="F422">
            <v>7.57</v>
          </cell>
          <cell r="G422">
            <v>9.7799999999999994</v>
          </cell>
        </row>
        <row r="423">
          <cell r="A423" t="str">
            <v>AGAU35</v>
          </cell>
          <cell r="B423" t="str">
            <v>Tècniques de poda en oliverar</v>
          </cell>
          <cell r="C423" t="str">
            <v>Agrària</v>
          </cell>
          <cell r="D423">
            <v>1</v>
          </cell>
          <cell r="E423">
            <v>15</v>
          </cell>
          <cell r="F423">
            <v>7.57</v>
          </cell>
          <cell r="G423">
            <v>9.7799999999999994</v>
          </cell>
        </row>
        <row r="424">
          <cell r="A424" t="str">
            <v>AGAU36</v>
          </cell>
          <cell r="B424" t="str">
            <v>TÈCNIQUES DE PODA EN PISTATXO</v>
          </cell>
          <cell r="C424" t="str">
            <v>Agrària</v>
          </cell>
          <cell r="D424">
            <v>1</v>
          </cell>
          <cell r="E424">
            <v>15</v>
          </cell>
          <cell r="F424">
            <v>7.57</v>
          </cell>
          <cell r="G424">
            <v>9.7799999999999994</v>
          </cell>
        </row>
        <row r="425">
          <cell r="A425" t="str">
            <v>AGAU37</v>
          </cell>
          <cell r="B425" t="str">
            <v>Tècniques de poda en vinya</v>
          </cell>
          <cell r="C425" t="str">
            <v>Agrària</v>
          </cell>
          <cell r="D425">
            <v>1</v>
          </cell>
          <cell r="E425">
            <v>15</v>
          </cell>
          <cell r="F425">
            <v>7.57</v>
          </cell>
          <cell r="G425">
            <v>9.7799999999999994</v>
          </cell>
        </row>
        <row r="426">
          <cell r="A426" t="str">
            <v>AGAU38</v>
          </cell>
          <cell r="B426" t="str">
            <v>APLICACIÓ D' INSUMS AMB AGRICULTURA DE PRECISIÓ</v>
          </cell>
          <cell r="C426" t="str">
            <v>Agrària</v>
          </cell>
          <cell r="D426">
            <v>2</v>
          </cell>
          <cell r="E426">
            <v>20</v>
          </cell>
          <cell r="F426">
            <v>7.57</v>
          </cell>
          <cell r="G426">
            <v>9.7799999999999994</v>
          </cell>
        </row>
        <row r="427">
          <cell r="A427" t="str">
            <v>AGAU39</v>
          </cell>
          <cell r="B427" t="str">
            <v>Fertilització Agrícola</v>
          </cell>
          <cell r="C427" t="str">
            <v>Agrària</v>
          </cell>
          <cell r="D427">
            <v>1</v>
          </cell>
          <cell r="E427">
            <v>30</v>
          </cell>
          <cell r="F427">
            <v>7.57</v>
          </cell>
          <cell r="G427">
            <v>9.7799999999999994</v>
          </cell>
        </row>
        <row r="428">
          <cell r="A428" t="str">
            <v>AGAU40</v>
          </cell>
          <cell r="B428" t="str">
            <v>MANEIG DE MAQUINÀRIA AGRÍCOLA</v>
          </cell>
          <cell r="C428" t="str">
            <v>Agrària</v>
          </cell>
          <cell r="D428">
            <v>2</v>
          </cell>
          <cell r="E428">
            <v>20</v>
          </cell>
          <cell r="F428">
            <v>7.57</v>
          </cell>
          <cell r="G428">
            <v>9.7799999999999994</v>
          </cell>
        </row>
        <row r="429">
          <cell r="A429" t="str">
            <v>AGAU41</v>
          </cell>
          <cell r="B429" t="str">
            <v>PRÀCTIQUES I MÈTODES DE PRODUCCIÓ ECOLÒGICA, INTEGRADA I BIODINÀMICA</v>
          </cell>
          <cell r="C429" t="str">
            <v>Agrària</v>
          </cell>
          <cell r="D429">
            <v>3</v>
          </cell>
          <cell r="E429">
            <v>30</v>
          </cell>
          <cell r="F429">
            <v>7.57</v>
          </cell>
          <cell r="G429">
            <v>9.7799999999999994</v>
          </cell>
        </row>
        <row r="430">
          <cell r="A430" t="str">
            <v>AGAU42</v>
          </cell>
          <cell r="B430" t="str">
            <v>SUPERVISIÓ AGRÍCOLA MITJANÇANT IMATGES I DRONS</v>
          </cell>
          <cell r="C430" t="str">
            <v>Agrària</v>
          </cell>
          <cell r="D430">
            <v>3</v>
          </cell>
          <cell r="E430">
            <v>50</v>
          </cell>
          <cell r="F430">
            <v>7.57</v>
          </cell>
          <cell r="G430">
            <v>9.7799999999999994</v>
          </cell>
        </row>
        <row r="431">
          <cell r="A431" t="str">
            <v>AGAU43</v>
          </cell>
          <cell r="B431" t="str">
            <v>ELABORACIÓ DEL QUADERN D' EXPLOTACIÓ</v>
          </cell>
          <cell r="C431" t="str">
            <v>Agrària</v>
          </cell>
          <cell r="D431">
            <v>2</v>
          </cell>
          <cell r="E431">
            <v>20</v>
          </cell>
          <cell r="F431">
            <v>7.57</v>
          </cell>
          <cell r="G431">
            <v>9.7799999999999994</v>
          </cell>
        </row>
        <row r="432">
          <cell r="A432" t="str">
            <v>AGAU44</v>
          </cell>
          <cell r="B432" t="str">
            <v>GESTIÓ INTEGRADA DE PLAGUES</v>
          </cell>
          <cell r="C432" t="str">
            <v>Agrària</v>
          </cell>
          <cell r="D432">
            <v>1</v>
          </cell>
          <cell r="E432">
            <v>25</v>
          </cell>
          <cell r="F432">
            <v>7.57</v>
          </cell>
          <cell r="G432">
            <v>9.7799999999999994</v>
          </cell>
        </row>
        <row r="433">
          <cell r="A433" t="str">
            <v>AGAU45</v>
          </cell>
          <cell r="B433" t="str">
            <v>MONITORATGE AGRÍCOLA I IOT</v>
          </cell>
          <cell r="C433" t="str">
            <v>Agrària</v>
          </cell>
          <cell r="D433">
            <v>2</v>
          </cell>
          <cell r="E433">
            <v>50</v>
          </cell>
          <cell r="F433">
            <v>7.57</v>
          </cell>
          <cell r="G433">
            <v>9.7799999999999994</v>
          </cell>
        </row>
        <row r="434">
          <cell r="A434" t="str">
            <v>AGAU46</v>
          </cell>
          <cell r="B434" t="str">
            <v>PREDICCIÓ DEL RENDIMENT DELS CULTIUS PER MITJÀ DE LA TELEDETECCIÓ</v>
          </cell>
          <cell r="C434" t="str">
            <v>Agrària</v>
          </cell>
          <cell r="D434">
            <v>2</v>
          </cell>
          <cell r="E434">
            <v>30</v>
          </cell>
          <cell r="F434">
            <v>7.57</v>
          </cell>
          <cell r="G434">
            <v>9.7799999999999994</v>
          </cell>
        </row>
        <row r="435">
          <cell r="A435" t="str">
            <v>AGAU47</v>
          </cell>
          <cell r="B435" t="str">
            <v>EL SÒL COM A NUCLI DE LA SOSTENIBILITAT AGRÍCOLA</v>
          </cell>
          <cell r="C435" t="str">
            <v>Agrària</v>
          </cell>
          <cell r="D435">
            <v>2</v>
          </cell>
          <cell r="E435">
            <v>30</v>
          </cell>
          <cell r="F435">
            <v>7.57</v>
          </cell>
          <cell r="G435">
            <v>9.7799999999999994</v>
          </cell>
        </row>
        <row r="436">
          <cell r="A436" t="str">
            <v>AGAU48</v>
          </cell>
          <cell r="B436" t="str">
            <v>OPTIMITZACIÓ DE LES NOVES TECNOLOGIES INCORPORADES A LA MAQUINÀRIA AGRÍCOLA</v>
          </cell>
          <cell r="C436" t="str">
            <v>Agrària</v>
          </cell>
          <cell r="D436">
            <v>2</v>
          </cell>
          <cell r="E436">
            <v>15</v>
          </cell>
          <cell r="F436">
            <v>7.57</v>
          </cell>
          <cell r="G436">
            <v>9.7799999999999994</v>
          </cell>
        </row>
        <row r="437">
          <cell r="A437" t="str">
            <v>ARGA0001</v>
          </cell>
          <cell r="B437" t="str">
            <v>Disseny i impressió d'estampats tèxtils amb editor de gràfics vectorials</v>
          </cell>
          <cell r="C437" t="str">
            <v>Arts gràfiques</v>
          </cell>
          <cell r="D437">
            <v>2</v>
          </cell>
          <cell r="E437">
            <v>60</v>
          </cell>
          <cell r="F437">
            <v>8.19</v>
          </cell>
          <cell r="G437">
            <v>10.3</v>
          </cell>
        </row>
        <row r="438">
          <cell r="A438" t="str">
            <v>ARGA0002</v>
          </cell>
          <cell r="B438" t="str">
            <v>Autocad 2D</v>
          </cell>
          <cell r="C438" t="str">
            <v>Arts gràfiques</v>
          </cell>
          <cell r="D438">
            <v>2</v>
          </cell>
          <cell r="E438">
            <v>40</v>
          </cell>
          <cell r="F438">
            <v>8.19</v>
          </cell>
          <cell r="G438">
            <v>10.3</v>
          </cell>
        </row>
        <row r="439">
          <cell r="A439" t="str">
            <v>ARGA01</v>
          </cell>
          <cell r="B439" t="str">
            <v>Creació d'àlbums il·lustrats</v>
          </cell>
          <cell r="C439" t="str">
            <v>Arts gràfiques</v>
          </cell>
          <cell r="D439">
            <v>3</v>
          </cell>
          <cell r="E439">
            <v>200</v>
          </cell>
          <cell r="F439">
            <v>8.19</v>
          </cell>
          <cell r="G439">
            <v>10.3</v>
          </cell>
        </row>
        <row r="440">
          <cell r="A440" t="str">
            <v>ARGA02</v>
          </cell>
          <cell r="B440" t="str">
            <v>DIBUIX CREATIU PER A PRINCIPIANTS</v>
          </cell>
          <cell r="C440" t="str">
            <v>Arts gràfiques</v>
          </cell>
          <cell r="D440">
            <v>2</v>
          </cell>
          <cell r="E440">
            <v>30</v>
          </cell>
          <cell r="F440">
            <v>8.19</v>
          </cell>
          <cell r="G440">
            <v>10.3</v>
          </cell>
        </row>
        <row r="441">
          <cell r="A441" t="str">
            <v>ARGA03</v>
          </cell>
          <cell r="B441" t="str">
            <v>INTRODUCCIÓ AL DIBUIX 2D AMB AUTOCAD</v>
          </cell>
          <cell r="C441" t="str">
            <v>Arts gràfiques</v>
          </cell>
          <cell r="D441">
            <v>3</v>
          </cell>
          <cell r="E441">
            <v>80</v>
          </cell>
          <cell r="F441">
            <v>8.19</v>
          </cell>
          <cell r="G441">
            <v>10.3</v>
          </cell>
        </row>
        <row r="442">
          <cell r="A442" t="str">
            <v>ARGG0001</v>
          </cell>
          <cell r="B442" t="str">
            <v>INTRODUCCIÓ AL DISSENY GRÀFIC AMB PROGRAMARI LLIURE.</v>
          </cell>
          <cell r="C442" t="str">
            <v>Arts gràfiques</v>
          </cell>
          <cell r="D442">
            <v>2</v>
          </cell>
          <cell r="E442">
            <v>140</v>
          </cell>
          <cell r="F442">
            <v>8.19</v>
          </cell>
          <cell r="G442">
            <v>10.3</v>
          </cell>
        </row>
        <row r="443">
          <cell r="A443" t="str">
            <v>ARGG0002</v>
          </cell>
          <cell r="B443" t="str">
            <v>DISSENY ASSISTIT PER ORDINADOR (CAD) PER A TELECOMUNICACIONS</v>
          </cell>
          <cell r="C443" t="str">
            <v>Arts gràfiques</v>
          </cell>
          <cell r="D443">
            <v>2</v>
          </cell>
          <cell r="E443">
            <v>192</v>
          </cell>
          <cell r="F443">
            <v>8.19</v>
          </cell>
          <cell r="G443">
            <v>10.3</v>
          </cell>
        </row>
        <row r="444">
          <cell r="A444" t="str">
            <v>ARGG0003</v>
          </cell>
          <cell r="B444" t="str">
            <v>SOLUCIONS CREATIVES APLICADES AL DISSENY GRÀFIC</v>
          </cell>
          <cell r="C444" t="str">
            <v>Arts gràfiques</v>
          </cell>
          <cell r="D444">
            <v>2</v>
          </cell>
          <cell r="E444">
            <v>30</v>
          </cell>
          <cell r="F444">
            <v>8.19</v>
          </cell>
          <cell r="G444">
            <v>10.3</v>
          </cell>
        </row>
        <row r="445">
          <cell r="A445" t="str">
            <v>ARGG0004</v>
          </cell>
          <cell r="B445" t="str">
            <v>Disseny industrial</v>
          </cell>
          <cell r="C445" t="str">
            <v>Arts gràfiques</v>
          </cell>
          <cell r="D445">
            <v>2</v>
          </cell>
          <cell r="E445">
            <v>40</v>
          </cell>
          <cell r="F445">
            <v>8.19</v>
          </cell>
          <cell r="G445">
            <v>10.3</v>
          </cell>
        </row>
        <row r="446">
          <cell r="A446" t="str">
            <v>ARGG0005</v>
          </cell>
          <cell r="B446" t="str">
            <v>Visual Design amb Adobe Photoshop</v>
          </cell>
          <cell r="C446" t="str">
            <v>Arts gràfiques</v>
          </cell>
          <cell r="D446">
            <v>1</v>
          </cell>
          <cell r="E446">
            <v>40</v>
          </cell>
          <cell r="F446">
            <v>8.19</v>
          </cell>
          <cell r="G446">
            <v>10.3</v>
          </cell>
        </row>
        <row r="447">
          <cell r="A447" t="str">
            <v>ARGG0006</v>
          </cell>
          <cell r="B447" t="str">
            <v>Autodesk, disseny gràfic amb autocad</v>
          </cell>
          <cell r="C447" t="str">
            <v>Arts gràfiques</v>
          </cell>
          <cell r="D447">
            <v>2</v>
          </cell>
          <cell r="E447">
            <v>20</v>
          </cell>
          <cell r="F447">
            <v>8.19</v>
          </cell>
          <cell r="G447">
            <v>10.3</v>
          </cell>
        </row>
        <row r="448">
          <cell r="A448" t="str">
            <v>ARGG0007</v>
          </cell>
          <cell r="B448" t="str">
            <v>Adobe illustrator I</v>
          </cell>
          <cell r="C448" t="str">
            <v>Arts gràfiques</v>
          </cell>
          <cell r="D448">
            <v>1</v>
          </cell>
          <cell r="E448">
            <v>50</v>
          </cell>
          <cell r="F448">
            <v>8.19</v>
          </cell>
          <cell r="G448">
            <v>10.3</v>
          </cell>
        </row>
        <row r="449">
          <cell r="A449" t="str">
            <v>ARGG0008</v>
          </cell>
          <cell r="B449" t="str">
            <v>Adobe indesign I</v>
          </cell>
          <cell r="C449" t="str">
            <v>Arts gràfiques</v>
          </cell>
          <cell r="D449">
            <v>1</v>
          </cell>
          <cell r="E449">
            <v>50</v>
          </cell>
          <cell r="F449">
            <v>8.19</v>
          </cell>
          <cell r="G449">
            <v>10.3</v>
          </cell>
        </row>
        <row r="450">
          <cell r="A450" t="str">
            <v>ARGG0009</v>
          </cell>
          <cell r="B450" t="str">
            <v>Disseny UX / UI (disseny d'interfícies mòbils)</v>
          </cell>
          <cell r="C450" t="str">
            <v>Arts gràfiques</v>
          </cell>
          <cell r="D450">
            <v>3</v>
          </cell>
          <cell r="E450">
            <v>50</v>
          </cell>
          <cell r="F450">
            <v>8.19</v>
          </cell>
          <cell r="G450">
            <v>10.3</v>
          </cell>
        </row>
        <row r="451">
          <cell r="A451" t="str">
            <v>ARGG0010</v>
          </cell>
          <cell r="B451" t="str">
            <v>Adobe illustrator II</v>
          </cell>
          <cell r="C451" t="str">
            <v>Arts gràfiques</v>
          </cell>
          <cell r="D451">
            <v>2</v>
          </cell>
          <cell r="E451">
            <v>45</v>
          </cell>
          <cell r="F451">
            <v>8.19</v>
          </cell>
          <cell r="G451">
            <v>10.3</v>
          </cell>
        </row>
        <row r="452">
          <cell r="A452" t="str">
            <v>ARGG0011</v>
          </cell>
          <cell r="B452" t="str">
            <v>Adobe indesign II</v>
          </cell>
          <cell r="C452" t="str">
            <v>Arts gràfiques</v>
          </cell>
          <cell r="D452">
            <v>2</v>
          </cell>
          <cell r="E452">
            <v>45</v>
          </cell>
          <cell r="F452">
            <v>8.19</v>
          </cell>
          <cell r="G452">
            <v>10.3</v>
          </cell>
        </row>
        <row r="453">
          <cell r="A453" t="str">
            <v>ARGG0012</v>
          </cell>
          <cell r="B453" t="str">
            <v>DISSENY GRÀFIC VECTORIAL AMB ADOBE ILLUSTRATOR (BÀSIC)</v>
          </cell>
          <cell r="C453" t="str">
            <v>Arts gràfiques</v>
          </cell>
          <cell r="D453">
            <v>2</v>
          </cell>
          <cell r="E453">
            <v>100</v>
          </cell>
          <cell r="F453">
            <v>8.19</v>
          </cell>
          <cell r="G453">
            <v>10.3</v>
          </cell>
        </row>
        <row r="454">
          <cell r="A454" t="str">
            <v>ARGG0013</v>
          </cell>
          <cell r="B454" t="str">
            <v>Innovació en el disseny de productes i serveis dirigits al sector infantil</v>
          </cell>
          <cell r="C454" t="str">
            <v>Arts gràfiques</v>
          </cell>
          <cell r="D454">
            <v>3</v>
          </cell>
          <cell r="E454">
            <v>46</v>
          </cell>
          <cell r="F454">
            <v>8.19</v>
          </cell>
          <cell r="G454">
            <v>10.3</v>
          </cell>
        </row>
        <row r="455">
          <cell r="A455" t="str">
            <v>ARGG0014</v>
          </cell>
          <cell r="B455" t="str">
            <v>Animació multiplataforma amb Adobe Animate</v>
          </cell>
          <cell r="C455" t="str">
            <v>Arts gràfiques</v>
          </cell>
          <cell r="D455">
            <v>3</v>
          </cell>
          <cell r="E455">
            <v>60</v>
          </cell>
          <cell r="F455">
            <v>8.19</v>
          </cell>
          <cell r="G455">
            <v>10.3</v>
          </cell>
        </row>
        <row r="456">
          <cell r="A456" t="str">
            <v>ARGG0015</v>
          </cell>
          <cell r="B456" t="str">
            <v>Publicació en mitjans impresos i digitals amb Adobe Indesign</v>
          </cell>
          <cell r="C456" t="str">
            <v>Arts gràfiques</v>
          </cell>
          <cell r="D456">
            <v>3</v>
          </cell>
          <cell r="E456">
            <v>60</v>
          </cell>
          <cell r="F456">
            <v>8.19</v>
          </cell>
          <cell r="G456">
            <v>10.3</v>
          </cell>
        </row>
        <row r="457">
          <cell r="A457" t="str">
            <v>ARGG0016</v>
          </cell>
          <cell r="B457" t="str">
            <v>DISSENY ASSISTIT AUTOCAD 3D</v>
          </cell>
          <cell r="C457" t="str">
            <v>Arts gràfiques</v>
          </cell>
          <cell r="D457">
            <v>3</v>
          </cell>
          <cell r="E457">
            <v>20</v>
          </cell>
          <cell r="F457">
            <v>8.19</v>
          </cell>
          <cell r="G457">
            <v>10.3</v>
          </cell>
        </row>
        <row r="458">
          <cell r="A458" t="str">
            <v>ARGG0017</v>
          </cell>
          <cell r="B458" t="str">
            <v>EINES DE DISSENY ASSISTIT PER ORDINADOR AMB AUTOCAD</v>
          </cell>
          <cell r="C458" t="str">
            <v>Arts gràfiques</v>
          </cell>
          <cell r="D458">
            <v>3</v>
          </cell>
          <cell r="E458">
            <v>20</v>
          </cell>
          <cell r="F458">
            <v>8.19</v>
          </cell>
          <cell r="G458">
            <v>10.3</v>
          </cell>
        </row>
        <row r="459">
          <cell r="A459" t="str">
            <v>ARGG01</v>
          </cell>
          <cell r="B459" t="str">
            <v>IMPRESSIÓ DE PROJECTES DE DISSENY</v>
          </cell>
          <cell r="C459" t="str">
            <v>Arts gràfiques</v>
          </cell>
          <cell r="D459">
            <v>3</v>
          </cell>
          <cell r="E459">
            <v>30</v>
          </cell>
          <cell r="F459">
            <v>8.19</v>
          </cell>
          <cell r="G459">
            <v>10.3</v>
          </cell>
        </row>
        <row r="460">
          <cell r="A460" t="str">
            <v>ARGG02</v>
          </cell>
          <cell r="B460" t="str">
            <v>EINES AVANÇADES D' ADOBE ILLUSTRATOR</v>
          </cell>
          <cell r="C460" t="str">
            <v>Arts gràfiques</v>
          </cell>
          <cell r="D460">
            <v>3</v>
          </cell>
          <cell r="E460">
            <v>120</v>
          </cell>
          <cell r="F460">
            <v>8.19</v>
          </cell>
          <cell r="G460">
            <v>10.3</v>
          </cell>
        </row>
        <row r="461">
          <cell r="A461" t="str">
            <v>ARGG03</v>
          </cell>
          <cell r="B461" t="str">
            <v>DISSENY ASSISTIT PER ORDINADOR EN 2D I 3D</v>
          </cell>
          <cell r="C461" t="str">
            <v>Arts gràfiques</v>
          </cell>
          <cell r="D461">
            <v>3</v>
          </cell>
          <cell r="E461">
            <v>130</v>
          </cell>
          <cell r="F461">
            <v>8.19</v>
          </cell>
          <cell r="G461">
            <v>10.3</v>
          </cell>
        </row>
        <row r="462">
          <cell r="A462" t="str">
            <v>ARGG014PO</v>
          </cell>
          <cell r="B462" t="str">
            <v>PHOTOSHOP BÁSICO</v>
          </cell>
          <cell r="C462" t="str">
            <v>Arts gràfiques</v>
          </cell>
          <cell r="D462">
            <v>1</v>
          </cell>
          <cell r="E462">
            <v>100</v>
          </cell>
          <cell r="F462">
            <v>8.19</v>
          </cell>
          <cell r="G462">
            <v>10.3</v>
          </cell>
        </row>
        <row r="463">
          <cell r="A463" t="str">
            <v>ARGI0001</v>
          </cell>
          <cell r="B463" t="str">
            <v>RETOLACIÓ AMB EINES DE FABRICACIÓ DIGITAL</v>
          </cell>
          <cell r="C463" t="str">
            <v>Arts gràfiques</v>
          </cell>
          <cell r="D463">
            <v>1</v>
          </cell>
          <cell r="E463">
            <v>600</v>
          </cell>
          <cell r="F463">
            <v>8.19</v>
          </cell>
          <cell r="G463">
            <v>10.3</v>
          </cell>
        </row>
        <row r="464">
          <cell r="A464" t="str">
            <v>ARGI01</v>
          </cell>
          <cell r="B464" t="str">
            <v>MANIPULACIÓ I IMPRESSIÓ DE MATERIALS PLÀSTICS</v>
          </cell>
          <cell r="C464" t="str">
            <v>Arts gràfiques</v>
          </cell>
          <cell r="D464">
            <v>1</v>
          </cell>
          <cell r="E464">
            <v>275</v>
          </cell>
          <cell r="F464">
            <v>8.19</v>
          </cell>
          <cell r="G464">
            <v>10.3</v>
          </cell>
        </row>
        <row r="465">
          <cell r="A465" t="str">
            <v>ARGN0001</v>
          </cell>
          <cell r="B465" t="str">
            <v>DISSENY I PROGRAMACIÓ D' APLICACIONS MULTIMÈDIA</v>
          </cell>
          <cell r="C465" t="str">
            <v>Arts gràfiques</v>
          </cell>
          <cell r="D465">
            <v>2</v>
          </cell>
          <cell r="E465">
            <v>50</v>
          </cell>
          <cell r="F465">
            <v>8.19</v>
          </cell>
          <cell r="G465">
            <v>10.3</v>
          </cell>
        </row>
        <row r="466">
          <cell r="A466" t="str">
            <v>ARGN0002</v>
          </cell>
          <cell r="B466" t="str">
            <v>CONFECCIÓ I EDICIÓ D' E-BOOKS</v>
          </cell>
          <cell r="C466" t="str">
            <v>Arts gràfiques</v>
          </cell>
          <cell r="D466">
            <v>2</v>
          </cell>
          <cell r="E466">
            <v>50</v>
          </cell>
          <cell r="F466">
            <v>8.19</v>
          </cell>
          <cell r="G466">
            <v>10.3</v>
          </cell>
        </row>
        <row r="467">
          <cell r="A467" t="str">
            <v>ARGN0003</v>
          </cell>
          <cell r="B467" t="str">
            <v>TÈCNIQUES D' EDICIÓ</v>
          </cell>
          <cell r="C467" t="str">
            <v>Arts gràfiques</v>
          </cell>
          <cell r="D467">
            <v>2</v>
          </cell>
          <cell r="E467">
            <v>50</v>
          </cell>
          <cell r="F467">
            <v>8.19</v>
          </cell>
          <cell r="G467">
            <v>10.3</v>
          </cell>
        </row>
        <row r="468">
          <cell r="A468" t="str">
            <v>ARGN01</v>
          </cell>
          <cell r="B468" t="str">
            <v>DISSENY GRÀFIC DE PANTALLES INTERACTIVES</v>
          </cell>
          <cell r="C468" t="str">
            <v>Arts gràfiques</v>
          </cell>
          <cell r="D468">
            <v>3</v>
          </cell>
          <cell r="E468">
            <v>330</v>
          </cell>
          <cell r="F468">
            <v>8.19</v>
          </cell>
          <cell r="G468">
            <v>10.3</v>
          </cell>
        </row>
        <row r="469">
          <cell r="A469" t="str">
            <v>ARGN02</v>
          </cell>
          <cell r="B469" t="str">
            <v>EDICIÓ DE REVISTES DIGITALS I EBOOKS</v>
          </cell>
          <cell r="C469" t="str">
            <v>Arts gràfiques</v>
          </cell>
          <cell r="D469">
            <v>3</v>
          </cell>
          <cell r="E469">
            <v>300</v>
          </cell>
          <cell r="F469">
            <v>8.19</v>
          </cell>
          <cell r="G469">
            <v>10.3</v>
          </cell>
        </row>
        <row r="470">
          <cell r="A470" t="str">
            <v>ARGN03</v>
          </cell>
          <cell r="B470" t="str">
            <v>EDICIÓ D' AUDIOLLIBRES</v>
          </cell>
          <cell r="C470" t="str">
            <v>Arts gràfiques</v>
          </cell>
          <cell r="D470">
            <v>3</v>
          </cell>
          <cell r="E470">
            <v>90</v>
          </cell>
          <cell r="F470">
            <v>8.19</v>
          </cell>
          <cell r="G470">
            <v>10.3</v>
          </cell>
        </row>
        <row r="471">
          <cell r="A471" t="str">
            <v>ARGN04</v>
          </cell>
          <cell r="B471" t="str">
            <v>DISSENY EDITORIAL AMB ADOBE INDESIGN</v>
          </cell>
          <cell r="C471" t="str">
            <v>Arts gràfiques</v>
          </cell>
          <cell r="D471">
            <v>3</v>
          </cell>
          <cell r="E471">
            <v>200</v>
          </cell>
          <cell r="F471">
            <v>8.19</v>
          </cell>
          <cell r="G471">
            <v>10.3</v>
          </cell>
        </row>
        <row r="472">
          <cell r="A472" t="str">
            <v>ARGT0001</v>
          </cell>
          <cell r="B472" t="str">
            <v>OPERATIVA BÀSICA DEL SECTOR DE L' ENVÀS I EMBALATGE</v>
          </cell>
          <cell r="C472" t="str">
            <v>Arts gràfiques</v>
          </cell>
          <cell r="D472">
            <v>2</v>
          </cell>
          <cell r="E472">
            <v>140</v>
          </cell>
          <cell r="F472">
            <v>8.19</v>
          </cell>
          <cell r="G472">
            <v>10.3</v>
          </cell>
        </row>
        <row r="473">
          <cell r="A473" t="str">
            <v>ARTA0001</v>
          </cell>
          <cell r="B473" t="str">
            <v>OPERACIONS BASIQUES D' ORAM SOBRE SUPERFÍCIES DE FUSTA</v>
          </cell>
          <cell r="C473" t="str">
            <v>Arts i artesania</v>
          </cell>
          <cell r="D473">
            <v>1</v>
          </cell>
          <cell r="E473">
            <v>250</v>
          </cell>
          <cell r="F473">
            <v>6.78</v>
          </cell>
          <cell r="G473">
            <v>8.98</v>
          </cell>
        </row>
        <row r="474">
          <cell r="A474" t="str">
            <v>ARTA0002</v>
          </cell>
          <cell r="B474" t="str">
            <v>EMPRENEDORIA EN ARTESANIA</v>
          </cell>
          <cell r="C474" t="str">
            <v>Arts i artesania</v>
          </cell>
          <cell r="D474">
            <v>2</v>
          </cell>
          <cell r="E474">
            <v>60</v>
          </cell>
          <cell r="F474">
            <v>6.78</v>
          </cell>
          <cell r="G474">
            <v>8.98</v>
          </cell>
        </row>
        <row r="475">
          <cell r="A475" t="str">
            <v>ARTA0003</v>
          </cell>
          <cell r="B475" t="str">
            <v>CONFECCIÓ ARTESANAL DE PECES DE VESTIR I ACCESSORIS DE MODA EN PUNT I GANXET</v>
          </cell>
          <cell r="C475" t="str">
            <v>Arts i artesania</v>
          </cell>
          <cell r="D475">
            <v>1</v>
          </cell>
          <cell r="E475">
            <v>300</v>
          </cell>
          <cell r="F475">
            <v>6.78</v>
          </cell>
          <cell r="G475">
            <v>8.98</v>
          </cell>
        </row>
        <row r="476">
          <cell r="A476" t="str">
            <v>ARTA0004</v>
          </cell>
          <cell r="B476" t="str">
            <v>APLICACIÓ DE FIBRES VEGETALS AL MOBILIARI: REIXETA DE RATAN.</v>
          </cell>
          <cell r="C476" t="str">
            <v>Arts i artesania</v>
          </cell>
          <cell r="D476">
            <v>1</v>
          </cell>
          <cell r="E476">
            <v>40</v>
          </cell>
          <cell r="F476">
            <v>6.78</v>
          </cell>
          <cell r="G476">
            <v>8.98</v>
          </cell>
        </row>
        <row r="477">
          <cell r="A477" t="str">
            <v>ARTA0005</v>
          </cell>
          <cell r="B477" t="str">
            <v>TÈCNICA ARTESANAL D' ORNNAMENTACIÓ AMB TARACEA GRANADINA</v>
          </cell>
          <cell r="C477" t="str">
            <v>Arts i artesania</v>
          </cell>
          <cell r="D477">
            <v>1</v>
          </cell>
          <cell r="E477">
            <v>90</v>
          </cell>
          <cell r="F477">
            <v>6.78</v>
          </cell>
          <cell r="G477">
            <v>8.98</v>
          </cell>
        </row>
        <row r="478">
          <cell r="A478" t="str">
            <v>ARTA0006</v>
          </cell>
          <cell r="B478" t="str">
            <v>ELABORACIÓ D' OBJECTES ARTESANS EN FUSTA</v>
          </cell>
          <cell r="C478" t="str">
            <v>Arts i artesania</v>
          </cell>
          <cell r="D478">
            <v>1</v>
          </cell>
          <cell r="E478">
            <v>250</v>
          </cell>
          <cell r="F478">
            <v>6.78</v>
          </cell>
          <cell r="G478">
            <v>8.98</v>
          </cell>
        </row>
        <row r="479">
          <cell r="A479" t="str">
            <v>ARTA0007</v>
          </cell>
          <cell r="B479" t="str">
            <v>DISSENY I REALITZACIÓ ARTESANAL DE PECES DE VESTIR I ACCESSORIS DE MODA EN PUNT I GANXET</v>
          </cell>
          <cell r="C479" t="str">
            <v>Arts i artesania</v>
          </cell>
          <cell r="D479">
            <v>2</v>
          </cell>
          <cell r="E479">
            <v>250</v>
          </cell>
          <cell r="F479">
            <v>6.78</v>
          </cell>
          <cell r="G479">
            <v>8.98</v>
          </cell>
        </row>
        <row r="480">
          <cell r="A480" t="str">
            <v>ARTA0008</v>
          </cell>
          <cell r="B480" t="str">
            <v>ELABORACIÓ D' OBJECTES ARTESANS DE PALMITO</v>
          </cell>
          <cell r="C480" t="str">
            <v>Arts i artesania</v>
          </cell>
          <cell r="D480">
            <v>1</v>
          </cell>
          <cell r="E480">
            <v>160</v>
          </cell>
          <cell r="F480">
            <v>6.78</v>
          </cell>
          <cell r="G480">
            <v>8.98</v>
          </cell>
        </row>
        <row r="481">
          <cell r="A481" t="str">
            <v>ARTA01</v>
          </cell>
          <cell r="B481" t="str">
            <v>BRODATS EN SEDA I OR</v>
          </cell>
          <cell r="C481" t="str">
            <v>Arts i artesania</v>
          </cell>
          <cell r="D481">
            <v>1</v>
          </cell>
          <cell r="E481">
            <v>700</v>
          </cell>
          <cell r="F481">
            <v>6.78</v>
          </cell>
          <cell r="G481">
            <v>8.98</v>
          </cell>
        </row>
        <row r="482">
          <cell r="A482" t="str">
            <v>ARTB0001</v>
          </cell>
          <cell r="B482" t="str">
            <v>SISTEMES CAD/CAM PER AL MODELAT 3D I PROTOTIPAT APLICATS A JOIERIA</v>
          </cell>
          <cell r="C482" t="str">
            <v>Arts i artesania</v>
          </cell>
          <cell r="D482">
            <v>2</v>
          </cell>
          <cell r="E482">
            <v>300</v>
          </cell>
          <cell r="F482">
            <v>6.78</v>
          </cell>
          <cell r="G482">
            <v>8.98</v>
          </cell>
        </row>
        <row r="483">
          <cell r="A483" t="str">
            <v>ARTB0002</v>
          </cell>
          <cell r="B483" t="str">
            <v>PROJECTES DE DISSENY DE JOIERIA</v>
          </cell>
          <cell r="C483" t="str">
            <v>Arts i artesania</v>
          </cell>
          <cell r="D483">
            <v>2</v>
          </cell>
          <cell r="E483">
            <v>250</v>
          </cell>
          <cell r="F483">
            <v>6.78</v>
          </cell>
          <cell r="G483">
            <v>8.98</v>
          </cell>
        </row>
        <row r="484">
          <cell r="A484" t="str">
            <v>ARTB0003</v>
          </cell>
          <cell r="B484" t="str">
            <v>TÈCNIQUES D' ACABATS MECÀNICS I QUÍMICS DE PECES DE JOIERIA I ARGENTERIA</v>
          </cell>
          <cell r="C484" t="str">
            <v>Arts i artesania</v>
          </cell>
          <cell r="D484">
            <v>2</v>
          </cell>
          <cell r="E484">
            <v>120</v>
          </cell>
          <cell r="F484">
            <v>6.78</v>
          </cell>
          <cell r="G484">
            <v>8.98</v>
          </cell>
        </row>
        <row r="485">
          <cell r="A485" t="str">
            <v>ARTB0004</v>
          </cell>
          <cell r="B485" t="str">
            <v>OPERACIONS BÀSIQUES DE LA FABRICACIÓ DE JOIES</v>
          </cell>
          <cell r="C485" t="str">
            <v>Arts i artesania</v>
          </cell>
          <cell r="D485">
            <v>2</v>
          </cell>
          <cell r="E485">
            <v>300</v>
          </cell>
          <cell r="F485">
            <v>6.78</v>
          </cell>
          <cell r="G485">
            <v>8.98</v>
          </cell>
        </row>
        <row r="486">
          <cell r="A486" t="str">
            <v>ARTB0005</v>
          </cell>
          <cell r="B486" t="str">
            <v>PRINCIPIS BÀSICS DEL DISSENY DE JOIERIA</v>
          </cell>
          <cell r="C486" t="str">
            <v>Arts i artesania</v>
          </cell>
          <cell r="D486">
            <v>2</v>
          </cell>
          <cell r="E486">
            <v>230</v>
          </cell>
          <cell r="F486">
            <v>6.78</v>
          </cell>
          <cell r="G486">
            <v>8.98</v>
          </cell>
        </row>
        <row r="487">
          <cell r="A487" t="str">
            <v>ARTB0006</v>
          </cell>
          <cell r="B487" t="str">
            <v>TÈCNIQUES DE FABRICACIÓ DE JOIERIA</v>
          </cell>
          <cell r="C487" t="str">
            <v>Arts i artesania</v>
          </cell>
          <cell r="D487">
            <v>2</v>
          </cell>
          <cell r="E487">
            <v>200</v>
          </cell>
          <cell r="F487">
            <v>6.78</v>
          </cell>
          <cell r="G487">
            <v>8.98</v>
          </cell>
        </row>
        <row r="488">
          <cell r="A488" t="str">
            <v>ARTB0007</v>
          </cell>
          <cell r="B488" t="str">
            <v>TÈCNIQUES DE MICROFUSIÓ EN JOIERIA I ORFEBRERIA</v>
          </cell>
          <cell r="C488" t="str">
            <v>Arts i artesania</v>
          </cell>
          <cell r="D488">
            <v>2</v>
          </cell>
          <cell r="E488">
            <v>250</v>
          </cell>
          <cell r="F488">
            <v>6.78</v>
          </cell>
          <cell r="G488">
            <v>8.98</v>
          </cell>
        </row>
        <row r="489">
          <cell r="A489" t="str">
            <v>ARTB0008</v>
          </cell>
          <cell r="B489" t="str">
            <v>TÈCNIQUES DECORATIVES DE PECES DE JOIERIA I ARGENTERIA</v>
          </cell>
          <cell r="C489" t="str">
            <v>Arts i artesania</v>
          </cell>
          <cell r="D489">
            <v>2</v>
          </cell>
          <cell r="E489">
            <v>120</v>
          </cell>
          <cell r="F489">
            <v>6.78</v>
          </cell>
          <cell r="G489">
            <v>8.98</v>
          </cell>
        </row>
        <row r="490">
          <cell r="A490" t="str">
            <v>ARTB0009</v>
          </cell>
          <cell r="B490" t="str">
            <v>DISSENY DE JOIES ASSISTIT PER ORDINADOR. NIVELL I</v>
          </cell>
          <cell r="C490" t="str">
            <v>Arts i artesania</v>
          </cell>
          <cell r="D490">
            <v>2</v>
          </cell>
          <cell r="E490">
            <v>40</v>
          </cell>
          <cell r="F490">
            <v>6.78</v>
          </cell>
          <cell r="G490">
            <v>8.98</v>
          </cell>
        </row>
        <row r="491">
          <cell r="A491" t="str">
            <v>ARTB0010</v>
          </cell>
          <cell r="B491" t="str">
            <v>DISSENY DE JOIES ASSISTIT PER ORDINADOR. NIVELL III</v>
          </cell>
          <cell r="C491" t="str">
            <v>Arts i artesania</v>
          </cell>
          <cell r="D491">
            <v>2</v>
          </cell>
          <cell r="E491">
            <v>32</v>
          </cell>
          <cell r="F491">
            <v>6.78</v>
          </cell>
          <cell r="G491">
            <v>8.98</v>
          </cell>
        </row>
        <row r="492">
          <cell r="A492" t="str">
            <v>ARTB0011</v>
          </cell>
          <cell r="B492" t="str">
            <v>ESMALT AL FOC EN JOIERIA. NIVELL II</v>
          </cell>
          <cell r="C492" t="str">
            <v>Arts i artesania</v>
          </cell>
          <cell r="D492">
            <v>2</v>
          </cell>
          <cell r="E492">
            <v>40</v>
          </cell>
          <cell r="F492">
            <v>6.78</v>
          </cell>
          <cell r="G492">
            <v>8.98</v>
          </cell>
        </row>
        <row r="493">
          <cell r="A493" t="str">
            <v>ARTB0012</v>
          </cell>
          <cell r="B493" t="str">
            <v>OPERACIONS D' ESPECIALITZACIÓ EN PROCESSOS I DESENVOLUPAMENT D' ALTA JOIERIA</v>
          </cell>
          <cell r="C493" t="str">
            <v>Arts i artesania</v>
          </cell>
          <cell r="D493">
            <v>2</v>
          </cell>
          <cell r="E493">
            <v>390</v>
          </cell>
          <cell r="F493">
            <v>6.78</v>
          </cell>
          <cell r="G493">
            <v>8.98</v>
          </cell>
        </row>
        <row r="494">
          <cell r="A494" t="str">
            <v>ARTB0013</v>
          </cell>
          <cell r="B494" t="str">
            <v>OPERACIONS AUXILIARS DE FABRICACIÓ DE JOIERIA</v>
          </cell>
          <cell r="C494" t="str">
            <v>Arts i artesania</v>
          </cell>
          <cell r="D494">
            <v>1</v>
          </cell>
          <cell r="E494">
            <v>300</v>
          </cell>
          <cell r="F494">
            <v>6.78</v>
          </cell>
          <cell r="G494">
            <v>8.98</v>
          </cell>
        </row>
        <row r="495">
          <cell r="A495" t="str">
            <v>ARTB0014</v>
          </cell>
          <cell r="B495" t="str">
            <v>DISSENY DE JOIES ASSISTIT PER ORDINADOR. NIVELL II</v>
          </cell>
          <cell r="C495" t="str">
            <v>Arts i artesania</v>
          </cell>
          <cell r="D495">
            <v>2</v>
          </cell>
          <cell r="E495">
            <v>40</v>
          </cell>
          <cell r="F495">
            <v>6.78</v>
          </cell>
          <cell r="G495">
            <v>8.98</v>
          </cell>
        </row>
        <row r="496">
          <cell r="A496" t="str">
            <v>ARTB0015</v>
          </cell>
          <cell r="B496" t="str">
            <v>ESMALT AL FOC EN JOIERIA. NIVELL I</v>
          </cell>
          <cell r="C496" t="str">
            <v>Arts i artesania</v>
          </cell>
          <cell r="D496">
            <v>2</v>
          </cell>
          <cell r="E496">
            <v>32</v>
          </cell>
          <cell r="F496">
            <v>6.78</v>
          </cell>
          <cell r="G496">
            <v>8.98</v>
          </cell>
        </row>
        <row r="497">
          <cell r="A497" t="str">
            <v>ARTB0016</v>
          </cell>
          <cell r="B497" t="str">
            <v>JOIERIA BÀSICA</v>
          </cell>
          <cell r="C497" t="str">
            <v>Arts i artesania</v>
          </cell>
          <cell r="D497">
            <v>2</v>
          </cell>
          <cell r="E497">
            <v>30</v>
          </cell>
          <cell r="F497">
            <v>6.78</v>
          </cell>
          <cell r="G497">
            <v>8.98</v>
          </cell>
        </row>
        <row r="498">
          <cell r="A498" t="str">
            <v>ARTB01</v>
          </cell>
          <cell r="B498" t="str">
            <v>ENGASTAT DE JOIERIA</v>
          </cell>
          <cell r="C498" t="str">
            <v>Arts i artesania</v>
          </cell>
          <cell r="D498">
            <v>2</v>
          </cell>
          <cell r="E498">
            <v>450</v>
          </cell>
          <cell r="F498">
            <v>6.78</v>
          </cell>
          <cell r="G498">
            <v>8.98</v>
          </cell>
        </row>
        <row r="499">
          <cell r="A499" t="str">
            <v>ARTB02</v>
          </cell>
          <cell r="B499" t="str">
            <v>CREACIÓ D' UN TALLER DE JOIERIA POLIVALENT</v>
          </cell>
          <cell r="C499" t="str">
            <v>Arts i artesania</v>
          </cell>
          <cell r="D499">
            <v>2</v>
          </cell>
          <cell r="E499">
            <v>60</v>
          </cell>
          <cell r="F499">
            <v>6.78</v>
          </cell>
          <cell r="G499">
            <v>8.98</v>
          </cell>
        </row>
        <row r="500">
          <cell r="A500" t="str">
            <v>ARTB03</v>
          </cell>
          <cell r="B500" t="str">
            <v>ESCULTURA DIGITAL APLICADA A JOIERIA</v>
          </cell>
          <cell r="C500" t="str">
            <v>Arts i artesania</v>
          </cell>
          <cell r="D500">
            <v>2</v>
          </cell>
          <cell r="E500">
            <v>200</v>
          </cell>
          <cell r="F500">
            <v>6.78</v>
          </cell>
          <cell r="G500">
            <v>8.98</v>
          </cell>
        </row>
        <row r="501">
          <cell r="A501" t="str">
            <v>ARTB04</v>
          </cell>
          <cell r="B501" t="str">
            <v>DIBUIX VECTORIAL APLICAT AL GRAVAT I TALL LÀSER</v>
          </cell>
          <cell r="C501" t="str">
            <v>Arts i artesania</v>
          </cell>
          <cell r="D501">
            <v>2</v>
          </cell>
          <cell r="E501">
            <v>120</v>
          </cell>
          <cell r="F501">
            <v>6.78</v>
          </cell>
          <cell r="G501">
            <v>8.98</v>
          </cell>
        </row>
        <row r="502">
          <cell r="A502" t="str">
            <v>ARTB05</v>
          </cell>
          <cell r="B502" t="str">
            <v>MODELAT EN CERA APLICAT A JOIERIA</v>
          </cell>
          <cell r="C502" t="str">
            <v>Arts i artesania</v>
          </cell>
          <cell r="D502">
            <v>2</v>
          </cell>
          <cell r="E502">
            <v>180</v>
          </cell>
          <cell r="F502">
            <v>6.78</v>
          </cell>
          <cell r="G502">
            <v>8.98</v>
          </cell>
        </row>
        <row r="503">
          <cell r="A503" t="str">
            <v>ARTB06</v>
          </cell>
          <cell r="B503" t="str">
            <v>RETOC FOTOGRÀFIC APLICAT A JOIERIA</v>
          </cell>
          <cell r="C503" t="str">
            <v>Arts i artesania</v>
          </cell>
          <cell r="D503">
            <v>2</v>
          </cell>
          <cell r="E503">
            <v>150</v>
          </cell>
          <cell r="F503">
            <v>6.78</v>
          </cell>
          <cell r="G503">
            <v>8.98</v>
          </cell>
        </row>
        <row r="504">
          <cell r="A504" t="str">
            <v>ARTG0001</v>
          </cell>
          <cell r="B504" t="str">
            <v>CONSTRUCCIÓ ARTESANAL DE GUITARRES ESPANYOLES.</v>
          </cell>
          <cell r="C504" t="str">
            <v>Arts i artesania</v>
          </cell>
          <cell r="D504">
            <v>2</v>
          </cell>
          <cell r="E504">
            <v>870</v>
          </cell>
          <cell r="F504">
            <v>6.78</v>
          </cell>
          <cell r="G504">
            <v>8.98</v>
          </cell>
        </row>
        <row r="505">
          <cell r="A505" t="str">
            <v>ARTN0001</v>
          </cell>
          <cell r="B505" t="str">
            <v>TORN ALFARER</v>
          </cell>
          <cell r="C505" t="str">
            <v>Arts i artesania</v>
          </cell>
          <cell r="D505">
            <v>2</v>
          </cell>
          <cell r="E505">
            <v>600</v>
          </cell>
          <cell r="F505">
            <v>6.78</v>
          </cell>
          <cell r="G505">
            <v>8.98</v>
          </cell>
        </row>
        <row r="506">
          <cell r="A506" t="str">
            <v>ARTN0002</v>
          </cell>
          <cell r="B506" t="str">
            <v>COCCIONS ALTERNATIVES EXPERIMENTALS APLICADES A LA CERÀMICA</v>
          </cell>
          <cell r="C506" t="str">
            <v>Arts i artesania</v>
          </cell>
          <cell r="D506">
            <v>2</v>
          </cell>
          <cell r="E506">
            <v>150</v>
          </cell>
          <cell r="F506">
            <v>6.78</v>
          </cell>
          <cell r="G506">
            <v>8.98</v>
          </cell>
        </row>
        <row r="507">
          <cell r="A507" t="str">
            <v>ARTN0003</v>
          </cell>
          <cell r="B507" t="str">
            <v>DECORACIÓ ARTESANAL DE PRODUCTES CERAMICS MITJANÇANT TECNICA DE TERCER FOC</v>
          </cell>
          <cell r="C507" t="str">
            <v>Arts i artesania</v>
          </cell>
          <cell r="D507">
            <v>2</v>
          </cell>
          <cell r="E507">
            <v>75</v>
          </cell>
          <cell r="F507">
            <v>6.78</v>
          </cell>
          <cell r="G507">
            <v>8.98</v>
          </cell>
        </row>
        <row r="508">
          <cell r="A508" t="str">
            <v>ARTN0004</v>
          </cell>
          <cell r="B508" t="str">
            <v>DISSENY I ELABORACIÓ DE MOTLLES DE COLADA</v>
          </cell>
          <cell r="C508" t="str">
            <v>Arts i artesania</v>
          </cell>
          <cell r="D508">
            <v>2</v>
          </cell>
          <cell r="E508">
            <v>200</v>
          </cell>
          <cell r="F508">
            <v>6.78</v>
          </cell>
          <cell r="G508">
            <v>8.98</v>
          </cell>
        </row>
        <row r="509">
          <cell r="A509" t="str">
            <v>ARTN0005</v>
          </cell>
          <cell r="B509" t="str">
            <v>ELABORACIÓ D' ORNAMENTS MITJANÇANT PASTES CERÀMIQUES.</v>
          </cell>
          <cell r="C509" t="str">
            <v>Arts i artesania</v>
          </cell>
          <cell r="D509">
            <v>2</v>
          </cell>
          <cell r="E509">
            <v>130</v>
          </cell>
          <cell r="F509">
            <v>6.78</v>
          </cell>
          <cell r="G509">
            <v>8.98</v>
          </cell>
        </row>
        <row r="510">
          <cell r="A510" t="str">
            <v>ARTN0006</v>
          </cell>
          <cell r="B510" t="str">
            <v>TÈCNIQUES D' ESMALTAT I ACABAT D' ESCULTURES CERÀMIQUES.</v>
          </cell>
          <cell r="C510" t="str">
            <v>Arts i artesania</v>
          </cell>
          <cell r="D510">
            <v>2</v>
          </cell>
          <cell r="E510">
            <v>140</v>
          </cell>
          <cell r="F510">
            <v>6.78</v>
          </cell>
          <cell r="G510">
            <v>8.98</v>
          </cell>
        </row>
        <row r="511">
          <cell r="A511" t="str">
            <v>ARTN0007</v>
          </cell>
          <cell r="B511" t="str">
            <v>ELABORACIÓ I APLICACIÓ D' ESMALTS CERÀMICS DE BAIXA I ALTA TEMPERATURA</v>
          </cell>
          <cell r="C511" t="str">
            <v>Arts i artesania</v>
          </cell>
          <cell r="D511">
            <v>2</v>
          </cell>
          <cell r="E511">
            <v>100</v>
          </cell>
          <cell r="F511">
            <v>6.78</v>
          </cell>
          <cell r="G511">
            <v>8.98</v>
          </cell>
        </row>
        <row r="512">
          <cell r="A512" t="str">
            <v>ARTN0008</v>
          </cell>
          <cell r="B512" t="str">
            <v>TÈCNIQUES DE TRANSFERÈNCIA DIRECTA D' IMATGES EN SUPORTS CERÀMICS: SOBRE CUBI</v>
          </cell>
          <cell r="C512" t="str">
            <v>Arts i artesania</v>
          </cell>
          <cell r="D512">
            <v>2</v>
          </cell>
          <cell r="E512">
            <v>150</v>
          </cell>
          <cell r="F512">
            <v>6.78</v>
          </cell>
          <cell r="G512">
            <v>8.98</v>
          </cell>
        </row>
        <row r="513">
          <cell r="A513" t="str">
            <v>ARTN0009</v>
          </cell>
          <cell r="B513" t="str">
            <v>TÈCNIQUES TRANSFERÈNCIA INDIRECTA IMATGES SUPORTS CERÀMICS: CALCOMANIES.</v>
          </cell>
          <cell r="C513" t="str">
            <v>Arts i artesania</v>
          </cell>
          <cell r="D513">
            <v>2</v>
          </cell>
          <cell r="E513">
            <v>100</v>
          </cell>
          <cell r="F513">
            <v>6.78</v>
          </cell>
          <cell r="G513">
            <v>8.98</v>
          </cell>
        </row>
        <row r="514">
          <cell r="A514" t="str">
            <v>ARTN0010</v>
          </cell>
          <cell r="B514" t="str">
            <v>DIGITALITZACIÓ DE MODEL I IMPRESSIÓ EN 3D, APLICAT A LA CERÀMICA</v>
          </cell>
          <cell r="C514" t="str">
            <v>Arts i artesania</v>
          </cell>
          <cell r="D514">
            <v>2</v>
          </cell>
          <cell r="E514">
            <v>120</v>
          </cell>
          <cell r="F514">
            <v>6.78</v>
          </cell>
          <cell r="G514">
            <v>8.98</v>
          </cell>
        </row>
        <row r="515">
          <cell r="A515" t="str">
            <v>ARTN0011</v>
          </cell>
          <cell r="B515" t="str">
            <v>TÈCNIQUES GRÀFIQUES APLICADES AL DESENVOLUPAMENT D' ESBOSSOS.</v>
          </cell>
          <cell r="C515" t="str">
            <v>Arts i artesania</v>
          </cell>
          <cell r="D515">
            <v>2</v>
          </cell>
          <cell r="E515">
            <v>50</v>
          </cell>
          <cell r="F515">
            <v>6.78</v>
          </cell>
          <cell r="G515">
            <v>8.98</v>
          </cell>
        </row>
        <row r="516">
          <cell r="A516" t="str">
            <v>ARTN0012</v>
          </cell>
          <cell r="B516" t="str">
            <v>TÈCNIQUES DE TRANSFERÈNCIA DIRECTA D' IMATGES EN SUPORTS CERAMICS: CORDA SECA I SOTA COBERTA</v>
          </cell>
          <cell r="C516" t="str">
            <v>Arts i artesania</v>
          </cell>
          <cell r="D516">
            <v>2</v>
          </cell>
          <cell r="E516">
            <v>100</v>
          </cell>
          <cell r="F516">
            <v>6.78</v>
          </cell>
          <cell r="G516">
            <v>8.98</v>
          </cell>
        </row>
        <row r="517">
          <cell r="A517" t="str">
            <v>ARTN0013</v>
          </cell>
          <cell r="B517" t="str">
            <v>ESCULTOR CERAMISTA</v>
          </cell>
          <cell r="C517" t="str">
            <v>Arts i artesania</v>
          </cell>
          <cell r="D517">
            <v>2</v>
          </cell>
          <cell r="E517">
            <v>300</v>
          </cell>
          <cell r="F517">
            <v>6.78</v>
          </cell>
          <cell r="G517">
            <v>8.98</v>
          </cell>
        </row>
        <row r="518">
          <cell r="A518" t="str">
            <v>ARTN0014</v>
          </cell>
          <cell r="B518" t="str">
            <v>DECORACIÓ ARTESANAL SOBRE SUPORT CERÀMIC MITJANÇANT TÈCNICA DE CORDA SECA</v>
          </cell>
          <cell r="C518" t="str">
            <v>Arts i artesania</v>
          </cell>
          <cell r="D518">
            <v>2</v>
          </cell>
          <cell r="E518">
            <v>250</v>
          </cell>
          <cell r="F518">
            <v>6.78</v>
          </cell>
          <cell r="G518">
            <v>8.98</v>
          </cell>
        </row>
        <row r="519">
          <cell r="A519" t="str">
            <v>ARTN0015</v>
          </cell>
          <cell r="B519" t="str">
            <v>TÈCNIQUES TRANSF. DIRECTA IMATGES SUPORTS CERÀMICS: QUATRICOMIES.</v>
          </cell>
          <cell r="C519" t="str">
            <v>Arts i artesania</v>
          </cell>
          <cell r="D519">
            <v>2</v>
          </cell>
          <cell r="E519">
            <v>200</v>
          </cell>
          <cell r="F519">
            <v>6.78</v>
          </cell>
          <cell r="G519">
            <v>8.98</v>
          </cell>
        </row>
        <row r="520">
          <cell r="A520" t="str">
            <v>ARTN01</v>
          </cell>
          <cell r="B520" t="str">
            <v>DECORACIÓ ARTESANAL DE CERÀMICA AMB FIGURES HUMANES, IMATGES RELIGIOSES I RETRATS</v>
          </cell>
          <cell r="C520" t="str">
            <v>Arts i artesania</v>
          </cell>
          <cell r="D520">
            <v>2</v>
          </cell>
          <cell r="E520">
            <v>300</v>
          </cell>
          <cell r="F520">
            <v>6.78</v>
          </cell>
          <cell r="G520">
            <v>8.98</v>
          </cell>
        </row>
        <row r="521">
          <cell r="A521" t="str">
            <v>ARTN02</v>
          </cell>
          <cell r="B521" t="str">
            <v>PRODUCCIÓ DE PECES CERÀMIQUES ARTESANALS MITJANÇANT MOTLLES D' ESCAIOLA</v>
          </cell>
          <cell r="C521" t="str">
            <v>Arts i artesania</v>
          </cell>
          <cell r="D521">
            <v>1</v>
          </cell>
          <cell r="E521">
            <v>300</v>
          </cell>
          <cell r="F521">
            <v>6.78</v>
          </cell>
          <cell r="G521">
            <v>8.98</v>
          </cell>
        </row>
        <row r="522">
          <cell r="A522" t="str">
            <v>ARTR0001</v>
          </cell>
          <cell r="B522" t="str">
            <v>REPARACIÓ I RESTITUCIÓ DE COBERTES TRADICIONALS DE ROTLLOS</v>
          </cell>
          <cell r="C522" t="str">
            <v>Arts i artesania</v>
          </cell>
          <cell r="D522">
            <v>1</v>
          </cell>
          <cell r="E522">
            <v>210</v>
          </cell>
          <cell r="F522">
            <v>6.78</v>
          </cell>
          <cell r="G522">
            <v>8.98</v>
          </cell>
        </row>
        <row r="523">
          <cell r="A523" t="str">
            <v>ARTR01</v>
          </cell>
          <cell r="B523" t="str">
            <v>APLICACIÓ DE NANOCONSOLIDANTS I IMPERMEABILITZANTS EN CONSERVACIÓ DEL PATRIMONI</v>
          </cell>
          <cell r="C523" t="str">
            <v>Arts i artesania</v>
          </cell>
          <cell r="D523">
            <v>3</v>
          </cell>
          <cell r="E523">
            <v>25</v>
          </cell>
          <cell r="F523">
            <v>6.78</v>
          </cell>
          <cell r="G523">
            <v>8.98</v>
          </cell>
        </row>
        <row r="524">
          <cell r="A524" t="str">
            <v>ARTU01</v>
          </cell>
          <cell r="B524" t="str">
            <v>BALL FLAMENC</v>
          </cell>
          <cell r="C524" t="str">
            <v>Arts i artesania</v>
          </cell>
          <cell r="D524">
            <v>2</v>
          </cell>
          <cell r="E524">
            <v>900</v>
          </cell>
          <cell r="F524">
            <v>6.78</v>
          </cell>
          <cell r="G524">
            <v>8.98</v>
          </cell>
        </row>
        <row r="525">
          <cell r="A525" t="str">
            <v>ARTU02</v>
          </cell>
          <cell r="B525" t="str">
            <v>CANTE FLAMENCO</v>
          </cell>
          <cell r="C525" t="str">
            <v>Arts i artesania</v>
          </cell>
          <cell r="D525">
            <v>2</v>
          </cell>
          <cell r="E525">
            <v>900</v>
          </cell>
          <cell r="F525">
            <v>6.78</v>
          </cell>
          <cell r="G525">
            <v>8.98</v>
          </cell>
        </row>
        <row r="526">
          <cell r="A526" t="str">
            <v>ARTU03</v>
          </cell>
          <cell r="B526" t="str">
            <v>PERCUSSIÓ FLAMENCA</v>
          </cell>
          <cell r="C526" t="str">
            <v>Arts i artesania</v>
          </cell>
          <cell r="D526">
            <v>2</v>
          </cell>
          <cell r="E526">
            <v>900</v>
          </cell>
          <cell r="F526">
            <v>6.78</v>
          </cell>
          <cell r="G526">
            <v>8.98</v>
          </cell>
        </row>
        <row r="527">
          <cell r="A527" t="str">
            <v>ARTU04</v>
          </cell>
          <cell r="B527" t="str">
            <v>GUITARRA FLAMENCA</v>
          </cell>
          <cell r="C527" t="str">
            <v>Arts i artesania</v>
          </cell>
          <cell r="D527">
            <v>2</v>
          </cell>
          <cell r="E527">
            <v>900</v>
          </cell>
          <cell r="F527">
            <v>6.78</v>
          </cell>
          <cell r="G527">
            <v>8.98</v>
          </cell>
        </row>
        <row r="528">
          <cell r="A528" t="str">
            <v>ARTU05</v>
          </cell>
          <cell r="B528" t="str">
            <v>CARACTERITZACIÓ I INTERPRETACIÓ PER A CANTANTS I ARTISTES LÍRICS</v>
          </cell>
          <cell r="C528" t="str">
            <v>Arts i artesania</v>
          </cell>
          <cell r="D528">
            <v>2</v>
          </cell>
          <cell r="E528">
            <v>24</v>
          </cell>
          <cell r="F528">
            <v>6.78</v>
          </cell>
          <cell r="G528">
            <v>8.98</v>
          </cell>
        </row>
        <row r="529">
          <cell r="A529" t="str">
            <v>ARTU06</v>
          </cell>
          <cell r="B529" t="str">
            <v>PERFECCIONAMENT PER A COMPOSITORS, DIRECTORS MUSICALS I PIANISTES ACOMPANYANTS I REPERTORISTES D' ESPECTACLES LÍRICS</v>
          </cell>
          <cell r="C529" t="str">
            <v>Arts i artesania</v>
          </cell>
          <cell r="D529">
            <v>2</v>
          </cell>
          <cell r="E529">
            <v>30</v>
          </cell>
          <cell r="F529">
            <v>6.78</v>
          </cell>
          <cell r="G529">
            <v>8.98</v>
          </cell>
        </row>
        <row r="530">
          <cell r="A530" t="str">
            <v>ARTU07</v>
          </cell>
          <cell r="B530" t="str">
            <v>PERFECCIONAMENT PER A DIRECTORS D' ESCENA D' ESPECTACLES LÍRICS</v>
          </cell>
          <cell r="C530" t="str">
            <v>Arts i artesania</v>
          </cell>
          <cell r="D530">
            <v>2</v>
          </cell>
          <cell r="E530">
            <v>30</v>
          </cell>
          <cell r="F530">
            <v>6.78</v>
          </cell>
          <cell r="G530">
            <v>8.98</v>
          </cell>
        </row>
        <row r="531">
          <cell r="A531" t="str">
            <v>ARTU08</v>
          </cell>
          <cell r="B531" t="str">
            <v>TÈCNICA VOCAL I REPERTORI PER A CANTANTS LÍRICS</v>
          </cell>
          <cell r="C531" t="str">
            <v>Arts i artesania</v>
          </cell>
          <cell r="D531">
            <v>2</v>
          </cell>
          <cell r="E531">
            <v>22</v>
          </cell>
          <cell r="F531">
            <v>6.78</v>
          </cell>
          <cell r="G531">
            <v>8.98</v>
          </cell>
        </row>
        <row r="532">
          <cell r="A532" t="str">
            <v>ARTU09</v>
          </cell>
          <cell r="B532" t="str">
            <v>ACTIVITATS CULTURALS RELACIONADES AMB EL FLAMENC</v>
          </cell>
          <cell r="C532" t="str">
            <v>Arts i artesania</v>
          </cell>
          <cell r="D532">
            <v>2</v>
          </cell>
          <cell r="E532">
            <v>150</v>
          </cell>
          <cell r="F532">
            <v>6.78</v>
          </cell>
          <cell r="G532">
            <v>8.98</v>
          </cell>
        </row>
        <row r="533">
          <cell r="A533" t="str">
            <v>COML0001</v>
          </cell>
          <cell r="B533" t="str">
            <v>UBICACIÓ I GESTIÓ DE MATERIALS EN EL SECTOR DE LA LOGÍSTICA AERONÀUTICA</v>
          </cell>
          <cell r="C533" t="str">
            <v>Comerç i màrqueting</v>
          </cell>
          <cell r="D533">
            <v>2</v>
          </cell>
          <cell r="E533">
            <v>100</v>
          </cell>
          <cell r="F533">
            <v>7.36</v>
          </cell>
          <cell r="G533">
            <v>8.7799999999999994</v>
          </cell>
        </row>
        <row r="534">
          <cell r="A534" t="str">
            <v>COML0002</v>
          </cell>
          <cell r="B534" t="str">
            <v>RECEPCIÓ DE MATERIALS EN EL SECTOR DE LA LOGÍSTICA AERONÀUTICA</v>
          </cell>
          <cell r="C534" t="str">
            <v>Comerç i màrqueting</v>
          </cell>
          <cell r="D534">
            <v>2</v>
          </cell>
          <cell r="E534">
            <v>110</v>
          </cell>
          <cell r="F534">
            <v>7.36</v>
          </cell>
          <cell r="G534">
            <v>8.7799999999999994</v>
          </cell>
        </row>
        <row r="535">
          <cell r="A535" t="str">
            <v>COML0003</v>
          </cell>
          <cell r="B535" t="str">
            <v>DISTRIBUCIÓ DE MATERIALS EN EL SECTOR DE LA LOGÍSTICA AERONÀUTICA</v>
          </cell>
          <cell r="C535" t="str">
            <v>Comerç i màrqueting</v>
          </cell>
          <cell r="D535">
            <v>2</v>
          </cell>
          <cell r="E535">
            <v>100</v>
          </cell>
          <cell r="F535">
            <v>7.36</v>
          </cell>
          <cell r="G535">
            <v>8.7799999999999994</v>
          </cell>
        </row>
        <row r="536">
          <cell r="A536" t="str">
            <v>COML0004</v>
          </cell>
          <cell r="B536" t="str">
            <v>OPERACIONS DE MANIPULAT I EMPAQUETAT D' ARTICLES DIVERSOS PER A PERSONES AMB DISCAPACITAT</v>
          </cell>
          <cell r="C536" t="str">
            <v>Comerç i màrqueting</v>
          </cell>
          <cell r="D536">
            <v>1</v>
          </cell>
          <cell r="E536">
            <v>80</v>
          </cell>
          <cell r="F536">
            <v>7.36</v>
          </cell>
          <cell r="G536">
            <v>8.7799999999999994</v>
          </cell>
        </row>
        <row r="537">
          <cell r="A537" t="str">
            <v>COML0005</v>
          </cell>
          <cell r="B537" t="str">
            <v>GESTIÓ DEL TRANSPORT A L' EMPRESA</v>
          </cell>
          <cell r="C537" t="str">
            <v>Comerç i màrqueting</v>
          </cell>
          <cell r="D537">
            <v>1</v>
          </cell>
          <cell r="E537">
            <v>50</v>
          </cell>
          <cell r="F537">
            <v>7.36</v>
          </cell>
          <cell r="G537">
            <v>8.7799999999999994</v>
          </cell>
        </row>
        <row r="538">
          <cell r="A538" t="str">
            <v>COML0006</v>
          </cell>
          <cell r="B538" t="str">
            <v>Gestió logística</v>
          </cell>
          <cell r="C538" t="str">
            <v>Comerç i màrqueting</v>
          </cell>
          <cell r="D538">
            <v>1</v>
          </cell>
          <cell r="E538">
            <v>150</v>
          </cell>
          <cell r="F538">
            <v>7.36</v>
          </cell>
          <cell r="G538">
            <v>8.7799999999999994</v>
          </cell>
        </row>
        <row r="539">
          <cell r="A539" t="str">
            <v>COML0007</v>
          </cell>
          <cell r="B539" t="str">
            <v>GESTIÓ DE FLOTES I RUTES: OPTIMITZACIÓ</v>
          </cell>
          <cell r="C539" t="str">
            <v>Comerç i màrqueting</v>
          </cell>
          <cell r="D539">
            <v>1</v>
          </cell>
          <cell r="E539">
            <v>10</v>
          </cell>
          <cell r="F539">
            <v>7.36</v>
          </cell>
          <cell r="G539">
            <v>8.7799999999999994</v>
          </cell>
        </row>
        <row r="540">
          <cell r="A540" t="str">
            <v>COML0008</v>
          </cell>
          <cell r="B540" t="str">
            <v>Conducció de carretons elevadors</v>
          </cell>
          <cell r="C540" t="str">
            <v>Comerç i màrqueting</v>
          </cell>
          <cell r="D540">
            <v>1</v>
          </cell>
          <cell r="E540">
            <v>20</v>
          </cell>
          <cell r="F540">
            <v>7.36</v>
          </cell>
          <cell r="G540">
            <v>8.7799999999999994</v>
          </cell>
        </row>
        <row r="541">
          <cell r="A541" t="str">
            <v>COML0009</v>
          </cell>
          <cell r="B541" t="str">
            <v>OPTIMITZACIÓ DE RUTES DE REPARTIMENT A DOMICILI</v>
          </cell>
          <cell r="C541" t="str">
            <v>Comerç i màrqueting</v>
          </cell>
          <cell r="D541">
            <v>1</v>
          </cell>
          <cell r="E541">
            <v>20</v>
          </cell>
          <cell r="F541">
            <v>7.36</v>
          </cell>
          <cell r="G541">
            <v>8.7799999999999994</v>
          </cell>
        </row>
        <row r="542">
          <cell r="A542" t="str">
            <v>COML0010</v>
          </cell>
          <cell r="B542" t="str">
            <v>DISTRIBUCIÓ, REPARTIMENT I RECOLLIDA DE PRODUCTES ALIMENTARIS A DOMICILI</v>
          </cell>
          <cell r="C542" t="str">
            <v>Comerç i màrqueting</v>
          </cell>
          <cell r="D542">
            <v>1</v>
          </cell>
          <cell r="E542">
            <v>50</v>
          </cell>
          <cell r="F542">
            <v>7.36</v>
          </cell>
          <cell r="G542">
            <v>8.7799999999999994</v>
          </cell>
        </row>
        <row r="543">
          <cell r="A543" t="str">
            <v>COML0011</v>
          </cell>
          <cell r="B543" t="str">
            <v>ODS I AGENDA 2030 EN EL SECTOR DE LA LOGISTICA I EL TRANSPORT</v>
          </cell>
          <cell r="C543" t="str">
            <v>Comerç i màrqueting</v>
          </cell>
          <cell r="D543">
            <v>3</v>
          </cell>
          <cell r="E543">
            <v>30</v>
          </cell>
          <cell r="F543">
            <v>7.36</v>
          </cell>
          <cell r="G543">
            <v>8.7799999999999994</v>
          </cell>
        </row>
        <row r="544">
          <cell r="A544" t="str">
            <v>COML0012</v>
          </cell>
          <cell r="B544" t="str">
            <v>Tècniques de paqueteria</v>
          </cell>
          <cell r="C544" t="str">
            <v>Comerç i màrqueting</v>
          </cell>
          <cell r="D544">
            <v>1</v>
          </cell>
          <cell r="E544">
            <v>30</v>
          </cell>
          <cell r="F544">
            <v>7.36</v>
          </cell>
          <cell r="G544">
            <v>8.7799999999999994</v>
          </cell>
        </row>
        <row r="545">
          <cell r="A545" t="str">
            <v>COML0013</v>
          </cell>
          <cell r="B545" t="str">
            <v>Gestió del trànsit del transport de mercaderies</v>
          </cell>
          <cell r="C545" t="str">
            <v>Comerç i màrqueting</v>
          </cell>
          <cell r="D545">
            <v>3</v>
          </cell>
          <cell r="E545">
            <v>18</v>
          </cell>
          <cell r="F545">
            <v>7.36</v>
          </cell>
          <cell r="G545">
            <v>8.7799999999999994</v>
          </cell>
        </row>
        <row r="546">
          <cell r="A546" t="str">
            <v>COML0014</v>
          </cell>
          <cell r="B546" t="str">
            <v>Logística comercial i gestió del transport</v>
          </cell>
          <cell r="C546" t="str">
            <v>Comerç i màrqueting</v>
          </cell>
          <cell r="D546">
            <v>3</v>
          </cell>
          <cell r="E546">
            <v>230</v>
          </cell>
          <cell r="F546">
            <v>7.36</v>
          </cell>
          <cell r="G546">
            <v>8.7799999999999994</v>
          </cell>
        </row>
        <row r="547">
          <cell r="A547" t="str">
            <v>COML0015</v>
          </cell>
          <cell r="B547" t="str">
            <v>Gestió de compres i aprovisionaments</v>
          </cell>
          <cell r="C547" t="str">
            <v>Comerç i màrqueting</v>
          </cell>
          <cell r="D547">
            <v>2</v>
          </cell>
          <cell r="E547">
            <v>40</v>
          </cell>
          <cell r="F547">
            <v>7.36</v>
          </cell>
          <cell r="G547">
            <v>8.7799999999999994</v>
          </cell>
        </row>
        <row r="548">
          <cell r="A548" t="str">
            <v>COML0016</v>
          </cell>
          <cell r="B548" t="str">
            <v>Gestió de processos logístics</v>
          </cell>
          <cell r="C548" t="str">
            <v>Comerç i màrqueting</v>
          </cell>
          <cell r="D548">
            <v>2</v>
          </cell>
          <cell r="E548">
            <v>30</v>
          </cell>
          <cell r="F548">
            <v>7.36</v>
          </cell>
          <cell r="G548">
            <v>8.7799999999999994</v>
          </cell>
        </row>
        <row r="549">
          <cell r="A549" t="str">
            <v>COML0017</v>
          </cell>
          <cell r="B549" t="str">
            <v>Gestió operativa en les àrees productives</v>
          </cell>
          <cell r="C549" t="str">
            <v>Comerç i màrqueting</v>
          </cell>
          <cell r="D549">
            <v>2</v>
          </cell>
          <cell r="E549">
            <v>20</v>
          </cell>
          <cell r="F549">
            <v>7.36</v>
          </cell>
          <cell r="G549">
            <v>8.7799999999999994</v>
          </cell>
        </row>
        <row r="550">
          <cell r="A550" t="str">
            <v>COML0018</v>
          </cell>
          <cell r="B550" t="str">
            <v>Activitats auxiliars de magatzem</v>
          </cell>
          <cell r="C550" t="str">
            <v>Comerç i màrqueting</v>
          </cell>
          <cell r="D550">
            <v>1</v>
          </cell>
          <cell r="E550">
            <v>420</v>
          </cell>
          <cell r="F550">
            <v>7.36</v>
          </cell>
          <cell r="G550">
            <v>8.7799999999999994</v>
          </cell>
        </row>
        <row r="551">
          <cell r="A551" t="str">
            <v>COML0019</v>
          </cell>
          <cell r="B551" t="str">
            <v>CURS D' EMMAGATZEMATGE I GESTIÓ LOGÍSTICA</v>
          </cell>
          <cell r="C551" t="str">
            <v>Comerç i màrqueting</v>
          </cell>
          <cell r="D551">
            <v>1</v>
          </cell>
          <cell r="E551">
            <v>300</v>
          </cell>
          <cell r="F551">
            <v>7.36</v>
          </cell>
          <cell r="G551">
            <v>8.7799999999999994</v>
          </cell>
        </row>
        <row r="552">
          <cell r="A552" t="str">
            <v>COML01</v>
          </cell>
          <cell r="B552" t="str">
            <v>Màrqueting digital &amp; e-commerce per a l'automoció</v>
          </cell>
          <cell r="C552" t="str">
            <v>Comerç i màrqueting</v>
          </cell>
          <cell r="D552">
            <v>3</v>
          </cell>
          <cell r="E552">
            <v>130</v>
          </cell>
          <cell r="F552">
            <v>7.36</v>
          </cell>
          <cell r="G552">
            <v>8.7799999999999994</v>
          </cell>
        </row>
        <row r="553">
          <cell r="A553" t="str">
            <v>COML02</v>
          </cell>
          <cell r="B553" t="str">
            <v>Transformació logística en un entorn d'Indústria 4.0.</v>
          </cell>
          <cell r="C553" t="str">
            <v>Comerç i màrqueting</v>
          </cell>
          <cell r="D553">
            <v>3</v>
          </cell>
          <cell r="E553">
            <v>25</v>
          </cell>
          <cell r="F553">
            <v>7.36</v>
          </cell>
          <cell r="G553">
            <v>8.7799999999999994</v>
          </cell>
        </row>
        <row r="554">
          <cell r="A554" t="str">
            <v>COML03</v>
          </cell>
          <cell r="B554" t="str">
            <v>Logística integral</v>
          </cell>
          <cell r="C554" t="str">
            <v>Comerç i màrqueting</v>
          </cell>
          <cell r="D554">
            <v>3</v>
          </cell>
          <cell r="E554">
            <v>230</v>
          </cell>
          <cell r="F554">
            <v>7.36</v>
          </cell>
          <cell r="G554">
            <v>8.7799999999999994</v>
          </cell>
        </row>
        <row r="555">
          <cell r="A555" t="str">
            <v>COML04</v>
          </cell>
          <cell r="B555" t="str">
            <v>Disseny de sistemes d'aprovisionament en un entorn Lean</v>
          </cell>
          <cell r="C555" t="str">
            <v>Comerç i màrqueting</v>
          </cell>
          <cell r="D555">
            <v>3</v>
          </cell>
          <cell r="E555">
            <v>30</v>
          </cell>
          <cell r="F555">
            <v>7.36</v>
          </cell>
          <cell r="G555">
            <v>8.7799999999999994</v>
          </cell>
        </row>
        <row r="556">
          <cell r="A556" t="str">
            <v>COML05</v>
          </cell>
          <cell r="B556" t="str">
            <v>Logística integral i logística inversa a la cadena de subministrament d¿una empresa</v>
          </cell>
          <cell r="C556" t="str">
            <v>Comerç i màrqueting</v>
          </cell>
          <cell r="D556">
            <v>3</v>
          </cell>
          <cell r="E556">
            <v>30</v>
          </cell>
          <cell r="F556">
            <v>7.36</v>
          </cell>
          <cell r="G556">
            <v>8.7799999999999994</v>
          </cell>
        </row>
        <row r="557">
          <cell r="A557" t="str">
            <v>COML06</v>
          </cell>
          <cell r="B557" t="str">
            <v>Últimes tecnologies de traçabilitat de productes i serveis</v>
          </cell>
          <cell r="C557" t="str">
            <v>Comerç i màrqueting</v>
          </cell>
          <cell r="D557">
            <v>3</v>
          </cell>
          <cell r="E557">
            <v>30</v>
          </cell>
          <cell r="F557">
            <v>7.36</v>
          </cell>
          <cell r="G557">
            <v>8.7799999999999994</v>
          </cell>
        </row>
        <row r="558">
          <cell r="A558" t="str">
            <v>COML07</v>
          </cell>
          <cell r="B558" t="str">
            <v>Sistemes de planificació de rutes en els diferents sectors del transport</v>
          </cell>
          <cell r="C558" t="str">
            <v>Comerç i màrqueting</v>
          </cell>
          <cell r="D558">
            <v>3</v>
          </cell>
          <cell r="E558">
            <v>30</v>
          </cell>
          <cell r="F558">
            <v>7.36</v>
          </cell>
          <cell r="G558">
            <v>8.7799999999999994</v>
          </cell>
        </row>
        <row r="559">
          <cell r="A559" t="str">
            <v>COML08</v>
          </cell>
          <cell r="B559" t="str">
            <v>Processos d'externalització de la cadena de subministrament de productes i serveis</v>
          </cell>
          <cell r="C559" t="str">
            <v>Comerç i màrqueting</v>
          </cell>
          <cell r="D559">
            <v>3</v>
          </cell>
          <cell r="E559">
            <v>30</v>
          </cell>
          <cell r="F559">
            <v>7.36</v>
          </cell>
          <cell r="G559">
            <v>8.7799999999999994</v>
          </cell>
        </row>
        <row r="560">
          <cell r="A560" t="str">
            <v>COML09</v>
          </cell>
          <cell r="B560" t="str">
            <v>Auditoria dels costos ocults en la logística</v>
          </cell>
          <cell r="C560" t="str">
            <v>Comerç i màrqueting</v>
          </cell>
          <cell r="D560">
            <v>2</v>
          </cell>
          <cell r="E560">
            <v>50</v>
          </cell>
          <cell r="F560">
            <v>7.36</v>
          </cell>
          <cell r="G560">
            <v>8.7799999999999994</v>
          </cell>
        </row>
        <row r="561">
          <cell r="A561" t="str">
            <v>COML10</v>
          </cell>
          <cell r="B561" t="str">
            <v>PROGRAMA AVANÇAT EN TRANSFORMACIÓ DIGITAL DE LA CADENA DE SUBMINISTRAMENT</v>
          </cell>
          <cell r="C561" t="str">
            <v>Comerç i màrqueting</v>
          </cell>
          <cell r="D561">
            <v>3</v>
          </cell>
          <cell r="E561">
            <v>150</v>
          </cell>
          <cell r="F561">
            <v>7.36</v>
          </cell>
          <cell r="G561">
            <v>8.7799999999999994</v>
          </cell>
        </row>
        <row r="562">
          <cell r="A562" t="str">
            <v>COML11</v>
          </cell>
          <cell r="B562" t="str">
            <v>OPERADOR DE CARRETONS ELEVADORES CONFORME UNE58451</v>
          </cell>
          <cell r="C562" t="str">
            <v>Comerç i màrqueting</v>
          </cell>
          <cell r="D562">
            <v>2</v>
          </cell>
          <cell r="E562">
            <v>16</v>
          </cell>
          <cell r="F562">
            <v>7.36</v>
          </cell>
          <cell r="G562">
            <v>8.7799999999999994</v>
          </cell>
        </row>
        <row r="563">
          <cell r="A563" t="str">
            <v>COML12</v>
          </cell>
          <cell r="B563" t="str">
            <v>COMPRA I EMMAGATZEMATGE DELS PRODUCTES DE PERFUMERIA</v>
          </cell>
          <cell r="C563" t="str">
            <v>Comerç i màrqueting</v>
          </cell>
          <cell r="D563">
            <v>2</v>
          </cell>
          <cell r="E563">
            <v>24</v>
          </cell>
          <cell r="F563">
            <v>7.36</v>
          </cell>
          <cell r="G563">
            <v>8.7799999999999994</v>
          </cell>
        </row>
        <row r="564">
          <cell r="A564" t="str">
            <v>COML13</v>
          </cell>
          <cell r="B564" t="str">
            <v>Política i gestió informatitzada d'estocs amb programa de gestió integrada</v>
          </cell>
          <cell r="C564" t="str">
            <v>Comerç i màrqueting</v>
          </cell>
          <cell r="D564">
            <v>1</v>
          </cell>
          <cell r="E564">
            <v>50</v>
          </cell>
          <cell r="F564">
            <v>7.36</v>
          </cell>
          <cell r="G564">
            <v>8.7799999999999994</v>
          </cell>
        </row>
        <row r="565">
          <cell r="A565" t="str">
            <v>COML14</v>
          </cell>
          <cell r="B565" t="str">
            <v>GESTIÓ DE LA CADENA DE SUBMINISTRAMENT A LES EMPRESES DEL SECTOR TCPC</v>
          </cell>
          <cell r="C565" t="str">
            <v>Comerç i màrqueting</v>
          </cell>
          <cell r="D565">
            <v>2</v>
          </cell>
          <cell r="E565">
            <v>60</v>
          </cell>
          <cell r="F565">
            <v>7.36</v>
          </cell>
          <cell r="G565">
            <v>8.7799999999999994</v>
          </cell>
        </row>
        <row r="566">
          <cell r="A566" t="str">
            <v>COML15</v>
          </cell>
          <cell r="B566" t="str">
            <v>RUTES ÒPTIMES PER AL TRANSPORT AGRÍCOLA</v>
          </cell>
          <cell r="C566" t="str">
            <v>Comerç i màrqueting</v>
          </cell>
          <cell r="D566">
            <v>2</v>
          </cell>
          <cell r="E566">
            <v>30</v>
          </cell>
          <cell r="F566">
            <v>7.36</v>
          </cell>
          <cell r="G566">
            <v>8.7799999999999994</v>
          </cell>
        </row>
        <row r="567">
          <cell r="A567" t="str">
            <v>COML16</v>
          </cell>
          <cell r="B567" t="str">
            <v>Operacions amb carretons elevadors de pal retràctil i amb càrrega en voladís, fins a 10.000 kg segons norma UNE58451 setembre 2021</v>
          </cell>
          <cell r="C567" t="str">
            <v>Comerç i màrqueting</v>
          </cell>
          <cell r="D567">
            <v>1</v>
          </cell>
          <cell r="E567">
            <v>21</v>
          </cell>
          <cell r="F567">
            <v>7.36</v>
          </cell>
          <cell r="G567">
            <v>8.7799999999999994</v>
          </cell>
        </row>
        <row r="568">
          <cell r="A568" t="str">
            <v>COML17</v>
          </cell>
          <cell r="B568" t="str">
            <v>GESTIÓ DE LA COMPRA I EMMAGATZEMATGE DELS PRODUCTES DE PERFUMERIA I COSMÈTICA</v>
          </cell>
          <cell r="C568" t="str">
            <v>Comerç i màrqueting</v>
          </cell>
          <cell r="D568">
            <v>3</v>
          </cell>
          <cell r="E568">
            <v>30</v>
          </cell>
          <cell r="F568">
            <v>7.36</v>
          </cell>
          <cell r="G568">
            <v>8.7799999999999994</v>
          </cell>
        </row>
        <row r="569">
          <cell r="A569" t="str">
            <v>COML18</v>
          </cell>
          <cell r="B569" t="str">
            <v>Comerç exterior. Normativa internacional i duanes</v>
          </cell>
          <cell r="C569" t="str">
            <v>Comerç i màrqueting</v>
          </cell>
          <cell r="D569">
            <v>3</v>
          </cell>
          <cell r="E569">
            <v>30</v>
          </cell>
          <cell r="F569">
            <v>7.36</v>
          </cell>
          <cell r="G569">
            <v>8.7799999999999994</v>
          </cell>
        </row>
        <row r="570">
          <cell r="A570" t="str">
            <v>COML19</v>
          </cell>
          <cell r="B570" t="str">
            <v>Anglès tècnic per a logística</v>
          </cell>
          <cell r="C570" t="str">
            <v>Comerç i màrqueting</v>
          </cell>
          <cell r="D570">
            <v>3</v>
          </cell>
          <cell r="E570">
            <v>30</v>
          </cell>
          <cell r="F570">
            <v>7.36</v>
          </cell>
          <cell r="G570">
            <v>8.7799999999999994</v>
          </cell>
        </row>
        <row r="571">
          <cell r="A571" t="str">
            <v>COML20</v>
          </cell>
          <cell r="B571" t="str">
            <v>Activitats bàsiques de logística de magatzem</v>
          </cell>
          <cell r="C571" t="str">
            <v>Comerç i màrqueting</v>
          </cell>
          <cell r="D571">
            <v>1</v>
          </cell>
          <cell r="E571">
            <v>125</v>
          </cell>
          <cell r="F571">
            <v>7.36</v>
          </cell>
          <cell r="G571">
            <v>8.7799999999999994</v>
          </cell>
        </row>
        <row r="572">
          <cell r="A572" t="str">
            <v>COML21</v>
          </cell>
          <cell r="B572" t="str">
            <v>Digitalització en la gestió d'una empresa logística 2021</v>
          </cell>
          <cell r="C572" t="str">
            <v>Comerç i màrqueting</v>
          </cell>
          <cell r="D572">
            <v>3</v>
          </cell>
          <cell r="E572">
            <v>30</v>
          </cell>
          <cell r="F572">
            <v>7.36</v>
          </cell>
          <cell r="G572">
            <v>8.7799999999999994</v>
          </cell>
        </row>
        <row r="573">
          <cell r="A573" t="str">
            <v>COML22</v>
          </cell>
          <cell r="B573" t="str">
            <v>Digitalització en operacions logístiques</v>
          </cell>
          <cell r="C573" t="str">
            <v>Comerç i màrqueting</v>
          </cell>
          <cell r="D573">
            <v>3</v>
          </cell>
          <cell r="E573">
            <v>30</v>
          </cell>
          <cell r="F573">
            <v>7.36</v>
          </cell>
          <cell r="G573">
            <v>8.7799999999999994</v>
          </cell>
        </row>
        <row r="574">
          <cell r="A574" t="str">
            <v>COML23</v>
          </cell>
          <cell r="B574" t="str">
            <v>ANALISI I ADAPTACIÓ DE LA CADENA DE SUMISTRE</v>
          </cell>
          <cell r="C574" t="str">
            <v>Comerç i màrqueting</v>
          </cell>
          <cell r="D574">
            <v>1</v>
          </cell>
          <cell r="E574">
            <v>30</v>
          </cell>
          <cell r="F574">
            <v>7.36</v>
          </cell>
          <cell r="G574">
            <v>8.7799999999999994</v>
          </cell>
        </row>
        <row r="575">
          <cell r="A575" t="str">
            <v>COML24</v>
          </cell>
          <cell r="B575" t="str">
            <v>BUSQUEDA I AVALUACIÓ DE PROVEÏDORS</v>
          </cell>
          <cell r="C575" t="str">
            <v>Comerç i màrqueting</v>
          </cell>
          <cell r="D575">
            <v>1</v>
          </cell>
          <cell r="E575">
            <v>25</v>
          </cell>
          <cell r="F575">
            <v>7.36</v>
          </cell>
          <cell r="G575">
            <v>8.7799999999999994</v>
          </cell>
        </row>
        <row r="576">
          <cell r="A576" t="str">
            <v>COML25</v>
          </cell>
          <cell r="B576" t="str">
            <v>Gestió duanera en el sector pesquer</v>
          </cell>
          <cell r="C576" t="str">
            <v>Comerç i màrqueting</v>
          </cell>
          <cell r="D576">
            <v>2</v>
          </cell>
          <cell r="E576">
            <v>70</v>
          </cell>
          <cell r="F576">
            <v>7.36</v>
          </cell>
          <cell r="G576">
            <v>8.7799999999999994</v>
          </cell>
        </row>
        <row r="577">
          <cell r="A577" t="str">
            <v>COMM0001</v>
          </cell>
          <cell r="B577" t="str">
            <v>AUTOMATITZACIÓ DEL MÀRQUETING I CRM</v>
          </cell>
          <cell r="C577" t="str">
            <v>Comerç i màrqueting</v>
          </cell>
          <cell r="D577">
            <v>2</v>
          </cell>
          <cell r="E577">
            <v>80</v>
          </cell>
          <cell r="F577">
            <v>7.36</v>
          </cell>
          <cell r="G577">
            <v>8.7799999999999994</v>
          </cell>
        </row>
        <row r="578">
          <cell r="A578" t="str">
            <v>COMM0002</v>
          </cell>
          <cell r="B578" t="str">
            <v>GESTIÓ DE XARXES SOCIALS I CREACIÓ DE CONTINGUTS DIGITALS</v>
          </cell>
          <cell r="C578" t="str">
            <v>Comerç i màrqueting</v>
          </cell>
          <cell r="D578">
            <v>3</v>
          </cell>
          <cell r="E578">
            <v>300</v>
          </cell>
          <cell r="F578">
            <v>7.36</v>
          </cell>
          <cell r="G578">
            <v>8.7799999999999994</v>
          </cell>
        </row>
        <row r="579">
          <cell r="A579" t="str">
            <v>COMM0003</v>
          </cell>
          <cell r="B579" t="str">
            <v>ESTRATÈGIA EN RR.SS. I AUGMENT DE LA PRODUCTIVITAT</v>
          </cell>
          <cell r="C579" t="str">
            <v>Comerç i màrqueting</v>
          </cell>
          <cell r="D579">
            <v>3</v>
          </cell>
          <cell r="E579">
            <v>80</v>
          </cell>
          <cell r="F579">
            <v>7.36</v>
          </cell>
          <cell r="G579">
            <v>8.7799999999999994</v>
          </cell>
        </row>
        <row r="580">
          <cell r="A580" t="str">
            <v>COMM0004</v>
          </cell>
          <cell r="B580" t="str">
            <v>TÈCNIC EN MÀRQUETING DIGITAL I APLICACIONS</v>
          </cell>
          <cell r="C580" t="str">
            <v>Comerç i màrqueting</v>
          </cell>
          <cell r="D580">
            <v>3</v>
          </cell>
          <cell r="E580">
            <v>760</v>
          </cell>
          <cell r="F580">
            <v>7.36</v>
          </cell>
          <cell r="G580">
            <v>8.7799999999999994</v>
          </cell>
        </row>
        <row r="581">
          <cell r="A581" t="str">
            <v>COMM0005</v>
          </cell>
          <cell r="B581" t="str">
            <v>ESTRATÈGIES DE SERVEIS: QUALITAT I ORIENTACIÓ AL CLIENT</v>
          </cell>
          <cell r="C581" t="str">
            <v>Comerç i màrqueting</v>
          </cell>
          <cell r="D581">
            <v>1</v>
          </cell>
          <cell r="E581">
            <v>100</v>
          </cell>
          <cell r="F581">
            <v>7.36</v>
          </cell>
          <cell r="G581">
            <v>8.7799999999999994</v>
          </cell>
        </row>
        <row r="582">
          <cell r="A582" t="str">
            <v>COMM0006</v>
          </cell>
          <cell r="B582" t="str">
            <v>Màrqueting en línia: Disseny i promoció de llocs web</v>
          </cell>
          <cell r="C582" t="str">
            <v>Comerç i màrqueting</v>
          </cell>
          <cell r="D582">
            <v>2</v>
          </cell>
          <cell r="E582">
            <v>30</v>
          </cell>
          <cell r="F582">
            <v>7.36</v>
          </cell>
          <cell r="G582">
            <v>8.7799999999999994</v>
          </cell>
        </row>
        <row r="583">
          <cell r="A583" t="str">
            <v>COMM0007</v>
          </cell>
          <cell r="B583" t="str">
            <v>PREPARACIÓ DE L' ASSISTÈNCIA A ESDEVENIMENTS INTERNACIONALS</v>
          </cell>
          <cell r="C583" t="str">
            <v>Comerç i màrqueting</v>
          </cell>
          <cell r="D583">
            <v>2</v>
          </cell>
          <cell r="E583">
            <v>60</v>
          </cell>
          <cell r="F583">
            <v>7.36</v>
          </cell>
          <cell r="G583">
            <v>8.7799999999999994</v>
          </cell>
        </row>
        <row r="584">
          <cell r="A584" t="str">
            <v>COMM0008</v>
          </cell>
          <cell r="B584" t="str">
            <v>ORGANITZACIÓ D' ESDEVENIMENTS I PROTOCOL</v>
          </cell>
          <cell r="C584" t="str">
            <v>Comerç i màrqueting</v>
          </cell>
          <cell r="D584">
            <v>1</v>
          </cell>
          <cell r="E584">
            <v>65</v>
          </cell>
          <cell r="F584">
            <v>7.36</v>
          </cell>
          <cell r="G584">
            <v>8.7799999999999994</v>
          </cell>
        </row>
        <row r="585">
          <cell r="A585" t="str">
            <v>COMM0009</v>
          </cell>
          <cell r="B585" t="str">
            <v>Atenció al client</v>
          </cell>
          <cell r="C585" t="str">
            <v>Comerç i màrqueting</v>
          </cell>
          <cell r="D585">
            <v>1</v>
          </cell>
          <cell r="E585">
            <v>30</v>
          </cell>
          <cell r="F585">
            <v>7.36</v>
          </cell>
          <cell r="G585">
            <v>8.7799999999999994</v>
          </cell>
        </row>
        <row r="586">
          <cell r="A586" t="str">
            <v>COMM0010</v>
          </cell>
          <cell r="B586" t="str">
            <v>Canales de promoció i publicitat en dispositius mòbils</v>
          </cell>
          <cell r="C586" t="str">
            <v>Comerç i màrqueting</v>
          </cell>
          <cell r="D586">
            <v>2</v>
          </cell>
          <cell r="E586">
            <v>40</v>
          </cell>
          <cell r="F586">
            <v>7.36</v>
          </cell>
          <cell r="G586">
            <v>8.7799999999999994</v>
          </cell>
        </row>
        <row r="587">
          <cell r="A587" t="str">
            <v>COMM0011</v>
          </cell>
          <cell r="B587" t="str">
            <v>Botiga|Tenda virtual i gestió del comerç electrònic</v>
          </cell>
          <cell r="C587" t="str">
            <v>Comerç i màrqueting</v>
          </cell>
          <cell r="D587">
            <v>3</v>
          </cell>
          <cell r="E587">
            <v>35</v>
          </cell>
          <cell r="F587">
            <v>7.36</v>
          </cell>
          <cell r="G587">
            <v>8.7799999999999994</v>
          </cell>
        </row>
        <row r="588">
          <cell r="A588" t="str">
            <v>COMM0012</v>
          </cell>
          <cell r="B588" t="str">
            <v>Màrqueting per a empreses d'economia social</v>
          </cell>
          <cell r="C588" t="str">
            <v>Comerç i màrqueting</v>
          </cell>
          <cell r="D588">
            <v>2</v>
          </cell>
          <cell r="E588">
            <v>40</v>
          </cell>
          <cell r="F588">
            <v>7.36</v>
          </cell>
          <cell r="G588">
            <v>8.7799999999999994</v>
          </cell>
        </row>
        <row r="589">
          <cell r="A589" t="str">
            <v>COMM0013</v>
          </cell>
          <cell r="B589" t="str">
            <v>Negociació i tancament eficaç de vendes</v>
          </cell>
          <cell r="C589" t="str">
            <v>Comerç i màrqueting</v>
          </cell>
          <cell r="D589">
            <v>2</v>
          </cell>
          <cell r="E589">
            <v>20</v>
          </cell>
          <cell r="F589">
            <v>7.36</v>
          </cell>
          <cell r="G589">
            <v>8.7799999999999994</v>
          </cell>
        </row>
        <row r="590">
          <cell r="A590" t="str">
            <v>COMM0014</v>
          </cell>
          <cell r="B590" t="str">
            <v>Neuromàrqueting</v>
          </cell>
          <cell r="C590" t="str">
            <v>Comerç i màrqueting</v>
          </cell>
          <cell r="D590">
            <v>2</v>
          </cell>
          <cell r="E590">
            <v>35</v>
          </cell>
          <cell r="F590">
            <v>7.36</v>
          </cell>
          <cell r="G590">
            <v>8.7799999999999994</v>
          </cell>
        </row>
        <row r="591">
          <cell r="A591" t="str">
            <v>COMM0015</v>
          </cell>
          <cell r="B591" t="str">
            <v>Desenvolupament de continguts per a les xarxes socials</v>
          </cell>
          <cell r="C591" t="str">
            <v>Comerç i màrqueting</v>
          </cell>
          <cell r="D591">
            <v>2</v>
          </cell>
          <cell r="E591">
            <v>30</v>
          </cell>
          <cell r="F591">
            <v>7.36</v>
          </cell>
          <cell r="G591">
            <v>8.7799999999999994</v>
          </cell>
        </row>
        <row r="592">
          <cell r="A592" t="str">
            <v>COMM0016</v>
          </cell>
          <cell r="B592" t="str">
            <v>Promoció i negoci a través de les xarxes</v>
          </cell>
          <cell r="C592" t="str">
            <v>Comerç i màrqueting</v>
          </cell>
          <cell r="D592">
            <v>2</v>
          </cell>
          <cell r="E592">
            <v>40</v>
          </cell>
          <cell r="F592">
            <v>7.36</v>
          </cell>
          <cell r="G592">
            <v>8.7799999999999994</v>
          </cell>
        </row>
        <row r="593">
          <cell r="A593" t="str">
            <v>COMM0017</v>
          </cell>
          <cell r="B593" t="str">
            <v>Pla de màrqueting per a dispositius mòbils</v>
          </cell>
          <cell r="C593" t="str">
            <v>Comerç i màrqueting</v>
          </cell>
          <cell r="D593">
            <v>2</v>
          </cell>
          <cell r="E593">
            <v>30</v>
          </cell>
          <cell r="F593">
            <v>7.36</v>
          </cell>
          <cell r="G593">
            <v>8.7799999999999994</v>
          </cell>
        </row>
        <row r="594">
          <cell r="A594" t="str">
            <v>COMM0018</v>
          </cell>
          <cell r="B594" t="str">
            <v>Comerç electrònic en dispositius mòbils</v>
          </cell>
          <cell r="C594" t="str">
            <v>Comerç i màrqueting</v>
          </cell>
          <cell r="D594">
            <v>3</v>
          </cell>
          <cell r="E594">
            <v>50</v>
          </cell>
          <cell r="F594">
            <v>7.36</v>
          </cell>
          <cell r="G594">
            <v>8.7799999999999994</v>
          </cell>
        </row>
        <row r="595">
          <cell r="A595" t="str">
            <v>COMM0019</v>
          </cell>
          <cell r="B595" t="str">
            <v>Gestió de les xarxes socials en l'empresa</v>
          </cell>
          <cell r="C595" t="str">
            <v>Comerç i màrqueting</v>
          </cell>
          <cell r="D595">
            <v>3</v>
          </cell>
          <cell r="E595">
            <v>50</v>
          </cell>
          <cell r="F595">
            <v>7.36</v>
          </cell>
          <cell r="G595">
            <v>8.7799999999999994</v>
          </cell>
        </row>
        <row r="596">
          <cell r="A596" t="str">
            <v>COMM0020</v>
          </cell>
          <cell r="B596" t="str">
            <v>Presentació de materials florals per a la venda i aparadors</v>
          </cell>
          <cell r="C596" t="str">
            <v>Comerç i màrqueting</v>
          </cell>
          <cell r="D596">
            <v>1</v>
          </cell>
          <cell r="E596">
            <v>24</v>
          </cell>
          <cell r="F596">
            <v>7.36</v>
          </cell>
          <cell r="G596">
            <v>8.7799999999999994</v>
          </cell>
        </row>
        <row r="597">
          <cell r="A597" t="str">
            <v>COMM0021</v>
          </cell>
          <cell r="B597" t="str">
            <v>Decoració floral de grans espais</v>
          </cell>
          <cell r="C597" t="str">
            <v>Comerç i màrqueting</v>
          </cell>
          <cell r="D597">
            <v>1</v>
          </cell>
          <cell r="E597">
            <v>24</v>
          </cell>
          <cell r="F597">
            <v>7.36</v>
          </cell>
          <cell r="G597">
            <v>8.7799999999999994</v>
          </cell>
        </row>
        <row r="598">
          <cell r="A598" t="str">
            <v>COMM0022</v>
          </cell>
          <cell r="B598" t="str">
            <v>Màrqueting directe i fidelització de clients</v>
          </cell>
          <cell r="C598" t="str">
            <v>Comerç i màrqueting</v>
          </cell>
          <cell r="D598">
            <v>1</v>
          </cell>
          <cell r="E598">
            <v>25</v>
          </cell>
          <cell r="F598">
            <v>7.36</v>
          </cell>
          <cell r="G598">
            <v>8.7799999999999994</v>
          </cell>
        </row>
        <row r="599">
          <cell r="A599" t="str">
            <v>COMM0023</v>
          </cell>
          <cell r="B599" t="str">
            <v>Instagram per al teu negoci</v>
          </cell>
          <cell r="C599" t="str">
            <v>Comerç i màrqueting</v>
          </cell>
          <cell r="D599">
            <v>2</v>
          </cell>
          <cell r="E599">
            <v>15</v>
          </cell>
          <cell r="F599">
            <v>7.36</v>
          </cell>
          <cell r="G599">
            <v>8.7799999999999994</v>
          </cell>
        </row>
        <row r="600">
          <cell r="A600" t="str">
            <v>COMM0024</v>
          </cell>
          <cell r="B600" t="str">
            <v>La intercooperació en el treball en xarxa en les entitats del tercer sector</v>
          </cell>
          <cell r="C600" t="str">
            <v>Comerç i màrqueting</v>
          </cell>
          <cell r="D600">
            <v>2</v>
          </cell>
          <cell r="E600">
            <v>8</v>
          </cell>
          <cell r="F600">
            <v>7.36</v>
          </cell>
          <cell r="G600">
            <v>8.7799999999999994</v>
          </cell>
        </row>
        <row r="601">
          <cell r="A601" t="str">
            <v>COMM0025</v>
          </cell>
          <cell r="B601" t="str">
            <v>Venda per internet en una botiga|tenda física</v>
          </cell>
          <cell r="C601" t="str">
            <v>Comerç i màrqueting</v>
          </cell>
          <cell r="D601">
            <v>2</v>
          </cell>
          <cell r="E601">
            <v>12</v>
          </cell>
          <cell r="F601">
            <v>7.36</v>
          </cell>
          <cell r="G601">
            <v>8.7799999999999994</v>
          </cell>
        </row>
        <row r="602">
          <cell r="A602" t="str">
            <v>COMM0026</v>
          </cell>
          <cell r="B602" t="str">
            <v>Planificació de la venda en botiga</v>
          </cell>
          <cell r="C602" t="str">
            <v>Comerç i màrqueting</v>
          </cell>
          <cell r="D602">
            <v>2</v>
          </cell>
          <cell r="E602">
            <v>12</v>
          </cell>
          <cell r="F602">
            <v>7.36</v>
          </cell>
          <cell r="G602">
            <v>8.7799999999999994</v>
          </cell>
        </row>
        <row r="603">
          <cell r="A603" t="str">
            <v>COMM0027</v>
          </cell>
          <cell r="B603" t="str">
            <v>Comunicació i planificació en publicitat</v>
          </cell>
          <cell r="C603" t="str">
            <v>Comerç i màrqueting</v>
          </cell>
          <cell r="D603">
            <v>2</v>
          </cell>
          <cell r="E603">
            <v>30</v>
          </cell>
          <cell r="F603">
            <v>7.36</v>
          </cell>
          <cell r="G603">
            <v>8.7799999999999994</v>
          </cell>
        </row>
        <row r="604">
          <cell r="A604" t="str">
            <v>COMM0028</v>
          </cell>
          <cell r="B604" t="str">
            <v>Aparadorisme estratègic i visual design</v>
          </cell>
          <cell r="C604" t="str">
            <v>Comerç i màrqueting</v>
          </cell>
          <cell r="D604">
            <v>2</v>
          </cell>
          <cell r="E604">
            <v>35</v>
          </cell>
          <cell r="F604">
            <v>7.36</v>
          </cell>
          <cell r="G604">
            <v>8.7799999999999994</v>
          </cell>
        </row>
        <row r="605">
          <cell r="A605" t="str">
            <v>COMM0029</v>
          </cell>
          <cell r="B605" t="str">
            <v>Estratègies de màrqueting digital en el sector de productes i serveis per a nens i joves</v>
          </cell>
          <cell r="C605" t="str">
            <v>Comerç i màrqueting</v>
          </cell>
          <cell r="D605">
            <v>3</v>
          </cell>
          <cell r="E605">
            <v>40</v>
          </cell>
          <cell r="F605">
            <v>7.36</v>
          </cell>
          <cell r="G605">
            <v>8.7799999999999994</v>
          </cell>
        </row>
        <row r="606">
          <cell r="A606" t="str">
            <v>COMM0030</v>
          </cell>
          <cell r="B606" t="str">
            <v>ASSESSÒRIA COMERCIAL I DE MÀRQUETING</v>
          </cell>
          <cell r="C606" t="str">
            <v>Comerç i màrqueting</v>
          </cell>
          <cell r="D606">
            <v>2</v>
          </cell>
          <cell r="E606">
            <v>465</v>
          </cell>
          <cell r="F606">
            <v>7.36</v>
          </cell>
          <cell r="G606">
            <v>8.7799999999999994</v>
          </cell>
        </row>
        <row r="607">
          <cell r="A607" t="str">
            <v>COMM0031</v>
          </cell>
          <cell r="B607" t="str">
            <v>INNOVACIÓ I COORDINACIÓ EN ESTRATÈGIES DE VENDA EN SERVEIS DE FORMACIÓ</v>
          </cell>
          <cell r="C607" t="str">
            <v>Comerç i màrqueting</v>
          </cell>
          <cell r="D607">
            <v>3</v>
          </cell>
          <cell r="E607">
            <v>350</v>
          </cell>
          <cell r="F607">
            <v>7.36</v>
          </cell>
          <cell r="G607">
            <v>8.7799999999999994</v>
          </cell>
        </row>
        <row r="608">
          <cell r="A608" t="str">
            <v>COMM0032</v>
          </cell>
          <cell r="B608" t="str">
            <v>REVOLUCIÓ ARTIFICIAL: ÚS I APLICACIONS DE CHATGPT A L' ENTORN DIGITAL</v>
          </cell>
          <cell r="C608" t="str">
            <v>Comerç i màrqueting</v>
          </cell>
          <cell r="D608">
            <v>2</v>
          </cell>
          <cell r="E608">
            <v>60</v>
          </cell>
          <cell r="F608">
            <v>7.36</v>
          </cell>
          <cell r="G608">
            <v>8.7799999999999994</v>
          </cell>
        </row>
        <row r="609">
          <cell r="A609" t="str">
            <v>COMM0033</v>
          </cell>
          <cell r="B609" t="str">
            <v>REVOLUCIÓ ARTIFICIAL: EINES D'INTEL·LIGÈNCIA ARTIFICIAL APLICADES AL COMERÇ TRADICIONAL</v>
          </cell>
          <cell r="C609" t="str">
            <v>Comerç i màrqueting</v>
          </cell>
          <cell r="D609">
            <v>2</v>
          </cell>
          <cell r="E609">
            <v>60</v>
          </cell>
          <cell r="F609">
            <v>7.36</v>
          </cell>
          <cell r="G609">
            <v>8.7799999999999994</v>
          </cell>
        </row>
        <row r="610">
          <cell r="A610" t="str">
            <v>COMM0034</v>
          </cell>
          <cell r="C610" t="str">
            <v>Comerç i màrqueting</v>
          </cell>
          <cell r="D610">
            <v>2</v>
          </cell>
          <cell r="E610">
            <v>90</v>
          </cell>
          <cell r="F610">
            <v>7.36</v>
          </cell>
          <cell r="G610">
            <v>8.7799999999999994</v>
          </cell>
        </row>
        <row r="611">
          <cell r="A611" t="str">
            <v>COMM0035</v>
          </cell>
          <cell r="B611" t="str">
            <v>REVOLUCIÓ ARTIFICIAL: ÚS DE LA NOVA APLICACIÓ X EN MÀRQUETING</v>
          </cell>
          <cell r="C611" t="str">
            <v>Comerç i màrqueting</v>
          </cell>
          <cell r="D611">
            <v>2</v>
          </cell>
          <cell r="E611">
            <v>40</v>
          </cell>
          <cell r="F611">
            <v>7.36</v>
          </cell>
          <cell r="G611">
            <v>8.7799999999999994</v>
          </cell>
        </row>
        <row r="612">
          <cell r="A612" t="str">
            <v>COMM0036</v>
          </cell>
          <cell r="B612" t="str">
            <v>REVOLUCIÓ ARTIFICIAL: MÀRQUETING EN REALITAT VIRTUAL I AUGMENTADA</v>
          </cell>
          <cell r="C612" t="str">
            <v>Comerç i màrqueting</v>
          </cell>
          <cell r="D612">
            <v>2</v>
          </cell>
          <cell r="E612">
            <v>90</v>
          </cell>
          <cell r="F612">
            <v>7.36</v>
          </cell>
          <cell r="G612">
            <v>8.7799999999999994</v>
          </cell>
        </row>
        <row r="613">
          <cell r="A613" t="str">
            <v>COMM0037</v>
          </cell>
          <cell r="B613" t="str">
            <v>MÀRQUETING SOSTENIBLE I RESPONSABLE</v>
          </cell>
          <cell r="C613" t="str">
            <v>Comerç i màrqueting</v>
          </cell>
          <cell r="D613">
            <v>2</v>
          </cell>
          <cell r="E613">
            <v>60</v>
          </cell>
          <cell r="F613">
            <v>7.36</v>
          </cell>
          <cell r="G613">
            <v>8.7799999999999994</v>
          </cell>
        </row>
        <row r="614">
          <cell r="A614" t="str">
            <v>COMM0038</v>
          </cell>
          <cell r="B614" t="str">
            <v>GESTIÓ D' UNA CRISI COMERCIAL</v>
          </cell>
          <cell r="C614" t="str">
            <v>Comerç i màrqueting</v>
          </cell>
          <cell r="D614">
            <v>1</v>
          </cell>
          <cell r="E614">
            <v>60</v>
          </cell>
          <cell r="F614">
            <v>7.36</v>
          </cell>
          <cell r="G614">
            <v>8.7799999999999994</v>
          </cell>
        </row>
        <row r="615">
          <cell r="A615" t="str">
            <v>COMM0039</v>
          </cell>
          <cell r="B615" t="str">
            <v>MÀRQUETING EN PODCAST I ÀUDIO MÀRQUETING</v>
          </cell>
          <cell r="C615" t="str">
            <v>Comerç i màrqueting</v>
          </cell>
          <cell r="D615">
            <v>2</v>
          </cell>
          <cell r="E615">
            <v>60</v>
          </cell>
          <cell r="F615">
            <v>7.36</v>
          </cell>
          <cell r="G615">
            <v>8.7799999999999994</v>
          </cell>
        </row>
        <row r="616">
          <cell r="A616" t="str">
            <v>COMM0040</v>
          </cell>
          <cell r="B616" t="str">
            <v>MÀRQUETING INTERNACIONAL</v>
          </cell>
          <cell r="C616" t="str">
            <v>Comerç i màrqueting</v>
          </cell>
          <cell r="D616">
            <v>2</v>
          </cell>
          <cell r="E616">
            <v>60</v>
          </cell>
          <cell r="F616">
            <v>7.36</v>
          </cell>
          <cell r="G616">
            <v>8.7799999999999994</v>
          </cell>
        </row>
        <row r="617">
          <cell r="A617" t="str">
            <v>COMM0041</v>
          </cell>
          <cell r="B617" t="str">
            <v>ESTRATÈGIES DE MÀRQUETING EN MERCATS EMERGENTS</v>
          </cell>
          <cell r="C617" t="str">
            <v>Comerç i màrqueting</v>
          </cell>
          <cell r="D617">
            <v>1</v>
          </cell>
          <cell r="E617">
            <v>60</v>
          </cell>
          <cell r="F617">
            <v>7.36</v>
          </cell>
          <cell r="G617">
            <v>8.7799999999999994</v>
          </cell>
        </row>
        <row r="618">
          <cell r="A618" t="str">
            <v>COMM0042</v>
          </cell>
          <cell r="B618" t="str">
            <v>PERSONALITZACIÓ DE L' EXPERIÈNCIA DEL CLIENT AMB INTEL·LIGÈNCIA ARTIFICIAL</v>
          </cell>
          <cell r="C618" t="str">
            <v>Comerç i màrqueting</v>
          </cell>
          <cell r="D618">
            <v>1</v>
          </cell>
          <cell r="E618">
            <v>60</v>
          </cell>
          <cell r="F618">
            <v>7.36</v>
          </cell>
          <cell r="G618">
            <v>8.7799999999999994</v>
          </cell>
        </row>
        <row r="619">
          <cell r="A619" t="str">
            <v>COMM0043</v>
          </cell>
          <cell r="B619" t="str">
            <v>ESTRATÈGIA DE MÀRQUETING: LIVE SHOPPING O VENDA ONLINE EN TEMPS REAL.</v>
          </cell>
          <cell r="C619" t="str">
            <v>Comerç i màrqueting</v>
          </cell>
          <cell r="D619">
            <v>1</v>
          </cell>
          <cell r="E619">
            <v>60</v>
          </cell>
          <cell r="F619">
            <v>7.36</v>
          </cell>
          <cell r="G619">
            <v>8.7799999999999994</v>
          </cell>
        </row>
        <row r="620">
          <cell r="A620" t="str">
            <v>COMM01</v>
          </cell>
          <cell r="B620" t="str">
            <v>Ciberseguretat i Reglament General de Protecció de Dades (RGPD) aplicat a el comerç electrònic</v>
          </cell>
          <cell r="C620" t="str">
            <v>Comerç i màrqueting</v>
          </cell>
          <cell r="D620">
            <v>3</v>
          </cell>
          <cell r="E620">
            <v>40</v>
          </cell>
          <cell r="F620">
            <v>7.36</v>
          </cell>
          <cell r="G620">
            <v>8.7799999999999994</v>
          </cell>
        </row>
        <row r="621">
          <cell r="A621" t="str">
            <v>COMM02</v>
          </cell>
          <cell r="B621" t="str">
            <v>Analítica web</v>
          </cell>
          <cell r="C621" t="str">
            <v>Comerç i màrqueting</v>
          </cell>
          <cell r="D621">
            <v>3</v>
          </cell>
          <cell r="E621">
            <v>40</v>
          </cell>
          <cell r="F621">
            <v>7.36</v>
          </cell>
          <cell r="G621">
            <v>8.7799999999999994</v>
          </cell>
        </row>
        <row r="622">
          <cell r="A622" t="str">
            <v>COMM03</v>
          </cell>
          <cell r="B622" t="str">
            <v>Gestió de la Ciberseguretat a PIMES, Comerç electrònic segur</v>
          </cell>
          <cell r="C622" t="str">
            <v>Comerç i màrqueting</v>
          </cell>
          <cell r="D622">
            <v>3</v>
          </cell>
          <cell r="E622">
            <v>50</v>
          </cell>
          <cell r="F622">
            <v>7.36</v>
          </cell>
          <cell r="G622">
            <v>8.7799999999999994</v>
          </cell>
        </row>
        <row r="623">
          <cell r="A623" t="str">
            <v>COMM04</v>
          </cell>
          <cell r="B623" t="str">
            <v>Introducció a la Intel·ligència Artificial aplicada al màrqueting</v>
          </cell>
          <cell r="C623" t="str">
            <v>Comerç i màrqueting</v>
          </cell>
          <cell r="D623">
            <v>3</v>
          </cell>
          <cell r="E623">
            <v>50</v>
          </cell>
          <cell r="F623">
            <v>7.36</v>
          </cell>
          <cell r="G623">
            <v>8.7799999999999994</v>
          </cell>
        </row>
        <row r="624">
          <cell r="A624" t="str">
            <v>COMM05</v>
          </cell>
          <cell r="B624" t="str">
            <v>Metodologies àgils en màrqueting per al disseny de nous productes</v>
          </cell>
          <cell r="C624" t="str">
            <v>Comerç i màrqueting</v>
          </cell>
          <cell r="D624">
            <v>3</v>
          </cell>
          <cell r="E624">
            <v>50</v>
          </cell>
          <cell r="F624">
            <v>7.36</v>
          </cell>
          <cell r="G624">
            <v>8.7799999999999994</v>
          </cell>
        </row>
        <row r="625">
          <cell r="A625" t="str">
            <v>COMM06</v>
          </cell>
          <cell r="B625" t="str">
            <v>Màrqueting estratègic i digital</v>
          </cell>
          <cell r="C625" t="str">
            <v>Comerç i màrqueting</v>
          </cell>
          <cell r="D625">
            <v>3</v>
          </cell>
          <cell r="E625">
            <v>50</v>
          </cell>
          <cell r="F625">
            <v>7.36</v>
          </cell>
          <cell r="G625">
            <v>8.7799999999999994</v>
          </cell>
        </row>
        <row r="626">
          <cell r="A626" t="str">
            <v>COMM07</v>
          </cell>
          <cell r="B626" t="str">
            <v>Business-to-business (B2B) en transaccions comercials</v>
          </cell>
          <cell r="C626" t="str">
            <v>Comerç i màrqueting</v>
          </cell>
          <cell r="D626">
            <v>3</v>
          </cell>
          <cell r="E626">
            <v>30</v>
          </cell>
          <cell r="F626">
            <v>7.36</v>
          </cell>
          <cell r="G626">
            <v>8.7799999999999994</v>
          </cell>
        </row>
        <row r="627">
          <cell r="A627" t="str">
            <v>COMM08</v>
          </cell>
          <cell r="B627" t="str">
            <v>Màrqueting Digital per al posicionament del producte turístic propi de les Agències de Viatges</v>
          </cell>
          <cell r="C627" t="str">
            <v>Comerç i màrqueting</v>
          </cell>
          <cell r="D627">
            <v>1</v>
          </cell>
          <cell r="E627">
            <v>4</v>
          </cell>
          <cell r="F627">
            <v>7.36</v>
          </cell>
          <cell r="G627">
            <v>8.7799999999999994</v>
          </cell>
        </row>
        <row r="628">
          <cell r="A628" t="str">
            <v>COMM09</v>
          </cell>
          <cell r="B628" t="str">
            <v>Estratègia de comunicació de màrqueting en temps de coronavirus</v>
          </cell>
          <cell r="C628" t="str">
            <v>Comerç i màrqueting</v>
          </cell>
          <cell r="D628">
            <v>2</v>
          </cell>
          <cell r="E628">
            <v>15</v>
          </cell>
          <cell r="F628">
            <v>7.36</v>
          </cell>
          <cell r="G628">
            <v>8.7799999999999994</v>
          </cell>
        </row>
        <row r="629">
          <cell r="A629" t="str">
            <v>COMM10</v>
          </cell>
          <cell r="B629" t="str">
            <v>Xinès bàsic en activitats de venda i turisme</v>
          </cell>
          <cell r="C629" t="str">
            <v>Comerç i màrqueting</v>
          </cell>
          <cell r="D629">
            <v>1</v>
          </cell>
          <cell r="E629">
            <v>280</v>
          </cell>
          <cell r="F629">
            <v>7.36</v>
          </cell>
          <cell r="G629">
            <v>8.7799999999999994</v>
          </cell>
        </row>
        <row r="630">
          <cell r="A630" t="str">
            <v>COMM11</v>
          </cell>
          <cell r="B630" t="str">
            <v>Eines de difusió i màrqueting - difusió de mesures adoptades davant la Covid-19</v>
          </cell>
          <cell r="C630" t="str">
            <v>Comerç i màrqueting</v>
          </cell>
          <cell r="D630">
            <v>1</v>
          </cell>
          <cell r="E630">
            <v>25</v>
          </cell>
          <cell r="F630">
            <v>7.36</v>
          </cell>
          <cell r="G630">
            <v>8.7799999999999994</v>
          </cell>
        </row>
        <row r="631">
          <cell r="A631" t="str">
            <v>COMM12</v>
          </cell>
          <cell r="B631" t="str">
            <v>Tècniques de fidelització del viatger: màrqueting i transformació digital</v>
          </cell>
          <cell r="C631" t="str">
            <v>Comerç i màrqueting</v>
          </cell>
          <cell r="D631">
            <v>2</v>
          </cell>
          <cell r="E631">
            <v>30</v>
          </cell>
          <cell r="F631">
            <v>7.36</v>
          </cell>
          <cell r="G631">
            <v>8.7799999999999994</v>
          </cell>
        </row>
        <row r="632">
          <cell r="A632" t="str">
            <v>COMM13</v>
          </cell>
          <cell r="B632" t="str">
            <v>Formació de skills per relacionar en línia amb els clients en el sector aviació</v>
          </cell>
          <cell r="C632" t="str">
            <v>Comerç i màrqueting</v>
          </cell>
          <cell r="D632">
            <v>2</v>
          </cell>
          <cell r="E632">
            <v>23</v>
          </cell>
          <cell r="F632">
            <v>7.36</v>
          </cell>
          <cell r="G632">
            <v>8.7799999999999994</v>
          </cell>
        </row>
        <row r="633">
          <cell r="A633" t="str">
            <v>COMM14</v>
          </cell>
          <cell r="B633" t="str">
            <v>Big Data i transformació digital</v>
          </cell>
          <cell r="C633" t="str">
            <v>Comerç i màrqueting</v>
          </cell>
          <cell r="D633">
            <v>3</v>
          </cell>
          <cell r="E633">
            <v>35</v>
          </cell>
          <cell r="F633">
            <v>7.36</v>
          </cell>
          <cell r="G633">
            <v>8.7799999999999994</v>
          </cell>
        </row>
        <row r="634">
          <cell r="A634" t="str">
            <v>COMM15</v>
          </cell>
          <cell r="B634" t="str">
            <v>Especialista en màrqueting digital</v>
          </cell>
          <cell r="C634" t="str">
            <v>Comerç i màrqueting</v>
          </cell>
          <cell r="D634">
            <v>3</v>
          </cell>
          <cell r="E634">
            <v>130</v>
          </cell>
          <cell r="F634">
            <v>7.36</v>
          </cell>
          <cell r="G634">
            <v>8.7799999999999994</v>
          </cell>
        </row>
        <row r="635">
          <cell r="A635" t="str">
            <v>COMM16</v>
          </cell>
          <cell r="B635" t="str">
            <v>Desenvolupament de projectes e-Commerce per a PIMES</v>
          </cell>
          <cell r="C635" t="str">
            <v>Comerç i màrqueting</v>
          </cell>
          <cell r="D635">
            <v>3</v>
          </cell>
          <cell r="E635">
            <v>300</v>
          </cell>
          <cell r="F635">
            <v>7.36</v>
          </cell>
          <cell r="G635">
            <v>8.7799999999999994</v>
          </cell>
        </row>
        <row r="636">
          <cell r="A636" t="str">
            <v>COMM17</v>
          </cell>
          <cell r="B636" t="str">
            <v>Gestió logística i e-Commerce Management per a Marketplaces</v>
          </cell>
          <cell r="C636" t="str">
            <v>Comerç i màrqueting</v>
          </cell>
          <cell r="D636">
            <v>3</v>
          </cell>
          <cell r="E636">
            <v>250</v>
          </cell>
          <cell r="F636">
            <v>7.36</v>
          </cell>
          <cell r="G636">
            <v>8.7799999999999994</v>
          </cell>
        </row>
        <row r="637">
          <cell r="A637" t="str">
            <v>COMM18</v>
          </cell>
          <cell r="B637" t="str">
            <v>Intel·ligència artificial (IA) aplicada a màrqueting digital</v>
          </cell>
          <cell r="C637" t="str">
            <v>Comerç i màrqueting</v>
          </cell>
          <cell r="D637">
            <v>3</v>
          </cell>
          <cell r="E637">
            <v>200</v>
          </cell>
          <cell r="F637">
            <v>7.36</v>
          </cell>
          <cell r="G637">
            <v>8.7799999999999994</v>
          </cell>
        </row>
        <row r="638">
          <cell r="A638" t="str">
            <v>COMM19</v>
          </cell>
          <cell r="B638" t="str">
            <v>Telemàrqueting</v>
          </cell>
          <cell r="C638" t="str">
            <v>Comerç i màrqueting</v>
          </cell>
          <cell r="D638">
            <v>1</v>
          </cell>
          <cell r="E638">
            <v>40</v>
          </cell>
          <cell r="F638">
            <v>7.36</v>
          </cell>
          <cell r="G638">
            <v>8.7799999999999994</v>
          </cell>
        </row>
        <row r="639">
          <cell r="A639" t="str">
            <v>COMM20</v>
          </cell>
          <cell r="B639" t="str">
            <v>Rus bàsic en activitats de venda i turisme</v>
          </cell>
          <cell r="C639" t="str">
            <v>Comerç i màrqueting</v>
          </cell>
          <cell r="D639">
            <v>1</v>
          </cell>
          <cell r="E639">
            <v>280</v>
          </cell>
          <cell r="F639">
            <v>7.36</v>
          </cell>
          <cell r="G639">
            <v>8.7799999999999994</v>
          </cell>
        </row>
        <row r="640">
          <cell r="A640" t="str">
            <v>COMM21</v>
          </cell>
          <cell r="B640" t="str">
            <v>NOVES TENDÈNCIES EN APARADORISME I PAQUETERIA</v>
          </cell>
          <cell r="C640" t="str">
            <v>Comerç i màrqueting</v>
          </cell>
          <cell r="D640">
            <v>1</v>
          </cell>
          <cell r="E640">
            <v>20</v>
          </cell>
          <cell r="F640">
            <v>7.36</v>
          </cell>
          <cell r="G640">
            <v>8.7799999999999994</v>
          </cell>
        </row>
        <row r="641">
          <cell r="A641" t="str">
            <v>COMM22</v>
          </cell>
          <cell r="B641" t="str">
            <v>Anima i fes atractiu el teu punt de venda. Marxandatge i aparadorisme</v>
          </cell>
          <cell r="C641" t="str">
            <v>Comerç i màrqueting</v>
          </cell>
          <cell r="D641">
            <v>2</v>
          </cell>
          <cell r="E641">
            <v>24</v>
          </cell>
          <cell r="F641">
            <v>7.36</v>
          </cell>
          <cell r="G641">
            <v>8.7799999999999994</v>
          </cell>
        </row>
        <row r="642">
          <cell r="A642" t="str">
            <v>COMM23</v>
          </cell>
          <cell r="B642" t="str">
            <v>Analítica i Màrqueting Digital</v>
          </cell>
          <cell r="C642" t="str">
            <v>Comerç i màrqueting</v>
          </cell>
          <cell r="D642">
            <v>2</v>
          </cell>
          <cell r="E642">
            <v>30</v>
          </cell>
          <cell r="F642">
            <v>7.36</v>
          </cell>
          <cell r="G642">
            <v>8.7799999999999994</v>
          </cell>
        </row>
        <row r="643">
          <cell r="A643" t="str">
            <v>COMM24</v>
          </cell>
          <cell r="B643" t="str">
            <v>INBOUND &amp; OUTBOUND MARKETING</v>
          </cell>
          <cell r="C643" t="str">
            <v>Comerç i màrqueting</v>
          </cell>
          <cell r="D643">
            <v>3</v>
          </cell>
          <cell r="E643">
            <v>30</v>
          </cell>
          <cell r="F643">
            <v>7.36</v>
          </cell>
          <cell r="G643">
            <v>8.7799999999999994</v>
          </cell>
        </row>
        <row r="644">
          <cell r="A644" t="str">
            <v>COMM25</v>
          </cell>
          <cell r="B644" t="str">
            <v>PROGRAMA AVANÇAT EN LIDERATGE I COMPETÈNCIES DIGITALS ESSENCIALS</v>
          </cell>
          <cell r="C644" t="str">
            <v>Comerç i màrqueting</v>
          </cell>
          <cell r="D644">
            <v>3</v>
          </cell>
          <cell r="E644">
            <v>100</v>
          </cell>
          <cell r="F644">
            <v>7.36</v>
          </cell>
          <cell r="G644">
            <v>8.7799999999999994</v>
          </cell>
        </row>
        <row r="645">
          <cell r="A645" t="str">
            <v>COMM26</v>
          </cell>
          <cell r="B645" t="str">
            <v>CREACIÓ DE CUSTOMER EXPERIENCE STRATEGY</v>
          </cell>
          <cell r="C645" t="str">
            <v>Comerç i màrqueting</v>
          </cell>
          <cell r="D645">
            <v>2</v>
          </cell>
          <cell r="E645">
            <v>30</v>
          </cell>
          <cell r="F645">
            <v>7.36</v>
          </cell>
          <cell r="G645">
            <v>8.7799999999999994</v>
          </cell>
        </row>
        <row r="646">
          <cell r="A646" t="str">
            <v>COMM27</v>
          </cell>
          <cell r="B646" t="str">
            <v>DIGITAL MARKETING &amp; AUTOMATION MARKETING</v>
          </cell>
          <cell r="C646" t="str">
            <v>Comerç i màrqueting</v>
          </cell>
          <cell r="D646">
            <v>2</v>
          </cell>
          <cell r="E646">
            <v>60</v>
          </cell>
          <cell r="F646">
            <v>7.36</v>
          </cell>
          <cell r="G646">
            <v>8.7799999999999994</v>
          </cell>
        </row>
        <row r="647">
          <cell r="A647" t="str">
            <v>COMM28</v>
          </cell>
          <cell r="B647" t="str">
            <v>DISSENY AVANÇAT DE SERVEIS DIGITALS</v>
          </cell>
          <cell r="C647" t="str">
            <v>Comerç i màrqueting</v>
          </cell>
          <cell r="D647">
            <v>2</v>
          </cell>
          <cell r="E647">
            <v>90</v>
          </cell>
          <cell r="F647">
            <v>7.36</v>
          </cell>
          <cell r="G647">
            <v>8.7799999999999994</v>
          </cell>
        </row>
        <row r="648">
          <cell r="A648" t="str">
            <v>COMM29</v>
          </cell>
          <cell r="B648" t="str">
            <v>ESTRATÈGIES DE MARCA, COMUNICACIÓ I REPUTACIÓ EN ENTORNS DIGITALS</v>
          </cell>
          <cell r="C648" t="str">
            <v>Comerç i màrqueting</v>
          </cell>
          <cell r="D648">
            <v>2</v>
          </cell>
          <cell r="E648">
            <v>30</v>
          </cell>
          <cell r="F648">
            <v>7.36</v>
          </cell>
          <cell r="G648">
            <v>8.7799999999999994</v>
          </cell>
        </row>
        <row r="649">
          <cell r="A649" t="str">
            <v>COMM30</v>
          </cell>
          <cell r="B649" t="str">
            <v>PROGRAMA AVANÇAT DE MÀRQUETING EN PROJECTES DIGITALS</v>
          </cell>
          <cell r="C649" t="str">
            <v>Comerç i màrqueting</v>
          </cell>
          <cell r="D649">
            <v>3</v>
          </cell>
          <cell r="E649">
            <v>150</v>
          </cell>
          <cell r="F649">
            <v>7.36</v>
          </cell>
          <cell r="G649">
            <v>8.7799999999999994</v>
          </cell>
        </row>
        <row r="650">
          <cell r="A650" t="str">
            <v>COMM31</v>
          </cell>
          <cell r="B650" t="str">
            <v>PROGRAMA AVANÇAT EN DIRECCIÓ DE VENDES B2B</v>
          </cell>
          <cell r="C650" t="str">
            <v>Comerç i màrqueting</v>
          </cell>
          <cell r="D650">
            <v>3</v>
          </cell>
          <cell r="E650">
            <v>150</v>
          </cell>
          <cell r="F650">
            <v>7.36</v>
          </cell>
          <cell r="G650">
            <v>8.7799999999999994</v>
          </cell>
        </row>
        <row r="651">
          <cell r="A651" t="str">
            <v>COMM32</v>
          </cell>
          <cell r="B651" t="str">
            <v>PROGRAMA AVANÇAT EN DISSENY I DIRECCIÓ DE SERVEIS DIGITALS</v>
          </cell>
          <cell r="C651" t="str">
            <v>Comerç i màrqueting</v>
          </cell>
          <cell r="D651">
            <v>2</v>
          </cell>
          <cell r="E651">
            <v>150</v>
          </cell>
          <cell r="F651">
            <v>7.36</v>
          </cell>
          <cell r="G651">
            <v>8.7799999999999994</v>
          </cell>
        </row>
        <row r="652">
          <cell r="A652" t="str">
            <v>COMM33</v>
          </cell>
          <cell r="B652" t="str">
            <v>PROGRAMA AVANÇAT PER AL DISSENY I DIRECCIÓ DE PRODUCTE DIGITAL</v>
          </cell>
          <cell r="C652" t="str">
            <v>Comerç i màrqueting</v>
          </cell>
          <cell r="D652">
            <v>2</v>
          </cell>
          <cell r="E652">
            <v>150</v>
          </cell>
          <cell r="F652">
            <v>7.36</v>
          </cell>
          <cell r="G652">
            <v>8.7799999999999994</v>
          </cell>
        </row>
        <row r="653">
          <cell r="A653" t="str">
            <v>COMM34</v>
          </cell>
          <cell r="B653" t="str">
            <v>PRODUCTES DIGITALS</v>
          </cell>
          <cell r="C653" t="str">
            <v>Comerç i màrqueting</v>
          </cell>
          <cell r="D653">
            <v>2</v>
          </cell>
          <cell r="E653">
            <v>60</v>
          </cell>
          <cell r="F653">
            <v>7.36</v>
          </cell>
          <cell r="G653">
            <v>8.7799999999999994</v>
          </cell>
        </row>
        <row r="654">
          <cell r="A654" t="str">
            <v>COMM35</v>
          </cell>
          <cell r="B654" t="str">
            <v>PUBLICITAT PROGRAMÀTICA PRÀCTICA</v>
          </cell>
          <cell r="C654" t="str">
            <v>Comerç i màrqueting</v>
          </cell>
          <cell r="D654">
            <v>4</v>
          </cell>
          <cell r="E654">
            <v>120</v>
          </cell>
          <cell r="F654">
            <v>7.36</v>
          </cell>
          <cell r="G654">
            <v>8.7799999999999994</v>
          </cell>
        </row>
        <row r="655">
          <cell r="A655" t="str">
            <v>COMM36</v>
          </cell>
          <cell r="B655" t="str">
            <v>LLEI DE SERVEIS D' ATENCIÓ AL CONSUMIDOR</v>
          </cell>
          <cell r="C655" t="str">
            <v>Comerç i màrqueting</v>
          </cell>
          <cell r="D655">
            <v>1</v>
          </cell>
          <cell r="E655">
            <v>10</v>
          </cell>
          <cell r="F655">
            <v>7.36</v>
          </cell>
          <cell r="G655">
            <v>8.7799999999999994</v>
          </cell>
        </row>
        <row r="656">
          <cell r="A656" t="str">
            <v>COMM37</v>
          </cell>
          <cell r="B656" t="str">
            <v>Elaboració d'un pla de màrqueting</v>
          </cell>
          <cell r="C656" t="str">
            <v>Comerç i màrqueting</v>
          </cell>
          <cell r="D656">
            <v>2</v>
          </cell>
          <cell r="E656">
            <v>60</v>
          </cell>
          <cell r="F656">
            <v>7.36</v>
          </cell>
          <cell r="G656">
            <v>8.7799999999999994</v>
          </cell>
        </row>
        <row r="657">
          <cell r="A657" t="str">
            <v>COMM38</v>
          </cell>
          <cell r="B657" t="str">
            <v>CREACIÓ I GESTIÓ DE LA IMATGE I MARCA DE LA TEVA EMPRESA</v>
          </cell>
          <cell r="C657" t="str">
            <v>Comerç i màrqueting</v>
          </cell>
          <cell r="D657">
            <v>2</v>
          </cell>
          <cell r="E657">
            <v>30</v>
          </cell>
          <cell r="F657">
            <v>7.36</v>
          </cell>
          <cell r="G657">
            <v>8.7799999999999994</v>
          </cell>
        </row>
        <row r="658">
          <cell r="A658" t="str">
            <v>COMM39</v>
          </cell>
          <cell r="B658" t="str">
            <v>ESTRATÈGIES DE MÀRQUETING COOPERATIU ON LINE I OFF LINE I INTERCOOPERACIÓ</v>
          </cell>
          <cell r="C658" t="str">
            <v>Comerç i màrqueting</v>
          </cell>
          <cell r="D658">
            <v>2</v>
          </cell>
          <cell r="E658">
            <v>60</v>
          </cell>
          <cell r="F658">
            <v>7.36</v>
          </cell>
          <cell r="G658">
            <v>8.7799999999999994</v>
          </cell>
        </row>
        <row r="659">
          <cell r="A659" t="str">
            <v>COMM40</v>
          </cell>
          <cell r="B659" t="str">
            <v>E-COMMERCE MÀRQUETING DIGITAL I RRSS EN GESTIÓ DE CLIENTS</v>
          </cell>
          <cell r="C659" t="str">
            <v>Comerç i màrqueting</v>
          </cell>
          <cell r="D659">
            <v>2</v>
          </cell>
          <cell r="E659">
            <v>20</v>
          </cell>
          <cell r="F659">
            <v>7.36</v>
          </cell>
          <cell r="G659">
            <v>8.7799999999999994</v>
          </cell>
        </row>
        <row r="660">
          <cell r="A660" t="str">
            <v>COMM41</v>
          </cell>
          <cell r="B660" t="str">
            <v>MÀRQUETING EN CERCADORS: SEU, SEM I ANALíTICA WEB</v>
          </cell>
          <cell r="C660" t="str">
            <v>Comerç i màrqueting</v>
          </cell>
          <cell r="D660">
            <v>3</v>
          </cell>
          <cell r="E660">
            <v>45</v>
          </cell>
          <cell r="F660">
            <v>7.36</v>
          </cell>
          <cell r="G660">
            <v>8.7799999999999994</v>
          </cell>
        </row>
        <row r="661">
          <cell r="A661" t="str">
            <v>COMM42</v>
          </cell>
          <cell r="B661" t="str">
            <v>MÀRQUETING DIGITAL EN LA INDÚSTRIA DEL TÈXTIL I CONFECCIÓ</v>
          </cell>
          <cell r="C661" t="str">
            <v>Comerç i màrqueting</v>
          </cell>
          <cell r="D661">
            <v>2</v>
          </cell>
          <cell r="E661">
            <v>65</v>
          </cell>
          <cell r="F661">
            <v>7.36</v>
          </cell>
          <cell r="G661">
            <v>8.7799999999999994</v>
          </cell>
        </row>
        <row r="662">
          <cell r="A662" t="str">
            <v>COMM43</v>
          </cell>
          <cell r="B662" t="str">
            <v>MÀRQUETING DIGITAL A LA INDÚSTRIA DE LA PELL I EL CALÇAT</v>
          </cell>
          <cell r="C662" t="str">
            <v>Comerç i màrqueting</v>
          </cell>
          <cell r="D662">
            <v>2</v>
          </cell>
          <cell r="E662">
            <v>65</v>
          </cell>
          <cell r="F662">
            <v>7.36</v>
          </cell>
          <cell r="G662">
            <v>8.7799999999999994</v>
          </cell>
        </row>
        <row r="663">
          <cell r="A663" t="str">
            <v>COMM44</v>
          </cell>
          <cell r="B663" t="str">
            <v>MONETITZACIÓ DE CONTINGUTS</v>
          </cell>
          <cell r="C663" t="str">
            <v>Comerç i màrqueting</v>
          </cell>
          <cell r="D663">
            <v>1</v>
          </cell>
          <cell r="E663">
            <v>25</v>
          </cell>
          <cell r="F663">
            <v>7.36</v>
          </cell>
          <cell r="G663">
            <v>8.7799999999999994</v>
          </cell>
        </row>
        <row r="664">
          <cell r="A664" t="str">
            <v>COMM45</v>
          </cell>
          <cell r="B664" t="str">
            <v>Procediments bàsics en el màrqueting digital i xarxes socials</v>
          </cell>
          <cell r="C664" t="str">
            <v>Comerç i màrqueting</v>
          </cell>
          <cell r="D664">
            <v>1</v>
          </cell>
          <cell r="E664">
            <v>125</v>
          </cell>
          <cell r="F664">
            <v>7.36</v>
          </cell>
          <cell r="G664">
            <v>8.7799999999999994</v>
          </cell>
        </row>
        <row r="665">
          <cell r="A665" t="str">
            <v>COMM46</v>
          </cell>
          <cell r="B665" t="str">
            <v>DEFINICIÓ D' ESTRATÈGIA DE MERCAT</v>
          </cell>
          <cell r="C665" t="str">
            <v>Comerç i màrqueting</v>
          </cell>
          <cell r="D665">
            <v>1</v>
          </cell>
          <cell r="E665">
            <v>40</v>
          </cell>
          <cell r="F665">
            <v>7.36</v>
          </cell>
          <cell r="G665">
            <v>8.7799999999999994</v>
          </cell>
        </row>
        <row r="666">
          <cell r="A666" t="str">
            <v>COMT0001</v>
          </cell>
          <cell r="B666" t="str">
            <v>CAIXA I REPOSICIÓ</v>
          </cell>
          <cell r="C666" t="str">
            <v>Comerç i màrqueting</v>
          </cell>
          <cell r="D666">
            <v>2</v>
          </cell>
          <cell r="E666">
            <v>60</v>
          </cell>
          <cell r="F666">
            <v>7.36</v>
          </cell>
          <cell r="G666">
            <v>8.7799999999999994</v>
          </cell>
        </row>
        <row r="667">
          <cell r="A667" t="str">
            <v>COMT0002</v>
          </cell>
          <cell r="B667" t="str">
            <v>ATENCIÓ POLIVALENT EN FRUITERIA I FLECA</v>
          </cell>
          <cell r="C667" t="str">
            <v>Comerç i màrqueting</v>
          </cell>
          <cell r="D667">
            <v>2</v>
          </cell>
          <cell r="E667">
            <v>280</v>
          </cell>
          <cell r="F667">
            <v>7.36</v>
          </cell>
          <cell r="G667">
            <v>8.7799999999999994</v>
          </cell>
        </row>
        <row r="668">
          <cell r="A668" t="str">
            <v>COMT0003</v>
          </cell>
          <cell r="B668" t="str">
            <v>ATENCIÓ POLIVALENT EN CARNISSERIA I XARCUTERIA</v>
          </cell>
          <cell r="C668" t="str">
            <v>Comerç i màrqueting</v>
          </cell>
          <cell r="D668">
            <v>2</v>
          </cell>
          <cell r="E668">
            <v>280</v>
          </cell>
          <cell r="F668">
            <v>7.36</v>
          </cell>
          <cell r="G668">
            <v>8.7799999999999994</v>
          </cell>
        </row>
        <row r="669">
          <cell r="A669" t="str">
            <v>COMT0004</v>
          </cell>
          <cell r="B669" t="str">
            <v>SISTEMES DE RESEVA ON LINE: PROPERTY MANAGMENT SYSTEM</v>
          </cell>
          <cell r="C669" t="str">
            <v>Comerç i màrqueting</v>
          </cell>
          <cell r="D669">
            <v>1</v>
          </cell>
          <cell r="E669">
            <v>50</v>
          </cell>
          <cell r="F669">
            <v>7.36</v>
          </cell>
          <cell r="G669">
            <v>8.7799999999999994</v>
          </cell>
        </row>
        <row r="670">
          <cell r="A670" t="str">
            <v>COMT0005</v>
          </cell>
          <cell r="B670" t="str">
            <v>FIDELITZACIÓ I RETENCIÓ DE CLIENTS</v>
          </cell>
          <cell r="C670" t="str">
            <v>Comerç i màrqueting</v>
          </cell>
          <cell r="D670">
            <v>1</v>
          </cell>
          <cell r="E670">
            <v>24</v>
          </cell>
          <cell r="F670">
            <v>7.36</v>
          </cell>
          <cell r="G670">
            <v>8.7799999999999994</v>
          </cell>
        </row>
        <row r="671">
          <cell r="A671" t="str">
            <v>COMT0006</v>
          </cell>
          <cell r="B671" t="str">
            <v>TRANSPORT INTERNACIONAL: NOVETATS EN COMERÇ EXTERIOR I GESTIÓ DUANERA</v>
          </cell>
          <cell r="C671" t="str">
            <v>Comerç i màrqueting</v>
          </cell>
          <cell r="D671">
            <v>1</v>
          </cell>
          <cell r="E671">
            <v>16</v>
          </cell>
          <cell r="F671">
            <v>7.36</v>
          </cell>
          <cell r="G671">
            <v>8.7799999999999994</v>
          </cell>
        </row>
        <row r="672">
          <cell r="A672" t="str">
            <v>COMT0007</v>
          </cell>
          <cell r="B672" t="str">
            <v>ATENCIÓ AL CLIENT AMB DISCAPACITAT EN TRANSPORT DE VIATGERS</v>
          </cell>
          <cell r="C672" t="str">
            <v>Comerç i màrqueting</v>
          </cell>
          <cell r="D672">
            <v>1</v>
          </cell>
          <cell r="E672">
            <v>15</v>
          </cell>
          <cell r="F672">
            <v>7.36</v>
          </cell>
          <cell r="G672">
            <v>8.7799999999999994</v>
          </cell>
        </row>
        <row r="673">
          <cell r="A673" t="str">
            <v>COMT0008</v>
          </cell>
          <cell r="B673" t="str">
            <v>COMERÇ A INTERNET. OPTIMITZACIÓ DE RECURSOS</v>
          </cell>
          <cell r="C673" t="str">
            <v>Comerç i màrqueting</v>
          </cell>
          <cell r="D673">
            <v>1</v>
          </cell>
          <cell r="E673">
            <v>90</v>
          </cell>
          <cell r="F673">
            <v>7.36</v>
          </cell>
          <cell r="G673">
            <v>8.7799999999999994</v>
          </cell>
        </row>
        <row r="674">
          <cell r="A674" t="str">
            <v>COMT0009</v>
          </cell>
          <cell r="B674" t="str">
            <v>Gestió de la qualitat de servei en el sector de l'hostaleria</v>
          </cell>
          <cell r="C674" t="str">
            <v>Comerç i màrqueting</v>
          </cell>
          <cell r="D674">
            <v>1</v>
          </cell>
          <cell r="E674">
            <v>40</v>
          </cell>
          <cell r="F674">
            <v>7.36</v>
          </cell>
          <cell r="G674">
            <v>8.7799999999999994</v>
          </cell>
        </row>
        <row r="675">
          <cell r="A675" t="str">
            <v>COMT0010</v>
          </cell>
          <cell r="B675" t="str">
            <v>CRM COM A EINA DE TELEMÀRQUETING</v>
          </cell>
          <cell r="C675" t="str">
            <v>Comerç i màrqueting</v>
          </cell>
          <cell r="D675">
            <v>1</v>
          </cell>
          <cell r="E675">
            <v>65</v>
          </cell>
          <cell r="F675">
            <v>7.36</v>
          </cell>
          <cell r="G675">
            <v>8.7799999999999994</v>
          </cell>
        </row>
        <row r="676">
          <cell r="A676" t="str">
            <v>COMT0011</v>
          </cell>
          <cell r="B676" t="str">
            <v>RELACIÓ AMB CLIENTS ON LINE EN AGÈNCIES VIATGE</v>
          </cell>
          <cell r="C676" t="str">
            <v>Comerç i màrqueting</v>
          </cell>
          <cell r="D676">
            <v>1</v>
          </cell>
          <cell r="E676">
            <v>65</v>
          </cell>
          <cell r="F676">
            <v>7.36</v>
          </cell>
          <cell r="G676">
            <v>8.7799999999999994</v>
          </cell>
        </row>
        <row r="677">
          <cell r="A677" t="str">
            <v>COMT0012</v>
          </cell>
          <cell r="B677" t="str">
            <v>Atenció a la clientela del petit comerç en llengua estrangera, alemany</v>
          </cell>
          <cell r="C677" t="str">
            <v>Comerç i màrqueting</v>
          </cell>
          <cell r="D677">
            <v>2</v>
          </cell>
          <cell r="E677">
            <v>30</v>
          </cell>
          <cell r="F677">
            <v>7.36</v>
          </cell>
          <cell r="G677">
            <v>8.7799999999999994</v>
          </cell>
        </row>
        <row r="678">
          <cell r="A678" t="str">
            <v>COMT0013</v>
          </cell>
          <cell r="B678" t="str">
            <v>Atenció a la clientela del petit comerç en llengua estrangera, anglès</v>
          </cell>
          <cell r="C678" t="str">
            <v>Comerç i màrqueting</v>
          </cell>
          <cell r="D678">
            <v>2</v>
          </cell>
          <cell r="E678">
            <v>30</v>
          </cell>
          <cell r="F678">
            <v>7.36</v>
          </cell>
          <cell r="G678">
            <v>8.7799999999999994</v>
          </cell>
        </row>
        <row r="679">
          <cell r="A679" t="str">
            <v>COMT0014</v>
          </cell>
          <cell r="B679" t="str">
            <v>Atenció a la clientela del petit comerç en llengua estrangera, francès</v>
          </cell>
          <cell r="C679" t="str">
            <v>Comerç i màrqueting</v>
          </cell>
          <cell r="D679">
            <v>2</v>
          </cell>
          <cell r="E679">
            <v>30</v>
          </cell>
          <cell r="F679">
            <v>7.36</v>
          </cell>
          <cell r="G679">
            <v>8.7799999999999994</v>
          </cell>
        </row>
        <row r="680">
          <cell r="A680" t="str">
            <v>COMT0015</v>
          </cell>
          <cell r="B680" t="str">
            <v>Gestió del comerç exterior</v>
          </cell>
          <cell r="C680" t="str">
            <v>Comerç i màrqueting</v>
          </cell>
          <cell r="D680">
            <v>3</v>
          </cell>
          <cell r="E680">
            <v>40</v>
          </cell>
          <cell r="F680">
            <v>7.36</v>
          </cell>
          <cell r="G680">
            <v>8.7799999999999994</v>
          </cell>
        </row>
        <row r="681">
          <cell r="A681" t="str">
            <v>COMT0016</v>
          </cell>
          <cell r="B681" t="str">
            <v>Tècniques per a la venda i habilitats comercials</v>
          </cell>
          <cell r="C681" t="str">
            <v>Comerç i màrqueting</v>
          </cell>
          <cell r="D681">
            <v>2</v>
          </cell>
          <cell r="E681">
            <v>40</v>
          </cell>
          <cell r="F681">
            <v>7.36</v>
          </cell>
          <cell r="G681">
            <v>8.7799999999999994</v>
          </cell>
        </row>
        <row r="682">
          <cell r="A682" t="str">
            <v>COMT0017</v>
          </cell>
          <cell r="B682" t="str">
            <v>Atenció i venda en establiments comercials</v>
          </cell>
          <cell r="C682" t="str">
            <v>Comerç i màrqueting</v>
          </cell>
          <cell r="D682">
            <v>2</v>
          </cell>
          <cell r="E682">
            <v>30</v>
          </cell>
          <cell r="F682">
            <v>7.36</v>
          </cell>
          <cell r="G682">
            <v>8.7799999999999994</v>
          </cell>
        </row>
        <row r="683">
          <cell r="A683" t="str">
            <v>COMT0018</v>
          </cell>
          <cell r="B683" t="str">
            <v>Tècniques d'embolicar regals</v>
          </cell>
          <cell r="C683" t="str">
            <v>Comerç i màrqueting</v>
          </cell>
          <cell r="D683">
            <v>1</v>
          </cell>
          <cell r="E683">
            <v>8</v>
          </cell>
          <cell r="F683">
            <v>7.36</v>
          </cell>
          <cell r="G683">
            <v>8.7799999999999994</v>
          </cell>
        </row>
        <row r="684">
          <cell r="A684" t="str">
            <v>COMT0019</v>
          </cell>
          <cell r="B684" t="str">
            <v>Gestió comercial de l'empresa</v>
          </cell>
          <cell r="C684" t="str">
            <v>Comerç i màrqueting</v>
          </cell>
          <cell r="D684">
            <v>2</v>
          </cell>
          <cell r="E684">
            <v>20</v>
          </cell>
          <cell r="F684">
            <v>7.36</v>
          </cell>
          <cell r="G684">
            <v>8.7799999999999994</v>
          </cell>
        </row>
        <row r="685">
          <cell r="A685" t="str">
            <v>COMT0020</v>
          </cell>
          <cell r="B685" t="str">
            <v>Activitats bàsiques de comerç</v>
          </cell>
          <cell r="C685" t="str">
            <v>Comerç i màrqueting</v>
          </cell>
          <cell r="D685">
            <v>1</v>
          </cell>
          <cell r="E685">
            <v>800</v>
          </cell>
          <cell r="F685">
            <v>7.36</v>
          </cell>
          <cell r="G685">
            <v>8.7799999999999994</v>
          </cell>
        </row>
        <row r="686">
          <cell r="A686" t="str">
            <v>COMT0021</v>
          </cell>
          <cell r="B686" t="str">
            <v>SERVEI POSTVENDA DE VEHICLES</v>
          </cell>
          <cell r="C686" t="str">
            <v>Comerç i màrqueting</v>
          </cell>
          <cell r="D686">
            <v>3</v>
          </cell>
          <cell r="E686">
            <v>300</v>
          </cell>
          <cell r="F686">
            <v>7.36</v>
          </cell>
          <cell r="G686">
            <v>8.7799999999999994</v>
          </cell>
        </row>
        <row r="687">
          <cell r="A687" t="str">
            <v>COMT01</v>
          </cell>
          <cell r="B687" t="str">
            <v>Comerç i moda a Espanya</v>
          </cell>
          <cell r="C687" t="str">
            <v>Comerç i màrqueting</v>
          </cell>
          <cell r="D687">
            <v>2</v>
          </cell>
          <cell r="E687">
            <v>100</v>
          </cell>
          <cell r="F687">
            <v>7.36</v>
          </cell>
          <cell r="G687">
            <v>8.7799999999999994</v>
          </cell>
        </row>
        <row r="688">
          <cell r="A688" t="str">
            <v>COMT02</v>
          </cell>
          <cell r="B688" t="str">
            <v>Gestió del punt de venda de moda</v>
          </cell>
          <cell r="C688" t="str">
            <v>Comerç i màrqueting</v>
          </cell>
          <cell r="D688">
            <v>2</v>
          </cell>
          <cell r="E688">
            <v>200</v>
          </cell>
          <cell r="F688">
            <v>7.36</v>
          </cell>
          <cell r="G688">
            <v>8.7799999999999994</v>
          </cell>
        </row>
        <row r="689">
          <cell r="A689" t="str">
            <v>COMT03</v>
          </cell>
          <cell r="B689" t="str">
            <v>Producte i tecnologia tèxtil</v>
          </cell>
          <cell r="C689" t="str">
            <v>Comerç i màrqueting</v>
          </cell>
          <cell r="D689">
            <v>2</v>
          </cell>
          <cell r="E689">
            <v>90</v>
          </cell>
          <cell r="F689">
            <v>7.36</v>
          </cell>
          <cell r="G689">
            <v>8.7799999999999994</v>
          </cell>
        </row>
        <row r="690">
          <cell r="A690" t="str">
            <v>COMT04</v>
          </cell>
          <cell r="B690" t="str">
            <v>Assessorament d'imatge en el sector tèxtil</v>
          </cell>
          <cell r="C690" t="str">
            <v>Comerç i màrqueting</v>
          </cell>
          <cell r="D690">
            <v>2</v>
          </cell>
          <cell r="E690">
            <v>50</v>
          </cell>
          <cell r="F690">
            <v>7.36</v>
          </cell>
          <cell r="G690">
            <v>8.7799999999999994</v>
          </cell>
        </row>
        <row r="691">
          <cell r="A691" t="str">
            <v>COMT05</v>
          </cell>
          <cell r="B691" t="str">
            <v>Visual merchandising i escapatismo en el sector retail</v>
          </cell>
          <cell r="C691" t="str">
            <v>Comerç i màrqueting</v>
          </cell>
          <cell r="D691">
            <v>2</v>
          </cell>
          <cell r="E691">
            <v>90</v>
          </cell>
          <cell r="F691">
            <v>7.36</v>
          </cell>
          <cell r="G691">
            <v>8.7799999999999994</v>
          </cell>
        </row>
        <row r="692">
          <cell r="A692" t="str">
            <v>COMT06</v>
          </cell>
          <cell r="B692" t="str">
            <v>Comportament del consumidor i responsabilitat social del màrqueting en el comerç</v>
          </cell>
          <cell r="C692" t="str">
            <v>Comerç i màrqueting</v>
          </cell>
          <cell r="D692">
            <v>2</v>
          </cell>
          <cell r="E692">
            <v>50</v>
          </cell>
          <cell r="F692">
            <v>7.36</v>
          </cell>
          <cell r="G692">
            <v>8.7799999999999994</v>
          </cell>
        </row>
        <row r="693">
          <cell r="A693" t="str">
            <v>COMT07</v>
          </cell>
          <cell r="B693" t="str">
            <v>Gestió bàsica del magatzem</v>
          </cell>
          <cell r="C693" t="str">
            <v>Comerç i màrqueting</v>
          </cell>
          <cell r="D693">
            <v>2</v>
          </cell>
          <cell r="E693">
            <v>20</v>
          </cell>
          <cell r="F693">
            <v>7.36</v>
          </cell>
          <cell r="G693">
            <v>8.7799999999999994</v>
          </cell>
        </row>
        <row r="694">
          <cell r="A694" t="str">
            <v>COMT08</v>
          </cell>
          <cell r="B694" t="str">
            <v>Planificació de l'aprovisionament i gestió d'estocs</v>
          </cell>
          <cell r="C694" t="str">
            <v>Comerç i màrqueting</v>
          </cell>
          <cell r="D694">
            <v>2</v>
          </cell>
          <cell r="E694">
            <v>60</v>
          </cell>
          <cell r="F694">
            <v>7.36</v>
          </cell>
          <cell r="G694">
            <v>8.7799999999999994</v>
          </cell>
        </row>
        <row r="695">
          <cell r="A695" t="str">
            <v>COMT09</v>
          </cell>
          <cell r="B695" t="str">
            <v>Psicologia aplicada a les vendes</v>
          </cell>
          <cell r="C695" t="str">
            <v>Comerç i màrqueting</v>
          </cell>
          <cell r="D695">
            <v>2</v>
          </cell>
          <cell r="E695">
            <v>40</v>
          </cell>
          <cell r="F695">
            <v>7.36</v>
          </cell>
          <cell r="G695">
            <v>8.7799999999999994</v>
          </cell>
        </row>
        <row r="696">
          <cell r="A696" t="str">
            <v>COMT10</v>
          </cell>
          <cell r="B696" t="str">
            <v>Tècniques de venda en el comerç</v>
          </cell>
          <cell r="C696" t="str">
            <v>Comerç i màrqueting</v>
          </cell>
          <cell r="D696">
            <v>2</v>
          </cell>
          <cell r="E696">
            <v>50</v>
          </cell>
          <cell r="F696">
            <v>7.36</v>
          </cell>
          <cell r="G696">
            <v>8.7799999999999994</v>
          </cell>
        </row>
        <row r="697">
          <cell r="A697" t="str">
            <v>COMT11</v>
          </cell>
          <cell r="B697" t="str">
            <v>Gestió d'incidències del viatger. Fidelització del client</v>
          </cell>
          <cell r="C697" t="str">
            <v>Comerç i màrqueting</v>
          </cell>
          <cell r="D697">
            <v>2</v>
          </cell>
          <cell r="E697">
            <v>30</v>
          </cell>
          <cell r="F697">
            <v>7.36</v>
          </cell>
          <cell r="G697">
            <v>8.7799999999999994</v>
          </cell>
        </row>
        <row r="698">
          <cell r="A698" t="str">
            <v>COMT12</v>
          </cell>
          <cell r="B698" t="str">
            <v>Adaptació i millora de les capacitats de venda i la reputació online en el sector</v>
          </cell>
          <cell r="C698" t="str">
            <v>Comerç i màrqueting</v>
          </cell>
          <cell r="D698">
            <v>2</v>
          </cell>
          <cell r="E698">
            <v>50</v>
          </cell>
          <cell r="F698">
            <v>7.36</v>
          </cell>
          <cell r="G698">
            <v>8.7799999999999994</v>
          </cell>
        </row>
        <row r="699">
          <cell r="A699" t="str">
            <v>COMT13</v>
          </cell>
          <cell r="B699" t="str">
            <v>Reptes per a les empreses: nova interacció amb el client i digitalització de la gestió</v>
          </cell>
          <cell r="C699" t="str">
            <v>Comerç i màrqueting</v>
          </cell>
          <cell r="D699">
            <v>2</v>
          </cell>
          <cell r="E699">
            <v>12</v>
          </cell>
          <cell r="F699">
            <v>7.36</v>
          </cell>
          <cell r="G699">
            <v>8.7799999999999994</v>
          </cell>
        </row>
        <row r="700">
          <cell r="A700" t="str">
            <v>COMT14</v>
          </cell>
          <cell r="B700" t="str">
            <v>Prospecció comercial i planificació de vendes</v>
          </cell>
          <cell r="C700" t="str">
            <v>Comerç i màrqueting</v>
          </cell>
          <cell r="D700">
            <v>2</v>
          </cell>
          <cell r="E700">
            <v>60</v>
          </cell>
          <cell r="F700">
            <v>7.36</v>
          </cell>
          <cell r="G700">
            <v>8.7799999999999994</v>
          </cell>
        </row>
        <row r="701">
          <cell r="A701" t="str">
            <v>COMT15</v>
          </cell>
          <cell r="B701" t="str">
            <v>Gestió de videovisitas comercials</v>
          </cell>
          <cell r="C701" t="str">
            <v>Comerç i màrqueting</v>
          </cell>
          <cell r="D701">
            <v>3</v>
          </cell>
          <cell r="E701">
            <v>20</v>
          </cell>
          <cell r="F701">
            <v>7.36</v>
          </cell>
          <cell r="G701">
            <v>8.7799999999999994</v>
          </cell>
        </row>
        <row r="702">
          <cell r="A702" t="str">
            <v>COMT16</v>
          </cell>
          <cell r="B702" t="str">
            <v>Procediments bàsics en l'atenció al client i e-commerce</v>
          </cell>
          <cell r="C702" t="str">
            <v>Comerç i màrqueting</v>
          </cell>
          <cell r="D702">
            <v>1</v>
          </cell>
          <cell r="E702">
            <v>125</v>
          </cell>
          <cell r="F702">
            <v>7.36</v>
          </cell>
          <cell r="G702">
            <v>8.7799999999999994</v>
          </cell>
        </row>
        <row r="703">
          <cell r="A703" t="str">
            <v>COMT17</v>
          </cell>
          <cell r="B703" t="str">
            <v>BASES DE DADES DE CLIENTELA: SEGMENTACIÓ I EXPLOTACIÓ COMERCIAL</v>
          </cell>
          <cell r="C703" t="str">
            <v>Comerç i màrqueting</v>
          </cell>
          <cell r="D703">
            <v>1</v>
          </cell>
          <cell r="E703">
            <v>20</v>
          </cell>
          <cell r="F703">
            <v>7.36</v>
          </cell>
          <cell r="G703">
            <v>8.7799999999999994</v>
          </cell>
        </row>
        <row r="704">
          <cell r="A704" t="str">
            <v>ELEE0001</v>
          </cell>
          <cell r="B704" t="str">
            <v>MUNTATGE D'INSTAL·LACIONS ELÈCTRIQUES D'ENLLAÇ EN UN CENTRE DE PROCÉS DE DADES (CPD)</v>
          </cell>
          <cell r="C704" t="str">
            <v>Electricitat i electrònica</v>
          </cell>
          <cell r="D704">
            <v>2</v>
          </cell>
          <cell r="E704">
            <v>80</v>
          </cell>
          <cell r="F704">
            <v>8.69</v>
          </cell>
          <cell r="G704">
            <v>11.12</v>
          </cell>
        </row>
        <row r="705">
          <cell r="A705" t="str">
            <v>ELEE0002</v>
          </cell>
          <cell r="B705" t="str">
            <v>MUNTATGE I MANTENIMENT D'INSTAL·LACIONS ELÈCTRIQUES D'INTERIOR, EN UN CENTRE DE PROCÉS DE DADES (CPD)</v>
          </cell>
          <cell r="C705" t="str">
            <v>Electricitat i electrònica</v>
          </cell>
          <cell r="D705">
            <v>2</v>
          </cell>
          <cell r="E705">
            <v>110</v>
          </cell>
          <cell r="F705">
            <v>8.69</v>
          </cell>
          <cell r="G705">
            <v>11.12</v>
          </cell>
        </row>
        <row r="706">
          <cell r="A706" t="str">
            <v>ELEE0003</v>
          </cell>
          <cell r="B706" t="str">
            <v>MANTENIMENT D'INSTAL·LACIONS PROTECCIÓ CONTRA INCENDIS EN UN CENTRE DE PROCÉS DE DADES (CPD).</v>
          </cell>
          <cell r="C706" t="str">
            <v>Electricitat i electrònica</v>
          </cell>
          <cell r="D706">
            <v>2</v>
          </cell>
          <cell r="E706">
            <v>80</v>
          </cell>
          <cell r="F706">
            <v>8.69</v>
          </cell>
          <cell r="G706">
            <v>11.12</v>
          </cell>
        </row>
        <row r="707">
          <cell r="A707" t="str">
            <v>ELEE0004</v>
          </cell>
          <cell r="B707" t="str">
            <v>MANTENIMENT D'INSTAL·LACIONS FRIGORÍFIQUES EN UN CENTRE DE PROCÉS DE DADES (CPD)</v>
          </cell>
          <cell r="C707" t="str">
            <v>Electricitat i electrònica</v>
          </cell>
          <cell r="D707">
            <v>2</v>
          </cell>
          <cell r="E707">
            <v>70</v>
          </cell>
          <cell r="F707">
            <v>8.69</v>
          </cell>
          <cell r="G707">
            <v>11.12</v>
          </cell>
        </row>
        <row r="708">
          <cell r="A708" t="str">
            <v>ELEE0005</v>
          </cell>
          <cell r="B708" t="str">
            <v>MUNTATGE DE MÀQUINES ELÈCTRIQUES ROTATIVES EN UN CENTRE DE PROCÉS DE DADES (CPD)</v>
          </cell>
          <cell r="C708" t="str">
            <v>Electricitat i electrònica</v>
          </cell>
          <cell r="D708">
            <v>2</v>
          </cell>
          <cell r="E708">
            <v>80</v>
          </cell>
          <cell r="F708">
            <v>8.69</v>
          </cell>
          <cell r="G708">
            <v>11.12</v>
          </cell>
        </row>
        <row r="709">
          <cell r="A709" t="str">
            <v>ELEE0006</v>
          </cell>
          <cell r="B709" t="str">
            <v>MUNTATGE I REPARACIÓ D'AUTOMATISMES ELÈCTRICS EN UN CENTRE DE PROCÉS DE DADES (CPD)</v>
          </cell>
          <cell r="C709" t="str">
            <v>Electricitat i electrònica</v>
          </cell>
          <cell r="D709">
            <v>2</v>
          </cell>
          <cell r="E709">
            <v>80</v>
          </cell>
          <cell r="F709">
            <v>8.69</v>
          </cell>
          <cell r="G709">
            <v>11.12</v>
          </cell>
        </row>
        <row r="710">
          <cell r="A710" t="str">
            <v>ELEE0007</v>
          </cell>
          <cell r="B710" t="str">
            <v>MANTENIMENT DE MÀQUINES ELÈCTRIQUES ROTATIVES, PREVENCIÓ DE RISCOS LABORALS I MEDIAMBIENTALS EN EL MUNTATGE I MANTENIMENT D' INSTAL.LACIONS ELÈCTRIQUES EN UN CENTRE DE PR</v>
          </cell>
          <cell r="C710" t="str">
            <v>Electricitat i electrònica</v>
          </cell>
          <cell r="D710">
            <v>2</v>
          </cell>
          <cell r="E710">
            <v>70</v>
          </cell>
          <cell r="F710">
            <v>8.69</v>
          </cell>
          <cell r="G710">
            <v>11.12</v>
          </cell>
        </row>
        <row r="711">
          <cell r="A711" t="str">
            <v>ELEE0008</v>
          </cell>
          <cell r="B711" t="str">
            <v>MUNTATGE I MANTENIMENT DE TRANSFORMADORS EN UN CENTRE DE PROCÉS DE DADES (CPD)</v>
          </cell>
          <cell r="C711" t="str">
            <v>Electricitat i electrònica</v>
          </cell>
          <cell r="D711">
            <v>2</v>
          </cell>
          <cell r="E711">
            <v>70</v>
          </cell>
          <cell r="F711">
            <v>8.69</v>
          </cell>
          <cell r="G711">
            <v>11.12</v>
          </cell>
        </row>
        <row r="712">
          <cell r="A712" t="str">
            <v>ELEE0009</v>
          </cell>
          <cell r="B712" t="str">
            <v>OPERACIONS DE DESCÀRREC EN PLANTA INTERNA I EXTERNA EN BAIXA TENSIÓ</v>
          </cell>
          <cell r="C712" t="str">
            <v>Electricitat i electrònica</v>
          </cell>
          <cell r="D712">
            <v>2</v>
          </cell>
          <cell r="E712">
            <v>50</v>
          </cell>
          <cell r="F712">
            <v>8.69</v>
          </cell>
          <cell r="G712">
            <v>11.12</v>
          </cell>
        </row>
        <row r="713">
          <cell r="A713" t="str">
            <v>ELEE0010</v>
          </cell>
          <cell r="B713" t="str">
            <v>MANTENIMENT EN SISTEMES DE TELECOMUNICACIÓ DE SEGURETAT I CONTROL EN SUBESTACIONS ELÈCTRIQUES</v>
          </cell>
          <cell r="C713" t="str">
            <v>Electricitat i electrònica</v>
          </cell>
          <cell r="D713">
            <v>2</v>
          </cell>
          <cell r="E713">
            <v>80</v>
          </cell>
          <cell r="F713">
            <v>8.69</v>
          </cell>
          <cell r="G713">
            <v>11.12</v>
          </cell>
        </row>
        <row r="714">
          <cell r="A714" t="str">
            <v>ELEE0011</v>
          </cell>
          <cell r="B714" t="str">
            <v>Ús de l'analitzador de xarxes elèctriques</v>
          </cell>
          <cell r="C714" t="str">
            <v>Electricitat i electrònica</v>
          </cell>
          <cell r="D714">
            <v>2</v>
          </cell>
          <cell r="E714">
            <v>20</v>
          </cell>
          <cell r="F714">
            <v>8.69</v>
          </cell>
          <cell r="G714">
            <v>11.12</v>
          </cell>
        </row>
        <row r="715">
          <cell r="A715" t="str">
            <v>ELEE0012</v>
          </cell>
          <cell r="B715" t="str">
            <v>Iniciació en manteniment elèctric industrial</v>
          </cell>
          <cell r="C715" t="str">
            <v>Electricitat i electrònica</v>
          </cell>
          <cell r="D715">
            <v>2</v>
          </cell>
          <cell r="E715">
            <v>60</v>
          </cell>
          <cell r="F715">
            <v>8.69</v>
          </cell>
          <cell r="G715">
            <v>11.12</v>
          </cell>
        </row>
        <row r="716">
          <cell r="A716" t="str">
            <v>ELEE0013</v>
          </cell>
          <cell r="B716" t="str">
            <v>Aspectes tècnics per a comercials d'il·luminació</v>
          </cell>
          <cell r="C716" t="str">
            <v>Electricitat i electrònica</v>
          </cell>
          <cell r="D716">
            <v>3</v>
          </cell>
          <cell r="E716">
            <v>50</v>
          </cell>
          <cell r="F716">
            <v>8.69</v>
          </cell>
          <cell r="G716">
            <v>11.12</v>
          </cell>
        </row>
        <row r="717">
          <cell r="A717" t="str">
            <v>ELEE0014</v>
          </cell>
          <cell r="B717" t="str">
            <v>INSTAL·LACIONS ELÈCTRIQUES EN EDIFICIS D'HABITATGES, OFICINES, LOCALS COMERCIALS I PETITES INDÚSTRIES. INSTAL·LACIONS SOLARS FOTOVOLTAIQUES AÏLLADES DE LA XARXA I D'AUTOCONSUM</v>
          </cell>
          <cell r="C717" t="str">
            <v>Electricitat i electrònica</v>
          </cell>
          <cell r="D717">
            <v>1</v>
          </cell>
          <cell r="E717">
            <v>300</v>
          </cell>
          <cell r="F717">
            <v>8.69</v>
          </cell>
          <cell r="G717">
            <v>11.12</v>
          </cell>
        </row>
        <row r="718">
          <cell r="A718" t="str">
            <v>ELEE0015</v>
          </cell>
          <cell r="B718" t="str">
            <v>MUNTADOR/ELECTROMECÀNIC DE CONVERTIDORS D'ALTA POTÈNCIA</v>
          </cell>
          <cell r="C718" t="str">
            <v>Electricitat i electrònica</v>
          </cell>
          <cell r="D718">
            <v>2</v>
          </cell>
          <cell r="E718">
            <v>200</v>
          </cell>
          <cell r="F718">
            <v>8.69</v>
          </cell>
          <cell r="G718">
            <v>11.12</v>
          </cell>
        </row>
        <row r="719">
          <cell r="A719" t="str">
            <v>ELEE0016</v>
          </cell>
          <cell r="B719" t="str">
            <v>MUNTATGE D' INSTAL·LACIONS ELÈCTRIQUES DE BAIXA TENSIÓ EN EDIFICIS</v>
          </cell>
          <cell r="C719" t="str">
            <v>Electricitat i electrònica</v>
          </cell>
          <cell r="D719">
            <v>1</v>
          </cell>
          <cell r="E719">
            <v>90</v>
          </cell>
          <cell r="F719">
            <v>8.69</v>
          </cell>
          <cell r="G719">
            <v>11.12</v>
          </cell>
        </row>
        <row r="720">
          <cell r="A720" t="str">
            <v>ELEE0017</v>
          </cell>
          <cell r="B720" t="str">
            <v>GESTIÓ I TRAMITACIÓ LEGAL PER A INSTAL·LACIONS D'AUTOCONSUM I INSTAL·LACIONS DE RECÀRREGA DE VEHICLES ELÈCTRICS (COMUNITAT DE MADRID)</v>
          </cell>
          <cell r="C720" t="str">
            <v>Electricitat i electrònica</v>
          </cell>
          <cell r="D720">
            <v>2</v>
          </cell>
          <cell r="E720">
            <v>50</v>
          </cell>
          <cell r="F720">
            <v>8.69</v>
          </cell>
          <cell r="G720">
            <v>11.12</v>
          </cell>
        </row>
        <row r="721">
          <cell r="A721" t="str">
            <v>ELEE0018</v>
          </cell>
          <cell r="B721" t="str">
            <v>TIPUS D' INSTAL·LACIONS D' AUTOCONSUM ELÈCTRIC</v>
          </cell>
          <cell r="C721" t="str">
            <v>Electricitat i electrònica</v>
          </cell>
          <cell r="D721">
            <v>1</v>
          </cell>
          <cell r="E721">
            <v>30</v>
          </cell>
          <cell r="F721">
            <v>8.69</v>
          </cell>
          <cell r="G721">
            <v>11.12</v>
          </cell>
        </row>
        <row r="722">
          <cell r="A722" t="str">
            <v>ELEE0019</v>
          </cell>
          <cell r="B722" t="str">
            <v>Programació d'autòmats industrials</v>
          </cell>
          <cell r="C722" t="str">
            <v>Electricitat i electrònica</v>
          </cell>
          <cell r="D722">
            <v>2</v>
          </cell>
          <cell r="E722">
            <v>300</v>
          </cell>
          <cell r="F722">
            <v>8.69</v>
          </cell>
          <cell r="G722">
            <v>11.12</v>
          </cell>
        </row>
        <row r="723">
          <cell r="A723" t="str">
            <v>ELEE01</v>
          </cell>
          <cell r="B723" t="str">
            <v>Xarxes Elèctriques Intel·ligents</v>
          </cell>
          <cell r="C723" t="str">
            <v>Electricitat i electrònica</v>
          </cell>
          <cell r="D723">
            <v>3</v>
          </cell>
          <cell r="E723">
            <v>100</v>
          </cell>
          <cell r="F723">
            <v>8.69</v>
          </cell>
          <cell r="G723">
            <v>11.12</v>
          </cell>
        </row>
        <row r="724">
          <cell r="A724" t="str">
            <v>ELEE02</v>
          </cell>
          <cell r="B724" t="str">
            <v>Disseny, operació i manteniment d'instal·lacions ATEX</v>
          </cell>
          <cell r="C724" t="str">
            <v>Electricitat i electrònica</v>
          </cell>
          <cell r="D724">
            <v>3</v>
          </cell>
          <cell r="E724">
            <v>30</v>
          </cell>
          <cell r="F724">
            <v>8.69</v>
          </cell>
          <cell r="G724">
            <v>11.12</v>
          </cell>
        </row>
        <row r="725">
          <cell r="A725" t="str">
            <v>ELEE03</v>
          </cell>
          <cell r="B725" t="str">
            <v>Instal·lació per a la recàrrega de vehicles elèctrics (IRVE)</v>
          </cell>
          <cell r="C725" t="str">
            <v>Electricitat i electrònica</v>
          </cell>
          <cell r="D725">
            <v>2</v>
          </cell>
          <cell r="E725">
            <v>80</v>
          </cell>
          <cell r="F725">
            <v>8.69</v>
          </cell>
          <cell r="G725">
            <v>11.12</v>
          </cell>
        </row>
        <row r="726">
          <cell r="A726" t="str">
            <v>ELEE04</v>
          </cell>
          <cell r="B726" t="str">
            <v>Procediments bàsics delectricitat i electrònica</v>
          </cell>
          <cell r="C726" t="str">
            <v>Electricitat i electrònica</v>
          </cell>
          <cell r="D726">
            <v>1</v>
          </cell>
          <cell r="E726">
            <v>125</v>
          </cell>
          <cell r="F726">
            <v>8.69</v>
          </cell>
          <cell r="G726">
            <v>11.12</v>
          </cell>
        </row>
        <row r="727">
          <cell r="A727" t="str">
            <v>ELEM0001</v>
          </cell>
          <cell r="B727" t="str">
            <v>DISSENY I VIRTUALITZACIÓ DE MÀQUINES I CÈL·LULES AUTOMATITZADES.</v>
          </cell>
          <cell r="C727" t="str">
            <v>Electricitat i electrònica</v>
          </cell>
          <cell r="D727">
            <v>3</v>
          </cell>
          <cell r="E727">
            <v>314</v>
          </cell>
          <cell r="F727">
            <v>8.69</v>
          </cell>
          <cell r="G727">
            <v>11.12</v>
          </cell>
        </row>
        <row r="728">
          <cell r="A728" t="str">
            <v>ELEM0002</v>
          </cell>
          <cell r="B728" t="str">
            <v>Pneumàtica. Nivell II</v>
          </cell>
          <cell r="C728" t="str">
            <v>Electricitat i electrònica</v>
          </cell>
          <cell r="D728">
            <v>2</v>
          </cell>
          <cell r="E728">
            <v>30</v>
          </cell>
          <cell r="F728">
            <v>8.69</v>
          </cell>
          <cell r="G728">
            <v>11.12</v>
          </cell>
        </row>
        <row r="729">
          <cell r="A729" t="str">
            <v>ELEM0003</v>
          </cell>
          <cell r="B729" t="str">
            <v>Robòtica autònoma i col·laborativa</v>
          </cell>
          <cell r="C729" t="str">
            <v>Electricitat i electrònica</v>
          </cell>
          <cell r="D729">
            <v>2</v>
          </cell>
          <cell r="E729">
            <v>40</v>
          </cell>
          <cell r="F729">
            <v>8.69</v>
          </cell>
          <cell r="G729">
            <v>11.12</v>
          </cell>
        </row>
        <row r="730">
          <cell r="A730" t="str">
            <v>ELEM0004</v>
          </cell>
          <cell r="B730" t="str">
            <v>Pneumàtica. Nivell I</v>
          </cell>
          <cell r="C730" t="str">
            <v>Electricitat i electrònica</v>
          </cell>
          <cell r="D730">
            <v>2</v>
          </cell>
          <cell r="E730">
            <v>30</v>
          </cell>
          <cell r="F730">
            <v>8.69</v>
          </cell>
          <cell r="G730">
            <v>11.12</v>
          </cell>
        </row>
        <row r="731">
          <cell r="A731" t="str">
            <v>ELEM0005</v>
          </cell>
          <cell r="B731" t="str">
            <v>SISTEMES DE VISIÓ INTEGRATS EN MÀQUINES ELECTROMECÀNIQUES</v>
          </cell>
          <cell r="C731" t="str">
            <v>Electricitat i electrònica</v>
          </cell>
          <cell r="D731">
            <v>3</v>
          </cell>
          <cell r="E731">
            <v>100</v>
          </cell>
          <cell r="F731">
            <v>8.69</v>
          </cell>
          <cell r="G731">
            <v>11.12</v>
          </cell>
        </row>
        <row r="732">
          <cell r="A732" t="str">
            <v>ELEM0006</v>
          </cell>
          <cell r="B732" t="str">
            <v>REALITAT AUGMENTADA EN EL MANTENIMENT DE LA INDÚSTRIA 4.0</v>
          </cell>
          <cell r="C732" t="str">
            <v>Electricitat i electrònica</v>
          </cell>
          <cell r="D732">
            <v>3</v>
          </cell>
          <cell r="E732">
            <v>70</v>
          </cell>
          <cell r="F732">
            <v>8.69</v>
          </cell>
          <cell r="G732">
            <v>11.12</v>
          </cell>
        </row>
        <row r="733">
          <cell r="A733" t="str">
            <v>ELEM0007</v>
          </cell>
          <cell r="B733" t="str">
            <v>ELECTRICITAT BÀSICA APLICADA A MÀQUINES ELECTROMECÀNIQUES</v>
          </cell>
          <cell r="C733" t="str">
            <v>Electricitat i electrònica</v>
          </cell>
          <cell r="D733">
            <v>1</v>
          </cell>
          <cell r="E733">
            <v>200</v>
          </cell>
          <cell r="F733">
            <v>8.69</v>
          </cell>
          <cell r="G733">
            <v>11.12</v>
          </cell>
        </row>
        <row r="734">
          <cell r="A734" t="str">
            <v>ELEM0008</v>
          </cell>
          <cell r="B734" t="str">
            <v>INSTAL·LACIÓ I MANTENIMENT DE SISTEMES D'INSTRUMENTACIÓ I CONTROL DE PROCESSOS INDUSTRIALS</v>
          </cell>
          <cell r="C734" t="str">
            <v>Electricitat i electrònica</v>
          </cell>
          <cell r="D734">
            <v>2</v>
          </cell>
          <cell r="E734">
            <v>400</v>
          </cell>
          <cell r="F734">
            <v>8.69</v>
          </cell>
          <cell r="G734">
            <v>11.12</v>
          </cell>
        </row>
        <row r="735">
          <cell r="A735" t="str">
            <v>ELEM0009</v>
          </cell>
          <cell r="B735" t="str">
            <v>AUTOMATITZACIÓ EFICIENT DE PROCESSOS INDUSTRIALS</v>
          </cell>
          <cell r="C735" t="str">
            <v>Electricitat i electrònica</v>
          </cell>
          <cell r="D735">
            <v>3</v>
          </cell>
          <cell r="E735">
            <v>160</v>
          </cell>
          <cell r="F735">
            <v>8.69</v>
          </cell>
          <cell r="G735">
            <v>11.12</v>
          </cell>
        </row>
        <row r="736">
          <cell r="A736" t="str">
            <v>ELEM0010</v>
          </cell>
          <cell r="B736" t="str">
            <v>DISSENY D' ELECTRODOMÈSTICS EFICIENTS</v>
          </cell>
          <cell r="C736" t="str">
            <v>Electricitat i electrònica</v>
          </cell>
          <cell r="D736">
            <v>3</v>
          </cell>
          <cell r="E736">
            <v>200</v>
          </cell>
          <cell r="F736">
            <v>8.69</v>
          </cell>
          <cell r="G736">
            <v>11.12</v>
          </cell>
        </row>
        <row r="737">
          <cell r="A737" t="str">
            <v>ELEM0011</v>
          </cell>
          <cell r="B737" t="str">
            <v>INTEGRACIÓ DE SISTEMES D' EMMAGATZEMATGE ENERGÈTIC EN L' AUTOMATITZACIÓ INDUSTRIAL</v>
          </cell>
          <cell r="C737" t="str">
            <v>Electricitat i electrònica</v>
          </cell>
          <cell r="D737">
            <v>3</v>
          </cell>
          <cell r="E737">
            <v>190</v>
          </cell>
          <cell r="F737">
            <v>8.69</v>
          </cell>
          <cell r="G737">
            <v>11.12</v>
          </cell>
        </row>
        <row r="738">
          <cell r="A738" t="str">
            <v>ELEM0012</v>
          </cell>
          <cell r="B738" t="str">
            <v>ADAPTACIÓ I OPTIMITZACIÓ ENERGÈTICA DE ROBOTS INDUSTRIALS</v>
          </cell>
          <cell r="C738" t="str">
            <v>Electricitat i electrònica</v>
          </cell>
          <cell r="D738">
            <v>3</v>
          </cell>
          <cell r="E738">
            <v>160</v>
          </cell>
          <cell r="F738">
            <v>8.69</v>
          </cell>
          <cell r="G738">
            <v>11.12</v>
          </cell>
        </row>
        <row r="739">
          <cell r="A739" t="str">
            <v>ELEM0013</v>
          </cell>
          <cell r="B739" t="str">
            <v>SENSORS I ACTUADORS EFICIENTS EN SISTEMES ELECTROMECÀNICS</v>
          </cell>
          <cell r="C739" t="str">
            <v>Electricitat i electrònica</v>
          </cell>
          <cell r="D739">
            <v>3</v>
          </cell>
          <cell r="E739">
            <v>190</v>
          </cell>
          <cell r="F739">
            <v>8.69</v>
          </cell>
          <cell r="G739">
            <v>11.12</v>
          </cell>
        </row>
        <row r="740">
          <cell r="A740" t="str">
            <v>ELEM01</v>
          </cell>
          <cell r="B740" t="str">
            <v>MUNTATGE I REGULACIÓ DE VARIADORS DE FREQÜÈNCIA PER AL CONTROL DE MOTORS</v>
          </cell>
          <cell r="C740" t="str">
            <v>Electricitat i electrònica</v>
          </cell>
          <cell r="D740">
            <v>2</v>
          </cell>
          <cell r="E740">
            <v>120</v>
          </cell>
          <cell r="F740">
            <v>8.69</v>
          </cell>
          <cell r="G740">
            <v>11.12</v>
          </cell>
        </row>
        <row r="741">
          <cell r="A741" t="str">
            <v>ELEM02</v>
          </cell>
          <cell r="B741" t="str">
            <v>Ciberseguretat en instal·lacions industrials</v>
          </cell>
          <cell r="C741" t="str">
            <v>Electricitat i electrònica</v>
          </cell>
          <cell r="D741">
            <v>3</v>
          </cell>
          <cell r="E741">
            <v>35</v>
          </cell>
          <cell r="F741">
            <v>8.69</v>
          </cell>
          <cell r="G741">
            <v>11.12</v>
          </cell>
        </row>
        <row r="742">
          <cell r="A742" t="str">
            <v>ELEM03</v>
          </cell>
          <cell r="B742" t="str">
            <v>Monitorització remota d'instal·lacions industrials</v>
          </cell>
          <cell r="C742" t="str">
            <v>Electricitat i electrònica</v>
          </cell>
          <cell r="D742">
            <v>3</v>
          </cell>
          <cell r="E742">
            <v>35</v>
          </cell>
          <cell r="F742">
            <v>8.69</v>
          </cell>
          <cell r="G742">
            <v>11.12</v>
          </cell>
        </row>
        <row r="743">
          <cell r="A743" t="str">
            <v>ELEM04</v>
          </cell>
          <cell r="B743" t="str">
            <v>Manteniment remot d'instal·lacions automatitzades</v>
          </cell>
          <cell r="C743" t="str">
            <v>Electricitat i electrònica</v>
          </cell>
          <cell r="D743">
            <v>2</v>
          </cell>
          <cell r="E743">
            <v>350</v>
          </cell>
          <cell r="F743">
            <v>8.69</v>
          </cell>
          <cell r="G743">
            <v>11.12</v>
          </cell>
        </row>
        <row r="744">
          <cell r="A744" t="str">
            <v>ELEM05</v>
          </cell>
          <cell r="B744" t="str">
            <v>Instal·lació i manteniment de robots col·laboratius "COBOTS"</v>
          </cell>
          <cell r="C744" t="str">
            <v>Electricitat i electrònica</v>
          </cell>
          <cell r="D744">
            <v>2</v>
          </cell>
          <cell r="E744">
            <v>200</v>
          </cell>
          <cell r="F744">
            <v>8.69</v>
          </cell>
          <cell r="G744">
            <v>11.12</v>
          </cell>
        </row>
        <row r="745">
          <cell r="A745" t="str">
            <v>ELEM06</v>
          </cell>
          <cell r="B745" t="str">
            <v>Disseny i muntatge de circuïts pneumàtics i electropneumàtics</v>
          </cell>
          <cell r="C745" t="str">
            <v>Electricitat i electrònica</v>
          </cell>
          <cell r="D745">
            <v>2</v>
          </cell>
          <cell r="E745">
            <v>280</v>
          </cell>
          <cell r="F745">
            <v>8.69</v>
          </cell>
          <cell r="G745">
            <v>11.12</v>
          </cell>
        </row>
        <row r="746">
          <cell r="A746" t="str">
            <v>ELEM06PTF</v>
          </cell>
          <cell r="B746" t="str">
            <v>COMUNICACIONS INDUSTRIALS</v>
          </cell>
          <cell r="C746" t="str">
            <v>Electricitat i electrònica</v>
          </cell>
          <cell r="D746">
            <v>3</v>
          </cell>
          <cell r="E746">
            <v>35</v>
          </cell>
          <cell r="F746">
            <v>8.69</v>
          </cell>
          <cell r="G746">
            <v>11.12</v>
          </cell>
        </row>
        <row r="747">
          <cell r="A747" t="str">
            <v>ELEM07</v>
          </cell>
          <cell r="B747" t="str">
            <v>Robòtica i automatització per a l'automoció</v>
          </cell>
          <cell r="C747" t="str">
            <v>Electricitat i electrònica</v>
          </cell>
          <cell r="D747">
            <v>4</v>
          </cell>
          <cell r="E747">
            <v>200</v>
          </cell>
          <cell r="F747">
            <v>8.69</v>
          </cell>
          <cell r="G747">
            <v>11.12</v>
          </cell>
        </row>
        <row r="748">
          <cell r="A748" t="str">
            <v>ELEM07PTF</v>
          </cell>
          <cell r="B748" t="str">
            <v>INICIACIÓ AL CONTROL I REGULACIÓ DE PROCESSOS INDUSTRIALS MITJANÇANT MICROCONTROLADOR PROGRAMABLE</v>
          </cell>
          <cell r="C748" t="str">
            <v>Electricitat i electrònica</v>
          </cell>
          <cell r="D748">
            <v>3</v>
          </cell>
          <cell r="E748">
            <v>35</v>
          </cell>
          <cell r="F748">
            <v>8.69</v>
          </cell>
          <cell r="G748">
            <v>11.12</v>
          </cell>
        </row>
        <row r="749">
          <cell r="A749" t="str">
            <v>ELEM08</v>
          </cell>
          <cell r="B749" t="str">
            <v>Sistemes de Visió integrats en màquines electromecàniques</v>
          </cell>
          <cell r="C749" t="str">
            <v>Electricitat i electrònica</v>
          </cell>
          <cell r="D749">
            <v>3</v>
          </cell>
          <cell r="E749">
            <v>100</v>
          </cell>
          <cell r="F749">
            <v>8.69</v>
          </cell>
          <cell r="G749">
            <v>11.12</v>
          </cell>
        </row>
        <row r="750">
          <cell r="A750" t="str">
            <v>ELEM08PTF</v>
          </cell>
          <cell r="B750" t="str">
            <v>INICIACIÓ A LA VISIÓ ARTIFICIAL PER AL CONTROL D' INSTAL·LACIONS INDUSTRIALS</v>
          </cell>
          <cell r="C750" t="str">
            <v>Electricitat i electrònica</v>
          </cell>
          <cell r="D750">
            <v>3</v>
          </cell>
          <cell r="E750">
            <v>35</v>
          </cell>
          <cell r="F750">
            <v>8.69</v>
          </cell>
          <cell r="G750">
            <v>11.12</v>
          </cell>
        </row>
        <row r="751">
          <cell r="A751" t="str">
            <v>ELEQ0001</v>
          </cell>
          <cell r="B751" t="str">
            <v>INTAL·LACIONS ELÈCTRIQUES, IRVE TELECOMUNICACIONS I RENOVABLES</v>
          </cell>
          <cell r="C751" t="str">
            <v>Electricitat i electrònica</v>
          </cell>
          <cell r="D751">
            <v>1</v>
          </cell>
          <cell r="E751">
            <v>720</v>
          </cell>
          <cell r="F751">
            <v>8.69</v>
          </cell>
          <cell r="G751">
            <v>11.12</v>
          </cell>
        </row>
        <row r="752">
          <cell r="A752" t="str">
            <v>ELEQ0002</v>
          </cell>
          <cell r="B752" t="str">
            <v>DISSENY I MUNTATGE DE CIRCUITS ELECTRÒNICS</v>
          </cell>
          <cell r="C752" t="str">
            <v>Electricitat i electrònica</v>
          </cell>
          <cell r="D752">
            <v>1</v>
          </cell>
          <cell r="E752">
            <v>60</v>
          </cell>
          <cell r="F752">
            <v>8.69</v>
          </cell>
          <cell r="G752">
            <v>11.12</v>
          </cell>
        </row>
        <row r="753">
          <cell r="A753" t="str">
            <v>ELEQ0003</v>
          </cell>
          <cell r="B753" t="str">
            <v>Automatització programable I</v>
          </cell>
          <cell r="C753" t="str">
            <v>Electricitat i electrònica</v>
          </cell>
          <cell r="D753">
            <v>2</v>
          </cell>
          <cell r="E753">
            <v>60</v>
          </cell>
          <cell r="F753">
            <v>8.69</v>
          </cell>
          <cell r="G753">
            <v>11.12</v>
          </cell>
        </row>
        <row r="754">
          <cell r="A754" t="str">
            <v>ELEQ0004</v>
          </cell>
          <cell r="B754" t="str">
            <v>Automatització programable II</v>
          </cell>
          <cell r="C754" t="str">
            <v>Electricitat i electrònica</v>
          </cell>
          <cell r="D754">
            <v>2</v>
          </cell>
          <cell r="E754">
            <v>60</v>
          </cell>
          <cell r="F754">
            <v>8.69</v>
          </cell>
          <cell r="G754">
            <v>11.12</v>
          </cell>
        </row>
        <row r="755">
          <cell r="A755" t="str">
            <v>ELEQ0005</v>
          </cell>
          <cell r="B755" t="str">
            <v>Auxiliar de muntatge i manteniment elèctric</v>
          </cell>
          <cell r="C755" t="str">
            <v>Electricitat i electrònica</v>
          </cell>
          <cell r="D755">
            <v>1</v>
          </cell>
          <cell r="E755">
            <v>570</v>
          </cell>
          <cell r="F755">
            <v>8.69</v>
          </cell>
          <cell r="G755">
            <v>11.12</v>
          </cell>
        </row>
        <row r="756">
          <cell r="A756" t="str">
            <v>ELEQ0006</v>
          </cell>
          <cell r="B756" t="str">
            <v>CAD aplicat a sistemes elèctrics</v>
          </cell>
          <cell r="C756" t="str">
            <v>Electricitat i electrònica</v>
          </cell>
          <cell r="D756">
            <v>3</v>
          </cell>
          <cell r="E756">
            <v>40</v>
          </cell>
          <cell r="F756">
            <v>8.69</v>
          </cell>
          <cell r="G756">
            <v>11.12</v>
          </cell>
        </row>
        <row r="757">
          <cell r="A757" t="str">
            <v>ELEQ0007</v>
          </cell>
          <cell r="B757" t="str">
            <v>Instal·lació de punts de recàrrega per a vehicles elèctrics</v>
          </cell>
          <cell r="C757" t="str">
            <v>Electricitat i electrònica</v>
          </cell>
          <cell r="D757">
            <v>2</v>
          </cell>
          <cell r="E757">
            <v>25</v>
          </cell>
          <cell r="F757">
            <v>8.69</v>
          </cell>
          <cell r="G757">
            <v>11.12</v>
          </cell>
        </row>
        <row r="758">
          <cell r="A758" t="str">
            <v>ELEQ0008</v>
          </cell>
          <cell r="B758" t="str">
            <v>Instal·lació i manteniment de sistemes d'electromedicina</v>
          </cell>
          <cell r="C758" t="str">
            <v>Electricitat i electrònica</v>
          </cell>
          <cell r="D758">
            <v>3</v>
          </cell>
          <cell r="E758">
            <v>35</v>
          </cell>
          <cell r="F758">
            <v>8.69</v>
          </cell>
          <cell r="G758">
            <v>11.12</v>
          </cell>
        </row>
        <row r="759">
          <cell r="A759" t="str">
            <v>ELEQ0009</v>
          </cell>
          <cell r="B759" t="str">
            <v>AUTÒMATS PROGRAMABLES</v>
          </cell>
          <cell r="C759" t="str">
            <v>Electricitat i electrònica</v>
          </cell>
          <cell r="D759">
            <v>3</v>
          </cell>
          <cell r="E759">
            <v>20</v>
          </cell>
          <cell r="F759">
            <v>8.69</v>
          </cell>
          <cell r="G759">
            <v>11.12</v>
          </cell>
        </row>
        <row r="760">
          <cell r="A760" t="str">
            <v>ELES0001</v>
          </cell>
          <cell r="B760" t="str">
            <v>MANTENIMENT D'INSTAL·LACIONS DE MEGAFONIA, SONORITZACIÓ DE LOCALS I CIRCUIT TANCAT DE TELEVISIÓ EN UN CENTRE DE PROCÉS DE DADES (CPD)</v>
          </cell>
          <cell r="C760" t="str">
            <v>Electricitat i electrònica</v>
          </cell>
          <cell r="D760">
            <v>2</v>
          </cell>
          <cell r="E760">
            <v>65</v>
          </cell>
          <cell r="F760">
            <v>8.69</v>
          </cell>
          <cell r="G760">
            <v>11.12</v>
          </cell>
        </row>
        <row r="761">
          <cell r="A761" t="str">
            <v>ELES0002</v>
          </cell>
          <cell r="B761" t="str">
            <v>SEGURETAT ELECTRÒNICA I. SISTEMA DE VIDEO VIGILÀNCIA I SEGURETAT EN UN CENTRE DE PROCÉS DE DADES (CPD)</v>
          </cell>
          <cell r="C761" t="str">
            <v>Electricitat i electrònica</v>
          </cell>
          <cell r="D761">
            <v>2</v>
          </cell>
          <cell r="E761">
            <v>55</v>
          </cell>
          <cell r="F761">
            <v>8.69</v>
          </cell>
          <cell r="G761">
            <v>11.12</v>
          </cell>
        </row>
        <row r="762">
          <cell r="A762" t="str">
            <v>ELES0003</v>
          </cell>
          <cell r="B762" t="str">
            <v>CIBERSEGURETAT I SEGURETAT EN INFRAESTRUCTURES D' UN CPD</v>
          </cell>
          <cell r="C762" t="str">
            <v>Electricitat i electrònica</v>
          </cell>
          <cell r="D762">
            <v>2</v>
          </cell>
          <cell r="E762">
            <v>55</v>
          </cell>
          <cell r="F762">
            <v>8.69</v>
          </cell>
          <cell r="G762">
            <v>11.12</v>
          </cell>
        </row>
        <row r="763">
          <cell r="A763" t="str">
            <v>ELES0004</v>
          </cell>
          <cell r="B763" t="str">
            <v>INSTAL·LACIÓ, CONFIGURACIÓ I MANTENIMENT DE SISTEMES MICROOINFORMÀTICS AÏLLATS O EN XARXA EN UN CPD</v>
          </cell>
          <cell r="C763" t="str">
            <v>Electricitat i electrònica</v>
          </cell>
          <cell r="D763">
            <v>2</v>
          </cell>
          <cell r="E763">
            <v>100</v>
          </cell>
          <cell r="F763">
            <v>8.69</v>
          </cell>
          <cell r="G763">
            <v>11.12</v>
          </cell>
        </row>
        <row r="764">
          <cell r="A764" t="str">
            <v>ELES0005</v>
          </cell>
          <cell r="B764" t="str">
            <v>MUNTATGE I MANTENIMENT DE SISTEMES DOMÒTICS, IMMOTICS I SISTEMES DE RADIOCOMUNICACIÓ EN UN CPD</v>
          </cell>
          <cell r="C764" t="str">
            <v>Electricitat i electrònica</v>
          </cell>
          <cell r="D764">
            <v>2</v>
          </cell>
          <cell r="E764">
            <v>85</v>
          </cell>
          <cell r="F764">
            <v>8.69</v>
          </cell>
          <cell r="G764">
            <v>11.12</v>
          </cell>
        </row>
        <row r="765">
          <cell r="A765" t="str">
            <v>ELES0006</v>
          </cell>
          <cell r="B765" t="str">
            <v>SEGURETAT ELECTRÒNICA II. INSTAL·LACIÓ I POSADA EN MARXA D'UN SISTEMA DE CONTROL D'ACCÉS I PRESÈNCIA. MANTENIMENT I GESTIÓ D' INCIDÈNCIES EN PROJECTES DE VIDEO VIGILANCI</v>
          </cell>
          <cell r="C765" t="str">
            <v>Electricitat i electrònica</v>
          </cell>
          <cell r="D765">
            <v>2</v>
          </cell>
          <cell r="E765">
            <v>65</v>
          </cell>
          <cell r="F765">
            <v>8.69</v>
          </cell>
          <cell r="G765">
            <v>11.12</v>
          </cell>
        </row>
        <row r="766">
          <cell r="A766" t="str">
            <v>ELES0007</v>
          </cell>
          <cell r="B766" t="str">
            <v>MUNTATGE D'INSTAL·LACIONS DE MEGAFONIA, SONORITZACIÓ DE LOCALS I CIRCUIT TANCAT DE TELEVISIÓ EN UN CENTRE DE PROCÉS DE DADES (CPD).</v>
          </cell>
          <cell r="C766" t="str">
            <v>Electricitat i electrònica</v>
          </cell>
          <cell r="D766">
            <v>2</v>
          </cell>
          <cell r="E766">
            <v>60</v>
          </cell>
          <cell r="F766">
            <v>8.69</v>
          </cell>
          <cell r="G766">
            <v>11.12</v>
          </cell>
        </row>
        <row r="767">
          <cell r="A767" t="str">
            <v>ELES0008</v>
          </cell>
          <cell r="B767" t="str">
            <v>MUNTATGE I MANTENIMENT D' INSTAL·LACIONS DE TELECOMUNICACIONS, INFRAESTRUCTURES DE XARXES DE VEU I DADES EN UN CPD</v>
          </cell>
          <cell r="C767" t="str">
            <v>Electricitat i electrònica</v>
          </cell>
          <cell r="D767">
            <v>2</v>
          </cell>
          <cell r="E767">
            <v>65</v>
          </cell>
          <cell r="F767">
            <v>8.69</v>
          </cell>
          <cell r="G767">
            <v>11.12</v>
          </cell>
        </row>
        <row r="768">
          <cell r="A768" t="str">
            <v>ELES0009</v>
          </cell>
          <cell r="B768" t="str">
            <v>MUNTATGE I MANTENIMENT D' ESTACIONS BASE DE TELEFONIA I XARXES 5G</v>
          </cell>
          <cell r="C768" t="str">
            <v>Electricitat i electrònica</v>
          </cell>
          <cell r="D768">
            <v>2</v>
          </cell>
          <cell r="E768">
            <v>235</v>
          </cell>
          <cell r="F768">
            <v>8.69</v>
          </cell>
          <cell r="G768">
            <v>11.12</v>
          </cell>
        </row>
        <row r="769">
          <cell r="A769" t="str">
            <v>ELES0010</v>
          </cell>
          <cell r="B769" t="str">
            <v>Instal·lació de xarxes de veu i dades</v>
          </cell>
          <cell r="C769" t="str">
            <v>Electricitat i electrònica</v>
          </cell>
          <cell r="D769">
            <v>2</v>
          </cell>
          <cell r="E769">
            <v>60</v>
          </cell>
          <cell r="F769">
            <v>8.69</v>
          </cell>
          <cell r="G769">
            <v>11.12</v>
          </cell>
        </row>
        <row r="770">
          <cell r="A770" t="str">
            <v>ELES0011</v>
          </cell>
          <cell r="B770" t="str">
            <v>Bases del muntatge en esdeveniments</v>
          </cell>
          <cell r="C770" t="str">
            <v>Electricitat i electrònica</v>
          </cell>
          <cell r="D770">
            <v>1</v>
          </cell>
          <cell r="E770">
            <v>80</v>
          </cell>
          <cell r="F770">
            <v>8.69</v>
          </cell>
          <cell r="G770">
            <v>11.12</v>
          </cell>
        </row>
        <row r="771">
          <cell r="A771" t="str">
            <v>ELES0012</v>
          </cell>
          <cell r="B771" t="str">
            <v>Muntatge i desmuntatge d'un sistema d'il·luminació</v>
          </cell>
          <cell r="C771" t="str">
            <v>Electricitat i electrònica</v>
          </cell>
          <cell r="D771">
            <v>1</v>
          </cell>
          <cell r="E771">
            <v>60</v>
          </cell>
          <cell r="F771">
            <v>8.69</v>
          </cell>
          <cell r="G771">
            <v>11.12</v>
          </cell>
        </row>
        <row r="772">
          <cell r="A772" t="str">
            <v>ELES0013</v>
          </cell>
          <cell r="B772" t="str">
            <v>Muntatge i instal·lació d'estructures</v>
          </cell>
          <cell r="C772" t="str">
            <v>Electricitat i electrònica</v>
          </cell>
          <cell r="D772">
            <v>1</v>
          </cell>
          <cell r="E772">
            <v>30</v>
          </cell>
          <cell r="F772">
            <v>8.69</v>
          </cell>
          <cell r="G772">
            <v>11.12</v>
          </cell>
        </row>
        <row r="773">
          <cell r="A773" t="str">
            <v>ELES0014</v>
          </cell>
          <cell r="B773" t="str">
            <v>Instal·lació d'equips de vídeo</v>
          </cell>
          <cell r="C773" t="str">
            <v>Electricitat i electrònica</v>
          </cell>
          <cell r="D773">
            <v>1</v>
          </cell>
          <cell r="E773">
            <v>60</v>
          </cell>
          <cell r="F773">
            <v>8.69</v>
          </cell>
          <cell r="G773">
            <v>11.12</v>
          </cell>
        </row>
        <row r="774">
          <cell r="A774" t="str">
            <v>ELES0015</v>
          </cell>
          <cell r="B774" t="str">
            <v>Instal·lació d'equips de so</v>
          </cell>
          <cell r="C774" t="str">
            <v>Electricitat i electrònica</v>
          </cell>
          <cell r="D774">
            <v>1</v>
          </cell>
          <cell r="E774">
            <v>60</v>
          </cell>
          <cell r="F774">
            <v>8.69</v>
          </cell>
          <cell r="G774">
            <v>11.12</v>
          </cell>
        </row>
        <row r="775">
          <cell r="A775" t="str">
            <v>ELES0016</v>
          </cell>
          <cell r="B775" t="str">
            <v>Bases de xarxes i comunicacions en els esdeveniments</v>
          </cell>
          <cell r="C775" t="str">
            <v>Electricitat i electrònica</v>
          </cell>
          <cell r="D775">
            <v>1</v>
          </cell>
          <cell r="E775">
            <v>40</v>
          </cell>
          <cell r="F775">
            <v>8.69</v>
          </cell>
          <cell r="G775">
            <v>11.12</v>
          </cell>
        </row>
        <row r="776">
          <cell r="A776" t="str">
            <v>ELES0017</v>
          </cell>
          <cell r="B776" t="str">
            <v>MUNTATGE D' ELEMENTS I EQUIPS EN INSTAL.LACIONS DE TELECOMUNICACIÓ EN EDIFICIS</v>
          </cell>
          <cell r="C776" t="str">
            <v>Electricitat i electrònica</v>
          </cell>
          <cell r="D776">
            <v>1</v>
          </cell>
          <cell r="E776">
            <v>60</v>
          </cell>
          <cell r="F776">
            <v>8.69</v>
          </cell>
          <cell r="G776">
            <v>11.12</v>
          </cell>
        </row>
        <row r="777">
          <cell r="A777" t="str">
            <v>ELES01</v>
          </cell>
          <cell r="B777" t="str">
            <v>Instal·lació de xarxes 5G</v>
          </cell>
          <cell r="C777" t="str">
            <v>Electricitat i electrònica</v>
          </cell>
          <cell r="D777">
            <v>3</v>
          </cell>
          <cell r="E777">
            <v>25</v>
          </cell>
          <cell r="F777">
            <v>8.69</v>
          </cell>
          <cell r="G777">
            <v>11.12</v>
          </cell>
        </row>
        <row r="778">
          <cell r="A778" t="str">
            <v>ELES02</v>
          </cell>
          <cell r="B778" t="str">
            <v>Instal·lació i Integració de Sistemes IOT en Edificis Intel·ligents</v>
          </cell>
          <cell r="C778" t="str">
            <v>Electricitat i electrònica</v>
          </cell>
          <cell r="D778">
            <v>3</v>
          </cell>
          <cell r="E778">
            <v>125</v>
          </cell>
          <cell r="F778">
            <v>8.69</v>
          </cell>
          <cell r="G778">
            <v>11.12</v>
          </cell>
        </row>
        <row r="779">
          <cell r="A779" t="str">
            <v>ELES03</v>
          </cell>
          <cell r="B779" t="str">
            <v>Instal·lació i manteniment de xarxes 5G</v>
          </cell>
          <cell r="C779" t="str">
            <v>Electricitat i electrònica</v>
          </cell>
          <cell r="D779">
            <v>1</v>
          </cell>
          <cell r="E779">
            <v>82</v>
          </cell>
          <cell r="F779">
            <v>8.69</v>
          </cell>
          <cell r="G779">
            <v>11.12</v>
          </cell>
        </row>
        <row r="780">
          <cell r="A780" t="str">
            <v>ELES04</v>
          </cell>
          <cell r="B780" t="str">
            <v>IOT Industrial: Dispositius Intel·ligents</v>
          </cell>
          <cell r="C780" t="str">
            <v>Electricitat i electrònica</v>
          </cell>
          <cell r="D780">
            <v>3</v>
          </cell>
          <cell r="E780">
            <v>200</v>
          </cell>
          <cell r="F780">
            <v>8.69</v>
          </cell>
          <cell r="G780">
            <v>11.12</v>
          </cell>
        </row>
        <row r="781">
          <cell r="A781" t="str">
            <v>ELES05</v>
          </cell>
          <cell r="B781" t="str">
            <v>Instal·lació de Nodes de Xarxa 5G</v>
          </cell>
          <cell r="C781" t="str">
            <v>Electricitat i electrònica</v>
          </cell>
          <cell r="D781">
            <v>3</v>
          </cell>
          <cell r="E781">
            <v>210</v>
          </cell>
          <cell r="F781">
            <v>8.69</v>
          </cell>
          <cell r="G781">
            <v>11.12</v>
          </cell>
        </row>
        <row r="782">
          <cell r="A782" t="str">
            <v>ENAA0001</v>
          </cell>
          <cell r="B782" t="str">
            <v>CÀLCUL DE LA PETJADA DE CARBONI EN EL CICLE INTEGRAL DE L' AIGUA</v>
          </cell>
          <cell r="C782" t="str">
            <v>Energia i aigua</v>
          </cell>
          <cell r="D782">
            <v>1</v>
          </cell>
          <cell r="E782">
            <v>7</v>
          </cell>
          <cell r="F782">
            <v>8.0299999999999994</v>
          </cell>
          <cell r="G782">
            <v>10.220000000000001</v>
          </cell>
        </row>
        <row r="783">
          <cell r="A783" t="str">
            <v>ENAA0002</v>
          </cell>
          <cell r="B783" t="str">
            <v>MUNTATGE I MANTENIMENT D' ESCOMESES D' ABASTAMENT</v>
          </cell>
          <cell r="C783" t="str">
            <v>Energia i aigua</v>
          </cell>
          <cell r="D783">
            <v>1</v>
          </cell>
          <cell r="E783">
            <v>18</v>
          </cell>
          <cell r="F783">
            <v>8.0299999999999994</v>
          </cell>
          <cell r="G783">
            <v>10.220000000000001</v>
          </cell>
        </row>
        <row r="784">
          <cell r="A784" t="str">
            <v>ENAA0003</v>
          </cell>
          <cell r="B784" t="str">
            <v>LOCALITZACIÓ DE FUITES D' AIGUA I SECTORITZACIÓ DE XARXES D' ABASTAMENT</v>
          </cell>
          <cell r="C784" t="str">
            <v>Energia i aigua</v>
          </cell>
          <cell r="D784">
            <v>1</v>
          </cell>
          <cell r="E784">
            <v>20</v>
          </cell>
          <cell r="F784">
            <v>8.0299999999999994</v>
          </cell>
          <cell r="G784">
            <v>10.220000000000001</v>
          </cell>
        </row>
        <row r="785">
          <cell r="A785" t="str">
            <v>ENAA0004</v>
          </cell>
          <cell r="B785" t="str">
            <v>Transformació digital en el sector de l'aigua</v>
          </cell>
          <cell r="C785" t="str">
            <v>Energia i aigua</v>
          </cell>
          <cell r="D785">
            <v>3</v>
          </cell>
          <cell r="E785">
            <v>40</v>
          </cell>
          <cell r="F785">
            <v>8.0299999999999994</v>
          </cell>
          <cell r="G785">
            <v>10.220000000000001</v>
          </cell>
        </row>
        <row r="786">
          <cell r="A786" t="str">
            <v>ENAA0005</v>
          </cell>
          <cell r="B786" t="str">
            <v>MANIPULACIÓ D' AIGÜES DE CONSUM PÚBLIC</v>
          </cell>
          <cell r="C786" t="str">
            <v>Energia i aigua</v>
          </cell>
          <cell r="D786">
            <v>1</v>
          </cell>
          <cell r="E786">
            <v>6</v>
          </cell>
          <cell r="F786">
            <v>8.0299999999999994</v>
          </cell>
          <cell r="G786">
            <v>10.220000000000001</v>
          </cell>
        </row>
        <row r="787">
          <cell r="A787" t="str">
            <v>ENAA0006</v>
          </cell>
          <cell r="B787" t="str">
            <v>OPERACIONS AMB XARXES D' AIGUA</v>
          </cell>
          <cell r="C787" t="str">
            <v>Energia i aigua</v>
          </cell>
          <cell r="D787">
            <v>1</v>
          </cell>
          <cell r="E787">
            <v>100</v>
          </cell>
          <cell r="F787">
            <v>8.0299999999999994</v>
          </cell>
          <cell r="G787">
            <v>10.220000000000001</v>
          </cell>
        </row>
        <row r="788">
          <cell r="A788" t="str">
            <v>ENAA0007</v>
          </cell>
          <cell r="B788" t="str">
            <v>SOLDADURA ESPECIALITZADA EN CANONADES DE POLIETILÈ</v>
          </cell>
          <cell r="C788" t="str">
            <v>Energia i aigua</v>
          </cell>
          <cell r="D788">
            <v>1</v>
          </cell>
          <cell r="E788">
            <v>28</v>
          </cell>
          <cell r="F788">
            <v>8.0299999999999994</v>
          </cell>
          <cell r="G788">
            <v>10.220000000000001</v>
          </cell>
        </row>
        <row r="789">
          <cell r="A789" t="str">
            <v>ENAA0008</v>
          </cell>
          <cell r="B789" t="str">
            <v>MUNTATGE I MANTENIMENT D' ESCOMESES DE SANEJAMENT</v>
          </cell>
          <cell r="C789" t="str">
            <v>Energia i aigua</v>
          </cell>
          <cell r="D789">
            <v>1</v>
          </cell>
          <cell r="E789">
            <v>18</v>
          </cell>
          <cell r="F789">
            <v>8.0299999999999994</v>
          </cell>
          <cell r="G789">
            <v>10.220000000000001</v>
          </cell>
        </row>
        <row r="790">
          <cell r="A790" t="str">
            <v>ENAA0009</v>
          </cell>
          <cell r="B790" t="str">
            <v>MUNTATGE I MANTENIMENT DE XARXES DE SANEJAMENT</v>
          </cell>
          <cell r="C790" t="str">
            <v>Energia i aigua</v>
          </cell>
          <cell r="D790">
            <v>1</v>
          </cell>
          <cell r="E790">
            <v>30</v>
          </cell>
          <cell r="F790">
            <v>8.0299999999999994</v>
          </cell>
          <cell r="G790">
            <v>10.220000000000001</v>
          </cell>
        </row>
        <row r="791">
          <cell r="A791" t="str">
            <v>ENAA0010</v>
          </cell>
          <cell r="B791" t="str">
            <v>GUIA PER A L' ELABORACIÓ DE PLANS D' EMERGÈNCIA DAVANT DE SITUACIONS DE SEQUERA EN SISTEMES D' ABASTAMENT URBÀ</v>
          </cell>
          <cell r="C791" t="str">
            <v>Energia i aigua</v>
          </cell>
          <cell r="D791">
            <v>1</v>
          </cell>
          <cell r="E791">
            <v>50</v>
          </cell>
          <cell r="F791">
            <v>8.0299999999999994</v>
          </cell>
          <cell r="G791">
            <v>10.220000000000001</v>
          </cell>
        </row>
        <row r="792">
          <cell r="A792" t="str">
            <v>ENAA0011</v>
          </cell>
          <cell r="B792" t="str">
            <v>TREBALLS EN ESPAIS CONFINATS</v>
          </cell>
          <cell r="C792" t="str">
            <v>Energia i aigua</v>
          </cell>
          <cell r="D792">
            <v>1</v>
          </cell>
          <cell r="E792">
            <v>8</v>
          </cell>
          <cell r="F792">
            <v>8.0299999999999994</v>
          </cell>
          <cell r="G792">
            <v>10.220000000000001</v>
          </cell>
        </row>
        <row r="793">
          <cell r="A793" t="str">
            <v>ENAA0012</v>
          </cell>
          <cell r="B793" t="str">
            <v>INSTAL·LACIÓ DE SISTEMES DE CANONADES PLÀSTIQUES</v>
          </cell>
          <cell r="C793" t="str">
            <v>Energia i aigua</v>
          </cell>
          <cell r="D793">
            <v>1</v>
          </cell>
          <cell r="E793">
            <v>38</v>
          </cell>
          <cell r="F793">
            <v>8.0299999999999994</v>
          </cell>
          <cell r="G793">
            <v>10.220000000000001</v>
          </cell>
        </row>
        <row r="794">
          <cell r="A794" t="str">
            <v>ENAA0013</v>
          </cell>
          <cell r="B794" t="str">
            <v>INSTAL·LACIÓ ESPECIALITZADA DE CANONADES GRES</v>
          </cell>
          <cell r="C794" t="str">
            <v>Energia i aigua</v>
          </cell>
          <cell r="D794">
            <v>1</v>
          </cell>
          <cell r="E794">
            <v>12</v>
          </cell>
          <cell r="F794">
            <v>8.0299999999999994</v>
          </cell>
          <cell r="G794">
            <v>10.220000000000001</v>
          </cell>
        </row>
        <row r="795">
          <cell r="A795" t="str">
            <v>ENAA0014</v>
          </cell>
          <cell r="B795" t="str">
            <v>MUNTATGE I MANTENIMENT DE XARXES D' ABASTAMENT</v>
          </cell>
          <cell r="C795" t="str">
            <v>Energia i aigua</v>
          </cell>
          <cell r="D795">
            <v>1</v>
          </cell>
          <cell r="E795">
            <v>30</v>
          </cell>
          <cell r="F795">
            <v>8.0299999999999994</v>
          </cell>
          <cell r="G795">
            <v>10.220000000000001</v>
          </cell>
        </row>
        <row r="796">
          <cell r="A796" t="str">
            <v>ENAA0015</v>
          </cell>
          <cell r="B796" t="str">
            <v>FUNCIONAMENT, OPERACIÓ, EXPLOTACIÓ I MANTENIMENT D' E.D.A.R</v>
          </cell>
          <cell r="C796" t="str">
            <v>Energia i aigua</v>
          </cell>
          <cell r="D796">
            <v>1</v>
          </cell>
          <cell r="E796">
            <v>50</v>
          </cell>
          <cell r="F796">
            <v>8.0299999999999994</v>
          </cell>
          <cell r="G796">
            <v>10.220000000000001</v>
          </cell>
        </row>
        <row r="797">
          <cell r="A797" t="str">
            <v>ENAA0016</v>
          </cell>
          <cell r="B797" t="str">
            <v>CONTROL DE QUALITAT DE L' AIGUA REUTILITZADA</v>
          </cell>
          <cell r="C797" t="str">
            <v>Energia i aigua</v>
          </cell>
          <cell r="D797">
            <v>2</v>
          </cell>
          <cell r="E797">
            <v>20</v>
          </cell>
          <cell r="F797">
            <v>8.0299999999999994</v>
          </cell>
          <cell r="G797">
            <v>10.220000000000001</v>
          </cell>
        </row>
        <row r="798">
          <cell r="A798" t="str">
            <v>ENAA01</v>
          </cell>
          <cell r="B798" t="str">
            <v>Ús eficient de l'aigua en el disseny i control del reg de jardins i zones verdes</v>
          </cell>
          <cell r="C798" t="str">
            <v>Energia i aigua</v>
          </cell>
          <cell r="D798">
            <v>2</v>
          </cell>
          <cell r="E798">
            <v>200</v>
          </cell>
          <cell r="F798">
            <v>8.0299999999999994</v>
          </cell>
          <cell r="G798">
            <v>10.220000000000001</v>
          </cell>
        </row>
        <row r="799">
          <cell r="A799" t="str">
            <v>ENAA02</v>
          </cell>
          <cell r="B799" t="str">
            <v>Equipament i explotació d'instal·lacions de captació d'aigües subterrànies</v>
          </cell>
          <cell r="C799" t="str">
            <v>Energia i aigua</v>
          </cell>
          <cell r="D799">
            <v>3</v>
          </cell>
          <cell r="E799">
            <v>60</v>
          </cell>
          <cell r="F799">
            <v>8.0299999999999994</v>
          </cell>
          <cell r="G799">
            <v>10.220000000000001</v>
          </cell>
        </row>
        <row r="800">
          <cell r="A800" t="str">
            <v>ENAA03</v>
          </cell>
          <cell r="B800" t="str">
            <v>Electromecànica per al manteniment d'equips essencials en instal·lacions de tractament d'aigües</v>
          </cell>
          <cell r="C800" t="str">
            <v>Energia i aigua</v>
          </cell>
          <cell r="D800">
            <v>3</v>
          </cell>
          <cell r="E800">
            <v>90</v>
          </cell>
          <cell r="F800">
            <v>8.0299999999999994</v>
          </cell>
          <cell r="G800">
            <v>10.220000000000001</v>
          </cell>
        </row>
        <row r="801">
          <cell r="A801" t="str">
            <v>ENAC0001</v>
          </cell>
          <cell r="B801" t="str">
            <v>SISTEMA D' EFICIÈNCIA ENERGETICA EN L' ENLLUMENAT PUBLIC</v>
          </cell>
          <cell r="C801" t="str">
            <v>Energia i aigua</v>
          </cell>
          <cell r="D801">
            <v>2</v>
          </cell>
          <cell r="E801">
            <v>50</v>
          </cell>
          <cell r="F801">
            <v>8.0299999999999994</v>
          </cell>
          <cell r="G801">
            <v>10.220000000000001</v>
          </cell>
        </row>
        <row r="802">
          <cell r="A802" t="str">
            <v>ENAC0002</v>
          </cell>
          <cell r="B802" t="str">
            <v>GESTIÓ DE RECURSOS ENERGETICS A L' EMPRESA</v>
          </cell>
          <cell r="C802" t="str">
            <v>Energia i aigua</v>
          </cell>
          <cell r="D802">
            <v>3</v>
          </cell>
          <cell r="E802">
            <v>150</v>
          </cell>
          <cell r="F802">
            <v>8.0299999999999994</v>
          </cell>
          <cell r="G802">
            <v>10.220000000000001</v>
          </cell>
        </row>
        <row r="803">
          <cell r="A803" t="str">
            <v>ENAC0003</v>
          </cell>
          <cell r="B803" t="str">
            <v>AUDITÒRIA ENERGETICA A LA INDÚSTRIA</v>
          </cell>
          <cell r="C803" t="str">
            <v>Energia i aigua</v>
          </cell>
          <cell r="D803">
            <v>3</v>
          </cell>
          <cell r="E803">
            <v>300</v>
          </cell>
          <cell r="F803">
            <v>8.0299999999999994</v>
          </cell>
          <cell r="G803">
            <v>10.220000000000001</v>
          </cell>
        </row>
        <row r="804">
          <cell r="A804" t="str">
            <v>ENAC0004</v>
          </cell>
          <cell r="B804" t="str">
            <v>AUDITORIES ENERGÈTIQUES EN L' EDIFICACIÓ</v>
          </cell>
          <cell r="C804" t="str">
            <v>Energia i aigua</v>
          </cell>
          <cell r="D804">
            <v>3</v>
          </cell>
          <cell r="E804">
            <v>80</v>
          </cell>
          <cell r="F804">
            <v>8.0299999999999994</v>
          </cell>
          <cell r="G804">
            <v>10.220000000000001</v>
          </cell>
        </row>
        <row r="805">
          <cell r="A805" t="str">
            <v>ENAC0005</v>
          </cell>
          <cell r="B805" t="str">
            <v>EFICIÈNCIA ENERGÈTICA EN LA INDÚSTRIA</v>
          </cell>
          <cell r="C805" t="str">
            <v>Energia i aigua</v>
          </cell>
          <cell r="D805">
            <v>3</v>
          </cell>
          <cell r="E805">
            <v>20</v>
          </cell>
          <cell r="F805">
            <v>8.0299999999999994</v>
          </cell>
          <cell r="G805">
            <v>10.220000000000001</v>
          </cell>
        </row>
        <row r="806">
          <cell r="A806" t="str">
            <v>ENAC0006</v>
          </cell>
          <cell r="B806" t="str">
            <v>PARÀMETRES ECONÒMICS EN L' ESTUDI DE LA RENDIBILITAT DE MESURES D' EFICIÈNCIA ENERGÈTICA EN EDIFICIS</v>
          </cell>
          <cell r="C806" t="str">
            <v>Energia i aigua</v>
          </cell>
          <cell r="D806">
            <v>3</v>
          </cell>
          <cell r="E806">
            <v>20</v>
          </cell>
          <cell r="F806">
            <v>8.0299999999999994</v>
          </cell>
          <cell r="G806">
            <v>10.220000000000001</v>
          </cell>
        </row>
        <row r="807">
          <cell r="A807" t="str">
            <v>ENAC0007</v>
          </cell>
          <cell r="B807" t="str">
            <v>OPTIMITZACIÓ ECONÒMICA EN LA COMPRA D' ENERGIA: ELECTRICITAT, GAS NATURAL I HIDROCARBURS</v>
          </cell>
          <cell r="C807" t="str">
            <v>Energia i aigua</v>
          </cell>
          <cell r="D807">
            <v>3</v>
          </cell>
          <cell r="E807">
            <v>40</v>
          </cell>
          <cell r="F807">
            <v>8.0299999999999994</v>
          </cell>
          <cell r="G807">
            <v>10.220000000000001</v>
          </cell>
        </row>
        <row r="808">
          <cell r="A808" t="str">
            <v>ENAC0008</v>
          </cell>
          <cell r="B808" t="str">
            <v>REHABILITACIÓ ENERGÈTICA D' EDIFICIS</v>
          </cell>
          <cell r="C808" t="str">
            <v>Energia i aigua</v>
          </cell>
          <cell r="D808">
            <v>3</v>
          </cell>
          <cell r="E808">
            <v>40</v>
          </cell>
          <cell r="F808">
            <v>8.0299999999999994</v>
          </cell>
          <cell r="G808">
            <v>10.220000000000001</v>
          </cell>
        </row>
        <row r="809">
          <cell r="A809" t="str">
            <v>ENAC0009</v>
          </cell>
          <cell r="B809" t="str">
            <v>AGENT ENERGÈTIC COMUNITARI</v>
          </cell>
          <cell r="C809" t="str">
            <v>Energia i aigua</v>
          </cell>
          <cell r="D809">
            <v>2</v>
          </cell>
          <cell r="E809">
            <v>240</v>
          </cell>
          <cell r="F809">
            <v>8.0299999999999994</v>
          </cell>
          <cell r="G809">
            <v>10.220000000000001</v>
          </cell>
        </row>
        <row r="810">
          <cell r="A810" t="str">
            <v>ENAC0010</v>
          </cell>
          <cell r="B810" t="str">
            <v>ESTALVI I EFICIÈNCIA ENERGÈTICA EN L' AGRICULTURA</v>
          </cell>
          <cell r="C810" t="str">
            <v>Energia i aigua</v>
          </cell>
          <cell r="D810">
            <v>2</v>
          </cell>
          <cell r="E810">
            <v>20</v>
          </cell>
          <cell r="F810">
            <v>8.0299999999999994</v>
          </cell>
          <cell r="G810">
            <v>10.220000000000001</v>
          </cell>
        </row>
        <row r="811">
          <cell r="A811" t="str">
            <v>ENAC0011</v>
          </cell>
          <cell r="B811" t="str">
            <v>CÀLCULS PER A LA CERTIFICACIÓ ENERGÈTICA D' EDIFICIS EXISTENTS I DE NOVA CONSTRUCCIÓ.</v>
          </cell>
          <cell r="C811" t="str">
            <v>Energia i aigua</v>
          </cell>
          <cell r="D811">
            <v>3</v>
          </cell>
          <cell r="E811">
            <v>62</v>
          </cell>
          <cell r="F811">
            <v>8.0299999999999994</v>
          </cell>
          <cell r="G811">
            <v>10.220000000000001</v>
          </cell>
        </row>
        <row r="812">
          <cell r="A812" t="str">
            <v>ENAC0012</v>
          </cell>
          <cell r="B812" t="str">
            <v>EFICIÈNCIA ENERGÈTICA EN LA CONSTRUCCIÓ D' EDIFICIS. TREBALLADORS/ES DE L'OBRA.</v>
          </cell>
          <cell r="C812" t="str">
            <v>Energia i aigua</v>
          </cell>
          <cell r="D812">
            <v>1</v>
          </cell>
          <cell r="E812">
            <v>65</v>
          </cell>
          <cell r="F812">
            <v>8.0299999999999994</v>
          </cell>
          <cell r="G812">
            <v>10.220000000000001</v>
          </cell>
        </row>
        <row r="813">
          <cell r="A813" t="str">
            <v>ENAC0013</v>
          </cell>
          <cell r="B813" t="str">
            <v>EMMAGATZEMATGE D' ENERGIA ELÈCTRICA</v>
          </cell>
          <cell r="C813" t="str">
            <v>Energia i aigua</v>
          </cell>
          <cell r="D813">
            <v>3</v>
          </cell>
          <cell r="E813">
            <v>70</v>
          </cell>
          <cell r="F813">
            <v>8.0299999999999994</v>
          </cell>
          <cell r="G813">
            <v>10.220000000000001</v>
          </cell>
        </row>
        <row r="814">
          <cell r="A814" t="str">
            <v>ENAC0014</v>
          </cell>
          <cell r="B814" t="str">
            <v>MESURAMENTS I EQUIPS DE MESURA EN L' ANÀLISI ENERGÈTICA D' UN EDIFICI EXISTENT</v>
          </cell>
          <cell r="C814" t="str">
            <v>Energia i aigua</v>
          </cell>
          <cell r="D814">
            <v>3</v>
          </cell>
          <cell r="E814">
            <v>60</v>
          </cell>
          <cell r="F814">
            <v>8.0299999999999994</v>
          </cell>
          <cell r="G814">
            <v>10.220000000000001</v>
          </cell>
        </row>
        <row r="815">
          <cell r="A815" t="str">
            <v>ENAC0015</v>
          </cell>
          <cell r="B815" t="str">
            <v>GENERACIÓ RENOVABLE I GESTIÓ DE LA DEMANDA ELÈCTRICA</v>
          </cell>
          <cell r="C815" t="str">
            <v>Energia i aigua</v>
          </cell>
          <cell r="D815">
            <v>4</v>
          </cell>
          <cell r="E815">
            <v>90</v>
          </cell>
          <cell r="F815">
            <v>8.0299999999999994</v>
          </cell>
          <cell r="G815">
            <v>10.220000000000001</v>
          </cell>
        </row>
        <row r="816">
          <cell r="A816" t="str">
            <v>ENAC0016</v>
          </cell>
          <cell r="B816" t="str">
            <v>EINES PER A LA CERTIFICACIÓ ENERGÈTICA D' EDIFICIS</v>
          </cell>
          <cell r="C816" t="str">
            <v>Energia i aigua</v>
          </cell>
          <cell r="D816">
            <v>3</v>
          </cell>
          <cell r="E816">
            <v>100</v>
          </cell>
          <cell r="F816">
            <v>8.0299999999999994</v>
          </cell>
          <cell r="G816">
            <v>10.220000000000001</v>
          </cell>
        </row>
        <row r="817">
          <cell r="A817" t="str">
            <v>ENAC0017</v>
          </cell>
          <cell r="B817" t="str">
            <v>GESTIÓ EFICIENT DE L' ENERGIA EN L' ENGINYERIA</v>
          </cell>
          <cell r="C817" t="str">
            <v>Energia i aigua</v>
          </cell>
          <cell r="D817">
            <v>4</v>
          </cell>
          <cell r="E817">
            <v>150</v>
          </cell>
          <cell r="F817">
            <v>8.0299999999999994</v>
          </cell>
          <cell r="G817">
            <v>10.220000000000001</v>
          </cell>
        </row>
        <row r="818">
          <cell r="A818" t="str">
            <v>ENAC0018</v>
          </cell>
          <cell r="B818" t="str">
            <v>DISSENY D' INSTAL·LACIONS D' AUTOCONSUM I ALTA EFICIÈNCIA EN LES INDÚSTRIES</v>
          </cell>
          <cell r="C818" t="str">
            <v>Energia i aigua</v>
          </cell>
          <cell r="D818">
            <v>4</v>
          </cell>
          <cell r="E818">
            <v>95</v>
          </cell>
          <cell r="F818">
            <v>8.0299999999999994</v>
          </cell>
          <cell r="G818">
            <v>10.220000000000001</v>
          </cell>
        </row>
        <row r="819">
          <cell r="A819" t="str">
            <v>ENAC0019</v>
          </cell>
          <cell r="B819" t="str">
            <v>EINES D'ANÀLISI COST/BENEFICI APLICADES A L'EFICIÈNCIA ENERGÈTICA</v>
          </cell>
          <cell r="C819" t="str">
            <v>Energia i aigua</v>
          </cell>
          <cell r="D819">
            <v>3</v>
          </cell>
          <cell r="E819">
            <v>100</v>
          </cell>
          <cell r="F819">
            <v>8.0299999999999994</v>
          </cell>
          <cell r="G819">
            <v>10.220000000000001</v>
          </cell>
        </row>
        <row r="820">
          <cell r="A820" t="str">
            <v>ENAC0020</v>
          </cell>
          <cell r="B820" t="str">
            <v>LEGISLACIÓ I NORMATIVA SOBRE EFICIÈNCIA ENERGÈTICA (COMUNITAT DE MADRID)</v>
          </cell>
          <cell r="C820" t="str">
            <v>Energia i aigua</v>
          </cell>
          <cell r="D820">
            <v>1</v>
          </cell>
          <cell r="E820">
            <v>50</v>
          </cell>
          <cell r="F820">
            <v>8.0299999999999994</v>
          </cell>
          <cell r="G820">
            <v>10.220000000000001</v>
          </cell>
        </row>
        <row r="821">
          <cell r="A821" t="str">
            <v>ENAC0021</v>
          </cell>
          <cell r="B821" t="str">
            <v>SEGUIMENT I IMPACTE DE TECNOLOGIA INNOVADORA EFICIENT</v>
          </cell>
          <cell r="C821" t="str">
            <v>Energia i aigua</v>
          </cell>
          <cell r="D821">
            <v>3</v>
          </cell>
          <cell r="E821">
            <v>15</v>
          </cell>
          <cell r="F821">
            <v>8.0299999999999994</v>
          </cell>
          <cell r="G821">
            <v>10.220000000000001</v>
          </cell>
        </row>
        <row r="822">
          <cell r="A822" t="str">
            <v>ENAC0022</v>
          </cell>
          <cell r="B822" t="str">
            <v>MANTENIMENT D' INSTAL·LACIONS D' ALTA EFICIÈNCIA ENERGÈTICA</v>
          </cell>
          <cell r="C822" t="str">
            <v>Energia i aigua</v>
          </cell>
          <cell r="D822">
            <v>2</v>
          </cell>
          <cell r="E822">
            <v>30</v>
          </cell>
          <cell r="F822">
            <v>8.0299999999999994</v>
          </cell>
          <cell r="G822">
            <v>10.220000000000001</v>
          </cell>
        </row>
        <row r="823">
          <cell r="A823" t="str">
            <v>ENAC0023</v>
          </cell>
          <cell r="B823" t="str">
            <v>HIDROGEN RENOVABLE</v>
          </cell>
          <cell r="C823" t="str">
            <v>Energia i aigua</v>
          </cell>
          <cell r="D823">
            <v>3</v>
          </cell>
          <cell r="E823">
            <v>35</v>
          </cell>
          <cell r="F823">
            <v>8.0299999999999994</v>
          </cell>
          <cell r="G823">
            <v>10.220000000000001</v>
          </cell>
        </row>
        <row r="824">
          <cell r="A824" t="str">
            <v>ENAC0024</v>
          </cell>
          <cell r="B824" t="str">
            <v>COMUNITATS ENERGÈTIQUES I DIGITALITZACIÓ</v>
          </cell>
          <cell r="C824" t="str">
            <v>Energia i aigua</v>
          </cell>
          <cell r="D824">
            <v>3</v>
          </cell>
          <cell r="E824">
            <v>30</v>
          </cell>
          <cell r="F824">
            <v>8.0299999999999994</v>
          </cell>
          <cell r="G824">
            <v>10.220000000000001</v>
          </cell>
        </row>
        <row r="825">
          <cell r="A825" t="str">
            <v>ENAC0025</v>
          </cell>
          <cell r="B825" t="str">
            <v>INTRODUCCIÓ A LA GESTIÓ D' ENERGIA EN EDIFICACIONS RESIDENCIALS</v>
          </cell>
          <cell r="C825" t="str">
            <v>Energia i aigua</v>
          </cell>
          <cell r="D825">
            <v>1</v>
          </cell>
          <cell r="E825">
            <v>80</v>
          </cell>
          <cell r="F825">
            <v>8.0299999999999994</v>
          </cell>
          <cell r="G825">
            <v>10.220000000000001</v>
          </cell>
        </row>
        <row r="826">
          <cell r="A826" t="str">
            <v>ENAC0026</v>
          </cell>
          <cell r="B826" t="str">
            <v>EFICIÈNCIA ENERGÈTICA EN EL CONTEXT COMUNITARI</v>
          </cell>
          <cell r="C826" t="str">
            <v>Energia i aigua</v>
          </cell>
          <cell r="D826">
            <v>1</v>
          </cell>
          <cell r="E826">
            <v>200</v>
          </cell>
          <cell r="F826">
            <v>8.0299999999999994</v>
          </cell>
          <cell r="G826">
            <v>10.220000000000001</v>
          </cell>
        </row>
        <row r="827">
          <cell r="A827" t="str">
            <v>ENAC0027</v>
          </cell>
          <cell r="B827" t="str">
            <v>BASES DE LA VENTILACIÓ NATURAL EFICIENT</v>
          </cell>
          <cell r="C827" t="str">
            <v>Energia i aigua</v>
          </cell>
          <cell r="D827">
            <v>1</v>
          </cell>
          <cell r="E827">
            <v>85</v>
          </cell>
          <cell r="F827">
            <v>8.0299999999999994</v>
          </cell>
          <cell r="G827">
            <v>10.220000000000001</v>
          </cell>
        </row>
        <row r="828">
          <cell r="A828" t="str">
            <v>ENAC0028</v>
          </cell>
          <cell r="B828" t="str">
            <v>INTRODUCCIÓ A L' EFICIÈNCIA ENERGÈTICA DELS MURS CORTINA</v>
          </cell>
          <cell r="C828" t="str">
            <v>Energia i aigua</v>
          </cell>
          <cell r="D828">
            <v>1</v>
          </cell>
          <cell r="E828">
            <v>130</v>
          </cell>
          <cell r="F828">
            <v>8.0299999999999994</v>
          </cell>
          <cell r="G828">
            <v>10.220000000000001</v>
          </cell>
        </row>
        <row r="829">
          <cell r="A829" t="str">
            <v>ENAC0029</v>
          </cell>
          <cell r="B829" t="str">
            <v>INTRODUCCIÓ A LES COBERTES VERDES I EL SEU IMPACTE EN L' EFICIÈNCIA ENERGÈTICA</v>
          </cell>
          <cell r="C829" t="str">
            <v>Energia i aigua</v>
          </cell>
          <cell r="D829">
            <v>1</v>
          </cell>
          <cell r="E829">
            <v>70</v>
          </cell>
          <cell r="F829">
            <v>8.0299999999999994</v>
          </cell>
          <cell r="G829">
            <v>10.220000000000001</v>
          </cell>
        </row>
        <row r="830">
          <cell r="A830" t="str">
            <v>ENAC0030</v>
          </cell>
          <cell r="B830" t="str">
            <v>DESENVOLUPAMENT I OPTIMITZACIÓ DE PROJECTES COMUNITARIS D' EFICIÈNCIA ENERGÈTICA</v>
          </cell>
          <cell r="C830" t="str">
            <v>Energia i aigua</v>
          </cell>
          <cell r="D830">
            <v>2</v>
          </cell>
          <cell r="E830">
            <v>150</v>
          </cell>
          <cell r="F830">
            <v>8.0299999999999994</v>
          </cell>
          <cell r="G830">
            <v>10.220000000000001</v>
          </cell>
        </row>
        <row r="831">
          <cell r="A831" t="str">
            <v>ENAC0031</v>
          </cell>
          <cell r="B831" t="str">
            <v>INTRODUCCIÓ A LA GEOTÈRMIA</v>
          </cell>
          <cell r="C831" t="str">
            <v>Energia i aigua</v>
          </cell>
          <cell r="D831">
            <v>1</v>
          </cell>
          <cell r="E831">
            <v>110</v>
          </cell>
          <cell r="F831">
            <v>8.0299999999999994</v>
          </cell>
          <cell r="G831">
            <v>10.220000000000001</v>
          </cell>
        </row>
        <row r="832">
          <cell r="A832" t="str">
            <v>ENAC01</v>
          </cell>
          <cell r="B832" t="str">
            <v>EMMAGATZEMATGE D' ENERGIA ELÈCTRICA</v>
          </cell>
          <cell r="C832" t="str">
            <v>Energia i aigua</v>
          </cell>
          <cell r="D832">
            <v>3</v>
          </cell>
          <cell r="E832">
            <v>100</v>
          </cell>
          <cell r="F832">
            <v>8.0299999999999994</v>
          </cell>
          <cell r="G832">
            <v>10.220000000000001</v>
          </cell>
        </row>
        <row r="833">
          <cell r="A833" t="str">
            <v>ENAC02</v>
          </cell>
          <cell r="B833" t="str">
            <v>GESTIÓ DE LA DEMANDA ENERGÈTICA</v>
          </cell>
          <cell r="C833" t="str">
            <v>Energia i aigua</v>
          </cell>
          <cell r="D833">
            <v>4</v>
          </cell>
          <cell r="E833">
            <v>130</v>
          </cell>
          <cell r="F833">
            <v>8.0299999999999994</v>
          </cell>
          <cell r="G833">
            <v>10.220000000000001</v>
          </cell>
        </row>
        <row r="834">
          <cell r="A834" t="str">
            <v>ENAC03</v>
          </cell>
          <cell r="B834" t="str">
            <v>Eines per a la Certificació Energètica d'Edificis</v>
          </cell>
          <cell r="C834" t="str">
            <v>Energia i aigua</v>
          </cell>
          <cell r="D834">
            <v>4</v>
          </cell>
          <cell r="E834">
            <v>100</v>
          </cell>
          <cell r="F834">
            <v>8.0299999999999994</v>
          </cell>
          <cell r="G834">
            <v>10.220000000000001</v>
          </cell>
        </row>
        <row r="835">
          <cell r="A835" t="str">
            <v>ENAC04</v>
          </cell>
          <cell r="B835" t="str">
            <v>Introducció a la generació distribuïda i instal·lacions d'autoconsum fotovoltaic</v>
          </cell>
          <cell r="C835" t="str">
            <v>Energia i aigua</v>
          </cell>
          <cell r="D835">
            <v>3</v>
          </cell>
          <cell r="E835">
            <v>180</v>
          </cell>
          <cell r="F835">
            <v>8.0299999999999994</v>
          </cell>
          <cell r="G835">
            <v>10.220000000000001</v>
          </cell>
        </row>
        <row r="836">
          <cell r="A836" t="str">
            <v>ENAC05</v>
          </cell>
          <cell r="B836" t="str">
            <v>Gestió energètica en edificació</v>
          </cell>
          <cell r="C836" t="str">
            <v>Energia i aigua</v>
          </cell>
          <cell r="D836">
            <v>3</v>
          </cell>
          <cell r="E836">
            <v>87</v>
          </cell>
          <cell r="F836">
            <v>8.0299999999999994</v>
          </cell>
          <cell r="G836">
            <v>10.220000000000001</v>
          </cell>
        </row>
        <row r="837">
          <cell r="A837" t="str">
            <v>ENAC06</v>
          </cell>
          <cell r="B837" t="str">
            <v>ESTALVI ENERGÈTIC I RECICLATGE EN OFICINES</v>
          </cell>
          <cell r="C837" t="str">
            <v>Energia i aigua</v>
          </cell>
          <cell r="D837">
            <v>2</v>
          </cell>
          <cell r="E837">
            <v>15</v>
          </cell>
          <cell r="F837">
            <v>8.0299999999999994</v>
          </cell>
          <cell r="G837">
            <v>10.220000000000001</v>
          </cell>
        </row>
        <row r="838">
          <cell r="A838" t="str">
            <v>ENAC07</v>
          </cell>
          <cell r="B838" t="str">
            <v>Rehabilitació energètica en els sistemes passius dels edificis</v>
          </cell>
          <cell r="C838" t="str">
            <v>Energia i aigua</v>
          </cell>
          <cell r="D838">
            <v>4</v>
          </cell>
          <cell r="E838">
            <v>150</v>
          </cell>
          <cell r="F838">
            <v>8.0299999999999994</v>
          </cell>
          <cell r="G838">
            <v>10.220000000000001</v>
          </cell>
        </row>
        <row r="839">
          <cell r="A839" t="str">
            <v>ENAC08</v>
          </cell>
          <cell r="B839" t="str">
            <v>EFICIÈNCIA ENERGÈTICA EN LA GESTIÓ D' INSTAL·LACIONS ESPORTIVES</v>
          </cell>
          <cell r="C839" t="str">
            <v>Energia i aigua</v>
          </cell>
          <cell r="D839">
            <v>2</v>
          </cell>
          <cell r="E839">
            <v>40</v>
          </cell>
          <cell r="F839">
            <v>8.0299999999999994</v>
          </cell>
          <cell r="G839">
            <v>10.220000000000001</v>
          </cell>
        </row>
        <row r="840">
          <cell r="A840" t="str">
            <v>ENAC09</v>
          </cell>
          <cell r="B840" t="str">
            <v>Gestió de comunitats energètiques locals</v>
          </cell>
          <cell r="C840" t="str">
            <v>Energia i aigua</v>
          </cell>
          <cell r="D840">
            <v>4</v>
          </cell>
          <cell r="E840">
            <v>270</v>
          </cell>
          <cell r="F840">
            <v>8.0299999999999994</v>
          </cell>
          <cell r="G840">
            <v>10.220000000000001</v>
          </cell>
        </row>
        <row r="841">
          <cell r="A841" t="str">
            <v>ENAC10</v>
          </cell>
          <cell r="B841" t="str">
            <v>Gestió energètica en sistemes industrials, edificis i equipaments</v>
          </cell>
          <cell r="C841" t="str">
            <v>Energia i aigua</v>
          </cell>
          <cell r="D841">
            <v>4</v>
          </cell>
          <cell r="E841">
            <v>240</v>
          </cell>
          <cell r="F841">
            <v>8.0299999999999994</v>
          </cell>
          <cell r="G841">
            <v>10.220000000000001</v>
          </cell>
        </row>
        <row r="842">
          <cell r="A842" t="str">
            <v>ENAC11</v>
          </cell>
          <cell r="B842" t="str">
            <v>Hidrogen verd: producció, conservació i aplicacions</v>
          </cell>
          <cell r="C842" t="str">
            <v>Energia i aigua</v>
          </cell>
          <cell r="D842">
            <v>4</v>
          </cell>
          <cell r="E842">
            <v>120</v>
          </cell>
          <cell r="F842">
            <v>8.0299999999999994</v>
          </cell>
          <cell r="G842">
            <v>10.220000000000001</v>
          </cell>
        </row>
        <row r="843">
          <cell r="A843" t="str">
            <v>ENAC12</v>
          </cell>
          <cell r="B843" t="str">
            <v>Planificació de negocis a la transició energètica</v>
          </cell>
          <cell r="C843" t="str">
            <v>Energia i aigua</v>
          </cell>
          <cell r="D843">
            <v>5</v>
          </cell>
          <cell r="E843">
            <v>200</v>
          </cell>
          <cell r="F843">
            <v>8.0299999999999994</v>
          </cell>
          <cell r="G843">
            <v>10.220000000000001</v>
          </cell>
        </row>
        <row r="844">
          <cell r="A844" t="str">
            <v>ENAC13</v>
          </cell>
          <cell r="B844" t="str">
            <v>Intervenció energètica a l'envolupant d'un edifici mitjançant sistemes passius</v>
          </cell>
          <cell r="C844" t="str">
            <v>Energia i aigua</v>
          </cell>
          <cell r="D844">
            <v>2</v>
          </cell>
          <cell r="E844">
            <v>200</v>
          </cell>
          <cell r="F844">
            <v>8.0299999999999994</v>
          </cell>
          <cell r="G844">
            <v>10.220000000000001</v>
          </cell>
        </row>
        <row r="845">
          <cell r="A845" t="str">
            <v>ENAC14</v>
          </cell>
          <cell r="B845" t="str">
            <v>Sistemes passius d'eficiència energètica a l'envolupant d'un edifici</v>
          </cell>
          <cell r="C845" t="str">
            <v>Energia i aigua</v>
          </cell>
          <cell r="D845">
            <v>2</v>
          </cell>
          <cell r="E845">
            <v>280</v>
          </cell>
          <cell r="F845">
            <v>8.0299999999999994</v>
          </cell>
          <cell r="G845">
            <v>10.220000000000001</v>
          </cell>
        </row>
        <row r="846">
          <cell r="A846" t="str">
            <v>ENAC15</v>
          </cell>
          <cell r="B846" t="str">
            <v>Eficiència energètica en instal·lacions d'aerotèrmia</v>
          </cell>
          <cell r="C846" t="str">
            <v>Energia i aigua</v>
          </cell>
          <cell r="D846">
            <v>2</v>
          </cell>
          <cell r="E846">
            <v>30</v>
          </cell>
          <cell r="F846">
            <v>8.0299999999999994</v>
          </cell>
          <cell r="G846">
            <v>10.220000000000001</v>
          </cell>
        </row>
        <row r="847">
          <cell r="A847" t="str">
            <v>ENAC16</v>
          </cell>
          <cell r="B847" t="str">
            <v>Fonaments d' EFICIÈNCIA ENERGÈTICA PER SUPERVISAR L' EXECUCIÓ DE L' EDIFICACIÓ</v>
          </cell>
          <cell r="C847" t="str">
            <v>Energia i aigua</v>
          </cell>
          <cell r="D847">
            <v>2</v>
          </cell>
          <cell r="E847">
            <v>8</v>
          </cell>
          <cell r="F847">
            <v>8.0299999999999994</v>
          </cell>
          <cell r="G847">
            <v>10.220000000000001</v>
          </cell>
        </row>
        <row r="848">
          <cell r="A848" t="str">
            <v>ENAC17</v>
          </cell>
          <cell r="B848" t="str">
            <v>Fonaments d' EFICIÈNCIA ENERGÈTICA DURANT L' EXECUCIÓ D' EDIFICIS</v>
          </cell>
          <cell r="C848" t="str">
            <v>Energia i aigua</v>
          </cell>
          <cell r="D848">
            <v>1</v>
          </cell>
          <cell r="E848">
            <v>8</v>
          </cell>
          <cell r="F848">
            <v>8.0299999999999994</v>
          </cell>
          <cell r="G848">
            <v>10.220000000000001</v>
          </cell>
        </row>
        <row r="849">
          <cell r="A849" t="str">
            <v>ENAC18</v>
          </cell>
          <cell r="B849" t="str">
            <v>INSTAL·LACIÓ DE SISTEMES D'AÏLLAMENT TÈRMIC AMB CRITERIS D'EFICIÈNCIA ENERGÈTICA</v>
          </cell>
          <cell r="C849" t="str">
            <v>Energia i aigua</v>
          </cell>
          <cell r="D849">
            <v>2</v>
          </cell>
          <cell r="E849">
            <v>65</v>
          </cell>
          <cell r="F849">
            <v>8.0299999999999994</v>
          </cell>
          <cell r="G849">
            <v>10.220000000000001</v>
          </cell>
        </row>
        <row r="850">
          <cell r="A850" t="str">
            <v>ENAC19</v>
          </cell>
          <cell r="B850" t="str">
            <v>INSTAL·LACIÓ DE FINESTRES AMB CRITERIS D'EFICIÈNCIA ENERGÈTICA</v>
          </cell>
          <cell r="C850" t="str">
            <v>Energia i aigua</v>
          </cell>
          <cell r="D850">
            <v>2</v>
          </cell>
          <cell r="E850">
            <v>65</v>
          </cell>
          <cell r="F850">
            <v>8.0299999999999994</v>
          </cell>
          <cell r="G850">
            <v>10.220000000000001</v>
          </cell>
        </row>
        <row r="851">
          <cell r="A851" t="str">
            <v>ENAC20</v>
          </cell>
          <cell r="B851" t="str">
            <v>EFICIÈNCIA ENERGÈTICA. IMPLANTACIÓ DE MESURES PER A LA SOSTENIBILITAT.</v>
          </cell>
          <cell r="C851" t="str">
            <v>Energia i aigua</v>
          </cell>
          <cell r="D851">
            <v>1</v>
          </cell>
          <cell r="E851">
            <v>30</v>
          </cell>
          <cell r="F851">
            <v>8.0299999999999994</v>
          </cell>
          <cell r="G851">
            <v>10.220000000000001</v>
          </cell>
        </row>
        <row r="852">
          <cell r="A852" t="str">
            <v>ENAE0001</v>
          </cell>
          <cell r="B852" t="str">
            <v>POSADA EN MARXA, MANTENIMENT I LOGÍSTICA DE PROJECTES EÒLICS</v>
          </cell>
          <cell r="C852" t="str">
            <v>Energia i aigua</v>
          </cell>
          <cell r="D852">
            <v>2</v>
          </cell>
          <cell r="E852">
            <v>214</v>
          </cell>
          <cell r="F852">
            <v>8.0299999999999994</v>
          </cell>
          <cell r="G852">
            <v>10.220000000000001</v>
          </cell>
        </row>
        <row r="853">
          <cell r="A853" t="str">
            <v>ENAE0002</v>
          </cell>
          <cell r="B853" t="str">
            <v>FORMACIÓ ESPECÍFICA I PREVENTIVA EN MUNTATGE DE PARCS SOLARS</v>
          </cell>
          <cell r="C853" t="str">
            <v>Energia i aigua</v>
          </cell>
          <cell r="D853">
            <v>2</v>
          </cell>
          <cell r="E853">
            <v>64</v>
          </cell>
          <cell r="F853">
            <v>8.0299999999999994</v>
          </cell>
          <cell r="G853">
            <v>10.220000000000001</v>
          </cell>
        </row>
        <row r="854">
          <cell r="A854" t="str">
            <v>ENAE0003</v>
          </cell>
          <cell r="B854" t="str">
            <v>MUNTATGE DE PLAQUES SOLORES FOTOVOLTAIQUES</v>
          </cell>
          <cell r="C854" t="str">
            <v>Energia i aigua</v>
          </cell>
          <cell r="D854">
            <v>2</v>
          </cell>
          <cell r="E854">
            <v>540</v>
          </cell>
          <cell r="F854">
            <v>8.0299999999999994</v>
          </cell>
          <cell r="G854">
            <v>10.220000000000001</v>
          </cell>
        </row>
        <row r="855">
          <cell r="A855" t="str">
            <v>ENAE0004</v>
          </cell>
          <cell r="B855" t="str">
            <v>ENERGIA SOLAR FOTOVOLTAICA D' AUTOCONSUM. NIVELL I</v>
          </cell>
          <cell r="C855" t="str">
            <v>Energia i aigua</v>
          </cell>
          <cell r="D855">
            <v>2</v>
          </cell>
          <cell r="E855">
            <v>30</v>
          </cell>
          <cell r="F855">
            <v>8.0299999999999994</v>
          </cell>
          <cell r="G855">
            <v>10.220000000000001</v>
          </cell>
        </row>
        <row r="856">
          <cell r="A856" t="str">
            <v>ENAE0005</v>
          </cell>
          <cell r="B856" t="str">
            <v>Energia solar fotovoltaica d'autoconsum. Nivell II</v>
          </cell>
          <cell r="C856" t="str">
            <v>Energia i aigua</v>
          </cell>
          <cell r="D856">
            <v>2</v>
          </cell>
          <cell r="E856">
            <v>30</v>
          </cell>
          <cell r="F856">
            <v>8.0299999999999994</v>
          </cell>
          <cell r="G856">
            <v>10.220000000000001</v>
          </cell>
        </row>
        <row r="857">
          <cell r="A857" t="str">
            <v>ENAE0006</v>
          </cell>
          <cell r="B857" t="str">
            <v>INSTAL·LACIÓ DE MUNTATGES MECÀNICS EN PLANTES SOLARS FOTOVOLTAIQUES</v>
          </cell>
          <cell r="C857" t="str">
            <v>Energia i aigua</v>
          </cell>
          <cell r="D857">
            <v>1</v>
          </cell>
          <cell r="E857">
            <v>140</v>
          </cell>
          <cell r="F857">
            <v>8.0299999999999994</v>
          </cell>
          <cell r="G857">
            <v>10.220000000000001</v>
          </cell>
        </row>
        <row r="858">
          <cell r="A858" t="str">
            <v>ENAE0007</v>
          </cell>
          <cell r="B858" t="str">
            <v>Procediments bàsics en el muntatge i manteniment d'instal·lacions solars tèrmiques i fotovoltaiques</v>
          </cell>
          <cell r="C858" t="str">
            <v>Energia i aigua</v>
          </cell>
          <cell r="D858">
            <v>1</v>
          </cell>
          <cell r="E858">
            <v>550</v>
          </cell>
          <cell r="F858">
            <v>8.0299999999999994</v>
          </cell>
          <cell r="G858">
            <v>10.220000000000001</v>
          </cell>
        </row>
        <row r="859">
          <cell r="A859" t="str">
            <v>ENAE0008</v>
          </cell>
          <cell r="B859" t="str">
            <v>Producció, transport, emmagatzematge i aplicacions de l'hidrogen verd</v>
          </cell>
          <cell r="C859" t="str">
            <v>Energia i aigua</v>
          </cell>
          <cell r="D859">
            <v>3</v>
          </cell>
          <cell r="E859">
            <v>120</v>
          </cell>
          <cell r="F859">
            <v>8.0299999999999994</v>
          </cell>
          <cell r="G859">
            <v>10.220000000000001</v>
          </cell>
        </row>
        <row r="860">
          <cell r="A860" t="str">
            <v>ENAE0009</v>
          </cell>
          <cell r="B860" t="str">
            <v>Preparació i justificació de subvencions per a la instal·lació d'energia renovable</v>
          </cell>
          <cell r="C860" t="str">
            <v>Energia i aigua</v>
          </cell>
          <cell r="D860">
            <v>2</v>
          </cell>
          <cell r="E860">
            <v>30</v>
          </cell>
          <cell r="F860">
            <v>8.0299999999999994</v>
          </cell>
          <cell r="G860">
            <v>10.220000000000001</v>
          </cell>
        </row>
        <row r="861">
          <cell r="A861" t="str">
            <v>ENAE0010</v>
          </cell>
          <cell r="B861" t="str">
            <v>INSTAL·LACIONS D'ENERGIA EÒLICA</v>
          </cell>
          <cell r="C861" t="str">
            <v>Energia i aigua</v>
          </cell>
          <cell r="D861">
            <v>3</v>
          </cell>
          <cell r="E861">
            <v>100</v>
          </cell>
          <cell r="F861">
            <v>8.0299999999999994</v>
          </cell>
          <cell r="G861">
            <v>10.220000000000001</v>
          </cell>
        </row>
        <row r="862">
          <cell r="A862" t="str">
            <v>ENAE0011</v>
          </cell>
          <cell r="B862" t="str">
            <v>DISSENY, EXECUCIÓ I POSADA EN SERVEI D' INSTAL.LACIONS D' ENERGIA SOLAR FOTOVOLTAICA</v>
          </cell>
          <cell r="C862" t="str">
            <v>Energia i aigua</v>
          </cell>
          <cell r="D862">
            <v>4</v>
          </cell>
          <cell r="E862">
            <v>100</v>
          </cell>
          <cell r="F862">
            <v>8.0299999999999994</v>
          </cell>
          <cell r="G862">
            <v>10.220000000000001</v>
          </cell>
        </row>
        <row r="863">
          <cell r="A863" t="str">
            <v>ENAE0012</v>
          </cell>
          <cell r="B863" t="str">
            <v>ENERGIES RENOVABLES EN LA GESTIÓ ENERGÈTICA</v>
          </cell>
          <cell r="C863" t="str">
            <v>Energia i aigua</v>
          </cell>
          <cell r="D863">
            <v>3</v>
          </cell>
          <cell r="E863">
            <v>65</v>
          </cell>
          <cell r="F863">
            <v>8.0299999999999994</v>
          </cell>
          <cell r="G863">
            <v>10.220000000000001</v>
          </cell>
        </row>
        <row r="864">
          <cell r="A864" t="str">
            <v>ENAE0013</v>
          </cell>
          <cell r="B864" t="str">
            <v>ENERGIES RENOVABLES: ESPECIALITAT BIOMASSA</v>
          </cell>
          <cell r="C864" t="str">
            <v>Energia i aigua</v>
          </cell>
          <cell r="D864">
            <v>3</v>
          </cell>
          <cell r="E864">
            <v>80</v>
          </cell>
          <cell r="F864">
            <v>8.0299999999999994</v>
          </cell>
          <cell r="G864">
            <v>10.220000000000001</v>
          </cell>
        </row>
        <row r="865">
          <cell r="A865" t="str">
            <v>ENAE0014</v>
          </cell>
          <cell r="B865" t="str">
            <v>INTRODUCCIÓ A LES ENERGIES RENOVABLES</v>
          </cell>
          <cell r="C865" t="str">
            <v>Energia i aigua</v>
          </cell>
          <cell r="D865">
            <v>3</v>
          </cell>
          <cell r="E865">
            <v>50</v>
          </cell>
          <cell r="F865">
            <v>8.0299999999999994</v>
          </cell>
          <cell r="G865">
            <v>10.220000000000001</v>
          </cell>
        </row>
        <row r="866">
          <cell r="A866" t="str">
            <v>ENAE0015</v>
          </cell>
          <cell r="B866" t="str">
            <v>INTRODUCCIÓ A LES ENERGIES RENOVABLES EN EL SECTOR AGROPECUARI</v>
          </cell>
          <cell r="C866" t="str">
            <v>Energia i aigua</v>
          </cell>
          <cell r="D866">
            <v>2</v>
          </cell>
          <cell r="E866">
            <v>15</v>
          </cell>
          <cell r="F866">
            <v>8.0299999999999994</v>
          </cell>
          <cell r="G866">
            <v>10.220000000000001</v>
          </cell>
        </row>
        <row r="867">
          <cell r="A867" t="str">
            <v>ENAE0016</v>
          </cell>
          <cell r="B867" t="str">
            <v>BIOCOMBUSTIBLES</v>
          </cell>
          <cell r="C867" t="str">
            <v>Energia i aigua</v>
          </cell>
          <cell r="D867">
            <v>3</v>
          </cell>
          <cell r="E867">
            <v>15</v>
          </cell>
          <cell r="F867">
            <v>8.0299999999999994</v>
          </cell>
          <cell r="G867">
            <v>10.220000000000001</v>
          </cell>
        </row>
        <row r="868">
          <cell r="A868" t="str">
            <v>ENAE0017</v>
          </cell>
          <cell r="B868" t="str">
            <v>SISTEMES D' ENERGIA RENOVABLE EN EDIFICIS.</v>
          </cell>
          <cell r="C868" t="str">
            <v>Energia i aigua</v>
          </cell>
          <cell r="D868">
            <v>3</v>
          </cell>
          <cell r="E868">
            <v>40</v>
          </cell>
          <cell r="F868">
            <v>8.0299999999999994</v>
          </cell>
          <cell r="G868">
            <v>10.220000000000001</v>
          </cell>
        </row>
        <row r="869">
          <cell r="A869" t="str">
            <v>ENAE0018</v>
          </cell>
          <cell r="B869" t="str">
            <v>DISSENY D' INSTAL·LACIONS DE GEOTÈRMIA O AEROTÈRMIA</v>
          </cell>
          <cell r="C869" t="str">
            <v>Energia i aigua</v>
          </cell>
          <cell r="D869">
            <v>3</v>
          </cell>
          <cell r="E869">
            <v>50</v>
          </cell>
          <cell r="F869">
            <v>8.0299999999999994</v>
          </cell>
          <cell r="G869">
            <v>10.220000000000001</v>
          </cell>
        </row>
        <row r="870">
          <cell r="A870" t="str">
            <v>ENAE0019</v>
          </cell>
          <cell r="B870" t="str">
            <v>OPERACIONS DE REPARACIÓ I MANTENIMENT DE PALES EÒLIQUES</v>
          </cell>
          <cell r="C870" t="str">
            <v>Energia i aigua</v>
          </cell>
          <cell r="D870">
            <v>2</v>
          </cell>
          <cell r="E870">
            <v>130</v>
          </cell>
          <cell r="F870">
            <v>8.0299999999999994</v>
          </cell>
          <cell r="G870">
            <v>10.220000000000001</v>
          </cell>
        </row>
        <row r="871">
          <cell r="A871" t="str">
            <v>ENAE0020</v>
          </cell>
          <cell r="B871" t="str">
            <v>INSTAL·LACIÓ I MANTENIMENT D'INSTAL·LACIONS D'ENERGIA SOLAR FOTOVOLTAICA</v>
          </cell>
          <cell r="C871" t="str">
            <v>Energia i aigua</v>
          </cell>
          <cell r="D871">
            <v>2</v>
          </cell>
          <cell r="E871">
            <v>50</v>
          </cell>
          <cell r="F871">
            <v>8.0299999999999994</v>
          </cell>
          <cell r="G871">
            <v>10.220000000000001</v>
          </cell>
        </row>
        <row r="872">
          <cell r="A872" t="str">
            <v>ENAE0021</v>
          </cell>
          <cell r="B872" t="str">
            <v>AUTOCONSUM, SISTEMES D' ENERGIES RENOVABLES PER A L' IMPULS DE LA TRANSICIÓ ENERGÈTICA</v>
          </cell>
          <cell r="C872" t="str">
            <v>Energia i aigua</v>
          </cell>
          <cell r="D872">
            <v>4</v>
          </cell>
          <cell r="E872">
            <v>150</v>
          </cell>
          <cell r="F872">
            <v>8.0299999999999994</v>
          </cell>
          <cell r="G872">
            <v>10.220000000000001</v>
          </cell>
        </row>
        <row r="873">
          <cell r="A873" t="str">
            <v>ENAE0022</v>
          </cell>
          <cell r="B873" t="str">
            <v>ACTIVITATS AUXILIARS EN EL MUNTATGE D' INSTAL·LACIONS SOLARS FOTOVOLTAIQUES</v>
          </cell>
          <cell r="C873" t="str">
            <v>Energia i aigua</v>
          </cell>
          <cell r="D873">
            <v>1</v>
          </cell>
          <cell r="E873">
            <v>100</v>
          </cell>
          <cell r="F873">
            <v>8.0299999999999994</v>
          </cell>
          <cell r="G873">
            <v>10.220000000000001</v>
          </cell>
        </row>
        <row r="874">
          <cell r="A874" t="str">
            <v>ENAE0023</v>
          </cell>
          <cell r="B874" t="str">
            <v>DIRECCIÓ I GESTIÓ DE PROJECTES EN TRANSICIÓ ENERGÈTICA</v>
          </cell>
          <cell r="C874" t="str">
            <v>Energia i aigua</v>
          </cell>
          <cell r="D874">
            <v>3</v>
          </cell>
          <cell r="E874">
            <v>55</v>
          </cell>
          <cell r="F874">
            <v>8.0299999999999994</v>
          </cell>
          <cell r="G874">
            <v>10.220000000000001</v>
          </cell>
        </row>
        <row r="875">
          <cell r="A875" t="str">
            <v>ENAE0024</v>
          </cell>
          <cell r="B875" t="str">
            <v>MUNTATGE ELÈCTRIC I POSADA EN SERVEI D' INSTAL·LACIONS SOLARS FOTOVOLTAIQUES</v>
          </cell>
          <cell r="C875" t="str">
            <v>Energia i aigua</v>
          </cell>
          <cell r="D875">
            <v>1</v>
          </cell>
          <cell r="E875">
            <v>60</v>
          </cell>
          <cell r="F875">
            <v>8.0299999999999994</v>
          </cell>
          <cell r="G875">
            <v>10.220000000000001</v>
          </cell>
        </row>
        <row r="876">
          <cell r="A876" t="str">
            <v>ENAE0025</v>
          </cell>
          <cell r="B876" t="str">
            <v>ENERGIA SOLAR FOTOVOLTAICA</v>
          </cell>
          <cell r="C876" t="str">
            <v>Energia i aigua</v>
          </cell>
          <cell r="D876">
            <v>3</v>
          </cell>
          <cell r="E876">
            <v>32</v>
          </cell>
          <cell r="F876">
            <v>8.0299999999999994</v>
          </cell>
          <cell r="G876">
            <v>10.220000000000001</v>
          </cell>
        </row>
        <row r="877">
          <cell r="A877" t="str">
            <v>ENAE0026</v>
          </cell>
          <cell r="B877" t="str">
            <v>AUTOCONSUM FOTOVOLTAIC</v>
          </cell>
          <cell r="C877" t="str">
            <v>Energia i aigua</v>
          </cell>
          <cell r="D877">
            <v>3</v>
          </cell>
          <cell r="E877">
            <v>32</v>
          </cell>
          <cell r="F877">
            <v>8.0299999999999994</v>
          </cell>
          <cell r="G877">
            <v>10.220000000000001</v>
          </cell>
        </row>
        <row r="878">
          <cell r="A878" t="str">
            <v>ENAE0027</v>
          </cell>
          <cell r="B878" t="str">
            <v>MUNTATGE I MANTENIMENT D' INSTAL·LACIONS SOLARS HÍBRIDES</v>
          </cell>
          <cell r="C878" t="str">
            <v>Energia i aigua</v>
          </cell>
          <cell r="D878">
            <v>2</v>
          </cell>
          <cell r="E878">
            <v>200</v>
          </cell>
          <cell r="F878">
            <v>8.0299999999999994</v>
          </cell>
          <cell r="G878">
            <v>10.220000000000001</v>
          </cell>
        </row>
        <row r="879">
          <cell r="A879" t="str">
            <v>ENAE0028</v>
          </cell>
          <cell r="B879" t="str">
            <v>ORGANITZACIÓ I PROJECTES D' INSTAL·LACIONS SOLARS HÍBRIDES</v>
          </cell>
          <cell r="C879" t="str">
            <v>Energia i aigua</v>
          </cell>
          <cell r="D879">
            <v>3</v>
          </cell>
          <cell r="E879">
            <v>200</v>
          </cell>
          <cell r="F879">
            <v>8.0299999999999994</v>
          </cell>
          <cell r="G879">
            <v>10.220000000000001</v>
          </cell>
        </row>
        <row r="880">
          <cell r="A880" t="str">
            <v>ENAE0029</v>
          </cell>
          <cell r="B880" t="str">
            <v>MUNTATGE I MANTENIMENT DE SISTEMES AGROVOLTAICS</v>
          </cell>
          <cell r="C880" t="str">
            <v>Energia i aigua</v>
          </cell>
          <cell r="D880">
            <v>2</v>
          </cell>
          <cell r="E880">
            <v>200</v>
          </cell>
          <cell r="F880">
            <v>8.0299999999999994</v>
          </cell>
          <cell r="G880">
            <v>10.220000000000001</v>
          </cell>
        </row>
        <row r="881">
          <cell r="A881" t="str">
            <v>ENAE0030</v>
          </cell>
          <cell r="B881" t="str">
            <v>DISSENY I GESTIÓ DE PROJECTES D' ENERGIA AGROVOLTAICA</v>
          </cell>
          <cell r="C881" t="str">
            <v>Energia i aigua</v>
          </cell>
          <cell r="D881">
            <v>3</v>
          </cell>
          <cell r="E881">
            <v>200</v>
          </cell>
          <cell r="F881">
            <v>8.0299999999999994</v>
          </cell>
          <cell r="G881">
            <v>10.220000000000001</v>
          </cell>
        </row>
        <row r="882">
          <cell r="A882" t="str">
            <v>ENAE0031</v>
          </cell>
          <cell r="B882" t="str">
            <v>MUNTATGE I MANTENIMENT D' HIVERNACLES FOTOVOLTAICS</v>
          </cell>
          <cell r="C882" t="str">
            <v>Energia i aigua</v>
          </cell>
          <cell r="D882">
            <v>2</v>
          </cell>
          <cell r="E882">
            <v>200</v>
          </cell>
          <cell r="F882">
            <v>8.0299999999999994</v>
          </cell>
          <cell r="G882">
            <v>10.220000000000001</v>
          </cell>
        </row>
        <row r="883">
          <cell r="A883" t="str">
            <v>ENAE0032</v>
          </cell>
          <cell r="B883" t="str">
            <v>DISSENY I OPTIMITZACIÓ D' HIVERNACLES FOTOVOLTAICS</v>
          </cell>
          <cell r="C883" t="str">
            <v>Energia i aigua</v>
          </cell>
          <cell r="D883">
            <v>3</v>
          </cell>
          <cell r="E883">
            <v>200</v>
          </cell>
          <cell r="F883">
            <v>8.0299999999999994</v>
          </cell>
          <cell r="G883">
            <v>10.220000000000001</v>
          </cell>
        </row>
        <row r="884">
          <cell r="A884" t="str">
            <v>ENAE0033</v>
          </cell>
          <cell r="B884" t="str">
            <v>INTRODUCCIÓ A L' ENERGIA HIDROCINÈTICA</v>
          </cell>
          <cell r="C884" t="str">
            <v>Energia i aigua</v>
          </cell>
          <cell r="D884">
            <v>2</v>
          </cell>
          <cell r="E884">
            <v>60</v>
          </cell>
          <cell r="F884">
            <v>8.0299999999999994</v>
          </cell>
          <cell r="G884">
            <v>10.220000000000001</v>
          </cell>
        </row>
        <row r="885">
          <cell r="A885" t="str">
            <v>ENAE0034</v>
          </cell>
          <cell r="B885" t="str">
            <v>MUNTATGE I MANTENIMENT D' INSTAL.LACIONS HIDROCINÈTIQUES EN RIUS</v>
          </cell>
          <cell r="C885" t="str">
            <v>Energia i aigua</v>
          </cell>
          <cell r="D885">
            <v>2</v>
          </cell>
          <cell r="E885">
            <v>150</v>
          </cell>
          <cell r="F885">
            <v>8.0299999999999994</v>
          </cell>
          <cell r="G885">
            <v>10.220000000000001</v>
          </cell>
        </row>
        <row r="886">
          <cell r="A886" t="str">
            <v>ENAE0035</v>
          </cell>
          <cell r="B886" t="str">
            <v>DISSENY I TECNOLOGIA DE DISPOSITIUS HIDROCINÈTICS</v>
          </cell>
          <cell r="C886" t="str">
            <v>Energia i aigua</v>
          </cell>
          <cell r="D886">
            <v>3</v>
          </cell>
          <cell r="E886">
            <v>200</v>
          </cell>
          <cell r="F886">
            <v>8.0299999999999994</v>
          </cell>
          <cell r="G886">
            <v>10.220000000000001</v>
          </cell>
        </row>
        <row r="887">
          <cell r="A887" t="str">
            <v>ENAE0036</v>
          </cell>
          <cell r="B887" t="str">
            <v>AVALUACIÓ I GESTIÓ DE PROJECTES HIDROCINÈTICS</v>
          </cell>
          <cell r="C887" t="str">
            <v>Energia i aigua</v>
          </cell>
          <cell r="D887">
            <v>3</v>
          </cell>
          <cell r="E887">
            <v>200</v>
          </cell>
          <cell r="F887">
            <v>8.0299999999999994</v>
          </cell>
          <cell r="G887">
            <v>10.220000000000001</v>
          </cell>
        </row>
        <row r="888">
          <cell r="A888" t="str">
            <v>ENAE0037</v>
          </cell>
          <cell r="B888" t="str">
            <v>PROCEDIMENTS BÀSICS EN EL MUNTATGE I MANTENIMENT D' INSTAL·LACIONS SOLARS HÍBRIDES</v>
          </cell>
          <cell r="C888" t="str">
            <v>Energia i aigua</v>
          </cell>
          <cell r="D888">
            <v>1</v>
          </cell>
          <cell r="E888">
            <v>120</v>
          </cell>
          <cell r="F888">
            <v>8.0299999999999994</v>
          </cell>
          <cell r="G888">
            <v>10.220000000000001</v>
          </cell>
        </row>
        <row r="889">
          <cell r="A889" t="str">
            <v>ENAE0038</v>
          </cell>
          <cell r="B889" t="str">
            <v>SISTEMES DE CALEFACCIÓ DOMÈSTIC AMB BIOMASSA</v>
          </cell>
          <cell r="C889" t="str">
            <v>Energia i aigua</v>
          </cell>
          <cell r="D889">
            <v>1</v>
          </cell>
          <cell r="E889">
            <v>150</v>
          </cell>
          <cell r="F889">
            <v>8.0299999999999994</v>
          </cell>
          <cell r="G889">
            <v>10.220000000000001</v>
          </cell>
        </row>
        <row r="890">
          <cell r="A890" t="str">
            <v>ENAE0039</v>
          </cell>
          <cell r="B890" t="str">
            <v>PROCEDIMENTS BÀSICS EN EL MUNTATGE I MANTENIMENT D' INSTAL·LACIONS AGROVOLTÀIQUES</v>
          </cell>
          <cell r="C890" t="str">
            <v>Energia i aigua</v>
          </cell>
          <cell r="D890">
            <v>1</v>
          </cell>
          <cell r="E890">
            <v>110</v>
          </cell>
          <cell r="F890">
            <v>8.0299999999999994</v>
          </cell>
          <cell r="G890">
            <v>10.220000000000001</v>
          </cell>
        </row>
        <row r="891">
          <cell r="A891" t="str">
            <v>ENAE0040</v>
          </cell>
          <cell r="B891" t="str">
            <v>PROCEDIMENTS BÀSICS EN EL MUNTATGE I MANTENIMENT D' INSTAL·LACIONS D' AEROTÈRMIA</v>
          </cell>
          <cell r="C891" t="str">
            <v>Energia i aigua</v>
          </cell>
          <cell r="D891">
            <v>1</v>
          </cell>
          <cell r="E891">
            <v>110</v>
          </cell>
          <cell r="F891">
            <v>8.0299999999999994</v>
          </cell>
          <cell r="G891">
            <v>10.220000000000001</v>
          </cell>
        </row>
        <row r="892">
          <cell r="A892" t="str">
            <v>ENAE0041</v>
          </cell>
          <cell r="B892" t="str">
            <v>INSTAL·LACIÓ DE SISTEMES DE CALEFACCIÓ DE BIOMASSA PER A CALEFACCIÓ DOMÈSTICA</v>
          </cell>
          <cell r="C892" t="str">
            <v>Energia i aigua</v>
          </cell>
          <cell r="D892">
            <v>2</v>
          </cell>
          <cell r="E892">
            <v>150</v>
          </cell>
          <cell r="F892">
            <v>8.0299999999999994</v>
          </cell>
          <cell r="G892">
            <v>10.220000000000001</v>
          </cell>
        </row>
        <row r="893">
          <cell r="A893" t="str">
            <v>ENAE0042</v>
          </cell>
          <cell r="B893" t="str">
            <v>BOMBAMENTS FOTOVOLTAICS PER A INSTAL·LACIONS AGRICOLES I RAMADERES</v>
          </cell>
          <cell r="C893" t="str">
            <v>Energia i aigua</v>
          </cell>
          <cell r="D893">
            <v>1</v>
          </cell>
          <cell r="E893">
            <v>60</v>
          </cell>
          <cell r="F893">
            <v>8.0299999999999994</v>
          </cell>
          <cell r="G893">
            <v>10.220000000000001</v>
          </cell>
        </row>
        <row r="894">
          <cell r="A894" t="str">
            <v>ENAE0043</v>
          </cell>
          <cell r="B894" t="str">
            <v>CREACIÓ I DINAMITZACIÓ DE COMUNITATS ENERGÈTIQUES</v>
          </cell>
          <cell r="C894" t="str">
            <v>Energia i aigua</v>
          </cell>
          <cell r="D894">
            <v>4</v>
          </cell>
          <cell r="E894">
            <v>150</v>
          </cell>
          <cell r="F894">
            <v>8.0299999999999994</v>
          </cell>
          <cell r="G894">
            <v>10.220000000000001</v>
          </cell>
        </row>
        <row r="895">
          <cell r="A895" t="str">
            <v>ENAE01</v>
          </cell>
          <cell r="B895" t="str">
            <v>MUNTATGE I MANTENIMENT DE PARCS EÒLICS</v>
          </cell>
          <cell r="C895" t="str">
            <v>Energia i aigua</v>
          </cell>
          <cell r="D895">
            <v>2</v>
          </cell>
          <cell r="E895">
            <v>150</v>
          </cell>
          <cell r="F895">
            <v>8.0299999999999994</v>
          </cell>
          <cell r="G895">
            <v>10.220000000000001</v>
          </cell>
        </row>
        <row r="896">
          <cell r="A896" t="str">
            <v>ENAE02</v>
          </cell>
          <cell r="B896" t="str">
            <v>TECNOLOGIES DE LES ENERGIES RENOVABLES</v>
          </cell>
          <cell r="C896" t="str">
            <v>Energia i aigua</v>
          </cell>
          <cell r="D896">
            <v>3</v>
          </cell>
          <cell r="E896">
            <v>90</v>
          </cell>
          <cell r="F896">
            <v>8.0299999999999994</v>
          </cell>
          <cell r="G896">
            <v>10.220000000000001</v>
          </cell>
        </row>
        <row r="897">
          <cell r="A897" t="str">
            <v>ENAE03</v>
          </cell>
          <cell r="B897" t="str">
            <v>Mobilitat elèctrica i punts de recàrrega: tecnologia i gestió</v>
          </cell>
          <cell r="C897" t="str">
            <v>Energia i aigua</v>
          </cell>
          <cell r="D897">
            <v>3</v>
          </cell>
          <cell r="E897">
            <v>85</v>
          </cell>
          <cell r="F897">
            <v>8.0299999999999994</v>
          </cell>
          <cell r="G897">
            <v>10.220000000000001</v>
          </cell>
        </row>
        <row r="898">
          <cell r="A898" t="str">
            <v>ENAE05</v>
          </cell>
          <cell r="B898" t="str">
            <v>Generació distribuïda i instal·lacions d'autoconsum fotovoltaic</v>
          </cell>
          <cell r="C898" t="str">
            <v>Energia i aigua</v>
          </cell>
          <cell r="D898">
            <v>3</v>
          </cell>
          <cell r="E898">
            <v>180</v>
          </cell>
          <cell r="F898">
            <v>8.0299999999999994</v>
          </cell>
          <cell r="G898">
            <v>10.220000000000001</v>
          </cell>
        </row>
        <row r="899">
          <cell r="A899" t="str">
            <v>ENAE06</v>
          </cell>
          <cell r="B899" t="str">
            <v>Muntatge i manteniment d'instal·lacions d'intercanvi geotèrmic en circuit tancat</v>
          </cell>
          <cell r="C899" t="str">
            <v>Energia i aigua</v>
          </cell>
          <cell r="D899">
            <v>2</v>
          </cell>
          <cell r="E899">
            <v>360</v>
          </cell>
          <cell r="F899">
            <v>8.0299999999999994</v>
          </cell>
          <cell r="G899">
            <v>10.220000000000001</v>
          </cell>
        </row>
        <row r="900">
          <cell r="A900" t="str">
            <v>ENAE07</v>
          </cell>
          <cell r="B900" t="str">
            <v>Operació i servei en parcs eòlics</v>
          </cell>
          <cell r="C900" t="str">
            <v>Energia i aigua</v>
          </cell>
          <cell r="D900">
            <v>2</v>
          </cell>
          <cell r="E900">
            <v>360</v>
          </cell>
          <cell r="F900">
            <v>8.0299999999999994</v>
          </cell>
          <cell r="G900">
            <v>10.220000000000001</v>
          </cell>
        </row>
        <row r="901">
          <cell r="A901" t="str">
            <v>ENAE08</v>
          </cell>
          <cell r="B901" t="str">
            <v>Sistemes fotovoltaics: nous dissenys, amidaments i materials</v>
          </cell>
          <cell r="C901" t="str">
            <v>Energia i aigua</v>
          </cell>
          <cell r="D901">
            <v>4</v>
          </cell>
          <cell r="E901">
            <v>180</v>
          </cell>
          <cell r="F901">
            <v>8.0299999999999994</v>
          </cell>
          <cell r="G901">
            <v>10.220000000000001</v>
          </cell>
        </row>
        <row r="902">
          <cell r="A902" t="str">
            <v>ENAE09</v>
          </cell>
          <cell r="B902" t="str">
            <v>Connexió a la xarxa i integració d'energia eòlica</v>
          </cell>
          <cell r="C902" t="str">
            <v>Energia i aigua</v>
          </cell>
          <cell r="D902">
            <v>4</v>
          </cell>
          <cell r="E902">
            <v>240</v>
          </cell>
          <cell r="F902">
            <v>8.0299999999999994</v>
          </cell>
          <cell r="G902">
            <v>10.220000000000001</v>
          </cell>
        </row>
        <row r="903">
          <cell r="A903" t="str">
            <v>ENAE11</v>
          </cell>
          <cell r="B903" t="str">
            <v>Projectes de producció i aplicacions bioenergètiques</v>
          </cell>
          <cell r="C903" t="str">
            <v>Energia i aigua</v>
          </cell>
          <cell r="D903">
            <v>4</v>
          </cell>
          <cell r="E903">
            <v>260</v>
          </cell>
          <cell r="F903">
            <v>8.0299999999999994</v>
          </cell>
          <cell r="G903">
            <v>10.220000000000001</v>
          </cell>
        </row>
        <row r="904">
          <cell r="A904" t="str">
            <v>ENAE12</v>
          </cell>
          <cell r="B904" t="str">
            <v>Gestió integral de microxarxes híbrides</v>
          </cell>
          <cell r="C904" t="str">
            <v>Energia i aigua</v>
          </cell>
          <cell r="D904">
            <v>3</v>
          </cell>
          <cell r="E904">
            <v>80</v>
          </cell>
          <cell r="F904">
            <v>8.0299999999999994</v>
          </cell>
          <cell r="G904">
            <v>10.220000000000001</v>
          </cell>
        </row>
        <row r="905">
          <cell r="A905" t="str">
            <v>ENAE30</v>
          </cell>
          <cell r="B905" t="str">
            <v>Tècnic/a de sistemes d'energies renovables</v>
          </cell>
          <cell r="C905" t="str">
            <v>Energia i aigua</v>
          </cell>
          <cell r="D905">
            <v>3</v>
          </cell>
          <cell r="E905">
            <v>380</v>
          </cell>
          <cell r="F905">
            <v>8.0299999999999994</v>
          </cell>
          <cell r="G905">
            <v>10.220000000000001</v>
          </cell>
        </row>
        <row r="906">
          <cell r="A906" t="str">
            <v>ENAL01</v>
          </cell>
          <cell r="B906" t="str">
            <v>Integració de tecnologies d'emmagatzematge</v>
          </cell>
          <cell r="C906" t="str">
            <v>Energia i aigua</v>
          </cell>
          <cell r="D906">
            <v>5</v>
          </cell>
          <cell r="E906">
            <v>240</v>
          </cell>
          <cell r="F906">
            <v>8.0299999999999994</v>
          </cell>
          <cell r="G906">
            <v>10.220000000000001</v>
          </cell>
        </row>
        <row r="907">
          <cell r="A907" t="str">
            <v>ENAL02</v>
          </cell>
          <cell r="B907" t="str">
            <v>Operació i planificació de xarxes elèctriques intel·ligents</v>
          </cell>
          <cell r="C907" t="str">
            <v>Energia i aigua</v>
          </cell>
          <cell r="D907">
            <v>4</v>
          </cell>
          <cell r="E907">
            <v>240</v>
          </cell>
          <cell r="F907">
            <v>8.0299999999999994</v>
          </cell>
          <cell r="G907">
            <v>10.220000000000001</v>
          </cell>
        </row>
        <row r="908">
          <cell r="A908" t="str">
            <v>ENAS0001</v>
          </cell>
          <cell r="B908" t="str">
            <v>Càlcul i disseny d'instal·lacions de gas</v>
          </cell>
          <cell r="C908" t="str">
            <v>Energia i aigua</v>
          </cell>
          <cell r="D908">
            <v>2</v>
          </cell>
          <cell r="E908">
            <v>40</v>
          </cell>
          <cell r="F908">
            <v>8.0299999999999994</v>
          </cell>
          <cell r="G908">
            <v>10.220000000000001</v>
          </cell>
        </row>
        <row r="909">
          <cell r="A909" t="str">
            <v>EOCB0001</v>
          </cell>
          <cell r="B909" t="str">
            <v>SOSTENIBILITAT EN LA PINTURA DECORATIVA I INDUSTRIAL</v>
          </cell>
          <cell r="C909" t="str">
            <v>Edificació i obra civil</v>
          </cell>
          <cell r="D909">
            <v>2</v>
          </cell>
          <cell r="E909">
            <v>30</v>
          </cell>
          <cell r="F909">
            <v>8.3699999999999992</v>
          </cell>
          <cell r="G909">
            <v>11.25</v>
          </cell>
        </row>
        <row r="910">
          <cell r="A910" t="str">
            <v>EOCB0002</v>
          </cell>
          <cell r="B910" t="str">
            <v>SANEJAMENT I PINTURA EN INSTAL·LACIONS MUNICIPALS I MOBILIARI URBÀ</v>
          </cell>
          <cell r="C910" t="str">
            <v>Edificació i obra civil</v>
          </cell>
          <cell r="D910">
            <v>1</v>
          </cell>
          <cell r="E910">
            <v>270</v>
          </cell>
          <cell r="F910">
            <v>8.3699999999999992</v>
          </cell>
          <cell r="G910">
            <v>11.25</v>
          </cell>
        </row>
        <row r="911">
          <cell r="A911" t="str">
            <v>EOCB0003</v>
          </cell>
          <cell r="B911" t="str">
            <v>CONSTRUCCIÓ D' ENVOLUPANTS I PARTICIONS LLEUGERES AMB PANELLS I ELEMENTS PREFABRICATS</v>
          </cell>
          <cell r="C911" t="str">
            <v>Edificació i obra civil</v>
          </cell>
          <cell r="D911">
            <v>1</v>
          </cell>
          <cell r="E911">
            <v>250</v>
          </cell>
          <cell r="F911">
            <v>8.3699999999999992</v>
          </cell>
          <cell r="G911">
            <v>11.25</v>
          </cell>
        </row>
        <row r="912">
          <cell r="A912" t="str">
            <v>EOCB0004</v>
          </cell>
          <cell r="B912" t="str">
            <v>DECORACIÓ AMB GRAFFITI I MURALISME URBÀ CONTEMPORANI.</v>
          </cell>
          <cell r="C912" t="str">
            <v>Edificació i obra civil</v>
          </cell>
          <cell r="D912">
            <v>1</v>
          </cell>
          <cell r="E912">
            <v>120</v>
          </cell>
          <cell r="F912">
            <v>8.3699999999999992</v>
          </cell>
          <cell r="G912">
            <v>11.25</v>
          </cell>
        </row>
        <row r="913">
          <cell r="A913" t="str">
            <v>EOCB0005</v>
          </cell>
          <cell r="B913" t="str">
            <v>Propietats i patologies de la fusta constructiva</v>
          </cell>
          <cell r="C913" t="str">
            <v>Edificació i obra civil</v>
          </cell>
          <cell r="D913">
            <v>1</v>
          </cell>
          <cell r="E913">
            <v>20</v>
          </cell>
          <cell r="F913">
            <v>8.3699999999999992</v>
          </cell>
          <cell r="G913">
            <v>11.25</v>
          </cell>
        </row>
        <row r="914">
          <cell r="A914" t="str">
            <v>EOCB0006</v>
          </cell>
          <cell r="B914" t="str">
            <v>Càlcul, unions i reparacions de la fusta constructiva</v>
          </cell>
          <cell r="C914" t="str">
            <v>Edificació i obra civil</v>
          </cell>
          <cell r="D914">
            <v>1</v>
          </cell>
          <cell r="E914">
            <v>40</v>
          </cell>
          <cell r="F914">
            <v>8.3699999999999992</v>
          </cell>
          <cell r="G914">
            <v>11.25</v>
          </cell>
        </row>
        <row r="915">
          <cell r="A915" t="str">
            <v>EOCB0007</v>
          </cell>
          <cell r="B915" t="str">
            <v>Eficiència energètica, acústica, aïllaments, tancaments i acabats de la fusta constructiva</v>
          </cell>
          <cell r="C915" t="str">
            <v>Edificació i obra civil</v>
          </cell>
          <cell r="D915">
            <v>1</v>
          </cell>
          <cell r="E915">
            <v>40</v>
          </cell>
          <cell r="F915">
            <v>8.3699999999999992</v>
          </cell>
          <cell r="G915">
            <v>11.25</v>
          </cell>
        </row>
        <row r="916">
          <cell r="A916" t="str">
            <v>EOCB0008</v>
          </cell>
          <cell r="B916" t="str">
            <v>PREPARACIÓ BÀSICA PER A ACTIVITATS DE MANTENIMENT GENERAL D' INFRAESTRUCTURES EN EDIFICIS I INSTAL·LACIONS</v>
          </cell>
          <cell r="C916" t="str">
            <v>Edificació i obra civil</v>
          </cell>
          <cell r="D916">
            <v>2</v>
          </cell>
          <cell r="E916">
            <v>120</v>
          </cell>
          <cell r="F916">
            <v>8.3699999999999992</v>
          </cell>
          <cell r="G916">
            <v>11.25</v>
          </cell>
        </row>
        <row r="917">
          <cell r="A917" t="str">
            <v>EOCB0009</v>
          </cell>
          <cell r="B917" t="str">
            <v>OPERACIONS BÀSIQUES PER A LA CONSTRUCCIÓ DE FORNS AMB MOTLLE I MATERIAL REFRACTARI SENSE CONFORMAR</v>
          </cell>
          <cell r="C917" t="str">
            <v>Edificació i obra civil</v>
          </cell>
          <cell r="D917">
            <v>1</v>
          </cell>
          <cell r="E917">
            <v>72</v>
          </cell>
          <cell r="F917">
            <v>8.3699999999999992</v>
          </cell>
          <cell r="G917">
            <v>11.25</v>
          </cell>
        </row>
        <row r="918">
          <cell r="A918" t="str">
            <v>EOCB0010</v>
          </cell>
          <cell r="B918" t="str">
            <v>OPERACIONS BÀSIQUES PER A LA CONSTRUCCIÓ DE FORNS AMB MAONS REFRACTARIS I AÏLLANTS</v>
          </cell>
          <cell r="C918" t="str">
            <v>Edificació i obra civil</v>
          </cell>
          <cell r="D918">
            <v>1</v>
          </cell>
          <cell r="E918">
            <v>72</v>
          </cell>
          <cell r="F918">
            <v>8.3699999999999992</v>
          </cell>
          <cell r="G918">
            <v>11.25</v>
          </cell>
        </row>
        <row r="919">
          <cell r="A919" t="str">
            <v>EOCB0011</v>
          </cell>
          <cell r="B919" t="str">
            <v>OPERACIONS BÀSIQUES DE FABRICACIÓ DE MOTLLES METÀL·LICS PER A MATERIALS REFRACTARIS</v>
          </cell>
          <cell r="C919" t="str">
            <v>Edificació i obra civil</v>
          </cell>
          <cell r="D919">
            <v>1</v>
          </cell>
          <cell r="E919">
            <v>72</v>
          </cell>
          <cell r="F919">
            <v>8.3699999999999992</v>
          </cell>
          <cell r="G919">
            <v>11.25</v>
          </cell>
        </row>
        <row r="920">
          <cell r="A920" t="str">
            <v>EOCB0012</v>
          </cell>
          <cell r="B920" t="str">
            <v>CONSTRUCCIÓ DE FÀBRIQUES AMB BLOC DE FORMIGÓ CEL·LULAR</v>
          </cell>
          <cell r="C920" t="str">
            <v>Edificació i obra civil</v>
          </cell>
          <cell r="D920">
            <v>1</v>
          </cell>
          <cell r="E920">
            <v>90</v>
          </cell>
          <cell r="F920">
            <v>8.3699999999999992</v>
          </cell>
          <cell r="G920">
            <v>11.25</v>
          </cell>
        </row>
        <row r="921">
          <cell r="A921" t="str">
            <v>EOCB0013</v>
          </cell>
          <cell r="B921" t="str">
            <v>PRL per a treballs de revestiment de guix</v>
          </cell>
          <cell r="C921" t="str">
            <v>Edificació i obra civil</v>
          </cell>
          <cell r="D921">
            <v>1</v>
          </cell>
          <cell r="E921">
            <v>20</v>
          </cell>
          <cell r="F921">
            <v>8.3699999999999992</v>
          </cell>
          <cell r="G921">
            <v>11.25</v>
          </cell>
        </row>
        <row r="922">
          <cell r="A922" t="str">
            <v>EOCB0014</v>
          </cell>
          <cell r="B922" t="str">
            <v>PRL per a treballs de pintura</v>
          </cell>
          <cell r="C922" t="str">
            <v>Edificació i obra civil</v>
          </cell>
          <cell r="D922">
            <v>1</v>
          </cell>
          <cell r="E922">
            <v>20</v>
          </cell>
          <cell r="F922">
            <v>8.3699999999999992</v>
          </cell>
          <cell r="G922">
            <v>11.25</v>
          </cell>
        </row>
        <row r="923">
          <cell r="A923" t="str">
            <v>EOCB0015</v>
          </cell>
          <cell r="B923" t="str">
            <v>PRL per a treballs de pintura. Part específica</v>
          </cell>
          <cell r="C923" t="str">
            <v>Edificació i obra civil</v>
          </cell>
          <cell r="D923">
            <v>1</v>
          </cell>
          <cell r="E923">
            <v>6</v>
          </cell>
          <cell r="F923">
            <v>8.3699999999999992</v>
          </cell>
          <cell r="G923">
            <v>11.25</v>
          </cell>
        </row>
        <row r="924">
          <cell r="A924" t="str">
            <v>EOCB0016</v>
          </cell>
          <cell r="B924" t="str">
            <v>PRL per a treballs de solats ¿ enrajolats. Part específica</v>
          </cell>
          <cell r="C924" t="str">
            <v>Edificació i obra civil</v>
          </cell>
          <cell r="D924">
            <v>1</v>
          </cell>
          <cell r="E924">
            <v>6</v>
          </cell>
          <cell r="F924">
            <v>8.3699999999999992</v>
          </cell>
          <cell r="G924">
            <v>11.25</v>
          </cell>
        </row>
        <row r="925">
          <cell r="A925" t="str">
            <v>EOCB0017</v>
          </cell>
          <cell r="B925" t="str">
            <v>PRL per a treballs de paleta. Part específica</v>
          </cell>
          <cell r="C925" t="str">
            <v>Edificació i obra civil</v>
          </cell>
          <cell r="D925">
            <v>1</v>
          </cell>
          <cell r="E925">
            <v>6</v>
          </cell>
          <cell r="F925">
            <v>8.3699999999999992</v>
          </cell>
          <cell r="G925">
            <v>11.25</v>
          </cell>
        </row>
        <row r="926">
          <cell r="A926" t="str">
            <v>EOCB0018</v>
          </cell>
          <cell r="B926" t="str">
            <v>PRL per a treballs de col·locació de materials de cobriment.</v>
          </cell>
          <cell r="C926" t="str">
            <v>Edificació i obra civil</v>
          </cell>
          <cell r="D926">
            <v>1</v>
          </cell>
          <cell r="E926">
            <v>20</v>
          </cell>
          <cell r="F926">
            <v>8.3699999999999992</v>
          </cell>
          <cell r="G926">
            <v>11.25</v>
          </cell>
        </row>
        <row r="927">
          <cell r="A927" t="str">
            <v>EOCB0019</v>
          </cell>
          <cell r="B927" t="str">
            <v>PRL per a treballs de revestiments exteriors. Part específica</v>
          </cell>
          <cell r="C927" t="str">
            <v>Edificació i obra civil</v>
          </cell>
          <cell r="D927">
            <v>1</v>
          </cell>
          <cell r="E927">
            <v>6</v>
          </cell>
          <cell r="F927">
            <v>8.3699999999999992</v>
          </cell>
          <cell r="G927">
            <v>11.25</v>
          </cell>
        </row>
        <row r="928">
          <cell r="A928" t="str">
            <v>EOCB0020</v>
          </cell>
          <cell r="B928" t="str">
            <v>PRL per a treballs de revestiments exteriors.</v>
          </cell>
          <cell r="C928" t="str">
            <v>Edificació i obra civil</v>
          </cell>
          <cell r="D928">
            <v>1</v>
          </cell>
          <cell r="E928">
            <v>20</v>
          </cell>
          <cell r="F928">
            <v>8.3699999999999992</v>
          </cell>
          <cell r="G928">
            <v>11.25</v>
          </cell>
        </row>
        <row r="929">
          <cell r="A929" t="str">
            <v>EOCB0021</v>
          </cell>
          <cell r="B929" t="str">
            <v>Prl per a operaris de taller de materials: pedres industrials i naturals. Part específica</v>
          </cell>
          <cell r="C929" t="str">
            <v>Edificació i obra civil</v>
          </cell>
          <cell r="D929">
            <v>1</v>
          </cell>
          <cell r="E929">
            <v>6</v>
          </cell>
          <cell r="F929">
            <v>8.3699999999999992</v>
          </cell>
          <cell r="G929">
            <v>11.25</v>
          </cell>
        </row>
        <row r="930">
          <cell r="A930" t="str">
            <v>EOCB0022</v>
          </cell>
          <cell r="B930" t="str">
            <v>PRL per a treballs de demolició i rehabilitació. Part específica</v>
          </cell>
          <cell r="C930" t="str">
            <v>Edificació i obra civil</v>
          </cell>
          <cell r="D930">
            <v>1</v>
          </cell>
          <cell r="E930">
            <v>6</v>
          </cell>
          <cell r="F930">
            <v>8.3699999999999992</v>
          </cell>
          <cell r="G930">
            <v>11.25</v>
          </cell>
        </row>
        <row r="931">
          <cell r="A931" t="str">
            <v>EOCB0023</v>
          </cell>
          <cell r="B931" t="str">
            <v>PRL per a treballs de paleta</v>
          </cell>
          <cell r="C931" t="str">
            <v>Edificació i obra civil</v>
          </cell>
          <cell r="D931">
            <v>1</v>
          </cell>
          <cell r="E931">
            <v>20</v>
          </cell>
          <cell r="F931">
            <v>8.3699999999999992</v>
          </cell>
          <cell r="G931">
            <v>11.25</v>
          </cell>
        </row>
        <row r="932">
          <cell r="A932" t="str">
            <v>EOCB0024</v>
          </cell>
          <cell r="B932" t="str">
            <v>PRL per a treballs de revestiment de guix. Part específica</v>
          </cell>
          <cell r="C932" t="str">
            <v>Edificació i obra civil</v>
          </cell>
          <cell r="D932">
            <v>1</v>
          </cell>
          <cell r="E932">
            <v>6</v>
          </cell>
          <cell r="F932">
            <v>8.3699999999999992</v>
          </cell>
          <cell r="G932">
            <v>11.25</v>
          </cell>
        </row>
        <row r="933">
          <cell r="A933" t="str">
            <v>EOCB0025</v>
          </cell>
          <cell r="B933" t="str">
            <v>SEGURETAT EN ELS TREBALLS EN ALÇADA SOBRE ESTRUCTURES I COBERTES</v>
          </cell>
          <cell r="C933" t="str">
            <v>Edificació i obra civil</v>
          </cell>
          <cell r="D933">
            <v>2</v>
          </cell>
          <cell r="E933">
            <v>40</v>
          </cell>
          <cell r="F933">
            <v>8.3699999999999992</v>
          </cell>
          <cell r="G933">
            <v>11.25</v>
          </cell>
        </row>
        <row r="934">
          <cell r="A934" t="str">
            <v>EOCB0026</v>
          </cell>
          <cell r="B934" t="str">
            <v>PRL per a treballs de solats - enrajolats</v>
          </cell>
          <cell r="C934" t="str">
            <v>Edificació i obra civil</v>
          </cell>
          <cell r="D934">
            <v>1</v>
          </cell>
          <cell r="E934">
            <v>20</v>
          </cell>
          <cell r="F934">
            <v>8.3699999999999992</v>
          </cell>
          <cell r="G934">
            <v>11.25</v>
          </cell>
        </row>
        <row r="935">
          <cell r="A935" t="str">
            <v>EOCB0027</v>
          </cell>
          <cell r="B935" t="str">
            <v>PRL per a treballs de demolició i rehabilitació.</v>
          </cell>
          <cell r="C935" t="str">
            <v>Edificació i obra civil</v>
          </cell>
          <cell r="D935">
            <v>1</v>
          </cell>
          <cell r="E935">
            <v>20</v>
          </cell>
          <cell r="F935">
            <v>8.3699999999999992</v>
          </cell>
          <cell r="G935">
            <v>11.25</v>
          </cell>
        </row>
        <row r="936">
          <cell r="A936" t="str">
            <v>EOCB0028</v>
          </cell>
          <cell r="B936" t="str">
            <v>TREBALLS TEMPORALS DE CONSTRUCCIÓ, CONSERVACIÓ I MANTENIMENT EN ALÇADA AMB SISTEMES D' ACCÉS I POSICIONAMENT MITJANÇANT CORDES</v>
          </cell>
          <cell r="C936" t="str">
            <v>Edificació i obra civil</v>
          </cell>
          <cell r="D936">
            <v>2</v>
          </cell>
          <cell r="E936">
            <v>400</v>
          </cell>
          <cell r="F936">
            <v>8.3699999999999992</v>
          </cell>
          <cell r="G936">
            <v>11.25</v>
          </cell>
        </row>
        <row r="937">
          <cell r="A937" t="str">
            <v>EOCB0029</v>
          </cell>
          <cell r="B937" t="str">
            <v>Prl per a operaris de taller de materials: pedres industrials i naturals</v>
          </cell>
          <cell r="C937" t="str">
            <v>Edificació i obra civil</v>
          </cell>
          <cell r="D937">
            <v>1</v>
          </cell>
          <cell r="E937">
            <v>20</v>
          </cell>
          <cell r="F937">
            <v>8.3699999999999992</v>
          </cell>
          <cell r="G937">
            <v>11.25</v>
          </cell>
        </row>
        <row r="938">
          <cell r="A938" t="str">
            <v>EOCB0030</v>
          </cell>
          <cell r="B938" t="str">
            <v>PRL per a treballs de col·locació de materials de cobriment. Part específica</v>
          </cell>
          <cell r="C938" t="str">
            <v>Edificació i obra civil</v>
          </cell>
          <cell r="D938">
            <v>1</v>
          </cell>
          <cell r="E938">
            <v>6</v>
          </cell>
          <cell r="F938">
            <v>8.3699999999999992</v>
          </cell>
          <cell r="G938">
            <v>11.25</v>
          </cell>
        </row>
        <row r="939">
          <cell r="A939" t="str">
            <v>EOCB0031</v>
          </cell>
          <cell r="B939" t="str">
            <v>FORMACIÓ INICIAL EN PREVENCIÓ DE RISCOS LABORALS DEL SECTOR DE LA CONSTRUCCIÓ</v>
          </cell>
          <cell r="C939" t="str">
            <v>Edificació i obra civil</v>
          </cell>
          <cell r="D939">
            <v>1</v>
          </cell>
          <cell r="E939">
            <v>8</v>
          </cell>
          <cell r="F939">
            <v>8.3699999999999992</v>
          </cell>
          <cell r="G939">
            <v>11.25</v>
          </cell>
        </row>
        <row r="940">
          <cell r="A940" t="str">
            <v>EOCB0032</v>
          </cell>
          <cell r="B940" t="str">
            <v>FONAMENTS DE TREBALL DE PALETA PER A LA CONSTRUCCIÓ 4.0</v>
          </cell>
          <cell r="C940" t="str">
            <v>Edificació i obra civil</v>
          </cell>
          <cell r="D940">
            <v>2</v>
          </cell>
          <cell r="E940">
            <v>35</v>
          </cell>
          <cell r="F940">
            <v>8.3699999999999992</v>
          </cell>
          <cell r="G940">
            <v>11.25</v>
          </cell>
        </row>
        <row r="941">
          <cell r="A941" t="str">
            <v>EOCB0033</v>
          </cell>
          <cell r="B941" t="str">
            <v>NOUS MATERIALS SOSTENIBLES PER A LA CONSTRUCCIÓ</v>
          </cell>
          <cell r="C941" t="str">
            <v>Edificació i obra civil</v>
          </cell>
          <cell r="D941">
            <v>1</v>
          </cell>
          <cell r="E941">
            <v>20</v>
          </cell>
          <cell r="F941">
            <v>8.3699999999999992</v>
          </cell>
          <cell r="G941">
            <v>11.25</v>
          </cell>
        </row>
        <row r="942">
          <cell r="A942" t="str">
            <v>EOCB0034</v>
          </cell>
          <cell r="B942" t="str">
            <v>COMPETÈNCIES DIGITALS EN LA FAMÍLIA PROFESSIONAL D' EDIFICACIÓ I OBRA CIVIL</v>
          </cell>
          <cell r="C942" t="str">
            <v>Edificació i obra civil</v>
          </cell>
          <cell r="D942">
            <v>2</v>
          </cell>
          <cell r="E942">
            <v>30</v>
          </cell>
          <cell r="F942">
            <v>8.3699999999999992</v>
          </cell>
          <cell r="G942">
            <v>11.25</v>
          </cell>
        </row>
        <row r="943">
          <cell r="A943" t="str">
            <v>EOCB01</v>
          </cell>
          <cell r="B943" t="str">
            <v>Bioconstrucció</v>
          </cell>
          <cell r="C943" t="str">
            <v>Edificació i obra civil</v>
          </cell>
          <cell r="D943">
            <v>2</v>
          </cell>
          <cell r="E943">
            <v>498</v>
          </cell>
          <cell r="F943">
            <v>8.3699999999999992</v>
          </cell>
          <cell r="G943">
            <v>11.25</v>
          </cell>
        </row>
        <row r="944">
          <cell r="A944" t="str">
            <v>EOCB02</v>
          </cell>
          <cell r="B944" t="str">
            <v>Asfaltat i manteniment d'infraestructures</v>
          </cell>
          <cell r="C944" t="str">
            <v>Edificació i obra civil</v>
          </cell>
          <cell r="D944">
            <v>1</v>
          </cell>
          <cell r="E944">
            <v>420</v>
          </cell>
          <cell r="F944">
            <v>8.3699999999999992</v>
          </cell>
          <cell r="G944">
            <v>11.25</v>
          </cell>
        </row>
        <row r="945">
          <cell r="A945" t="str">
            <v>EOCB03</v>
          </cell>
          <cell r="B945" t="str">
            <v>Construcció de pèrgoles solars fotovoltaiques</v>
          </cell>
          <cell r="C945" t="str">
            <v>Edificació i obra civil</v>
          </cell>
          <cell r="D945">
            <v>2</v>
          </cell>
          <cell r="E945">
            <v>104</v>
          </cell>
          <cell r="F945">
            <v>8.3699999999999992</v>
          </cell>
          <cell r="G945">
            <v>11.25</v>
          </cell>
        </row>
        <row r="946">
          <cell r="A946" t="str">
            <v>EOCB04</v>
          </cell>
          <cell r="B946" t="str">
            <v>INSTAL·LACIÓ DE FUSTERIA EXTERIOR</v>
          </cell>
          <cell r="C946" t="str">
            <v>Edificació i obra civil</v>
          </cell>
          <cell r="D946">
            <v>2</v>
          </cell>
          <cell r="E946">
            <v>8</v>
          </cell>
          <cell r="F946">
            <v>8.3699999999999992</v>
          </cell>
          <cell r="G946">
            <v>11.25</v>
          </cell>
        </row>
        <row r="947">
          <cell r="A947" t="str">
            <v>EOCB05</v>
          </cell>
          <cell r="B947" t="str">
            <v>INSTAL·LACIÓ DE PANELLS PREFABRICATS LLEUGERS PER A ENVOLUPANT DE CONSTRUCCIÓ INDUSTRIALITZADA</v>
          </cell>
          <cell r="C947" t="str">
            <v>Edificació i obra civil</v>
          </cell>
          <cell r="D947">
            <v>2</v>
          </cell>
          <cell r="E947">
            <v>40</v>
          </cell>
          <cell r="F947">
            <v>8.3699999999999992</v>
          </cell>
          <cell r="G947">
            <v>11.25</v>
          </cell>
        </row>
        <row r="948">
          <cell r="A948" t="str">
            <v>EOCB06</v>
          </cell>
          <cell r="B948" t="str">
            <v>Manteniment i rehabilitació dedificis</v>
          </cell>
          <cell r="C948" t="str">
            <v>Edificació i obra civil</v>
          </cell>
          <cell r="D948">
            <v>1</v>
          </cell>
          <cell r="E948">
            <v>440</v>
          </cell>
          <cell r="F948">
            <v>8.3699999999999992</v>
          </cell>
          <cell r="G948">
            <v>11.25</v>
          </cell>
        </row>
        <row r="949">
          <cell r="A949" t="str">
            <v>EOCB07</v>
          </cell>
          <cell r="B949" t="str">
            <v>Operacions en la fabricació de banys industrialitzats.</v>
          </cell>
          <cell r="C949" t="str">
            <v>Edificació i obra civil</v>
          </cell>
          <cell r="D949">
            <v>1</v>
          </cell>
          <cell r="E949">
            <v>225</v>
          </cell>
          <cell r="F949">
            <v>8.3699999999999992</v>
          </cell>
          <cell r="G949">
            <v>11.25</v>
          </cell>
        </row>
        <row r="950">
          <cell r="A950" t="str">
            <v>EOCE0001</v>
          </cell>
          <cell r="B950" t="str">
            <v>TÈCNIQUES D' ENCOFRAT</v>
          </cell>
          <cell r="C950" t="str">
            <v>Edificació i obra civil</v>
          </cell>
          <cell r="D950">
            <v>2</v>
          </cell>
          <cell r="E950">
            <v>378</v>
          </cell>
          <cell r="F950">
            <v>8.3699999999999992</v>
          </cell>
          <cell r="G950">
            <v>11.25</v>
          </cell>
        </row>
        <row r="951">
          <cell r="A951" t="str">
            <v>EOCE0002</v>
          </cell>
          <cell r="B951" t="str">
            <v>OPERARI/A ENCOFRADOR I FERRALLISTA</v>
          </cell>
          <cell r="C951" t="str">
            <v>Edificació i obra civil</v>
          </cell>
          <cell r="D951">
            <v>1</v>
          </cell>
          <cell r="E951">
            <v>560</v>
          </cell>
          <cell r="F951">
            <v>8.3699999999999992</v>
          </cell>
          <cell r="G951">
            <v>11.25</v>
          </cell>
        </row>
        <row r="952">
          <cell r="A952" t="str">
            <v>EOCE0003</v>
          </cell>
          <cell r="B952" t="str">
            <v>PRL PER A TREBALLS DE FERRALLAT. PART ESPECÍFICA</v>
          </cell>
          <cell r="C952" t="str">
            <v>Edificació i obra civil</v>
          </cell>
          <cell r="D952">
            <v>1</v>
          </cell>
          <cell r="E952">
            <v>6</v>
          </cell>
          <cell r="F952">
            <v>8.3699999999999992</v>
          </cell>
          <cell r="G952">
            <v>11.25</v>
          </cell>
        </row>
        <row r="953">
          <cell r="A953" t="str">
            <v>EOCE0004</v>
          </cell>
          <cell r="B953" t="str">
            <v>PRL per a treballs de ferrallat</v>
          </cell>
          <cell r="C953" t="str">
            <v>Edificació i obra civil</v>
          </cell>
          <cell r="D953">
            <v>1</v>
          </cell>
          <cell r="E953">
            <v>20</v>
          </cell>
          <cell r="F953">
            <v>8.3699999999999992</v>
          </cell>
          <cell r="G953">
            <v>11.25</v>
          </cell>
        </row>
        <row r="954">
          <cell r="A954" t="str">
            <v>EOCE0005</v>
          </cell>
          <cell r="B954" t="str">
            <v>PRL per a fonamentacions especials, sondejos i perforacions. Part específica</v>
          </cell>
          <cell r="C954" t="str">
            <v>Edificació i obra civil</v>
          </cell>
          <cell r="D954">
            <v>1</v>
          </cell>
          <cell r="E954">
            <v>6</v>
          </cell>
          <cell r="F954">
            <v>8.3699999999999992</v>
          </cell>
          <cell r="G954">
            <v>11.25</v>
          </cell>
        </row>
        <row r="955">
          <cell r="A955" t="str">
            <v>EOCE0006</v>
          </cell>
          <cell r="B955" t="str">
            <v>PRL per a treballs de construcció i manteniment de vies fèrries. Part específica</v>
          </cell>
          <cell r="C955" t="str">
            <v>Edificació i obra civil</v>
          </cell>
          <cell r="D955">
            <v>1</v>
          </cell>
          <cell r="E955">
            <v>6</v>
          </cell>
          <cell r="F955">
            <v>8.3699999999999992</v>
          </cell>
          <cell r="G955">
            <v>11.25</v>
          </cell>
        </row>
        <row r="956">
          <cell r="A956" t="str">
            <v>EOCE0007</v>
          </cell>
          <cell r="B956" t="str">
            <v>PRL per a fonamentacions especials, sondejos i perforacions</v>
          </cell>
          <cell r="C956" t="str">
            <v>Edificació i obra civil</v>
          </cell>
          <cell r="D956">
            <v>1</v>
          </cell>
          <cell r="E956">
            <v>20</v>
          </cell>
          <cell r="F956">
            <v>8.3699999999999992</v>
          </cell>
          <cell r="G956">
            <v>11.25</v>
          </cell>
        </row>
        <row r="957">
          <cell r="A957" t="str">
            <v>EOCE0008</v>
          </cell>
          <cell r="B957" t="str">
            <v>PRL per a treballs de construcció i manteniment de vies fèrries</v>
          </cell>
          <cell r="C957" t="str">
            <v>Edificació i obra civil</v>
          </cell>
          <cell r="D957">
            <v>1</v>
          </cell>
          <cell r="E957">
            <v>20</v>
          </cell>
          <cell r="F957">
            <v>8.3699999999999992</v>
          </cell>
          <cell r="G957">
            <v>11.25</v>
          </cell>
        </row>
        <row r="958">
          <cell r="A958" t="str">
            <v>EOCE0009</v>
          </cell>
          <cell r="B958" t="str">
            <v>PRL per a treballs d'encofrat</v>
          </cell>
          <cell r="C958" t="str">
            <v>Edificació i obra civil</v>
          </cell>
          <cell r="D958">
            <v>1</v>
          </cell>
          <cell r="E958">
            <v>20</v>
          </cell>
          <cell r="F958">
            <v>8.3699999999999992</v>
          </cell>
          <cell r="G958">
            <v>11.25</v>
          </cell>
        </row>
        <row r="959">
          <cell r="A959" t="str">
            <v>EOCE0010</v>
          </cell>
          <cell r="B959" t="str">
            <v>PRL per a treballs d'encofrat. part específica</v>
          </cell>
          <cell r="C959" t="str">
            <v>Edificació i obra civil</v>
          </cell>
          <cell r="D959">
            <v>1</v>
          </cell>
          <cell r="E959">
            <v>6</v>
          </cell>
          <cell r="F959">
            <v>8.3699999999999992</v>
          </cell>
          <cell r="G959">
            <v>11.25</v>
          </cell>
        </row>
        <row r="960">
          <cell r="A960" t="str">
            <v>EOCE0011</v>
          </cell>
          <cell r="B960" t="str">
            <v>PRL per a treballs dexecució de túnels i sosteniment de les excavacions subterrànies. Part específica</v>
          </cell>
          <cell r="C960" t="str">
            <v>Edificació i obra civil</v>
          </cell>
          <cell r="D960">
            <v>1</v>
          </cell>
          <cell r="E960">
            <v>6</v>
          </cell>
          <cell r="F960">
            <v>8.3699999999999992</v>
          </cell>
          <cell r="G960">
            <v>11.25</v>
          </cell>
        </row>
        <row r="961">
          <cell r="A961" t="str">
            <v>EOCE0012</v>
          </cell>
          <cell r="B961" t="str">
            <v>PRL per a treballs d'execució de túnels i sosteniment de les excavacions subterrànies</v>
          </cell>
          <cell r="C961" t="str">
            <v>Edificació i obra civil</v>
          </cell>
          <cell r="D961">
            <v>1</v>
          </cell>
          <cell r="E961">
            <v>20</v>
          </cell>
          <cell r="F961">
            <v>8.3699999999999992</v>
          </cell>
          <cell r="G961">
            <v>11.25</v>
          </cell>
        </row>
        <row r="962">
          <cell r="A962" t="str">
            <v>EOCE01</v>
          </cell>
          <cell r="B962" t="str">
            <v>FUTUR CODI ESTRUCTURAL</v>
          </cell>
          <cell r="C962" t="str">
            <v>Edificació i obra civil</v>
          </cell>
          <cell r="D962">
            <v>1</v>
          </cell>
          <cell r="E962">
            <v>40</v>
          </cell>
          <cell r="F962">
            <v>8.3699999999999992</v>
          </cell>
          <cell r="G962">
            <v>11.25</v>
          </cell>
        </row>
        <row r="963">
          <cell r="A963" t="str">
            <v>EOCE02</v>
          </cell>
          <cell r="B963" t="str">
            <v>Tractament de núvols de punts per a la seva integració a BIM</v>
          </cell>
          <cell r="C963" t="str">
            <v>Edificació i obra civil</v>
          </cell>
          <cell r="D963">
            <v>3</v>
          </cell>
          <cell r="E963">
            <v>60</v>
          </cell>
          <cell r="F963">
            <v>8.3699999999999992</v>
          </cell>
          <cell r="G963">
            <v>11.25</v>
          </cell>
        </row>
        <row r="964">
          <cell r="A964" t="str">
            <v>EOCJ0001</v>
          </cell>
          <cell r="B964" t="str">
            <v>OPERACIONS BÀSIQUES DE CONSTRUCCIÓ PARTICIPATIVA EN SEC</v>
          </cell>
          <cell r="C964" t="str">
            <v>Edificació i obra civil</v>
          </cell>
          <cell r="D964">
            <v>2</v>
          </cell>
          <cell r="E964">
            <v>330</v>
          </cell>
          <cell r="F964">
            <v>8.3699999999999992</v>
          </cell>
          <cell r="G964">
            <v>11.25</v>
          </cell>
        </row>
        <row r="965">
          <cell r="A965" t="str">
            <v>EOCJ0002</v>
          </cell>
          <cell r="B965" t="str">
            <v>OPERADOR/A DE MUNTATGE I DESMUNTATGE D'ANDAMIS</v>
          </cell>
          <cell r="C965" t="str">
            <v>Edificació i obra civil</v>
          </cell>
          <cell r="D965">
            <v>1</v>
          </cell>
          <cell r="E965">
            <v>376</v>
          </cell>
          <cell r="F965">
            <v>8.3699999999999992</v>
          </cell>
          <cell r="G965">
            <v>11.25</v>
          </cell>
        </row>
        <row r="966">
          <cell r="A966" t="str">
            <v>EOCJ0003</v>
          </cell>
          <cell r="B966" t="str">
            <v>OPERACIONS BÀSIQUES EN LA INSTAL·LACIÓ DE TRASDOSSATS SEMIDIRECTES DE PLACA DE GUIXO LAMINAT</v>
          </cell>
          <cell r="C966" t="str">
            <v>Edificació i obra civil</v>
          </cell>
          <cell r="D966">
            <v>1</v>
          </cell>
          <cell r="E966">
            <v>60</v>
          </cell>
          <cell r="F966">
            <v>8.3699999999999992</v>
          </cell>
          <cell r="G966">
            <v>11.25</v>
          </cell>
        </row>
        <row r="967">
          <cell r="A967" t="str">
            <v>EOCJ0004</v>
          </cell>
          <cell r="B967" t="str">
            <v>OPERACIONS BÀSIQUES EN LA INSTAL·LACIÓ DE TRASDOSSATS DIRECTES DE PLACA DE GUIXO LAMINAT</v>
          </cell>
          <cell r="C967" t="str">
            <v>Edificació i obra civil</v>
          </cell>
          <cell r="D967">
            <v>1</v>
          </cell>
          <cell r="E967">
            <v>60</v>
          </cell>
          <cell r="F967">
            <v>8.3699999999999992</v>
          </cell>
          <cell r="G967">
            <v>11.25</v>
          </cell>
        </row>
        <row r="968">
          <cell r="A968" t="str">
            <v>EOCJ0005</v>
          </cell>
          <cell r="B968" t="str">
            <v>OPERACIONS BÀSIQUES EN LA INSTAL·LACIÓ DE FALSOS SOSTRES CONTINUS DE PLACA DE GUIX LAMINAT</v>
          </cell>
          <cell r="C968" t="str">
            <v>Edificació i obra civil</v>
          </cell>
          <cell r="D968">
            <v>1</v>
          </cell>
          <cell r="E968">
            <v>60</v>
          </cell>
          <cell r="F968">
            <v>8.3699999999999992</v>
          </cell>
          <cell r="G968">
            <v>11.25</v>
          </cell>
        </row>
        <row r="969">
          <cell r="A969" t="str">
            <v>EOCJ0006</v>
          </cell>
          <cell r="B969" t="str">
            <v>PRL per a feines d'electricitat. part específica</v>
          </cell>
          <cell r="C969" t="str">
            <v>Edificació i obra civil</v>
          </cell>
          <cell r="D969">
            <v>1</v>
          </cell>
          <cell r="E969">
            <v>6</v>
          </cell>
          <cell r="F969">
            <v>8.3699999999999992</v>
          </cell>
          <cell r="G969">
            <v>11.25</v>
          </cell>
        </row>
        <row r="970">
          <cell r="A970" t="str">
            <v>EOCJ0007</v>
          </cell>
          <cell r="B970" t="str">
            <v>PRL per a feines d'electricitat</v>
          </cell>
          <cell r="C970" t="str">
            <v>Edificació i obra civil</v>
          </cell>
          <cell r="D970">
            <v>1</v>
          </cell>
          <cell r="E970">
            <v>20</v>
          </cell>
          <cell r="F970">
            <v>8.3699999999999992</v>
          </cell>
          <cell r="G970">
            <v>11.25</v>
          </cell>
        </row>
        <row r="971">
          <cell r="A971" t="str">
            <v>EOCJ0008</v>
          </cell>
          <cell r="B971" t="str">
            <v>PRL per a treballs de fontaneria. part específica</v>
          </cell>
          <cell r="C971" t="str">
            <v>Edificació i obra civil</v>
          </cell>
          <cell r="D971">
            <v>1</v>
          </cell>
          <cell r="E971">
            <v>6</v>
          </cell>
          <cell r="F971">
            <v>8.3699999999999992</v>
          </cell>
          <cell r="G971">
            <v>11.25</v>
          </cell>
        </row>
        <row r="972">
          <cell r="A972" t="str">
            <v>EOCJ0009</v>
          </cell>
          <cell r="B972" t="str">
            <v>PRL per a feines de muntatge d'estructures tubulars. Part específica</v>
          </cell>
          <cell r="C972" t="str">
            <v>Edificació i obra civil</v>
          </cell>
          <cell r="D972">
            <v>1</v>
          </cell>
          <cell r="E972">
            <v>6</v>
          </cell>
          <cell r="F972">
            <v>8.3699999999999992</v>
          </cell>
          <cell r="G972">
            <v>11.25</v>
          </cell>
        </row>
        <row r="973">
          <cell r="A973" t="str">
            <v>EOCJ0010</v>
          </cell>
          <cell r="B973" t="str">
            <v>PRL per a treballs d'aïllament i impermeabilització. Part específica</v>
          </cell>
          <cell r="C973" t="str">
            <v>Edificació i obra civil</v>
          </cell>
          <cell r="D973">
            <v>1</v>
          </cell>
          <cell r="E973">
            <v>6</v>
          </cell>
          <cell r="F973">
            <v>8.3699999999999992</v>
          </cell>
          <cell r="G973">
            <v>11.25</v>
          </cell>
        </row>
        <row r="974">
          <cell r="A974" t="str">
            <v>EOCJ0011</v>
          </cell>
          <cell r="B974" t="str">
            <v>PRL per a treballs de muntatge d'estructures tubulars</v>
          </cell>
          <cell r="C974" t="str">
            <v>Edificació i obra civil</v>
          </cell>
          <cell r="D974">
            <v>1</v>
          </cell>
          <cell r="E974">
            <v>20</v>
          </cell>
          <cell r="F974">
            <v>8.3699999999999992</v>
          </cell>
          <cell r="G974">
            <v>11.25</v>
          </cell>
        </row>
        <row r="975">
          <cell r="A975" t="str">
            <v>EOCJ0012</v>
          </cell>
          <cell r="B975" t="str">
            <v>Prl per a operaris dinstal·lacions temporals dobra i auxiliars. Part específica</v>
          </cell>
          <cell r="C975" t="str">
            <v>Edificació i obra civil</v>
          </cell>
          <cell r="D975">
            <v>1</v>
          </cell>
          <cell r="E975">
            <v>6</v>
          </cell>
          <cell r="F975">
            <v>8.3699999999999992</v>
          </cell>
          <cell r="G975">
            <v>11.25</v>
          </cell>
        </row>
        <row r="976">
          <cell r="A976" t="str">
            <v>EOCJ0013</v>
          </cell>
          <cell r="B976" t="str">
            <v>PRL per a treballs de muntatge de prefabricats de formigó. Part específica</v>
          </cell>
          <cell r="C976" t="str">
            <v>Edificació i obra civil</v>
          </cell>
          <cell r="D976">
            <v>1</v>
          </cell>
          <cell r="E976">
            <v>6</v>
          </cell>
          <cell r="F976">
            <v>8.3699999999999992</v>
          </cell>
          <cell r="G976">
            <v>11.25</v>
          </cell>
        </row>
        <row r="977">
          <cell r="A977" t="str">
            <v>EOCJ0014</v>
          </cell>
          <cell r="B977" t="str">
            <v>PRL per a treballs de soldadura. Part específica</v>
          </cell>
          <cell r="C977" t="str">
            <v>Edificació i obra civil</v>
          </cell>
          <cell r="D977">
            <v>1</v>
          </cell>
          <cell r="E977">
            <v>6</v>
          </cell>
          <cell r="F977">
            <v>8.3699999999999992</v>
          </cell>
          <cell r="G977">
            <v>11.25</v>
          </cell>
        </row>
        <row r="978">
          <cell r="A978" t="str">
            <v>EOCJ0015</v>
          </cell>
          <cell r="B978" t="str">
            <v>PRL per a muntador d'escaiola, placa de guix laminat i assimilats</v>
          </cell>
          <cell r="C978" t="str">
            <v>Edificació i obra civil</v>
          </cell>
          <cell r="D978">
            <v>1</v>
          </cell>
          <cell r="E978">
            <v>20</v>
          </cell>
          <cell r="F978">
            <v>8.3699999999999992</v>
          </cell>
          <cell r="G978">
            <v>11.25</v>
          </cell>
        </row>
        <row r="979">
          <cell r="A979" t="str">
            <v>EOCJ0016</v>
          </cell>
          <cell r="B979" t="str">
            <v>PRL per a treballs en xarxes de proveïment i sanejament i porcería</v>
          </cell>
          <cell r="C979" t="str">
            <v>Edificació i obra civil</v>
          </cell>
          <cell r="D979">
            <v>1</v>
          </cell>
          <cell r="E979">
            <v>20</v>
          </cell>
          <cell r="F979">
            <v>8.3699999999999992</v>
          </cell>
          <cell r="G979">
            <v>11.25</v>
          </cell>
        </row>
        <row r="980">
          <cell r="A980" t="str">
            <v>EOCJ0017</v>
          </cell>
          <cell r="B980" t="str">
            <v>Prl per a operaris d'instal·lacions temporals d'obra i auxiliars</v>
          </cell>
          <cell r="C980" t="str">
            <v>Edificació i obra civil</v>
          </cell>
          <cell r="D980">
            <v>1</v>
          </cell>
          <cell r="E980">
            <v>20</v>
          </cell>
          <cell r="F980">
            <v>8.3699999999999992</v>
          </cell>
          <cell r="G980">
            <v>11.25</v>
          </cell>
        </row>
        <row r="981">
          <cell r="A981" t="str">
            <v>EOCJ0018</v>
          </cell>
          <cell r="B981" t="str">
            <v>PRL per a treballs de fontaneria</v>
          </cell>
          <cell r="C981" t="str">
            <v>Edificació i obra civil</v>
          </cell>
          <cell r="D981">
            <v>1</v>
          </cell>
          <cell r="E981">
            <v>20</v>
          </cell>
          <cell r="F981">
            <v>8.3699999999999992</v>
          </cell>
          <cell r="G981">
            <v>11.25</v>
          </cell>
        </row>
        <row r="982">
          <cell r="A982" t="str">
            <v>EOCJ0019</v>
          </cell>
          <cell r="B982" t="str">
            <v>Prl per a treballs marítims</v>
          </cell>
          <cell r="C982" t="str">
            <v>Edificació i obra civil</v>
          </cell>
          <cell r="D982">
            <v>1</v>
          </cell>
          <cell r="E982">
            <v>20</v>
          </cell>
          <cell r="F982">
            <v>8.3699999999999992</v>
          </cell>
          <cell r="G982">
            <v>11.25</v>
          </cell>
        </row>
        <row r="983">
          <cell r="A983" t="str">
            <v>EOCJ0020</v>
          </cell>
          <cell r="B983" t="str">
            <v>Prl per a treballs marítims. Part específica</v>
          </cell>
          <cell r="C983" t="str">
            <v>Edificació i obra civil</v>
          </cell>
          <cell r="D983">
            <v>1</v>
          </cell>
          <cell r="E983">
            <v>6</v>
          </cell>
          <cell r="F983">
            <v>8.3699999999999992</v>
          </cell>
          <cell r="G983">
            <v>11.25</v>
          </cell>
        </row>
        <row r="984">
          <cell r="A984" t="str">
            <v>EOCJ0021</v>
          </cell>
          <cell r="B984" t="str">
            <v>PRL per a treballs de muntatge de prefabricats de formigó</v>
          </cell>
          <cell r="C984" t="str">
            <v>Edificació i obra civil</v>
          </cell>
          <cell r="D984">
            <v>1</v>
          </cell>
          <cell r="E984">
            <v>20</v>
          </cell>
          <cell r="F984">
            <v>8.3699999999999992</v>
          </cell>
          <cell r="G984">
            <v>11.25</v>
          </cell>
        </row>
        <row r="985">
          <cell r="A985" t="str">
            <v>EOCJ0022</v>
          </cell>
          <cell r="B985" t="str">
            <v>PRL per a treballs en xarxes de proveïment i sanejament i porcería. Part específica</v>
          </cell>
          <cell r="C985" t="str">
            <v>Edificació i obra civil</v>
          </cell>
          <cell r="D985">
            <v>1</v>
          </cell>
          <cell r="E985">
            <v>6</v>
          </cell>
          <cell r="F985">
            <v>8.3699999999999992</v>
          </cell>
          <cell r="G985">
            <v>11.25</v>
          </cell>
        </row>
        <row r="986">
          <cell r="A986" t="str">
            <v>EOCJ0023</v>
          </cell>
          <cell r="B986" t="str">
            <v>PRL per a muntador d'escaiola, placa de guix laminat i assimilats. part específica</v>
          </cell>
          <cell r="C986" t="str">
            <v>Edificació i obra civil</v>
          </cell>
          <cell r="D986">
            <v>1</v>
          </cell>
          <cell r="E986">
            <v>6</v>
          </cell>
          <cell r="F986">
            <v>8.3699999999999992</v>
          </cell>
          <cell r="G986">
            <v>11.25</v>
          </cell>
        </row>
        <row r="987">
          <cell r="A987" t="str">
            <v>EOCJ0024</v>
          </cell>
          <cell r="B987" t="str">
            <v>PRL per a treballs d'aïllament i impermeabilització</v>
          </cell>
          <cell r="C987" t="str">
            <v>Edificació i obra civil</v>
          </cell>
          <cell r="D987">
            <v>1</v>
          </cell>
          <cell r="E987">
            <v>20</v>
          </cell>
          <cell r="F987">
            <v>8.3699999999999992</v>
          </cell>
          <cell r="G987">
            <v>11.25</v>
          </cell>
        </row>
        <row r="988">
          <cell r="A988" t="str">
            <v>EOCJ0025</v>
          </cell>
          <cell r="B988" t="str">
            <v>PRL per a treballs de soldadura</v>
          </cell>
          <cell r="C988" t="str">
            <v>Edificació i obra civil</v>
          </cell>
          <cell r="D988">
            <v>1</v>
          </cell>
          <cell r="E988">
            <v>20</v>
          </cell>
          <cell r="F988">
            <v>8.3699999999999992</v>
          </cell>
          <cell r="G988">
            <v>11.25</v>
          </cell>
        </row>
        <row r="989">
          <cell r="A989" t="str">
            <v>EOCJ0026</v>
          </cell>
          <cell r="B989" t="str">
            <v>NOVES TENDÈNCIES I TECNOLOGIES EN MUNTATGE DE MATERIALS CONSTRUCTIUS</v>
          </cell>
          <cell r="C989" t="str">
            <v>Edificació i obra civil</v>
          </cell>
          <cell r="D989">
            <v>2</v>
          </cell>
          <cell r="E989">
            <v>75</v>
          </cell>
          <cell r="F989">
            <v>8.3699999999999992</v>
          </cell>
          <cell r="G989">
            <v>11.25</v>
          </cell>
        </row>
        <row r="990">
          <cell r="A990" t="str">
            <v>EOCJ0027</v>
          </cell>
          <cell r="B990" t="str">
            <v>SENYALITZACIÓ VIÀRIA I OPERACIONS AMB MAQUINÀRIA DE SENYALITZACIÓ HORITZONTAL</v>
          </cell>
          <cell r="C990" t="str">
            <v>Edificació i obra civil</v>
          </cell>
          <cell r="D990">
            <v>1</v>
          </cell>
          <cell r="E990">
            <v>80</v>
          </cell>
          <cell r="F990">
            <v>8.3699999999999992</v>
          </cell>
          <cell r="G990">
            <v>11.25</v>
          </cell>
        </row>
        <row r="991">
          <cell r="A991" t="str">
            <v>EOCJ0028</v>
          </cell>
          <cell r="B991" t="str">
            <v>PROCEDIMENTS BÀSICS EN MUNTATGE DE COBERTES VERDES</v>
          </cell>
          <cell r="C991" t="str">
            <v>Edificació i obra civil</v>
          </cell>
          <cell r="D991">
            <v>1</v>
          </cell>
          <cell r="E991">
            <v>200</v>
          </cell>
          <cell r="F991">
            <v>8.3699999999999992</v>
          </cell>
          <cell r="G991">
            <v>11.25</v>
          </cell>
        </row>
        <row r="992">
          <cell r="A992" t="str">
            <v>EOCJ0029</v>
          </cell>
          <cell r="B992" t="str">
            <v>MUNTATGE DE SÒLS RADIANTS PER A CLIMATITZACIÓ EFICIENT</v>
          </cell>
          <cell r="C992" t="str">
            <v>Edificació i obra civil</v>
          </cell>
          <cell r="D992">
            <v>2</v>
          </cell>
          <cell r="E992">
            <v>110</v>
          </cell>
          <cell r="F992">
            <v>8.3699999999999992</v>
          </cell>
          <cell r="G992">
            <v>11.25</v>
          </cell>
        </row>
        <row r="993">
          <cell r="A993" t="str">
            <v>EOCJ0030</v>
          </cell>
          <cell r="B993" t="str">
            <v>PROCEDIMENTS BÀSICS EN MUNTATGE D' ELEMENTS PER A VENTILACIÓ NATURAL EFICIENT</v>
          </cell>
          <cell r="C993" t="str">
            <v>Edificació i obra civil</v>
          </cell>
          <cell r="D993">
            <v>1</v>
          </cell>
          <cell r="E993">
            <v>150</v>
          </cell>
          <cell r="F993">
            <v>8.3699999999999992</v>
          </cell>
          <cell r="G993">
            <v>11.25</v>
          </cell>
        </row>
        <row r="994">
          <cell r="A994" t="str">
            <v>EOCJ0031</v>
          </cell>
          <cell r="B994" t="str">
            <v>PROCEDIMENTS BÀSICS EN MUNTATGE DE MURS CORTINA EFICIENTS</v>
          </cell>
          <cell r="C994" t="str">
            <v>Edificació i obra civil</v>
          </cell>
          <cell r="D994">
            <v>1</v>
          </cell>
          <cell r="E994">
            <v>110</v>
          </cell>
          <cell r="F994">
            <v>8.3699999999999992</v>
          </cell>
          <cell r="G994">
            <v>11.25</v>
          </cell>
        </row>
        <row r="995">
          <cell r="A995" t="str">
            <v>EOCJ0032</v>
          </cell>
          <cell r="B995" t="str">
            <v>COL·LOCACIÓ DE SISTEMES D'OMBREJAT I PROTECCIÓ SOLAR EN EDIFICACIONS</v>
          </cell>
          <cell r="C995" t="str">
            <v>Edificació i obra civil</v>
          </cell>
          <cell r="D995">
            <v>1</v>
          </cell>
          <cell r="E995">
            <v>180</v>
          </cell>
          <cell r="F995">
            <v>8.3699999999999992</v>
          </cell>
          <cell r="G995">
            <v>11.25</v>
          </cell>
        </row>
        <row r="996">
          <cell r="A996" t="str">
            <v>EOCJ0033</v>
          </cell>
          <cell r="B996" t="str">
            <v>SISTEMES DE RECUPERACIÓ D' AIGUA DE PLUJA</v>
          </cell>
          <cell r="C996" t="str">
            <v>Edificació i obra civil</v>
          </cell>
          <cell r="D996">
            <v>1</v>
          </cell>
          <cell r="E996">
            <v>150</v>
          </cell>
          <cell r="F996">
            <v>8.3699999999999992</v>
          </cell>
          <cell r="G996">
            <v>11.25</v>
          </cell>
        </row>
        <row r="997">
          <cell r="A997" t="str">
            <v>EOCJ0034</v>
          </cell>
          <cell r="B997" t="str">
            <v>PROCEDIMENTS BÀSICS EN MUNTATGE DE SÒLS RADIANTS PER A CLIMATITZACIÓ EFICIENT</v>
          </cell>
          <cell r="C997" t="str">
            <v>Edificació i obra civil</v>
          </cell>
          <cell r="D997">
            <v>1</v>
          </cell>
          <cell r="E997">
            <v>160</v>
          </cell>
          <cell r="F997">
            <v>8.3699999999999992</v>
          </cell>
          <cell r="G997">
            <v>11.25</v>
          </cell>
        </row>
        <row r="998">
          <cell r="A998" t="str">
            <v>EOCJ0035</v>
          </cell>
          <cell r="B998" t="str">
            <v>AUTOMATITZACIÓ I EFICIÈNCIA EN MUNTATGE EN EDIFICACIONS AMB INTEL·LIGÈNCIA ARTIFICIAL</v>
          </cell>
          <cell r="C998" t="str">
            <v>Edificació i obra civil</v>
          </cell>
          <cell r="D998">
            <v>3</v>
          </cell>
          <cell r="E998">
            <v>120</v>
          </cell>
          <cell r="F998">
            <v>8.3699999999999992</v>
          </cell>
          <cell r="G998">
            <v>11.25</v>
          </cell>
        </row>
        <row r="999">
          <cell r="A999" t="str">
            <v>EOCJ0036</v>
          </cell>
          <cell r="B999" t="str">
            <v>MUNTATGE I MANTENIMENT DE SISTEMES DE COBERTES VERDES PER A EFICIÈNCIA ENERGÈTICA</v>
          </cell>
          <cell r="C999" t="str">
            <v>Edificació i obra civil</v>
          </cell>
          <cell r="D999">
            <v>2</v>
          </cell>
          <cell r="E999">
            <v>150</v>
          </cell>
          <cell r="F999">
            <v>8.3699999999999992</v>
          </cell>
          <cell r="G999">
            <v>11.25</v>
          </cell>
        </row>
        <row r="1000">
          <cell r="A1000" t="str">
            <v>EOCJ0037</v>
          </cell>
          <cell r="B1000" t="str">
            <v>DISSENY I MUNTATGE DE SISTEMES DE RECUPERACIÓ D' AIGUA DE PLUJA</v>
          </cell>
          <cell r="C1000" t="str">
            <v>Edificació i obra civil</v>
          </cell>
          <cell r="D1000">
            <v>2</v>
          </cell>
          <cell r="E1000">
            <v>200</v>
          </cell>
          <cell r="F1000">
            <v>8.3699999999999992</v>
          </cell>
          <cell r="G1000">
            <v>11.25</v>
          </cell>
        </row>
        <row r="1001">
          <cell r="A1001" t="str">
            <v>EOCJ0038</v>
          </cell>
          <cell r="B1001" t="str">
            <v>MUNTATGE I MANTENIMENT DE SISTEMES DE VENTILACIÓ NATURAL PER A L' EFICIÈNCIA ENERGÈTICA</v>
          </cell>
          <cell r="C1001" t="str">
            <v>Edificació i obra civil</v>
          </cell>
          <cell r="D1001">
            <v>3</v>
          </cell>
          <cell r="E1001">
            <v>190</v>
          </cell>
          <cell r="F1001">
            <v>8.3699999999999992</v>
          </cell>
          <cell r="G1001">
            <v>11.25</v>
          </cell>
        </row>
        <row r="1002">
          <cell r="A1002" t="str">
            <v>EOCJ0039</v>
          </cell>
          <cell r="B1002" t="str">
            <v>DISSENY AVANÇAT DE SISTEMES D' OMBREJAT I PROTECCIÓ SOLAR EFICIENTS</v>
          </cell>
          <cell r="C1002" t="str">
            <v>Edificació i obra civil</v>
          </cell>
          <cell r="D1002">
            <v>2</v>
          </cell>
          <cell r="E1002">
            <v>130</v>
          </cell>
          <cell r="F1002">
            <v>8.3699999999999992</v>
          </cell>
          <cell r="G1002">
            <v>11.25</v>
          </cell>
        </row>
        <row r="1003">
          <cell r="A1003" t="str">
            <v>EOCJ0040</v>
          </cell>
          <cell r="B1003" t="str">
            <v>AVANÇOS I TECNOLOGIES EN SISTEMES DE RECUPERACIÓ D' AIGUA DE PLUJA</v>
          </cell>
          <cell r="C1003" t="str">
            <v>Edificació i obra civil</v>
          </cell>
          <cell r="D1003">
            <v>3</v>
          </cell>
          <cell r="E1003">
            <v>130</v>
          </cell>
          <cell r="F1003">
            <v>8.3699999999999992</v>
          </cell>
          <cell r="G1003">
            <v>11.25</v>
          </cell>
        </row>
        <row r="1004">
          <cell r="A1004" t="str">
            <v>EOCJ0041</v>
          </cell>
          <cell r="B1004" t="str">
            <v>DISSENY I OPTIMITZACIÓ DE SÒLS RADIANTS PER A CLIMATITZACIÓ EFICIENT.</v>
          </cell>
          <cell r="C1004" t="str">
            <v>Edificació i obra civil</v>
          </cell>
          <cell r="D1004">
            <v>3</v>
          </cell>
          <cell r="E1004">
            <v>130</v>
          </cell>
          <cell r="F1004">
            <v>8.3699999999999992</v>
          </cell>
          <cell r="G1004">
            <v>11.25</v>
          </cell>
        </row>
        <row r="1005">
          <cell r="A1005" t="str">
            <v>EOCJ0042</v>
          </cell>
          <cell r="B1005" t="str">
            <v>MUNTATGE I MANTENIMENT DE MURS CORTINA PER A EFICIÈNCIA ENERGÈTICA</v>
          </cell>
          <cell r="C1005" t="str">
            <v>Edificació i obra civil</v>
          </cell>
          <cell r="D1005">
            <v>2</v>
          </cell>
          <cell r="E1005">
            <v>150</v>
          </cell>
          <cell r="F1005">
            <v>8.3699999999999992</v>
          </cell>
          <cell r="G1005">
            <v>11.25</v>
          </cell>
        </row>
        <row r="1006">
          <cell r="A1006" t="str">
            <v>EOCJ0043</v>
          </cell>
          <cell r="B1006" t="str">
            <v>ENVOLTANTS VEGETALS PER A LA REGENERACIÓ D' ENTORNS URBANS</v>
          </cell>
          <cell r="C1006" t="str">
            <v>Edificació i obra civil</v>
          </cell>
          <cell r="D1006">
            <v>1</v>
          </cell>
          <cell r="E1006">
            <v>40</v>
          </cell>
          <cell r="F1006">
            <v>8.3699999999999992</v>
          </cell>
          <cell r="G1006">
            <v>11.25</v>
          </cell>
        </row>
        <row r="1007">
          <cell r="A1007" t="str">
            <v>EOCJ01</v>
          </cell>
          <cell r="B1007" t="str">
            <v>CONSTRUCCIÓ SOSTENIBLE AMB FUSTA</v>
          </cell>
          <cell r="C1007" t="str">
            <v>Edificació i obra civil</v>
          </cell>
          <cell r="D1007">
            <v>2</v>
          </cell>
          <cell r="E1007">
            <v>80</v>
          </cell>
          <cell r="F1007">
            <v>8.3699999999999992</v>
          </cell>
          <cell r="G1007">
            <v>11.25</v>
          </cell>
        </row>
        <row r="1008">
          <cell r="A1008" t="str">
            <v>EOCJ02</v>
          </cell>
          <cell r="B1008" t="str">
            <v>Aplicació de tractaments no peculiars i naturals per a la fusta</v>
          </cell>
          <cell r="C1008" t="str">
            <v>Edificació i obra civil</v>
          </cell>
          <cell r="D1008">
            <v>2</v>
          </cell>
          <cell r="E1008">
            <v>20</v>
          </cell>
          <cell r="F1008">
            <v>8.3699999999999992</v>
          </cell>
          <cell r="G1008">
            <v>11.25</v>
          </cell>
        </row>
        <row r="1009">
          <cell r="A1009" t="str">
            <v>EOCM20</v>
          </cell>
          <cell r="B1009" t="str">
            <v>Operador/a de maquinària d'explanació</v>
          </cell>
          <cell r="C1009" t="str">
            <v>Edificació i obra civil</v>
          </cell>
          <cell r="D1009">
            <v>2</v>
          </cell>
          <cell r="E1009">
            <v>650</v>
          </cell>
          <cell r="F1009">
            <v>8.3699999999999992</v>
          </cell>
          <cell r="G1009">
            <v>11.25</v>
          </cell>
        </row>
        <row r="1010">
          <cell r="A1010" t="str">
            <v>EOCM82</v>
          </cell>
          <cell r="B1010" t="str">
            <v>Operador/a de grua torre</v>
          </cell>
          <cell r="C1010" t="str">
            <v>Edificació i obra civil</v>
          </cell>
          <cell r="D1010">
            <v>2</v>
          </cell>
          <cell r="E1010">
            <v>275</v>
          </cell>
          <cell r="F1010">
            <v>8.3699999999999992</v>
          </cell>
          <cell r="G1010">
            <v>11.25</v>
          </cell>
        </row>
        <row r="1011">
          <cell r="A1011" t="str">
            <v>EOCM90</v>
          </cell>
          <cell r="B1011" t="str">
            <v>Operador/a de retro-pala</v>
          </cell>
          <cell r="C1011" t="str">
            <v>Edificació i obra civil</v>
          </cell>
          <cell r="D1011">
            <v>2</v>
          </cell>
          <cell r="E1011">
            <v>400</v>
          </cell>
          <cell r="F1011">
            <v>8.3699999999999992</v>
          </cell>
          <cell r="G1011">
            <v>11.25</v>
          </cell>
        </row>
        <row r="1012">
          <cell r="A1012" t="str">
            <v>EOCO0001</v>
          </cell>
          <cell r="B1012" t="str">
            <v>GEOTECNOLOGIES APLICADES A LES INFRAESTRUCTURES DE TRANSPORT</v>
          </cell>
          <cell r="C1012" t="str">
            <v>Edificació i obra civil</v>
          </cell>
          <cell r="D1012">
            <v>3</v>
          </cell>
          <cell r="E1012">
            <v>800</v>
          </cell>
          <cell r="F1012">
            <v>8.3699999999999992</v>
          </cell>
          <cell r="G1012">
            <v>11.25</v>
          </cell>
        </row>
        <row r="1013">
          <cell r="A1013" t="str">
            <v>EOCO0002</v>
          </cell>
          <cell r="B1013" t="str">
            <v>QUALITAT I MEDI AMBIENT EN LA CONSTRUCCIÓ 4.0</v>
          </cell>
          <cell r="C1013" t="str">
            <v>Edificació i obra civil</v>
          </cell>
          <cell r="D1013">
            <v>3</v>
          </cell>
          <cell r="E1013">
            <v>80</v>
          </cell>
          <cell r="F1013">
            <v>8.3699999999999992</v>
          </cell>
          <cell r="G1013">
            <v>11.25</v>
          </cell>
        </row>
        <row r="1014">
          <cell r="A1014" t="str">
            <v>EOCO0003</v>
          </cell>
          <cell r="B1014" t="str">
            <v>EINES DIGITALS I INNOVACIÓ TECNOLÒGICA PER A L' ARQUITECTURA 4.0.</v>
          </cell>
          <cell r="C1014" t="str">
            <v>Edificació i obra civil</v>
          </cell>
          <cell r="D1014">
            <v>2</v>
          </cell>
          <cell r="E1014">
            <v>80</v>
          </cell>
          <cell r="F1014">
            <v>8.3699999999999992</v>
          </cell>
          <cell r="G1014">
            <v>11.25</v>
          </cell>
        </row>
        <row r="1015">
          <cell r="A1015" t="str">
            <v>EOCO0004</v>
          </cell>
          <cell r="B1015" t="str">
            <v>PREVENCIÓ DE RISCOS LABORALS EN LA CONSTRUCCIÓ 4.0</v>
          </cell>
          <cell r="C1015" t="str">
            <v>Edificació i obra civil</v>
          </cell>
          <cell r="D1015">
            <v>3</v>
          </cell>
          <cell r="E1015">
            <v>40</v>
          </cell>
          <cell r="F1015">
            <v>8.3699999999999992</v>
          </cell>
          <cell r="G1015">
            <v>11.25</v>
          </cell>
        </row>
        <row r="1016">
          <cell r="A1016" t="str">
            <v>EOCO0006</v>
          </cell>
          <cell r="B1016" t="str">
            <v>Autodesk Revit Architecture</v>
          </cell>
          <cell r="C1016" t="str">
            <v>Edificació i obra civil</v>
          </cell>
          <cell r="D1016">
            <v>3</v>
          </cell>
          <cell r="E1016">
            <v>40</v>
          </cell>
          <cell r="F1016">
            <v>8.3699999999999992</v>
          </cell>
          <cell r="G1016">
            <v>11.25</v>
          </cell>
        </row>
        <row r="1017">
          <cell r="A1017" t="str">
            <v>EOCO0007</v>
          </cell>
          <cell r="B1017" t="str">
            <v>El projecte d'edificació amb Revit en ajusta BIM</v>
          </cell>
          <cell r="C1017" t="str">
            <v>Edificació i obra civil</v>
          </cell>
          <cell r="D1017">
            <v>3</v>
          </cell>
          <cell r="E1017">
            <v>40</v>
          </cell>
          <cell r="F1017">
            <v>8.3699999999999992</v>
          </cell>
          <cell r="G1017">
            <v>11.25</v>
          </cell>
        </row>
        <row r="1018">
          <cell r="A1018" t="str">
            <v>EOCO0008</v>
          </cell>
          <cell r="B1018" t="str">
            <v>Revit bàsic, entorn BIM</v>
          </cell>
          <cell r="C1018" t="str">
            <v>Edificació i obra civil</v>
          </cell>
          <cell r="D1018">
            <v>3</v>
          </cell>
          <cell r="E1018">
            <v>16</v>
          </cell>
          <cell r="F1018">
            <v>8.3699999999999992</v>
          </cell>
          <cell r="G1018">
            <v>11.25</v>
          </cell>
        </row>
        <row r="1019">
          <cell r="A1019" t="str">
            <v>EOCO0009</v>
          </cell>
          <cell r="B1019" t="str">
            <v>Synchro 4D pro entorn BIM</v>
          </cell>
          <cell r="C1019" t="str">
            <v>Edificació i obra civil</v>
          </cell>
          <cell r="D1019">
            <v>3</v>
          </cell>
          <cell r="E1019">
            <v>20</v>
          </cell>
          <cell r="F1019">
            <v>8.3699999999999992</v>
          </cell>
          <cell r="G1019">
            <v>11.25</v>
          </cell>
        </row>
        <row r="1020">
          <cell r="A1020" t="str">
            <v>EOCO0010</v>
          </cell>
          <cell r="B1020" t="str">
            <v>Revit intermedi, entorn BIM</v>
          </cell>
          <cell r="C1020" t="str">
            <v>Edificació i obra civil</v>
          </cell>
          <cell r="D1020">
            <v>3</v>
          </cell>
          <cell r="E1020">
            <v>16</v>
          </cell>
          <cell r="F1020">
            <v>8.3699999999999992</v>
          </cell>
          <cell r="G1020">
            <v>11.25</v>
          </cell>
        </row>
        <row r="1021">
          <cell r="A1021" t="str">
            <v>EOCO0011</v>
          </cell>
          <cell r="B1021" t="str">
            <v>Verificació de qualitat</v>
          </cell>
          <cell r="C1021" t="str">
            <v>Edificació i obra civil</v>
          </cell>
          <cell r="D1021">
            <v>3</v>
          </cell>
          <cell r="E1021">
            <v>20</v>
          </cell>
          <cell r="F1021">
            <v>8.3699999999999992</v>
          </cell>
          <cell r="G1021">
            <v>11.25</v>
          </cell>
        </row>
        <row r="1022">
          <cell r="A1022" t="str">
            <v>EOCO0012</v>
          </cell>
          <cell r="B1022" t="str">
            <v>Tècniques tradicionals en construcció, la pedra</v>
          </cell>
          <cell r="C1022" t="str">
            <v>Edificació i obra civil</v>
          </cell>
          <cell r="D1022">
            <v>1</v>
          </cell>
          <cell r="E1022">
            <v>40</v>
          </cell>
          <cell r="F1022">
            <v>8.3699999999999992</v>
          </cell>
          <cell r="G1022">
            <v>11.25</v>
          </cell>
        </row>
        <row r="1023">
          <cell r="A1023" t="str">
            <v>EOCO0013</v>
          </cell>
          <cell r="B1023" t="str">
            <v>Tècniques tradicionals en construcció, ceràmica i terra</v>
          </cell>
          <cell r="C1023" t="str">
            <v>Edificació i obra civil</v>
          </cell>
          <cell r="D1023">
            <v>1</v>
          </cell>
          <cell r="E1023">
            <v>40</v>
          </cell>
          <cell r="F1023">
            <v>8.3699999999999992</v>
          </cell>
          <cell r="G1023">
            <v>11.25</v>
          </cell>
        </row>
        <row r="1024">
          <cell r="A1024" t="str">
            <v>EOCO0014</v>
          </cell>
          <cell r="B1024" t="str">
            <v>Tècniques tradicionals en construcció, la calç i el guix</v>
          </cell>
          <cell r="C1024" t="str">
            <v>Edificació i obra civil</v>
          </cell>
          <cell r="D1024">
            <v>1</v>
          </cell>
          <cell r="E1024">
            <v>40</v>
          </cell>
          <cell r="F1024">
            <v>8.3699999999999992</v>
          </cell>
          <cell r="G1024">
            <v>11.25</v>
          </cell>
        </row>
        <row r="1025">
          <cell r="A1025" t="str">
            <v>EOCO0015</v>
          </cell>
          <cell r="B1025" t="str">
            <v>Tècniques tradicionals en construcció, la fusta</v>
          </cell>
          <cell r="C1025" t="str">
            <v>Edificació i obra civil</v>
          </cell>
          <cell r="D1025">
            <v>1</v>
          </cell>
          <cell r="E1025">
            <v>40</v>
          </cell>
          <cell r="F1025">
            <v>8.3699999999999992</v>
          </cell>
          <cell r="G1025">
            <v>11.25</v>
          </cell>
        </row>
        <row r="1026">
          <cell r="A1026" t="str">
            <v>EOCO0016</v>
          </cell>
          <cell r="B1026" t="str">
            <v>Disseny d'il·luminació amb Dialux</v>
          </cell>
          <cell r="C1026" t="str">
            <v>Edificació i obra civil</v>
          </cell>
          <cell r="D1026">
            <v>2</v>
          </cell>
          <cell r="E1026">
            <v>8</v>
          </cell>
          <cell r="F1026">
            <v>8.3699999999999992</v>
          </cell>
          <cell r="G1026">
            <v>11.25</v>
          </cell>
        </row>
        <row r="1027">
          <cell r="A1027" t="str">
            <v>EOCO0017</v>
          </cell>
          <cell r="B1027" t="str">
            <v>Planificació i gestió del pressupost amb prest</v>
          </cell>
          <cell r="C1027" t="str">
            <v>Edificació i obra civil</v>
          </cell>
          <cell r="D1027">
            <v>2</v>
          </cell>
          <cell r="E1027">
            <v>30</v>
          </cell>
          <cell r="F1027">
            <v>8.3699999999999992</v>
          </cell>
          <cell r="G1027">
            <v>11.25</v>
          </cell>
        </row>
        <row r="1028">
          <cell r="A1028" t="str">
            <v>EOCO0018</v>
          </cell>
          <cell r="B1028" t="str">
            <v>Mesuraments, pressupostos i certificacions amb Presto i Cost-it</v>
          </cell>
          <cell r="C1028" t="str">
            <v>Edificació i obra civil</v>
          </cell>
          <cell r="D1028">
            <v>2</v>
          </cell>
          <cell r="E1028">
            <v>30</v>
          </cell>
          <cell r="F1028">
            <v>8.3699999999999992</v>
          </cell>
          <cell r="G1028">
            <v>11.25</v>
          </cell>
        </row>
        <row r="1029">
          <cell r="A1029" t="str">
            <v>EOCO0019</v>
          </cell>
          <cell r="B1029" t="str">
            <v>Gestió, elements i famílies amb Revit en l'entorn BIM</v>
          </cell>
          <cell r="C1029" t="str">
            <v>Edificació i obra civil</v>
          </cell>
          <cell r="D1029">
            <v>3</v>
          </cell>
          <cell r="E1029">
            <v>30</v>
          </cell>
          <cell r="F1029">
            <v>8.3699999999999992</v>
          </cell>
          <cell r="G1029">
            <v>11.25</v>
          </cell>
        </row>
        <row r="1030">
          <cell r="A1030" t="str">
            <v>EOCO0020</v>
          </cell>
          <cell r="B1030" t="str">
            <v>Naviswork en entorn BIM</v>
          </cell>
          <cell r="C1030" t="str">
            <v>Edificació i obra civil</v>
          </cell>
          <cell r="D1030">
            <v>2</v>
          </cell>
          <cell r="E1030">
            <v>8</v>
          </cell>
          <cell r="F1030">
            <v>8.3699999999999992</v>
          </cell>
          <cell r="G1030">
            <v>11.25</v>
          </cell>
        </row>
        <row r="1031">
          <cell r="A1031" t="str">
            <v>EOCO0021</v>
          </cell>
          <cell r="B1031" t="str">
            <v>Fonaments de la rehabilitació</v>
          </cell>
          <cell r="C1031" t="str">
            <v>Edificació i obra civil</v>
          </cell>
          <cell r="D1031">
            <v>2</v>
          </cell>
          <cell r="E1031">
            <v>40</v>
          </cell>
          <cell r="F1031">
            <v>8.3699999999999992</v>
          </cell>
          <cell r="G1031">
            <v>11.25</v>
          </cell>
        </row>
        <row r="1032">
          <cell r="A1032" t="str">
            <v>EOCO0022</v>
          </cell>
          <cell r="B1032" t="str">
            <v>Diagnosi, deficiències i actuació en rehabilitació d'estructures</v>
          </cell>
          <cell r="C1032" t="str">
            <v>Edificació i obra civil</v>
          </cell>
          <cell r="D1032">
            <v>2</v>
          </cell>
          <cell r="E1032">
            <v>20</v>
          </cell>
          <cell r="F1032">
            <v>8.3699999999999992</v>
          </cell>
          <cell r="G1032">
            <v>11.25</v>
          </cell>
        </row>
        <row r="1033">
          <cell r="A1033" t="str">
            <v>EOCO0023</v>
          </cell>
          <cell r="B1033" t="str">
            <v>Diagnòstic, deficiències i actuacions en envolupants estructurals amb humitats</v>
          </cell>
          <cell r="C1033" t="str">
            <v>Edificació i obra civil</v>
          </cell>
          <cell r="D1033">
            <v>2</v>
          </cell>
          <cell r="E1033">
            <v>20</v>
          </cell>
          <cell r="F1033">
            <v>8.3699999999999992</v>
          </cell>
          <cell r="G1033">
            <v>11.25</v>
          </cell>
        </row>
        <row r="1034">
          <cell r="A1034" t="str">
            <v>EOCO0024</v>
          </cell>
          <cell r="B1034" t="str">
            <v>Elaborar el pressupost de licitacions d'obres públiques i privades</v>
          </cell>
          <cell r="C1034" t="str">
            <v>Edificació i obra civil</v>
          </cell>
          <cell r="D1034">
            <v>3</v>
          </cell>
          <cell r="E1034">
            <v>30</v>
          </cell>
          <cell r="F1034">
            <v>8.3699999999999992</v>
          </cell>
          <cell r="G1034">
            <v>11.25</v>
          </cell>
        </row>
        <row r="1035">
          <cell r="A1035" t="str">
            <v>EOCO0025</v>
          </cell>
          <cell r="B1035" t="str">
            <v>Coneixements bàsics del funcionament d'instal·lacions de acs, elèctriques, tèrmiques i de sanejament</v>
          </cell>
          <cell r="C1035" t="str">
            <v>Edificació i obra civil</v>
          </cell>
          <cell r="D1035">
            <v>1</v>
          </cell>
          <cell r="E1035">
            <v>30</v>
          </cell>
          <cell r="F1035">
            <v>8.3699999999999992</v>
          </cell>
          <cell r="G1035">
            <v>11.25</v>
          </cell>
        </row>
        <row r="1036">
          <cell r="A1036" t="str">
            <v>EOCO0026</v>
          </cell>
          <cell r="B1036" t="str">
            <v>Rehabilitació integral d'edificis</v>
          </cell>
          <cell r="C1036" t="str">
            <v>Edificació i obra civil</v>
          </cell>
          <cell r="D1036">
            <v>3</v>
          </cell>
          <cell r="E1036">
            <v>40</v>
          </cell>
          <cell r="F1036">
            <v>8.3699999999999992</v>
          </cell>
          <cell r="G1036">
            <v>11.25</v>
          </cell>
        </row>
        <row r="1037">
          <cell r="A1037" t="str">
            <v>EOCO0027</v>
          </cell>
          <cell r="B1037" t="str">
            <v>Istram-ispol BIM per a infraestructures</v>
          </cell>
          <cell r="C1037" t="str">
            <v>Edificació i obra civil</v>
          </cell>
          <cell r="D1037">
            <v>2</v>
          </cell>
          <cell r="E1037">
            <v>60</v>
          </cell>
          <cell r="F1037">
            <v>8.3699999999999992</v>
          </cell>
          <cell r="G1037">
            <v>11.25</v>
          </cell>
        </row>
        <row r="1038">
          <cell r="A1038" t="str">
            <v>EOCO0028</v>
          </cell>
          <cell r="B1038" t="str">
            <v>Funcions del personal encarregat d'obra</v>
          </cell>
          <cell r="C1038" t="str">
            <v>Edificació i obra civil</v>
          </cell>
          <cell r="D1038">
            <v>3</v>
          </cell>
          <cell r="E1038">
            <v>70</v>
          </cell>
          <cell r="F1038">
            <v>8.3699999999999992</v>
          </cell>
          <cell r="G1038">
            <v>11.25</v>
          </cell>
        </row>
        <row r="1039">
          <cell r="A1039" t="str">
            <v>EOCO0029</v>
          </cell>
          <cell r="B1039" t="str">
            <v>Interpretació de plans</v>
          </cell>
          <cell r="C1039" t="str">
            <v>Edificació i obra civil</v>
          </cell>
          <cell r="D1039">
            <v>2</v>
          </cell>
          <cell r="E1039">
            <v>20</v>
          </cell>
          <cell r="F1039">
            <v>8.3699999999999992</v>
          </cell>
          <cell r="G1039">
            <v>11.25</v>
          </cell>
        </row>
        <row r="1040">
          <cell r="A1040" t="str">
            <v>EOCO0030</v>
          </cell>
          <cell r="B1040" t="str">
            <v>Domòtica</v>
          </cell>
          <cell r="C1040" t="str">
            <v>Edificació i obra civil</v>
          </cell>
          <cell r="D1040">
            <v>2</v>
          </cell>
          <cell r="E1040">
            <v>60</v>
          </cell>
          <cell r="F1040">
            <v>8.3699999999999992</v>
          </cell>
          <cell r="G1040">
            <v>11.25</v>
          </cell>
        </row>
        <row r="1041">
          <cell r="A1041" t="str">
            <v>EOCO0031</v>
          </cell>
          <cell r="B1041" t="str">
            <v>GESTIÓ DE LA REHABILITACIÓ I LA RENOVACIÓ URBANA</v>
          </cell>
          <cell r="C1041" t="str">
            <v>Edificació i obra civil</v>
          </cell>
          <cell r="D1041">
            <v>4</v>
          </cell>
          <cell r="E1041">
            <v>135</v>
          </cell>
          <cell r="F1041">
            <v>8.3699999999999992</v>
          </cell>
          <cell r="G1041">
            <v>11.25</v>
          </cell>
        </row>
        <row r="1042">
          <cell r="A1042" t="str">
            <v>EOCO0032</v>
          </cell>
          <cell r="B1042" t="str">
            <v>Prl per a responsables d'obra i tècnics d'execució a empreses de construcció</v>
          </cell>
          <cell r="C1042" t="str">
            <v>Edificació i obra civil</v>
          </cell>
          <cell r="D1042">
            <v>1</v>
          </cell>
          <cell r="E1042">
            <v>20</v>
          </cell>
          <cell r="F1042">
            <v>8.3699999999999992</v>
          </cell>
          <cell r="G1042">
            <v>11.25</v>
          </cell>
        </row>
        <row r="1043">
          <cell r="A1043" t="str">
            <v>EOCO0033</v>
          </cell>
          <cell r="B1043" t="str">
            <v>PRL per a l'exercici de les funcions de delegats/des de prevenció en empreses de construcció</v>
          </cell>
          <cell r="C1043" t="str">
            <v>Edificació i obra civil</v>
          </cell>
          <cell r="D1043">
            <v>1</v>
          </cell>
          <cell r="E1043">
            <v>70</v>
          </cell>
          <cell r="F1043">
            <v>8.3699999999999992</v>
          </cell>
          <cell r="G1043">
            <v>11.25</v>
          </cell>
        </row>
        <row r="1044">
          <cell r="A1044" t="str">
            <v>EOCO0034</v>
          </cell>
          <cell r="B1044" t="str">
            <v>PRL per a treballs de conservació i explotació de carreteres.</v>
          </cell>
          <cell r="C1044" t="str">
            <v>Edificació i obra civil</v>
          </cell>
          <cell r="D1044">
            <v>1</v>
          </cell>
          <cell r="E1044">
            <v>20</v>
          </cell>
          <cell r="F1044">
            <v>8.3699999999999992</v>
          </cell>
          <cell r="G1044">
            <v>11.25</v>
          </cell>
        </row>
        <row r="1045">
          <cell r="A1045" t="str">
            <v>EOCO0035</v>
          </cell>
          <cell r="B1045" t="str">
            <v>Prl per a comandaments intermedis a empreses de construcció</v>
          </cell>
          <cell r="C1045" t="str">
            <v>Edificació i obra civil</v>
          </cell>
          <cell r="D1045">
            <v>1</v>
          </cell>
          <cell r="E1045">
            <v>20</v>
          </cell>
          <cell r="F1045">
            <v>8.3699999999999992</v>
          </cell>
          <cell r="G1045">
            <v>11.25</v>
          </cell>
        </row>
        <row r="1046">
          <cell r="A1046" t="str">
            <v>EOCO0036</v>
          </cell>
          <cell r="B1046" t="str">
            <v>Nivell bàsic de prevenció en construcció</v>
          </cell>
          <cell r="C1046" t="str">
            <v>Edificació i obra civil</v>
          </cell>
          <cell r="D1046">
            <v>1</v>
          </cell>
          <cell r="E1046">
            <v>60</v>
          </cell>
          <cell r="F1046">
            <v>8.3699999999999992</v>
          </cell>
          <cell r="G1046">
            <v>11.25</v>
          </cell>
        </row>
        <row r="1047">
          <cell r="A1047" t="str">
            <v>EOCO0037</v>
          </cell>
          <cell r="B1047" t="str">
            <v>PRL per a treballs de conservació i explotació de carreteres. Part específica</v>
          </cell>
          <cell r="C1047" t="str">
            <v>Edificació i obra civil</v>
          </cell>
          <cell r="D1047">
            <v>1</v>
          </cell>
          <cell r="E1047">
            <v>6</v>
          </cell>
          <cell r="F1047">
            <v>8.3699999999999992</v>
          </cell>
          <cell r="G1047">
            <v>11.25</v>
          </cell>
        </row>
        <row r="1048">
          <cell r="A1048" t="str">
            <v>EOCO0038</v>
          </cell>
          <cell r="B1048" t="str">
            <v>PRL per a administratius</v>
          </cell>
          <cell r="C1048" t="str">
            <v>Edificació i obra civil</v>
          </cell>
          <cell r="D1048">
            <v>1</v>
          </cell>
          <cell r="E1048">
            <v>20</v>
          </cell>
          <cell r="F1048">
            <v>8.3699999999999992</v>
          </cell>
          <cell r="G1048">
            <v>11.25</v>
          </cell>
        </row>
        <row r="1049">
          <cell r="A1049" t="str">
            <v>EOCO0039</v>
          </cell>
          <cell r="B1049" t="str">
            <v>Prl per a personal directiu d'empreses de construcció</v>
          </cell>
          <cell r="C1049" t="str">
            <v>Edificació i obra civil</v>
          </cell>
          <cell r="D1049">
            <v>1</v>
          </cell>
          <cell r="E1049">
            <v>10</v>
          </cell>
          <cell r="F1049">
            <v>8.3699999999999992</v>
          </cell>
          <cell r="G1049">
            <v>11.25</v>
          </cell>
        </row>
        <row r="1050">
          <cell r="A1050" t="str">
            <v>EOCO0040</v>
          </cell>
          <cell r="B1050" t="str">
            <v>GESTIÓ DE PROJECTES EN LA CONSTRUCCIÓ 4.0</v>
          </cell>
          <cell r="C1050" t="str">
            <v>Edificació i obra civil</v>
          </cell>
          <cell r="D1050">
            <v>3</v>
          </cell>
          <cell r="E1050">
            <v>55</v>
          </cell>
          <cell r="F1050">
            <v>8.3699999999999992</v>
          </cell>
          <cell r="G1050">
            <v>11.25</v>
          </cell>
        </row>
        <row r="1051">
          <cell r="A1051" t="str">
            <v>EOCO0041</v>
          </cell>
          <cell r="B1051" t="str">
            <v>LEGISLACIÓ I NORMATIVA SOBRE EFICIÈNCIA ENERGÈTICA EN EDIFICACIÓ</v>
          </cell>
          <cell r="C1051" t="str">
            <v>Edificació i obra civil</v>
          </cell>
          <cell r="D1051">
            <v>1</v>
          </cell>
          <cell r="E1051">
            <v>38</v>
          </cell>
          <cell r="F1051">
            <v>8.3699999999999992</v>
          </cell>
          <cell r="G1051">
            <v>11.25</v>
          </cell>
        </row>
        <row r="1052">
          <cell r="A1052" t="str">
            <v>EOCO0042</v>
          </cell>
          <cell r="B1052" t="str">
            <v>NOVES SOLUCIONS CONSTRUCTIVES PER MILLORAR L' EFICIÈNCIA ENERGÈTICA DELS EDIFICIS</v>
          </cell>
          <cell r="C1052" t="str">
            <v>Edificació i obra civil</v>
          </cell>
          <cell r="D1052">
            <v>3</v>
          </cell>
          <cell r="E1052">
            <v>100</v>
          </cell>
          <cell r="F1052">
            <v>8.3699999999999992</v>
          </cell>
          <cell r="G1052">
            <v>11.25</v>
          </cell>
        </row>
        <row r="1053">
          <cell r="A1053" t="str">
            <v>EOCO0043</v>
          </cell>
          <cell r="B1053" t="str">
            <v>NOUS MODELS I ESTILS EN INFRAESTRUCTURES DE FUSTA</v>
          </cell>
          <cell r="C1053" t="str">
            <v>Edificació i obra civil</v>
          </cell>
          <cell r="D1053">
            <v>2</v>
          </cell>
          <cell r="E1053">
            <v>186</v>
          </cell>
          <cell r="F1053">
            <v>8.3699999999999992</v>
          </cell>
          <cell r="G1053">
            <v>11.25</v>
          </cell>
        </row>
        <row r="1054">
          <cell r="A1054" t="str">
            <v>EOCO0044</v>
          </cell>
          <cell r="B1054" t="str">
            <v>PLANIFICACIÓ I GESTIÓ DE LA CONSTRUCCIÓ INDUSTRIALITZADA</v>
          </cell>
          <cell r="C1054" t="str">
            <v>Edificació i obra civil</v>
          </cell>
          <cell r="D1054">
            <v>3</v>
          </cell>
          <cell r="E1054">
            <v>58</v>
          </cell>
          <cell r="F1054">
            <v>8.3699999999999992</v>
          </cell>
          <cell r="G1054">
            <v>11.25</v>
          </cell>
        </row>
        <row r="1055">
          <cell r="A1055" t="str">
            <v>EOCO0045</v>
          </cell>
          <cell r="B1055" t="str">
            <v>TRANSICIÓ ENERGÈTICA EN PROCESSOS DE REHABILITACIÓ D' HABITATGES EN ENTORNS RURALS</v>
          </cell>
          <cell r="C1055" t="str">
            <v>Edificació i obra civil</v>
          </cell>
          <cell r="D1055">
            <v>3</v>
          </cell>
          <cell r="E1055">
            <v>125</v>
          </cell>
          <cell r="F1055">
            <v>8.3699999999999992</v>
          </cell>
          <cell r="G1055">
            <v>11.25</v>
          </cell>
        </row>
        <row r="1056">
          <cell r="A1056" t="str">
            <v>EOCO0046</v>
          </cell>
          <cell r="B1056" t="str">
            <v>APLICACIONS BIM (BUILDING INFORMATION MODELING) PER A OBRA CIVIL</v>
          </cell>
          <cell r="C1056" t="str">
            <v>Edificació i obra civil</v>
          </cell>
          <cell r="D1056">
            <v>3</v>
          </cell>
          <cell r="E1056">
            <v>120</v>
          </cell>
          <cell r="F1056">
            <v>8.3699999999999992</v>
          </cell>
          <cell r="G1056">
            <v>11.25</v>
          </cell>
        </row>
        <row r="1057">
          <cell r="A1057" t="str">
            <v>EOCO0047</v>
          </cell>
          <cell r="B1057" t="str">
            <v>APLICACIONS DE DISSENY I CÀLCUL D' INSTAL·LACIONS I ESTRUCTURES EN EDIFICACIÓ</v>
          </cell>
          <cell r="C1057" t="str">
            <v>Edificació i obra civil</v>
          </cell>
          <cell r="D1057">
            <v>3</v>
          </cell>
          <cell r="E1057">
            <v>50</v>
          </cell>
          <cell r="F1057">
            <v>8.3699999999999992</v>
          </cell>
          <cell r="G1057">
            <v>11.25</v>
          </cell>
        </row>
        <row r="1058">
          <cell r="A1058" t="str">
            <v>EOCO0048</v>
          </cell>
          <cell r="B1058" t="str">
            <v>TÈCNIC EN MODELAT BIM (BUILDING INFORMATION MODELING)</v>
          </cell>
          <cell r="C1058" t="str">
            <v>Edificació i obra civil</v>
          </cell>
          <cell r="D1058">
            <v>3</v>
          </cell>
          <cell r="E1058">
            <v>150</v>
          </cell>
          <cell r="F1058">
            <v>8.3699999999999992</v>
          </cell>
          <cell r="G1058">
            <v>11.25</v>
          </cell>
        </row>
        <row r="1059">
          <cell r="A1059" t="str">
            <v>EOCO0049</v>
          </cell>
          <cell r="B1059" t="str">
            <v>INFOGRAFIA ARQUITECTÒNICA</v>
          </cell>
          <cell r="C1059" t="str">
            <v>Edificació i obra civil</v>
          </cell>
          <cell r="D1059">
            <v>3</v>
          </cell>
          <cell r="E1059">
            <v>175</v>
          </cell>
          <cell r="F1059">
            <v>8.3699999999999992</v>
          </cell>
          <cell r="G1059">
            <v>11.25</v>
          </cell>
        </row>
        <row r="1060">
          <cell r="A1060" t="str">
            <v>EOCO0050</v>
          </cell>
          <cell r="B1060" t="str">
            <v>GESTIÓ INTEGRAL DE PROJECTES BIM AMB CYPE</v>
          </cell>
          <cell r="C1060" t="str">
            <v>Edificació i obra civil</v>
          </cell>
          <cell r="D1060">
            <v>4</v>
          </cell>
          <cell r="E1060">
            <v>150</v>
          </cell>
          <cell r="F1060">
            <v>8.3699999999999992</v>
          </cell>
          <cell r="G1060">
            <v>11.25</v>
          </cell>
        </row>
        <row r="1061">
          <cell r="A1061" t="str">
            <v>EOCO01</v>
          </cell>
          <cell r="B1061" t="str">
            <v>Fotogrametria amb RPAs per Edificació i Obra civil</v>
          </cell>
          <cell r="C1061" t="str">
            <v>Edificació i obra civil</v>
          </cell>
          <cell r="D1061">
            <v>3</v>
          </cell>
          <cell r="E1061">
            <v>65</v>
          </cell>
          <cell r="F1061">
            <v>8.3699999999999992</v>
          </cell>
          <cell r="G1061">
            <v>11.25</v>
          </cell>
        </row>
        <row r="1062">
          <cell r="A1062" t="str">
            <v>EOCO02</v>
          </cell>
          <cell r="B1062" t="str">
            <v>Pilotatge de RPAs professional en edificació i obra civil (Llicència multirrotor de 0 a 5 Kg MTOW)</v>
          </cell>
          <cell r="C1062" t="str">
            <v>Edificació i obra civil</v>
          </cell>
          <cell r="D1062">
            <v>2</v>
          </cell>
          <cell r="E1062">
            <v>75</v>
          </cell>
          <cell r="F1062">
            <v>8.3699999999999992</v>
          </cell>
          <cell r="G1062">
            <v>11.25</v>
          </cell>
        </row>
        <row r="1063">
          <cell r="A1063" t="str">
            <v>EOCO03</v>
          </cell>
          <cell r="B1063" t="str">
            <v>Desenvolupament de projectes amb metodologia BIM-Allplan</v>
          </cell>
          <cell r="C1063" t="str">
            <v>Edificació i obra civil</v>
          </cell>
          <cell r="D1063">
            <v>3</v>
          </cell>
          <cell r="E1063">
            <v>35</v>
          </cell>
          <cell r="F1063">
            <v>8.3699999999999992</v>
          </cell>
          <cell r="G1063">
            <v>11.25</v>
          </cell>
        </row>
        <row r="1064">
          <cell r="A1064" t="str">
            <v>EOCO03PTF</v>
          </cell>
          <cell r="B1064" t="str">
            <v>EINES DE REVIT PER A PROJECTES D' ARQUITECTURA</v>
          </cell>
          <cell r="C1064" t="str">
            <v>Edificació i obra civil</v>
          </cell>
          <cell r="D1064">
            <v>3</v>
          </cell>
          <cell r="E1064">
            <v>35</v>
          </cell>
          <cell r="F1064">
            <v>8.3699999999999992</v>
          </cell>
          <cell r="G1064">
            <v>11.25</v>
          </cell>
        </row>
        <row r="1065">
          <cell r="A1065" t="str">
            <v>EOCO04</v>
          </cell>
          <cell r="B1065" t="str">
            <v>Arquitectura tradicional bioclimàtica</v>
          </cell>
          <cell r="C1065" t="str">
            <v>Edificació i obra civil</v>
          </cell>
          <cell r="D1065">
            <v>2</v>
          </cell>
          <cell r="E1065">
            <v>200</v>
          </cell>
          <cell r="F1065">
            <v>8.3699999999999992</v>
          </cell>
          <cell r="G1065">
            <v>11.25</v>
          </cell>
        </row>
        <row r="1066">
          <cell r="A1066" t="str">
            <v>EOCO05</v>
          </cell>
          <cell r="B1066" t="str">
            <v>Tecnologies i sistemes a implementar en Smart-Cities.</v>
          </cell>
          <cell r="C1066" t="str">
            <v>Edificació i obra civil</v>
          </cell>
          <cell r="D1066">
            <v>3</v>
          </cell>
          <cell r="E1066">
            <v>200</v>
          </cell>
          <cell r="F1066">
            <v>8.3699999999999992</v>
          </cell>
          <cell r="G1066">
            <v>11.25</v>
          </cell>
        </row>
        <row r="1067">
          <cell r="A1067" t="str">
            <v>EOCO06</v>
          </cell>
          <cell r="B1067" t="str">
            <v>Diagnòstic i avaluació d'edificis saludables</v>
          </cell>
          <cell r="C1067" t="str">
            <v>Edificació i obra civil</v>
          </cell>
          <cell r="D1067">
            <v>3</v>
          </cell>
          <cell r="E1067">
            <v>200</v>
          </cell>
          <cell r="F1067">
            <v>8.3699999999999992</v>
          </cell>
          <cell r="G1067">
            <v>11.25</v>
          </cell>
        </row>
        <row r="1068">
          <cell r="A1068" t="str">
            <v>EOCO07</v>
          </cell>
          <cell r="B1068" t="str">
            <v>Aplicació de l'economia circular a la construcció</v>
          </cell>
          <cell r="C1068" t="str">
            <v>Edificació i obra civil</v>
          </cell>
          <cell r="D1068">
            <v>3</v>
          </cell>
          <cell r="E1068">
            <v>240</v>
          </cell>
          <cell r="F1068">
            <v>8.3699999999999992</v>
          </cell>
          <cell r="G1068">
            <v>11.25</v>
          </cell>
        </row>
        <row r="1069">
          <cell r="A1069" t="str">
            <v>EOCO08</v>
          </cell>
          <cell r="B1069" t="str">
            <v>DISSENY SOSTENIBLE I EFICIÈNCIA ENERGÈTICA AMB REVIT</v>
          </cell>
          <cell r="C1069" t="str">
            <v>Edificació i obra civil</v>
          </cell>
          <cell r="D1069">
            <v>3</v>
          </cell>
          <cell r="E1069">
            <v>15</v>
          </cell>
          <cell r="F1069">
            <v>8.3699999999999992</v>
          </cell>
          <cell r="G1069">
            <v>11.25</v>
          </cell>
        </row>
        <row r="1070">
          <cell r="A1070" t="str">
            <v>EOCO09</v>
          </cell>
          <cell r="B1070" t="str">
            <v>FONAMENTS DE DISSENY I MODELATGE D'INSTAL·LACIONS AMB REVIT M.E.P</v>
          </cell>
          <cell r="C1070" t="str">
            <v>Edificació i obra civil</v>
          </cell>
          <cell r="D1070">
            <v>3</v>
          </cell>
          <cell r="E1070">
            <v>30</v>
          </cell>
          <cell r="F1070">
            <v>8.3699999999999992</v>
          </cell>
          <cell r="G1070">
            <v>11.25</v>
          </cell>
        </row>
        <row r="1071">
          <cell r="A1071" t="str">
            <v>EOCO10</v>
          </cell>
          <cell r="B1071" t="str">
            <v>INTRODUCCIÓ A L' ENTORN BIM AMB REVIT</v>
          </cell>
          <cell r="C1071" t="str">
            <v>Edificació i obra civil</v>
          </cell>
          <cell r="D1071">
            <v>3</v>
          </cell>
          <cell r="E1071">
            <v>80</v>
          </cell>
          <cell r="F1071">
            <v>8.3699999999999992</v>
          </cell>
          <cell r="G1071">
            <v>11.25</v>
          </cell>
        </row>
        <row r="1072">
          <cell r="A1072" t="str">
            <v>EOCO11</v>
          </cell>
          <cell r="B1072" t="str">
            <v>INTRODUCCIÓ AL TREBALL COL·LABORATIU AMB REVIT</v>
          </cell>
          <cell r="C1072" t="str">
            <v>Edificació i obra civil</v>
          </cell>
          <cell r="D1072">
            <v>3</v>
          </cell>
          <cell r="E1072">
            <v>20</v>
          </cell>
          <cell r="F1072">
            <v>8.3699999999999992</v>
          </cell>
          <cell r="G1072">
            <v>11.25</v>
          </cell>
        </row>
        <row r="1073">
          <cell r="A1073" t="str">
            <v>EOCO12</v>
          </cell>
          <cell r="B1073" t="str">
            <v>Modelat 3D amb Autodesk Fusion 360</v>
          </cell>
          <cell r="C1073" t="str">
            <v>Edificació i obra civil</v>
          </cell>
          <cell r="D1073">
            <v>3</v>
          </cell>
          <cell r="E1073">
            <v>30</v>
          </cell>
          <cell r="F1073">
            <v>8.3699999999999992</v>
          </cell>
          <cell r="G1073">
            <v>11.25</v>
          </cell>
        </row>
        <row r="1074">
          <cell r="A1074" t="str">
            <v>EOCO13</v>
          </cell>
          <cell r="B1074" t="str">
            <v>Modelat 3D amb Autodesk Inventor</v>
          </cell>
          <cell r="C1074" t="str">
            <v>Edificació i obra civil</v>
          </cell>
          <cell r="D1074">
            <v>3</v>
          </cell>
          <cell r="E1074">
            <v>30</v>
          </cell>
          <cell r="F1074">
            <v>8.3699999999999992</v>
          </cell>
          <cell r="G1074">
            <v>11.25</v>
          </cell>
        </row>
        <row r="1075">
          <cell r="A1075" t="str">
            <v>EOCO14</v>
          </cell>
          <cell r="B1075" t="str">
            <v>MODELAT AMB MASSES CONCEPTUALS EN REVIT</v>
          </cell>
          <cell r="C1075" t="str">
            <v>Edificació i obra civil</v>
          </cell>
          <cell r="D1075">
            <v>3</v>
          </cell>
          <cell r="E1075">
            <v>25</v>
          </cell>
          <cell r="F1075">
            <v>8.3699999999999992</v>
          </cell>
          <cell r="G1075">
            <v>11.25</v>
          </cell>
        </row>
        <row r="1076">
          <cell r="A1076" t="str">
            <v>EOCO15</v>
          </cell>
          <cell r="B1076" t="str">
            <v>PARAMETRITZACIÓ DE FAMÍLIES AMB REVIT</v>
          </cell>
          <cell r="C1076" t="str">
            <v>Edificació i obra civil</v>
          </cell>
          <cell r="D1076">
            <v>3</v>
          </cell>
          <cell r="E1076">
            <v>25</v>
          </cell>
          <cell r="F1076">
            <v>8.3699999999999992</v>
          </cell>
          <cell r="G1076">
            <v>11.25</v>
          </cell>
        </row>
        <row r="1077">
          <cell r="A1077" t="str">
            <v>EOCO16</v>
          </cell>
          <cell r="B1077" t="str">
            <v>Seguiment i control d'obra mitjançant Apps</v>
          </cell>
          <cell r="C1077" t="str">
            <v>Edificació i obra civil</v>
          </cell>
          <cell r="D1077">
            <v>3</v>
          </cell>
          <cell r="E1077">
            <v>70</v>
          </cell>
          <cell r="F1077">
            <v>8.3699999999999992</v>
          </cell>
          <cell r="G1077">
            <v>11.25</v>
          </cell>
        </row>
        <row r="1078">
          <cell r="A1078" t="str">
            <v>EOCO17</v>
          </cell>
          <cell r="B1078" t="str">
            <v>Inspecció termogràfica d'edificis</v>
          </cell>
          <cell r="C1078" t="str">
            <v>Edificació i obra civil</v>
          </cell>
          <cell r="D1078">
            <v>3</v>
          </cell>
          <cell r="E1078">
            <v>75</v>
          </cell>
          <cell r="F1078">
            <v>8.3699999999999992</v>
          </cell>
          <cell r="G1078">
            <v>11.25</v>
          </cell>
        </row>
        <row r="1079">
          <cell r="A1079" t="str">
            <v>EOCO18</v>
          </cell>
          <cell r="B1079" t="str">
            <v>Teledetecció en Obra Civil i Indústries Extractives</v>
          </cell>
          <cell r="C1079" t="str">
            <v>Edificació i obra civil</v>
          </cell>
          <cell r="D1079">
            <v>3</v>
          </cell>
          <cell r="E1079">
            <v>75</v>
          </cell>
          <cell r="F1079">
            <v>8.3699999999999992</v>
          </cell>
          <cell r="G1079">
            <v>11.25</v>
          </cell>
        </row>
        <row r="1080">
          <cell r="A1080" t="str">
            <v>EOCO19</v>
          </cell>
          <cell r="B1080" t="str">
            <v>Aplicació d'UAS/Drons en Edificació</v>
          </cell>
          <cell r="C1080" t="str">
            <v>Edificació i obra civil</v>
          </cell>
          <cell r="D1080">
            <v>3</v>
          </cell>
          <cell r="E1080">
            <v>300</v>
          </cell>
          <cell r="F1080">
            <v>8.3699999999999992</v>
          </cell>
          <cell r="G1080">
            <v>11.25</v>
          </cell>
        </row>
        <row r="1081">
          <cell r="A1081" t="str">
            <v>EOCO20</v>
          </cell>
          <cell r="B1081" t="str">
            <v>Aplicació d'UAS/Drons en Obra Civil i Indústries Extractives</v>
          </cell>
          <cell r="C1081" t="str">
            <v>Edificació i obra civil</v>
          </cell>
          <cell r="D1081">
            <v>3</v>
          </cell>
          <cell r="E1081">
            <v>300</v>
          </cell>
          <cell r="F1081">
            <v>8.3699999999999992</v>
          </cell>
          <cell r="G1081">
            <v>11.25</v>
          </cell>
        </row>
        <row r="1082">
          <cell r="A1082" t="str">
            <v>EOCO21</v>
          </cell>
          <cell r="B1082" t="str">
            <v>REVIT: MAQUETACIÓ DE PLÀNOLS</v>
          </cell>
          <cell r="C1082" t="str">
            <v>Edificació i obra civil</v>
          </cell>
          <cell r="D1082">
            <v>2</v>
          </cell>
          <cell r="E1082">
            <v>40</v>
          </cell>
          <cell r="F1082">
            <v>8.3699999999999992</v>
          </cell>
          <cell r="G1082">
            <v>11.25</v>
          </cell>
        </row>
        <row r="1083">
          <cell r="A1083" t="str">
            <v>EOCQ0001</v>
          </cell>
          <cell r="B1083" t="str">
            <v>Operacions de manipuladora telescòpica (perfeccionament)</v>
          </cell>
          <cell r="C1083" t="str">
            <v>Edificació i obra civil</v>
          </cell>
          <cell r="D1083">
            <v>2</v>
          </cell>
          <cell r="E1083">
            <v>55</v>
          </cell>
          <cell r="F1083">
            <v>8.3699999999999992</v>
          </cell>
          <cell r="G1083">
            <v>11.25</v>
          </cell>
        </row>
        <row r="1084">
          <cell r="A1084" t="str">
            <v>EOCQ0002</v>
          </cell>
          <cell r="B1084" t="str">
            <v>Operacions amb maquinària de compactació</v>
          </cell>
          <cell r="C1084" t="str">
            <v>Edificació i obra civil</v>
          </cell>
          <cell r="D1084">
            <v>2</v>
          </cell>
          <cell r="E1084">
            <v>30</v>
          </cell>
          <cell r="F1084">
            <v>8.3699999999999992</v>
          </cell>
          <cell r="G1084">
            <v>11.25</v>
          </cell>
        </row>
        <row r="1085">
          <cell r="A1085" t="str">
            <v>EOCQ0003</v>
          </cell>
          <cell r="B1085" t="str">
            <v>Operacions amb grua autocarregant (camió grua)</v>
          </cell>
          <cell r="C1085" t="str">
            <v>Edificació i obra civil</v>
          </cell>
          <cell r="D1085">
            <v>2</v>
          </cell>
          <cell r="E1085">
            <v>75</v>
          </cell>
          <cell r="F1085">
            <v>8.3699999999999992</v>
          </cell>
          <cell r="G1085">
            <v>11.25</v>
          </cell>
        </row>
        <row r="1086">
          <cell r="A1086" t="str">
            <v>EOCQ0004</v>
          </cell>
          <cell r="B1086" t="str">
            <v>Operacions de minicarregadora-miniexcavadora</v>
          </cell>
          <cell r="C1086" t="str">
            <v>Edificació i obra civil</v>
          </cell>
          <cell r="D1086">
            <v>2</v>
          </cell>
          <cell r="E1086">
            <v>30</v>
          </cell>
          <cell r="F1086">
            <v>8.3699999999999992</v>
          </cell>
          <cell r="G1086">
            <v>11.25</v>
          </cell>
        </row>
        <row r="1087">
          <cell r="A1087" t="str">
            <v>EOCQ0005</v>
          </cell>
          <cell r="B1087" t="str">
            <v>Muntatge de bastides tubulars recolzades</v>
          </cell>
          <cell r="C1087" t="str">
            <v>Edificació i obra civil</v>
          </cell>
          <cell r="D1087">
            <v>1</v>
          </cell>
          <cell r="E1087">
            <v>35</v>
          </cell>
          <cell r="F1087">
            <v>8.3699999999999992</v>
          </cell>
          <cell r="G1087">
            <v>11.25</v>
          </cell>
        </row>
        <row r="1088">
          <cell r="A1088" t="str">
            <v>EOCQ0006</v>
          </cell>
          <cell r="B1088" t="str">
            <v>Maneig de retrocarregadora mixta</v>
          </cell>
          <cell r="C1088" t="str">
            <v>Edificació i obra civil</v>
          </cell>
          <cell r="D1088">
            <v>2</v>
          </cell>
          <cell r="E1088">
            <v>130</v>
          </cell>
          <cell r="F1088">
            <v>8.3699999999999992</v>
          </cell>
          <cell r="G1088">
            <v>11.25</v>
          </cell>
        </row>
        <row r="1089">
          <cell r="A1089" t="str">
            <v>EOCQ0007</v>
          </cell>
          <cell r="B1089" t="str">
            <v>Perfeccionament del maneig de retroexcavadora mixta</v>
          </cell>
          <cell r="C1089" t="str">
            <v>Edificació i obra civil</v>
          </cell>
          <cell r="D1089">
            <v>2</v>
          </cell>
          <cell r="E1089">
            <v>40</v>
          </cell>
          <cell r="F1089">
            <v>8.3699999999999992</v>
          </cell>
          <cell r="G1089">
            <v>11.25</v>
          </cell>
        </row>
        <row r="1090">
          <cell r="A1090" t="str">
            <v>EOCQ0008</v>
          </cell>
          <cell r="B1090" t="str">
            <v>PRL per a aparells elevadors</v>
          </cell>
          <cell r="C1090" t="str">
            <v>Edificació i obra civil</v>
          </cell>
          <cell r="D1090">
            <v>1</v>
          </cell>
          <cell r="E1090">
            <v>20</v>
          </cell>
          <cell r="F1090">
            <v>8.3699999999999992</v>
          </cell>
          <cell r="G1090">
            <v>11.25</v>
          </cell>
        </row>
        <row r="1091">
          <cell r="A1091" t="str">
            <v>EOCQ0009</v>
          </cell>
          <cell r="B1091" t="str">
            <v>Prl per a aparells elevadors. part específica</v>
          </cell>
          <cell r="C1091" t="str">
            <v>Edificació i obra civil</v>
          </cell>
          <cell r="D1091">
            <v>1</v>
          </cell>
          <cell r="E1091">
            <v>6</v>
          </cell>
          <cell r="F1091">
            <v>8.3699999999999992</v>
          </cell>
          <cell r="G1091">
            <v>11.25</v>
          </cell>
        </row>
        <row r="1092">
          <cell r="A1092" t="str">
            <v>EOCQ0010</v>
          </cell>
          <cell r="B1092" t="str">
            <v>PRL per a treballs de manteniment de maquinària i vehicles</v>
          </cell>
          <cell r="C1092" t="str">
            <v>Edificació i obra civil</v>
          </cell>
          <cell r="D1092">
            <v>1</v>
          </cell>
          <cell r="E1092">
            <v>20</v>
          </cell>
          <cell r="F1092">
            <v>8.3699999999999992</v>
          </cell>
          <cell r="G1092">
            <v>11.25</v>
          </cell>
        </row>
        <row r="1093">
          <cell r="A1093" t="str">
            <v>EOCQ0011</v>
          </cell>
          <cell r="B1093" t="str">
            <v>Prl per a vehicles i maquinària de moviment de terres</v>
          </cell>
          <cell r="C1093" t="str">
            <v>Edificació i obra civil</v>
          </cell>
          <cell r="D1093">
            <v>1</v>
          </cell>
          <cell r="E1093">
            <v>20</v>
          </cell>
          <cell r="F1093">
            <v>8.3699999999999992</v>
          </cell>
          <cell r="G1093">
            <v>11.25</v>
          </cell>
        </row>
        <row r="1094">
          <cell r="A1094" t="str">
            <v>EOCQ0012</v>
          </cell>
          <cell r="B1094" t="str">
            <v>Prl per a operadors dequips manuals. part específica</v>
          </cell>
          <cell r="C1094" t="str">
            <v>Edificació i obra civil</v>
          </cell>
          <cell r="D1094">
            <v>1</v>
          </cell>
          <cell r="E1094">
            <v>6</v>
          </cell>
          <cell r="F1094">
            <v>8.3699999999999992</v>
          </cell>
          <cell r="G1094">
            <v>11.25</v>
          </cell>
        </row>
        <row r="1095">
          <cell r="A1095" t="str">
            <v>EOCQ0013</v>
          </cell>
          <cell r="B1095" t="str">
            <v>Prl per a operadors d'equips manuals</v>
          </cell>
          <cell r="C1095" t="str">
            <v>Edificació i obra civil</v>
          </cell>
          <cell r="D1095">
            <v>1</v>
          </cell>
          <cell r="E1095">
            <v>20</v>
          </cell>
          <cell r="F1095">
            <v>8.3699999999999992</v>
          </cell>
          <cell r="G1095">
            <v>11.25</v>
          </cell>
        </row>
        <row r="1096">
          <cell r="A1096" t="str">
            <v>EOCQ0014</v>
          </cell>
          <cell r="B1096" t="str">
            <v>PRL per a feines d'estabilització d'esplanades i estès de ferms. part específica</v>
          </cell>
          <cell r="C1096" t="str">
            <v>Edificació i obra civil</v>
          </cell>
          <cell r="D1096">
            <v>1</v>
          </cell>
          <cell r="E1096">
            <v>6</v>
          </cell>
          <cell r="F1096">
            <v>8.3699999999999992</v>
          </cell>
          <cell r="G1096">
            <v>11.25</v>
          </cell>
        </row>
        <row r="1097">
          <cell r="A1097" t="str">
            <v>EOCQ0015</v>
          </cell>
          <cell r="B1097" t="str">
            <v>PRL per a treballs de manteniment de maquinària i vehicles. Part específica</v>
          </cell>
          <cell r="C1097" t="str">
            <v>Edificació i obra civil</v>
          </cell>
          <cell r="D1097">
            <v>1</v>
          </cell>
          <cell r="E1097">
            <v>6</v>
          </cell>
          <cell r="F1097">
            <v>8.3699999999999992</v>
          </cell>
          <cell r="G1097">
            <v>11.25</v>
          </cell>
        </row>
        <row r="1098">
          <cell r="A1098" t="str">
            <v>EOCQ0016</v>
          </cell>
          <cell r="B1098" t="str">
            <v>Prl per a vehicles i maquinària de moviment de terres. part específica</v>
          </cell>
          <cell r="C1098" t="str">
            <v>Edificació i obra civil</v>
          </cell>
          <cell r="D1098">
            <v>1</v>
          </cell>
          <cell r="E1098">
            <v>6</v>
          </cell>
          <cell r="F1098">
            <v>8.3699999999999992</v>
          </cell>
          <cell r="G1098">
            <v>11.25</v>
          </cell>
        </row>
        <row r="1099">
          <cell r="A1099" t="str">
            <v>EOCQ0017</v>
          </cell>
          <cell r="B1099" t="str">
            <v>PRL per a treballs d'estabilització d'esplanades i estès de ferms</v>
          </cell>
          <cell r="C1099" t="str">
            <v>Edificació i obra civil</v>
          </cell>
          <cell r="D1099">
            <v>1</v>
          </cell>
          <cell r="E1099">
            <v>20</v>
          </cell>
          <cell r="F1099">
            <v>8.3699999999999992</v>
          </cell>
          <cell r="G1099">
            <v>11.25</v>
          </cell>
        </row>
        <row r="1100">
          <cell r="A1100" t="str">
            <v>EOCQ01</v>
          </cell>
          <cell r="B1100" t="str">
            <v>Operacions de manutenció de càrregues amb grua mòbil autopropulsada</v>
          </cell>
          <cell r="C1100" t="str">
            <v>Edificació i obra civil</v>
          </cell>
          <cell r="D1100">
            <v>2</v>
          </cell>
          <cell r="E1100">
            <v>360</v>
          </cell>
          <cell r="F1100">
            <v>8.3699999999999992</v>
          </cell>
          <cell r="G1100">
            <v>11.25</v>
          </cell>
        </row>
        <row r="1101">
          <cell r="A1101" t="str">
            <v>EOCQ02</v>
          </cell>
          <cell r="B1101" t="str">
            <v>OPERACIONS MANTENIMENT PREVENTIU I CORRECTIU GENERAL DE MAQUINÀRIA DE MOVIMENT DE TERRES</v>
          </cell>
          <cell r="C1101" t="str">
            <v>Edificació i obra civil</v>
          </cell>
          <cell r="D1101">
            <v>2</v>
          </cell>
          <cell r="E1101">
            <v>160</v>
          </cell>
          <cell r="F1101">
            <v>8.3699999999999992</v>
          </cell>
          <cell r="G1101">
            <v>11.25</v>
          </cell>
        </row>
        <row r="1102">
          <cell r="A1102" t="str">
            <v>FMEA0001</v>
          </cell>
          <cell r="B1102" t="str">
            <v>MUNTADORS D' ESTRUCTURES AERONÀUTIQUES</v>
          </cell>
          <cell r="C1102" t="str">
            <v>Fabricació mecànica</v>
          </cell>
          <cell r="D1102">
            <v>3</v>
          </cell>
          <cell r="E1102">
            <v>110</v>
          </cell>
          <cell r="F1102">
            <v>8.8800000000000008</v>
          </cell>
          <cell r="G1102">
            <v>11.48</v>
          </cell>
        </row>
        <row r="1103">
          <cell r="A1103" t="str">
            <v>FMEA0002</v>
          </cell>
          <cell r="B1103" t="str">
            <v>DISSENY AERONÀUTIC AMB CAD/CAE AVANÇAT</v>
          </cell>
          <cell r="C1103" t="str">
            <v>Fabricació mecànica</v>
          </cell>
          <cell r="D1103">
            <v>3</v>
          </cell>
          <cell r="E1103">
            <v>550</v>
          </cell>
          <cell r="F1103">
            <v>8.8800000000000008</v>
          </cell>
          <cell r="G1103">
            <v>11.48</v>
          </cell>
        </row>
        <row r="1104">
          <cell r="A1104" t="str">
            <v>FMEA0003</v>
          </cell>
          <cell r="B1104" t="str">
            <v>FABRICACIÓ DE MATERIALS COMPOSTOS AERONÀUTICS</v>
          </cell>
          <cell r="C1104" t="str">
            <v>Fabricació mecànica</v>
          </cell>
          <cell r="D1104">
            <v>2</v>
          </cell>
          <cell r="E1104">
            <v>290</v>
          </cell>
          <cell r="F1104">
            <v>8.8800000000000008</v>
          </cell>
          <cell r="G1104">
            <v>11.48</v>
          </cell>
        </row>
        <row r="1105">
          <cell r="A1105" t="str">
            <v>FMEA0004</v>
          </cell>
          <cell r="B1105" t="str">
            <v>DISSENY AERONÀUTIC ASSISTIT PER ORDINADOR</v>
          </cell>
          <cell r="C1105" t="str">
            <v>Fabricació mecànica</v>
          </cell>
          <cell r="D1105">
            <v>3</v>
          </cell>
          <cell r="E1105">
            <v>450</v>
          </cell>
          <cell r="F1105">
            <v>8.8800000000000008</v>
          </cell>
          <cell r="G1105">
            <v>11.48</v>
          </cell>
        </row>
        <row r="1106">
          <cell r="A1106" t="str">
            <v>FMEA0005</v>
          </cell>
          <cell r="B1106" t="str">
            <v>VERIFICACIÓ I INSPECCIÓ EN LA INDÚSTRIA AERONÀUTICA.</v>
          </cell>
          <cell r="C1106" t="str">
            <v>Fabricació mecànica</v>
          </cell>
          <cell r="D1106">
            <v>3</v>
          </cell>
          <cell r="E1106">
            <v>610</v>
          </cell>
          <cell r="F1106">
            <v>8.8800000000000008</v>
          </cell>
          <cell r="G1106">
            <v>11.48</v>
          </cell>
        </row>
        <row r="1107">
          <cell r="A1107" t="str">
            <v>FMEA0006</v>
          </cell>
          <cell r="B1107" t="str">
            <v>MUNTATGE D' ESTRUCTURES AERONÀUTIQUES.</v>
          </cell>
          <cell r="C1107" t="str">
            <v>Fabricació mecànica</v>
          </cell>
          <cell r="D1107">
            <v>2</v>
          </cell>
          <cell r="E1107">
            <v>645</v>
          </cell>
          <cell r="F1107">
            <v>8.8800000000000008</v>
          </cell>
          <cell r="G1107">
            <v>11.48</v>
          </cell>
        </row>
        <row r="1108">
          <cell r="A1108" t="str">
            <v>FMEA0007</v>
          </cell>
          <cell r="B1108" t="str">
            <v>TRACTAMENTS SUPERFICIALS I PINTURA EN LA INDÚSTRIA AERONÀUTICA.</v>
          </cell>
          <cell r="C1108" t="str">
            <v>Fabricació mecànica</v>
          </cell>
          <cell r="D1108">
            <v>2</v>
          </cell>
          <cell r="E1108">
            <v>540</v>
          </cell>
          <cell r="F1108">
            <v>8.8800000000000008</v>
          </cell>
          <cell r="G1108">
            <v>11.48</v>
          </cell>
        </row>
        <row r="1109">
          <cell r="A1109" t="str">
            <v>FMEC0001</v>
          </cell>
          <cell r="B1109" t="str">
            <v>FUSTER METAL·LICO D'ALUMINI I PVC</v>
          </cell>
          <cell r="C1109" t="str">
            <v>Fabricació mecànica</v>
          </cell>
          <cell r="D1109">
            <v>1</v>
          </cell>
          <cell r="E1109">
            <v>720</v>
          </cell>
          <cell r="F1109">
            <v>8.8800000000000008</v>
          </cell>
          <cell r="G1109">
            <v>11.48</v>
          </cell>
        </row>
        <row r="1110">
          <cell r="A1110" t="str">
            <v>FMEC0002</v>
          </cell>
          <cell r="B1110" t="str">
            <v>SOLDADURA ELÈCTRICA AMB ELÈCTRODE REVESTIT</v>
          </cell>
          <cell r="C1110" t="str">
            <v>Fabricació mecànica</v>
          </cell>
          <cell r="D1110">
            <v>2</v>
          </cell>
          <cell r="E1110">
            <v>20</v>
          </cell>
          <cell r="F1110">
            <v>8.8800000000000008</v>
          </cell>
          <cell r="G1110">
            <v>11.48</v>
          </cell>
        </row>
        <row r="1111">
          <cell r="A1111" t="str">
            <v>FMEC0003</v>
          </cell>
          <cell r="B1111" t="str">
            <v>Soldadura Mig-Mag</v>
          </cell>
          <cell r="C1111" t="str">
            <v>Fabricació mecànica</v>
          </cell>
          <cell r="D1111">
            <v>2</v>
          </cell>
          <cell r="E1111">
            <v>60</v>
          </cell>
          <cell r="F1111">
            <v>8.8800000000000008</v>
          </cell>
          <cell r="G1111">
            <v>11.48</v>
          </cell>
        </row>
        <row r="1112">
          <cell r="A1112" t="str">
            <v>FMEC0004</v>
          </cell>
          <cell r="B1112" t="str">
            <v>Soldadura Tig</v>
          </cell>
          <cell r="C1112" t="str">
            <v>Fabricació mecànica</v>
          </cell>
          <cell r="D1112">
            <v>2</v>
          </cell>
          <cell r="E1112">
            <v>60</v>
          </cell>
          <cell r="F1112">
            <v>8.8800000000000008</v>
          </cell>
          <cell r="G1112">
            <v>11.48</v>
          </cell>
        </row>
        <row r="1113">
          <cell r="A1113" t="str">
            <v>FMEC0005</v>
          </cell>
          <cell r="B1113" t="str">
            <v>SOLDADURA D' ACER INOXIDABLE MITJANÇANT TIG MANUAL I ORBITAL</v>
          </cell>
          <cell r="C1113" t="str">
            <v>Fabricació mecànica</v>
          </cell>
          <cell r="D1113">
            <v>2</v>
          </cell>
          <cell r="E1113">
            <v>320</v>
          </cell>
          <cell r="F1113">
            <v>8.8800000000000008</v>
          </cell>
          <cell r="G1113">
            <v>11.48</v>
          </cell>
        </row>
        <row r="1114">
          <cell r="A1114" t="str">
            <v>FMEC0006</v>
          </cell>
          <cell r="B1114" t="str">
            <v>SOLDADURA PER ARC SOTA GAS PROTECTOR AMB ELÈCTRODE CONSUMIBLE, SOLDATIG MIG-MAG</v>
          </cell>
          <cell r="C1114" t="str">
            <v>Fabricació mecànica</v>
          </cell>
          <cell r="D1114">
            <v>1</v>
          </cell>
          <cell r="E1114">
            <v>200</v>
          </cell>
          <cell r="F1114">
            <v>8.8800000000000008</v>
          </cell>
          <cell r="G1114">
            <v>11.48</v>
          </cell>
        </row>
        <row r="1115">
          <cell r="A1115" t="str">
            <v>FMEC0007</v>
          </cell>
          <cell r="B1115" t="str">
            <v>SOLDADURA MAG AMB FIL SÒLID (GMAW) I FIL TUBULAR AMB NUCLI FUNDENT (FCAW)</v>
          </cell>
          <cell r="C1115" t="str">
            <v>Fabricació mecànica</v>
          </cell>
          <cell r="D1115">
            <v>1</v>
          </cell>
          <cell r="E1115">
            <v>280</v>
          </cell>
          <cell r="F1115">
            <v>8.8800000000000008</v>
          </cell>
          <cell r="G1115">
            <v>11.48</v>
          </cell>
        </row>
        <row r="1116">
          <cell r="A1116" t="str">
            <v>FMEC0008</v>
          </cell>
          <cell r="B1116" t="str">
            <v>CALDERERIA I SOLDADURA NAVAL</v>
          </cell>
          <cell r="C1116" t="str">
            <v>Fabricació mecànica</v>
          </cell>
          <cell r="D1116">
            <v>1</v>
          </cell>
          <cell r="E1116">
            <v>300</v>
          </cell>
          <cell r="F1116">
            <v>8.8800000000000008</v>
          </cell>
          <cell r="G1116">
            <v>11.48</v>
          </cell>
        </row>
        <row r="1117">
          <cell r="A1117" t="str">
            <v>FMEC0009</v>
          </cell>
          <cell r="B1117" t="str">
            <v>OPERARI/A DE CALDERERIA I CANONADA</v>
          </cell>
          <cell r="C1117" t="str">
            <v>Fabricació mecànica</v>
          </cell>
          <cell r="D1117">
            <v>2</v>
          </cell>
          <cell r="E1117">
            <v>368</v>
          </cell>
          <cell r="F1117">
            <v>8.8800000000000008</v>
          </cell>
          <cell r="G1117">
            <v>11.48</v>
          </cell>
        </row>
        <row r="1118">
          <cell r="A1118" t="str">
            <v>FMEC0010</v>
          </cell>
          <cell r="B1118" t="str">
            <v>CÀLCUL I DISSENY D' UNIONS SOLDADES</v>
          </cell>
          <cell r="C1118" t="str">
            <v>Fabricació mecànica</v>
          </cell>
          <cell r="D1118">
            <v>3</v>
          </cell>
          <cell r="E1118">
            <v>121</v>
          </cell>
          <cell r="F1118">
            <v>8.8800000000000008</v>
          </cell>
          <cell r="G1118">
            <v>11.48</v>
          </cell>
        </row>
        <row r="1119">
          <cell r="A1119" t="str">
            <v>FMEC0011</v>
          </cell>
          <cell r="B1119" t="str">
            <v>MATERIALS I EL SEU COMPORTAMENT DURANT EL SOLDATIG</v>
          </cell>
          <cell r="C1119" t="str">
            <v>Fabricació mecànica</v>
          </cell>
          <cell r="D1119">
            <v>3</v>
          </cell>
          <cell r="E1119">
            <v>157</v>
          </cell>
          <cell r="F1119">
            <v>8.8800000000000008</v>
          </cell>
          <cell r="G1119">
            <v>11.48</v>
          </cell>
        </row>
        <row r="1120">
          <cell r="A1120" t="str">
            <v>FMEC0012</v>
          </cell>
          <cell r="B1120" t="str">
            <v>FABRICACIÓ I APLICACIÓ PER SOLDATIG</v>
          </cell>
          <cell r="C1120" t="str">
            <v>Fabricació mecànica</v>
          </cell>
          <cell r="D1120">
            <v>3</v>
          </cell>
          <cell r="E1120">
            <v>141</v>
          </cell>
          <cell r="F1120">
            <v>8.8800000000000008</v>
          </cell>
          <cell r="G1120">
            <v>11.48</v>
          </cell>
        </row>
        <row r="1121">
          <cell r="A1121" t="str">
            <v>FMEC0013</v>
          </cell>
          <cell r="B1121" t="str">
            <v>PROCESSOS DE SOLDATIG I EL SEU EQUIP</v>
          </cell>
          <cell r="C1121" t="str">
            <v>Fabricació mecànica</v>
          </cell>
          <cell r="D1121">
            <v>3</v>
          </cell>
          <cell r="E1121">
            <v>177</v>
          </cell>
          <cell r="F1121">
            <v>8.8800000000000008</v>
          </cell>
          <cell r="G1121">
            <v>11.48</v>
          </cell>
        </row>
        <row r="1122">
          <cell r="A1122" t="str">
            <v>FMEC0014</v>
          </cell>
          <cell r="B1122" t="str">
            <v>SOLDADURA TIG EN ALIATGES D' ALUMINI</v>
          </cell>
          <cell r="C1122" t="str">
            <v>Fabricació mecànica</v>
          </cell>
          <cell r="D1122">
            <v>2</v>
          </cell>
          <cell r="E1122">
            <v>40</v>
          </cell>
          <cell r="F1122">
            <v>8.8800000000000008</v>
          </cell>
          <cell r="G1122">
            <v>11.48</v>
          </cell>
        </row>
        <row r="1123">
          <cell r="A1123" t="str">
            <v>FMEC0015</v>
          </cell>
          <cell r="B1123" t="str">
            <v>SOLDADURA DE TUBERIES D' ALTA PRESSIÓ</v>
          </cell>
          <cell r="C1123" t="str">
            <v>Fabricació mecànica</v>
          </cell>
          <cell r="D1123">
            <v>2</v>
          </cell>
          <cell r="E1123">
            <v>390</v>
          </cell>
          <cell r="F1123">
            <v>8.8800000000000008</v>
          </cell>
          <cell r="G1123">
            <v>11.48</v>
          </cell>
        </row>
        <row r="1124">
          <cell r="A1124" t="str">
            <v>FMEC0016</v>
          </cell>
          <cell r="B1124" t="str">
            <v>SOLDADURA TIG EN ACER INOXIDABLE</v>
          </cell>
          <cell r="C1124" t="str">
            <v>Fabricació mecànica</v>
          </cell>
          <cell r="D1124">
            <v>2</v>
          </cell>
          <cell r="E1124">
            <v>40</v>
          </cell>
          <cell r="F1124">
            <v>8.8800000000000008</v>
          </cell>
          <cell r="G1124">
            <v>11.48</v>
          </cell>
        </row>
        <row r="1125">
          <cell r="A1125" t="str">
            <v>FMEC0017</v>
          </cell>
          <cell r="B1125" t="str">
            <v>PROCESSOS I TÈCNIQUES DE SOLDADURA TIG</v>
          </cell>
          <cell r="C1125" t="str">
            <v>Fabricació mecànica</v>
          </cell>
          <cell r="D1125">
            <v>3</v>
          </cell>
          <cell r="E1125">
            <v>16</v>
          </cell>
          <cell r="F1125">
            <v>8.8800000000000008</v>
          </cell>
          <cell r="G1125">
            <v>11.48</v>
          </cell>
        </row>
        <row r="1126">
          <cell r="A1126" t="str">
            <v>FMEC01</v>
          </cell>
          <cell r="B1126" t="str">
            <v>Fusteria de tancaments d'alumini i PVC</v>
          </cell>
          <cell r="C1126" t="str">
            <v>Fabricació mecànica</v>
          </cell>
          <cell r="D1126">
            <v>2</v>
          </cell>
          <cell r="E1126">
            <v>400</v>
          </cell>
          <cell r="F1126">
            <v>8.8800000000000008</v>
          </cell>
          <cell r="G1126">
            <v>11.48</v>
          </cell>
        </row>
        <row r="1127">
          <cell r="A1127" t="str">
            <v>FMEC02</v>
          </cell>
          <cell r="B1127" t="str">
            <v>Reparació i soldadura de contenidors de metall i de plàstic</v>
          </cell>
          <cell r="C1127" t="str">
            <v>Fabricació mecànica</v>
          </cell>
          <cell r="D1127">
            <v>1</v>
          </cell>
          <cell r="E1127">
            <v>230</v>
          </cell>
          <cell r="F1127">
            <v>8.8800000000000008</v>
          </cell>
          <cell r="G1127">
            <v>11.48</v>
          </cell>
        </row>
        <row r="1128">
          <cell r="A1128" t="str">
            <v>FMEC10</v>
          </cell>
          <cell r="B1128" t="str">
            <v>Calderer/a tuber/a</v>
          </cell>
          <cell r="C1128" t="str">
            <v>Fabricació mecànica</v>
          </cell>
          <cell r="D1128">
            <v>2</v>
          </cell>
          <cell r="E1128">
            <v>710</v>
          </cell>
          <cell r="F1128">
            <v>8.8800000000000008</v>
          </cell>
          <cell r="G1128">
            <v>11.48</v>
          </cell>
        </row>
        <row r="1129">
          <cell r="A1129" t="str">
            <v>FMEC20</v>
          </cell>
          <cell r="B1129" t="str">
            <v>Tècnic/a en caldereria</v>
          </cell>
          <cell r="C1129" t="str">
            <v>Fabricació mecànica</v>
          </cell>
          <cell r="D1129">
            <v>3</v>
          </cell>
          <cell r="E1129">
            <v>480</v>
          </cell>
          <cell r="F1129">
            <v>8.8800000000000008</v>
          </cell>
          <cell r="G1129">
            <v>11.48</v>
          </cell>
        </row>
        <row r="1130">
          <cell r="A1130" t="str">
            <v>FMEF01</v>
          </cell>
          <cell r="B1130" t="str">
            <v>Reciclatge i laminació de l'alumini</v>
          </cell>
          <cell r="C1130" t="str">
            <v>Fabricació mecànica</v>
          </cell>
          <cell r="D1130">
            <v>2</v>
          </cell>
          <cell r="E1130">
            <v>290</v>
          </cell>
          <cell r="F1130">
            <v>8.8800000000000008</v>
          </cell>
          <cell r="G1130">
            <v>11.48</v>
          </cell>
        </row>
        <row r="1131">
          <cell r="A1131" t="str">
            <v>FMEH0001</v>
          </cell>
          <cell r="B1131" t="str">
            <v>Calibratge, metrologia i instrumentació en els processos industrials</v>
          </cell>
          <cell r="C1131" t="str">
            <v>Fabricació mecànica</v>
          </cell>
          <cell r="D1131">
            <v>1</v>
          </cell>
          <cell r="E1131">
            <v>16</v>
          </cell>
          <cell r="F1131">
            <v>8.8800000000000008</v>
          </cell>
          <cell r="G1131">
            <v>11.48</v>
          </cell>
        </row>
        <row r="1132">
          <cell r="A1132" t="str">
            <v>FMEH0003</v>
          </cell>
          <cell r="B1132" t="str">
            <v>Disseny i mecanització per ordinador Solidworks</v>
          </cell>
          <cell r="C1132" t="str">
            <v>Fabricació mecànica</v>
          </cell>
          <cell r="D1132">
            <v>2</v>
          </cell>
          <cell r="E1132">
            <v>60</v>
          </cell>
          <cell r="F1132">
            <v>8.8800000000000008</v>
          </cell>
          <cell r="G1132">
            <v>11.48</v>
          </cell>
        </row>
        <row r="1133">
          <cell r="A1133" t="str">
            <v>FMEH0004</v>
          </cell>
          <cell r="B1133" t="str">
            <v>CNC punxonadora</v>
          </cell>
          <cell r="C1133" t="str">
            <v>Fabricació mecànica</v>
          </cell>
          <cell r="D1133">
            <v>1</v>
          </cell>
          <cell r="E1133">
            <v>40</v>
          </cell>
          <cell r="F1133">
            <v>8.8800000000000008</v>
          </cell>
          <cell r="G1133">
            <v>11.48</v>
          </cell>
        </row>
        <row r="1134">
          <cell r="A1134" t="str">
            <v>FMEH0005</v>
          </cell>
          <cell r="B1134" t="str">
            <v>CNC plegadora</v>
          </cell>
          <cell r="C1134" t="str">
            <v>Fabricació mecànica</v>
          </cell>
          <cell r="D1134">
            <v>1</v>
          </cell>
          <cell r="E1134">
            <v>40</v>
          </cell>
          <cell r="F1134">
            <v>8.8800000000000008</v>
          </cell>
          <cell r="G1134">
            <v>11.48</v>
          </cell>
        </row>
        <row r="1135">
          <cell r="A1135" t="str">
            <v>FMEH0006</v>
          </cell>
          <cell r="B1135" t="str">
            <v>CNC tall per làser</v>
          </cell>
          <cell r="C1135" t="str">
            <v>Fabricació mecànica</v>
          </cell>
          <cell r="D1135">
            <v>1</v>
          </cell>
          <cell r="E1135">
            <v>50</v>
          </cell>
          <cell r="F1135">
            <v>8.8800000000000008</v>
          </cell>
          <cell r="G1135">
            <v>11.48</v>
          </cell>
        </row>
        <row r="1136">
          <cell r="A1136" t="str">
            <v>FMEH0007</v>
          </cell>
          <cell r="B1136" t="str">
            <v>Processos d'electroerosió per fil, penetració i rectificació</v>
          </cell>
          <cell r="C1136" t="str">
            <v>Fabricació mecànica</v>
          </cell>
          <cell r="D1136">
            <v>2</v>
          </cell>
          <cell r="E1136">
            <v>25</v>
          </cell>
          <cell r="F1136">
            <v>8.8800000000000008</v>
          </cell>
          <cell r="G1136">
            <v>11.48</v>
          </cell>
        </row>
        <row r="1137">
          <cell r="A1137" t="str">
            <v>FMEH0008</v>
          </cell>
          <cell r="B1137" t="str">
            <v>CNC màquines</v>
          </cell>
          <cell r="C1137" t="str">
            <v>Fabricació mecànica</v>
          </cell>
          <cell r="D1137">
            <v>2</v>
          </cell>
          <cell r="E1137">
            <v>40</v>
          </cell>
          <cell r="F1137">
            <v>8.8800000000000008</v>
          </cell>
          <cell r="G1137">
            <v>11.48</v>
          </cell>
        </row>
        <row r="1138">
          <cell r="A1138" t="str">
            <v>FMEH0009</v>
          </cell>
          <cell r="B1138" t="str">
            <v>Metrologia i verificació</v>
          </cell>
          <cell r="C1138" t="str">
            <v>Fabricació mecànica</v>
          </cell>
          <cell r="D1138">
            <v>2</v>
          </cell>
          <cell r="E1138">
            <v>40</v>
          </cell>
          <cell r="F1138">
            <v>8.8800000000000008</v>
          </cell>
          <cell r="G1138">
            <v>11.48</v>
          </cell>
        </row>
        <row r="1139">
          <cell r="A1139" t="str">
            <v>FMEH0010</v>
          </cell>
          <cell r="B1139" t="str">
            <v>INSTAL·LACIÓ DE CANONADES I ACCESSORIS PER A MUNTATGE D'ELECTROLITZADORS</v>
          </cell>
          <cell r="C1139" t="str">
            <v>Fabricació mecànica</v>
          </cell>
          <cell r="D1139">
            <v>2</v>
          </cell>
          <cell r="E1139">
            <v>320</v>
          </cell>
          <cell r="F1139">
            <v>8.8800000000000008</v>
          </cell>
          <cell r="G1139">
            <v>11.48</v>
          </cell>
        </row>
        <row r="1140">
          <cell r="A1140" t="str">
            <v>FMEH0011</v>
          </cell>
          <cell r="B1140" t="str">
            <v>Anàlisi de defecte de peça metàl·lica i gestió documental</v>
          </cell>
          <cell r="C1140" t="str">
            <v>Fabricació mecànica</v>
          </cell>
          <cell r="D1140">
            <v>2</v>
          </cell>
          <cell r="E1140">
            <v>24</v>
          </cell>
          <cell r="F1140">
            <v>8.8800000000000008</v>
          </cell>
          <cell r="G1140">
            <v>11.48</v>
          </cell>
        </row>
        <row r="1141">
          <cell r="A1141" t="str">
            <v>FMEH0012</v>
          </cell>
          <cell r="B1141" t="str">
            <v>DISSENY, PROGRAMACIÓ I MECANITZACIÓ DE PECES INDUSTRIALS AMB CAD-CAM</v>
          </cell>
          <cell r="C1141" t="str">
            <v>Fabricació mecànica</v>
          </cell>
          <cell r="D1141">
            <v>3</v>
          </cell>
          <cell r="E1141">
            <v>250</v>
          </cell>
          <cell r="F1141">
            <v>8.8800000000000008</v>
          </cell>
          <cell r="G1141">
            <v>11.48</v>
          </cell>
        </row>
        <row r="1142">
          <cell r="A1142" t="str">
            <v>FMEH0013</v>
          </cell>
          <cell r="B1142" t="str">
            <v>OPERACIONS BASIQUES I PROCESSOS DE MECANITZACIÓ</v>
          </cell>
          <cell r="C1142" t="str">
            <v>Fabricació mecànica</v>
          </cell>
          <cell r="D1142">
            <v>1</v>
          </cell>
          <cell r="E1142">
            <v>266</v>
          </cell>
          <cell r="F1142">
            <v>8.8800000000000008</v>
          </cell>
          <cell r="G1142">
            <v>11.48</v>
          </cell>
        </row>
        <row r="1143">
          <cell r="A1143" t="str">
            <v>FMEM0001</v>
          </cell>
          <cell r="B1143" t="str">
            <v>Introducció a les tecnologies de fabricació digital</v>
          </cell>
          <cell r="C1143" t="str">
            <v>Fabricació mecànica</v>
          </cell>
          <cell r="D1143">
            <v>1</v>
          </cell>
          <cell r="E1143">
            <v>500</v>
          </cell>
          <cell r="F1143">
            <v>8.8800000000000008</v>
          </cell>
          <cell r="G1143">
            <v>11.48</v>
          </cell>
        </row>
        <row r="1144">
          <cell r="A1144" t="str">
            <v>FMEM0002</v>
          </cell>
          <cell r="B1144" t="str">
            <v>POLIVALENT MULTISISTEMA POLISHIFT, STELLANTIS PRODUCTION WAY (SPW)</v>
          </cell>
          <cell r="C1144" t="str">
            <v>Fabricació mecànica</v>
          </cell>
          <cell r="D1144">
            <v>1</v>
          </cell>
          <cell r="E1144">
            <v>142</v>
          </cell>
          <cell r="F1144">
            <v>8.8800000000000008</v>
          </cell>
          <cell r="G1144">
            <v>11.48</v>
          </cell>
        </row>
        <row r="1145">
          <cell r="A1145" t="str">
            <v>FMEM0003</v>
          </cell>
          <cell r="B1145" t="str">
            <v>MECÀNICA FONAMENTAL</v>
          </cell>
          <cell r="C1145" t="str">
            <v>Fabricació mecànica</v>
          </cell>
          <cell r="D1145">
            <v>2</v>
          </cell>
          <cell r="E1145">
            <v>45</v>
          </cell>
          <cell r="F1145">
            <v>8.8800000000000008</v>
          </cell>
          <cell r="G1145">
            <v>11.48</v>
          </cell>
        </row>
        <row r="1146">
          <cell r="A1146" t="str">
            <v>FMEM0004</v>
          </cell>
          <cell r="B1146" t="str">
            <v>Fonaments de ROBÒTICA</v>
          </cell>
          <cell r="C1146" t="str">
            <v>Fabricació mecànica</v>
          </cell>
          <cell r="D1146">
            <v>1</v>
          </cell>
          <cell r="E1146">
            <v>50</v>
          </cell>
          <cell r="F1146">
            <v>8.8800000000000008</v>
          </cell>
          <cell r="G1146">
            <v>11.48</v>
          </cell>
        </row>
        <row r="1147">
          <cell r="A1147" t="str">
            <v>FMEM0005</v>
          </cell>
          <cell r="B1147" t="str">
            <v>FABRICACIÓ INTEL·LIGENT EN LA INDÚSTRIA 4.0</v>
          </cell>
          <cell r="C1147" t="str">
            <v>Fabricació mecànica</v>
          </cell>
          <cell r="D1147">
            <v>3</v>
          </cell>
          <cell r="E1147">
            <v>425</v>
          </cell>
          <cell r="F1147">
            <v>8.8800000000000008</v>
          </cell>
          <cell r="G1147">
            <v>11.48</v>
          </cell>
        </row>
        <row r="1148">
          <cell r="A1148" t="str">
            <v>FMEM0006</v>
          </cell>
          <cell r="B1148" t="str">
            <v>Disseny mecànic. Nivell I</v>
          </cell>
          <cell r="C1148" t="str">
            <v>Fabricació mecànica</v>
          </cell>
          <cell r="D1148">
            <v>2</v>
          </cell>
          <cell r="E1148">
            <v>30</v>
          </cell>
          <cell r="F1148">
            <v>8.8800000000000008</v>
          </cell>
          <cell r="G1148">
            <v>11.48</v>
          </cell>
        </row>
        <row r="1149">
          <cell r="A1149" t="str">
            <v>FMEM0007</v>
          </cell>
          <cell r="B1149" t="str">
            <v>Disseny mecànic. Nivell II</v>
          </cell>
          <cell r="C1149" t="str">
            <v>Fabricació mecànica</v>
          </cell>
          <cell r="D1149">
            <v>2</v>
          </cell>
          <cell r="E1149">
            <v>30</v>
          </cell>
          <cell r="F1149">
            <v>8.8800000000000008</v>
          </cell>
          <cell r="G1149">
            <v>11.48</v>
          </cell>
        </row>
        <row r="1150">
          <cell r="A1150" t="str">
            <v>FMEM0008</v>
          </cell>
          <cell r="B1150" t="str">
            <v>Disseny i mecanització 2d amb Mastercam 2d</v>
          </cell>
          <cell r="C1150" t="str">
            <v>Fabricació mecànica</v>
          </cell>
          <cell r="D1150">
            <v>2</v>
          </cell>
          <cell r="E1150">
            <v>40</v>
          </cell>
          <cell r="F1150">
            <v>8.8800000000000008</v>
          </cell>
          <cell r="G1150">
            <v>11.48</v>
          </cell>
        </row>
        <row r="1151">
          <cell r="A1151" t="str">
            <v>FMEM0009</v>
          </cell>
          <cell r="B1151" t="str">
            <v>Disseny i mecanització 3d amb Mastercam 3d</v>
          </cell>
          <cell r="C1151" t="str">
            <v>Fabricació mecànica</v>
          </cell>
          <cell r="D1151">
            <v>2</v>
          </cell>
          <cell r="E1151">
            <v>40</v>
          </cell>
          <cell r="F1151">
            <v>8.8800000000000008</v>
          </cell>
          <cell r="G1151">
            <v>11.48</v>
          </cell>
        </row>
        <row r="1152">
          <cell r="A1152" t="str">
            <v>FMEM0010</v>
          </cell>
          <cell r="B1152" t="str">
            <v>Disseny i mecanització per ordinador. CAD-CAM. nivell I</v>
          </cell>
          <cell r="C1152" t="str">
            <v>Fabricació mecànica</v>
          </cell>
          <cell r="D1152">
            <v>2</v>
          </cell>
          <cell r="E1152">
            <v>40</v>
          </cell>
          <cell r="F1152">
            <v>8.8800000000000008</v>
          </cell>
          <cell r="G1152">
            <v>11.48</v>
          </cell>
        </row>
        <row r="1153">
          <cell r="A1153" t="str">
            <v>FMEM0011</v>
          </cell>
          <cell r="B1153" t="str">
            <v>Impressió 3d industrial. nivell I</v>
          </cell>
          <cell r="C1153" t="str">
            <v>Fabricació mecànica</v>
          </cell>
          <cell r="D1153">
            <v>2</v>
          </cell>
          <cell r="E1153">
            <v>40</v>
          </cell>
          <cell r="F1153">
            <v>8.8800000000000008</v>
          </cell>
          <cell r="G1153">
            <v>11.48</v>
          </cell>
        </row>
        <row r="1154">
          <cell r="A1154" t="str">
            <v>FMEM0012</v>
          </cell>
          <cell r="B1154" t="str">
            <v>CAD-CAM amb Mastercam, 5 Eixos. nivell II</v>
          </cell>
          <cell r="C1154" t="str">
            <v>Fabricació mecànica</v>
          </cell>
          <cell r="D1154">
            <v>3</v>
          </cell>
          <cell r="E1154">
            <v>40</v>
          </cell>
          <cell r="F1154">
            <v>8.8800000000000008</v>
          </cell>
          <cell r="G1154">
            <v>11.48</v>
          </cell>
        </row>
        <row r="1155">
          <cell r="A1155" t="str">
            <v>FMEM0013</v>
          </cell>
          <cell r="B1155" t="str">
            <v>Planificació i control de la producció</v>
          </cell>
          <cell r="C1155" t="str">
            <v>Fabricació mecànica</v>
          </cell>
          <cell r="D1155">
            <v>2</v>
          </cell>
          <cell r="E1155">
            <v>24</v>
          </cell>
          <cell r="F1155">
            <v>8.8800000000000008</v>
          </cell>
          <cell r="G1155">
            <v>11.48</v>
          </cell>
        </row>
        <row r="1156">
          <cell r="A1156" t="str">
            <v>FMEM0014</v>
          </cell>
          <cell r="B1156" t="str">
            <v>Propietats mecàniques dels materials</v>
          </cell>
          <cell r="C1156" t="str">
            <v>Fabricació mecànica</v>
          </cell>
          <cell r="D1156">
            <v>1</v>
          </cell>
          <cell r="E1156">
            <v>20</v>
          </cell>
          <cell r="F1156">
            <v>8.8800000000000008</v>
          </cell>
          <cell r="G1156">
            <v>11.48</v>
          </cell>
        </row>
        <row r="1157">
          <cell r="A1157" t="str">
            <v>FMEM0015</v>
          </cell>
          <cell r="B1157" t="str">
            <v>Tecnologia i disseny de motlles</v>
          </cell>
          <cell r="C1157" t="str">
            <v>Fabricació mecànica</v>
          </cell>
          <cell r="D1157">
            <v>2</v>
          </cell>
          <cell r="E1157">
            <v>40</v>
          </cell>
          <cell r="F1157">
            <v>8.8800000000000008</v>
          </cell>
          <cell r="G1157">
            <v>11.48</v>
          </cell>
        </row>
        <row r="1158">
          <cell r="A1158" t="str">
            <v>FMEM0016</v>
          </cell>
          <cell r="B1158" t="str">
            <v>Bases del procés d'injecció</v>
          </cell>
          <cell r="C1158" t="str">
            <v>Fabricació mecànica</v>
          </cell>
          <cell r="D1158">
            <v>1</v>
          </cell>
          <cell r="E1158">
            <v>20</v>
          </cell>
          <cell r="F1158">
            <v>8.8800000000000008</v>
          </cell>
          <cell r="G1158">
            <v>11.48</v>
          </cell>
        </row>
        <row r="1159">
          <cell r="A1159" t="str">
            <v>FMEM0017</v>
          </cell>
          <cell r="B1159" t="str">
            <v>Mecanització amb màquina eina convencional</v>
          </cell>
          <cell r="C1159" t="str">
            <v>Fabricació mecànica</v>
          </cell>
          <cell r="D1159">
            <v>1</v>
          </cell>
          <cell r="E1159">
            <v>60</v>
          </cell>
          <cell r="F1159">
            <v>8.8800000000000008</v>
          </cell>
          <cell r="G1159">
            <v>11.48</v>
          </cell>
        </row>
        <row r="1160">
          <cell r="A1160" t="str">
            <v>FMEM0018</v>
          </cell>
          <cell r="B1160" t="str">
            <v>Treballs bàsics de matriceria</v>
          </cell>
          <cell r="C1160" t="str">
            <v>Fabricació mecànica</v>
          </cell>
          <cell r="D1160">
            <v>2</v>
          </cell>
          <cell r="E1160">
            <v>20</v>
          </cell>
          <cell r="F1160">
            <v>8.8800000000000008</v>
          </cell>
          <cell r="G1160">
            <v>11.48</v>
          </cell>
        </row>
        <row r="1161">
          <cell r="A1161" t="str">
            <v>FMEM0019</v>
          </cell>
          <cell r="B1161" t="str">
            <v>Tecnologia i disseny de matrius</v>
          </cell>
          <cell r="C1161" t="str">
            <v>Fabricació mecànica</v>
          </cell>
          <cell r="D1161">
            <v>2</v>
          </cell>
          <cell r="E1161">
            <v>40</v>
          </cell>
          <cell r="F1161">
            <v>8.8800000000000008</v>
          </cell>
          <cell r="G1161">
            <v>11.48</v>
          </cell>
        </row>
        <row r="1162">
          <cell r="A1162" t="str">
            <v>FMEM0020</v>
          </cell>
          <cell r="B1162" t="str">
            <v>Operacions de màquines eines i manipulats de subconjunts</v>
          </cell>
          <cell r="C1162" t="str">
            <v>Fabricació mecànica</v>
          </cell>
          <cell r="D1162">
            <v>1</v>
          </cell>
          <cell r="E1162">
            <v>545</v>
          </cell>
          <cell r="F1162">
            <v>8.8800000000000008</v>
          </cell>
          <cell r="G1162">
            <v>11.48</v>
          </cell>
        </row>
        <row r="1163">
          <cell r="A1163" t="str">
            <v>FMEM0021</v>
          </cell>
          <cell r="B1163" t="str">
            <v>Soldadura per elèctrode revestit (smaw)</v>
          </cell>
          <cell r="C1163" t="str">
            <v>Fabricació mecànica</v>
          </cell>
          <cell r="D1163">
            <v>1</v>
          </cell>
          <cell r="E1163">
            <v>60</v>
          </cell>
          <cell r="F1163">
            <v>8.8800000000000008</v>
          </cell>
          <cell r="G1163">
            <v>11.48</v>
          </cell>
        </row>
        <row r="1164">
          <cell r="A1164" t="str">
            <v>FMEM0022</v>
          </cell>
          <cell r="B1164" t="str">
            <v>DELINEACIÓ INDUSTRIAL</v>
          </cell>
          <cell r="C1164" t="str">
            <v>Fabricació mecànica</v>
          </cell>
          <cell r="D1164">
            <v>2</v>
          </cell>
          <cell r="E1164">
            <v>515</v>
          </cell>
          <cell r="F1164">
            <v>8.8800000000000008</v>
          </cell>
          <cell r="G1164">
            <v>11.48</v>
          </cell>
        </row>
        <row r="1165">
          <cell r="A1165" t="str">
            <v>FMEM0023</v>
          </cell>
          <cell r="B1165" t="str">
            <v>Impressió 3d Industrial. nivell II</v>
          </cell>
          <cell r="C1165" t="str">
            <v>Fabricació mecànica</v>
          </cell>
          <cell r="D1165">
            <v>2</v>
          </cell>
          <cell r="E1165">
            <v>40</v>
          </cell>
          <cell r="F1165">
            <v>8.8800000000000008</v>
          </cell>
          <cell r="G1165">
            <v>11.48</v>
          </cell>
        </row>
        <row r="1166">
          <cell r="A1166" t="str">
            <v>FMEM0024</v>
          </cell>
          <cell r="B1166" t="str">
            <v>CAD, CNC I CAM APLICAT AL FRESAT</v>
          </cell>
          <cell r="C1166" t="str">
            <v>Fabricació mecànica</v>
          </cell>
          <cell r="D1166">
            <v>2</v>
          </cell>
          <cell r="E1166">
            <v>115</v>
          </cell>
          <cell r="F1166">
            <v>8.8800000000000008</v>
          </cell>
          <cell r="G1166">
            <v>11.48</v>
          </cell>
        </row>
        <row r="1167">
          <cell r="A1167" t="str">
            <v>FMEM0025</v>
          </cell>
          <cell r="B1167" t="str">
            <v>ROBÒTICA ABB APLICADA A LA SOLDADURA</v>
          </cell>
          <cell r="C1167" t="str">
            <v>Fabricació mecànica</v>
          </cell>
          <cell r="D1167">
            <v>2</v>
          </cell>
          <cell r="E1167">
            <v>120</v>
          </cell>
          <cell r="F1167">
            <v>8.8800000000000008</v>
          </cell>
          <cell r="G1167">
            <v>11.48</v>
          </cell>
        </row>
        <row r="1168">
          <cell r="A1168" t="str">
            <v>FMEM0026</v>
          </cell>
          <cell r="B1168" t="str">
            <v>Innovació tecnològica per a la indústria de la mobilitat lleugera</v>
          </cell>
          <cell r="C1168" t="str">
            <v>Fabricació mecànica</v>
          </cell>
          <cell r="D1168">
            <v>2</v>
          </cell>
          <cell r="E1168">
            <v>48</v>
          </cell>
          <cell r="F1168">
            <v>8.8800000000000008</v>
          </cell>
          <cell r="G1168">
            <v>11.48</v>
          </cell>
        </row>
        <row r="1169">
          <cell r="A1169" t="str">
            <v>FMEM0027</v>
          </cell>
          <cell r="B1169" t="str">
            <v>PREVENCIÓ DE RISCOS LABORALS EN EL SECTOR METALMECÀNIC EN LA INDÚSTRIA 4.0</v>
          </cell>
          <cell r="C1169" t="str">
            <v>Fabricació mecànica</v>
          </cell>
          <cell r="D1169">
            <v>2</v>
          </cell>
          <cell r="E1169">
            <v>40</v>
          </cell>
          <cell r="F1169">
            <v>8.8800000000000008</v>
          </cell>
          <cell r="G1169">
            <v>11.48</v>
          </cell>
        </row>
        <row r="1170">
          <cell r="A1170" t="str">
            <v>FMEM0028</v>
          </cell>
          <cell r="B1170" t="str">
            <v>APLICACIÓ PRÀCTICA DE LES NOVES TECNOLOGIES EN EL MECANITZACIÓ</v>
          </cell>
          <cell r="C1170" t="str">
            <v>Fabricació mecànica</v>
          </cell>
          <cell r="D1170">
            <v>2</v>
          </cell>
          <cell r="E1170">
            <v>35</v>
          </cell>
          <cell r="F1170">
            <v>8.8800000000000008</v>
          </cell>
          <cell r="G1170">
            <v>11.48</v>
          </cell>
        </row>
        <row r="1171">
          <cell r="A1171" t="str">
            <v>FMEM0029</v>
          </cell>
          <cell r="B1171" t="str">
            <v>DISSENY MECÀNIC ASSISTIT PER ORDINADOR (CAD PARAMÈTRIC)</v>
          </cell>
          <cell r="C1171" t="str">
            <v>Fabricació mecànica</v>
          </cell>
          <cell r="D1171">
            <v>3</v>
          </cell>
          <cell r="E1171">
            <v>410</v>
          </cell>
          <cell r="F1171">
            <v>8.8800000000000008</v>
          </cell>
          <cell r="G1171">
            <v>11.48</v>
          </cell>
        </row>
        <row r="1172">
          <cell r="A1172" t="str">
            <v>FMEM01</v>
          </cell>
          <cell r="B1172" t="str">
            <v>INDÚSTRIA 4.0 EN EL SECTOR DE L' AUTOMOCIÓ</v>
          </cell>
          <cell r="C1172" t="str">
            <v>Fabricació mecànica</v>
          </cell>
          <cell r="D1172">
            <v>2</v>
          </cell>
          <cell r="E1172">
            <v>12</v>
          </cell>
          <cell r="F1172">
            <v>8.8800000000000008</v>
          </cell>
          <cell r="G1172">
            <v>11.48</v>
          </cell>
        </row>
        <row r="1173">
          <cell r="A1173" t="str">
            <v>FMEM02</v>
          </cell>
          <cell r="B1173" t="str">
            <v>MANAGERS D' AUTOMOCIÓ 4.0: ESTRATÈGIA I CONEIXEMENT DE LA TRANSFORMACIÓ DIGITAL</v>
          </cell>
          <cell r="C1173" t="str">
            <v>Fabricació mecànica</v>
          </cell>
          <cell r="D1173">
            <v>3</v>
          </cell>
          <cell r="E1173">
            <v>55</v>
          </cell>
          <cell r="F1173">
            <v>8.8800000000000008</v>
          </cell>
          <cell r="G1173">
            <v>11.48</v>
          </cell>
        </row>
        <row r="1174">
          <cell r="A1174" t="str">
            <v>FMEM03</v>
          </cell>
          <cell r="B1174" t="str">
            <v>MECANITZACIÓ AMB TORN CNC</v>
          </cell>
          <cell r="C1174" t="str">
            <v>Fabricació mecànica</v>
          </cell>
          <cell r="D1174">
            <v>2</v>
          </cell>
          <cell r="E1174">
            <v>40</v>
          </cell>
          <cell r="F1174">
            <v>8.8800000000000008</v>
          </cell>
          <cell r="G1174">
            <v>11.48</v>
          </cell>
        </row>
        <row r="1175">
          <cell r="A1175" t="str">
            <v>FMEM04</v>
          </cell>
          <cell r="B1175" t="str">
            <v>Disseny de peces d'injecció de plàstic per al sector d'automoció amb CATIA v5</v>
          </cell>
          <cell r="C1175" t="str">
            <v>Fabricació mecànica</v>
          </cell>
          <cell r="D1175">
            <v>3</v>
          </cell>
          <cell r="E1175">
            <v>80</v>
          </cell>
          <cell r="F1175">
            <v>8.8800000000000008</v>
          </cell>
          <cell r="G1175">
            <v>11.48</v>
          </cell>
        </row>
        <row r="1176">
          <cell r="A1176" t="str">
            <v>FMEM05</v>
          </cell>
          <cell r="B1176" t="str">
            <v>Programació CAD-CAM amb Mastercam</v>
          </cell>
          <cell r="C1176" t="str">
            <v>Fabricació mecànica</v>
          </cell>
          <cell r="D1176">
            <v>2</v>
          </cell>
          <cell r="E1176">
            <v>60</v>
          </cell>
          <cell r="F1176">
            <v>8.8800000000000008</v>
          </cell>
          <cell r="G1176">
            <v>11.48</v>
          </cell>
        </row>
        <row r="1177">
          <cell r="A1177" t="str">
            <v>FMEM06</v>
          </cell>
          <cell r="B1177" t="str">
            <v>Programació del braç robòtic FANUC ¿ nivell inicial</v>
          </cell>
          <cell r="C1177" t="str">
            <v>Fabricació mecànica</v>
          </cell>
          <cell r="D1177">
            <v>2</v>
          </cell>
          <cell r="E1177">
            <v>40</v>
          </cell>
          <cell r="F1177">
            <v>8.8800000000000008</v>
          </cell>
          <cell r="G1177">
            <v>11.48</v>
          </cell>
        </row>
        <row r="1178">
          <cell r="A1178" t="str">
            <v>FMEM07</v>
          </cell>
          <cell r="B1178" t="str">
            <v>Programació del braç robòtic FANUC ¿ nivell avançat</v>
          </cell>
          <cell r="C1178" t="str">
            <v>Fabricació mecànica</v>
          </cell>
          <cell r="D1178">
            <v>3</v>
          </cell>
          <cell r="E1178">
            <v>40</v>
          </cell>
          <cell r="F1178">
            <v>8.8800000000000008</v>
          </cell>
          <cell r="G1178">
            <v>11.48</v>
          </cell>
        </row>
        <row r="1179">
          <cell r="A1179" t="str">
            <v>FMEM08</v>
          </cell>
          <cell r="B1179" t="str">
            <v>Disseny 3D Y 2D en CATIA v5</v>
          </cell>
          <cell r="C1179" t="str">
            <v>Fabricació mecànica</v>
          </cell>
          <cell r="D1179">
            <v>3</v>
          </cell>
          <cell r="E1179">
            <v>60</v>
          </cell>
          <cell r="F1179">
            <v>8.8800000000000008</v>
          </cell>
          <cell r="G1179">
            <v>11.48</v>
          </cell>
        </row>
        <row r="1180">
          <cell r="A1180" t="str">
            <v>FMEM09</v>
          </cell>
          <cell r="B1180" t="str">
            <v>Disseny avançat 3D Y 2D en CATIA v5</v>
          </cell>
          <cell r="C1180" t="str">
            <v>Fabricació mecànica</v>
          </cell>
          <cell r="D1180">
            <v>3</v>
          </cell>
          <cell r="E1180">
            <v>60</v>
          </cell>
          <cell r="F1180">
            <v>8.8800000000000008</v>
          </cell>
          <cell r="G1180">
            <v>11.48</v>
          </cell>
        </row>
        <row r="1181">
          <cell r="A1181" t="str">
            <v>FMEM11</v>
          </cell>
          <cell r="B1181" t="str">
            <v>Mecanització en 2,5 i 3 eixos amb Siemens NX</v>
          </cell>
          <cell r="C1181" t="str">
            <v>Fabricació mecànica</v>
          </cell>
          <cell r="D1181">
            <v>2</v>
          </cell>
          <cell r="E1181">
            <v>40</v>
          </cell>
          <cell r="F1181">
            <v>8.8800000000000008</v>
          </cell>
          <cell r="G1181">
            <v>11.48</v>
          </cell>
        </row>
        <row r="1182">
          <cell r="A1182" t="str">
            <v>FMEM12</v>
          </cell>
          <cell r="B1182" t="str">
            <v>Mecanització amb fresadora CNC</v>
          </cell>
          <cell r="C1182" t="str">
            <v>Fabricació mecànica</v>
          </cell>
          <cell r="D1182">
            <v>2</v>
          </cell>
          <cell r="E1182">
            <v>40</v>
          </cell>
          <cell r="F1182">
            <v>8.8800000000000008</v>
          </cell>
          <cell r="G1182">
            <v>11.48</v>
          </cell>
        </row>
        <row r="1183">
          <cell r="A1183" t="str">
            <v>FMEM13</v>
          </cell>
          <cell r="B1183" t="str">
            <v>Disseny de peces mecàniques i impressió de prototips en 3D</v>
          </cell>
          <cell r="C1183" t="str">
            <v>Fabricació mecànica</v>
          </cell>
          <cell r="D1183">
            <v>2</v>
          </cell>
          <cell r="E1183">
            <v>200</v>
          </cell>
          <cell r="F1183">
            <v>8.8800000000000008</v>
          </cell>
          <cell r="G1183">
            <v>11.48</v>
          </cell>
        </row>
        <row r="1184">
          <cell r="A1184" t="str">
            <v>FMEM14</v>
          </cell>
          <cell r="B1184" t="str">
            <v>Programació CAD-CAM per torn i fresa</v>
          </cell>
          <cell r="C1184" t="str">
            <v>Fabricació mecànica</v>
          </cell>
          <cell r="D1184">
            <v>2</v>
          </cell>
          <cell r="E1184">
            <v>100</v>
          </cell>
          <cell r="F1184">
            <v>8.8800000000000008</v>
          </cell>
          <cell r="G1184">
            <v>11.48</v>
          </cell>
        </row>
        <row r="1185">
          <cell r="A1185" t="str">
            <v>FMEM15</v>
          </cell>
          <cell r="B1185" t="str">
            <v>Vehicle connectat: impacte en les línies de muntatge</v>
          </cell>
          <cell r="C1185" t="str">
            <v>Fabricació mecànica</v>
          </cell>
          <cell r="D1185">
            <v>2</v>
          </cell>
          <cell r="E1185">
            <v>200</v>
          </cell>
          <cell r="F1185">
            <v>8.8800000000000008</v>
          </cell>
          <cell r="G1185">
            <v>11.48</v>
          </cell>
        </row>
        <row r="1186">
          <cell r="A1186" t="str">
            <v>FMEM16</v>
          </cell>
          <cell r="B1186" t="str">
            <v>Digitalització de la fabricació en automoció</v>
          </cell>
          <cell r="C1186" t="str">
            <v>Fabricació mecànica</v>
          </cell>
          <cell r="D1186">
            <v>4</v>
          </cell>
          <cell r="E1186">
            <v>240</v>
          </cell>
          <cell r="F1186">
            <v>8.8800000000000008</v>
          </cell>
          <cell r="G1186">
            <v>11.48</v>
          </cell>
        </row>
        <row r="1187">
          <cell r="A1187" t="str">
            <v>FMEM17</v>
          </cell>
          <cell r="B1187" t="str">
            <v>Materials Avançats per a Vehicles</v>
          </cell>
          <cell r="C1187" t="str">
            <v>Fabricació mecànica</v>
          </cell>
          <cell r="D1187">
            <v>4</v>
          </cell>
          <cell r="E1187">
            <v>200</v>
          </cell>
          <cell r="F1187">
            <v>8.8800000000000008</v>
          </cell>
          <cell r="G1187">
            <v>11.48</v>
          </cell>
        </row>
        <row r="1188">
          <cell r="A1188" t="str">
            <v>FMEM18</v>
          </cell>
          <cell r="B1188" t="str">
            <v>Fabricació digital aplicada</v>
          </cell>
          <cell r="C1188" t="str">
            <v>Fabricació mecànica</v>
          </cell>
          <cell r="D1188">
            <v>3</v>
          </cell>
          <cell r="E1188">
            <v>105</v>
          </cell>
          <cell r="F1188">
            <v>8.8800000000000008</v>
          </cell>
          <cell r="G1188">
            <v>11.48</v>
          </cell>
        </row>
        <row r="1189">
          <cell r="A1189" t="str">
            <v>FMEM19</v>
          </cell>
          <cell r="B1189" t="str">
            <v>Assemblatge i acabat de seients</v>
          </cell>
          <cell r="C1189" t="str">
            <v>Fabricació mecànica</v>
          </cell>
          <cell r="D1189">
            <v>2</v>
          </cell>
          <cell r="E1189">
            <v>80</v>
          </cell>
          <cell r="F1189">
            <v>8.8800000000000008</v>
          </cell>
          <cell r="G1189">
            <v>11.48</v>
          </cell>
        </row>
        <row r="1190">
          <cell r="A1190" t="str">
            <v>HOTA0001</v>
          </cell>
          <cell r="B1190" t="str">
            <v>EL PROTOCOL EN HOSTELERIA</v>
          </cell>
          <cell r="C1190" t="str">
            <v>Hostaleria i turisme</v>
          </cell>
          <cell r="D1190">
            <v>1</v>
          </cell>
          <cell r="E1190">
            <v>25</v>
          </cell>
          <cell r="F1190">
            <v>7.9</v>
          </cell>
          <cell r="G1190">
            <v>9.3000000000000007</v>
          </cell>
        </row>
        <row r="1191">
          <cell r="A1191" t="str">
            <v>HOTA0002</v>
          </cell>
          <cell r="B1191" t="str">
            <v>OPTIMITZACIÓ DE LA GESTIÓ D' HOTELS</v>
          </cell>
          <cell r="C1191" t="str">
            <v>Hostaleria i turisme</v>
          </cell>
          <cell r="D1191">
            <v>1</v>
          </cell>
          <cell r="E1191">
            <v>25</v>
          </cell>
          <cell r="F1191">
            <v>7.9</v>
          </cell>
          <cell r="G1191">
            <v>9.3000000000000007</v>
          </cell>
        </row>
        <row r="1192">
          <cell r="A1192" t="str">
            <v>HOTA0003</v>
          </cell>
          <cell r="B1192" t="str">
            <v>RECEPCIÓ I ATENCIÓ AL CLIENT EN ESTABLIMENTS D' ALLOTJAMENT</v>
          </cell>
          <cell r="C1192" t="str">
            <v>Hostaleria i turisme</v>
          </cell>
          <cell r="D1192">
            <v>1</v>
          </cell>
          <cell r="E1192">
            <v>65</v>
          </cell>
          <cell r="F1192">
            <v>7.9</v>
          </cell>
          <cell r="G1192">
            <v>9.3000000000000007</v>
          </cell>
        </row>
        <row r="1193">
          <cell r="A1193" t="str">
            <v>HOTA0004</v>
          </cell>
          <cell r="B1193" t="str">
            <v>TÈCNIQUES I PROCEDIMENTS DE NETEJA EN ALLOTJAMENTS</v>
          </cell>
          <cell r="C1193" t="str">
            <v>Hostaleria i turisme</v>
          </cell>
          <cell r="D1193">
            <v>1</v>
          </cell>
          <cell r="E1193">
            <v>30</v>
          </cell>
          <cell r="F1193">
            <v>7.9</v>
          </cell>
          <cell r="G1193">
            <v>9.3000000000000007</v>
          </cell>
        </row>
        <row r="1194">
          <cell r="A1194" t="str">
            <v>HOTA0005</v>
          </cell>
          <cell r="B1194" t="str">
            <v>IMPLANTACIÓ MARCA Q DE QUALITAT</v>
          </cell>
          <cell r="C1194" t="str">
            <v>Hostaleria i turisme</v>
          </cell>
          <cell r="D1194">
            <v>1</v>
          </cell>
          <cell r="E1194">
            <v>60</v>
          </cell>
          <cell r="F1194">
            <v>7.9</v>
          </cell>
          <cell r="G1194">
            <v>9.3000000000000007</v>
          </cell>
        </row>
        <row r="1195">
          <cell r="A1195" t="str">
            <v>HOTA0006</v>
          </cell>
          <cell r="B1195" t="str">
            <v>GESTIÓ I SEGUIMENT DELS NOUS PROCEDIMENTS DE NETEJA</v>
          </cell>
          <cell r="C1195" t="str">
            <v>Hostaleria i turisme</v>
          </cell>
          <cell r="D1195">
            <v>1</v>
          </cell>
          <cell r="E1195">
            <v>75</v>
          </cell>
          <cell r="F1195">
            <v>7.9</v>
          </cell>
          <cell r="G1195">
            <v>9.3000000000000007</v>
          </cell>
        </row>
        <row r="1196">
          <cell r="A1196" t="str">
            <v>HOTA0007</v>
          </cell>
          <cell r="B1196" t="str">
            <v>PLANIFICACIÓ I GESTIÓ DEL DEPARTAMENT DE NETEJA EN ESTABLIMENTS HOTELERS</v>
          </cell>
          <cell r="C1196" t="str">
            <v>Hostaleria i turisme</v>
          </cell>
          <cell r="D1196">
            <v>2</v>
          </cell>
          <cell r="E1196">
            <v>168</v>
          </cell>
          <cell r="F1196">
            <v>7.9</v>
          </cell>
          <cell r="G1196">
            <v>9.3000000000000007</v>
          </cell>
        </row>
        <row r="1197">
          <cell r="A1197" t="str">
            <v>HOTA0008</v>
          </cell>
          <cell r="B1197" t="str">
            <v>Gestió del departament de pisos</v>
          </cell>
          <cell r="C1197" t="str">
            <v>Hostaleria i turisme</v>
          </cell>
          <cell r="D1197">
            <v>2</v>
          </cell>
          <cell r="E1197">
            <v>40</v>
          </cell>
          <cell r="F1197">
            <v>7.9</v>
          </cell>
          <cell r="G1197">
            <v>9.3000000000000007</v>
          </cell>
        </row>
        <row r="1198">
          <cell r="A1198" t="str">
            <v>HOTA0009</v>
          </cell>
          <cell r="B1198" t="str">
            <v>Gestió de recepció</v>
          </cell>
          <cell r="C1198" t="str">
            <v>Hostaleria i turisme</v>
          </cell>
          <cell r="D1198">
            <v>2</v>
          </cell>
          <cell r="E1198">
            <v>16</v>
          </cell>
          <cell r="F1198">
            <v>7.9</v>
          </cell>
          <cell r="G1198">
            <v>9.3000000000000007</v>
          </cell>
        </row>
        <row r="1199">
          <cell r="A1199" t="str">
            <v>HOTA0010</v>
          </cell>
          <cell r="B1199" t="str">
            <v>Activitats auxiliars de neteja en allotjaments turístics</v>
          </cell>
          <cell r="C1199" t="str">
            <v>Hostaleria i turisme</v>
          </cell>
          <cell r="D1199">
            <v>1</v>
          </cell>
          <cell r="E1199">
            <v>410</v>
          </cell>
          <cell r="F1199">
            <v>7.9</v>
          </cell>
          <cell r="G1199">
            <v>9.3000000000000007</v>
          </cell>
        </row>
        <row r="1200">
          <cell r="A1200" t="str">
            <v>HOTA0011</v>
          </cell>
          <cell r="B1200" t="str">
            <v>ORGANITZACIÓ I GESTIÓ D' ALLOTJAMENTS</v>
          </cell>
          <cell r="C1200" t="str">
            <v>Hostaleria i turisme</v>
          </cell>
          <cell r="D1200">
            <v>2</v>
          </cell>
          <cell r="E1200">
            <v>30</v>
          </cell>
          <cell r="F1200">
            <v>7.9</v>
          </cell>
          <cell r="G1200">
            <v>9.3000000000000007</v>
          </cell>
        </row>
        <row r="1201">
          <cell r="A1201" t="str">
            <v>HOTA0012</v>
          </cell>
          <cell r="B1201" t="str">
            <v>OPERACIONS AUXILIARS DE NETEJA EN ALLOTJAMENTS TURÍSTICS</v>
          </cell>
          <cell r="C1201" t="str">
            <v>Hostaleria i turisme</v>
          </cell>
          <cell r="D1201">
            <v>1</v>
          </cell>
          <cell r="E1201">
            <v>360</v>
          </cell>
          <cell r="F1201">
            <v>7.9</v>
          </cell>
          <cell r="G1201">
            <v>9.3000000000000007</v>
          </cell>
        </row>
        <row r="1202">
          <cell r="A1202" t="str">
            <v>HOTA0013</v>
          </cell>
          <cell r="B1202" t="str">
            <v>ECONOMIA CIRCULAR EN EL SECTOR HOTELER</v>
          </cell>
          <cell r="C1202" t="str">
            <v>Hostaleria i turisme</v>
          </cell>
          <cell r="D1202">
            <v>3</v>
          </cell>
          <cell r="E1202">
            <v>225</v>
          </cell>
          <cell r="F1202">
            <v>7.9</v>
          </cell>
          <cell r="G1202">
            <v>9.3000000000000007</v>
          </cell>
        </row>
        <row r="1203">
          <cell r="A1203" t="str">
            <v>HOTA01</v>
          </cell>
          <cell r="B1203" t="str">
            <v>Transmissió de confiança i seguretat sanitària: la recepció i atenció al client</v>
          </cell>
          <cell r="C1203" t="str">
            <v>Hostaleria i turisme</v>
          </cell>
          <cell r="D1203">
            <v>1</v>
          </cell>
          <cell r="E1203">
            <v>20</v>
          </cell>
          <cell r="F1203">
            <v>7.9</v>
          </cell>
          <cell r="G1203">
            <v>9.3000000000000007</v>
          </cell>
        </row>
        <row r="1204">
          <cell r="A1204" t="str">
            <v>HOTA02</v>
          </cell>
          <cell r="B1204" t="str">
            <v>Innovació en les tècniques i procediments de neteja en allotjaments derivades de la Covid-19</v>
          </cell>
          <cell r="C1204" t="str">
            <v>Hostaleria i turisme</v>
          </cell>
          <cell r="D1204">
            <v>1</v>
          </cell>
          <cell r="E1204">
            <v>30</v>
          </cell>
          <cell r="F1204">
            <v>7.9</v>
          </cell>
          <cell r="G1204">
            <v>9.3000000000000007</v>
          </cell>
        </row>
        <row r="1205">
          <cell r="A1205" t="str">
            <v>HOTA03</v>
          </cell>
          <cell r="B1205" t="str">
            <v>Mobiliari i decoració en empreses d'activitats d'allotjament</v>
          </cell>
          <cell r="C1205" t="str">
            <v>Hostaleria i turisme</v>
          </cell>
          <cell r="D1205">
            <v>1</v>
          </cell>
          <cell r="E1205">
            <v>15</v>
          </cell>
          <cell r="F1205">
            <v>7.9</v>
          </cell>
          <cell r="G1205">
            <v>9.3000000000000007</v>
          </cell>
        </row>
        <row r="1206">
          <cell r="A1206" t="str">
            <v>HOTA04</v>
          </cell>
          <cell r="B1206" t="str">
            <v>Servei de recepció, atenció al client, facturació i caixa</v>
          </cell>
          <cell r="C1206" t="str">
            <v>Hostaleria i turisme</v>
          </cell>
          <cell r="D1206">
            <v>3</v>
          </cell>
          <cell r="E1206">
            <v>18</v>
          </cell>
          <cell r="F1206">
            <v>7.9</v>
          </cell>
          <cell r="G1206">
            <v>9.3000000000000007</v>
          </cell>
        </row>
        <row r="1207">
          <cell r="A1207" t="str">
            <v>HOTA05</v>
          </cell>
          <cell r="B1207" t="str">
            <v>Gestió de reserves</v>
          </cell>
          <cell r="C1207" t="str">
            <v>Hostaleria i turisme</v>
          </cell>
          <cell r="D1207">
            <v>3</v>
          </cell>
          <cell r="E1207">
            <v>18</v>
          </cell>
          <cell r="F1207">
            <v>7.9</v>
          </cell>
          <cell r="G1207">
            <v>9.3000000000000007</v>
          </cell>
        </row>
        <row r="1208">
          <cell r="A1208" t="str">
            <v>HOTA06</v>
          </cell>
          <cell r="B1208" t="str">
            <v>Tècniques de venda up selling</v>
          </cell>
          <cell r="C1208" t="str">
            <v>Hostaleria i turisme</v>
          </cell>
          <cell r="D1208">
            <v>3</v>
          </cell>
          <cell r="E1208">
            <v>12</v>
          </cell>
          <cell r="F1208">
            <v>7.9</v>
          </cell>
          <cell r="G1208">
            <v>9.3000000000000007</v>
          </cell>
        </row>
        <row r="1209">
          <cell r="A1209" t="str">
            <v>HOTA07</v>
          </cell>
          <cell r="B1209" t="str">
            <v>Revenue management. Nivell de recepció</v>
          </cell>
          <cell r="C1209" t="str">
            <v>Hostaleria i turisme</v>
          </cell>
          <cell r="D1209">
            <v>3</v>
          </cell>
          <cell r="E1209">
            <v>9</v>
          </cell>
          <cell r="F1209">
            <v>7.9</v>
          </cell>
          <cell r="G1209">
            <v>9.3000000000000007</v>
          </cell>
        </row>
        <row r="1210">
          <cell r="A1210" t="str">
            <v>HOTA08</v>
          </cell>
          <cell r="B1210" t="str">
            <v>Equips, maquinària, útils, eines i productes utilitzats en la neteja. Departament de pisos</v>
          </cell>
          <cell r="C1210" t="str">
            <v>Hostaleria i turisme</v>
          </cell>
          <cell r="D1210">
            <v>1</v>
          </cell>
          <cell r="E1210">
            <v>15</v>
          </cell>
          <cell r="F1210">
            <v>7.9</v>
          </cell>
          <cell r="G1210">
            <v>9.3000000000000007</v>
          </cell>
        </row>
        <row r="1211">
          <cell r="A1211" t="str">
            <v>HOTA09</v>
          </cell>
          <cell r="B1211" t="str">
            <v>Operacions de neteja en apartaments turístics</v>
          </cell>
          <cell r="C1211" t="str">
            <v>Hostaleria i turisme</v>
          </cell>
          <cell r="D1211">
            <v>1</v>
          </cell>
          <cell r="E1211">
            <v>12</v>
          </cell>
          <cell r="F1211">
            <v>7.9</v>
          </cell>
          <cell r="G1211">
            <v>9.3000000000000007</v>
          </cell>
        </row>
        <row r="1212">
          <cell r="A1212" t="str">
            <v>HOTA11</v>
          </cell>
          <cell r="B1212" t="str">
            <v>Operacions de llenceria i bugaderia en pisos</v>
          </cell>
          <cell r="C1212" t="str">
            <v>Hostaleria i turisme</v>
          </cell>
          <cell r="D1212">
            <v>1</v>
          </cell>
          <cell r="E1212">
            <v>9</v>
          </cell>
          <cell r="F1212">
            <v>7.9</v>
          </cell>
          <cell r="G1212">
            <v>9.3000000000000007</v>
          </cell>
        </row>
        <row r="1213">
          <cell r="A1213" t="str">
            <v>HOTA12</v>
          </cell>
          <cell r="B1213" t="str">
            <v>Tècniques de neteja i operacions de posada a punt. Departament de pisos</v>
          </cell>
          <cell r="C1213" t="str">
            <v>Hostaleria i turisme</v>
          </cell>
          <cell r="D1213">
            <v>1</v>
          </cell>
          <cell r="E1213">
            <v>20</v>
          </cell>
          <cell r="F1213">
            <v>7.9</v>
          </cell>
          <cell r="G1213">
            <v>9.3000000000000007</v>
          </cell>
        </row>
        <row r="1214">
          <cell r="A1214" t="str">
            <v>HOTA13</v>
          </cell>
          <cell r="B1214" t="str">
            <v>Plans de contingència en allotjaments i hostaleria al voltant de la Covid-19</v>
          </cell>
          <cell r="C1214" t="str">
            <v>Hostaleria i turisme</v>
          </cell>
          <cell r="D1214">
            <v>1</v>
          </cell>
          <cell r="E1214">
            <v>25</v>
          </cell>
          <cell r="F1214">
            <v>7.9</v>
          </cell>
          <cell r="G1214">
            <v>9.3000000000000007</v>
          </cell>
        </row>
        <row r="1215">
          <cell r="A1215" t="str">
            <v>HOTA14</v>
          </cell>
          <cell r="B1215" t="str">
            <v>Confiança i seguretat en els establiments de restauració: la recepció i atenció al client</v>
          </cell>
          <cell r="C1215" t="str">
            <v>Hostaleria i turisme</v>
          </cell>
          <cell r="D1215">
            <v>1</v>
          </cell>
          <cell r="E1215">
            <v>20</v>
          </cell>
          <cell r="F1215">
            <v>7.9</v>
          </cell>
          <cell r="G1215">
            <v>9.3000000000000007</v>
          </cell>
        </row>
        <row r="1216">
          <cell r="A1216" t="str">
            <v>HOTA15</v>
          </cell>
          <cell r="B1216" t="str">
            <v>Tecnologies que donen suport a la sostenibilitat en allotjaments turístics a l'era post Covid</v>
          </cell>
          <cell r="C1216" t="str">
            <v>Hostaleria i turisme</v>
          </cell>
          <cell r="D1216">
            <v>1</v>
          </cell>
          <cell r="E1216">
            <v>25</v>
          </cell>
          <cell r="F1216">
            <v>7.9</v>
          </cell>
          <cell r="G1216">
            <v>9.3000000000000007</v>
          </cell>
        </row>
        <row r="1217">
          <cell r="A1217" t="str">
            <v>HOTJ01</v>
          </cell>
          <cell r="B1217" t="str">
            <v>Protocol de mesures higiènic sanitàries en el sector del bingo</v>
          </cell>
          <cell r="C1217" t="str">
            <v>Hostaleria i turisme</v>
          </cell>
          <cell r="D1217">
            <v>2</v>
          </cell>
          <cell r="E1217">
            <v>20</v>
          </cell>
          <cell r="F1217">
            <v>7.9</v>
          </cell>
          <cell r="G1217">
            <v>9.3000000000000007</v>
          </cell>
        </row>
        <row r="1218">
          <cell r="A1218" t="str">
            <v>HOTJ02</v>
          </cell>
          <cell r="B1218" t="str">
            <v>Habilitats comunicatives i prevenció patologies de la veu per a locutor / a de bingo</v>
          </cell>
          <cell r="C1218" t="str">
            <v>Hostaleria i turisme</v>
          </cell>
          <cell r="D1218">
            <v>2</v>
          </cell>
          <cell r="E1218">
            <v>30</v>
          </cell>
          <cell r="F1218">
            <v>7.9</v>
          </cell>
          <cell r="G1218">
            <v>9.3000000000000007</v>
          </cell>
        </row>
        <row r="1219">
          <cell r="A1219" t="str">
            <v>HOTJ03</v>
          </cell>
          <cell r="B1219" t="str">
            <v>Admissió i control de clients en establiments de jocs d'atzar</v>
          </cell>
          <cell r="C1219" t="str">
            <v>Hostaleria i turisme</v>
          </cell>
          <cell r="D1219">
            <v>2</v>
          </cell>
          <cell r="E1219">
            <v>25</v>
          </cell>
          <cell r="F1219">
            <v>7.9</v>
          </cell>
          <cell r="G1219">
            <v>9.3000000000000007</v>
          </cell>
        </row>
        <row r="1220">
          <cell r="A1220" t="str">
            <v>HOTJ04</v>
          </cell>
          <cell r="B1220" t="str">
            <v>Prevenció de l'addicció al joc</v>
          </cell>
          <cell r="C1220" t="str">
            <v>Hostaleria i turisme</v>
          </cell>
          <cell r="D1220">
            <v>3</v>
          </cell>
          <cell r="E1220">
            <v>20</v>
          </cell>
          <cell r="F1220">
            <v>7.9</v>
          </cell>
          <cell r="G1220">
            <v>9.3000000000000007</v>
          </cell>
        </row>
        <row r="1221">
          <cell r="A1221" t="str">
            <v>HOTJ05</v>
          </cell>
          <cell r="B1221" t="str">
            <v>Joc responsable</v>
          </cell>
          <cell r="C1221" t="str">
            <v>Hostaleria i turisme</v>
          </cell>
          <cell r="D1221">
            <v>3</v>
          </cell>
          <cell r="E1221">
            <v>20</v>
          </cell>
          <cell r="F1221">
            <v>7.9</v>
          </cell>
          <cell r="G1221">
            <v>9.3000000000000007</v>
          </cell>
        </row>
        <row r="1222">
          <cell r="A1222" t="str">
            <v>HOTJ06</v>
          </cell>
          <cell r="B1222" t="str">
            <v>Venda de cartrons i pagament de premis en sales de bingo</v>
          </cell>
          <cell r="C1222" t="str">
            <v>Hostaleria i turisme</v>
          </cell>
          <cell r="D1222">
            <v>2</v>
          </cell>
          <cell r="E1222">
            <v>25</v>
          </cell>
          <cell r="F1222">
            <v>7.9</v>
          </cell>
          <cell r="G1222">
            <v>9.3000000000000007</v>
          </cell>
        </row>
        <row r="1223">
          <cell r="A1223" t="str">
            <v>HOTR0001</v>
          </cell>
          <cell r="B1223" t="str">
            <v>INTRODUCCIÓ A LA GESTIÓ ECONÒMICA-FINANCERA DEL RESTAURANT</v>
          </cell>
          <cell r="C1223" t="str">
            <v>Hostaleria i turisme</v>
          </cell>
          <cell r="D1223">
            <v>1</v>
          </cell>
          <cell r="E1223">
            <v>35</v>
          </cell>
          <cell r="F1223">
            <v>7.9</v>
          </cell>
          <cell r="G1223">
            <v>9.3000000000000007</v>
          </cell>
        </row>
        <row r="1224">
          <cell r="A1224" t="str">
            <v>HOTR0002</v>
          </cell>
          <cell r="B1224" t="str">
            <v>Decoració i exposició de plats</v>
          </cell>
          <cell r="C1224" t="str">
            <v>Hostaleria i turisme</v>
          </cell>
          <cell r="D1224">
            <v>1</v>
          </cell>
          <cell r="E1224">
            <v>40</v>
          </cell>
          <cell r="F1224">
            <v>7.9</v>
          </cell>
          <cell r="G1224">
            <v>9.3000000000000007</v>
          </cell>
        </row>
        <row r="1225">
          <cell r="A1225" t="str">
            <v>HOTR0003</v>
          </cell>
          <cell r="B1225" t="str">
            <v>COCTELERIA</v>
          </cell>
          <cell r="C1225" t="str">
            <v>Hostaleria i turisme</v>
          </cell>
          <cell r="D1225">
            <v>1</v>
          </cell>
          <cell r="E1225">
            <v>50</v>
          </cell>
          <cell r="F1225">
            <v>7.9</v>
          </cell>
          <cell r="G1225">
            <v>9.3000000000000007</v>
          </cell>
        </row>
        <row r="1226">
          <cell r="A1226" t="str">
            <v>HOTR0004</v>
          </cell>
          <cell r="B1226" t="str">
            <v>Identificació d'al·lergògens i manipulació d'aliments en establiments d'hostaleria i restauració</v>
          </cell>
          <cell r="C1226" t="str">
            <v>Hostaleria i turisme</v>
          </cell>
          <cell r="D1226">
            <v>1</v>
          </cell>
          <cell r="E1226">
            <v>10</v>
          </cell>
          <cell r="F1226">
            <v>7.9</v>
          </cell>
          <cell r="G1226">
            <v>9.3000000000000007</v>
          </cell>
        </row>
        <row r="1227">
          <cell r="A1227" t="str">
            <v>HOTR0005</v>
          </cell>
          <cell r="B1227" t="str">
            <v>CUINA DE CAÇA, BOLETS I TÒFONES</v>
          </cell>
          <cell r="C1227" t="str">
            <v>Hostaleria i turisme</v>
          </cell>
          <cell r="D1227">
            <v>1</v>
          </cell>
          <cell r="E1227">
            <v>40</v>
          </cell>
          <cell r="F1227">
            <v>7.9</v>
          </cell>
          <cell r="G1227">
            <v>9.3000000000000007</v>
          </cell>
        </row>
        <row r="1228">
          <cell r="A1228" t="str">
            <v>HOTR0006</v>
          </cell>
          <cell r="B1228" t="str">
            <v>CREACIÓ I GESTIÓ DE LA MARCA PERSONAL EN HOSTALERIA</v>
          </cell>
          <cell r="C1228" t="str">
            <v>Hostaleria i turisme</v>
          </cell>
          <cell r="D1228">
            <v>1</v>
          </cell>
          <cell r="E1228">
            <v>75</v>
          </cell>
          <cell r="F1228">
            <v>7.9</v>
          </cell>
          <cell r="G1228">
            <v>9.3000000000000007</v>
          </cell>
        </row>
        <row r="1229">
          <cell r="A1229" t="str">
            <v>HOTR0007</v>
          </cell>
          <cell r="B1229" t="str">
            <v>PREELABORACIÓ I CONSERVACIÓ D' ALIMENTS</v>
          </cell>
          <cell r="C1229" t="str">
            <v>Hostaleria i turisme</v>
          </cell>
          <cell r="D1229">
            <v>1</v>
          </cell>
          <cell r="E1229">
            <v>40</v>
          </cell>
          <cell r="F1229">
            <v>7.9</v>
          </cell>
          <cell r="G1229">
            <v>9.3000000000000007</v>
          </cell>
        </row>
        <row r="1230">
          <cell r="A1230" t="str">
            <v>HOTR0008</v>
          </cell>
          <cell r="B1230" t="str">
            <v>CUINA BÀSICA</v>
          </cell>
          <cell r="C1230" t="str">
            <v>Hostaleria i turisme</v>
          </cell>
          <cell r="D1230">
            <v>1</v>
          </cell>
          <cell r="E1230">
            <v>80</v>
          </cell>
          <cell r="F1230">
            <v>7.9</v>
          </cell>
          <cell r="G1230">
            <v>9.3000000000000007</v>
          </cell>
        </row>
        <row r="1231">
          <cell r="A1231" t="str">
            <v>HOTR0009</v>
          </cell>
          <cell r="B1231" t="str">
            <v>Cuina sana</v>
          </cell>
          <cell r="C1231" t="str">
            <v>Hostaleria i turisme</v>
          </cell>
          <cell r="D1231">
            <v>1</v>
          </cell>
          <cell r="E1231">
            <v>35</v>
          </cell>
          <cell r="F1231">
            <v>7.9</v>
          </cell>
          <cell r="G1231">
            <v>9.3000000000000007</v>
          </cell>
        </row>
        <row r="1232">
          <cell r="A1232" t="str">
            <v>HOTR0010</v>
          </cell>
          <cell r="B1232" t="str">
            <v>CUINA INTERNACIONAL</v>
          </cell>
          <cell r="C1232" t="str">
            <v>Hostaleria i turisme</v>
          </cell>
          <cell r="D1232">
            <v>1</v>
          </cell>
          <cell r="E1232">
            <v>30</v>
          </cell>
          <cell r="F1232">
            <v>7.9</v>
          </cell>
          <cell r="G1232">
            <v>9.3000000000000007</v>
          </cell>
        </row>
        <row r="1233">
          <cell r="A1233" t="str">
            <v>HOTR0011</v>
          </cell>
          <cell r="B1233" t="str">
            <v>CUINA PER A RESTAURACIÓ COL·LECTIVA I</v>
          </cell>
          <cell r="C1233" t="str">
            <v>Hostaleria i turisme</v>
          </cell>
          <cell r="D1233">
            <v>1</v>
          </cell>
          <cell r="E1233">
            <v>70</v>
          </cell>
          <cell r="F1233">
            <v>7.9</v>
          </cell>
          <cell r="G1233">
            <v>9.3000000000000007</v>
          </cell>
        </row>
        <row r="1234">
          <cell r="A1234" t="str">
            <v>HOTR0012</v>
          </cell>
          <cell r="B1234" t="str">
            <v>CREACIÓ DE CARTES I MENÚS</v>
          </cell>
          <cell r="C1234" t="str">
            <v>Hostaleria i turisme</v>
          </cell>
          <cell r="D1234">
            <v>1</v>
          </cell>
          <cell r="E1234">
            <v>30</v>
          </cell>
          <cell r="F1234">
            <v>7.9</v>
          </cell>
          <cell r="G1234">
            <v>9.3000000000000007</v>
          </cell>
        </row>
        <row r="1235">
          <cell r="A1235" t="str">
            <v>HOTR0013</v>
          </cell>
          <cell r="B1235" t="str">
            <v>CUINA CREATIVA I D' AUTOR</v>
          </cell>
          <cell r="C1235" t="str">
            <v>Hostaleria i turisme</v>
          </cell>
          <cell r="D1235">
            <v>1</v>
          </cell>
          <cell r="E1235">
            <v>75</v>
          </cell>
          <cell r="F1235">
            <v>7.9</v>
          </cell>
          <cell r="G1235">
            <v>9.3000000000000007</v>
          </cell>
        </row>
        <row r="1236">
          <cell r="A1236" t="str">
            <v>HOTR0014</v>
          </cell>
          <cell r="B1236" t="str">
            <v>TALL I TAST DE PERNIL</v>
          </cell>
          <cell r="C1236" t="str">
            <v>Hostaleria i turisme</v>
          </cell>
          <cell r="D1236">
            <v>1</v>
          </cell>
          <cell r="E1236">
            <v>30</v>
          </cell>
          <cell r="F1236">
            <v>7.9</v>
          </cell>
          <cell r="G1236">
            <v>9.3000000000000007</v>
          </cell>
        </row>
        <row r="1237">
          <cell r="A1237" t="str">
            <v>HOTR0015</v>
          </cell>
          <cell r="B1237" t="str">
            <v>ELABORACIÓ DE PLATS COMBINATS</v>
          </cell>
          <cell r="C1237" t="str">
            <v>Hostaleria i turisme</v>
          </cell>
          <cell r="D1237">
            <v>1</v>
          </cell>
          <cell r="E1237">
            <v>60</v>
          </cell>
          <cell r="F1237">
            <v>7.9</v>
          </cell>
          <cell r="G1237">
            <v>9.3000000000000007</v>
          </cell>
        </row>
        <row r="1238">
          <cell r="A1238" t="str">
            <v>HOTR0016</v>
          </cell>
          <cell r="B1238" t="str">
            <v>CUINA VEGETARIANA EN RESTAURACIÓ</v>
          </cell>
          <cell r="C1238" t="str">
            <v>Hostaleria i turisme</v>
          </cell>
          <cell r="D1238">
            <v>1</v>
          </cell>
          <cell r="E1238">
            <v>50</v>
          </cell>
          <cell r="F1238">
            <v>7.9</v>
          </cell>
          <cell r="G1238">
            <v>9.3000000000000007</v>
          </cell>
        </row>
        <row r="1239">
          <cell r="A1239" t="str">
            <v>HOTR0017</v>
          </cell>
          <cell r="B1239" t="str">
            <v>CUINA DE PEIXOS I MARISCOS</v>
          </cell>
          <cell r="C1239" t="str">
            <v>Hostaleria i turisme</v>
          </cell>
          <cell r="D1239">
            <v>1</v>
          </cell>
          <cell r="E1239">
            <v>45</v>
          </cell>
          <cell r="F1239">
            <v>7.9</v>
          </cell>
          <cell r="G1239">
            <v>9.3000000000000007</v>
          </cell>
        </row>
        <row r="1240">
          <cell r="A1240" t="str">
            <v>HOTR0018</v>
          </cell>
          <cell r="B1240" t="str">
            <v>SERVEIS BÀSICS DE BARRA DE RESTAURACIÓ</v>
          </cell>
          <cell r="C1240" t="str">
            <v>Hostaleria i turisme</v>
          </cell>
          <cell r="D1240">
            <v>1</v>
          </cell>
          <cell r="E1240">
            <v>40</v>
          </cell>
          <cell r="F1240">
            <v>7.9</v>
          </cell>
          <cell r="G1240">
            <v>9.3000000000000007</v>
          </cell>
        </row>
        <row r="1241">
          <cell r="A1241" t="str">
            <v>HOTR0019</v>
          </cell>
          <cell r="B1241" t="str">
            <v>DEGUSTACIÓ DE BEGUDES</v>
          </cell>
          <cell r="C1241" t="str">
            <v>Hostaleria i turisme</v>
          </cell>
          <cell r="D1241">
            <v>1</v>
          </cell>
          <cell r="E1241">
            <v>30</v>
          </cell>
          <cell r="F1241">
            <v>7.9</v>
          </cell>
          <cell r="G1241">
            <v>9.3000000000000007</v>
          </cell>
        </row>
        <row r="1242">
          <cell r="A1242" t="str">
            <v>HOTR0020</v>
          </cell>
          <cell r="B1242" t="str">
            <v>LOGÍSTICA A LA CUINA: APROVISIONAMENT DE MATÈRIES PRIMERES</v>
          </cell>
          <cell r="C1242" t="str">
            <v>Hostaleria i turisme</v>
          </cell>
          <cell r="D1242">
            <v>1</v>
          </cell>
          <cell r="E1242">
            <v>75</v>
          </cell>
          <cell r="F1242">
            <v>7.9</v>
          </cell>
          <cell r="G1242">
            <v>9.3000000000000007</v>
          </cell>
        </row>
        <row r="1243">
          <cell r="A1243" t="str">
            <v>HOTR0021</v>
          </cell>
          <cell r="B1243" t="str">
            <v>HABILITATS I COMPETÈNCIES EN LA GESTIÓ DEL SERVEI DE SALA EN RESTAURACIÓ</v>
          </cell>
          <cell r="C1243" t="str">
            <v>Hostaleria i turisme</v>
          </cell>
          <cell r="D1243">
            <v>1</v>
          </cell>
          <cell r="E1243">
            <v>50</v>
          </cell>
          <cell r="F1243">
            <v>7.9</v>
          </cell>
          <cell r="G1243">
            <v>9.3000000000000007</v>
          </cell>
        </row>
        <row r="1244">
          <cell r="A1244" t="str">
            <v>HOTR0022</v>
          </cell>
          <cell r="B1244" t="str">
            <v>GESTIÓ DE LA RESTAURACIÓ</v>
          </cell>
          <cell r="C1244" t="str">
            <v>Hostaleria i turisme</v>
          </cell>
          <cell r="D1244">
            <v>1</v>
          </cell>
          <cell r="E1244">
            <v>100</v>
          </cell>
          <cell r="F1244">
            <v>7.9</v>
          </cell>
          <cell r="G1244">
            <v>9.3000000000000007</v>
          </cell>
        </row>
        <row r="1245">
          <cell r="A1245" t="str">
            <v>HOTR0023</v>
          </cell>
          <cell r="B1245" t="str">
            <v>SERVEI EN RESTAURANT I BARS</v>
          </cell>
          <cell r="C1245" t="str">
            <v>Hostaleria i turisme</v>
          </cell>
          <cell r="D1245">
            <v>1</v>
          </cell>
          <cell r="E1245">
            <v>30</v>
          </cell>
          <cell r="F1245">
            <v>7.9</v>
          </cell>
          <cell r="G1245">
            <v>9.3000000000000007</v>
          </cell>
        </row>
        <row r="1246">
          <cell r="A1246" t="str">
            <v>HOTR0024</v>
          </cell>
          <cell r="B1246" t="str">
            <v>UTILITZACIÓ CULINÀRIA DE L' ARRÒS</v>
          </cell>
          <cell r="C1246" t="str">
            <v>Hostaleria i turisme</v>
          </cell>
          <cell r="D1246">
            <v>1</v>
          </cell>
          <cell r="E1246">
            <v>35</v>
          </cell>
          <cell r="F1246">
            <v>7.9</v>
          </cell>
          <cell r="G1246">
            <v>9.3000000000000007</v>
          </cell>
        </row>
        <row r="1247">
          <cell r="A1247" t="str">
            <v>HOTR0025</v>
          </cell>
          <cell r="B1247" t="str">
            <v>SUPERVISIÓ DE TASQUES DE CUINA DE LA RESTAURACIÓ ORGANITZADA</v>
          </cell>
          <cell r="C1247" t="str">
            <v>Hostaleria i turisme</v>
          </cell>
          <cell r="D1247">
            <v>1</v>
          </cell>
          <cell r="E1247">
            <v>55</v>
          </cell>
          <cell r="F1247">
            <v>7.9</v>
          </cell>
          <cell r="G1247">
            <v>9.3000000000000007</v>
          </cell>
        </row>
        <row r="1248">
          <cell r="A1248" t="str">
            <v>HOTR0026</v>
          </cell>
          <cell r="B1248" t="str">
            <v>EL SERVEI DE MENJARS EN CENTRES SANITARIS I SOCIOSANITARIS</v>
          </cell>
          <cell r="C1248" t="str">
            <v>Hostaleria i turisme</v>
          </cell>
          <cell r="D1248">
            <v>1</v>
          </cell>
          <cell r="E1248">
            <v>100</v>
          </cell>
          <cell r="F1248">
            <v>7.9</v>
          </cell>
          <cell r="G1248">
            <v>9.3000000000000007</v>
          </cell>
        </row>
        <row r="1249">
          <cell r="A1249" t="str">
            <v>HOTR0027</v>
          </cell>
          <cell r="B1249" t="str">
            <v>ESDEVENIMENTS, CÀTERING I BANQUETS</v>
          </cell>
          <cell r="C1249" t="str">
            <v>Hostaleria i turisme</v>
          </cell>
          <cell r="D1249">
            <v>1</v>
          </cell>
          <cell r="E1249">
            <v>40</v>
          </cell>
          <cell r="F1249">
            <v>7.9</v>
          </cell>
          <cell r="G1249">
            <v>9.3000000000000007</v>
          </cell>
        </row>
        <row r="1250">
          <cell r="A1250" t="str">
            <v>HOTR0028</v>
          </cell>
          <cell r="B1250" t="str">
            <v>OFERTES GASTRONÒMIQUES: DISSENY I COMERCIALITZACIÓ</v>
          </cell>
          <cell r="C1250" t="str">
            <v>Hostaleria i turisme</v>
          </cell>
          <cell r="D1250">
            <v>1</v>
          </cell>
          <cell r="E1250">
            <v>100</v>
          </cell>
          <cell r="F1250">
            <v>7.9</v>
          </cell>
          <cell r="G1250">
            <v>9.3000000000000007</v>
          </cell>
        </row>
        <row r="1251">
          <cell r="A1251" t="str">
            <v>HOTR0029</v>
          </cell>
          <cell r="B1251" t="str">
            <v>ANÀLISI SENSORIAL DE VINS</v>
          </cell>
          <cell r="C1251" t="str">
            <v>Hostaleria i turisme</v>
          </cell>
          <cell r="D1251">
            <v>1</v>
          </cell>
          <cell r="E1251">
            <v>35</v>
          </cell>
          <cell r="F1251">
            <v>7.9</v>
          </cell>
          <cell r="G1251">
            <v>9.3000000000000007</v>
          </cell>
        </row>
        <row r="1252">
          <cell r="A1252" t="str">
            <v>HOTR0030</v>
          </cell>
          <cell r="B1252" t="str">
            <v>APLICACIÓ DE PROCEDIMENT I NORMATIVA D' EMPRESA EN LA RESTAURACIÓ MODERNA</v>
          </cell>
          <cell r="C1252" t="str">
            <v>Hostaleria i turisme</v>
          </cell>
          <cell r="D1252">
            <v>2</v>
          </cell>
          <cell r="E1252">
            <v>26</v>
          </cell>
          <cell r="F1252">
            <v>7.9</v>
          </cell>
          <cell r="G1252">
            <v>9.3000000000000007</v>
          </cell>
        </row>
        <row r="1253">
          <cell r="A1253" t="str">
            <v>HOTR0031</v>
          </cell>
          <cell r="B1253" t="str">
            <v>ESCULPIT DE FRUITES I VERDURES</v>
          </cell>
          <cell r="C1253" t="str">
            <v>Hostaleria i turisme</v>
          </cell>
          <cell r="D1253">
            <v>1</v>
          </cell>
          <cell r="E1253">
            <v>12</v>
          </cell>
          <cell r="F1253">
            <v>7.9</v>
          </cell>
          <cell r="G1253">
            <v>9.3000000000000007</v>
          </cell>
        </row>
        <row r="1254">
          <cell r="A1254" t="str">
            <v>HOTR0032</v>
          </cell>
          <cell r="B1254" t="str">
            <v>EVOLUCIÓ DE LES TECNOLOGIES I TÈCNIQUES CULINÀRIES</v>
          </cell>
          <cell r="C1254" t="str">
            <v>Hostaleria i turisme</v>
          </cell>
          <cell r="D1254">
            <v>1</v>
          </cell>
          <cell r="E1254">
            <v>80</v>
          </cell>
          <cell r="F1254">
            <v>7.9</v>
          </cell>
          <cell r="G1254">
            <v>9.3000000000000007</v>
          </cell>
        </row>
        <row r="1255">
          <cell r="A1255" t="str">
            <v>HOTR0033</v>
          </cell>
          <cell r="B1255" t="str">
            <v>PLANIFICACIÓ DE MENÚS I DIETES ESPECIALS</v>
          </cell>
          <cell r="C1255" t="str">
            <v>Hostaleria i turisme</v>
          </cell>
          <cell r="D1255">
            <v>1</v>
          </cell>
          <cell r="E1255">
            <v>20</v>
          </cell>
          <cell r="F1255">
            <v>7.9</v>
          </cell>
          <cell r="G1255">
            <v>9.3000000000000007</v>
          </cell>
        </row>
        <row r="1256">
          <cell r="A1256" t="str">
            <v>HOTR0034</v>
          </cell>
          <cell r="B1256" t="str">
            <v>PRODUCTES DE PASTISSERIA I REBOSTERIA</v>
          </cell>
          <cell r="C1256" t="str">
            <v>Hostaleria i turisme</v>
          </cell>
          <cell r="D1256">
            <v>1</v>
          </cell>
          <cell r="E1256">
            <v>40</v>
          </cell>
          <cell r="F1256">
            <v>7.9</v>
          </cell>
          <cell r="G1256">
            <v>9.3000000000000007</v>
          </cell>
        </row>
        <row r="1257">
          <cell r="A1257" t="str">
            <v>HOTR0035</v>
          </cell>
          <cell r="B1257" t="str">
            <v>HABILITATS I COMPETÈNCIES EN LA DIRECCIÓ DE CUINA</v>
          </cell>
          <cell r="C1257" t="str">
            <v>Hostaleria i turisme</v>
          </cell>
          <cell r="D1257">
            <v>2</v>
          </cell>
          <cell r="E1257">
            <v>25</v>
          </cell>
          <cell r="F1257">
            <v>7.9</v>
          </cell>
          <cell r="G1257">
            <v>9.3000000000000007</v>
          </cell>
        </row>
        <row r="1258">
          <cell r="A1258" t="str">
            <v>HOTR0036</v>
          </cell>
          <cell r="B1258" t="str">
            <v>SERVEI ESPECIALITZAT EN VINS</v>
          </cell>
          <cell r="C1258" t="str">
            <v>Hostaleria i turisme</v>
          </cell>
          <cell r="D1258">
            <v>1</v>
          </cell>
          <cell r="E1258">
            <v>90</v>
          </cell>
          <cell r="F1258">
            <v>7.9</v>
          </cell>
          <cell r="G1258">
            <v>9.3000000000000007</v>
          </cell>
        </row>
        <row r="1259">
          <cell r="A1259" t="str">
            <v>HOTR0037</v>
          </cell>
          <cell r="B1259" t="str">
            <v>SALSES FREDES I CALENTS</v>
          </cell>
          <cell r="C1259" t="str">
            <v>Hostaleria i turisme</v>
          </cell>
          <cell r="D1259">
            <v>1</v>
          </cell>
          <cell r="E1259">
            <v>40</v>
          </cell>
          <cell r="F1259">
            <v>7.9</v>
          </cell>
          <cell r="G1259">
            <v>9.3000000000000007</v>
          </cell>
        </row>
        <row r="1260">
          <cell r="A1260" t="str">
            <v>HOTR0038</v>
          </cell>
          <cell r="B1260" t="str">
            <v>PASTISSERIA: POSTRES PER A RESTAURACIÓ</v>
          </cell>
          <cell r="C1260" t="str">
            <v>Hostaleria i turisme</v>
          </cell>
          <cell r="D1260">
            <v>1</v>
          </cell>
          <cell r="E1260">
            <v>20</v>
          </cell>
          <cell r="F1260">
            <v>7.9</v>
          </cell>
          <cell r="G1260">
            <v>9.3000000000000007</v>
          </cell>
        </row>
        <row r="1261">
          <cell r="A1261" t="str">
            <v>HOTR0039</v>
          </cell>
          <cell r="B1261" t="str">
            <v>RECEPTES I TÈCNIQUES DE LA CUINA EN MINIATURA</v>
          </cell>
          <cell r="C1261" t="str">
            <v>Hostaleria i turisme</v>
          </cell>
          <cell r="D1261">
            <v>1</v>
          </cell>
          <cell r="E1261">
            <v>50</v>
          </cell>
          <cell r="F1261">
            <v>7.9</v>
          </cell>
          <cell r="G1261">
            <v>9.3000000000000007</v>
          </cell>
        </row>
        <row r="1262">
          <cell r="A1262" t="str">
            <v>HOTR0040</v>
          </cell>
          <cell r="B1262" t="str">
            <v>ORGANITZACIÓ DE CÀTERINGS I ESDEVENIMENTS</v>
          </cell>
          <cell r="C1262" t="str">
            <v>Hostaleria i turisme</v>
          </cell>
          <cell r="D1262">
            <v>1</v>
          </cell>
          <cell r="E1262">
            <v>75</v>
          </cell>
          <cell r="F1262">
            <v>7.9</v>
          </cell>
          <cell r="G1262">
            <v>9.3000000000000007</v>
          </cell>
        </row>
        <row r="1263">
          <cell r="A1263" t="str">
            <v>HOTR0041</v>
          </cell>
          <cell r="B1263" t="str">
            <v>Cuina Italiana</v>
          </cell>
          <cell r="C1263" t="str">
            <v>Hostaleria i turisme</v>
          </cell>
          <cell r="D1263">
            <v>1</v>
          </cell>
          <cell r="E1263">
            <v>65</v>
          </cell>
          <cell r="F1263">
            <v>7.9</v>
          </cell>
          <cell r="G1263">
            <v>9.3000000000000007</v>
          </cell>
        </row>
        <row r="1264">
          <cell r="A1264" t="str">
            <v>HOTR0042</v>
          </cell>
          <cell r="B1264" t="str">
            <v>TÈCNIQUES EN ENOLOGIA, LICORS I AIGUARDENT</v>
          </cell>
          <cell r="C1264" t="str">
            <v>Hostaleria i turisme</v>
          </cell>
          <cell r="D1264">
            <v>1</v>
          </cell>
          <cell r="E1264">
            <v>80</v>
          </cell>
          <cell r="F1264">
            <v>7.9</v>
          </cell>
          <cell r="G1264">
            <v>9.3000000000000007</v>
          </cell>
        </row>
        <row r="1265">
          <cell r="A1265" t="str">
            <v>HOTR0043</v>
          </cell>
          <cell r="B1265" t="str">
            <v>PREPARACIÓ D' APERITIUS</v>
          </cell>
          <cell r="C1265" t="str">
            <v>Hostaleria i turisme</v>
          </cell>
          <cell r="D1265">
            <v>1</v>
          </cell>
          <cell r="E1265">
            <v>40</v>
          </cell>
          <cell r="F1265">
            <v>7.9</v>
          </cell>
          <cell r="G1265">
            <v>9.3000000000000007</v>
          </cell>
        </row>
        <row r="1266">
          <cell r="A1266" t="str">
            <v>HOTR0044</v>
          </cell>
          <cell r="B1266" t="str">
            <v>Preparació de bufet</v>
          </cell>
          <cell r="C1266" t="str">
            <v>Hostaleria i turisme</v>
          </cell>
          <cell r="D1266">
            <v>1</v>
          </cell>
          <cell r="E1266">
            <v>40</v>
          </cell>
          <cell r="F1266">
            <v>7.9</v>
          </cell>
          <cell r="G1266">
            <v>9.3000000000000007</v>
          </cell>
        </row>
        <row r="1267">
          <cell r="A1267" t="str">
            <v>HOTR0045</v>
          </cell>
          <cell r="B1267" t="str">
            <v>SERVEI DE CÀTERING</v>
          </cell>
          <cell r="C1267" t="str">
            <v>Hostaleria i turisme</v>
          </cell>
          <cell r="D1267">
            <v>1</v>
          </cell>
          <cell r="E1267">
            <v>30</v>
          </cell>
          <cell r="F1267">
            <v>7.9</v>
          </cell>
          <cell r="G1267">
            <v>9.3000000000000007</v>
          </cell>
        </row>
        <row r="1268">
          <cell r="A1268" t="str">
            <v>HOTR0046</v>
          </cell>
          <cell r="B1268" t="str">
            <v>MANIPULADOR D' ALIMENTS I SEGURETAT ALIMENTÀRIA</v>
          </cell>
          <cell r="C1268" t="str">
            <v>Hostaleria i turisme</v>
          </cell>
          <cell r="D1268">
            <v>1</v>
          </cell>
          <cell r="E1268">
            <v>75</v>
          </cell>
          <cell r="F1268">
            <v>7.9</v>
          </cell>
          <cell r="G1268">
            <v>9.3000000000000007</v>
          </cell>
        </row>
        <row r="1269">
          <cell r="A1269" t="str">
            <v>HOTR0047</v>
          </cell>
          <cell r="B1269" t="str">
            <v>CUINA VEGETAL I CUINA ESPECIAL AMB INTOLERÀNCIES</v>
          </cell>
          <cell r="C1269" t="str">
            <v>Hostaleria i turisme</v>
          </cell>
          <cell r="D1269">
            <v>1</v>
          </cell>
          <cell r="E1269">
            <v>75</v>
          </cell>
          <cell r="F1269">
            <v>7.9</v>
          </cell>
          <cell r="G1269">
            <v>9.3000000000000007</v>
          </cell>
        </row>
        <row r="1270">
          <cell r="A1270" t="str">
            <v>HOTR0048</v>
          </cell>
          <cell r="B1270" t="str">
            <v>Cuina per a celíacs</v>
          </cell>
          <cell r="C1270" t="str">
            <v>Hostaleria i turisme</v>
          </cell>
          <cell r="D1270">
            <v>1</v>
          </cell>
          <cell r="E1270">
            <v>35</v>
          </cell>
          <cell r="F1270">
            <v>7.9</v>
          </cell>
          <cell r="G1270">
            <v>9.3000000000000007</v>
          </cell>
        </row>
        <row r="1271">
          <cell r="A1271" t="str">
            <v>HOTR0049</v>
          </cell>
          <cell r="B1271" t="str">
            <v>GESTIÓ EN RESTAURACIÓ I DISSENY EN PROCÉS DE SERVEI</v>
          </cell>
          <cell r="C1271" t="str">
            <v>Hostaleria i turisme</v>
          </cell>
          <cell r="D1271">
            <v>1</v>
          </cell>
          <cell r="E1271">
            <v>100</v>
          </cell>
          <cell r="F1271">
            <v>7.9</v>
          </cell>
          <cell r="G1271">
            <v>9.3000000000000007</v>
          </cell>
        </row>
        <row r="1272">
          <cell r="A1272" t="str">
            <v>HOTR0050</v>
          </cell>
          <cell r="B1272" t="str">
            <v>APLICACIÓ DE FONAMENTS BÀSICS EN CUINA</v>
          </cell>
          <cell r="C1272" t="str">
            <v>Hostaleria i turisme</v>
          </cell>
          <cell r="D1272">
            <v>1</v>
          </cell>
          <cell r="E1272">
            <v>60</v>
          </cell>
          <cell r="F1272">
            <v>7.9</v>
          </cell>
          <cell r="G1272">
            <v>9.3000000000000007</v>
          </cell>
        </row>
        <row r="1273">
          <cell r="A1273" t="str">
            <v>HOTR0051</v>
          </cell>
          <cell r="B1273" t="str">
            <v>CUINA COL·LECTIVA</v>
          </cell>
          <cell r="C1273" t="str">
            <v>Hostaleria i turisme</v>
          </cell>
          <cell r="D1273">
            <v>1</v>
          </cell>
          <cell r="E1273">
            <v>40</v>
          </cell>
          <cell r="F1273">
            <v>7.9</v>
          </cell>
          <cell r="G1273">
            <v>9.3000000000000007</v>
          </cell>
        </row>
        <row r="1274">
          <cell r="A1274" t="str">
            <v>HOTR0052</v>
          </cell>
          <cell r="B1274" t="str">
            <v>ELABORACIONS BÀSIQUES DE CUINA</v>
          </cell>
          <cell r="C1274" t="str">
            <v>Hostaleria i turisme</v>
          </cell>
          <cell r="D1274">
            <v>1</v>
          </cell>
          <cell r="E1274">
            <v>40</v>
          </cell>
          <cell r="F1274">
            <v>7.9</v>
          </cell>
          <cell r="G1274">
            <v>9.3000000000000007</v>
          </cell>
        </row>
        <row r="1275">
          <cell r="A1275" t="str">
            <v>HOTR0053</v>
          </cell>
          <cell r="B1275" t="str">
            <v>ELABORACIONS BÀSIQUES PER A PASTISSERIA-REBOSTERIA</v>
          </cell>
          <cell r="C1275" t="str">
            <v>Hostaleria i turisme</v>
          </cell>
          <cell r="D1275">
            <v>1</v>
          </cell>
          <cell r="E1275">
            <v>100</v>
          </cell>
          <cell r="F1275">
            <v>7.9</v>
          </cell>
          <cell r="G1275">
            <v>9.3000000000000007</v>
          </cell>
        </row>
        <row r="1276">
          <cell r="A1276" t="str">
            <v>HOTR0054</v>
          </cell>
          <cell r="B1276" t="str">
            <v>ELABORACIONS BÀSIQUES PER A PASTISSERIA-REBOSTERIA</v>
          </cell>
          <cell r="C1276" t="str">
            <v>Hostaleria i turisme</v>
          </cell>
          <cell r="D1276">
            <v>1</v>
          </cell>
          <cell r="E1276">
            <v>55</v>
          </cell>
          <cell r="F1276">
            <v>7.9</v>
          </cell>
          <cell r="G1276">
            <v>9.3000000000000007</v>
          </cell>
        </row>
        <row r="1277">
          <cell r="A1277" t="str">
            <v>HOTR0055</v>
          </cell>
          <cell r="B1277" t="str">
            <v>CUINA MEDITERRÀNIA</v>
          </cell>
          <cell r="C1277" t="str">
            <v>Hostaleria i turisme</v>
          </cell>
          <cell r="D1277">
            <v>1</v>
          </cell>
          <cell r="E1277">
            <v>40</v>
          </cell>
          <cell r="F1277">
            <v>7.9</v>
          </cell>
          <cell r="G1277">
            <v>9.3000000000000007</v>
          </cell>
        </row>
        <row r="1278">
          <cell r="A1278" t="str">
            <v>HOTR0056</v>
          </cell>
          <cell r="B1278" t="str">
            <v>ANGLÈS RESTAURACIÓ</v>
          </cell>
          <cell r="C1278" t="str">
            <v>Hostaleria i turisme</v>
          </cell>
          <cell r="D1278">
            <v>1</v>
          </cell>
          <cell r="E1278">
            <v>110</v>
          </cell>
          <cell r="F1278">
            <v>7.9</v>
          </cell>
          <cell r="G1278">
            <v>9.3000000000000007</v>
          </cell>
        </row>
        <row r="1279">
          <cell r="A1279" t="str">
            <v>HOTR0057</v>
          </cell>
          <cell r="B1279" t="str">
            <v>SERVEIS BÀSICS DE SALA EN RESTAURACIÓ</v>
          </cell>
          <cell r="C1279" t="str">
            <v>Hostaleria i turisme</v>
          </cell>
          <cell r="D1279">
            <v>1</v>
          </cell>
          <cell r="E1279">
            <v>40</v>
          </cell>
          <cell r="F1279">
            <v>7.9</v>
          </cell>
          <cell r="G1279">
            <v>9.3000000000000007</v>
          </cell>
        </row>
        <row r="1280">
          <cell r="A1280" t="str">
            <v>HOTR0058</v>
          </cell>
          <cell r="B1280" t="str">
            <v>RESTAURACIÓ ORGANITZADA: ANÀLISI DE RESULTATS FINANCERS I PROPOSTES DE MILLORES</v>
          </cell>
          <cell r="C1280" t="str">
            <v>Hostaleria i turisme</v>
          </cell>
          <cell r="D1280">
            <v>1</v>
          </cell>
          <cell r="E1280">
            <v>35</v>
          </cell>
          <cell r="F1280">
            <v>7.9</v>
          </cell>
          <cell r="G1280">
            <v>9.3000000000000007</v>
          </cell>
        </row>
        <row r="1281">
          <cell r="A1281" t="str">
            <v>HOTR0059</v>
          </cell>
          <cell r="B1281" t="str">
            <v>CUINA DE LA PASTA, ARROSSOS, LLEGUM I HORTALISSES</v>
          </cell>
          <cell r="C1281" t="str">
            <v>Hostaleria i turisme</v>
          </cell>
          <cell r="D1281">
            <v>1</v>
          </cell>
          <cell r="E1281">
            <v>100</v>
          </cell>
          <cell r="F1281">
            <v>7.9</v>
          </cell>
          <cell r="G1281">
            <v>9.3000000000000007</v>
          </cell>
        </row>
        <row r="1282">
          <cell r="A1282" t="str">
            <v>HOTR0060</v>
          </cell>
          <cell r="B1282" t="str">
            <v>La cuina al buit com a eina de gestió</v>
          </cell>
          <cell r="C1282" t="str">
            <v>Hostaleria i turisme</v>
          </cell>
          <cell r="D1282">
            <v>1</v>
          </cell>
          <cell r="E1282">
            <v>35</v>
          </cell>
          <cell r="F1282">
            <v>7.9</v>
          </cell>
          <cell r="G1282">
            <v>9.3000000000000007</v>
          </cell>
        </row>
        <row r="1283">
          <cell r="A1283" t="str">
            <v>HOTR0061</v>
          </cell>
          <cell r="B1283" t="str">
            <v>Elaboració de gelats i sorbets en restauració</v>
          </cell>
          <cell r="C1283" t="str">
            <v>Hostaleria i turisme</v>
          </cell>
          <cell r="D1283">
            <v>1</v>
          </cell>
          <cell r="E1283">
            <v>35</v>
          </cell>
          <cell r="F1283">
            <v>7.9</v>
          </cell>
          <cell r="G1283">
            <v>9.3000000000000007</v>
          </cell>
        </row>
        <row r="1284">
          <cell r="A1284" t="str">
            <v>HOTR0062</v>
          </cell>
          <cell r="B1284" t="str">
            <v>APROVISIONAMENT DE MATÈRIES PRIMERES EN CUINA</v>
          </cell>
          <cell r="C1284" t="str">
            <v>Hostaleria i turisme</v>
          </cell>
          <cell r="D1284">
            <v>1</v>
          </cell>
          <cell r="E1284">
            <v>80</v>
          </cell>
          <cell r="F1284">
            <v>7.9</v>
          </cell>
          <cell r="G1284">
            <v>9.3000000000000007</v>
          </cell>
        </row>
        <row r="1285">
          <cell r="A1285" t="str">
            <v>HOTR0063</v>
          </cell>
          <cell r="B1285" t="str">
            <v>INNOVACIÓ A LA CUINA</v>
          </cell>
          <cell r="C1285" t="str">
            <v>Hostaleria i turisme</v>
          </cell>
          <cell r="D1285">
            <v>1</v>
          </cell>
          <cell r="E1285">
            <v>35</v>
          </cell>
          <cell r="F1285">
            <v>7.9</v>
          </cell>
          <cell r="G1285">
            <v>9.3000000000000007</v>
          </cell>
        </row>
        <row r="1286">
          <cell r="A1286" t="str">
            <v>HOTR0064</v>
          </cell>
          <cell r="B1286" t="str">
            <v>CUINA ARAGONESA</v>
          </cell>
          <cell r="C1286" t="str">
            <v>Hostaleria i turisme</v>
          </cell>
          <cell r="D1286">
            <v>1</v>
          </cell>
          <cell r="E1286">
            <v>40</v>
          </cell>
          <cell r="F1286">
            <v>7.9</v>
          </cell>
          <cell r="G1286">
            <v>9.3000000000000007</v>
          </cell>
        </row>
        <row r="1287">
          <cell r="A1287" t="str">
            <v>HOTR0065</v>
          </cell>
          <cell r="B1287" t="str">
            <v>LOGÍSTICA EN BAR: APROVISIONAMENT I EMMAGATZEMATGE D' ALIMENTS I BEGUDES</v>
          </cell>
          <cell r="C1287" t="str">
            <v>Hostaleria i turisme</v>
          </cell>
          <cell r="D1287">
            <v>1</v>
          </cell>
          <cell r="E1287">
            <v>35</v>
          </cell>
          <cell r="F1287">
            <v>7.9</v>
          </cell>
          <cell r="G1287">
            <v>9.3000000000000007</v>
          </cell>
        </row>
        <row r="1288">
          <cell r="A1288" t="str">
            <v>HOTR0066</v>
          </cell>
          <cell r="B1288" t="str">
            <v>LA CUINA DE CARN, AUS I CAÇA: ANÀLISI DE TÈCNIQUES CULINÀRIES</v>
          </cell>
          <cell r="C1288" t="str">
            <v>Hostaleria i turisme</v>
          </cell>
          <cell r="D1288">
            <v>1</v>
          </cell>
          <cell r="E1288">
            <v>100</v>
          </cell>
          <cell r="F1288">
            <v>7.9</v>
          </cell>
          <cell r="G1288">
            <v>9.3000000000000007</v>
          </cell>
        </row>
        <row r="1289">
          <cell r="A1289" t="str">
            <v>HOTR0067</v>
          </cell>
          <cell r="B1289" t="str">
            <v>GESTIÓ DEL BAR CAFETERIA</v>
          </cell>
          <cell r="C1289" t="str">
            <v>Hostaleria i turisme</v>
          </cell>
          <cell r="D1289">
            <v>1</v>
          </cell>
          <cell r="E1289">
            <v>60</v>
          </cell>
          <cell r="F1289">
            <v>7.9</v>
          </cell>
          <cell r="G1289">
            <v>9.3000000000000007</v>
          </cell>
        </row>
        <row r="1290">
          <cell r="A1290" t="str">
            <v>HOTR0068</v>
          </cell>
          <cell r="B1290" t="str">
            <v>CUINA MOLECULAR: FONAMENTS SOBRE LES TÈCNIQUES UTILITZADES</v>
          </cell>
          <cell r="C1290" t="str">
            <v>Hostaleria i turisme</v>
          </cell>
          <cell r="D1290">
            <v>1</v>
          </cell>
          <cell r="E1290">
            <v>50</v>
          </cell>
          <cell r="F1290">
            <v>7.9</v>
          </cell>
          <cell r="G1290">
            <v>9.3000000000000007</v>
          </cell>
        </row>
        <row r="1291">
          <cell r="A1291" t="str">
            <v>HOTR0069</v>
          </cell>
          <cell r="B1291" t="str">
            <v>TÈCNIQUES CULINÀRIES PER A PEIXOS, CRUSTACIS I MOL·LUSCS</v>
          </cell>
          <cell r="C1291" t="str">
            <v>Hostaleria i turisme</v>
          </cell>
          <cell r="D1291">
            <v>1</v>
          </cell>
          <cell r="E1291">
            <v>80</v>
          </cell>
          <cell r="F1291">
            <v>7.9</v>
          </cell>
          <cell r="G1291">
            <v>9.3000000000000007</v>
          </cell>
        </row>
        <row r="1292">
          <cell r="A1292" t="str">
            <v>HOTR0070</v>
          </cell>
          <cell r="B1292" t="str">
            <v>SERVEIS PROFESSIONALS EN TALL DE PERNIL</v>
          </cell>
          <cell r="C1292" t="str">
            <v>Hostaleria i turisme</v>
          </cell>
          <cell r="D1292">
            <v>2</v>
          </cell>
          <cell r="E1292">
            <v>150</v>
          </cell>
          <cell r="F1292">
            <v>7.9</v>
          </cell>
          <cell r="G1292">
            <v>9.3000000000000007</v>
          </cell>
        </row>
        <row r="1293">
          <cell r="A1293" t="str">
            <v>HOTR0071</v>
          </cell>
          <cell r="B1293" t="str">
            <v>SUMILLERIA I MARIDATGE</v>
          </cell>
          <cell r="C1293" t="str">
            <v>Hostaleria i turisme</v>
          </cell>
          <cell r="D1293">
            <v>2</v>
          </cell>
          <cell r="E1293">
            <v>20</v>
          </cell>
          <cell r="F1293">
            <v>7.9</v>
          </cell>
          <cell r="G1293">
            <v>9.3000000000000007</v>
          </cell>
        </row>
        <row r="1294">
          <cell r="A1294" t="str">
            <v>HOTR0072</v>
          </cell>
          <cell r="B1294" t="str">
            <v>TÈCNIQUES D' ELABORACIÓ DE COMBINATS</v>
          </cell>
          <cell r="C1294" t="str">
            <v>Hostaleria i turisme</v>
          </cell>
          <cell r="D1294">
            <v>2</v>
          </cell>
          <cell r="E1294">
            <v>20</v>
          </cell>
          <cell r="F1294">
            <v>7.9</v>
          </cell>
          <cell r="G1294">
            <v>9.3000000000000007</v>
          </cell>
        </row>
        <row r="1295">
          <cell r="A1295" t="str">
            <v>HOTR0073</v>
          </cell>
          <cell r="B1295" t="str">
            <v>TÈCNIQUES PER A L' ELABORACIÓ DE CAFÈS</v>
          </cell>
          <cell r="C1295" t="str">
            <v>Hostaleria i turisme</v>
          </cell>
          <cell r="D1295">
            <v>2</v>
          </cell>
          <cell r="E1295">
            <v>20</v>
          </cell>
          <cell r="F1295">
            <v>7.9</v>
          </cell>
          <cell r="G1295">
            <v>9.3000000000000007</v>
          </cell>
        </row>
        <row r="1296">
          <cell r="A1296" t="str">
            <v>HOTR0075</v>
          </cell>
          <cell r="B1296" t="str">
            <v>OPERACIONS AUXILIARS DE RESTAURACIÓ</v>
          </cell>
          <cell r="C1296" t="str">
            <v>Hostaleria i turisme</v>
          </cell>
          <cell r="D1296">
            <v>1</v>
          </cell>
          <cell r="E1296">
            <v>650</v>
          </cell>
          <cell r="F1296">
            <v>7.9</v>
          </cell>
          <cell r="G1296">
            <v>9.3000000000000007</v>
          </cell>
        </row>
        <row r="1297">
          <cell r="A1297" t="str">
            <v>HOTR0076</v>
          </cell>
          <cell r="B1297" t="str">
            <v>ACTIVITATS AUXILIARS DE CUINA</v>
          </cell>
          <cell r="C1297" t="str">
            <v>Hostaleria i turisme</v>
          </cell>
          <cell r="D1297">
            <v>1</v>
          </cell>
          <cell r="E1297">
            <v>600</v>
          </cell>
          <cell r="F1297">
            <v>7.9</v>
          </cell>
          <cell r="G1297">
            <v>9.3000000000000007</v>
          </cell>
        </row>
        <row r="1298">
          <cell r="A1298" t="str">
            <v>HOTR0077</v>
          </cell>
          <cell r="B1298" t="str">
            <v>LA DIRECCIÓ DE LA SALA</v>
          </cell>
          <cell r="C1298" t="str">
            <v>Hostaleria i turisme</v>
          </cell>
          <cell r="D1298">
            <v>3</v>
          </cell>
          <cell r="E1298">
            <v>25</v>
          </cell>
          <cell r="F1298">
            <v>7.9</v>
          </cell>
          <cell r="G1298">
            <v>9.3000000000000007</v>
          </cell>
        </row>
        <row r="1299">
          <cell r="A1299" t="str">
            <v>HOTR0078</v>
          </cell>
          <cell r="B1299" t="str">
            <v>ORGANITZACIÓ D' ESDEVENIMENTS EN RESTAURACIÓ I HOSTALERIA</v>
          </cell>
          <cell r="C1299" t="str">
            <v>Hostaleria i turisme</v>
          </cell>
          <cell r="D1299">
            <v>3</v>
          </cell>
          <cell r="E1299">
            <v>45</v>
          </cell>
          <cell r="F1299">
            <v>7.9</v>
          </cell>
          <cell r="G1299">
            <v>9.3000000000000007</v>
          </cell>
        </row>
        <row r="1300">
          <cell r="A1300" t="str">
            <v>HOTR0079</v>
          </cell>
          <cell r="B1300" t="str">
            <v>GESTIÓ SOSTENIBLE D'ESTABLIMENTS DE RESTAURACIÓ I/O ALLOTJAMENTS TURÍSTICS</v>
          </cell>
          <cell r="C1300" t="str">
            <v>Hostaleria i turisme</v>
          </cell>
          <cell r="D1300">
            <v>3</v>
          </cell>
          <cell r="E1300">
            <v>40</v>
          </cell>
          <cell r="F1300">
            <v>7.9</v>
          </cell>
          <cell r="G1300">
            <v>9.3000000000000007</v>
          </cell>
        </row>
        <row r="1301">
          <cell r="A1301" t="str">
            <v>HOTR0080</v>
          </cell>
          <cell r="B1301" t="str">
            <v>Cuina japonesa bàsica</v>
          </cell>
          <cell r="C1301" t="str">
            <v>Hostaleria i turisme</v>
          </cell>
          <cell r="D1301">
            <v>2</v>
          </cell>
          <cell r="E1301">
            <v>20</v>
          </cell>
          <cell r="F1301">
            <v>7.9</v>
          </cell>
          <cell r="G1301">
            <v>9.3000000000000007</v>
          </cell>
        </row>
        <row r="1302">
          <cell r="A1302" t="str">
            <v>HOTR0081</v>
          </cell>
          <cell r="B1302" t="str">
            <v>Conceptes clau en la gestió destabliments de restauració</v>
          </cell>
          <cell r="C1302" t="str">
            <v>Hostaleria i turisme</v>
          </cell>
          <cell r="D1302">
            <v>3</v>
          </cell>
          <cell r="E1302">
            <v>30</v>
          </cell>
          <cell r="F1302">
            <v>7.9</v>
          </cell>
          <cell r="G1302">
            <v>9.3000000000000007</v>
          </cell>
        </row>
        <row r="1303">
          <cell r="A1303" t="str">
            <v>HOTR0082</v>
          </cell>
          <cell r="B1303" t="str">
            <v>Presentació de vins i begudes</v>
          </cell>
          <cell r="C1303" t="str">
            <v>Hostaleria i turisme</v>
          </cell>
          <cell r="D1303">
            <v>3</v>
          </cell>
          <cell r="E1303">
            <v>15</v>
          </cell>
          <cell r="F1303">
            <v>7.9</v>
          </cell>
          <cell r="G1303">
            <v>9.3000000000000007</v>
          </cell>
        </row>
        <row r="1304">
          <cell r="A1304" t="str">
            <v>HOTR0083</v>
          </cell>
          <cell r="B1304" t="str">
            <v>Aplicacions del nitrogen a la cuina</v>
          </cell>
          <cell r="C1304" t="str">
            <v>Hostaleria i turisme</v>
          </cell>
          <cell r="D1304">
            <v>2</v>
          </cell>
          <cell r="E1304">
            <v>16</v>
          </cell>
          <cell r="F1304">
            <v>7.9</v>
          </cell>
          <cell r="G1304">
            <v>9.3000000000000007</v>
          </cell>
        </row>
        <row r="1305">
          <cell r="A1305" t="str">
            <v>HOTR0084</v>
          </cell>
          <cell r="B1305" t="str">
            <v>Oferta gastronòmica de formatges</v>
          </cell>
          <cell r="C1305" t="str">
            <v>Hostaleria i turisme</v>
          </cell>
          <cell r="D1305">
            <v>2</v>
          </cell>
          <cell r="E1305">
            <v>16</v>
          </cell>
          <cell r="F1305">
            <v>7.9</v>
          </cell>
          <cell r="G1305">
            <v>9.3000000000000007</v>
          </cell>
        </row>
        <row r="1306">
          <cell r="A1306" t="str">
            <v>HOTR0085</v>
          </cell>
          <cell r="B1306" t="str">
            <v>Cuina vegana</v>
          </cell>
          <cell r="C1306" t="str">
            <v>Hostaleria i turisme</v>
          </cell>
          <cell r="D1306">
            <v>2</v>
          </cell>
          <cell r="E1306">
            <v>15</v>
          </cell>
          <cell r="F1306">
            <v>7.9</v>
          </cell>
          <cell r="G1306">
            <v>9.3000000000000007</v>
          </cell>
        </row>
        <row r="1307">
          <cell r="A1307" t="str">
            <v>HOTR0086</v>
          </cell>
          <cell r="B1307" t="str">
            <v>Aprofitament i reciclatge de matèries primeres</v>
          </cell>
          <cell r="C1307" t="str">
            <v>Hostaleria i turisme</v>
          </cell>
          <cell r="D1307">
            <v>2</v>
          </cell>
          <cell r="E1307">
            <v>20</v>
          </cell>
          <cell r="F1307">
            <v>7.9</v>
          </cell>
          <cell r="G1307">
            <v>9.3000000000000007</v>
          </cell>
        </row>
        <row r="1308">
          <cell r="A1308" t="str">
            <v>HOTR0087</v>
          </cell>
          <cell r="B1308" t="str">
            <v>Gestió del cost en aliments i begudes en restauració</v>
          </cell>
          <cell r="C1308" t="str">
            <v>Hostaleria i turisme</v>
          </cell>
          <cell r="D1308">
            <v>2</v>
          </cell>
          <cell r="E1308">
            <v>20</v>
          </cell>
          <cell r="F1308">
            <v>7.9</v>
          </cell>
          <cell r="G1308">
            <v>9.3000000000000007</v>
          </cell>
        </row>
        <row r="1309">
          <cell r="A1309" t="str">
            <v>HOTR0088</v>
          </cell>
          <cell r="B1309" t="str">
            <v>PREPARACIÓ BÀSICA PER A ACTIVITATS DE CUINA I GASTRONOMIA COL·LECTIVA EN INSTITUCIONS DE CARÀCTER PÚBLIC</v>
          </cell>
          <cell r="C1309" t="str">
            <v>Hostaleria i turisme</v>
          </cell>
          <cell r="D1309">
            <v>2</v>
          </cell>
          <cell r="E1309">
            <v>120</v>
          </cell>
          <cell r="F1309">
            <v>7.9</v>
          </cell>
          <cell r="G1309">
            <v>9.3000000000000007</v>
          </cell>
        </row>
        <row r="1310">
          <cell r="A1310" t="str">
            <v>HOTR0089</v>
          </cell>
          <cell r="B1310" t="str">
            <v>OPERACIONS DE RESTAURANT I BAR</v>
          </cell>
          <cell r="C1310" t="str">
            <v>Hostaleria i turisme</v>
          </cell>
          <cell r="D1310">
            <v>1</v>
          </cell>
          <cell r="E1310">
            <v>300</v>
          </cell>
          <cell r="F1310">
            <v>7.9</v>
          </cell>
          <cell r="G1310">
            <v>9.3000000000000007</v>
          </cell>
        </row>
        <row r="1311">
          <cell r="A1311" t="str">
            <v>HOTR0090</v>
          </cell>
          <cell r="B1311" t="str">
            <v>Planificació de menús amb baig cooking</v>
          </cell>
          <cell r="C1311" t="str">
            <v>Hostaleria i turisme</v>
          </cell>
          <cell r="D1311">
            <v>2</v>
          </cell>
          <cell r="E1311">
            <v>20</v>
          </cell>
          <cell r="F1311">
            <v>7.9</v>
          </cell>
          <cell r="G1311">
            <v>9.3000000000000007</v>
          </cell>
        </row>
        <row r="1312">
          <cell r="A1312" t="str">
            <v>HOTR0091</v>
          </cell>
          <cell r="B1312" t="str">
            <v>Cuina japonesa avançada</v>
          </cell>
          <cell r="C1312" t="str">
            <v>Hostaleria i turisme</v>
          </cell>
          <cell r="D1312">
            <v>2</v>
          </cell>
          <cell r="E1312">
            <v>20</v>
          </cell>
          <cell r="F1312">
            <v>7.9</v>
          </cell>
          <cell r="G1312">
            <v>9.3000000000000007</v>
          </cell>
        </row>
        <row r="1313">
          <cell r="A1313" t="str">
            <v>HOTR0092</v>
          </cell>
          <cell r="B1313" t="str">
            <v>Rebosteria tradicional</v>
          </cell>
          <cell r="C1313" t="str">
            <v>Hostaleria i turisme</v>
          </cell>
          <cell r="D1313">
            <v>2</v>
          </cell>
          <cell r="E1313">
            <v>20</v>
          </cell>
          <cell r="F1313">
            <v>7.9</v>
          </cell>
          <cell r="G1313">
            <v>9.3000000000000007</v>
          </cell>
        </row>
        <row r="1314">
          <cell r="A1314" t="str">
            <v>HOTR0093</v>
          </cell>
          <cell r="B1314" t="str">
            <v>Producció gastronòmica de Catalunya</v>
          </cell>
          <cell r="C1314" t="str">
            <v>Hostaleria i turisme</v>
          </cell>
          <cell r="D1314">
            <v>2</v>
          </cell>
          <cell r="E1314">
            <v>30</v>
          </cell>
          <cell r="F1314">
            <v>7.9</v>
          </cell>
          <cell r="G1314">
            <v>9.3000000000000007</v>
          </cell>
        </row>
        <row r="1315">
          <cell r="A1315" t="str">
            <v>HOTR0094</v>
          </cell>
          <cell r="B1315" t="str">
            <v>Postres de restaurants avantguardistes</v>
          </cell>
          <cell r="C1315" t="str">
            <v>Hostaleria i turisme</v>
          </cell>
          <cell r="D1315">
            <v>2</v>
          </cell>
          <cell r="E1315">
            <v>40</v>
          </cell>
          <cell r="F1315">
            <v>7.9</v>
          </cell>
          <cell r="G1315">
            <v>9.3000000000000007</v>
          </cell>
        </row>
        <row r="1316">
          <cell r="A1316" t="str">
            <v>HOTR01</v>
          </cell>
          <cell r="B1316" t="str">
            <v>Atenció al client en hostaleria</v>
          </cell>
          <cell r="C1316" t="str">
            <v>Hostaleria i turisme</v>
          </cell>
          <cell r="D1316">
            <v>1</v>
          </cell>
          <cell r="E1316">
            <v>60</v>
          </cell>
          <cell r="F1316">
            <v>7.9</v>
          </cell>
          <cell r="G1316">
            <v>9.3000000000000007</v>
          </cell>
        </row>
        <row r="1317">
          <cell r="A1317" t="str">
            <v>HOTR02</v>
          </cell>
          <cell r="B1317" t="str">
            <v>Aliments d'Aragó i la seva qualitat diferenciada</v>
          </cell>
          <cell r="C1317" t="str">
            <v>Hostaleria i turisme</v>
          </cell>
          <cell r="D1317">
            <v>1</v>
          </cell>
          <cell r="E1317">
            <v>30</v>
          </cell>
          <cell r="F1317">
            <v>7.9</v>
          </cell>
          <cell r="G1317">
            <v>9.3000000000000007</v>
          </cell>
        </row>
        <row r="1318">
          <cell r="A1318" t="str">
            <v>HOTR03</v>
          </cell>
          <cell r="B1318" t="str">
            <v>Elaboracions senzilles de cuina, plats combinats, tapes, pinxos i canapès</v>
          </cell>
          <cell r="C1318" t="str">
            <v>Hostaleria i turisme</v>
          </cell>
          <cell r="D1318">
            <v>1</v>
          </cell>
          <cell r="E1318">
            <v>20</v>
          </cell>
          <cell r="F1318">
            <v>7.9</v>
          </cell>
          <cell r="G1318">
            <v>9.3000000000000007</v>
          </cell>
        </row>
        <row r="1319">
          <cell r="A1319" t="str">
            <v>HOTR04</v>
          </cell>
          <cell r="B1319" t="str">
            <v>Guarnicions i presentacions culinàries</v>
          </cell>
          <cell r="C1319" t="str">
            <v>Hostaleria i turisme</v>
          </cell>
          <cell r="D1319">
            <v>1</v>
          </cell>
          <cell r="E1319">
            <v>10</v>
          </cell>
          <cell r="F1319">
            <v>7.9</v>
          </cell>
          <cell r="G1319">
            <v>9.3000000000000007</v>
          </cell>
        </row>
        <row r="1320">
          <cell r="A1320" t="str">
            <v>HOTR05</v>
          </cell>
          <cell r="B1320" t="str">
            <v>Tècniques culinàries: Elaboracions bàsiques de múltiples aplicacions: salses, fons, farses, guarnicions</v>
          </cell>
          <cell r="C1320" t="str">
            <v>Hostaleria i turisme</v>
          </cell>
          <cell r="D1320">
            <v>2</v>
          </cell>
          <cell r="E1320">
            <v>14</v>
          </cell>
          <cell r="F1320">
            <v>7.9</v>
          </cell>
          <cell r="G1320">
            <v>9.3000000000000007</v>
          </cell>
        </row>
        <row r="1321">
          <cell r="A1321" t="str">
            <v>HOTR06</v>
          </cell>
          <cell r="B1321" t="str">
            <v>Preparacions culinàries a base de carns</v>
          </cell>
          <cell r="C1321" t="str">
            <v>Hostaleria i turisme</v>
          </cell>
          <cell r="D1321">
            <v>2</v>
          </cell>
          <cell r="E1321">
            <v>12</v>
          </cell>
          <cell r="F1321">
            <v>7.9</v>
          </cell>
          <cell r="G1321">
            <v>9.3000000000000007</v>
          </cell>
        </row>
        <row r="1322">
          <cell r="A1322" t="str">
            <v>HOTR07</v>
          </cell>
          <cell r="B1322" t="str">
            <v>Preparacions culinàries a base de peixos i marisc</v>
          </cell>
          <cell r="C1322" t="str">
            <v>Hostaleria i turisme</v>
          </cell>
          <cell r="D1322">
            <v>2</v>
          </cell>
          <cell r="E1322">
            <v>12</v>
          </cell>
          <cell r="F1322">
            <v>7.9</v>
          </cell>
          <cell r="G1322">
            <v>9.3000000000000007</v>
          </cell>
        </row>
        <row r="1323">
          <cell r="A1323" t="str">
            <v>HOTR08</v>
          </cell>
          <cell r="B1323" t="str">
            <v>Preparacions culinàries a base de aus, caça i despulles</v>
          </cell>
          <cell r="C1323" t="str">
            <v>Hostaleria i turisme</v>
          </cell>
          <cell r="D1323">
            <v>2</v>
          </cell>
          <cell r="E1323">
            <v>12</v>
          </cell>
          <cell r="F1323">
            <v>7.9</v>
          </cell>
          <cell r="G1323">
            <v>9.3000000000000007</v>
          </cell>
        </row>
        <row r="1324">
          <cell r="A1324" t="str">
            <v>HOTR09</v>
          </cell>
          <cell r="B1324" t="str">
            <v>Preparacions culinàries a base de llegums seques</v>
          </cell>
          <cell r="C1324" t="str">
            <v>Hostaleria i turisme</v>
          </cell>
          <cell r="D1324">
            <v>2</v>
          </cell>
          <cell r="E1324">
            <v>6</v>
          </cell>
          <cell r="F1324">
            <v>7.9</v>
          </cell>
          <cell r="G1324">
            <v>9.3000000000000007</v>
          </cell>
        </row>
        <row r="1325">
          <cell r="A1325" t="str">
            <v>HOTR11</v>
          </cell>
          <cell r="B1325" t="str">
            <v>Preparacions culinàries a base d'ous</v>
          </cell>
          <cell r="C1325" t="str">
            <v>Hostaleria i turisme</v>
          </cell>
          <cell r="D1325">
            <v>2</v>
          </cell>
          <cell r="E1325">
            <v>12</v>
          </cell>
          <cell r="F1325">
            <v>7.9</v>
          </cell>
          <cell r="G1325">
            <v>9.3000000000000007</v>
          </cell>
        </row>
        <row r="1326">
          <cell r="A1326" t="str">
            <v>HOTR12</v>
          </cell>
          <cell r="B1326" t="str">
            <v>Preparacions culinàries a base d'arrossos</v>
          </cell>
          <cell r="C1326" t="str">
            <v>Hostaleria i turisme</v>
          </cell>
          <cell r="D1326">
            <v>2</v>
          </cell>
          <cell r="E1326">
            <v>12</v>
          </cell>
          <cell r="F1326">
            <v>7.9</v>
          </cell>
          <cell r="G1326">
            <v>9.3000000000000007</v>
          </cell>
        </row>
        <row r="1327">
          <cell r="A1327" t="str">
            <v>HOTR13</v>
          </cell>
          <cell r="B1327" t="str">
            <v>Preparacions culinàries a base d'hortalisses</v>
          </cell>
          <cell r="C1327" t="str">
            <v>Hostaleria i turisme</v>
          </cell>
          <cell r="D1327">
            <v>2</v>
          </cell>
          <cell r="E1327">
            <v>12</v>
          </cell>
          <cell r="F1327">
            <v>7.9</v>
          </cell>
          <cell r="G1327">
            <v>9.3000000000000007</v>
          </cell>
        </row>
        <row r="1328">
          <cell r="A1328" t="str">
            <v>HOTR14</v>
          </cell>
          <cell r="B1328" t="str">
            <v>Disseny, Planificació i Elaboració de menús per a població infantil</v>
          </cell>
          <cell r="C1328" t="str">
            <v>Hostaleria i turisme</v>
          </cell>
          <cell r="D1328">
            <v>2</v>
          </cell>
          <cell r="E1328">
            <v>20</v>
          </cell>
          <cell r="F1328">
            <v>7.9</v>
          </cell>
          <cell r="G1328">
            <v>9.3000000000000007</v>
          </cell>
        </row>
        <row r="1329">
          <cell r="A1329" t="str">
            <v>HOTR15</v>
          </cell>
          <cell r="B1329" t="str">
            <v>Disseny, Planificació i Elaboració de menús per a població adulta</v>
          </cell>
          <cell r="C1329" t="str">
            <v>Hostaleria i turisme</v>
          </cell>
          <cell r="D1329">
            <v>2</v>
          </cell>
          <cell r="E1329">
            <v>20</v>
          </cell>
          <cell r="F1329">
            <v>7.9</v>
          </cell>
          <cell r="G1329">
            <v>9.3000000000000007</v>
          </cell>
        </row>
        <row r="1330">
          <cell r="A1330" t="str">
            <v>HOTR16</v>
          </cell>
          <cell r="B1330" t="str">
            <v>Servei de menjars a barra i sala</v>
          </cell>
          <cell r="C1330" t="str">
            <v>Hostaleria i turisme</v>
          </cell>
          <cell r="D1330">
            <v>2</v>
          </cell>
          <cell r="E1330">
            <v>12</v>
          </cell>
          <cell r="F1330">
            <v>7.9</v>
          </cell>
          <cell r="G1330">
            <v>9.3000000000000007</v>
          </cell>
        </row>
        <row r="1331">
          <cell r="A1331" t="str">
            <v>HOTR17</v>
          </cell>
          <cell r="B1331" t="str">
            <v>Servei de begudes a barra i sala</v>
          </cell>
          <cell r="C1331" t="str">
            <v>Hostaleria i turisme</v>
          </cell>
          <cell r="D1331">
            <v>2</v>
          </cell>
          <cell r="E1331">
            <v>12</v>
          </cell>
          <cell r="F1331">
            <v>7.9</v>
          </cell>
          <cell r="G1331">
            <v>9.3000000000000007</v>
          </cell>
        </row>
        <row r="1332">
          <cell r="A1332" t="str">
            <v>HOTR18</v>
          </cell>
          <cell r="B1332" t="str">
            <v>Elaboracions Gastronòmiques a la vista del client. Plats minut</v>
          </cell>
          <cell r="C1332" t="str">
            <v>Hostaleria i turisme</v>
          </cell>
          <cell r="D1332">
            <v>2</v>
          </cell>
          <cell r="E1332">
            <v>15</v>
          </cell>
          <cell r="F1332">
            <v>7.9</v>
          </cell>
          <cell r="G1332">
            <v>9.3000000000000007</v>
          </cell>
        </row>
        <row r="1333">
          <cell r="A1333" t="str">
            <v>HOTR19</v>
          </cell>
          <cell r="B1333" t="str">
            <v>Desespinar i trinxat de peixos i marisc</v>
          </cell>
          <cell r="C1333" t="str">
            <v>Hostaleria i turisme</v>
          </cell>
          <cell r="D1333">
            <v>2</v>
          </cell>
          <cell r="E1333">
            <v>8</v>
          </cell>
          <cell r="F1333">
            <v>7.9</v>
          </cell>
          <cell r="G1333">
            <v>9.3000000000000007</v>
          </cell>
        </row>
        <row r="1334">
          <cell r="A1334" t="str">
            <v>HOTR21</v>
          </cell>
          <cell r="B1334" t="str">
            <v>Trinxat de carns i aus</v>
          </cell>
          <cell r="C1334" t="str">
            <v>Hostaleria i turisme</v>
          </cell>
          <cell r="D1334">
            <v>2</v>
          </cell>
          <cell r="E1334">
            <v>8</v>
          </cell>
          <cell r="F1334">
            <v>7.9</v>
          </cell>
          <cell r="G1334">
            <v>9.3000000000000007</v>
          </cell>
        </row>
        <row r="1335">
          <cell r="A1335" t="str">
            <v>HOTR22</v>
          </cell>
          <cell r="B1335" t="str">
            <v>Pelat i tallat de fruites vista al client</v>
          </cell>
          <cell r="C1335" t="str">
            <v>Hostaleria i turisme</v>
          </cell>
          <cell r="D1335">
            <v>2</v>
          </cell>
          <cell r="E1335">
            <v>6</v>
          </cell>
          <cell r="F1335">
            <v>7.9</v>
          </cell>
          <cell r="G1335">
            <v>9.3000000000000007</v>
          </cell>
        </row>
        <row r="1336">
          <cell r="A1336" t="str">
            <v>HOTR23</v>
          </cell>
          <cell r="B1336" t="str">
            <v>Coper</v>
          </cell>
          <cell r="C1336" t="str">
            <v>Hostaleria i turisme</v>
          </cell>
          <cell r="D1336">
            <v>2</v>
          </cell>
          <cell r="E1336">
            <v>6</v>
          </cell>
          <cell r="F1336">
            <v>7.9</v>
          </cell>
          <cell r="G1336">
            <v>9.3000000000000007</v>
          </cell>
        </row>
        <row r="1337">
          <cell r="A1337" t="str">
            <v>HOTR24</v>
          </cell>
          <cell r="B1337" t="str">
            <v>Prevenció de riscos psicosocials derivats de l'atenció al client en crisi sanitària</v>
          </cell>
          <cell r="C1337" t="str">
            <v>Hostaleria i turisme</v>
          </cell>
          <cell r="D1337">
            <v>1</v>
          </cell>
          <cell r="E1337">
            <v>20</v>
          </cell>
          <cell r="F1337">
            <v>7.9</v>
          </cell>
          <cell r="G1337">
            <v>9.3000000000000007</v>
          </cell>
        </row>
        <row r="1338">
          <cell r="A1338" t="str">
            <v>HOTR25</v>
          </cell>
          <cell r="B1338" t="str">
            <v>Mesures preventives en el repartiment i recollida de comandes en activitats de restauració</v>
          </cell>
          <cell r="C1338" t="str">
            <v>Hostaleria i turisme</v>
          </cell>
          <cell r="D1338">
            <v>2</v>
          </cell>
          <cell r="E1338">
            <v>15</v>
          </cell>
          <cell r="F1338">
            <v>7.9</v>
          </cell>
          <cell r="G1338">
            <v>9.3000000000000007</v>
          </cell>
        </row>
        <row r="1339">
          <cell r="A1339" t="str">
            <v>HOTR26</v>
          </cell>
          <cell r="B1339" t="str">
            <v>Serveis bàsics de barres i sala a la restauració</v>
          </cell>
          <cell r="C1339" t="str">
            <v>Hostaleria i turisme</v>
          </cell>
          <cell r="D1339">
            <v>1</v>
          </cell>
          <cell r="E1339">
            <v>20</v>
          </cell>
          <cell r="F1339">
            <v>7.9</v>
          </cell>
          <cell r="G1339">
            <v>9.3000000000000007</v>
          </cell>
        </row>
        <row r="1340">
          <cell r="A1340" t="str">
            <v>HOTR27</v>
          </cell>
          <cell r="B1340" t="str">
            <v>Preparació i presentació de begudes</v>
          </cell>
          <cell r="C1340" t="str">
            <v>Hostaleria i turisme</v>
          </cell>
          <cell r="D1340">
            <v>1</v>
          </cell>
          <cell r="E1340">
            <v>10</v>
          </cell>
          <cell r="F1340">
            <v>7.9</v>
          </cell>
          <cell r="G1340">
            <v>9.3000000000000007</v>
          </cell>
        </row>
        <row r="1341">
          <cell r="A1341" t="str">
            <v>HOTR28</v>
          </cell>
          <cell r="B1341" t="str">
            <v>Disseny d'ofertes gastronòmiques: menús, cartes, banquets i altres</v>
          </cell>
          <cell r="C1341" t="str">
            <v>Hostaleria i turisme</v>
          </cell>
          <cell r="D1341">
            <v>2</v>
          </cell>
          <cell r="E1341">
            <v>20</v>
          </cell>
          <cell r="F1341">
            <v>7.9</v>
          </cell>
          <cell r="G1341">
            <v>9.3000000000000007</v>
          </cell>
        </row>
        <row r="1342">
          <cell r="A1342" t="str">
            <v>HOTR29</v>
          </cell>
          <cell r="B1342" t="str">
            <v>Operacions bàsiques d'aprovisionament i conservació culinàries</v>
          </cell>
          <cell r="C1342" t="str">
            <v>Hostaleria i turisme</v>
          </cell>
          <cell r="D1342">
            <v>1</v>
          </cell>
          <cell r="E1342">
            <v>8</v>
          </cell>
          <cell r="F1342">
            <v>7.9</v>
          </cell>
          <cell r="G1342">
            <v>9.3000000000000007</v>
          </cell>
        </row>
        <row r="1343">
          <cell r="A1343" t="str">
            <v>HOTR31</v>
          </cell>
          <cell r="B1343" t="str">
            <v>Neteja i manteniment d'instal·lacions i equips en cuina</v>
          </cell>
          <cell r="C1343" t="str">
            <v>Hostaleria i turisme</v>
          </cell>
          <cell r="D1343">
            <v>1</v>
          </cell>
          <cell r="E1343">
            <v>15</v>
          </cell>
          <cell r="F1343">
            <v>7.9</v>
          </cell>
          <cell r="G1343">
            <v>9.3000000000000007</v>
          </cell>
        </row>
        <row r="1344">
          <cell r="A1344" t="str">
            <v>HOTR32</v>
          </cell>
          <cell r="B1344" t="str">
            <v>Aprovisionament a la restauració</v>
          </cell>
          <cell r="C1344" t="str">
            <v>Hostaleria i turisme</v>
          </cell>
          <cell r="D1344">
            <v>2</v>
          </cell>
          <cell r="E1344">
            <v>10</v>
          </cell>
          <cell r="F1344">
            <v>7.9</v>
          </cell>
          <cell r="G1344">
            <v>9.3000000000000007</v>
          </cell>
        </row>
        <row r="1345">
          <cell r="A1345" t="str">
            <v>HOTR33</v>
          </cell>
          <cell r="B1345" t="str">
            <v>Preparació per al servei en cuines</v>
          </cell>
          <cell r="C1345" t="str">
            <v>Hostaleria i turisme</v>
          </cell>
          <cell r="D1345">
            <v>2</v>
          </cell>
          <cell r="E1345">
            <v>20</v>
          </cell>
          <cell r="F1345">
            <v>7.9</v>
          </cell>
          <cell r="G1345">
            <v>9.3000000000000007</v>
          </cell>
        </row>
        <row r="1346">
          <cell r="A1346" t="str">
            <v>HOTR34</v>
          </cell>
          <cell r="B1346" t="str">
            <v>Preservei a Restauració</v>
          </cell>
          <cell r="C1346" t="str">
            <v>Hostaleria i turisme</v>
          </cell>
          <cell r="D1346">
            <v>2</v>
          </cell>
          <cell r="E1346">
            <v>12</v>
          </cell>
          <cell r="F1346">
            <v>7.9</v>
          </cell>
          <cell r="G1346">
            <v>9.3000000000000007</v>
          </cell>
        </row>
        <row r="1347">
          <cell r="A1347" t="str">
            <v>HOTR35</v>
          </cell>
          <cell r="B1347" t="str">
            <v>Noves tècniques de neteja i desinfecció a la restauració</v>
          </cell>
          <cell r="C1347" t="str">
            <v>Hostaleria i turisme</v>
          </cell>
          <cell r="D1347">
            <v>1</v>
          </cell>
          <cell r="E1347">
            <v>20</v>
          </cell>
          <cell r="F1347">
            <v>7.9</v>
          </cell>
          <cell r="G1347">
            <v>9.3000000000000007</v>
          </cell>
        </row>
        <row r="1348">
          <cell r="A1348" t="str">
            <v>HOTR36</v>
          </cell>
          <cell r="B1348" t="str">
            <v>Elaboracions de base i mètodes de cuinat. Salses i fons</v>
          </cell>
          <cell r="C1348" t="str">
            <v>Hostaleria i turisme</v>
          </cell>
          <cell r="D1348">
            <v>1</v>
          </cell>
          <cell r="E1348">
            <v>14</v>
          </cell>
          <cell r="F1348">
            <v>7.9</v>
          </cell>
          <cell r="G1348">
            <v>9.3000000000000007</v>
          </cell>
        </row>
        <row r="1349">
          <cell r="A1349" t="str">
            <v>HOTR37</v>
          </cell>
          <cell r="B1349" t="str">
            <v>Atenció al client a la restauració</v>
          </cell>
          <cell r="C1349" t="str">
            <v>Hostaleria i turisme</v>
          </cell>
          <cell r="D1349">
            <v>1</v>
          </cell>
          <cell r="E1349">
            <v>15</v>
          </cell>
          <cell r="F1349">
            <v>7.9</v>
          </cell>
          <cell r="G1349">
            <v>9.3000000000000007</v>
          </cell>
        </row>
        <row r="1350">
          <cell r="A1350" t="str">
            <v>HOTR38</v>
          </cell>
          <cell r="B1350" t="str">
            <v>Bones pràctiques ambientals a l'hostaleria</v>
          </cell>
          <cell r="C1350" t="str">
            <v>Hostaleria i turisme</v>
          </cell>
          <cell r="D1350">
            <v>2</v>
          </cell>
          <cell r="E1350">
            <v>6</v>
          </cell>
          <cell r="F1350">
            <v>7.9</v>
          </cell>
          <cell r="G1350">
            <v>9.3000000000000007</v>
          </cell>
        </row>
        <row r="1351">
          <cell r="A1351" t="str">
            <v>HOTR39</v>
          </cell>
          <cell r="B1351" t="str">
            <v>Oportunitats i debilitats de l'hostaleria davant la Covid-19</v>
          </cell>
          <cell r="C1351" t="str">
            <v>Hostaleria i turisme</v>
          </cell>
          <cell r="D1351">
            <v>1</v>
          </cell>
          <cell r="E1351">
            <v>20</v>
          </cell>
          <cell r="F1351">
            <v>7.9</v>
          </cell>
          <cell r="G1351">
            <v>9.3000000000000007</v>
          </cell>
        </row>
        <row r="1352">
          <cell r="A1352" t="str">
            <v>HOTR43</v>
          </cell>
          <cell r="B1352" t="str">
            <v>Comunicació al client de la informació sobre al·lèrgens</v>
          </cell>
          <cell r="C1352" t="str">
            <v>Hostaleria i turisme</v>
          </cell>
          <cell r="D1352">
            <v>2</v>
          </cell>
          <cell r="E1352">
            <v>6</v>
          </cell>
          <cell r="F1352">
            <v>7.9</v>
          </cell>
          <cell r="G1352">
            <v>9.3000000000000007</v>
          </cell>
        </row>
        <row r="1353">
          <cell r="A1353" t="str">
            <v>HOTR44</v>
          </cell>
          <cell r="B1353" t="str">
            <v>Procediments de sala a la restauració - protecció global davant la Covid 19</v>
          </cell>
          <cell r="C1353" t="str">
            <v>Hostaleria i turisme</v>
          </cell>
          <cell r="D1353">
            <v>1</v>
          </cell>
          <cell r="E1353">
            <v>35</v>
          </cell>
          <cell r="F1353">
            <v>7.9</v>
          </cell>
          <cell r="G1353">
            <v>9.3000000000000007</v>
          </cell>
        </row>
        <row r="1354">
          <cell r="A1354" t="str">
            <v>HOTR45</v>
          </cell>
          <cell r="B1354" t="str">
            <v>Cuina tradicional espanyola</v>
          </cell>
          <cell r="C1354" t="str">
            <v>Hostaleria i turisme</v>
          </cell>
          <cell r="D1354">
            <v>2</v>
          </cell>
          <cell r="E1354">
            <v>40</v>
          </cell>
          <cell r="F1354">
            <v>7.9</v>
          </cell>
          <cell r="G1354">
            <v>9.3000000000000007</v>
          </cell>
        </row>
        <row r="1355">
          <cell r="A1355" t="str">
            <v>HOTR46</v>
          </cell>
          <cell r="B1355" t="str">
            <v>Cuina de temporada</v>
          </cell>
          <cell r="C1355" t="str">
            <v>Hostaleria i turisme</v>
          </cell>
          <cell r="D1355">
            <v>2</v>
          </cell>
          <cell r="E1355">
            <v>30</v>
          </cell>
          <cell r="F1355">
            <v>7.9</v>
          </cell>
          <cell r="G1355">
            <v>9.3000000000000007</v>
          </cell>
        </row>
        <row r="1356">
          <cell r="A1356" t="str">
            <v>HOTR47</v>
          </cell>
          <cell r="B1356" t="str">
            <v>Bufet. Una nova perspectiva</v>
          </cell>
          <cell r="C1356" t="str">
            <v>Hostaleria i turisme</v>
          </cell>
          <cell r="D1356">
            <v>2</v>
          </cell>
          <cell r="E1356">
            <v>30</v>
          </cell>
          <cell r="F1356">
            <v>7.9</v>
          </cell>
          <cell r="G1356">
            <v>9.3000000000000007</v>
          </cell>
        </row>
        <row r="1357">
          <cell r="A1357" t="str">
            <v>HOTR48</v>
          </cell>
          <cell r="B1357" t="str">
            <v>Terminologia específica del restaurant en anglès</v>
          </cell>
          <cell r="C1357" t="str">
            <v>Hostaleria i turisme</v>
          </cell>
          <cell r="D1357">
            <v>2</v>
          </cell>
          <cell r="E1357">
            <v>20</v>
          </cell>
          <cell r="F1357">
            <v>7.9</v>
          </cell>
          <cell r="G1357">
            <v>9.3000000000000007</v>
          </cell>
        </row>
        <row r="1358">
          <cell r="A1358" t="str">
            <v>HOTR49</v>
          </cell>
          <cell r="B1358" t="str">
            <v>Estratègies per mantenir el negoci: optimitzar l'espai</v>
          </cell>
          <cell r="C1358" t="str">
            <v>Hostaleria i turisme</v>
          </cell>
          <cell r="D1358">
            <v>2</v>
          </cell>
          <cell r="E1358">
            <v>15</v>
          </cell>
          <cell r="F1358">
            <v>7.9</v>
          </cell>
          <cell r="G1358">
            <v>9.3000000000000007</v>
          </cell>
        </row>
        <row r="1359">
          <cell r="A1359" t="str">
            <v>HOTR51</v>
          </cell>
          <cell r="B1359" t="str">
            <v>Cuina i restauració bàsica</v>
          </cell>
          <cell r="C1359" t="str">
            <v>Hostaleria i turisme</v>
          </cell>
          <cell r="D1359">
            <v>1</v>
          </cell>
          <cell r="E1359">
            <v>120</v>
          </cell>
          <cell r="F1359">
            <v>7.9</v>
          </cell>
          <cell r="G1359">
            <v>9.3000000000000007</v>
          </cell>
        </row>
        <row r="1360">
          <cell r="A1360" t="str">
            <v>HOTR52</v>
          </cell>
          <cell r="B1360" t="str">
            <v>Assistència polivalent en barra i sala</v>
          </cell>
          <cell r="C1360" t="str">
            <v>Hostaleria i turisme</v>
          </cell>
          <cell r="D1360">
            <v>1</v>
          </cell>
          <cell r="E1360">
            <v>95</v>
          </cell>
          <cell r="F1360">
            <v>7.9</v>
          </cell>
          <cell r="G1360">
            <v>9.3000000000000007</v>
          </cell>
        </row>
        <row r="1361">
          <cell r="A1361" t="str">
            <v>HOTR53</v>
          </cell>
          <cell r="B1361" t="str">
            <v>El cafè des de l'origen a la tassa</v>
          </cell>
          <cell r="C1361" t="str">
            <v>Hostaleria i turisme</v>
          </cell>
          <cell r="D1361">
            <v>2</v>
          </cell>
          <cell r="E1361">
            <v>100</v>
          </cell>
          <cell r="F1361">
            <v>7.9</v>
          </cell>
          <cell r="G1361">
            <v>9.3000000000000007</v>
          </cell>
        </row>
        <row r="1362">
          <cell r="A1362" t="str">
            <v>HOTR54</v>
          </cell>
          <cell r="B1362" t="str">
            <v>Postres d'avantguarda</v>
          </cell>
          <cell r="C1362" t="str">
            <v>Hostaleria i turisme</v>
          </cell>
          <cell r="D1362">
            <v>2</v>
          </cell>
          <cell r="E1362">
            <v>120</v>
          </cell>
          <cell r="F1362">
            <v>7.9</v>
          </cell>
          <cell r="G1362">
            <v>9.3000000000000007</v>
          </cell>
        </row>
        <row r="1363">
          <cell r="A1363" t="str">
            <v>HOTR55</v>
          </cell>
          <cell r="B1363" t="str">
            <v>Procediments bàsics al servei de cuina</v>
          </cell>
          <cell r="C1363" t="str">
            <v>Hostaleria i turisme</v>
          </cell>
          <cell r="D1363">
            <v>1</v>
          </cell>
          <cell r="E1363">
            <v>125</v>
          </cell>
          <cell r="F1363">
            <v>7.9</v>
          </cell>
          <cell r="G1363">
            <v>9.3000000000000007</v>
          </cell>
        </row>
        <row r="1364">
          <cell r="A1364" t="str">
            <v>HOTR56</v>
          </cell>
          <cell r="B1364" t="str">
            <v>Procediments bàsics al servei de sala</v>
          </cell>
          <cell r="C1364" t="str">
            <v>Hostaleria i turisme</v>
          </cell>
          <cell r="D1364">
            <v>1</v>
          </cell>
          <cell r="E1364">
            <v>125</v>
          </cell>
          <cell r="F1364">
            <v>7.9</v>
          </cell>
          <cell r="G1364">
            <v>9.3000000000000007</v>
          </cell>
        </row>
        <row r="1365">
          <cell r="A1365" t="str">
            <v>HOTT0001</v>
          </cell>
          <cell r="B1365" t="str">
            <v>TRANSFORMACIÓ DIGITAL D' AGENTS DE VIATGES</v>
          </cell>
          <cell r="C1365" t="str">
            <v>Hostaleria i turisme</v>
          </cell>
          <cell r="D1365">
            <v>2</v>
          </cell>
          <cell r="E1365">
            <v>70</v>
          </cell>
          <cell r="F1365">
            <v>7.9</v>
          </cell>
          <cell r="G1365">
            <v>9.3000000000000007</v>
          </cell>
        </row>
        <row r="1366">
          <cell r="A1366" t="str">
            <v>HOTT0002</v>
          </cell>
          <cell r="B1366" t="str">
            <v>Informador/a turístic 4.0</v>
          </cell>
          <cell r="C1366" t="str">
            <v>Hostaleria i turisme</v>
          </cell>
          <cell r="D1366">
            <v>2</v>
          </cell>
          <cell r="E1366">
            <v>40</v>
          </cell>
          <cell r="F1366">
            <v>7.9</v>
          </cell>
          <cell r="G1366">
            <v>9.3000000000000007</v>
          </cell>
        </row>
        <row r="1367">
          <cell r="A1367" t="str">
            <v>HOTT0003</v>
          </cell>
          <cell r="B1367" t="str">
            <v>NOVES TECNOLOGIES PER A TELEOPERADORS/ES I SERVEIS D'ATENCIÓ AL CLIENT</v>
          </cell>
          <cell r="C1367" t="str">
            <v>Hostaleria i turisme</v>
          </cell>
          <cell r="D1367">
            <v>2</v>
          </cell>
          <cell r="E1367">
            <v>30</v>
          </cell>
          <cell r="F1367">
            <v>7.9</v>
          </cell>
          <cell r="G1367">
            <v>9.3000000000000007</v>
          </cell>
        </row>
        <row r="1368">
          <cell r="A1368" t="str">
            <v>HOTT0004</v>
          </cell>
          <cell r="B1368" t="str">
            <v>Comercialització de productes i serveis turístics a través de l'anàlisi de dades</v>
          </cell>
          <cell r="C1368" t="str">
            <v>Hostaleria i turisme</v>
          </cell>
          <cell r="D1368">
            <v>2</v>
          </cell>
          <cell r="E1368">
            <v>100</v>
          </cell>
          <cell r="F1368">
            <v>7.9</v>
          </cell>
          <cell r="G1368">
            <v>9.3000000000000007</v>
          </cell>
        </row>
        <row r="1369">
          <cell r="A1369" t="str">
            <v>HOTT0005</v>
          </cell>
          <cell r="B1369" t="str">
            <v>Amadeus</v>
          </cell>
          <cell r="C1369" t="str">
            <v>Hostaleria i turisme</v>
          </cell>
          <cell r="D1369">
            <v>1</v>
          </cell>
          <cell r="E1369">
            <v>75</v>
          </cell>
          <cell r="F1369">
            <v>7.9</v>
          </cell>
          <cell r="G1369">
            <v>9.3000000000000007</v>
          </cell>
        </row>
        <row r="1370">
          <cell r="A1370" t="str">
            <v>HOTT0006</v>
          </cell>
          <cell r="B1370" t="str">
            <v>COMERCIALITZACIÓ DE PRODUCTES TURÍSTICS</v>
          </cell>
          <cell r="C1370" t="str">
            <v>Hostaleria i turisme</v>
          </cell>
          <cell r="D1370">
            <v>1</v>
          </cell>
          <cell r="E1370">
            <v>50</v>
          </cell>
          <cell r="F1370">
            <v>7.9</v>
          </cell>
          <cell r="G1370">
            <v>9.3000000000000007</v>
          </cell>
        </row>
        <row r="1371">
          <cell r="A1371" t="str">
            <v>HOTT0007</v>
          </cell>
          <cell r="B1371" t="str">
            <v>PROMOCIÓ I VENDA DE SERVEIS TURÍSTICS</v>
          </cell>
          <cell r="C1371" t="str">
            <v>Hostaleria i turisme</v>
          </cell>
          <cell r="D1371">
            <v>1</v>
          </cell>
          <cell r="E1371">
            <v>35</v>
          </cell>
          <cell r="F1371">
            <v>7.9</v>
          </cell>
          <cell r="G1371">
            <v>9.3000000000000007</v>
          </cell>
        </row>
        <row r="1372">
          <cell r="A1372" t="str">
            <v>HOTT0008</v>
          </cell>
          <cell r="B1372" t="str">
            <v>PROTOCOL EN ESDEVENIMENTS TURÍSTICS</v>
          </cell>
          <cell r="C1372" t="str">
            <v>Hostaleria i turisme</v>
          </cell>
          <cell r="D1372">
            <v>1</v>
          </cell>
          <cell r="E1372">
            <v>40</v>
          </cell>
          <cell r="F1372">
            <v>7.9</v>
          </cell>
          <cell r="G1372">
            <v>9.3000000000000007</v>
          </cell>
        </row>
        <row r="1373">
          <cell r="A1373" t="str">
            <v>HOTT0009</v>
          </cell>
          <cell r="B1373" t="str">
            <v>Animació turística</v>
          </cell>
          <cell r="C1373" t="str">
            <v>Hostaleria i turisme</v>
          </cell>
          <cell r="D1373">
            <v>1</v>
          </cell>
          <cell r="E1373">
            <v>50</v>
          </cell>
          <cell r="F1373">
            <v>7.9</v>
          </cell>
          <cell r="G1373">
            <v>9.3000000000000007</v>
          </cell>
        </row>
        <row r="1374">
          <cell r="A1374" t="str">
            <v>HOTT0010</v>
          </cell>
          <cell r="B1374" t="str">
            <v>COMUNICACIÓ I PROMOCIÓ DEL PATRIMONI, EL TURISME I LA CULTURA EN L' ENTORN DIGITAL</v>
          </cell>
          <cell r="C1374" t="str">
            <v>Hostaleria i turisme</v>
          </cell>
          <cell r="D1374">
            <v>2</v>
          </cell>
          <cell r="E1374">
            <v>60</v>
          </cell>
          <cell r="F1374">
            <v>7.9</v>
          </cell>
          <cell r="G1374">
            <v>9.3000000000000007</v>
          </cell>
        </row>
        <row r="1375">
          <cell r="A1375" t="str">
            <v>HOTT0011</v>
          </cell>
          <cell r="B1375" t="str">
            <v>RESERVES DE COTXES TRANSACCIONAL</v>
          </cell>
          <cell r="C1375" t="str">
            <v>Hostaleria i turisme</v>
          </cell>
          <cell r="D1375">
            <v>1</v>
          </cell>
          <cell r="E1375">
            <v>30</v>
          </cell>
          <cell r="F1375">
            <v>7.9</v>
          </cell>
          <cell r="G1375">
            <v>9.3000000000000007</v>
          </cell>
        </row>
        <row r="1376">
          <cell r="A1376" t="str">
            <v>HOTT0013</v>
          </cell>
          <cell r="B1376" t="str">
            <v>RESERVES AÈRIES</v>
          </cell>
          <cell r="C1376" t="str">
            <v>Hostaleria i turisme</v>
          </cell>
          <cell r="D1376">
            <v>1</v>
          </cell>
          <cell r="E1376">
            <v>30</v>
          </cell>
          <cell r="F1376">
            <v>7.9</v>
          </cell>
          <cell r="G1376">
            <v>9.3000000000000007</v>
          </cell>
        </row>
        <row r="1377">
          <cell r="A1377" t="str">
            <v>HOTT0014</v>
          </cell>
          <cell r="B1377" t="str">
            <v>RESERVES D' HOTELS TRANSACCIONAL</v>
          </cell>
          <cell r="C1377" t="str">
            <v>Hostaleria i turisme</v>
          </cell>
          <cell r="D1377">
            <v>1</v>
          </cell>
          <cell r="E1377">
            <v>30</v>
          </cell>
          <cell r="F1377">
            <v>7.9</v>
          </cell>
          <cell r="G1377">
            <v>9.3000000000000007</v>
          </cell>
        </row>
        <row r="1378">
          <cell r="A1378" t="str">
            <v>HOTT0015</v>
          </cell>
          <cell r="B1378" t="str">
            <v>ANGLÈS PROFESSIONAL PER AL TURISME</v>
          </cell>
          <cell r="C1378" t="str">
            <v>Hostaleria i turisme</v>
          </cell>
          <cell r="D1378">
            <v>3</v>
          </cell>
          <cell r="E1378">
            <v>60</v>
          </cell>
          <cell r="F1378">
            <v>7.9</v>
          </cell>
          <cell r="G1378">
            <v>9.3000000000000007</v>
          </cell>
        </row>
        <row r="1379">
          <cell r="A1379" t="str">
            <v>HOTT0016</v>
          </cell>
          <cell r="B1379" t="str">
            <v>EXPERIÈNCIES ENOTURÍSTIQUES</v>
          </cell>
          <cell r="C1379" t="str">
            <v>Hostaleria i turisme</v>
          </cell>
          <cell r="D1379">
            <v>3</v>
          </cell>
          <cell r="E1379">
            <v>170</v>
          </cell>
          <cell r="F1379">
            <v>7.9</v>
          </cell>
          <cell r="G1379">
            <v>9.3000000000000007</v>
          </cell>
        </row>
        <row r="1380">
          <cell r="A1380" t="str">
            <v>HOTT0017</v>
          </cell>
          <cell r="B1380" t="str">
            <v>Informació i atenció turística en llengua estrangera, Rus</v>
          </cell>
          <cell r="C1380" t="str">
            <v>Hostaleria i turisme</v>
          </cell>
          <cell r="D1380">
            <v>1</v>
          </cell>
          <cell r="E1380">
            <v>30</v>
          </cell>
          <cell r="F1380">
            <v>7.9</v>
          </cell>
          <cell r="G1380">
            <v>9.3000000000000007</v>
          </cell>
        </row>
        <row r="1381">
          <cell r="A1381" t="str">
            <v>HOTT0018</v>
          </cell>
          <cell r="B1381" t="str">
            <v>Informació i atenció turística en llengua estrangera, Francés</v>
          </cell>
          <cell r="C1381" t="str">
            <v>Hostaleria i turisme</v>
          </cell>
          <cell r="D1381">
            <v>1</v>
          </cell>
          <cell r="E1381">
            <v>30</v>
          </cell>
          <cell r="F1381">
            <v>7.9</v>
          </cell>
          <cell r="G1381">
            <v>9.3000000000000007</v>
          </cell>
        </row>
        <row r="1382">
          <cell r="A1382" t="str">
            <v>HOTT0019</v>
          </cell>
          <cell r="B1382" t="str">
            <v>Informació i atenció turística en llengua estrangera, anglès</v>
          </cell>
          <cell r="C1382" t="str">
            <v>Hostaleria i turisme</v>
          </cell>
          <cell r="D1382">
            <v>1</v>
          </cell>
          <cell r="E1382">
            <v>30</v>
          </cell>
          <cell r="F1382">
            <v>7.9</v>
          </cell>
          <cell r="G1382">
            <v>9.3000000000000007</v>
          </cell>
        </row>
        <row r="1383">
          <cell r="A1383" t="str">
            <v>HOTT0020</v>
          </cell>
          <cell r="B1383" t="str">
            <v>Informació i atenció turística en llengua estrangera, alemany</v>
          </cell>
          <cell r="C1383" t="str">
            <v>Hostaleria i turisme</v>
          </cell>
          <cell r="D1383">
            <v>1</v>
          </cell>
          <cell r="E1383">
            <v>30</v>
          </cell>
          <cell r="F1383">
            <v>7.9</v>
          </cell>
          <cell r="G1383">
            <v>9.3000000000000007</v>
          </cell>
        </row>
        <row r="1384">
          <cell r="A1384" t="str">
            <v>HOTT0021</v>
          </cell>
          <cell r="B1384" t="str">
            <v>Promoció i comunicació turística</v>
          </cell>
          <cell r="C1384" t="str">
            <v>Hostaleria i turisme</v>
          </cell>
          <cell r="D1384">
            <v>2</v>
          </cell>
          <cell r="E1384">
            <v>30</v>
          </cell>
          <cell r="F1384">
            <v>7.9</v>
          </cell>
          <cell r="G1384">
            <v>9.3000000000000007</v>
          </cell>
        </row>
        <row r="1385">
          <cell r="A1385" t="str">
            <v>HOTT0022</v>
          </cell>
          <cell r="B1385" t="str">
            <v>Desenvolupament de productes turístics</v>
          </cell>
          <cell r="C1385" t="str">
            <v>Hostaleria i turisme</v>
          </cell>
          <cell r="D1385">
            <v>2</v>
          </cell>
          <cell r="E1385">
            <v>30</v>
          </cell>
          <cell r="F1385">
            <v>7.9</v>
          </cell>
          <cell r="G1385">
            <v>9.3000000000000007</v>
          </cell>
        </row>
        <row r="1386">
          <cell r="A1386" t="str">
            <v>HOTT0023</v>
          </cell>
          <cell r="B1386" t="str">
            <v>Accessibilitat universal en l'àmbit turístic</v>
          </cell>
          <cell r="C1386" t="str">
            <v>Hostaleria i turisme</v>
          </cell>
          <cell r="D1386">
            <v>1</v>
          </cell>
          <cell r="E1386">
            <v>6</v>
          </cell>
          <cell r="F1386">
            <v>7.9</v>
          </cell>
          <cell r="G1386">
            <v>9.3000000000000007</v>
          </cell>
        </row>
        <row r="1387">
          <cell r="A1387" t="str">
            <v>HOTT0024</v>
          </cell>
          <cell r="B1387" t="str">
            <v>Accions de comercialització en el sector turístic</v>
          </cell>
          <cell r="C1387" t="str">
            <v>Hostaleria i turisme</v>
          </cell>
          <cell r="D1387">
            <v>2</v>
          </cell>
          <cell r="E1387">
            <v>20</v>
          </cell>
          <cell r="F1387">
            <v>7.9</v>
          </cell>
          <cell r="G1387">
            <v>9.3000000000000007</v>
          </cell>
        </row>
        <row r="1388">
          <cell r="A1388" t="str">
            <v>HOTT0025</v>
          </cell>
          <cell r="B1388" t="str">
            <v>Fonaments del big data i aplicació al sector turístic</v>
          </cell>
          <cell r="C1388" t="str">
            <v>Hostaleria i turisme</v>
          </cell>
          <cell r="D1388">
            <v>2</v>
          </cell>
          <cell r="E1388">
            <v>50</v>
          </cell>
          <cell r="F1388">
            <v>7.9</v>
          </cell>
          <cell r="G1388">
            <v>9.3000000000000007</v>
          </cell>
        </row>
        <row r="1389">
          <cell r="A1389" t="str">
            <v>HOTT0026</v>
          </cell>
          <cell r="B1389" t="str">
            <v>DIGITALITZACIÓ DE LA PIME TURÍSTICA</v>
          </cell>
          <cell r="C1389" t="str">
            <v>Hostaleria i turisme</v>
          </cell>
          <cell r="D1389">
            <v>2</v>
          </cell>
          <cell r="E1389">
            <v>35</v>
          </cell>
          <cell r="F1389">
            <v>7.9</v>
          </cell>
          <cell r="G1389">
            <v>9.3000000000000007</v>
          </cell>
        </row>
        <row r="1390">
          <cell r="A1390" t="str">
            <v>HOTT0027</v>
          </cell>
          <cell r="B1390" t="str">
            <v>PLANIFICACIÓ I GESTIÓ DEL PATRIMONI CULTURAL ENOTURÍSTIC</v>
          </cell>
          <cell r="C1390" t="str">
            <v>Hostaleria i turisme</v>
          </cell>
          <cell r="D1390">
            <v>3</v>
          </cell>
          <cell r="E1390">
            <v>120</v>
          </cell>
          <cell r="F1390">
            <v>7.9</v>
          </cell>
          <cell r="G1390">
            <v>9.3000000000000007</v>
          </cell>
        </row>
        <row r="1391">
          <cell r="A1391" t="str">
            <v>HOTT0028</v>
          </cell>
          <cell r="B1391" t="str">
            <v>PLANIFICACIÓ I GESTIÓ DEL PATRIMONI NATURAL ENOTURÍSTIC</v>
          </cell>
          <cell r="C1391" t="str">
            <v>Hostaleria i turisme</v>
          </cell>
          <cell r="D1391">
            <v>3</v>
          </cell>
          <cell r="E1391">
            <v>120</v>
          </cell>
          <cell r="F1391">
            <v>7.9</v>
          </cell>
          <cell r="G1391">
            <v>9.3000000000000007</v>
          </cell>
        </row>
        <row r="1392">
          <cell r="A1392" t="str">
            <v>HOTT0029</v>
          </cell>
          <cell r="B1392" t="str">
            <v>MÀRQUETING DIGITAL ENOTURÍSTIC</v>
          </cell>
          <cell r="C1392" t="str">
            <v>Hostaleria i turisme</v>
          </cell>
          <cell r="D1392">
            <v>3</v>
          </cell>
          <cell r="E1392">
            <v>130</v>
          </cell>
          <cell r="F1392">
            <v>7.9</v>
          </cell>
          <cell r="G1392">
            <v>9.3000000000000007</v>
          </cell>
        </row>
        <row r="1393">
          <cell r="A1393" t="str">
            <v>HOTT0030</v>
          </cell>
          <cell r="B1393" t="str">
            <v>ANÀLISI DE DADES EN L' ACTIVITAT ENOTURÍSTICA</v>
          </cell>
          <cell r="C1393" t="str">
            <v>Hostaleria i turisme</v>
          </cell>
          <cell r="D1393">
            <v>3</v>
          </cell>
          <cell r="E1393">
            <v>130</v>
          </cell>
          <cell r="F1393">
            <v>7.9</v>
          </cell>
          <cell r="G1393">
            <v>9.3000000000000007</v>
          </cell>
        </row>
        <row r="1394">
          <cell r="A1394" t="str">
            <v>HOTT01</v>
          </cell>
          <cell r="B1394" t="str">
            <v>ACCIONS BÀSIQUES DAVANT LA COVID-19 EN TURISME I HOSTALERIA</v>
          </cell>
          <cell r="C1394" t="str">
            <v>Hostaleria i turisme</v>
          </cell>
          <cell r="D1394">
            <v>1</v>
          </cell>
          <cell r="E1394">
            <v>55</v>
          </cell>
          <cell r="F1394">
            <v>7.9</v>
          </cell>
          <cell r="G1394">
            <v>9.3000000000000007</v>
          </cell>
        </row>
        <row r="1395">
          <cell r="A1395" t="str">
            <v>HOTT02</v>
          </cell>
          <cell r="B1395" t="str">
            <v>TECNOLOGIES QUE DONEN SUPORT A L'ECONOMIA CIRCULAR EN ALLOTJAMENTS TURISTICS EN L'ERA POST COVID</v>
          </cell>
          <cell r="C1395" t="str">
            <v>Hostaleria i turisme</v>
          </cell>
          <cell r="D1395">
            <v>1</v>
          </cell>
          <cell r="E1395">
            <v>20</v>
          </cell>
          <cell r="F1395">
            <v>7.9</v>
          </cell>
          <cell r="G1395">
            <v>9.3000000000000007</v>
          </cell>
        </row>
        <row r="1396">
          <cell r="A1396" t="str">
            <v>HOTT03</v>
          </cell>
          <cell r="B1396" t="str">
            <v>PROTOCOL DE PROTECCIÓ I SEGURETAT EN L' ORGANITZACIÓ D' ESDEVENIMENTS</v>
          </cell>
          <cell r="C1396" t="str">
            <v>Hostaleria i turisme</v>
          </cell>
          <cell r="D1396">
            <v>1</v>
          </cell>
          <cell r="E1396">
            <v>30</v>
          </cell>
          <cell r="F1396">
            <v>7.9</v>
          </cell>
          <cell r="G1396">
            <v>9.3000000000000007</v>
          </cell>
        </row>
        <row r="1397">
          <cell r="A1397" t="str">
            <v>HOTT04</v>
          </cell>
          <cell r="B1397" t="str">
            <v>Tancament d'operacions de venda al sector d'agències de viatges</v>
          </cell>
          <cell r="C1397" t="str">
            <v>Hostaleria i turisme</v>
          </cell>
          <cell r="D1397">
            <v>2</v>
          </cell>
          <cell r="E1397">
            <v>8</v>
          </cell>
          <cell r="F1397">
            <v>7.9</v>
          </cell>
          <cell r="G1397">
            <v>9.3000000000000007</v>
          </cell>
        </row>
        <row r="1398">
          <cell r="A1398" t="str">
            <v>HOTT05</v>
          </cell>
          <cell r="B1398" t="str">
            <v>Plataformes en línia de lloguer de vehicles</v>
          </cell>
          <cell r="C1398" t="str">
            <v>Hostaleria i turisme</v>
          </cell>
          <cell r="D1398">
            <v>2</v>
          </cell>
          <cell r="E1398">
            <v>8</v>
          </cell>
          <cell r="F1398">
            <v>7.9</v>
          </cell>
          <cell r="G1398">
            <v>9.3000000000000007</v>
          </cell>
        </row>
        <row r="1399">
          <cell r="A1399" t="str">
            <v>HOTT06</v>
          </cell>
          <cell r="B1399" t="str">
            <v>Gestió multicanal a les agències de viatges</v>
          </cell>
          <cell r="C1399" t="str">
            <v>Hostaleria i turisme</v>
          </cell>
          <cell r="D1399">
            <v>2</v>
          </cell>
          <cell r="E1399">
            <v>8</v>
          </cell>
          <cell r="F1399">
            <v>7.9</v>
          </cell>
          <cell r="G1399">
            <v>9.3000000000000007</v>
          </cell>
        </row>
        <row r="1400">
          <cell r="A1400" t="str">
            <v>HOTU0002</v>
          </cell>
          <cell r="B1400" t="str">
            <v>ECOTURISME</v>
          </cell>
          <cell r="C1400" t="str">
            <v>Hostaleria i turisme</v>
          </cell>
          <cell r="D1400">
            <v>1</v>
          </cell>
          <cell r="E1400">
            <v>60</v>
          </cell>
          <cell r="F1400">
            <v>7.9</v>
          </cell>
          <cell r="G1400">
            <v>9.3000000000000007</v>
          </cell>
        </row>
        <row r="1401">
          <cell r="A1401" t="str">
            <v>IEXD0001</v>
          </cell>
          <cell r="B1401" t="str">
            <v>PROGRAMACIÓ I MANEIG DE MÀQUINES DE CONTROL NUMÈRIC PER A LA INDÚSTRIA DE LA PEDRA I DERIVATS</v>
          </cell>
          <cell r="C1401" t="str">
            <v>Indústries extractives</v>
          </cell>
          <cell r="D1401">
            <v>2</v>
          </cell>
          <cell r="E1401">
            <v>490</v>
          </cell>
          <cell r="F1401">
            <v>7.86</v>
          </cell>
          <cell r="G1401">
            <v>9.68</v>
          </cell>
        </row>
        <row r="1402">
          <cell r="A1402" t="str">
            <v>IEXD0002</v>
          </cell>
          <cell r="B1402" t="str">
            <v>MANEIG I MANTENIMENT DE PALA CARREGADORA, EXCAVADORA HIDRÀULICA I DÚMPER EN EXPLOTACIONS MINERES A CEL OBERT</v>
          </cell>
          <cell r="C1402" t="str">
            <v>Indústries extractives</v>
          </cell>
          <cell r="D1402">
            <v>1</v>
          </cell>
          <cell r="E1402">
            <v>510</v>
          </cell>
          <cell r="F1402">
            <v>7.86</v>
          </cell>
          <cell r="G1402">
            <v>9.68</v>
          </cell>
        </row>
        <row r="1403">
          <cell r="A1403" t="str">
            <v>IEXD01</v>
          </cell>
          <cell r="B1403" t="str">
            <v>DISSENY I PROTOTIPATGE DE PECES 2D PER A LA INDÚSTRIA DE LA PEDRA I DERIVATS</v>
          </cell>
          <cell r="C1403" t="str">
            <v>Indústries extractives</v>
          </cell>
          <cell r="D1403">
            <v>1</v>
          </cell>
          <cell r="E1403">
            <v>60</v>
          </cell>
          <cell r="F1403">
            <v>7.86</v>
          </cell>
          <cell r="G1403">
            <v>9.68</v>
          </cell>
        </row>
        <row r="1404">
          <cell r="A1404" t="str">
            <v>IEXD02</v>
          </cell>
          <cell r="B1404" t="str">
            <v>Modelat de peces en 3D per a la indústria de la pedra i derivats</v>
          </cell>
          <cell r="C1404" t="str">
            <v>Indústries extractives</v>
          </cell>
          <cell r="D1404">
            <v>1</v>
          </cell>
          <cell r="E1404">
            <v>60</v>
          </cell>
          <cell r="F1404">
            <v>7.86</v>
          </cell>
          <cell r="G1404">
            <v>9.68</v>
          </cell>
        </row>
        <row r="1405">
          <cell r="A1405" t="str">
            <v>IEXD03</v>
          </cell>
          <cell r="B1405" t="str">
            <v>Programació CAD-CAM de sòlids 3D i maneig de màquines de CNC per a la fabricació de productes de pedra natural i derivats</v>
          </cell>
          <cell r="C1405" t="str">
            <v>Indústries extractives</v>
          </cell>
          <cell r="D1405">
            <v>1</v>
          </cell>
          <cell r="E1405">
            <v>60</v>
          </cell>
          <cell r="F1405">
            <v>7.86</v>
          </cell>
          <cell r="G1405">
            <v>9.68</v>
          </cell>
        </row>
        <row r="1406">
          <cell r="A1406" t="str">
            <v>IEXD04</v>
          </cell>
          <cell r="B1406" t="str">
            <v>Programació CAD-CAM de màquines de CNC per al disseny i elaboració de productes de pedra natural i derivats</v>
          </cell>
          <cell r="C1406" t="str">
            <v>Indústries extractives</v>
          </cell>
          <cell r="D1406">
            <v>1</v>
          </cell>
          <cell r="E1406">
            <v>60</v>
          </cell>
          <cell r="F1406">
            <v>7.86</v>
          </cell>
          <cell r="G1406">
            <v>9.68</v>
          </cell>
        </row>
        <row r="1407">
          <cell r="A1407" t="str">
            <v>IEXD05</v>
          </cell>
          <cell r="B1407" t="str">
            <v>Programació i maneig de màquines de tall amb aigua a alta pressió per a l'elaboració de productes de pedra natural i derivats</v>
          </cell>
          <cell r="C1407" t="str">
            <v>Indústries extractives</v>
          </cell>
          <cell r="D1407">
            <v>1</v>
          </cell>
          <cell r="E1407">
            <v>40</v>
          </cell>
          <cell r="F1407">
            <v>7.86</v>
          </cell>
          <cell r="G1407">
            <v>9.68</v>
          </cell>
        </row>
        <row r="1408">
          <cell r="A1408" t="str">
            <v>IEXD06</v>
          </cell>
          <cell r="B1408" t="str">
            <v>Formació preventiva en operacions de plantes de roques ornamentals.</v>
          </cell>
          <cell r="C1408" t="str">
            <v>Indústries extractives</v>
          </cell>
          <cell r="D1408">
            <v>1</v>
          </cell>
          <cell r="E1408">
            <v>20</v>
          </cell>
          <cell r="F1408">
            <v>7.86</v>
          </cell>
          <cell r="G1408">
            <v>9.68</v>
          </cell>
        </row>
        <row r="1409">
          <cell r="A1409" t="str">
            <v>IEXD07</v>
          </cell>
          <cell r="B1409" t="str">
            <v>Interpretació de plànols en la indústria de la pedra natural i derivats.</v>
          </cell>
          <cell r="C1409" t="str">
            <v>Indústries extractives</v>
          </cell>
          <cell r="D1409">
            <v>2</v>
          </cell>
          <cell r="E1409">
            <v>60</v>
          </cell>
          <cell r="F1409">
            <v>7.86</v>
          </cell>
          <cell r="G1409">
            <v>9.68</v>
          </cell>
        </row>
        <row r="1410">
          <cell r="A1410" t="str">
            <v>IEXD08</v>
          </cell>
          <cell r="B1410" t="str">
            <v>Processos productius en la indústria de la pedra natural i derivats.</v>
          </cell>
          <cell r="C1410" t="str">
            <v>Indústries extractives</v>
          </cell>
          <cell r="D1410">
            <v>1</v>
          </cell>
          <cell r="E1410">
            <v>60</v>
          </cell>
          <cell r="F1410">
            <v>7.86</v>
          </cell>
          <cell r="G1410">
            <v>9.68</v>
          </cell>
        </row>
        <row r="1411">
          <cell r="A1411" t="str">
            <v>IEXD09</v>
          </cell>
          <cell r="B1411" t="str">
            <v>Tall de blocs i taules de pedra natural i derivats.</v>
          </cell>
          <cell r="C1411" t="str">
            <v>Indústries extractives</v>
          </cell>
          <cell r="D1411">
            <v>2</v>
          </cell>
          <cell r="E1411">
            <v>90</v>
          </cell>
          <cell r="F1411">
            <v>7.86</v>
          </cell>
          <cell r="G1411">
            <v>9.68</v>
          </cell>
        </row>
        <row r="1412">
          <cell r="A1412" t="str">
            <v>IEXD10</v>
          </cell>
          <cell r="B1412" t="str">
            <v>Tractaments superficials aplicats a la pedra natural i derivats.</v>
          </cell>
          <cell r="C1412" t="str">
            <v>Indústries extractives</v>
          </cell>
          <cell r="D1412">
            <v>2</v>
          </cell>
          <cell r="E1412">
            <v>70</v>
          </cell>
          <cell r="F1412">
            <v>7.86</v>
          </cell>
          <cell r="G1412">
            <v>9.68</v>
          </cell>
        </row>
        <row r="1413">
          <cell r="A1413" t="str">
            <v>IEXD11</v>
          </cell>
          <cell r="B1413" t="str">
            <v>Mecanitzacions de peces de pedra natural i derivats amb centres de control numèric.</v>
          </cell>
          <cell r="C1413" t="str">
            <v>Indústries extractives</v>
          </cell>
          <cell r="D1413">
            <v>2</v>
          </cell>
          <cell r="E1413">
            <v>270</v>
          </cell>
          <cell r="F1413">
            <v>7.86</v>
          </cell>
          <cell r="G1413">
            <v>9.68</v>
          </cell>
        </row>
        <row r="1414">
          <cell r="A1414" t="str">
            <v>IEXD12</v>
          </cell>
          <cell r="B1414" t="str">
            <v>Elaboració industrial de peces de pedra natural i derivats.</v>
          </cell>
          <cell r="C1414" t="str">
            <v>Indústries extractives</v>
          </cell>
          <cell r="D1414">
            <v>2</v>
          </cell>
          <cell r="E1414">
            <v>270</v>
          </cell>
          <cell r="F1414">
            <v>7.86</v>
          </cell>
          <cell r="G1414">
            <v>9.68</v>
          </cell>
        </row>
        <row r="1415">
          <cell r="A1415" t="str">
            <v>IEXD13</v>
          </cell>
          <cell r="B1415" t="str">
            <v>Tècniques volumètriques de modelatge i emmotllament aplicades a la pedra natural i derivats.</v>
          </cell>
          <cell r="C1415" t="str">
            <v>Indústries extractives</v>
          </cell>
          <cell r="D1415">
            <v>2</v>
          </cell>
          <cell r="E1415">
            <v>90</v>
          </cell>
          <cell r="F1415">
            <v>7.86</v>
          </cell>
          <cell r="G1415">
            <v>9.68</v>
          </cell>
        </row>
        <row r="1416">
          <cell r="A1416" t="str">
            <v>IEXD14</v>
          </cell>
          <cell r="B1416" t="str">
            <v>Processos de programació i mecanització amb màquines de CNC per a la indústria de la pedranatural i derivats.</v>
          </cell>
          <cell r="C1416" t="str">
            <v>Indústries extractives</v>
          </cell>
          <cell r="D1416">
            <v>2</v>
          </cell>
          <cell r="E1416">
            <v>270</v>
          </cell>
          <cell r="F1416">
            <v>7.86</v>
          </cell>
          <cell r="G1416">
            <v>9.68</v>
          </cell>
        </row>
        <row r="1417">
          <cell r="A1417" t="str">
            <v>IEXD15</v>
          </cell>
          <cell r="B1417" t="str">
            <v>Reproducció tècnica de talla artística, artesanal i industrial de la pedra natural i derivats.</v>
          </cell>
          <cell r="C1417" t="str">
            <v>Indústries extractives</v>
          </cell>
          <cell r="D1417">
            <v>2</v>
          </cell>
          <cell r="E1417">
            <v>270</v>
          </cell>
          <cell r="F1417">
            <v>7.86</v>
          </cell>
          <cell r="G1417">
            <v>9.68</v>
          </cell>
        </row>
        <row r="1418">
          <cell r="A1418" t="str">
            <v>IEXM01</v>
          </cell>
          <cell r="B1418" t="str">
            <v>CAPACITACIÓ TECNICA D' ARTILLER BÀSIC</v>
          </cell>
          <cell r="C1418" t="str">
            <v>Indústries extractives</v>
          </cell>
          <cell r="D1418">
            <v>2</v>
          </cell>
          <cell r="E1418">
            <v>30</v>
          </cell>
          <cell r="F1418">
            <v>7.86</v>
          </cell>
          <cell r="G1418">
            <v>9.68</v>
          </cell>
        </row>
        <row r="1419">
          <cell r="A1419" t="str">
            <v>IEXM02</v>
          </cell>
          <cell r="B1419" t="str">
            <v>GESTIÓ DE RESIDUS EN LES ACTIVITATS MINERES</v>
          </cell>
          <cell r="C1419" t="str">
            <v>Indústries extractives</v>
          </cell>
          <cell r="D1419">
            <v>2</v>
          </cell>
          <cell r="E1419">
            <v>60</v>
          </cell>
          <cell r="F1419">
            <v>7.86</v>
          </cell>
          <cell r="G1419">
            <v>9.68</v>
          </cell>
        </row>
        <row r="1420">
          <cell r="A1420" t="str">
            <v>IEXM03</v>
          </cell>
          <cell r="B1420" t="str">
            <v>MODELITZACIÓ GEOLÒGICA</v>
          </cell>
          <cell r="C1420" t="str">
            <v>Indústries extractives</v>
          </cell>
          <cell r="D1420">
            <v>3</v>
          </cell>
          <cell r="E1420">
            <v>30</v>
          </cell>
          <cell r="F1420">
            <v>7.86</v>
          </cell>
          <cell r="G1420">
            <v>9.68</v>
          </cell>
        </row>
        <row r="1421">
          <cell r="A1421" t="str">
            <v>IEXM04</v>
          </cell>
          <cell r="B1421" t="str">
            <v>PLANIFICACIÓ D' EXPLOTACIONS MINERES</v>
          </cell>
          <cell r="C1421" t="str">
            <v>Indústries extractives</v>
          </cell>
          <cell r="D1421">
            <v>3</v>
          </cell>
          <cell r="E1421">
            <v>30</v>
          </cell>
          <cell r="F1421">
            <v>7.86</v>
          </cell>
          <cell r="G1421">
            <v>9.68</v>
          </cell>
        </row>
        <row r="1422">
          <cell r="A1422" t="str">
            <v>IEXM05</v>
          </cell>
          <cell r="B1422" t="str">
            <v>MANEIG I MANTENIMENT DE LA RETROEXCAVADORA EN OBRA CIVIL I MINERIA</v>
          </cell>
          <cell r="C1422" t="str">
            <v>Indústries extractives</v>
          </cell>
          <cell r="D1422">
            <v>1</v>
          </cell>
          <cell r="E1422">
            <v>435</v>
          </cell>
          <cell r="F1422">
            <v>7.86</v>
          </cell>
          <cell r="G1422">
            <v>9.68</v>
          </cell>
        </row>
        <row r="1423">
          <cell r="A1423" t="str">
            <v>IEXM06</v>
          </cell>
          <cell r="B1423" t="str">
            <v>MANEIG I MANTENIMENT DEL DUMPER/VOLQUET EN OBRA CIVIL I MINERIA</v>
          </cell>
          <cell r="C1423" t="str">
            <v>Indústries extractives</v>
          </cell>
          <cell r="D1423">
            <v>1</v>
          </cell>
          <cell r="E1423">
            <v>460</v>
          </cell>
          <cell r="F1423">
            <v>7.86</v>
          </cell>
          <cell r="G1423">
            <v>9.68</v>
          </cell>
        </row>
        <row r="1424">
          <cell r="A1424" t="str">
            <v>IEXM07</v>
          </cell>
          <cell r="B1424" t="str">
            <v>MANEIG I MANTENIMENT DE LA PALA CARREGADORA EN OBRA CIVIL I MINERIA</v>
          </cell>
          <cell r="C1424" t="str">
            <v>Indústries extractives</v>
          </cell>
          <cell r="D1424">
            <v>1</v>
          </cell>
          <cell r="E1424">
            <v>420</v>
          </cell>
          <cell r="F1424">
            <v>7.86</v>
          </cell>
          <cell r="G1424">
            <v>9.68</v>
          </cell>
        </row>
        <row r="1425">
          <cell r="A1425" t="str">
            <v>IFCD0001</v>
          </cell>
          <cell r="B1425" t="str">
            <v>DESENVOLUPAMENT DE SOFTWARE AMB TECNOLOGIES .NET</v>
          </cell>
          <cell r="C1425" t="str">
            <v>Informàtica i comunicacions</v>
          </cell>
          <cell r="D1425">
            <v>4</v>
          </cell>
          <cell r="E1425">
            <v>220</v>
          </cell>
          <cell r="F1425">
            <v>8.25</v>
          </cell>
          <cell r="G1425">
            <v>9.82</v>
          </cell>
        </row>
        <row r="1426">
          <cell r="A1426" t="str">
            <v>IFCD0002</v>
          </cell>
          <cell r="B1426" t="str">
            <v>DESENVOLUPAMENT D' APLICACIONS MOBILS PER A IOS I ANDROID AMB FLUTTER</v>
          </cell>
          <cell r="C1426" t="str">
            <v>Informàtica i comunicacions</v>
          </cell>
          <cell r="D1426">
            <v>3</v>
          </cell>
          <cell r="E1426">
            <v>240</v>
          </cell>
          <cell r="F1426">
            <v>8.25</v>
          </cell>
          <cell r="G1426">
            <v>9.82</v>
          </cell>
        </row>
        <row r="1427">
          <cell r="A1427" t="str">
            <v>IFCD0003</v>
          </cell>
          <cell r="B1427" t="str">
            <v>LPI EINES DEVOPS</v>
          </cell>
          <cell r="C1427" t="str">
            <v>Informàtica i comunicacions</v>
          </cell>
          <cell r="D1427">
            <v>3</v>
          </cell>
          <cell r="E1427">
            <v>120</v>
          </cell>
          <cell r="F1427">
            <v>8.25</v>
          </cell>
          <cell r="G1427">
            <v>9.82</v>
          </cell>
        </row>
        <row r="1428">
          <cell r="A1428" t="str">
            <v>IFCD0004</v>
          </cell>
          <cell r="B1428" t="str">
            <v>DESENVOLUPADOR BIG DATA EVENT STREAMING PROCESSING</v>
          </cell>
          <cell r="C1428" t="str">
            <v>Informàtica i comunicacions</v>
          </cell>
          <cell r="D1428">
            <v>3</v>
          </cell>
          <cell r="E1428">
            <v>220</v>
          </cell>
          <cell r="F1428">
            <v>8.25</v>
          </cell>
          <cell r="G1428">
            <v>9.82</v>
          </cell>
        </row>
        <row r="1429">
          <cell r="A1429" t="str">
            <v>IFCD0005</v>
          </cell>
          <cell r="B1429" t="str">
            <v>PROGRAMADOR JAVA ES PROFESSIONAL EN CLOUD</v>
          </cell>
          <cell r="C1429" t="str">
            <v>Informàtica i comunicacions</v>
          </cell>
          <cell r="D1429">
            <v>3</v>
          </cell>
          <cell r="E1429">
            <v>240</v>
          </cell>
          <cell r="F1429">
            <v>8.25</v>
          </cell>
          <cell r="G1429">
            <v>9.82</v>
          </cell>
        </row>
        <row r="1430">
          <cell r="A1430" t="str">
            <v>IFCD0006</v>
          </cell>
          <cell r="B1430" t="str">
            <v>EXPERT EN ORACLE ANALYTICS CLOUD I BUSINESS INTELLIGENCE</v>
          </cell>
          <cell r="C1430" t="str">
            <v>Informàtica i comunicacions</v>
          </cell>
          <cell r="D1430">
            <v>3</v>
          </cell>
          <cell r="E1430">
            <v>280</v>
          </cell>
          <cell r="F1430">
            <v>8.25</v>
          </cell>
          <cell r="G1430">
            <v>9.82</v>
          </cell>
        </row>
        <row r="1431">
          <cell r="A1431" t="str">
            <v>IFCD0007</v>
          </cell>
          <cell r="B1431" t="str">
            <v>DESENVOLUPADOR APLICACIONS EN ORACLE CLOUD DEVOPS I KUBERNETES</v>
          </cell>
          <cell r="C1431" t="str">
            <v>Informàtica i comunicacions</v>
          </cell>
          <cell r="D1431">
            <v>3</v>
          </cell>
          <cell r="E1431">
            <v>210</v>
          </cell>
          <cell r="F1431">
            <v>8.25</v>
          </cell>
          <cell r="G1431">
            <v>9.82</v>
          </cell>
        </row>
        <row r="1432">
          <cell r="A1432" t="str">
            <v>IFCD0008</v>
          </cell>
          <cell r="B1432" t="str">
            <v>CREACIÓ I DESENVOLUPAMENT D' APLICACIONS WEB</v>
          </cell>
          <cell r="C1432" t="str">
            <v>Informàtica i comunicacions</v>
          </cell>
          <cell r="D1432">
            <v>2</v>
          </cell>
          <cell r="E1432">
            <v>605</v>
          </cell>
          <cell r="F1432">
            <v>8.25</v>
          </cell>
          <cell r="G1432">
            <v>9.82</v>
          </cell>
        </row>
        <row r="1433">
          <cell r="A1433" t="str">
            <v>IFCD0009</v>
          </cell>
          <cell r="B1433" t="str">
            <v>CREACIÓ I DESENVOLUPAMENT D' APLICACIONS WEB</v>
          </cell>
          <cell r="C1433" t="str">
            <v>Informàtica i comunicacions</v>
          </cell>
          <cell r="D1433">
            <v>2</v>
          </cell>
          <cell r="E1433">
            <v>250</v>
          </cell>
          <cell r="F1433">
            <v>8.25</v>
          </cell>
          <cell r="G1433">
            <v>9.82</v>
          </cell>
        </row>
        <row r="1434">
          <cell r="A1434" t="str">
            <v>IFCD0010</v>
          </cell>
          <cell r="B1434" t="str">
            <v>PENSAMENT COMPUTACIONAL I PROGRAMACIÓ WEB</v>
          </cell>
          <cell r="C1434" t="str">
            <v>Informàtica i comunicacions</v>
          </cell>
          <cell r="D1434">
            <v>2</v>
          </cell>
          <cell r="E1434">
            <v>250</v>
          </cell>
          <cell r="F1434">
            <v>8.25</v>
          </cell>
          <cell r="G1434">
            <v>9.82</v>
          </cell>
        </row>
        <row r="1435">
          <cell r="A1435" t="str">
            <v>IFCD0011</v>
          </cell>
          <cell r="B1435" t="str">
            <v>PENSAMENT COMPUTACIONAL I PROGRAMACIÓ WEB</v>
          </cell>
          <cell r="C1435" t="str">
            <v>Informàtica i comunicacions</v>
          </cell>
          <cell r="D1435">
            <v>3</v>
          </cell>
          <cell r="E1435">
            <v>150</v>
          </cell>
          <cell r="F1435">
            <v>8.25</v>
          </cell>
          <cell r="G1435">
            <v>9.82</v>
          </cell>
        </row>
        <row r="1436">
          <cell r="A1436" t="str">
            <v>IFCD0012</v>
          </cell>
          <cell r="B1436" t="str">
            <v>MICROSERVEIS EN JAVA</v>
          </cell>
          <cell r="C1436" t="str">
            <v>Informàtica i comunicacions</v>
          </cell>
          <cell r="D1436">
            <v>4</v>
          </cell>
          <cell r="E1436">
            <v>120</v>
          </cell>
          <cell r="F1436">
            <v>8.25</v>
          </cell>
          <cell r="G1436">
            <v>9.82</v>
          </cell>
        </row>
        <row r="1437">
          <cell r="A1437" t="str">
            <v>IFCD0013</v>
          </cell>
          <cell r="B1437" t="str">
            <v>PROGRAMADOR BIG DATA</v>
          </cell>
          <cell r="C1437" t="str">
            <v>Informàtica i comunicacions</v>
          </cell>
          <cell r="D1437">
            <v>4</v>
          </cell>
          <cell r="E1437">
            <v>120</v>
          </cell>
          <cell r="F1437">
            <v>8.25</v>
          </cell>
          <cell r="G1437">
            <v>9.82</v>
          </cell>
        </row>
        <row r="1438">
          <cell r="A1438" t="str">
            <v>IFCD0014</v>
          </cell>
          <cell r="B1438" t="str">
            <v>DESENVOLUPAMENT D' APLICACIONS AMB SPRING I HIBERNATE</v>
          </cell>
          <cell r="C1438" t="str">
            <v>Informàtica i comunicacions</v>
          </cell>
          <cell r="D1438">
            <v>4</v>
          </cell>
          <cell r="E1438">
            <v>100</v>
          </cell>
          <cell r="F1438">
            <v>8.25</v>
          </cell>
          <cell r="G1438">
            <v>9.82</v>
          </cell>
        </row>
        <row r="1439">
          <cell r="A1439" t="str">
            <v>IFCD0015</v>
          </cell>
          <cell r="B1439" t="str">
            <v>ANALISTA PROGRAMADOR SALESFORCE</v>
          </cell>
          <cell r="C1439" t="str">
            <v>Informàtica i comunicacions</v>
          </cell>
          <cell r="D1439">
            <v>2</v>
          </cell>
          <cell r="E1439">
            <v>200</v>
          </cell>
          <cell r="F1439">
            <v>8.25</v>
          </cell>
          <cell r="G1439">
            <v>9.82</v>
          </cell>
        </row>
        <row r="1440">
          <cell r="A1440" t="str">
            <v>IFCD0016</v>
          </cell>
          <cell r="B1440" t="str">
            <v>CREACIÓ DE VIDEOJOCS AMB UNREAL ENGINE</v>
          </cell>
          <cell r="C1440" t="str">
            <v>Informàtica i comunicacions</v>
          </cell>
          <cell r="D1440">
            <v>3</v>
          </cell>
          <cell r="E1440">
            <v>350</v>
          </cell>
          <cell r="F1440">
            <v>8.25</v>
          </cell>
          <cell r="G1440">
            <v>9.82</v>
          </cell>
        </row>
        <row r="1441">
          <cell r="A1441" t="str">
            <v>IFCD0017</v>
          </cell>
          <cell r="B1441" t="str">
            <v>PROGRAMACIÓ J2EE MULTIPLATAFORMA</v>
          </cell>
          <cell r="C1441" t="str">
            <v>Informàtica i comunicacions</v>
          </cell>
          <cell r="D1441">
            <v>4</v>
          </cell>
          <cell r="E1441">
            <v>120</v>
          </cell>
          <cell r="F1441">
            <v>8.25</v>
          </cell>
          <cell r="G1441">
            <v>9.82</v>
          </cell>
        </row>
        <row r="1442">
          <cell r="A1442" t="str">
            <v>IFCD0018</v>
          </cell>
          <cell r="B1442" t="str">
            <v>TECNOLOGIES GRÀFIQUES PER A LA GENERACIÓ DE VIDEOJOCS</v>
          </cell>
          <cell r="C1442" t="str">
            <v>Informàtica i comunicacions</v>
          </cell>
          <cell r="D1442">
            <v>3</v>
          </cell>
          <cell r="E1442">
            <v>300</v>
          </cell>
          <cell r="F1442">
            <v>8.25</v>
          </cell>
          <cell r="G1442">
            <v>9.82</v>
          </cell>
        </row>
        <row r="1443">
          <cell r="A1443" t="str">
            <v>IFCD0019</v>
          </cell>
          <cell r="B1443" t="str">
            <v>Iniciació a la programació en C</v>
          </cell>
          <cell r="C1443" t="str">
            <v>Informàtica i comunicacions</v>
          </cell>
          <cell r="D1443">
            <v>2</v>
          </cell>
          <cell r="E1443">
            <v>42</v>
          </cell>
          <cell r="F1443">
            <v>8.25</v>
          </cell>
          <cell r="G1443">
            <v>9.82</v>
          </cell>
        </row>
        <row r="1444">
          <cell r="A1444" t="str">
            <v>IFCD0020</v>
          </cell>
          <cell r="B1444" t="str">
            <v>DESENVOLUPAMENT D' APLICACIONS I DEVOPS AMB GOOGLE CLOUD PLATFORM</v>
          </cell>
          <cell r="C1444" t="str">
            <v>Informàtica i comunicacions</v>
          </cell>
          <cell r="D1444">
            <v>3</v>
          </cell>
          <cell r="E1444">
            <v>180</v>
          </cell>
          <cell r="F1444">
            <v>8.25</v>
          </cell>
          <cell r="G1444">
            <v>9.82</v>
          </cell>
        </row>
        <row r="1445">
          <cell r="A1445" t="str">
            <v>IFCD0021</v>
          </cell>
          <cell r="B1445" t="str">
            <v>FullStack Júnior Web Developer amb JAVA</v>
          </cell>
          <cell r="C1445" t="str">
            <v>Informàtica i comunicacions</v>
          </cell>
          <cell r="D1445">
            <v>2</v>
          </cell>
          <cell r="E1445">
            <v>260</v>
          </cell>
          <cell r="F1445">
            <v>8.25</v>
          </cell>
          <cell r="G1445">
            <v>9.82</v>
          </cell>
        </row>
        <row r="1446">
          <cell r="A1446" t="str">
            <v>IFCD0022</v>
          </cell>
          <cell r="B1446" t="str">
            <v>FullStack Web Developer amb JAVASCRIPT</v>
          </cell>
          <cell r="C1446" t="str">
            <v>Informàtica i comunicacions</v>
          </cell>
          <cell r="D1446">
            <v>2</v>
          </cell>
          <cell r="E1446">
            <v>260</v>
          </cell>
          <cell r="F1446">
            <v>8.25</v>
          </cell>
          <cell r="G1446">
            <v>9.82</v>
          </cell>
        </row>
        <row r="1447">
          <cell r="A1447" t="str">
            <v>IFCD0023</v>
          </cell>
          <cell r="B1447" t="str">
            <v>FullStack Júnior Web Developer amb C#</v>
          </cell>
          <cell r="C1447" t="str">
            <v>Informàtica i comunicacions</v>
          </cell>
          <cell r="D1447">
            <v>2</v>
          </cell>
          <cell r="E1447">
            <v>260</v>
          </cell>
          <cell r="F1447">
            <v>8.25</v>
          </cell>
          <cell r="G1447">
            <v>9.82</v>
          </cell>
        </row>
        <row r="1448">
          <cell r="A1448" t="str">
            <v>IFCD0024</v>
          </cell>
          <cell r="B1448" t="str">
            <v>FullStack Júnior Web Developer amb PHP</v>
          </cell>
          <cell r="C1448" t="str">
            <v>Informàtica i comunicacions</v>
          </cell>
          <cell r="D1448">
            <v>2</v>
          </cell>
          <cell r="E1448">
            <v>260</v>
          </cell>
          <cell r="F1448">
            <v>8.25</v>
          </cell>
          <cell r="G1448">
            <v>9.82</v>
          </cell>
        </row>
        <row r="1449">
          <cell r="A1449" t="str">
            <v>IFCD0025</v>
          </cell>
          <cell r="B1449" t="str">
            <v>Fonaments de programació amb HTML, CSS i JAVASCRIP</v>
          </cell>
          <cell r="C1449" t="str">
            <v>Informàtica i comunicacions</v>
          </cell>
          <cell r="D1449">
            <v>2</v>
          </cell>
          <cell r="E1449">
            <v>220</v>
          </cell>
          <cell r="F1449">
            <v>8.25</v>
          </cell>
          <cell r="G1449">
            <v>9.82</v>
          </cell>
        </row>
        <row r="1450">
          <cell r="A1450" t="str">
            <v>IFCD0026</v>
          </cell>
          <cell r="B1450" t="str">
            <v>ADMINISTRACIÓ DE SISTEMES ON-PREMISES AZURE</v>
          </cell>
          <cell r="C1450" t="str">
            <v>Informàtica i comunicacions</v>
          </cell>
          <cell r="D1450">
            <v>3</v>
          </cell>
          <cell r="E1450">
            <v>500</v>
          </cell>
          <cell r="F1450">
            <v>8.25</v>
          </cell>
          <cell r="G1450">
            <v>9.82</v>
          </cell>
        </row>
        <row r="1451">
          <cell r="A1451" t="str">
            <v>IFCD0027</v>
          </cell>
          <cell r="B1451" t="str">
            <v>DESENVOLUPAMENT I IMPLEMENTACIÓ D'UNA SOLUCIÓ DE GESTIÓ EMPRESARIAL ERP/CRM</v>
          </cell>
          <cell r="C1451" t="str">
            <v>Informàtica i comunicacions</v>
          </cell>
          <cell r="D1451">
            <v>2</v>
          </cell>
          <cell r="E1451">
            <v>300</v>
          </cell>
          <cell r="F1451">
            <v>8.25</v>
          </cell>
          <cell r="G1451">
            <v>9.82</v>
          </cell>
        </row>
        <row r="1452">
          <cell r="A1452" t="str">
            <v>IFCD0028</v>
          </cell>
          <cell r="B1452" t="str">
            <v>DESENVOLUPAMENT WEB FULL STACK AMB C# I MICROSOFT. CORE</v>
          </cell>
          <cell r="C1452" t="str">
            <v>Informàtica i comunicacions</v>
          </cell>
          <cell r="D1452">
            <v>3</v>
          </cell>
          <cell r="E1452">
            <v>500</v>
          </cell>
          <cell r="F1452">
            <v>8.25</v>
          </cell>
          <cell r="G1452">
            <v>9.82</v>
          </cell>
        </row>
        <row r="1453">
          <cell r="A1453" t="str">
            <v>IFCD0029</v>
          </cell>
          <cell r="B1453" t="str">
            <v>PROGRAMACIÓ JAVA BÀSIC</v>
          </cell>
          <cell r="C1453" t="str">
            <v>Informàtica i comunicacions</v>
          </cell>
          <cell r="D1453">
            <v>3</v>
          </cell>
          <cell r="E1453">
            <v>120</v>
          </cell>
          <cell r="F1453">
            <v>8.25</v>
          </cell>
          <cell r="G1453">
            <v>9.82</v>
          </cell>
        </row>
        <row r="1454">
          <cell r="A1454" t="str">
            <v>IFCD0030</v>
          </cell>
          <cell r="B1454" t="str">
            <v>GESTIÓ DE LA CIBERSEGURETAT AMB CSS</v>
          </cell>
          <cell r="C1454" t="str">
            <v>Informàtica i comunicacions</v>
          </cell>
          <cell r="D1454">
            <v>4</v>
          </cell>
          <cell r="E1454">
            <v>340</v>
          </cell>
          <cell r="F1454">
            <v>8.25</v>
          </cell>
          <cell r="G1454">
            <v>9.82</v>
          </cell>
        </row>
        <row r="1455">
          <cell r="A1455" t="str">
            <v>IFCD0031</v>
          </cell>
          <cell r="B1455" t="str">
            <v>CIBERSEGURETAT I HACKING ÈTIC PER A LA GESTIÓ DE RISCOS</v>
          </cell>
          <cell r="C1455" t="str">
            <v>Informàtica i comunicacions</v>
          </cell>
          <cell r="D1455">
            <v>3</v>
          </cell>
          <cell r="E1455">
            <v>410</v>
          </cell>
          <cell r="F1455">
            <v>8.25</v>
          </cell>
          <cell r="G1455">
            <v>9.82</v>
          </cell>
        </row>
        <row r="1456">
          <cell r="A1456" t="str">
            <v>IFCD0032</v>
          </cell>
          <cell r="B1456" t="str">
            <v>PROGRAMACIÓ EN C + +</v>
          </cell>
          <cell r="C1456" t="str">
            <v>Informàtica i comunicacions</v>
          </cell>
          <cell r="D1456">
            <v>1</v>
          </cell>
          <cell r="E1456">
            <v>120</v>
          </cell>
          <cell r="F1456">
            <v>8.25</v>
          </cell>
          <cell r="G1456">
            <v>9.82</v>
          </cell>
        </row>
        <row r="1457">
          <cell r="A1457" t="str">
            <v>IFCD0033</v>
          </cell>
          <cell r="B1457" t="str">
            <v>PROGRAMACIÓ COBOL I DB2</v>
          </cell>
          <cell r="C1457" t="str">
            <v>Informàtica i comunicacions</v>
          </cell>
          <cell r="D1457">
            <v>3</v>
          </cell>
          <cell r="E1457">
            <v>285</v>
          </cell>
          <cell r="F1457">
            <v>8.25</v>
          </cell>
          <cell r="G1457">
            <v>9.82</v>
          </cell>
        </row>
        <row r="1458">
          <cell r="A1458" t="str">
            <v>IFCD0034</v>
          </cell>
          <cell r="B1458" t="str">
            <v>PROGRAMACIÓ AMB .NET</v>
          </cell>
          <cell r="C1458" t="str">
            <v>Informàtica i comunicacions</v>
          </cell>
          <cell r="D1458">
            <v>3</v>
          </cell>
          <cell r="E1458">
            <v>120</v>
          </cell>
          <cell r="F1458">
            <v>8.25</v>
          </cell>
          <cell r="G1458">
            <v>9.82</v>
          </cell>
        </row>
        <row r="1459">
          <cell r="A1459" t="str">
            <v>IFCD0035</v>
          </cell>
          <cell r="B1459" t="str">
            <v>GESTIÓ AVANÇADA DE CIBERSEGURETAT AMB DIS</v>
          </cell>
          <cell r="C1459" t="str">
            <v>Informàtica i comunicacions</v>
          </cell>
          <cell r="D1459">
            <v>4</v>
          </cell>
          <cell r="E1459">
            <v>350</v>
          </cell>
          <cell r="F1459">
            <v>8.25</v>
          </cell>
          <cell r="G1459">
            <v>9.82</v>
          </cell>
        </row>
        <row r="1460">
          <cell r="A1460" t="str">
            <v>IFCD0036</v>
          </cell>
          <cell r="B1460" t="str">
            <v>GESTIÓ AVANÇADA DE CIBERSEGURETAT AMB AZURE</v>
          </cell>
          <cell r="C1460" t="str">
            <v>Informàtica i comunicacions</v>
          </cell>
          <cell r="D1460">
            <v>4</v>
          </cell>
          <cell r="E1460">
            <v>350</v>
          </cell>
          <cell r="F1460">
            <v>8.25</v>
          </cell>
          <cell r="G1460">
            <v>9.82</v>
          </cell>
        </row>
        <row r="1461">
          <cell r="A1461" t="str">
            <v>IFCD0037</v>
          </cell>
          <cell r="B1461" t="str">
            <v>DEVELOPER SALESFORCE- OMEGA CRM</v>
          </cell>
          <cell r="C1461" t="str">
            <v>Informàtica i comunicacions</v>
          </cell>
          <cell r="D1461">
            <v>3</v>
          </cell>
          <cell r="E1461">
            <v>300</v>
          </cell>
          <cell r="F1461">
            <v>8.25</v>
          </cell>
          <cell r="G1461">
            <v>9.82</v>
          </cell>
        </row>
        <row r="1462">
          <cell r="A1462" t="str">
            <v>IFCD0038</v>
          </cell>
          <cell r="B1462" t="str">
            <v>DISSENY DE PÀGINES WEBS PER A HOSTALERIA</v>
          </cell>
          <cell r="C1462" t="str">
            <v>Informàtica i comunicacions</v>
          </cell>
          <cell r="D1462">
            <v>1</v>
          </cell>
          <cell r="E1462">
            <v>100</v>
          </cell>
          <cell r="F1462">
            <v>8.25</v>
          </cell>
          <cell r="G1462">
            <v>9.82</v>
          </cell>
        </row>
        <row r="1463">
          <cell r="A1463" t="str">
            <v>IFCD0039</v>
          </cell>
          <cell r="B1463" t="str">
            <v>CLOUD COMPUTING, EDGE COMPUTING I COMPUTACIÓ AVANÇADA</v>
          </cell>
          <cell r="C1463" t="str">
            <v>Informàtica i comunicacions</v>
          </cell>
          <cell r="D1463">
            <v>3</v>
          </cell>
          <cell r="E1463">
            <v>80</v>
          </cell>
          <cell r="F1463">
            <v>8.25</v>
          </cell>
          <cell r="G1463">
            <v>9.82</v>
          </cell>
        </row>
        <row r="1464">
          <cell r="A1464" t="str">
            <v>IFCD0040</v>
          </cell>
          <cell r="B1464" t="str">
            <v>DISSENY I EXPORTACIÓ D' INTERFÍCIES DIGITALS AVANÇADES AMB EINES DE PROTOTIPAT</v>
          </cell>
          <cell r="C1464" t="str">
            <v>Informàtica i comunicacions</v>
          </cell>
          <cell r="D1464">
            <v>2</v>
          </cell>
          <cell r="E1464">
            <v>55</v>
          </cell>
          <cell r="F1464">
            <v>8.25</v>
          </cell>
          <cell r="G1464">
            <v>9.82</v>
          </cell>
        </row>
        <row r="1465">
          <cell r="A1465" t="str">
            <v>IFCD0041</v>
          </cell>
          <cell r="B1465" t="str">
            <v>Gestió de projectes amb scrum</v>
          </cell>
          <cell r="C1465" t="str">
            <v>Informàtica i comunicacions</v>
          </cell>
          <cell r="D1465">
            <v>2</v>
          </cell>
          <cell r="E1465">
            <v>50</v>
          </cell>
          <cell r="F1465">
            <v>8.25</v>
          </cell>
          <cell r="G1465">
            <v>9.82</v>
          </cell>
        </row>
        <row r="1466">
          <cell r="A1466" t="str">
            <v>IFCD0042</v>
          </cell>
          <cell r="B1466" t="str">
            <v>Unity certified user, programació de videojocs amb unity</v>
          </cell>
          <cell r="C1466" t="str">
            <v>Informàtica i comunicacions</v>
          </cell>
          <cell r="D1466">
            <v>2</v>
          </cell>
          <cell r="E1466">
            <v>60</v>
          </cell>
          <cell r="F1466">
            <v>8.25</v>
          </cell>
          <cell r="G1466">
            <v>9.82</v>
          </cell>
        </row>
        <row r="1467">
          <cell r="A1467" t="str">
            <v>IFCD0043</v>
          </cell>
          <cell r="B1467" t="str">
            <v>Cloudera data analyst training</v>
          </cell>
          <cell r="C1467" t="str">
            <v>Informàtica i comunicacions</v>
          </cell>
          <cell r="D1467">
            <v>3</v>
          </cell>
          <cell r="E1467">
            <v>60</v>
          </cell>
          <cell r="F1467">
            <v>8.25</v>
          </cell>
          <cell r="G1467">
            <v>9.82</v>
          </cell>
        </row>
        <row r="1468">
          <cell r="A1468" t="str">
            <v>IFCD0044</v>
          </cell>
          <cell r="B1468" t="str">
            <v>Microsoft 365 certified: teams administrator associate</v>
          </cell>
          <cell r="C1468" t="str">
            <v>Informàtica i comunicacions</v>
          </cell>
          <cell r="D1468">
            <v>2</v>
          </cell>
          <cell r="E1468">
            <v>60</v>
          </cell>
          <cell r="F1468">
            <v>8.25</v>
          </cell>
          <cell r="G1468">
            <v>9.82</v>
          </cell>
        </row>
        <row r="1469">
          <cell r="A1469" t="str">
            <v>IFCD0045</v>
          </cell>
          <cell r="B1469" t="str">
            <v>Microsoft 365 certified: security administrator associate</v>
          </cell>
          <cell r="C1469" t="str">
            <v>Informàtica i comunicacions</v>
          </cell>
          <cell r="D1469">
            <v>2</v>
          </cell>
          <cell r="E1469">
            <v>60</v>
          </cell>
          <cell r="F1469">
            <v>8.25</v>
          </cell>
          <cell r="G1469">
            <v>9.82</v>
          </cell>
        </row>
        <row r="1470">
          <cell r="A1470" t="str">
            <v>IFCD0046</v>
          </cell>
          <cell r="B1470" t="str">
            <v>Microsoft certified: azure developer associate</v>
          </cell>
          <cell r="C1470" t="str">
            <v>Informàtica i comunicacions</v>
          </cell>
          <cell r="D1470">
            <v>2</v>
          </cell>
          <cell r="E1470">
            <v>60</v>
          </cell>
          <cell r="F1470">
            <v>8.25</v>
          </cell>
          <cell r="G1470">
            <v>9.82</v>
          </cell>
        </row>
        <row r="1471">
          <cell r="A1471" t="str">
            <v>IFCD0047</v>
          </cell>
          <cell r="B1471" t="str">
            <v>Fonaments de gestió de projectes informatitzats</v>
          </cell>
          <cell r="C1471" t="str">
            <v>Informàtica i comunicacions</v>
          </cell>
          <cell r="D1471">
            <v>2</v>
          </cell>
          <cell r="E1471">
            <v>32</v>
          </cell>
          <cell r="F1471">
            <v>8.25</v>
          </cell>
          <cell r="G1471">
            <v>9.82</v>
          </cell>
        </row>
        <row r="1472">
          <cell r="A1472" t="str">
            <v>IFCD0048</v>
          </cell>
          <cell r="B1472" t="str">
            <v>Gestió de serveis basats en el valor</v>
          </cell>
          <cell r="C1472" t="str">
            <v>Informàtica i comunicacions</v>
          </cell>
          <cell r="D1472">
            <v>2</v>
          </cell>
          <cell r="E1472">
            <v>24</v>
          </cell>
          <cell r="F1472">
            <v>8.25</v>
          </cell>
          <cell r="G1472">
            <v>9.82</v>
          </cell>
        </row>
        <row r="1473">
          <cell r="A1473" t="str">
            <v>IFCD0049</v>
          </cell>
          <cell r="B1473" t="str">
            <v>Edició i creació de llocs web multilingües</v>
          </cell>
          <cell r="C1473" t="str">
            <v>Informàtica i comunicacions</v>
          </cell>
          <cell r="D1473">
            <v>2</v>
          </cell>
          <cell r="E1473">
            <v>50</v>
          </cell>
          <cell r="F1473">
            <v>8.25</v>
          </cell>
          <cell r="G1473">
            <v>9.82</v>
          </cell>
        </row>
        <row r="1474">
          <cell r="A1474" t="str">
            <v>IFCD0050</v>
          </cell>
          <cell r="B1474" t="str">
            <v>Creació i manteniment de pàgines web (avançat)</v>
          </cell>
          <cell r="C1474" t="str">
            <v>Informàtica i comunicacions</v>
          </cell>
          <cell r="D1474">
            <v>2</v>
          </cell>
          <cell r="E1474">
            <v>80</v>
          </cell>
          <cell r="F1474">
            <v>8.25</v>
          </cell>
          <cell r="G1474">
            <v>9.82</v>
          </cell>
        </row>
        <row r="1475">
          <cell r="A1475" t="str">
            <v>IFCD0051</v>
          </cell>
          <cell r="B1475" t="str">
            <v>Desenvolupament d'aplicacions amb Android nivell bàsic</v>
          </cell>
          <cell r="C1475" t="str">
            <v>Informàtica i comunicacions</v>
          </cell>
          <cell r="D1475">
            <v>2</v>
          </cell>
          <cell r="E1475">
            <v>40</v>
          </cell>
          <cell r="F1475">
            <v>8.25</v>
          </cell>
          <cell r="G1475">
            <v>9.82</v>
          </cell>
        </row>
        <row r="1476">
          <cell r="A1476" t="str">
            <v>IFCD0052</v>
          </cell>
          <cell r="B1476" t="str">
            <v>Desenvolupament d'aplicacions amb Android en nivell avançat</v>
          </cell>
          <cell r="C1476" t="str">
            <v>Informàtica i comunicacions</v>
          </cell>
          <cell r="D1476">
            <v>2</v>
          </cell>
          <cell r="E1476">
            <v>40</v>
          </cell>
          <cell r="F1476">
            <v>8.25</v>
          </cell>
          <cell r="G1476">
            <v>9.82</v>
          </cell>
        </row>
        <row r="1477">
          <cell r="A1477" t="str">
            <v>IFCD0053</v>
          </cell>
          <cell r="B1477" t="str">
            <v>Simulació de processos industrials</v>
          </cell>
          <cell r="C1477" t="str">
            <v>Informàtica i comunicacions</v>
          </cell>
          <cell r="D1477">
            <v>2</v>
          </cell>
          <cell r="E1477">
            <v>40</v>
          </cell>
          <cell r="F1477">
            <v>8.25</v>
          </cell>
          <cell r="G1477">
            <v>9.82</v>
          </cell>
        </row>
        <row r="1478">
          <cell r="A1478" t="str">
            <v>IFCD0054</v>
          </cell>
          <cell r="B1478" t="str">
            <v>DISPOSITIUS CONNECTATS I TECNOLOGIA</v>
          </cell>
          <cell r="C1478" t="str">
            <v>Informàtica i comunicacions</v>
          </cell>
          <cell r="D1478">
            <v>2</v>
          </cell>
          <cell r="E1478">
            <v>20</v>
          </cell>
          <cell r="F1478">
            <v>8.25</v>
          </cell>
          <cell r="G1478">
            <v>9.82</v>
          </cell>
        </row>
        <row r="1479">
          <cell r="A1479" t="str">
            <v>IFCD0055</v>
          </cell>
          <cell r="B1479" t="str">
            <v>Desenvolupament d'aplicacions per a ios amb swift</v>
          </cell>
          <cell r="C1479" t="str">
            <v>Informàtica i comunicacions</v>
          </cell>
          <cell r="D1479">
            <v>3</v>
          </cell>
          <cell r="E1479">
            <v>60</v>
          </cell>
          <cell r="F1479">
            <v>8.25</v>
          </cell>
          <cell r="G1479">
            <v>9.82</v>
          </cell>
        </row>
        <row r="1480">
          <cell r="A1480" t="str">
            <v>IFCD0056</v>
          </cell>
          <cell r="B1480" t="str">
            <v>Administració de cloudera per a apatxe hadoop</v>
          </cell>
          <cell r="C1480" t="str">
            <v>Informàtica i comunicacions</v>
          </cell>
          <cell r="D1480">
            <v>3</v>
          </cell>
          <cell r="E1480">
            <v>60</v>
          </cell>
          <cell r="F1480">
            <v>8.25</v>
          </cell>
          <cell r="G1480">
            <v>9.82</v>
          </cell>
        </row>
        <row r="1481">
          <cell r="A1481" t="str">
            <v>IFCD0057</v>
          </cell>
          <cell r="B1481" t="str">
            <v>Sensórica i adquisició de dades en la indústria</v>
          </cell>
          <cell r="C1481" t="str">
            <v>Informàtica i comunicacions</v>
          </cell>
          <cell r="D1481">
            <v>2</v>
          </cell>
          <cell r="E1481">
            <v>30</v>
          </cell>
          <cell r="F1481">
            <v>8.25</v>
          </cell>
          <cell r="G1481">
            <v>9.82</v>
          </cell>
        </row>
        <row r="1482">
          <cell r="A1482" t="str">
            <v>IFCD0058</v>
          </cell>
          <cell r="B1482" t="str">
            <v>El modelatge paramètric generatiu amb rhinoceros i grasshopper</v>
          </cell>
          <cell r="C1482" t="str">
            <v>Informàtica i comunicacions</v>
          </cell>
          <cell r="D1482">
            <v>2</v>
          </cell>
          <cell r="E1482">
            <v>21</v>
          </cell>
          <cell r="F1482">
            <v>8.25</v>
          </cell>
          <cell r="G1482">
            <v>9.82</v>
          </cell>
        </row>
        <row r="1483">
          <cell r="A1483" t="str">
            <v>IFCD0059</v>
          </cell>
          <cell r="B1483" t="str">
            <v>Programació d'aplicacions java se 11. programming i</v>
          </cell>
          <cell r="C1483" t="str">
            <v>Informàtica i comunicacions</v>
          </cell>
          <cell r="D1483">
            <v>3</v>
          </cell>
          <cell r="E1483">
            <v>60</v>
          </cell>
          <cell r="F1483">
            <v>8.25</v>
          </cell>
          <cell r="G1483">
            <v>9.82</v>
          </cell>
        </row>
        <row r="1484">
          <cell r="A1484" t="str">
            <v>IFCD0060</v>
          </cell>
          <cell r="B1484" t="str">
            <v>PROGRAMACIÓ D'APLICACIONS JAVA D'11. PROGRAMMING II</v>
          </cell>
          <cell r="C1484" t="str">
            <v>Informàtica i comunicacions</v>
          </cell>
          <cell r="D1484">
            <v>3</v>
          </cell>
          <cell r="E1484">
            <v>60</v>
          </cell>
          <cell r="F1484">
            <v>8.25</v>
          </cell>
          <cell r="G1484">
            <v>9.82</v>
          </cell>
        </row>
        <row r="1485">
          <cell r="A1485" t="str">
            <v>IFCD0061</v>
          </cell>
          <cell r="B1485" t="str">
            <v>Cloudera. Introducció a Hadoop i Big Data</v>
          </cell>
          <cell r="C1485" t="str">
            <v>Informàtica i comunicacions</v>
          </cell>
          <cell r="D1485">
            <v>2</v>
          </cell>
          <cell r="E1485">
            <v>40</v>
          </cell>
          <cell r="F1485">
            <v>8.25</v>
          </cell>
          <cell r="G1485">
            <v>9.82</v>
          </cell>
        </row>
        <row r="1486">
          <cell r="A1486" t="str">
            <v>IFCD0062</v>
          </cell>
          <cell r="B1486" t="str">
            <v>Fonaments de programació en python</v>
          </cell>
          <cell r="C1486" t="str">
            <v>Informàtica i comunicacions</v>
          </cell>
          <cell r="D1486">
            <v>2</v>
          </cell>
          <cell r="E1486">
            <v>50</v>
          </cell>
          <cell r="F1486">
            <v>8.25</v>
          </cell>
          <cell r="G1486">
            <v>9.82</v>
          </cell>
        </row>
        <row r="1487">
          <cell r="A1487" t="str">
            <v>IFCD0063</v>
          </cell>
          <cell r="B1487" t="str">
            <v>Aplicacions industrials de l'aprenentatge automàtic i la intel·ligència artificial</v>
          </cell>
          <cell r="C1487" t="str">
            <v>Informàtica i comunicacions</v>
          </cell>
          <cell r="D1487">
            <v>2</v>
          </cell>
          <cell r="E1487">
            <v>40</v>
          </cell>
          <cell r="F1487">
            <v>8.25</v>
          </cell>
          <cell r="G1487">
            <v>9.82</v>
          </cell>
        </row>
        <row r="1488">
          <cell r="A1488" t="str">
            <v>IFCD0064</v>
          </cell>
          <cell r="B1488" t="str">
            <v>Google cloud professional cloud architect</v>
          </cell>
          <cell r="C1488" t="str">
            <v>Informàtica i comunicacions</v>
          </cell>
          <cell r="D1488">
            <v>3</v>
          </cell>
          <cell r="E1488">
            <v>80</v>
          </cell>
          <cell r="F1488">
            <v>8.25</v>
          </cell>
          <cell r="G1488">
            <v>9.82</v>
          </cell>
        </row>
        <row r="1489">
          <cell r="A1489" t="str">
            <v>IFCD0065</v>
          </cell>
          <cell r="B1489" t="str">
            <v>Microsoft 365 fundamentals ms-900</v>
          </cell>
          <cell r="C1489" t="str">
            <v>Informàtica i comunicacions</v>
          </cell>
          <cell r="D1489">
            <v>3</v>
          </cell>
          <cell r="E1489">
            <v>20</v>
          </cell>
          <cell r="F1489">
            <v>8.25</v>
          </cell>
          <cell r="G1489">
            <v>9.82</v>
          </cell>
        </row>
        <row r="1490">
          <cell r="A1490" t="str">
            <v>IFCD0066</v>
          </cell>
          <cell r="B1490" t="str">
            <v>Microsoft azure fundamentals</v>
          </cell>
          <cell r="C1490" t="str">
            <v>Informàtica i comunicacions</v>
          </cell>
          <cell r="D1490">
            <v>2</v>
          </cell>
          <cell r="E1490">
            <v>20</v>
          </cell>
          <cell r="F1490">
            <v>8.25</v>
          </cell>
          <cell r="G1490">
            <v>9.82</v>
          </cell>
        </row>
        <row r="1491">
          <cell r="A1491" t="str">
            <v>IFCD0067</v>
          </cell>
          <cell r="B1491" t="str">
            <v>Introducció a la gestió de projectes, certificació pmi ready</v>
          </cell>
          <cell r="C1491" t="str">
            <v>Informàtica i comunicacions</v>
          </cell>
          <cell r="D1491">
            <v>3</v>
          </cell>
          <cell r="E1491">
            <v>50</v>
          </cell>
          <cell r="F1491">
            <v>8.25</v>
          </cell>
          <cell r="G1491">
            <v>9.82</v>
          </cell>
        </row>
        <row r="1492">
          <cell r="A1492" t="str">
            <v>IFCD0068</v>
          </cell>
          <cell r="B1492" t="str">
            <v>Dissenyo gràfic i il·lustració amb Adobe Illustrator</v>
          </cell>
          <cell r="C1492" t="str">
            <v>Informàtica i comunicacions</v>
          </cell>
          <cell r="D1492">
            <v>2</v>
          </cell>
          <cell r="E1492">
            <v>40</v>
          </cell>
          <cell r="F1492">
            <v>8.25</v>
          </cell>
          <cell r="G1492">
            <v>9.82</v>
          </cell>
        </row>
        <row r="1493">
          <cell r="A1493" t="str">
            <v>IFCD0069</v>
          </cell>
          <cell r="B1493" t="str">
            <v>Renderizado ràpid en disseny de producte. Keyshot</v>
          </cell>
          <cell r="C1493" t="str">
            <v>Informàtica i comunicacions</v>
          </cell>
          <cell r="D1493">
            <v>3</v>
          </cell>
          <cell r="E1493">
            <v>12</v>
          </cell>
          <cell r="F1493">
            <v>8.25</v>
          </cell>
          <cell r="G1493">
            <v>9.82</v>
          </cell>
        </row>
        <row r="1494">
          <cell r="A1494" t="str">
            <v>IFCD0070</v>
          </cell>
          <cell r="B1494" t="str">
            <v>Aplicacions de la visió artificial en la indústria</v>
          </cell>
          <cell r="C1494" t="str">
            <v>Informàtica i comunicacions</v>
          </cell>
          <cell r="D1494">
            <v>3</v>
          </cell>
          <cell r="E1494">
            <v>20</v>
          </cell>
          <cell r="F1494">
            <v>8.25</v>
          </cell>
          <cell r="G1494">
            <v>9.82</v>
          </cell>
        </row>
        <row r="1495">
          <cell r="A1495" t="str">
            <v>IFCD0071</v>
          </cell>
          <cell r="B1495" t="str">
            <v>Análisis del blockchain en la industria 4.0</v>
          </cell>
          <cell r="C1495" t="str">
            <v>Informàtica i comunicacions</v>
          </cell>
          <cell r="D1495">
            <v>3</v>
          </cell>
          <cell r="E1495">
            <v>8</v>
          </cell>
          <cell r="F1495">
            <v>8.25</v>
          </cell>
          <cell r="G1495">
            <v>9.82</v>
          </cell>
        </row>
        <row r="1496">
          <cell r="A1496" t="str">
            <v>IFCD0072</v>
          </cell>
          <cell r="B1496" t="str">
            <v>Creació i manteniment de pàgines web. Bàsic</v>
          </cell>
          <cell r="C1496" t="str">
            <v>Informàtica i comunicacions</v>
          </cell>
          <cell r="D1496">
            <v>2</v>
          </cell>
          <cell r="E1496">
            <v>60</v>
          </cell>
          <cell r="F1496">
            <v>8.25</v>
          </cell>
          <cell r="G1496">
            <v>9.82</v>
          </cell>
        </row>
        <row r="1497">
          <cell r="A1497" t="str">
            <v>IFCD0073</v>
          </cell>
          <cell r="B1497" t="str">
            <v>DESENVOLUPAMENT WEB AMB NODE JS</v>
          </cell>
          <cell r="C1497" t="str">
            <v>Informàtica i comunicacions</v>
          </cell>
          <cell r="D1497">
            <v>4</v>
          </cell>
          <cell r="E1497">
            <v>360</v>
          </cell>
          <cell r="F1497">
            <v>8.25</v>
          </cell>
          <cell r="G1497">
            <v>9.82</v>
          </cell>
        </row>
        <row r="1498">
          <cell r="A1498" t="str">
            <v>IFCD0074</v>
          </cell>
          <cell r="B1498" t="str">
            <v>DESENVOLUPAMENT D' APLICACIONS WEB I MOBILS</v>
          </cell>
          <cell r="C1498" t="str">
            <v>Informàtica i comunicacions</v>
          </cell>
          <cell r="D1498">
            <v>3</v>
          </cell>
          <cell r="E1498">
            <v>756</v>
          </cell>
          <cell r="F1498">
            <v>8.25</v>
          </cell>
          <cell r="G1498">
            <v>9.82</v>
          </cell>
        </row>
        <row r="1499">
          <cell r="A1499" t="str">
            <v>IFCD0075</v>
          </cell>
          <cell r="B1499" t="str">
            <v>JAVA MICROSERVICES DISTRIBUTED APPS WITH ANGULAR</v>
          </cell>
          <cell r="C1499" t="str">
            <v>Informàtica i comunicacions</v>
          </cell>
          <cell r="D1499">
            <v>4</v>
          </cell>
          <cell r="E1499">
            <v>360</v>
          </cell>
          <cell r="F1499">
            <v>8.25</v>
          </cell>
          <cell r="G1499">
            <v>9.82</v>
          </cell>
        </row>
        <row r="1500">
          <cell r="A1500" t="str">
            <v>IFCD0076</v>
          </cell>
          <cell r="B1500" t="str">
            <v>VMWARE VSPHERE ICM INSTALL, CONFIGURE, MANAGE</v>
          </cell>
          <cell r="C1500" t="str">
            <v>Informàtica i comunicacions</v>
          </cell>
          <cell r="D1500">
            <v>2</v>
          </cell>
          <cell r="E1500">
            <v>60</v>
          </cell>
          <cell r="F1500">
            <v>8.25</v>
          </cell>
          <cell r="G1500">
            <v>9.82</v>
          </cell>
        </row>
        <row r="1501">
          <cell r="A1501" t="str">
            <v>IFCD0077</v>
          </cell>
          <cell r="B1501" t="str">
            <v>DATA ENGINEERING &amp; INTEL·LIGÈNCIA ARTIFICIAL</v>
          </cell>
          <cell r="C1501" t="str">
            <v>Informàtica i comunicacions</v>
          </cell>
          <cell r="D1501">
            <v>3</v>
          </cell>
          <cell r="E1501">
            <v>960</v>
          </cell>
          <cell r="F1501">
            <v>8.25</v>
          </cell>
          <cell r="G1501">
            <v>9.82</v>
          </cell>
        </row>
        <row r="1502">
          <cell r="A1502" t="str">
            <v>IFCD0078</v>
          </cell>
          <cell r="B1502" t="str">
            <v>ARQUITECTURA I DESENVOLUPAMENT DE SISTEMES CLOUD &amp; DATA ENGINEERING</v>
          </cell>
          <cell r="C1502" t="str">
            <v>Informàtica i comunicacions</v>
          </cell>
          <cell r="D1502">
            <v>3</v>
          </cell>
          <cell r="E1502">
            <v>960</v>
          </cell>
          <cell r="F1502">
            <v>8.25</v>
          </cell>
          <cell r="G1502">
            <v>9.82</v>
          </cell>
        </row>
        <row r="1503">
          <cell r="A1503" t="str">
            <v>IFCD0079</v>
          </cell>
          <cell r="B1503" t="str">
            <v>ANIMACIÓ 2D I 3D APLICADA A PRODUCCIONS AUDIOVISUALS</v>
          </cell>
          <cell r="C1503" t="str">
            <v>Informàtica i comunicacions</v>
          </cell>
          <cell r="D1503">
            <v>2</v>
          </cell>
          <cell r="E1503">
            <v>1300</v>
          </cell>
          <cell r="F1503">
            <v>8.25</v>
          </cell>
          <cell r="G1503">
            <v>9.82</v>
          </cell>
        </row>
        <row r="1504">
          <cell r="A1504" t="str">
            <v>IFCD0080</v>
          </cell>
          <cell r="B1504" t="str">
            <v>CGI I POSTPRODUCCIÓ APLICADA A CONTINGUT AUDIOVISUAL</v>
          </cell>
          <cell r="C1504" t="str">
            <v>Informàtica i comunicacions</v>
          </cell>
          <cell r="D1504">
            <v>2</v>
          </cell>
          <cell r="E1504">
            <v>1300</v>
          </cell>
          <cell r="F1504">
            <v>8.25</v>
          </cell>
          <cell r="G1504">
            <v>9.82</v>
          </cell>
        </row>
        <row r="1505">
          <cell r="A1505" t="str">
            <v>IFCD0081</v>
          </cell>
          <cell r="B1505" t="str">
            <v>DESENVOLUPAMENT D' APLICACIONS DE REALITAT VIRTUAL I REALITAT AUGMENTADA</v>
          </cell>
          <cell r="C1505" t="str">
            <v>Informàtica i comunicacions</v>
          </cell>
          <cell r="D1505">
            <v>2</v>
          </cell>
          <cell r="E1505">
            <v>1300</v>
          </cell>
          <cell r="F1505">
            <v>8.25</v>
          </cell>
          <cell r="G1505">
            <v>9.82</v>
          </cell>
        </row>
        <row r="1506">
          <cell r="A1506" t="str">
            <v>IFCD0082</v>
          </cell>
          <cell r="B1506" t="str">
            <v>PROGRAMACIÓ I DESENVOLUPAMENT AVANÇAT DE VIDEOJOCS</v>
          </cell>
          <cell r="C1506" t="str">
            <v>Informàtica i comunicacions</v>
          </cell>
          <cell r="D1506">
            <v>2</v>
          </cell>
          <cell r="E1506">
            <v>1300</v>
          </cell>
          <cell r="F1506">
            <v>8.25</v>
          </cell>
          <cell r="G1506">
            <v>9.82</v>
          </cell>
        </row>
        <row r="1507">
          <cell r="A1507" t="str">
            <v>IFCD0083</v>
          </cell>
          <cell r="B1507" t="str">
            <v>DISSENY I DESENVOLUPAMENT DE SOLUCIONS D' INTEL·LIGÈNCIA ARTIFICIAL</v>
          </cell>
          <cell r="C1507" t="str">
            <v>Informàtica i comunicacions</v>
          </cell>
          <cell r="D1507">
            <v>2</v>
          </cell>
          <cell r="E1507">
            <v>1200</v>
          </cell>
          <cell r="F1507">
            <v>8.25</v>
          </cell>
          <cell r="G1507">
            <v>9.82</v>
          </cell>
        </row>
        <row r="1508">
          <cell r="A1508" t="str">
            <v>IFCD0084</v>
          </cell>
          <cell r="B1508" t="str">
            <v>DISSENY ARTÍSTIC DE VIDEOJOCS</v>
          </cell>
          <cell r="C1508" t="str">
            <v>Informàtica i comunicacions</v>
          </cell>
          <cell r="D1508">
            <v>2</v>
          </cell>
          <cell r="E1508">
            <v>1300</v>
          </cell>
          <cell r="F1508">
            <v>8.25</v>
          </cell>
          <cell r="G1508">
            <v>9.82</v>
          </cell>
        </row>
        <row r="1509">
          <cell r="A1509" t="str">
            <v>IFCD0085</v>
          </cell>
          <cell r="B1509" t="str">
            <v>Desenvolupament Mobile i web amb C# i .NET (ASP i MAUI)</v>
          </cell>
          <cell r="C1509" t="str">
            <v>Informàtica i comunicacions</v>
          </cell>
          <cell r="D1509">
            <v>3</v>
          </cell>
          <cell r="E1509">
            <v>270</v>
          </cell>
          <cell r="F1509">
            <v>8.25</v>
          </cell>
          <cell r="G1509">
            <v>9.82</v>
          </cell>
        </row>
        <row r="1510">
          <cell r="A1510" t="str">
            <v>IFCD0086</v>
          </cell>
          <cell r="B1510" t="str">
            <v>Desenvolupament de videojocs amb unreal engine</v>
          </cell>
          <cell r="C1510" t="str">
            <v>Informàtica i comunicacions</v>
          </cell>
          <cell r="D1510">
            <v>3</v>
          </cell>
          <cell r="E1510">
            <v>160</v>
          </cell>
          <cell r="F1510">
            <v>8.25</v>
          </cell>
          <cell r="G1510">
            <v>9.82</v>
          </cell>
        </row>
        <row r="1511">
          <cell r="A1511" t="str">
            <v>IFCD0087</v>
          </cell>
          <cell r="B1511" t="str">
            <v>INICIACIÓ A LA PROGRAMACIÓ EN C#</v>
          </cell>
          <cell r="C1511" t="str">
            <v>Informàtica i comunicacions</v>
          </cell>
          <cell r="D1511">
            <v>3</v>
          </cell>
          <cell r="E1511">
            <v>30</v>
          </cell>
          <cell r="F1511">
            <v>8.25</v>
          </cell>
          <cell r="G1511">
            <v>9.82</v>
          </cell>
        </row>
        <row r="1512">
          <cell r="A1512" t="str">
            <v>IFCD0088</v>
          </cell>
          <cell r="B1512" t="str">
            <v>SATÈL·LITS I DRONS ANÀLISI D' IMATGES</v>
          </cell>
          <cell r="C1512" t="str">
            <v>Informàtica i comunicacions</v>
          </cell>
          <cell r="D1512">
            <v>3</v>
          </cell>
          <cell r="E1512">
            <v>160</v>
          </cell>
          <cell r="F1512">
            <v>8.25</v>
          </cell>
          <cell r="G1512">
            <v>9.82</v>
          </cell>
        </row>
        <row r="1513">
          <cell r="A1513" t="str">
            <v>IFCD0089</v>
          </cell>
          <cell r="B1513" t="str">
            <v>SATÈL·LITS I DRONS - DESENVOLUPAMENT D'APLICACIONS</v>
          </cell>
          <cell r="C1513" t="str">
            <v>Informàtica i comunicacions</v>
          </cell>
          <cell r="D1513">
            <v>3</v>
          </cell>
          <cell r="E1513">
            <v>160</v>
          </cell>
          <cell r="F1513">
            <v>8.25</v>
          </cell>
          <cell r="G1513">
            <v>9.82</v>
          </cell>
        </row>
        <row r="1514">
          <cell r="A1514" t="str">
            <v>IFCD0090</v>
          </cell>
          <cell r="B1514" t="str">
            <v>SATÈL·LITS I DRONS - EXPLOTACIÓ DE DADES DE LOCALITZACIÓ I NAVEGACIÓ</v>
          </cell>
          <cell r="C1514" t="str">
            <v>Informàtica i comunicacions</v>
          </cell>
          <cell r="D1514">
            <v>3</v>
          </cell>
          <cell r="E1514">
            <v>60</v>
          </cell>
          <cell r="F1514">
            <v>8.25</v>
          </cell>
          <cell r="G1514">
            <v>9.82</v>
          </cell>
        </row>
        <row r="1515">
          <cell r="A1515" t="str">
            <v>IFCD0091</v>
          </cell>
          <cell r="B1515" t="str">
            <v>GESTIÓ D' ESPAIS DE DADES A LA UNIÓ EUROPEA</v>
          </cell>
          <cell r="C1515" t="str">
            <v>Informàtica i comunicacions</v>
          </cell>
          <cell r="D1515">
            <v>3</v>
          </cell>
          <cell r="E1515">
            <v>80</v>
          </cell>
          <cell r="F1515">
            <v>8.25</v>
          </cell>
          <cell r="G1515">
            <v>9.82</v>
          </cell>
        </row>
        <row r="1516">
          <cell r="A1516" t="str">
            <v>IFCD0092</v>
          </cell>
          <cell r="B1516" t="str">
            <v>LIFERAY 7.4.</v>
          </cell>
          <cell r="C1516" t="str">
            <v>Informàtica i comunicacions</v>
          </cell>
          <cell r="D1516">
            <v>2</v>
          </cell>
          <cell r="E1516">
            <v>120</v>
          </cell>
          <cell r="F1516">
            <v>8.25</v>
          </cell>
          <cell r="G1516">
            <v>9.82</v>
          </cell>
        </row>
        <row r="1517">
          <cell r="A1517" t="str">
            <v>IFCD0093</v>
          </cell>
          <cell r="B1517" t="str">
            <v>DESENVOLUPAMENT DE FIRMWARE PER A FPGAS</v>
          </cell>
          <cell r="C1517" t="str">
            <v>Informàtica i comunicacions</v>
          </cell>
          <cell r="D1517">
            <v>2</v>
          </cell>
          <cell r="E1517">
            <v>120</v>
          </cell>
          <cell r="F1517">
            <v>8.25</v>
          </cell>
          <cell r="G1517">
            <v>9.82</v>
          </cell>
        </row>
        <row r="1518">
          <cell r="A1518" t="str">
            <v>IFCD0094</v>
          </cell>
          <cell r="B1518" t="str">
            <v>INTEL·LIGÈNCIA ARTIFICIAL APLICADA A L'ENGINYERIA: DEL MACHINE LEARNING AL CHATGPT</v>
          </cell>
          <cell r="C1518" t="str">
            <v>Informàtica i comunicacions</v>
          </cell>
          <cell r="D1518">
            <v>4</v>
          </cell>
          <cell r="E1518">
            <v>150</v>
          </cell>
          <cell r="F1518">
            <v>8.25</v>
          </cell>
          <cell r="G1518">
            <v>9.82</v>
          </cell>
        </row>
        <row r="1519">
          <cell r="A1519" t="str">
            <v>IFCD0095</v>
          </cell>
          <cell r="B1519" t="str">
            <v>DESPLEGAMENTS EN XARXA HAT OPENSHIFT CONTAINER PLATFORM</v>
          </cell>
          <cell r="C1519" t="str">
            <v>Informàtica i comunicacions</v>
          </cell>
          <cell r="D1519">
            <v>3</v>
          </cell>
          <cell r="E1519">
            <v>200</v>
          </cell>
          <cell r="F1519">
            <v>8.25</v>
          </cell>
          <cell r="G1519">
            <v>9.82</v>
          </cell>
        </row>
        <row r="1520">
          <cell r="A1520" t="str">
            <v>IFCD0096</v>
          </cell>
          <cell r="B1520" t="str">
            <v>CREACIÓ DE GRÀFICS I ANIMACIÓ AMB 3DS MAX</v>
          </cell>
          <cell r="C1520" t="str">
            <v>Informàtica i comunicacions</v>
          </cell>
          <cell r="D1520">
            <v>3</v>
          </cell>
          <cell r="E1520">
            <v>50</v>
          </cell>
          <cell r="F1520">
            <v>8.25</v>
          </cell>
          <cell r="G1520">
            <v>9.82</v>
          </cell>
        </row>
        <row r="1521">
          <cell r="A1521" t="str">
            <v>IFCD0097</v>
          </cell>
          <cell r="B1521" t="str">
            <v>CREACIÓ WEB AMB ADOBE DREAMWEAVER</v>
          </cell>
          <cell r="C1521" t="str">
            <v>Informàtica i comunicacions</v>
          </cell>
          <cell r="D1521">
            <v>3</v>
          </cell>
          <cell r="E1521">
            <v>60</v>
          </cell>
          <cell r="F1521">
            <v>8.25</v>
          </cell>
          <cell r="G1521">
            <v>9.82</v>
          </cell>
        </row>
        <row r="1522">
          <cell r="A1522" t="str">
            <v>IFCD0098</v>
          </cell>
          <cell r="B1522" t="str">
            <v>DESENVOLUPAMENT EN REALITAT VIRTUAL AMB UNITY</v>
          </cell>
          <cell r="C1522" t="str">
            <v>Informàtica i comunicacions</v>
          </cell>
          <cell r="D1522">
            <v>3</v>
          </cell>
          <cell r="E1522">
            <v>60</v>
          </cell>
          <cell r="F1522">
            <v>8.25</v>
          </cell>
          <cell r="G1522">
            <v>9.82</v>
          </cell>
        </row>
        <row r="1523">
          <cell r="A1523" t="str">
            <v>IFCD0099</v>
          </cell>
          <cell r="B1523" t="str">
            <v>INTEL·LIGÈNCIA ARTIFICIAL GENERATIVA I MILLORA DE LA PRODUCTIVITAT</v>
          </cell>
          <cell r="C1523" t="str">
            <v>Informàtica i comunicacions</v>
          </cell>
          <cell r="D1523">
            <v>2</v>
          </cell>
          <cell r="E1523">
            <v>90</v>
          </cell>
          <cell r="F1523">
            <v>8.25</v>
          </cell>
          <cell r="G1523">
            <v>9.82</v>
          </cell>
        </row>
        <row r="1524">
          <cell r="A1524" t="str">
            <v>IFCD01</v>
          </cell>
          <cell r="B1524" t="str">
            <v>ADMINISTRACIÓ DE BASES DE DADES ORACLE</v>
          </cell>
          <cell r="C1524" t="str">
            <v>Informàtica i comunicacions</v>
          </cell>
          <cell r="D1524">
            <v>3</v>
          </cell>
          <cell r="E1524">
            <v>200</v>
          </cell>
          <cell r="F1524">
            <v>8.25</v>
          </cell>
          <cell r="G1524">
            <v>9.82</v>
          </cell>
        </row>
        <row r="1525">
          <cell r="A1525" t="str">
            <v>IFCD0100</v>
          </cell>
          <cell r="B1525" t="str">
            <v>Disseny d'Interfícies UX/UI</v>
          </cell>
          <cell r="C1525" t="str">
            <v>Informàtica i comunicacions</v>
          </cell>
          <cell r="D1525">
            <v>2</v>
          </cell>
          <cell r="E1525">
            <v>200</v>
          </cell>
          <cell r="F1525">
            <v>8.25</v>
          </cell>
          <cell r="G1525">
            <v>9.82</v>
          </cell>
        </row>
        <row r="1526">
          <cell r="A1526" t="str">
            <v>IFCD0101</v>
          </cell>
          <cell r="B1526" t="str">
            <v>EINES D' IA EN EL SECTOR DE LES TELECOMUNICACIONS</v>
          </cell>
          <cell r="C1526" t="str">
            <v>Informàtica i comunicacions</v>
          </cell>
          <cell r="D1526">
            <v>3</v>
          </cell>
          <cell r="E1526">
            <v>50</v>
          </cell>
          <cell r="F1526">
            <v>8.25</v>
          </cell>
          <cell r="G1526">
            <v>9.82</v>
          </cell>
        </row>
        <row r="1527">
          <cell r="A1527" t="str">
            <v>IFCD0102</v>
          </cell>
          <cell r="B1527" t="str">
            <v>AWS MACHINE LEARNING E IA GENERATIVA</v>
          </cell>
          <cell r="C1527" t="str">
            <v>Informàtica i comunicacions</v>
          </cell>
          <cell r="D1527">
            <v>3</v>
          </cell>
          <cell r="E1527">
            <v>220</v>
          </cell>
          <cell r="F1527">
            <v>8.25</v>
          </cell>
          <cell r="G1527">
            <v>9.82</v>
          </cell>
        </row>
        <row r="1528">
          <cell r="A1528" t="str">
            <v>IFCD0103</v>
          </cell>
          <cell r="B1528" t="str">
            <v>DESENVOLUPADOR AWS I DEVOPS AMB IA GENERATIVA</v>
          </cell>
          <cell r="C1528" t="str">
            <v>Informàtica i comunicacions</v>
          </cell>
          <cell r="D1528">
            <v>3</v>
          </cell>
          <cell r="E1528">
            <v>300</v>
          </cell>
          <cell r="F1528">
            <v>8.25</v>
          </cell>
          <cell r="G1528">
            <v>9.82</v>
          </cell>
        </row>
        <row r="1529">
          <cell r="A1529" t="str">
            <v>IFCD0104</v>
          </cell>
          <cell r="B1529" t="str">
            <v>DESENVOLUPADOR BACK END AMB PHP</v>
          </cell>
          <cell r="C1529" t="str">
            <v>Informàtica i comunicacions</v>
          </cell>
          <cell r="D1529">
            <v>3</v>
          </cell>
          <cell r="E1529">
            <v>240</v>
          </cell>
          <cell r="F1529">
            <v>8.25</v>
          </cell>
          <cell r="G1529">
            <v>9.82</v>
          </cell>
        </row>
        <row r="1530">
          <cell r="A1530" t="str">
            <v>IFCD0105</v>
          </cell>
          <cell r="B1530" t="str">
            <v>CORE DE DESENVOLUPAMENT D' APLICACIONS</v>
          </cell>
          <cell r="C1530" t="str">
            <v>Informàtica i comunicacions</v>
          </cell>
          <cell r="D1530">
            <v>3</v>
          </cell>
          <cell r="E1530">
            <v>50</v>
          </cell>
          <cell r="F1530">
            <v>8.25</v>
          </cell>
          <cell r="G1530">
            <v>9.82</v>
          </cell>
        </row>
        <row r="1531">
          <cell r="A1531" t="str">
            <v>IFCD0106</v>
          </cell>
          <cell r="B1531" t="str">
            <v>DESENVOLUPAMENT BACK END AMB JAVA</v>
          </cell>
          <cell r="C1531" t="str">
            <v>Informàtica i comunicacions</v>
          </cell>
          <cell r="D1531">
            <v>3</v>
          </cell>
          <cell r="E1531">
            <v>240</v>
          </cell>
          <cell r="F1531">
            <v>8.25</v>
          </cell>
          <cell r="G1531">
            <v>9.82</v>
          </cell>
        </row>
        <row r="1532">
          <cell r="A1532" t="str">
            <v>IFCD0107</v>
          </cell>
          <cell r="B1532" t="str">
            <v>INTRODUCCIÓ BACK END</v>
          </cell>
          <cell r="C1532" t="str">
            <v>Informàtica i comunicacions</v>
          </cell>
          <cell r="D1532">
            <v>3</v>
          </cell>
          <cell r="E1532">
            <v>100</v>
          </cell>
          <cell r="F1532">
            <v>8.25</v>
          </cell>
          <cell r="G1532">
            <v>9.82</v>
          </cell>
        </row>
        <row r="1533">
          <cell r="A1533" t="str">
            <v>IFCD0108</v>
          </cell>
          <cell r="B1533" t="str">
            <v>DESENVOLUPAMENT BACK END AMB PYTHON</v>
          </cell>
          <cell r="C1533" t="str">
            <v>Informàtica i comunicacions</v>
          </cell>
          <cell r="D1533">
            <v>3</v>
          </cell>
          <cell r="E1533">
            <v>240</v>
          </cell>
          <cell r="F1533">
            <v>8.25</v>
          </cell>
          <cell r="G1533">
            <v>9.82</v>
          </cell>
        </row>
        <row r="1534">
          <cell r="A1534" t="str">
            <v>IFCD0109</v>
          </cell>
          <cell r="B1534" t="str">
            <v>DESENVOLUPAMENT BACK END AMB NODEJS</v>
          </cell>
          <cell r="C1534" t="str">
            <v>Informàtica i comunicacions</v>
          </cell>
          <cell r="D1534">
            <v>3</v>
          </cell>
          <cell r="E1534">
            <v>240</v>
          </cell>
          <cell r="F1534">
            <v>8.25</v>
          </cell>
          <cell r="G1534">
            <v>9.82</v>
          </cell>
        </row>
        <row r="1535">
          <cell r="A1535" t="str">
            <v>IFCD0113</v>
          </cell>
          <cell r="B1535" t="str">
            <v>BOOTCAMP DE PROGRAMACIÓ WEB ENFOCADA A LA INCLUSIÓ SOCIAL</v>
          </cell>
          <cell r="C1535" t="str">
            <v>Informàtica i comunicacions</v>
          </cell>
          <cell r="D1535">
            <v>2</v>
          </cell>
          <cell r="E1535">
            <v>480</v>
          </cell>
          <cell r="F1535">
            <v>8.25</v>
          </cell>
          <cell r="G1535">
            <v>9.82</v>
          </cell>
        </row>
        <row r="1536">
          <cell r="A1536" t="str">
            <v>IFCD0114</v>
          </cell>
          <cell r="B1536" t="str">
            <v>DESENVOLUPADOR ESPECIALISTA D' AZURE I INTEL·LIGÈNCIA ARTIFICIAL</v>
          </cell>
          <cell r="C1536" t="str">
            <v>Informàtica i comunicacions</v>
          </cell>
          <cell r="D1536">
            <v>3</v>
          </cell>
          <cell r="E1536">
            <v>350</v>
          </cell>
          <cell r="F1536">
            <v>8.25</v>
          </cell>
          <cell r="G1536">
            <v>9.82</v>
          </cell>
        </row>
        <row r="1537">
          <cell r="A1537" t="str">
            <v>IFCD0115</v>
          </cell>
          <cell r="B1537" t="str">
            <v>PROCESSAMENT BIG DATA AMB SCALA</v>
          </cell>
          <cell r="C1537" t="str">
            <v>Informàtica i comunicacions</v>
          </cell>
          <cell r="D1537">
            <v>3</v>
          </cell>
          <cell r="E1537">
            <v>140</v>
          </cell>
          <cell r="F1537">
            <v>8.25</v>
          </cell>
          <cell r="G1537">
            <v>9.82</v>
          </cell>
        </row>
        <row r="1538">
          <cell r="A1538" t="str">
            <v>IFCD0116</v>
          </cell>
          <cell r="B1538" t="str">
            <v>PROGRAMACIÓ EN GO</v>
          </cell>
          <cell r="C1538" t="str">
            <v>Informàtica i comunicacions</v>
          </cell>
          <cell r="D1538">
            <v>3</v>
          </cell>
          <cell r="E1538">
            <v>150</v>
          </cell>
          <cell r="F1538">
            <v>8.25</v>
          </cell>
          <cell r="G1538">
            <v>9.82</v>
          </cell>
        </row>
        <row r="1539">
          <cell r="A1539" t="str">
            <v>IFCD0117</v>
          </cell>
          <cell r="B1539" t="str">
            <v>PROGRAMACIÓ EN WEBASSEMBLY</v>
          </cell>
          <cell r="C1539" t="str">
            <v>Informàtica i comunicacions</v>
          </cell>
          <cell r="D1539">
            <v>3</v>
          </cell>
          <cell r="E1539">
            <v>120</v>
          </cell>
          <cell r="F1539">
            <v>8.25</v>
          </cell>
          <cell r="G1539">
            <v>9.82</v>
          </cell>
        </row>
        <row r="1540">
          <cell r="A1540" t="str">
            <v>IFCD0118</v>
          </cell>
          <cell r="B1540" t="str">
            <v>SAP CONCUR</v>
          </cell>
          <cell r="C1540" t="str">
            <v>Informàtica i comunicacions</v>
          </cell>
          <cell r="D1540">
            <v>3</v>
          </cell>
          <cell r="E1540">
            <v>100</v>
          </cell>
          <cell r="F1540">
            <v>8.25</v>
          </cell>
          <cell r="G1540">
            <v>9.82</v>
          </cell>
        </row>
        <row r="1541">
          <cell r="A1541" t="str">
            <v>IFCD0119</v>
          </cell>
          <cell r="B1541" t="str">
            <v>JAVA AVANÇAT</v>
          </cell>
          <cell r="C1541" t="str">
            <v>Informàtica i comunicacions</v>
          </cell>
          <cell r="D1541">
            <v>3</v>
          </cell>
          <cell r="E1541">
            <v>40</v>
          </cell>
          <cell r="F1541">
            <v>8.25</v>
          </cell>
          <cell r="G1541">
            <v>9.82</v>
          </cell>
        </row>
        <row r="1542">
          <cell r="A1542" t="str">
            <v>IFCD0120</v>
          </cell>
          <cell r="B1542" t="str">
            <v>HTML5 I CSS3. NOUS APIS I RECURSOS</v>
          </cell>
          <cell r="C1542" t="str">
            <v>Informàtica i comunicacions</v>
          </cell>
          <cell r="D1542">
            <v>2</v>
          </cell>
          <cell r="E1542">
            <v>25</v>
          </cell>
          <cell r="F1542">
            <v>8.25</v>
          </cell>
          <cell r="G1542">
            <v>9.82</v>
          </cell>
        </row>
        <row r="1543">
          <cell r="A1543" t="str">
            <v>IFCD0121</v>
          </cell>
          <cell r="B1543" t="str">
            <v>PROGRAMACIÓ WEB AMB PHP</v>
          </cell>
          <cell r="C1543" t="str">
            <v>Informàtica i comunicacions</v>
          </cell>
          <cell r="D1543">
            <v>3</v>
          </cell>
          <cell r="E1543">
            <v>150</v>
          </cell>
          <cell r="F1543">
            <v>8.25</v>
          </cell>
          <cell r="G1543">
            <v>9.82</v>
          </cell>
        </row>
        <row r="1544">
          <cell r="A1544" t="str">
            <v>IFCD0122</v>
          </cell>
          <cell r="B1544" t="str">
            <v>INTRODUCCIÓ A ANGULAR</v>
          </cell>
          <cell r="C1544" t="str">
            <v>Informàtica i comunicacions</v>
          </cell>
          <cell r="D1544">
            <v>3</v>
          </cell>
          <cell r="E1544">
            <v>30</v>
          </cell>
          <cell r="F1544">
            <v>8.25</v>
          </cell>
          <cell r="G1544">
            <v>9.82</v>
          </cell>
        </row>
        <row r="1545">
          <cell r="A1545" t="str">
            <v>IFCD0123</v>
          </cell>
          <cell r="B1545" t="str">
            <v>SPRING PER A DESENVOLUPAMENT D' APLICACIONS EN JAVA</v>
          </cell>
          <cell r="C1545" t="str">
            <v>Informàtica i comunicacions</v>
          </cell>
          <cell r="D1545">
            <v>3</v>
          </cell>
          <cell r="E1545">
            <v>20</v>
          </cell>
          <cell r="F1545">
            <v>8.25</v>
          </cell>
          <cell r="G1545">
            <v>9.82</v>
          </cell>
        </row>
        <row r="1546">
          <cell r="A1546" t="str">
            <v>IFCD0124</v>
          </cell>
          <cell r="B1546" t="str">
            <v>CONSTRUCCIÓ D' APLICACIONS AMB TECNOLOGIA JSP I JPA</v>
          </cell>
          <cell r="C1546" t="str">
            <v>Informàtica i comunicacions</v>
          </cell>
          <cell r="D1546">
            <v>3</v>
          </cell>
          <cell r="E1546">
            <v>200</v>
          </cell>
          <cell r="F1546">
            <v>8.25</v>
          </cell>
          <cell r="G1546">
            <v>9.82</v>
          </cell>
        </row>
        <row r="1547">
          <cell r="A1547" t="str">
            <v>IFCD0125</v>
          </cell>
          <cell r="B1547" t="str">
            <v>DESENVOLUPAMENT D' APLICACIONS MÒBILS IOS PER A LA DIGITALITZACIÓ D' EMPRESES</v>
          </cell>
          <cell r="C1547" t="str">
            <v>Informàtica i comunicacions</v>
          </cell>
          <cell r="D1547">
            <v>2</v>
          </cell>
          <cell r="E1547">
            <v>180</v>
          </cell>
          <cell r="F1547">
            <v>8.25</v>
          </cell>
          <cell r="G1547">
            <v>9.82</v>
          </cell>
        </row>
        <row r="1548">
          <cell r="A1548" t="str">
            <v>IFCD0126</v>
          </cell>
          <cell r="B1548" t="str">
            <v>AJAX, JAVA I FRAMEWORKS DE JAVASCRIPT PER AL DESENVOLUPAMENT D' INTERFÍCIES RIA</v>
          </cell>
          <cell r="C1548" t="str">
            <v>Informàtica i comunicacions</v>
          </cell>
          <cell r="D1548">
            <v>3</v>
          </cell>
          <cell r="E1548">
            <v>120</v>
          </cell>
          <cell r="F1548">
            <v>8.25</v>
          </cell>
          <cell r="G1548">
            <v>9.82</v>
          </cell>
        </row>
        <row r="1549">
          <cell r="A1549" t="str">
            <v>IFCD0127</v>
          </cell>
          <cell r="B1549" t="str">
            <v>DESENVOLUPAMENT WEB PER A COMERÇ ELECTRÒNIC</v>
          </cell>
          <cell r="C1549" t="str">
            <v>Informàtica i comunicacions</v>
          </cell>
          <cell r="D1549">
            <v>3</v>
          </cell>
          <cell r="E1549">
            <v>150</v>
          </cell>
          <cell r="F1549">
            <v>8.25</v>
          </cell>
          <cell r="G1549">
            <v>9.82</v>
          </cell>
        </row>
        <row r="1550">
          <cell r="A1550" t="str">
            <v>IFCD0128</v>
          </cell>
          <cell r="B1550" t="str">
            <v>DESENVOLUPAMENT D' APLICACIONS MÒBILS ANDROID PER A LA DIGITALITZACIÓ D' EMPRESES.</v>
          </cell>
          <cell r="C1550" t="str">
            <v>Informàtica i comunicacions</v>
          </cell>
          <cell r="D1550">
            <v>3</v>
          </cell>
          <cell r="E1550">
            <v>160</v>
          </cell>
          <cell r="F1550">
            <v>8.25</v>
          </cell>
          <cell r="G1550">
            <v>9.82</v>
          </cell>
        </row>
        <row r="1551">
          <cell r="A1551" t="str">
            <v>IFCD0129</v>
          </cell>
          <cell r="B1551" t="str">
            <v>DESENVOLUPAMENT DE SINGLE PAGES APLICATION AMB ANGULAR</v>
          </cell>
          <cell r="C1551" t="str">
            <v>Informàtica i comunicacions</v>
          </cell>
          <cell r="D1551">
            <v>3</v>
          </cell>
          <cell r="E1551">
            <v>120</v>
          </cell>
          <cell r="F1551">
            <v>8.25</v>
          </cell>
          <cell r="G1551">
            <v>9.82</v>
          </cell>
        </row>
        <row r="1552">
          <cell r="A1552" t="str">
            <v>IFCD0130</v>
          </cell>
          <cell r="B1552" t="str">
            <v>DESENVOLUPAMENT D' APLICACIONS HIBRIDES AMB IONIC FRAMEWORK</v>
          </cell>
          <cell r="C1552" t="str">
            <v>Informàtica i comunicacions</v>
          </cell>
          <cell r="D1552">
            <v>3</v>
          </cell>
          <cell r="E1552">
            <v>110</v>
          </cell>
          <cell r="F1552">
            <v>8.25</v>
          </cell>
          <cell r="G1552">
            <v>9.82</v>
          </cell>
        </row>
        <row r="1553">
          <cell r="A1553" t="str">
            <v>IFCD0131</v>
          </cell>
          <cell r="B1553" t="str">
            <v>VISUALITZACIÓ AVANÇADA AMB R</v>
          </cell>
          <cell r="C1553" t="str">
            <v>Informàtica i comunicacions</v>
          </cell>
          <cell r="D1553">
            <v>4</v>
          </cell>
          <cell r="E1553">
            <v>70</v>
          </cell>
          <cell r="F1553">
            <v>8.25</v>
          </cell>
          <cell r="G1553">
            <v>9.82</v>
          </cell>
        </row>
        <row r="1554">
          <cell r="A1554" t="str">
            <v>IFCD0132</v>
          </cell>
          <cell r="B1554" t="str">
            <v>JOOMLA, SISTEMA DE GESTIÓ DE CONTINGUTS WEB</v>
          </cell>
          <cell r="C1554" t="str">
            <v>Informàtica i comunicacions</v>
          </cell>
          <cell r="D1554">
            <v>2</v>
          </cell>
          <cell r="E1554">
            <v>30</v>
          </cell>
          <cell r="F1554">
            <v>8.25</v>
          </cell>
          <cell r="G1554">
            <v>9.82</v>
          </cell>
        </row>
        <row r="1555">
          <cell r="A1555" t="str">
            <v>IFCD0133</v>
          </cell>
          <cell r="B1555" t="str">
            <v>BASES DE DADES MYSQL</v>
          </cell>
          <cell r="C1555" t="str">
            <v>Informàtica i comunicacions</v>
          </cell>
          <cell r="D1555">
            <v>3</v>
          </cell>
          <cell r="E1555">
            <v>80</v>
          </cell>
          <cell r="F1555">
            <v>8.25</v>
          </cell>
          <cell r="G1555">
            <v>9.82</v>
          </cell>
        </row>
        <row r="1556">
          <cell r="A1556" t="str">
            <v>IFCD0134</v>
          </cell>
          <cell r="B1556" t="str">
            <v>ORACLE-SQL</v>
          </cell>
          <cell r="C1556" t="str">
            <v>Informàtica i comunicacions</v>
          </cell>
          <cell r="D1556">
            <v>3</v>
          </cell>
          <cell r="E1556">
            <v>150</v>
          </cell>
          <cell r="F1556">
            <v>8.25</v>
          </cell>
          <cell r="G1556">
            <v>9.82</v>
          </cell>
        </row>
        <row r="1557">
          <cell r="A1557" t="str">
            <v>IFCD0135</v>
          </cell>
          <cell r="B1557" t="str">
            <v>PROGRAMACIÓ AMB ASP.NET CORE 6.0 PER A APLICACIONS DE COMERÇ ELECTRÒNIC</v>
          </cell>
          <cell r="C1557" t="str">
            <v>Informàtica i comunicacions</v>
          </cell>
          <cell r="D1557">
            <v>3</v>
          </cell>
          <cell r="E1557">
            <v>100</v>
          </cell>
          <cell r="F1557">
            <v>8.25</v>
          </cell>
          <cell r="G1557">
            <v>9.82</v>
          </cell>
        </row>
        <row r="1558">
          <cell r="A1558" t="str">
            <v>IFCD0136</v>
          </cell>
          <cell r="B1558" t="str">
            <v>PROGRAMACIÓ EN RUST</v>
          </cell>
          <cell r="C1558" t="str">
            <v>Informàtica i comunicacions</v>
          </cell>
          <cell r="D1558">
            <v>3</v>
          </cell>
          <cell r="E1558">
            <v>150</v>
          </cell>
          <cell r="F1558">
            <v>8.25</v>
          </cell>
          <cell r="G1558">
            <v>9.82</v>
          </cell>
        </row>
        <row r="1559">
          <cell r="A1559" t="str">
            <v>IFCD0137</v>
          </cell>
          <cell r="B1559" t="str">
            <v>GESTOR DE XARXES</v>
          </cell>
          <cell r="C1559" t="str">
            <v>Informàtica i comunicacions</v>
          </cell>
          <cell r="D1559">
            <v>3</v>
          </cell>
          <cell r="E1559">
            <v>200</v>
          </cell>
          <cell r="F1559">
            <v>8.25</v>
          </cell>
          <cell r="G1559">
            <v>9.82</v>
          </cell>
        </row>
        <row r="1560">
          <cell r="A1560" t="str">
            <v>IFCD02</v>
          </cell>
          <cell r="B1560" t="str">
            <v>ADMINISTRACIÓ DE BUSINESS INTELLIGENCE I DATAWAREHOUSING</v>
          </cell>
          <cell r="C1560" t="str">
            <v>Informàtica i comunicacions</v>
          </cell>
          <cell r="D1560">
            <v>3</v>
          </cell>
          <cell r="E1560">
            <v>130</v>
          </cell>
          <cell r="F1560">
            <v>8.25</v>
          </cell>
          <cell r="G1560">
            <v>9.82</v>
          </cell>
        </row>
        <row r="1561">
          <cell r="A1561" t="str">
            <v>IFCD03</v>
          </cell>
          <cell r="B1561" t="str">
            <v>ADMINISTRACIÓ DE SISTEMES SOLARIS I ORACLE LINUX AMB SHELLSCRIPT</v>
          </cell>
          <cell r="C1561" t="str">
            <v>Informàtica i comunicacions</v>
          </cell>
          <cell r="D1561">
            <v>3</v>
          </cell>
          <cell r="E1561">
            <v>250</v>
          </cell>
          <cell r="F1561">
            <v>8.25</v>
          </cell>
          <cell r="G1561">
            <v>9.82</v>
          </cell>
        </row>
        <row r="1562">
          <cell r="A1562" t="str">
            <v>IFCD04</v>
          </cell>
          <cell r="B1562" t="str">
            <v>DESENVOLUPAMENT D'APLICACIONS JAVA: COMPONENTS WEB I APLICACIONS DE BASE DE DADES (JSP I JPA)</v>
          </cell>
          <cell r="C1562" t="str">
            <v>Informàtica i comunicacions</v>
          </cell>
          <cell r="D1562">
            <v>3</v>
          </cell>
          <cell r="E1562">
            <v>190</v>
          </cell>
          <cell r="F1562">
            <v>8.25</v>
          </cell>
          <cell r="G1562">
            <v>9.82</v>
          </cell>
        </row>
        <row r="1563">
          <cell r="A1563" t="str">
            <v>IFCD05</v>
          </cell>
          <cell r="B1563" t="str">
            <v>DESENVOLUPAMENT D' APLICACIONS MÒBILS JAVA ME</v>
          </cell>
          <cell r="C1563" t="str">
            <v>Informàtica i comunicacions</v>
          </cell>
          <cell r="D1563">
            <v>3</v>
          </cell>
          <cell r="E1563">
            <v>100</v>
          </cell>
          <cell r="F1563">
            <v>8.25</v>
          </cell>
          <cell r="G1563">
            <v>9.82</v>
          </cell>
        </row>
        <row r="1564">
          <cell r="A1564" t="str">
            <v>IFCD06</v>
          </cell>
          <cell r="B1564" t="str">
            <v>DESENVOLUPAMENT D' APLICACIONS WEB AMB PHP I MYSQL</v>
          </cell>
          <cell r="C1564" t="str">
            <v>Informàtica i comunicacions</v>
          </cell>
          <cell r="D1564">
            <v>3</v>
          </cell>
          <cell r="E1564">
            <v>80</v>
          </cell>
          <cell r="F1564">
            <v>8.25</v>
          </cell>
          <cell r="G1564">
            <v>9.82</v>
          </cell>
        </row>
        <row r="1565">
          <cell r="A1565" t="str">
            <v>IFCD07</v>
          </cell>
          <cell r="B1565" t="str">
            <v>DESENVOLUPAMENT D' APLICACIONS WEB JAVA:WEBSERVICES AMB J2EE</v>
          </cell>
          <cell r="C1565" t="str">
            <v>Informàtica i comunicacions</v>
          </cell>
          <cell r="D1565">
            <v>3</v>
          </cell>
          <cell r="E1565">
            <v>140</v>
          </cell>
          <cell r="F1565">
            <v>8.25</v>
          </cell>
          <cell r="G1565">
            <v>9.82</v>
          </cell>
        </row>
        <row r="1566">
          <cell r="A1566" t="str">
            <v>IFCD08</v>
          </cell>
          <cell r="B1566" t="str">
            <v>DESENVOLUPAMENT D' APLICACIONS WEB SOBRE ORACLE DATABASE</v>
          </cell>
          <cell r="C1566" t="str">
            <v>Informàtica i comunicacions</v>
          </cell>
          <cell r="D1566">
            <v>3</v>
          </cell>
          <cell r="E1566">
            <v>160</v>
          </cell>
          <cell r="F1566">
            <v>8.25</v>
          </cell>
          <cell r="G1566">
            <v>9.82</v>
          </cell>
        </row>
        <row r="1567">
          <cell r="A1567" t="str">
            <v>IFCD09</v>
          </cell>
          <cell r="B1567" t="str">
            <v>PROGRAMACIÓ ORIENTADA A OBJECTES AMB JAVA</v>
          </cell>
          <cell r="C1567" t="str">
            <v>Informàtica i comunicacions</v>
          </cell>
          <cell r="D1567">
            <v>3</v>
          </cell>
          <cell r="E1567">
            <v>80</v>
          </cell>
          <cell r="F1567">
            <v>8.25</v>
          </cell>
          <cell r="G1567">
            <v>9.82</v>
          </cell>
        </row>
        <row r="1568">
          <cell r="A1568" t="str">
            <v>IFCD10</v>
          </cell>
          <cell r="B1568" t="str">
            <v>VIRTUALITZACIÓ, COMPUTACIÓ AL NÚVOL I ALTA DISPONIBILITAT AMB ORACLE SOLARIS</v>
          </cell>
          <cell r="C1568" t="str">
            <v>Informàtica i comunicacions</v>
          </cell>
          <cell r="D1568">
            <v>3</v>
          </cell>
          <cell r="E1568">
            <v>185</v>
          </cell>
          <cell r="F1568">
            <v>8.25</v>
          </cell>
          <cell r="G1568">
            <v>9.82</v>
          </cell>
        </row>
        <row r="1569">
          <cell r="A1569" t="str">
            <v>IFCD100</v>
          </cell>
          <cell r="B1569" t="str">
            <v>SISTEMES DE MOBILITAT URBANA</v>
          </cell>
          <cell r="C1569" t="str">
            <v>Informàtica i comunicacions</v>
          </cell>
          <cell r="D1569">
            <v>4</v>
          </cell>
          <cell r="E1569">
            <v>240</v>
          </cell>
          <cell r="F1569">
            <v>8.25</v>
          </cell>
          <cell r="G1569">
            <v>9.82</v>
          </cell>
        </row>
        <row r="1570">
          <cell r="A1570" t="str">
            <v>IFCD101</v>
          </cell>
          <cell r="B1570" t="str">
            <v>CIBERSEGURETAT PER A VEHICLES</v>
          </cell>
          <cell r="C1570" t="str">
            <v>Informàtica i comunicacions</v>
          </cell>
          <cell r="D1570">
            <v>4</v>
          </cell>
          <cell r="E1570">
            <v>240</v>
          </cell>
          <cell r="F1570">
            <v>8.25</v>
          </cell>
          <cell r="G1570">
            <v>9.82</v>
          </cell>
        </row>
        <row r="1571">
          <cell r="A1571" t="str">
            <v>IFCD102</v>
          </cell>
          <cell r="B1571" t="str">
            <v>PROGRAMACIÓ REALITAT VIRTUAL I REALITAT AUGMENTADA APLICABLES EN ENTORNS 5G</v>
          </cell>
          <cell r="C1571" t="str">
            <v>Informàtica i comunicacions</v>
          </cell>
          <cell r="D1571">
            <v>3</v>
          </cell>
          <cell r="E1571">
            <v>150</v>
          </cell>
          <cell r="F1571">
            <v>8.25</v>
          </cell>
          <cell r="G1571">
            <v>9.82</v>
          </cell>
        </row>
        <row r="1572">
          <cell r="A1572" t="str">
            <v>IFCD103</v>
          </cell>
          <cell r="B1572" t="str">
            <v>FONAMENTS DE DESAROLLO D' APLICACIONS LOW CODE I NO CODE</v>
          </cell>
          <cell r="C1572" t="str">
            <v>Informàtica i comunicacions</v>
          </cell>
          <cell r="D1572">
            <v>4</v>
          </cell>
          <cell r="E1572">
            <v>300</v>
          </cell>
          <cell r="F1572">
            <v>8.25</v>
          </cell>
          <cell r="G1572">
            <v>9.82</v>
          </cell>
        </row>
        <row r="1573">
          <cell r="A1573" t="str">
            <v>IFCD104</v>
          </cell>
          <cell r="B1573" t="str">
            <v>INTEL·LIGÈNCIA ARTIFICIAL I BIG DATA APLICAT A L'ÀMBIT BIOSANITARI</v>
          </cell>
          <cell r="C1573" t="str">
            <v>Informàtica i comunicacions</v>
          </cell>
          <cell r="D1573">
            <v>3</v>
          </cell>
          <cell r="E1573">
            <v>300</v>
          </cell>
          <cell r="F1573">
            <v>8.25</v>
          </cell>
          <cell r="G1573">
            <v>9.82</v>
          </cell>
        </row>
        <row r="1574">
          <cell r="A1574" t="str">
            <v>IFCD105</v>
          </cell>
          <cell r="B1574" t="str">
            <v>ESPECIALISTA EN BIG DATA</v>
          </cell>
          <cell r="C1574" t="str">
            <v>Informàtica i comunicacions</v>
          </cell>
          <cell r="D1574">
            <v>3</v>
          </cell>
          <cell r="E1574">
            <v>230</v>
          </cell>
          <cell r="F1574">
            <v>8.25</v>
          </cell>
          <cell r="G1574">
            <v>9.82</v>
          </cell>
        </row>
        <row r="1575">
          <cell r="A1575" t="str">
            <v>IFCD106</v>
          </cell>
          <cell r="B1575" t="str">
            <v>ENGINYERIA DE PROGRAMARI NATIU PER AL NÚVOL</v>
          </cell>
          <cell r="C1575" t="str">
            <v>Informàtica i comunicacions</v>
          </cell>
          <cell r="D1575">
            <v>3</v>
          </cell>
          <cell r="E1575">
            <v>210</v>
          </cell>
          <cell r="F1575">
            <v>8.25</v>
          </cell>
          <cell r="G1575">
            <v>9.82</v>
          </cell>
        </row>
        <row r="1576">
          <cell r="A1576" t="str">
            <v>IFCD107</v>
          </cell>
          <cell r="B1576" t="str">
            <v>ESPECIALISTA EN INTEL·LIGÈNCIA ARTIFICIAL</v>
          </cell>
          <cell r="C1576" t="str">
            <v>Informàtica i comunicacions</v>
          </cell>
          <cell r="D1576">
            <v>3</v>
          </cell>
          <cell r="E1576">
            <v>230</v>
          </cell>
          <cell r="F1576">
            <v>8.25</v>
          </cell>
          <cell r="G1576">
            <v>9.82</v>
          </cell>
        </row>
        <row r="1577">
          <cell r="A1577" t="str">
            <v>IFCD108</v>
          </cell>
          <cell r="B1577" t="str">
            <v>MACHINE LEARNING AWS</v>
          </cell>
          <cell r="C1577" t="str">
            <v>Informàtica i comunicacions</v>
          </cell>
          <cell r="D1577">
            <v>3</v>
          </cell>
          <cell r="E1577">
            <v>120</v>
          </cell>
          <cell r="F1577">
            <v>8.25</v>
          </cell>
          <cell r="G1577">
            <v>9.82</v>
          </cell>
        </row>
        <row r="1578">
          <cell r="A1578" t="str">
            <v>IFCD109</v>
          </cell>
          <cell r="B1578" t="str">
            <v>Sandboxes. Generació d' entorns innovadors</v>
          </cell>
          <cell r="C1578" t="str">
            <v>Informàtica i comunicacions</v>
          </cell>
          <cell r="D1578">
            <v>1</v>
          </cell>
          <cell r="E1578">
            <v>30</v>
          </cell>
          <cell r="F1578">
            <v>8.25</v>
          </cell>
          <cell r="G1578">
            <v>9.82</v>
          </cell>
        </row>
        <row r="1579">
          <cell r="A1579" t="str">
            <v>IFCD11</v>
          </cell>
          <cell r="B1579" t="str">
            <v>ADMINISTRACIÓ I DESENVOLUPAMENT DE SERVIDOR D'APLICACIONS "RED HAT JBOSS"</v>
          </cell>
          <cell r="C1579" t="str">
            <v>Informàtica i comunicacions</v>
          </cell>
          <cell r="D1579">
            <v>3</v>
          </cell>
          <cell r="E1579">
            <v>210</v>
          </cell>
          <cell r="F1579">
            <v>8.25</v>
          </cell>
          <cell r="G1579">
            <v>9.82</v>
          </cell>
        </row>
        <row r="1580">
          <cell r="A1580" t="str">
            <v>IFCD110</v>
          </cell>
          <cell r="B1580" t="str">
            <v>Serveis al núvol (cloud) amb AWS</v>
          </cell>
          <cell r="C1580" t="str">
            <v>Informàtica i comunicacions</v>
          </cell>
          <cell r="D1580">
            <v>3</v>
          </cell>
          <cell r="E1580">
            <v>40</v>
          </cell>
          <cell r="F1580">
            <v>8.25</v>
          </cell>
          <cell r="G1580">
            <v>9.82</v>
          </cell>
        </row>
        <row r="1581">
          <cell r="A1581" t="str">
            <v>IFCD111</v>
          </cell>
          <cell r="B1581" t="str">
            <v>Microsoft Azure</v>
          </cell>
          <cell r="C1581" t="str">
            <v>Informàtica i comunicacions</v>
          </cell>
          <cell r="D1581">
            <v>1</v>
          </cell>
          <cell r="E1581">
            <v>30</v>
          </cell>
          <cell r="F1581">
            <v>8.25</v>
          </cell>
          <cell r="G1581">
            <v>9.82</v>
          </cell>
        </row>
        <row r="1582">
          <cell r="A1582" t="str">
            <v>IFCD112</v>
          </cell>
          <cell r="B1582" t="str">
            <v>Resolució de problemes multisectorials: Models de Machine Learning, Deep learning i ús massiu de dades</v>
          </cell>
          <cell r="C1582" t="str">
            <v>Informàtica i comunicacions</v>
          </cell>
          <cell r="D1582">
            <v>3</v>
          </cell>
          <cell r="E1582">
            <v>100</v>
          </cell>
          <cell r="F1582">
            <v>8.25</v>
          </cell>
          <cell r="G1582">
            <v>9.82</v>
          </cell>
        </row>
        <row r="1583">
          <cell r="A1583" t="str">
            <v>IFCD113</v>
          </cell>
          <cell r="B1583" t="str">
            <v>CONSULTORIA EMPRESARIAL EN BUSINESS CENTRAL</v>
          </cell>
          <cell r="C1583" t="str">
            <v>Informàtica i comunicacions</v>
          </cell>
          <cell r="D1583">
            <v>3</v>
          </cell>
          <cell r="E1583">
            <v>280</v>
          </cell>
          <cell r="F1583">
            <v>8.25</v>
          </cell>
          <cell r="G1583">
            <v>9.82</v>
          </cell>
        </row>
        <row r="1584">
          <cell r="A1584" t="str">
            <v>IFCD114</v>
          </cell>
          <cell r="B1584" t="str">
            <v>ARQUITECTE DE SOLUCIONS POWER PLATFORM</v>
          </cell>
          <cell r="C1584" t="str">
            <v>Informàtica i comunicacions</v>
          </cell>
          <cell r="D1584">
            <v>3</v>
          </cell>
          <cell r="E1584">
            <v>160</v>
          </cell>
          <cell r="F1584">
            <v>8.25</v>
          </cell>
          <cell r="G1584">
            <v>9.82</v>
          </cell>
        </row>
        <row r="1585">
          <cell r="A1585" t="str">
            <v>IFCD115</v>
          </cell>
          <cell r="B1585" t="str">
            <v>DESENVOLUPADOR CLOUD AZURE I EXPERT DEVOPS</v>
          </cell>
          <cell r="C1585" t="str">
            <v>Informàtica i comunicacions</v>
          </cell>
          <cell r="D1585">
            <v>3</v>
          </cell>
          <cell r="E1585">
            <v>400</v>
          </cell>
          <cell r="F1585">
            <v>8.25</v>
          </cell>
          <cell r="G1585">
            <v>9.82</v>
          </cell>
        </row>
        <row r="1586">
          <cell r="A1586" t="str">
            <v>IFCD12</v>
          </cell>
          <cell r="B1586" t="str">
            <v>ADMINISTRADOR SERVIDOR D' APLICACIONS ORACLE WEBLOGIC</v>
          </cell>
          <cell r="C1586" t="str">
            <v>Informàtica i comunicacions</v>
          </cell>
          <cell r="D1586">
            <v>3</v>
          </cell>
          <cell r="E1586">
            <v>150</v>
          </cell>
          <cell r="F1586">
            <v>8.25</v>
          </cell>
          <cell r="G1586">
            <v>9.82</v>
          </cell>
        </row>
        <row r="1587">
          <cell r="A1587" t="str">
            <v>IFCD13</v>
          </cell>
          <cell r="B1587" t="str">
            <v>ADMINISTRADOR TÈCNIC DE SISTEMES ORACLE</v>
          </cell>
          <cell r="C1587" t="str">
            <v>Informàtica i comunicacions</v>
          </cell>
          <cell r="D1587">
            <v>2</v>
          </cell>
          <cell r="E1587">
            <v>180</v>
          </cell>
          <cell r="F1587">
            <v>8.25</v>
          </cell>
          <cell r="G1587">
            <v>9.82</v>
          </cell>
        </row>
        <row r="1588">
          <cell r="A1588" t="str">
            <v>IFCD14</v>
          </cell>
          <cell r="B1588" t="str">
            <v>DESENVOLUPAMENT D'APLICACIONS EMPRESARIALS JAVA J2EE 7 (ORACLE)</v>
          </cell>
          <cell r="C1588" t="str">
            <v>Informàtica i comunicacions</v>
          </cell>
          <cell r="D1588">
            <v>3</v>
          </cell>
          <cell r="E1588">
            <v>150</v>
          </cell>
          <cell r="F1588">
            <v>8.25</v>
          </cell>
          <cell r="G1588">
            <v>9.82</v>
          </cell>
        </row>
        <row r="1589">
          <cell r="A1589" t="str">
            <v>IFCD15</v>
          </cell>
          <cell r="B1589" t="str">
            <v>PROGRAMACIÓ JAVA SE 8( ORACLE)</v>
          </cell>
          <cell r="C1589" t="str">
            <v>Informàtica i comunicacions</v>
          </cell>
          <cell r="D1589">
            <v>2</v>
          </cell>
          <cell r="E1589">
            <v>160</v>
          </cell>
          <cell r="F1589">
            <v>8.25</v>
          </cell>
          <cell r="G1589">
            <v>9.82</v>
          </cell>
        </row>
        <row r="1590">
          <cell r="A1590" t="str">
            <v>IFCD16</v>
          </cell>
          <cell r="B1590" t="str">
            <v>ADMINISTRACIÓ AVANÇADA D' ORACLE DATABASE: ALTA DISPONIBILITAT AL NÚVOL</v>
          </cell>
          <cell r="C1590" t="str">
            <v>Informàtica i comunicacions</v>
          </cell>
          <cell r="D1590">
            <v>3</v>
          </cell>
          <cell r="E1590">
            <v>150</v>
          </cell>
          <cell r="F1590">
            <v>8.25</v>
          </cell>
          <cell r="G1590">
            <v>9.82</v>
          </cell>
        </row>
        <row r="1591">
          <cell r="A1591" t="str">
            <v>IFCD17</v>
          </cell>
          <cell r="B1591" t="str">
            <v>FONAMENTS I ADMINISTRACIÓ D' ORACLE DATABASE</v>
          </cell>
          <cell r="C1591" t="str">
            <v>Informàtica i comunicacions</v>
          </cell>
          <cell r="D1591">
            <v>2</v>
          </cell>
          <cell r="E1591">
            <v>200</v>
          </cell>
          <cell r="F1591">
            <v>8.25</v>
          </cell>
          <cell r="G1591">
            <v>9.82</v>
          </cell>
        </row>
        <row r="1592">
          <cell r="A1592" t="str">
            <v>IFCD20</v>
          </cell>
          <cell r="B1592" t="str">
            <v>IMPLEMENTACIÓ DE SOLUCIONS MICROSOFT AZURES EN INFRAESTRUCTURES TI</v>
          </cell>
          <cell r="C1592" t="str">
            <v>Informàtica i comunicacions</v>
          </cell>
          <cell r="D1592">
            <v>3</v>
          </cell>
          <cell r="E1592">
            <v>100</v>
          </cell>
          <cell r="F1592">
            <v>8.25</v>
          </cell>
          <cell r="G1592">
            <v>9.82</v>
          </cell>
        </row>
        <row r="1593">
          <cell r="A1593" t="str">
            <v>IFCD21</v>
          </cell>
          <cell r="B1593" t="str">
            <v>DESENVOLUPAMENT DE SOLUCIONS MICROSOFT AZURE</v>
          </cell>
          <cell r="C1593" t="str">
            <v>Informàtica i comunicacions</v>
          </cell>
          <cell r="D1593">
            <v>3</v>
          </cell>
          <cell r="E1593">
            <v>100</v>
          </cell>
          <cell r="F1593">
            <v>8.25</v>
          </cell>
          <cell r="G1593">
            <v>9.82</v>
          </cell>
        </row>
        <row r="1594">
          <cell r="A1594" t="str">
            <v>IFCD23</v>
          </cell>
          <cell r="B1594" t="str">
            <v>BIG DATA DEVELOPER AMB CLOUDERA APACHE HADOOP</v>
          </cell>
          <cell r="C1594" t="str">
            <v>Informàtica i comunicacions</v>
          </cell>
          <cell r="D1594">
            <v>3</v>
          </cell>
          <cell r="E1594">
            <v>175</v>
          </cell>
          <cell r="F1594">
            <v>8.25</v>
          </cell>
          <cell r="G1594">
            <v>9.82</v>
          </cell>
        </row>
        <row r="1595">
          <cell r="A1595" t="str">
            <v>IFCD25</v>
          </cell>
          <cell r="B1595" t="str">
            <v>DESENVOLUPADOR SPARK BIG DATA CLOUDERA</v>
          </cell>
          <cell r="C1595" t="str">
            <v>Informàtica i comunicacions</v>
          </cell>
          <cell r="D1595">
            <v>3</v>
          </cell>
          <cell r="E1595">
            <v>200</v>
          </cell>
          <cell r="F1595">
            <v>8.25</v>
          </cell>
          <cell r="G1595">
            <v>9.82</v>
          </cell>
        </row>
        <row r="1596">
          <cell r="A1596" t="str">
            <v>IFCD26</v>
          </cell>
          <cell r="B1596" t="str">
            <v>CMS I E-COMMERCE</v>
          </cell>
          <cell r="C1596" t="str">
            <v>Informàtica i comunicacions</v>
          </cell>
          <cell r="D1596">
            <v>2</v>
          </cell>
          <cell r="E1596">
            <v>100</v>
          </cell>
          <cell r="F1596">
            <v>8.25</v>
          </cell>
          <cell r="G1596">
            <v>9.82</v>
          </cell>
        </row>
        <row r="1597">
          <cell r="A1597" t="str">
            <v>IFCD28</v>
          </cell>
          <cell r="B1597" t="str">
            <v>DESENVOLUPAMENT DE VIDEOJOCS I REALITAT VIRTUAL AMB UNITY 3D</v>
          </cell>
          <cell r="C1597" t="str">
            <v>Informàtica i comunicacions</v>
          </cell>
          <cell r="D1597">
            <v>3</v>
          </cell>
          <cell r="E1597">
            <v>300</v>
          </cell>
          <cell r="F1597">
            <v>8.25</v>
          </cell>
          <cell r="G1597">
            <v>9.82</v>
          </cell>
        </row>
        <row r="1598">
          <cell r="A1598" t="str">
            <v>IFCD29</v>
          </cell>
          <cell r="B1598" t="str">
            <v>ÚS SEGUR D'INTERNET I HABILITATS EN COL·LABORACIÓ EN LÍNIA</v>
          </cell>
          <cell r="C1598" t="str">
            <v>Informàtica i comunicacions</v>
          </cell>
          <cell r="D1598">
            <v>2</v>
          </cell>
          <cell r="E1598">
            <v>60</v>
          </cell>
          <cell r="F1598">
            <v>8.25</v>
          </cell>
          <cell r="G1598">
            <v>9.82</v>
          </cell>
        </row>
        <row r="1599">
          <cell r="A1599" t="str">
            <v>IFCD30</v>
          </cell>
          <cell r="B1599" t="str">
            <v>CONSULTOR SAP ABAP HANA</v>
          </cell>
          <cell r="C1599" t="str">
            <v>Informàtica i comunicacions</v>
          </cell>
          <cell r="D1599">
            <v>3</v>
          </cell>
          <cell r="E1599">
            <v>270</v>
          </cell>
          <cell r="F1599">
            <v>8.25</v>
          </cell>
          <cell r="G1599">
            <v>9.82</v>
          </cell>
        </row>
        <row r="1600">
          <cell r="A1600" t="str">
            <v>IFCD31</v>
          </cell>
          <cell r="B1600" t="str">
            <v>DESENVOLUPAMENT AMB MEAN PER A WEB I CLOUD (FULL STACK)</v>
          </cell>
          <cell r="C1600" t="str">
            <v>Informàtica i comunicacions</v>
          </cell>
          <cell r="D1600">
            <v>3</v>
          </cell>
          <cell r="E1600">
            <v>325</v>
          </cell>
          <cell r="F1600">
            <v>8.25</v>
          </cell>
          <cell r="G1600">
            <v>9.82</v>
          </cell>
        </row>
        <row r="1601">
          <cell r="A1601" t="str">
            <v>IFCD32</v>
          </cell>
          <cell r="B1601" t="str">
            <v>PROGRAMACIÓ EN PYTHON</v>
          </cell>
          <cell r="C1601" t="str">
            <v>Informàtica i comunicacions</v>
          </cell>
          <cell r="D1601">
            <v>2</v>
          </cell>
          <cell r="E1601">
            <v>100</v>
          </cell>
          <cell r="F1601">
            <v>8.25</v>
          </cell>
          <cell r="G1601">
            <v>9.82</v>
          </cell>
        </row>
        <row r="1602">
          <cell r="A1602" t="str">
            <v>IFCD33</v>
          </cell>
          <cell r="B1602" t="str">
            <v>SYMFONY (FRAMEWORK PARA PHP)</v>
          </cell>
          <cell r="C1602" t="str">
            <v>Informàtica i comunicacions</v>
          </cell>
          <cell r="D1602">
            <v>3</v>
          </cell>
          <cell r="E1602">
            <v>150</v>
          </cell>
          <cell r="F1602">
            <v>8.25</v>
          </cell>
          <cell r="G1602">
            <v>9.82</v>
          </cell>
        </row>
        <row r="1603">
          <cell r="A1603" t="str">
            <v>IFCD34</v>
          </cell>
          <cell r="B1603" t="str">
            <v>INTERFÍCIES I EXPERIÈNCIA D'USUARI (UI I UX)</v>
          </cell>
          <cell r="C1603" t="str">
            <v>Informàtica i comunicacions</v>
          </cell>
          <cell r="D1603">
            <v>2</v>
          </cell>
          <cell r="E1603">
            <v>150</v>
          </cell>
          <cell r="F1603">
            <v>8.25</v>
          </cell>
          <cell r="G1603">
            <v>9.82</v>
          </cell>
        </row>
        <row r="1604">
          <cell r="A1604" t="str">
            <v>IFCD35</v>
          </cell>
          <cell r="B1604" t="str">
            <v>FLUTTER I DART</v>
          </cell>
          <cell r="C1604" t="str">
            <v>Informàtica i comunicacions</v>
          </cell>
          <cell r="D1604">
            <v>3</v>
          </cell>
          <cell r="E1604">
            <v>160</v>
          </cell>
          <cell r="F1604">
            <v>8.25</v>
          </cell>
          <cell r="G1604">
            <v>9.82</v>
          </cell>
        </row>
        <row r="1605">
          <cell r="A1605" t="str">
            <v>IFCD36</v>
          </cell>
          <cell r="B1605" t="str">
            <v>DEVOPS EN ARQUITECTURA DE MICROSERVEIS AMB XARXA HAT</v>
          </cell>
          <cell r="C1605" t="str">
            <v>Informàtica i comunicacions</v>
          </cell>
          <cell r="D1605">
            <v>3</v>
          </cell>
          <cell r="E1605">
            <v>300</v>
          </cell>
          <cell r="F1605">
            <v>8.25</v>
          </cell>
          <cell r="G1605">
            <v>9.82</v>
          </cell>
        </row>
        <row r="1606">
          <cell r="A1606" t="str">
            <v>IFCD37</v>
          </cell>
          <cell r="B1606" t="str">
            <v>DESENVOLUPAMENT D' APLICACIONS PER A DISPOSITIUS MÒBILS</v>
          </cell>
          <cell r="C1606" t="str">
            <v>Informàtica i comunicacions</v>
          </cell>
          <cell r="D1606">
            <v>2</v>
          </cell>
          <cell r="E1606">
            <v>350</v>
          </cell>
          <cell r="F1606">
            <v>8.25</v>
          </cell>
          <cell r="G1606">
            <v>9.82</v>
          </cell>
        </row>
        <row r="1607">
          <cell r="A1607" t="str">
            <v>IFCD38</v>
          </cell>
          <cell r="B1607" t="str">
            <v>DESENVOLUPADOR WEB I CLOUD MICROSOFT</v>
          </cell>
          <cell r="C1607" t="str">
            <v>Informàtica i comunicacions</v>
          </cell>
          <cell r="D1607">
            <v>3</v>
          </cell>
          <cell r="E1607">
            <v>400</v>
          </cell>
          <cell r="F1607">
            <v>8.25</v>
          </cell>
          <cell r="G1607">
            <v>9.82</v>
          </cell>
        </row>
        <row r="1608">
          <cell r="A1608" t="str">
            <v>IFCD39</v>
          </cell>
          <cell r="B1608" t="str">
            <v>DESENVOLUPADOR AWS</v>
          </cell>
          <cell r="C1608" t="str">
            <v>Informàtica i comunicacions</v>
          </cell>
          <cell r="D1608">
            <v>3</v>
          </cell>
          <cell r="E1608">
            <v>250</v>
          </cell>
          <cell r="F1608">
            <v>8.25</v>
          </cell>
          <cell r="G1608">
            <v>9.82</v>
          </cell>
        </row>
        <row r="1609">
          <cell r="A1609" t="str">
            <v>IFCD40</v>
          </cell>
          <cell r="B1609" t="str">
            <v>DISSENY DE VIDEOJOCS I CONCEPTUALITZACIÓ</v>
          </cell>
          <cell r="C1609" t="str">
            <v>Informàtica i comunicacions</v>
          </cell>
          <cell r="D1609">
            <v>3</v>
          </cell>
          <cell r="E1609">
            <v>200</v>
          </cell>
          <cell r="F1609">
            <v>8.25</v>
          </cell>
          <cell r="G1609">
            <v>9.82</v>
          </cell>
        </row>
        <row r="1610">
          <cell r="A1610" t="str">
            <v>IFCD41</v>
          </cell>
          <cell r="B1610" t="str">
            <v>ESCULTURA DIGITAL (AMB ZBRUSH)</v>
          </cell>
          <cell r="C1610" t="str">
            <v>Informàtica i comunicacions</v>
          </cell>
          <cell r="D1610">
            <v>3</v>
          </cell>
          <cell r="E1610">
            <v>150</v>
          </cell>
          <cell r="F1610">
            <v>8.25</v>
          </cell>
          <cell r="G1610">
            <v>9.82</v>
          </cell>
        </row>
        <row r="1611">
          <cell r="A1611" t="str">
            <v>IFCD42</v>
          </cell>
          <cell r="B1611" t="str">
            <v>MODELATGE POLIGONAL, TEXTURITZAT I ANIMACIÓ</v>
          </cell>
          <cell r="C1611" t="str">
            <v>Informàtica i comunicacions</v>
          </cell>
          <cell r="D1611">
            <v>3</v>
          </cell>
          <cell r="E1611">
            <v>300</v>
          </cell>
          <cell r="F1611">
            <v>8.25</v>
          </cell>
          <cell r="G1611">
            <v>9.82</v>
          </cell>
        </row>
        <row r="1612">
          <cell r="A1612" t="str">
            <v>IFCD43</v>
          </cell>
          <cell r="B1612" t="str">
            <v>DESENVOLUPAMENT DE PROJECTES DE COMERÇ ELECTRÒNIC AMB WOOCOMMERCE I PRESTASHOP</v>
          </cell>
          <cell r="C1612" t="str">
            <v>Informàtica i comunicacions</v>
          </cell>
          <cell r="D1612">
            <v>3</v>
          </cell>
          <cell r="E1612">
            <v>250</v>
          </cell>
          <cell r="F1612">
            <v>8.25</v>
          </cell>
          <cell r="G1612">
            <v>9.82</v>
          </cell>
        </row>
        <row r="1613">
          <cell r="A1613" t="str">
            <v>IFCD44</v>
          </cell>
          <cell r="B1613" t="str">
            <v>DESENVOLUPAMENT DE PROGRAMARI AMB METODOLOGIES ÀGILS: SCRUM</v>
          </cell>
          <cell r="C1613" t="str">
            <v>Informàtica i comunicacions</v>
          </cell>
          <cell r="D1613">
            <v>3</v>
          </cell>
          <cell r="E1613">
            <v>100</v>
          </cell>
          <cell r="F1613">
            <v>8.25</v>
          </cell>
          <cell r="G1613">
            <v>9.82</v>
          </cell>
        </row>
        <row r="1614">
          <cell r="A1614" t="str">
            <v>IFCD45</v>
          </cell>
          <cell r="B1614" t="str">
            <v>LARAVEL (PHP FRAMEWORK)</v>
          </cell>
          <cell r="C1614" t="str">
            <v>Informàtica i comunicacions</v>
          </cell>
          <cell r="D1614">
            <v>3</v>
          </cell>
          <cell r="E1614">
            <v>200</v>
          </cell>
          <cell r="F1614">
            <v>8.25</v>
          </cell>
          <cell r="G1614">
            <v>9.82</v>
          </cell>
        </row>
        <row r="1615">
          <cell r="A1615" t="str">
            <v>IFCD46</v>
          </cell>
          <cell r="B1615" t="str">
            <v>DESENVOLUPAMENT WEB AMB ASP.NET I C</v>
          </cell>
          <cell r="C1615" t="str">
            <v>Informàtica i comunicacions</v>
          </cell>
          <cell r="D1615">
            <v>3</v>
          </cell>
          <cell r="E1615">
            <v>250</v>
          </cell>
          <cell r="F1615">
            <v>8.25</v>
          </cell>
          <cell r="G1615">
            <v>9.82</v>
          </cell>
        </row>
        <row r="1616">
          <cell r="A1616" t="str">
            <v>IFCD47</v>
          </cell>
          <cell r="B1616" t="str">
            <v>PROGRAMACIÓ AMB SQL I BASES DE DADES RELACIONALS</v>
          </cell>
          <cell r="C1616" t="str">
            <v>Informàtica i comunicacions</v>
          </cell>
          <cell r="D1616">
            <v>3</v>
          </cell>
          <cell r="E1616">
            <v>200</v>
          </cell>
          <cell r="F1616">
            <v>8.25</v>
          </cell>
          <cell r="G1616">
            <v>9.82</v>
          </cell>
        </row>
        <row r="1617">
          <cell r="A1617" t="str">
            <v>IFCD48</v>
          </cell>
          <cell r="B1617" t="str">
            <v>PROGRAMACIÓ DE XARXES NEURONALS-MACHINE LEARNING</v>
          </cell>
          <cell r="C1617" t="str">
            <v>Informàtica i comunicacions</v>
          </cell>
          <cell r="D1617">
            <v>3</v>
          </cell>
          <cell r="E1617">
            <v>170</v>
          </cell>
          <cell r="F1617">
            <v>8.25</v>
          </cell>
          <cell r="G1617">
            <v>9.82</v>
          </cell>
        </row>
        <row r="1618">
          <cell r="A1618" t="str">
            <v>IFCD49</v>
          </cell>
          <cell r="B1618" t="str">
            <v>TRACTAMENT D' IMATGES PER A WEB I MÒBIL</v>
          </cell>
          <cell r="C1618" t="str">
            <v>Informàtica i comunicacions</v>
          </cell>
          <cell r="D1618">
            <v>2</v>
          </cell>
          <cell r="E1618">
            <v>100</v>
          </cell>
          <cell r="F1618">
            <v>8.25</v>
          </cell>
          <cell r="G1618">
            <v>9.82</v>
          </cell>
        </row>
        <row r="1619">
          <cell r="A1619" t="str">
            <v>IFCD50</v>
          </cell>
          <cell r="B1619" t="str">
            <v>DESENVOLUPAMENT D'APLICACIONS HÍBRIDES AMB ANDROID, IOS I PROGRESSIVE WEB APPS (PWA)</v>
          </cell>
          <cell r="C1619" t="str">
            <v>Informàtica i comunicacions</v>
          </cell>
          <cell r="D1619">
            <v>3</v>
          </cell>
          <cell r="E1619">
            <v>300</v>
          </cell>
          <cell r="F1619">
            <v>8.25</v>
          </cell>
          <cell r="G1619">
            <v>9.82</v>
          </cell>
        </row>
        <row r="1620">
          <cell r="A1620" t="str">
            <v>IFCD51</v>
          </cell>
          <cell r="B1620" t="str">
            <v>DESENVOLUPAMENT D' APLICACIONS PER A DISPOSITIUS ANDROID</v>
          </cell>
          <cell r="C1620" t="str">
            <v>Informàtica i comunicacions</v>
          </cell>
          <cell r="D1620">
            <v>3</v>
          </cell>
          <cell r="E1620">
            <v>350</v>
          </cell>
          <cell r="F1620">
            <v>8.25</v>
          </cell>
          <cell r="G1620">
            <v>9.82</v>
          </cell>
        </row>
        <row r="1621">
          <cell r="A1621" t="str">
            <v>IFCD52</v>
          </cell>
          <cell r="B1621" t="str">
            <v>DESENVOLUPAMENT D' APLICACIONS PER A DISPOSITIUS IOS</v>
          </cell>
          <cell r="C1621" t="str">
            <v>Informàtica i comunicacions</v>
          </cell>
          <cell r="D1621">
            <v>3</v>
          </cell>
          <cell r="E1621">
            <v>300</v>
          </cell>
          <cell r="F1621">
            <v>8.25</v>
          </cell>
          <cell r="G1621">
            <v>9.82</v>
          </cell>
        </row>
        <row r="1622">
          <cell r="A1622" t="str">
            <v>IFCD53</v>
          </cell>
          <cell r="B1622" t="str">
            <v>DESENVOLUPAMENT EN JAVA AMB FRAMEWORK SPRING</v>
          </cell>
          <cell r="C1622" t="str">
            <v>Informàtica i comunicacions</v>
          </cell>
          <cell r="D1622">
            <v>3</v>
          </cell>
          <cell r="E1622">
            <v>350</v>
          </cell>
          <cell r="F1622">
            <v>8.25</v>
          </cell>
          <cell r="G1622">
            <v>9.82</v>
          </cell>
        </row>
        <row r="1623">
          <cell r="A1623" t="str">
            <v>IFCD54</v>
          </cell>
          <cell r="B1623" t="str">
            <v>DESENVOLUPAMENT WEB BACK END</v>
          </cell>
          <cell r="C1623" t="str">
            <v>Informàtica i comunicacions</v>
          </cell>
          <cell r="D1623">
            <v>3</v>
          </cell>
          <cell r="E1623">
            <v>300</v>
          </cell>
          <cell r="F1623">
            <v>8.25</v>
          </cell>
          <cell r="G1623">
            <v>9.82</v>
          </cell>
        </row>
        <row r="1624">
          <cell r="A1624" t="str">
            <v>IFCD55</v>
          </cell>
          <cell r="B1624" t="str">
            <v>DESENVOLUPAMENT WEB FRONT END</v>
          </cell>
          <cell r="C1624" t="str">
            <v>Informàtica i comunicacions</v>
          </cell>
          <cell r="D1624">
            <v>3</v>
          </cell>
          <cell r="E1624">
            <v>300</v>
          </cell>
          <cell r="F1624">
            <v>8.25</v>
          </cell>
          <cell r="G1624">
            <v>9.82</v>
          </cell>
        </row>
        <row r="1625">
          <cell r="A1625" t="str">
            <v>IFCD56</v>
          </cell>
          <cell r="B1625" t="str">
            <v>INTRODUCCIÓ A LA PROGRAMACIÓ MOBILE</v>
          </cell>
          <cell r="C1625" t="str">
            <v>Informàtica i comunicacions</v>
          </cell>
          <cell r="D1625">
            <v>2</v>
          </cell>
          <cell r="E1625">
            <v>90</v>
          </cell>
          <cell r="F1625">
            <v>8.25</v>
          </cell>
          <cell r="G1625">
            <v>9.82</v>
          </cell>
        </row>
        <row r="1626">
          <cell r="A1626" t="str">
            <v>IFCD57</v>
          </cell>
          <cell r="B1626" t="str">
            <v>PROGRAMACIÓ PER A VIDEOJOCS EN UNITY</v>
          </cell>
          <cell r="C1626" t="str">
            <v>Informàtica i comunicacions</v>
          </cell>
          <cell r="D1626">
            <v>3</v>
          </cell>
          <cell r="E1626">
            <v>300</v>
          </cell>
          <cell r="F1626">
            <v>8.25</v>
          </cell>
          <cell r="G1626">
            <v>9.82</v>
          </cell>
        </row>
        <row r="1627">
          <cell r="A1627" t="str">
            <v>IFCD58</v>
          </cell>
          <cell r="B1627" t="str">
            <v>DESENVOLUPAMENT DE PRODUCTES BASATS EN APLICACIONS MÒBILS</v>
          </cell>
          <cell r="C1627" t="str">
            <v>Informàtica i comunicacions</v>
          </cell>
          <cell r="D1627">
            <v>3</v>
          </cell>
          <cell r="E1627">
            <v>230</v>
          </cell>
          <cell r="F1627">
            <v>8.25</v>
          </cell>
          <cell r="G1627">
            <v>9.82</v>
          </cell>
        </row>
        <row r="1628">
          <cell r="A1628" t="str">
            <v>IFCD59</v>
          </cell>
          <cell r="B1628" t="str">
            <v>PROGRAMACIÓ WEB AMB .NET</v>
          </cell>
          <cell r="C1628" t="str">
            <v>Informàtica i comunicacions</v>
          </cell>
          <cell r="D1628">
            <v>2</v>
          </cell>
          <cell r="E1628">
            <v>235</v>
          </cell>
          <cell r="F1628">
            <v>8.25</v>
          </cell>
          <cell r="G1628">
            <v>9.82</v>
          </cell>
        </row>
        <row r="1629">
          <cell r="A1629" t="str">
            <v>IFCD60</v>
          </cell>
          <cell r="B1629" t="str">
            <v>COMUNICACIÓ I INTERACCIÓ SOCIAL EN ENTORNS TIC</v>
          </cell>
          <cell r="C1629" t="str">
            <v>Informàtica i comunicacions</v>
          </cell>
          <cell r="D1629">
            <v>2</v>
          </cell>
          <cell r="E1629">
            <v>135</v>
          </cell>
          <cell r="F1629">
            <v>8.25</v>
          </cell>
          <cell r="G1629">
            <v>9.82</v>
          </cell>
        </row>
        <row r="1630">
          <cell r="A1630" t="str">
            <v>IFCD61</v>
          </cell>
          <cell r="B1630" t="str">
            <v>ANDROID MOBILE DEVELOPER</v>
          </cell>
          <cell r="C1630" t="str">
            <v>Informàtica i comunicacions</v>
          </cell>
          <cell r="D1630">
            <v>4</v>
          </cell>
          <cell r="E1630">
            <v>300</v>
          </cell>
          <cell r="F1630">
            <v>8.25</v>
          </cell>
          <cell r="G1630">
            <v>9.82</v>
          </cell>
        </row>
        <row r="1631">
          <cell r="A1631" t="str">
            <v>IFCD62</v>
          </cell>
          <cell r="B1631" t="str">
            <v>JAVA BACK END WEB DEVELOPER</v>
          </cell>
          <cell r="C1631" t="str">
            <v>Informàtica i comunicacions</v>
          </cell>
          <cell r="D1631">
            <v>4</v>
          </cell>
          <cell r="E1631">
            <v>240</v>
          </cell>
          <cell r="F1631">
            <v>8.25</v>
          </cell>
          <cell r="G1631">
            <v>9.82</v>
          </cell>
        </row>
        <row r="1632">
          <cell r="A1632" t="str">
            <v>IFCD63</v>
          </cell>
          <cell r="B1632" t="str">
            <v>OPEN SOURCE BACK END WEB DEVELOPER</v>
          </cell>
          <cell r="C1632" t="str">
            <v>Informàtica i comunicacions</v>
          </cell>
          <cell r="D1632">
            <v>4</v>
          </cell>
          <cell r="E1632">
            <v>240</v>
          </cell>
          <cell r="F1632">
            <v>8.25</v>
          </cell>
          <cell r="G1632">
            <v>9.82</v>
          </cell>
        </row>
        <row r="1633">
          <cell r="A1633" t="str">
            <v>IFCD64</v>
          </cell>
          <cell r="B1633" t="str">
            <v>GESTIÓ DE PROJECTES D' IMPLEMENTACIÓ DE CRM</v>
          </cell>
          <cell r="C1633" t="str">
            <v>Informàtica i comunicacions</v>
          </cell>
          <cell r="D1633">
            <v>4</v>
          </cell>
          <cell r="E1633">
            <v>145</v>
          </cell>
          <cell r="F1633">
            <v>8.25</v>
          </cell>
          <cell r="G1633">
            <v>9.82</v>
          </cell>
        </row>
        <row r="1634">
          <cell r="A1634" t="str">
            <v>IFCD65</v>
          </cell>
          <cell r="B1634" t="str">
            <v>FRONT END WEB DEVELOPER</v>
          </cell>
          <cell r="C1634" t="str">
            <v>Informàtica i comunicacions</v>
          </cell>
          <cell r="D1634">
            <v>4</v>
          </cell>
          <cell r="E1634">
            <v>240</v>
          </cell>
          <cell r="F1634">
            <v>8.25</v>
          </cell>
          <cell r="G1634">
            <v>9.82</v>
          </cell>
        </row>
        <row r="1635">
          <cell r="A1635" t="str">
            <v>IFCD66</v>
          </cell>
          <cell r="B1635" t="str">
            <v>DATA SCIENTIST</v>
          </cell>
          <cell r="C1635" t="str">
            <v>Informàtica i comunicacions</v>
          </cell>
          <cell r="D1635">
            <v>5</v>
          </cell>
          <cell r="E1635">
            <v>310</v>
          </cell>
          <cell r="F1635">
            <v>8.25</v>
          </cell>
          <cell r="G1635">
            <v>9.82</v>
          </cell>
        </row>
        <row r="1636">
          <cell r="A1636" t="str">
            <v>IFCD67</v>
          </cell>
          <cell r="B1636" t="str">
            <v>CLOUD DEPLOYER</v>
          </cell>
          <cell r="C1636" t="str">
            <v>Informàtica i comunicacions</v>
          </cell>
          <cell r="D1636">
            <v>4</v>
          </cell>
          <cell r="E1636">
            <v>300</v>
          </cell>
          <cell r="F1636">
            <v>8.25</v>
          </cell>
          <cell r="G1636">
            <v>9.82</v>
          </cell>
        </row>
        <row r="1637">
          <cell r="A1637" t="str">
            <v>IFCD68</v>
          </cell>
          <cell r="B1637" t="str">
            <v>INTRODUCCIÓ A LA PROGRAMACIÓ EN PYTHON</v>
          </cell>
          <cell r="C1637" t="str">
            <v>Informàtica i comunicacions</v>
          </cell>
          <cell r="D1637">
            <v>3</v>
          </cell>
          <cell r="E1637">
            <v>15</v>
          </cell>
          <cell r="F1637">
            <v>8.25</v>
          </cell>
          <cell r="G1637">
            <v>9.82</v>
          </cell>
        </row>
        <row r="1638">
          <cell r="A1638" t="str">
            <v>IFCD69</v>
          </cell>
          <cell r="B1638" t="str">
            <v>RESPONSIVE WEB DESIGN</v>
          </cell>
          <cell r="C1638" t="str">
            <v>Informàtica i comunicacions</v>
          </cell>
          <cell r="D1638">
            <v>3</v>
          </cell>
          <cell r="E1638">
            <v>20</v>
          </cell>
          <cell r="F1638">
            <v>8.25</v>
          </cell>
          <cell r="G1638">
            <v>9.82</v>
          </cell>
        </row>
        <row r="1639">
          <cell r="A1639" t="str">
            <v>IFCD70</v>
          </cell>
          <cell r="B1639" t="str">
            <v>TREBALLA AL NÚVOL ECLOUD</v>
          </cell>
          <cell r="C1639" t="str">
            <v>Informàtica i comunicacions</v>
          </cell>
          <cell r="D1639">
            <v>3</v>
          </cell>
          <cell r="E1639">
            <v>100</v>
          </cell>
          <cell r="F1639">
            <v>8.25</v>
          </cell>
          <cell r="G1639">
            <v>9.82</v>
          </cell>
        </row>
        <row r="1640">
          <cell r="A1640" t="str">
            <v>IFCD71</v>
          </cell>
          <cell r="B1640" t="str">
            <v>ANDROID, DESENVOLUPAMENT D' APLICACIONS PER A DISPOSITIUS MÒBILS</v>
          </cell>
          <cell r="C1640" t="str">
            <v>Informàtica i comunicacions</v>
          </cell>
          <cell r="D1640">
            <v>3</v>
          </cell>
          <cell r="E1640">
            <v>100</v>
          </cell>
          <cell r="F1640">
            <v>8.25</v>
          </cell>
          <cell r="G1640">
            <v>9.82</v>
          </cell>
        </row>
        <row r="1641">
          <cell r="A1641" t="str">
            <v>IFCD72</v>
          </cell>
          <cell r="B1641" t="str">
            <v>BASES DE DADES NOSQL: MONGODB I COUCHDB</v>
          </cell>
          <cell r="C1641" t="str">
            <v>Informàtica i comunicacions</v>
          </cell>
          <cell r="D1641">
            <v>3</v>
          </cell>
          <cell r="E1641">
            <v>30</v>
          </cell>
          <cell r="F1641">
            <v>8.25</v>
          </cell>
          <cell r="G1641">
            <v>9.82</v>
          </cell>
        </row>
        <row r="1642">
          <cell r="A1642" t="str">
            <v>IFCD73</v>
          </cell>
          <cell r="B1642" t="str">
            <v>CLOUDERA - DESENVOLUPAMENT AMB SPARK I HADOOP</v>
          </cell>
          <cell r="C1642" t="str">
            <v>Informàtica i comunicacions</v>
          </cell>
          <cell r="D1642">
            <v>3</v>
          </cell>
          <cell r="E1642">
            <v>30</v>
          </cell>
          <cell r="F1642">
            <v>8.25</v>
          </cell>
          <cell r="G1642">
            <v>9.82</v>
          </cell>
        </row>
        <row r="1643">
          <cell r="A1643" t="str">
            <v>IFCD74</v>
          </cell>
          <cell r="B1643" t="str">
            <v>Desenvolupador de serveis cloud Salesforce B2C en arquitectura SFRA. B2C customer success manager</v>
          </cell>
          <cell r="C1643" t="str">
            <v>Informàtica i comunicacions</v>
          </cell>
          <cell r="D1643">
            <v>2</v>
          </cell>
          <cell r="E1643">
            <v>32</v>
          </cell>
          <cell r="F1643">
            <v>8.25</v>
          </cell>
          <cell r="G1643">
            <v>9.82</v>
          </cell>
        </row>
        <row r="1644">
          <cell r="A1644" t="str">
            <v>IFCD75</v>
          </cell>
          <cell r="B1644" t="str">
            <v>DESENVOLUPAMENT D'APLICACIONS MÒBILS AMB HTML5/CSS3/JAVASCRIPT</v>
          </cell>
          <cell r="C1644" t="str">
            <v>Informàtica i comunicacions</v>
          </cell>
          <cell r="D1644">
            <v>3</v>
          </cell>
          <cell r="E1644">
            <v>68</v>
          </cell>
          <cell r="F1644">
            <v>8.25</v>
          </cell>
          <cell r="G1644">
            <v>9.82</v>
          </cell>
        </row>
        <row r="1645">
          <cell r="A1645" t="str">
            <v>IFCD76</v>
          </cell>
          <cell r="B1645" t="str">
            <v>DESENVOLUPAMENT D' APLICACIONS MÒBILS: IOS</v>
          </cell>
          <cell r="C1645" t="str">
            <v>Informàtica i comunicacions</v>
          </cell>
          <cell r="D1645">
            <v>2</v>
          </cell>
          <cell r="E1645">
            <v>57</v>
          </cell>
          <cell r="F1645">
            <v>8.25</v>
          </cell>
          <cell r="G1645">
            <v>9.82</v>
          </cell>
        </row>
        <row r="1646">
          <cell r="A1646" t="str">
            <v>IFCD77</v>
          </cell>
          <cell r="B1646" t="str">
            <v>DESENVOLUPAMENT D' APLICACIONS WEB AMB ANGULAR +</v>
          </cell>
          <cell r="C1646" t="str">
            <v>Informàtica i comunicacions</v>
          </cell>
          <cell r="D1646">
            <v>3</v>
          </cell>
          <cell r="E1646">
            <v>60</v>
          </cell>
          <cell r="F1646">
            <v>8.25</v>
          </cell>
          <cell r="G1646">
            <v>9.82</v>
          </cell>
        </row>
        <row r="1647">
          <cell r="A1647" t="str">
            <v>IFCD78</v>
          </cell>
          <cell r="B1647" t="str">
            <v>DESENVOLUPAMENT D' APPS PER A DISPOSITIUS MÒBILS II</v>
          </cell>
          <cell r="C1647" t="str">
            <v>Informàtica i comunicacions</v>
          </cell>
          <cell r="D1647">
            <v>3</v>
          </cell>
          <cell r="E1647">
            <v>62</v>
          </cell>
          <cell r="F1647">
            <v>8.25</v>
          </cell>
          <cell r="G1647">
            <v>9.82</v>
          </cell>
        </row>
        <row r="1648">
          <cell r="A1648" t="str">
            <v>IFCD79</v>
          </cell>
          <cell r="B1648" t="str">
            <v>INTRODUCCIÓ AL DESENVOLUPAMENT D' APLICACIONS ORIENTADES A OBJECTES</v>
          </cell>
          <cell r="C1648" t="str">
            <v>Informàtica i comunicacions</v>
          </cell>
          <cell r="D1648">
            <v>3</v>
          </cell>
          <cell r="E1648">
            <v>30</v>
          </cell>
          <cell r="F1648">
            <v>8.25</v>
          </cell>
          <cell r="G1648">
            <v>9.82</v>
          </cell>
        </row>
        <row r="1649">
          <cell r="A1649" t="str">
            <v>IFCD80</v>
          </cell>
          <cell r="B1649" t="str">
            <v>INVENTOR 3D BÀSIC</v>
          </cell>
          <cell r="C1649" t="str">
            <v>Informàtica i comunicacions</v>
          </cell>
          <cell r="D1649">
            <v>3</v>
          </cell>
          <cell r="E1649">
            <v>30</v>
          </cell>
          <cell r="F1649">
            <v>8.25</v>
          </cell>
          <cell r="G1649">
            <v>9.82</v>
          </cell>
        </row>
        <row r="1650">
          <cell r="A1650" t="str">
            <v>IFCD81</v>
          </cell>
          <cell r="B1650" t="str">
            <v>JAVA FOUNDATIONS</v>
          </cell>
          <cell r="C1650" t="str">
            <v>Informàtica i comunicacions</v>
          </cell>
          <cell r="D1650">
            <v>3</v>
          </cell>
          <cell r="E1650">
            <v>62</v>
          </cell>
          <cell r="F1650">
            <v>8.25</v>
          </cell>
          <cell r="G1650">
            <v>9.82</v>
          </cell>
        </row>
        <row r="1651">
          <cell r="A1651" t="str">
            <v>IFCD82</v>
          </cell>
          <cell r="B1651" t="str">
            <v>JAVA SCRIPT</v>
          </cell>
          <cell r="C1651" t="str">
            <v>Informàtica i comunicacions</v>
          </cell>
          <cell r="D1651">
            <v>3</v>
          </cell>
          <cell r="E1651">
            <v>62</v>
          </cell>
          <cell r="F1651">
            <v>8.25</v>
          </cell>
          <cell r="G1651">
            <v>9.82</v>
          </cell>
        </row>
        <row r="1652">
          <cell r="A1652" t="str">
            <v>IFCD83</v>
          </cell>
          <cell r="B1652" t="str">
            <v>LINUX LPIC1</v>
          </cell>
          <cell r="C1652" t="str">
            <v>Informàtica i comunicacions</v>
          </cell>
          <cell r="D1652">
            <v>3</v>
          </cell>
          <cell r="E1652">
            <v>60</v>
          </cell>
          <cell r="F1652">
            <v>8.25</v>
          </cell>
          <cell r="G1652">
            <v>9.82</v>
          </cell>
        </row>
        <row r="1653">
          <cell r="A1653" t="str">
            <v>IFCD84</v>
          </cell>
          <cell r="B1653" t="str">
            <v>LINUX LPIC2</v>
          </cell>
          <cell r="C1653" t="str">
            <v>Informàtica i comunicacions</v>
          </cell>
          <cell r="D1653">
            <v>3</v>
          </cell>
          <cell r="E1653">
            <v>80</v>
          </cell>
          <cell r="F1653">
            <v>8.25</v>
          </cell>
          <cell r="G1653">
            <v>9.82</v>
          </cell>
        </row>
        <row r="1654">
          <cell r="A1654" t="str">
            <v>IFCD85</v>
          </cell>
          <cell r="B1654" t="str">
            <v>PROGRAMACIÓ PER A DISPOSITIUS MÒBILS ANDROID</v>
          </cell>
          <cell r="C1654" t="str">
            <v>Informàtica i comunicacions</v>
          </cell>
          <cell r="D1654">
            <v>3</v>
          </cell>
          <cell r="E1654">
            <v>380</v>
          </cell>
          <cell r="F1654">
            <v>8.25</v>
          </cell>
          <cell r="G1654">
            <v>9.82</v>
          </cell>
        </row>
        <row r="1655">
          <cell r="A1655" t="str">
            <v>IFCD86</v>
          </cell>
          <cell r="B1655" t="str">
            <v>TRADUCCIÓ D' ESTRUCTURES WORDPRESS</v>
          </cell>
          <cell r="C1655" t="str">
            <v>Informàtica i comunicacions</v>
          </cell>
          <cell r="D1655">
            <v>3</v>
          </cell>
          <cell r="E1655">
            <v>40</v>
          </cell>
          <cell r="F1655">
            <v>8.25</v>
          </cell>
          <cell r="G1655">
            <v>9.82</v>
          </cell>
        </row>
        <row r="1656">
          <cell r="A1656" t="str">
            <v>IFCD87</v>
          </cell>
          <cell r="B1656" t="str">
            <v>DESENVOLUPAMENT AMB ANGULAR 4 I SERVEIS REST (FULLSTACK)</v>
          </cell>
          <cell r="C1656" t="str">
            <v>Informàtica i comunicacions</v>
          </cell>
          <cell r="D1656">
            <v>3</v>
          </cell>
          <cell r="E1656">
            <v>51</v>
          </cell>
          <cell r="F1656">
            <v>8.25</v>
          </cell>
          <cell r="G1656">
            <v>9.82</v>
          </cell>
        </row>
        <row r="1657">
          <cell r="A1657" t="str">
            <v>IFCD88</v>
          </cell>
          <cell r="B1657" t="str">
            <v>GOOGLE ANALYTICS I GOOGLE METATAGS</v>
          </cell>
          <cell r="C1657" t="str">
            <v>Informàtica i comunicacions</v>
          </cell>
          <cell r="D1657">
            <v>3</v>
          </cell>
          <cell r="E1657">
            <v>30</v>
          </cell>
          <cell r="F1657">
            <v>8.25</v>
          </cell>
          <cell r="G1657">
            <v>9.82</v>
          </cell>
        </row>
        <row r="1658">
          <cell r="A1658" t="str">
            <v>IFCD89</v>
          </cell>
          <cell r="B1658" t="str">
            <v>JAVASCRIPT AVANÇAT</v>
          </cell>
          <cell r="C1658" t="str">
            <v>Informàtica i comunicacions</v>
          </cell>
          <cell r="D1658">
            <v>3</v>
          </cell>
          <cell r="E1658">
            <v>50</v>
          </cell>
          <cell r="F1658">
            <v>8.25</v>
          </cell>
          <cell r="G1658">
            <v>9.82</v>
          </cell>
        </row>
        <row r="1659">
          <cell r="A1659" t="str">
            <v>IFCD90</v>
          </cell>
          <cell r="B1659" t="str">
            <v>POO en JAVA amb Standard Edition</v>
          </cell>
          <cell r="C1659" t="str">
            <v>Informàtica i comunicacions</v>
          </cell>
          <cell r="D1659">
            <v>3</v>
          </cell>
          <cell r="E1659">
            <v>90</v>
          </cell>
          <cell r="F1659">
            <v>8.25</v>
          </cell>
          <cell r="G1659">
            <v>9.82</v>
          </cell>
        </row>
        <row r="1660">
          <cell r="A1660" t="str">
            <v>IFCD91</v>
          </cell>
          <cell r="B1660" t="str">
            <v>Realitat augmentada (AR), realitat virtual (VR) i realitat hibrida (MR) en entorns 4.0</v>
          </cell>
          <cell r="C1660" t="str">
            <v>Informàtica i comunicacions</v>
          </cell>
          <cell r="D1660">
            <v>3</v>
          </cell>
          <cell r="E1660">
            <v>100</v>
          </cell>
          <cell r="F1660">
            <v>8.25</v>
          </cell>
          <cell r="G1660">
            <v>9.82</v>
          </cell>
        </row>
        <row r="1661">
          <cell r="A1661" t="str">
            <v>IFCD92</v>
          </cell>
          <cell r="B1661" t="str">
            <v>PROGRAMACIÓ AMB LLENGUATGE ABAP</v>
          </cell>
          <cell r="C1661" t="str">
            <v>Informàtica i comunicacions</v>
          </cell>
          <cell r="D1661">
            <v>3</v>
          </cell>
          <cell r="E1661">
            <v>160</v>
          </cell>
          <cell r="F1661">
            <v>8.25</v>
          </cell>
          <cell r="G1661">
            <v>9.82</v>
          </cell>
        </row>
        <row r="1662">
          <cell r="A1662" t="str">
            <v>IFCD93</v>
          </cell>
          <cell r="B1662" t="str">
            <v>DESENVOLUPADOR SALESFORCE</v>
          </cell>
          <cell r="C1662" t="str">
            <v>Informàtica i comunicacions</v>
          </cell>
          <cell r="D1662">
            <v>3</v>
          </cell>
          <cell r="E1662">
            <v>160</v>
          </cell>
          <cell r="F1662">
            <v>8.25</v>
          </cell>
          <cell r="G1662">
            <v>9.82</v>
          </cell>
        </row>
        <row r="1663">
          <cell r="A1663" t="str">
            <v>IFCD94</v>
          </cell>
          <cell r="B1663" t="str">
            <v>EINES DEL BIG DATA I GOVERN DE LA DADA</v>
          </cell>
          <cell r="C1663" t="str">
            <v>Informàtica i comunicacions</v>
          </cell>
          <cell r="D1663">
            <v>2</v>
          </cell>
          <cell r="E1663">
            <v>60</v>
          </cell>
          <cell r="F1663">
            <v>8.25</v>
          </cell>
          <cell r="G1663">
            <v>9.82</v>
          </cell>
        </row>
        <row r="1664">
          <cell r="A1664" t="str">
            <v>IFCD95</v>
          </cell>
          <cell r="B1664" t="str">
            <v>HACKING ÈTIC</v>
          </cell>
          <cell r="C1664" t="str">
            <v>Informàtica i comunicacions</v>
          </cell>
          <cell r="D1664">
            <v>3</v>
          </cell>
          <cell r="E1664">
            <v>45</v>
          </cell>
          <cell r="F1664">
            <v>8.25</v>
          </cell>
          <cell r="G1664">
            <v>9.82</v>
          </cell>
        </row>
        <row r="1665">
          <cell r="A1665" t="str">
            <v>IFCD96</v>
          </cell>
          <cell r="B1665" t="str">
            <v>INTERNET DE LES COSES. APLICACIÓ DEL LOT EN EL NOSTRE ENTORN</v>
          </cell>
          <cell r="C1665" t="str">
            <v>Informàtica i comunicacions</v>
          </cell>
          <cell r="D1665">
            <v>3</v>
          </cell>
          <cell r="E1665">
            <v>15</v>
          </cell>
          <cell r="F1665">
            <v>8.25</v>
          </cell>
          <cell r="G1665">
            <v>9.82</v>
          </cell>
        </row>
        <row r="1666">
          <cell r="A1666" t="str">
            <v>IFCD97</v>
          </cell>
          <cell r="B1666" t="str">
            <v>PROGRAMACIÓ PER A SOLUCIONS D' IOT I SMART CITY APLICABLES A ENTORNS 5G</v>
          </cell>
          <cell r="C1666" t="str">
            <v>Informàtica i comunicacions</v>
          </cell>
          <cell r="D1666">
            <v>3</v>
          </cell>
          <cell r="E1666">
            <v>150</v>
          </cell>
          <cell r="F1666">
            <v>8.25</v>
          </cell>
          <cell r="G1666">
            <v>9.82</v>
          </cell>
        </row>
        <row r="1667">
          <cell r="A1667" t="str">
            <v>IFCD98</v>
          </cell>
          <cell r="B1667" t="str">
            <v>DESENVOLUPADOR CLOUD AMB AZURE I NET CORE</v>
          </cell>
          <cell r="C1667" t="str">
            <v>Informàtica i comunicacions</v>
          </cell>
          <cell r="D1667">
            <v>3</v>
          </cell>
          <cell r="E1667">
            <v>230</v>
          </cell>
          <cell r="F1667">
            <v>8.25</v>
          </cell>
          <cell r="G1667">
            <v>9.82</v>
          </cell>
        </row>
        <row r="1668">
          <cell r="A1668" t="str">
            <v>IFCD99</v>
          </cell>
          <cell r="B1668" t="str">
            <v>PROGRAMACIÓ EN INTEL·LIGÈNCIA ARTIFICIAL I BIG DATA APLICABLES EN ENTORNS 5G</v>
          </cell>
          <cell r="C1668" t="str">
            <v>Informàtica i comunicacions</v>
          </cell>
          <cell r="D1668">
            <v>3</v>
          </cell>
          <cell r="E1668">
            <v>150</v>
          </cell>
          <cell r="F1668">
            <v>8.25</v>
          </cell>
          <cell r="G1668">
            <v>9.82</v>
          </cell>
        </row>
        <row r="1669">
          <cell r="A1669" t="str">
            <v>IFCI17</v>
          </cell>
          <cell r="B1669" t="str">
            <v>TÈCNIC EN PROGRAMARI OFIMATIC</v>
          </cell>
          <cell r="C1669" t="str">
            <v>Informàtica i comunicacions</v>
          </cell>
          <cell r="D1669">
            <v>3</v>
          </cell>
          <cell r="E1669">
            <v>350</v>
          </cell>
          <cell r="F1669">
            <v>8.25</v>
          </cell>
          <cell r="G1669">
            <v>9.82</v>
          </cell>
        </row>
        <row r="1670">
          <cell r="A1670" t="str">
            <v>IFCM0001</v>
          </cell>
          <cell r="B1670" t="str">
            <v>ADMINISTRACIÓ OFFICE 365 PER A CRM SALESFORCE</v>
          </cell>
          <cell r="C1670" t="str">
            <v>Informàtica i comunicacions</v>
          </cell>
          <cell r="D1670">
            <v>3</v>
          </cell>
          <cell r="E1670">
            <v>80</v>
          </cell>
          <cell r="F1670">
            <v>8.25</v>
          </cell>
          <cell r="G1670">
            <v>9.82</v>
          </cell>
        </row>
        <row r="1671">
          <cell r="A1671" t="str">
            <v>IFCM0002</v>
          </cell>
          <cell r="B1671" t="str">
            <v>CONSULTING POWER PLATFORM</v>
          </cell>
          <cell r="C1671" t="str">
            <v>Informàtica i comunicacions</v>
          </cell>
          <cell r="D1671">
            <v>3</v>
          </cell>
          <cell r="E1671">
            <v>500</v>
          </cell>
          <cell r="F1671">
            <v>8.25</v>
          </cell>
          <cell r="G1671">
            <v>9.82</v>
          </cell>
        </row>
        <row r="1672">
          <cell r="A1672" t="str">
            <v>IFCM0003</v>
          </cell>
          <cell r="B1672" t="str">
            <v>CISCO CCNA</v>
          </cell>
          <cell r="C1672" t="str">
            <v>Informàtica i comunicacions</v>
          </cell>
          <cell r="D1672">
            <v>3</v>
          </cell>
          <cell r="E1672">
            <v>150</v>
          </cell>
          <cell r="F1672">
            <v>8.25</v>
          </cell>
          <cell r="G1672">
            <v>9.82</v>
          </cell>
        </row>
        <row r="1673">
          <cell r="A1673" t="str">
            <v>IFCM0004</v>
          </cell>
          <cell r="B1673" t="str">
            <v>ADMINISTRACIÓ DE SALESFORCE- OMEGA CRM</v>
          </cell>
          <cell r="C1673" t="str">
            <v>Informàtica i comunicacions</v>
          </cell>
          <cell r="D1673">
            <v>3</v>
          </cell>
          <cell r="E1673">
            <v>300</v>
          </cell>
          <cell r="F1673">
            <v>8.25</v>
          </cell>
          <cell r="G1673">
            <v>9.82</v>
          </cell>
        </row>
        <row r="1674">
          <cell r="A1674" t="str">
            <v>IFCM0005</v>
          </cell>
          <cell r="B1674" t="str">
            <v>PROGRAMACIÓ D' APLICACIONS ANDROID</v>
          </cell>
          <cell r="C1674" t="str">
            <v>Informàtica i comunicacions</v>
          </cell>
          <cell r="D1674">
            <v>1</v>
          </cell>
          <cell r="E1674">
            <v>60</v>
          </cell>
          <cell r="F1674">
            <v>8.25</v>
          </cell>
          <cell r="G1674">
            <v>9.82</v>
          </cell>
        </row>
        <row r="1675">
          <cell r="A1675" t="str">
            <v>IFCM0006</v>
          </cell>
          <cell r="B1675" t="str">
            <v>GOOGLE I LES SEVES APLICACIONS</v>
          </cell>
          <cell r="C1675" t="str">
            <v>Informàtica i comunicacions</v>
          </cell>
          <cell r="D1675">
            <v>1</v>
          </cell>
          <cell r="E1675">
            <v>30</v>
          </cell>
          <cell r="F1675">
            <v>8.25</v>
          </cell>
          <cell r="G1675">
            <v>9.82</v>
          </cell>
        </row>
        <row r="1676">
          <cell r="A1676" t="str">
            <v>IFCM0007</v>
          </cell>
          <cell r="B1676" t="str">
            <v>INTEGRACIÓ DE DADES EN LA INDÚSTRIA</v>
          </cell>
          <cell r="C1676" t="str">
            <v>Informàtica i comunicacions</v>
          </cell>
          <cell r="D1676">
            <v>2</v>
          </cell>
          <cell r="E1676">
            <v>20</v>
          </cell>
          <cell r="F1676">
            <v>8.25</v>
          </cell>
          <cell r="G1676">
            <v>9.82</v>
          </cell>
        </row>
        <row r="1677">
          <cell r="A1677" t="str">
            <v>IFCM0008</v>
          </cell>
          <cell r="B1677" t="str">
            <v>TÈCNIQUES DE MISSATGERIA I CONSERGERIA</v>
          </cell>
          <cell r="C1677" t="str">
            <v>Informàtica i comunicacions</v>
          </cell>
          <cell r="D1677">
            <v>1</v>
          </cell>
          <cell r="E1677">
            <v>550</v>
          </cell>
          <cell r="F1677">
            <v>8.25</v>
          </cell>
          <cell r="G1677">
            <v>9.82</v>
          </cell>
        </row>
        <row r="1678">
          <cell r="A1678" t="str">
            <v>IFCM0009</v>
          </cell>
          <cell r="B1678" t="str">
            <v>PREPARACIÓ BÀSICA PER A ACTIVITATS DE MANTENIMENT DE SISTEMES DE TELECOMUNICACIONS I INFORMÀTICS</v>
          </cell>
          <cell r="C1678" t="str">
            <v>Informàtica i comunicacions</v>
          </cell>
          <cell r="D1678">
            <v>3</v>
          </cell>
          <cell r="E1678">
            <v>120</v>
          </cell>
          <cell r="F1678">
            <v>8.25</v>
          </cell>
          <cell r="G1678">
            <v>9.82</v>
          </cell>
        </row>
        <row r="1679">
          <cell r="A1679" t="str">
            <v>IFCM0010</v>
          </cell>
          <cell r="B1679" t="str">
            <v>CREACIÓ DE GRÀFICS 3D AMB MAYA</v>
          </cell>
          <cell r="C1679" t="str">
            <v>Informàtica i comunicacions</v>
          </cell>
          <cell r="D1679">
            <v>3</v>
          </cell>
          <cell r="E1679">
            <v>50</v>
          </cell>
          <cell r="F1679">
            <v>8.25</v>
          </cell>
          <cell r="G1679">
            <v>9.82</v>
          </cell>
        </row>
        <row r="1680">
          <cell r="A1680" t="str">
            <v>IFCM0011</v>
          </cell>
          <cell r="B1680" t="str">
            <v>ANALITICA I METRICA WEB</v>
          </cell>
          <cell r="C1680" t="str">
            <v>Informàtica i comunicacions</v>
          </cell>
          <cell r="D1680">
            <v>2</v>
          </cell>
          <cell r="E1680">
            <v>25</v>
          </cell>
          <cell r="F1680">
            <v>8.25</v>
          </cell>
          <cell r="G1680">
            <v>9.82</v>
          </cell>
        </row>
        <row r="1681">
          <cell r="A1681" t="str">
            <v>IFCM0012</v>
          </cell>
          <cell r="B1681" t="str">
            <v>GOOGLE ADS</v>
          </cell>
          <cell r="C1681" t="str">
            <v>Informàtica i comunicacions</v>
          </cell>
          <cell r="D1681">
            <v>2</v>
          </cell>
          <cell r="E1681">
            <v>20</v>
          </cell>
          <cell r="F1681">
            <v>8.25</v>
          </cell>
          <cell r="G1681">
            <v>9.82</v>
          </cell>
        </row>
        <row r="1682">
          <cell r="A1682" t="str">
            <v>IFCM01</v>
          </cell>
          <cell r="B1682" t="str">
            <v>ADMINISTRADOR DE XARXES CISCO SYSTEMS MÒDUL 1 CCNA: INTRODUCCIÓ A LES XARXES</v>
          </cell>
          <cell r="C1682" t="str">
            <v>Informàtica i comunicacions</v>
          </cell>
          <cell r="D1682">
            <v>3</v>
          </cell>
          <cell r="E1682">
            <v>60</v>
          </cell>
          <cell r="F1682">
            <v>8.25</v>
          </cell>
          <cell r="G1682">
            <v>9.82</v>
          </cell>
        </row>
        <row r="1683">
          <cell r="A1683" t="str">
            <v>IFCM02</v>
          </cell>
          <cell r="B1683" t="str">
            <v>ADMINISTRADOR DE XARXES CISCO SYSTEMS MÒDUL 2 CCNA: FONAMENTS DE ROUTING AND SWITCHING A LES</v>
          </cell>
          <cell r="C1683" t="str">
            <v>Informàtica i comunicacions</v>
          </cell>
          <cell r="D1683">
            <v>3</v>
          </cell>
          <cell r="E1683">
            <v>30</v>
          </cell>
          <cell r="F1683">
            <v>8.25</v>
          </cell>
          <cell r="G1683">
            <v>9.82</v>
          </cell>
        </row>
        <row r="1684">
          <cell r="A1684" t="str">
            <v>IFCM03</v>
          </cell>
          <cell r="B1684" t="str">
            <v>ADMINISTRADOR DE XARXES CISCO SYSTEMS MÒDUL 3 CCNA: ESCALAT DE XARXES</v>
          </cell>
          <cell r="C1684" t="str">
            <v>Informàtica i comunicacions</v>
          </cell>
          <cell r="D1684">
            <v>3</v>
          </cell>
          <cell r="E1684">
            <v>40</v>
          </cell>
          <cell r="F1684">
            <v>8.25</v>
          </cell>
          <cell r="G1684">
            <v>9.82</v>
          </cell>
        </row>
        <row r="1685">
          <cell r="A1685" t="str">
            <v>IFCM04</v>
          </cell>
          <cell r="B1685" t="str">
            <v>COMPETÈNCIES DIGITALS</v>
          </cell>
          <cell r="C1685" t="str">
            <v>Informàtica i comunicacions</v>
          </cell>
          <cell r="D1685">
            <v>2</v>
          </cell>
          <cell r="E1685">
            <v>30</v>
          </cell>
          <cell r="F1685">
            <v>8.25</v>
          </cell>
          <cell r="G1685">
            <v>9.82</v>
          </cell>
        </row>
        <row r="1686">
          <cell r="A1686" t="str">
            <v>IFCM05</v>
          </cell>
          <cell r="B1686" t="str">
            <v>DIGITAL BUSINESS PROGRAM</v>
          </cell>
          <cell r="C1686" t="str">
            <v>Informàtica i comunicacions</v>
          </cell>
          <cell r="D1686">
            <v>3</v>
          </cell>
          <cell r="E1686">
            <v>150</v>
          </cell>
          <cell r="F1686">
            <v>8.25</v>
          </cell>
          <cell r="G1686">
            <v>9.82</v>
          </cell>
        </row>
        <row r="1687">
          <cell r="A1687" t="str">
            <v>IFCM06</v>
          </cell>
          <cell r="B1687" t="str">
            <v>SISTEMES D' INFORMACIÓ GEOGRÀFICA APLICATS A LA SEGURETAT AMB PROGRAMARI LLIURE</v>
          </cell>
          <cell r="C1687" t="str">
            <v>Informàtica i comunicacions</v>
          </cell>
          <cell r="D1687">
            <v>2</v>
          </cell>
          <cell r="E1687">
            <v>100</v>
          </cell>
          <cell r="F1687">
            <v>8.25</v>
          </cell>
          <cell r="G1687">
            <v>9.82</v>
          </cell>
        </row>
        <row r="1688">
          <cell r="A1688" t="str">
            <v>IFCM07</v>
          </cell>
          <cell r="B1688" t="str">
            <v>SISTEMES D' INFORMACIÓ GEOGRÀFICA APLICATS A LA GESTIÓ AGRÀRIA AMB PROGRAMARI LLIURE</v>
          </cell>
          <cell r="C1688" t="str">
            <v>Informàtica i comunicacions</v>
          </cell>
          <cell r="D1688">
            <v>2</v>
          </cell>
          <cell r="E1688">
            <v>150</v>
          </cell>
          <cell r="F1688">
            <v>8.25</v>
          </cell>
          <cell r="G1688">
            <v>9.82</v>
          </cell>
        </row>
        <row r="1689">
          <cell r="A1689" t="str">
            <v>IFCM08</v>
          </cell>
          <cell r="B1689" t="str">
            <v>SEGURETAT DE LA INFORMACIÓ, IMPLEMENTACIONS I PENTESTING</v>
          </cell>
          <cell r="C1689" t="str">
            <v>Informàtica i comunicacions</v>
          </cell>
          <cell r="D1689">
            <v>3</v>
          </cell>
          <cell r="E1689">
            <v>250</v>
          </cell>
          <cell r="F1689">
            <v>8.25</v>
          </cell>
          <cell r="G1689">
            <v>9.82</v>
          </cell>
        </row>
        <row r="1690">
          <cell r="A1690" t="str">
            <v>IFCT0001</v>
          </cell>
          <cell r="B1690" t="str">
            <v>MODELAT I IMPRESSION 3D AMB TECNOLOGIES DE FABRICACIÓ ADDITIVA</v>
          </cell>
          <cell r="C1690" t="str">
            <v>Informàtica i comunicacions</v>
          </cell>
          <cell r="D1690">
            <v>3</v>
          </cell>
          <cell r="E1690">
            <v>120</v>
          </cell>
          <cell r="F1690">
            <v>8.25</v>
          </cell>
          <cell r="G1690">
            <v>9.82</v>
          </cell>
        </row>
        <row r="1691">
          <cell r="A1691" t="str">
            <v>IFCT0002</v>
          </cell>
          <cell r="B1691" t="str">
            <v>CONSULTOR DE DYNAMICS 365</v>
          </cell>
          <cell r="C1691" t="str">
            <v>Informàtica i comunicacions</v>
          </cell>
          <cell r="D1691">
            <v>3</v>
          </cell>
          <cell r="E1691">
            <v>160</v>
          </cell>
          <cell r="F1691">
            <v>8.25</v>
          </cell>
          <cell r="G1691">
            <v>9.82</v>
          </cell>
        </row>
        <row r="1692">
          <cell r="A1692" t="str">
            <v>IFCT0003</v>
          </cell>
          <cell r="B1692" t="str">
            <v>PROGRAMACIÓ DE PLAQUES DE DESENVOLUPAMENT DE LA FAMÍLIA ARDUINO</v>
          </cell>
          <cell r="C1692" t="str">
            <v>Informàtica i comunicacions</v>
          </cell>
          <cell r="D1692">
            <v>3</v>
          </cell>
          <cell r="E1692">
            <v>200</v>
          </cell>
          <cell r="F1692">
            <v>8.25</v>
          </cell>
          <cell r="G1692">
            <v>9.82</v>
          </cell>
        </row>
        <row r="1693">
          <cell r="A1693" t="str">
            <v>IFCT0004</v>
          </cell>
          <cell r="B1693" t="str">
            <v>ADMINISTRADOR DE MICROSOFT 365</v>
          </cell>
          <cell r="C1693" t="str">
            <v>Informàtica i comunicacions</v>
          </cell>
          <cell r="D1693">
            <v>3</v>
          </cell>
          <cell r="E1693">
            <v>200</v>
          </cell>
          <cell r="F1693">
            <v>8.25</v>
          </cell>
          <cell r="G1693">
            <v>9.82</v>
          </cell>
        </row>
        <row r="1694">
          <cell r="A1694" t="str">
            <v>IFCT0005</v>
          </cell>
          <cell r="B1694" t="str">
            <v>MARINE DIGITAL TWIN - DISSENY D'ESTRUCTURES NAVALS</v>
          </cell>
          <cell r="C1694" t="str">
            <v>Informàtica i comunicacions</v>
          </cell>
          <cell r="D1694">
            <v>3</v>
          </cell>
          <cell r="E1694">
            <v>136</v>
          </cell>
          <cell r="F1694">
            <v>8.25</v>
          </cell>
          <cell r="G1694">
            <v>9.82</v>
          </cell>
        </row>
        <row r="1695">
          <cell r="A1695" t="str">
            <v>IFCT0006</v>
          </cell>
          <cell r="B1695" t="str">
            <v>ADMINISTRADOR DE BASES DE DADES AZURE</v>
          </cell>
          <cell r="C1695" t="str">
            <v>Informàtica i comunicacions</v>
          </cell>
          <cell r="D1695">
            <v>3</v>
          </cell>
          <cell r="E1695">
            <v>275</v>
          </cell>
          <cell r="F1695">
            <v>8.25</v>
          </cell>
          <cell r="G1695">
            <v>9.82</v>
          </cell>
        </row>
        <row r="1696">
          <cell r="A1696" t="str">
            <v>IFCT0007</v>
          </cell>
          <cell r="B1696" t="str">
            <v>ADMINISTRACIÓ DE SISTEMES OPERATIUS LINUX-LPIC 1 I 2</v>
          </cell>
          <cell r="C1696" t="str">
            <v>Informàtica i comunicacions</v>
          </cell>
          <cell r="D1696">
            <v>3</v>
          </cell>
          <cell r="E1696">
            <v>250</v>
          </cell>
          <cell r="F1696">
            <v>8.25</v>
          </cell>
          <cell r="G1696">
            <v>9.82</v>
          </cell>
        </row>
        <row r="1697">
          <cell r="A1697" t="str">
            <v>IFCT0008</v>
          </cell>
          <cell r="B1697" t="str">
            <v>EMMAGATZEMATGE DE DADES I EINES BUSSINESS INTELLIGENCE</v>
          </cell>
          <cell r="C1697" t="str">
            <v>Informàtica i comunicacions</v>
          </cell>
          <cell r="D1697">
            <v>3</v>
          </cell>
          <cell r="E1697">
            <v>80</v>
          </cell>
          <cell r="F1697">
            <v>8.25</v>
          </cell>
          <cell r="G1697">
            <v>9.82</v>
          </cell>
        </row>
        <row r="1698">
          <cell r="A1698" t="str">
            <v>IFCT0009</v>
          </cell>
          <cell r="B1698" t="str">
            <v>GESTOR D' INCIDENTS DE CIBERSEGURETAT EC COUNCIL</v>
          </cell>
          <cell r="C1698" t="str">
            <v>Informàtica i comunicacions</v>
          </cell>
          <cell r="D1698">
            <v>3</v>
          </cell>
          <cell r="E1698">
            <v>100</v>
          </cell>
          <cell r="F1698">
            <v>8.25</v>
          </cell>
          <cell r="G1698">
            <v>9.82</v>
          </cell>
        </row>
        <row r="1699">
          <cell r="A1699" t="str">
            <v>IFCT0010</v>
          </cell>
          <cell r="B1699" t="str">
            <v>ANALISTA DE CENTRES D' OPERACIONS EC COUNCIL</v>
          </cell>
          <cell r="C1699" t="str">
            <v>Informàtica i comunicacions</v>
          </cell>
          <cell r="D1699">
            <v>3</v>
          </cell>
          <cell r="E1699">
            <v>100</v>
          </cell>
          <cell r="F1699">
            <v>8.25</v>
          </cell>
          <cell r="G1699">
            <v>9.82</v>
          </cell>
        </row>
        <row r="1700">
          <cell r="A1700" t="str">
            <v>IFCT0011</v>
          </cell>
          <cell r="B1700" t="str">
            <v>VIRTUALITZACIÓ D' ESCRIPTORI VMWARE</v>
          </cell>
          <cell r="C1700" t="str">
            <v>Informàtica i comunicacions</v>
          </cell>
          <cell r="D1700">
            <v>3</v>
          </cell>
          <cell r="E1700">
            <v>120</v>
          </cell>
          <cell r="F1700">
            <v>8.25</v>
          </cell>
          <cell r="G1700">
            <v>9.82</v>
          </cell>
        </row>
        <row r="1701">
          <cell r="A1701" t="str">
            <v>IFCT0012</v>
          </cell>
          <cell r="B1701" t="str">
            <v>VIRTUALITZACIÓ DEL DATA CENTER VMWARE</v>
          </cell>
          <cell r="C1701" t="str">
            <v>Informàtica i comunicacions</v>
          </cell>
          <cell r="D1701">
            <v>3</v>
          </cell>
          <cell r="E1701">
            <v>120</v>
          </cell>
          <cell r="F1701">
            <v>8.25</v>
          </cell>
          <cell r="G1701">
            <v>9.82</v>
          </cell>
        </row>
        <row r="1702">
          <cell r="A1702" t="str">
            <v>IFCT0013</v>
          </cell>
          <cell r="B1702" t="str">
            <v>EINES PER A TELETREBALL COL·LABORATIU</v>
          </cell>
          <cell r="C1702" t="str">
            <v>Informàtica i comunicacions</v>
          </cell>
          <cell r="D1702">
            <v>2</v>
          </cell>
          <cell r="E1702">
            <v>100</v>
          </cell>
          <cell r="F1702">
            <v>8.25</v>
          </cell>
          <cell r="G1702">
            <v>9.82</v>
          </cell>
        </row>
        <row r="1703">
          <cell r="A1703" t="str">
            <v>IFCT0014</v>
          </cell>
          <cell r="B1703" t="str">
            <v>VIRTUALITZACIÓ DE XARXA AMB VMWARE</v>
          </cell>
          <cell r="C1703" t="str">
            <v>Informàtica i comunicacions</v>
          </cell>
          <cell r="D1703">
            <v>3</v>
          </cell>
          <cell r="E1703">
            <v>100</v>
          </cell>
          <cell r="F1703">
            <v>8.25</v>
          </cell>
          <cell r="G1703">
            <v>9.82</v>
          </cell>
        </row>
        <row r="1704">
          <cell r="A1704" t="str">
            <v>IFCT0015</v>
          </cell>
          <cell r="B1704" t="str">
            <v>PROGRAMACIÓ D' ARDUÍ I PLAQUES ROBÒTIQUES AVANÇADES</v>
          </cell>
          <cell r="C1704" t="str">
            <v>Informàtica i comunicacions</v>
          </cell>
          <cell r="D1704">
            <v>2</v>
          </cell>
          <cell r="E1704">
            <v>150</v>
          </cell>
          <cell r="F1704">
            <v>8.25</v>
          </cell>
          <cell r="G1704">
            <v>9.82</v>
          </cell>
        </row>
        <row r="1705">
          <cell r="A1705" t="str">
            <v>IFCT0016</v>
          </cell>
          <cell r="B1705" t="str">
            <v>ENGINYER GOOGLE CLOUD PLATFORM</v>
          </cell>
          <cell r="C1705" t="str">
            <v>Informàtica i comunicacions</v>
          </cell>
          <cell r="D1705">
            <v>3</v>
          </cell>
          <cell r="E1705">
            <v>185</v>
          </cell>
          <cell r="F1705">
            <v>8.25</v>
          </cell>
          <cell r="G1705">
            <v>9.82</v>
          </cell>
        </row>
        <row r="1706">
          <cell r="A1706" t="str">
            <v>IFCT0017</v>
          </cell>
          <cell r="B1706" t="str">
            <v>ENGINYER DE DADES GOOGLE CLOUD PLATFORM</v>
          </cell>
          <cell r="C1706" t="str">
            <v>Informàtica i comunicacions</v>
          </cell>
          <cell r="D1706">
            <v>3</v>
          </cell>
          <cell r="E1706">
            <v>150</v>
          </cell>
          <cell r="F1706">
            <v>8.25</v>
          </cell>
          <cell r="G1706">
            <v>9.82</v>
          </cell>
        </row>
        <row r="1707">
          <cell r="A1707" t="str">
            <v>IFCT0018</v>
          </cell>
          <cell r="B1707" t="str">
            <v>CIBERSEGURETAT I CIBERINTEL·LIGÈNCIA</v>
          </cell>
          <cell r="C1707" t="str">
            <v>Informàtica i comunicacions</v>
          </cell>
          <cell r="D1707">
            <v>4</v>
          </cell>
          <cell r="E1707">
            <v>420</v>
          </cell>
          <cell r="F1707">
            <v>8.25</v>
          </cell>
          <cell r="G1707">
            <v>9.82</v>
          </cell>
        </row>
        <row r="1708">
          <cell r="A1708" t="str">
            <v>IFCT0019</v>
          </cell>
          <cell r="B1708" t="str">
            <v>INTEL·LIGÈNCIA ARTIFICIAL APLICADA A L'EMPRESA</v>
          </cell>
          <cell r="C1708" t="str">
            <v>Informàtica i comunicacions</v>
          </cell>
          <cell r="D1708">
            <v>1</v>
          </cell>
          <cell r="E1708">
            <v>280</v>
          </cell>
          <cell r="F1708">
            <v>8.25</v>
          </cell>
          <cell r="G1708">
            <v>9.82</v>
          </cell>
        </row>
        <row r="1709">
          <cell r="A1709" t="str">
            <v>IFCT0020</v>
          </cell>
          <cell r="B1709" t="str">
            <v>IOT (INTERNET DE LES COSES) I SISTEMES CIBERFÍSICS EN LA INDÚSTRIA 4.0</v>
          </cell>
          <cell r="C1709" t="str">
            <v>Informàtica i comunicacions</v>
          </cell>
          <cell r="D1709">
            <v>2</v>
          </cell>
          <cell r="E1709">
            <v>40</v>
          </cell>
          <cell r="F1709">
            <v>8.25</v>
          </cell>
          <cell r="G1709">
            <v>9.82</v>
          </cell>
        </row>
        <row r="1710">
          <cell r="A1710" t="str">
            <v>IFCT0021</v>
          </cell>
          <cell r="B1710" t="str">
            <v>POSICIONAMENT WEB I MÀRQUETING DIGITAL A CERCADORS</v>
          </cell>
          <cell r="C1710" t="str">
            <v>Informàtica i comunicacions</v>
          </cell>
          <cell r="D1710">
            <v>3</v>
          </cell>
          <cell r="E1710">
            <v>100</v>
          </cell>
          <cell r="F1710">
            <v>8.25</v>
          </cell>
          <cell r="G1710">
            <v>9.82</v>
          </cell>
        </row>
        <row r="1711">
          <cell r="A1711" t="str">
            <v>IFCT0022</v>
          </cell>
          <cell r="B1711" t="str">
            <v>BIG DATA</v>
          </cell>
          <cell r="C1711" t="str">
            <v>Informàtica i comunicacions</v>
          </cell>
          <cell r="D1711">
            <v>1</v>
          </cell>
          <cell r="E1711">
            <v>40</v>
          </cell>
          <cell r="F1711">
            <v>8.25</v>
          </cell>
          <cell r="G1711">
            <v>9.82</v>
          </cell>
        </row>
        <row r="1712">
          <cell r="A1712" t="str">
            <v>IFCT0023</v>
          </cell>
          <cell r="B1712" t="str">
            <v>CIBERSEGURETAT</v>
          </cell>
          <cell r="C1712" t="str">
            <v>Informàtica i comunicacions</v>
          </cell>
          <cell r="D1712">
            <v>1</v>
          </cell>
          <cell r="E1712">
            <v>25</v>
          </cell>
          <cell r="F1712">
            <v>8.25</v>
          </cell>
          <cell r="G1712">
            <v>9.82</v>
          </cell>
        </row>
        <row r="1713">
          <cell r="A1713" t="str">
            <v>IFCT0024</v>
          </cell>
          <cell r="B1713" t="str">
            <v>CIBERSEGURETAT PER A USUARIS</v>
          </cell>
          <cell r="C1713" t="str">
            <v>Informàtica i comunicacions</v>
          </cell>
          <cell r="D1713">
            <v>1</v>
          </cell>
          <cell r="E1713">
            <v>10</v>
          </cell>
          <cell r="F1713">
            <v>8.25</v>
          </cell>
          <cell r="G1713">
            <v>9.82</v>
          </cell>
        </row>
        <row r="1714">
          <cell r="A1714" t="str">
            <v>IFCT0025</v>
          </cell>
          <cell r="B1714" t="str">
            <v>CCNA CYBERSECURITY OPERATIONS - CYBER OPS</v>
          </cell>
          <cell r="C1714" t="str">
            <v>Informàtica i comunicacions</v>
          </cell>
          <cell r="D1714">
            <v>3</v>
          </cell>
          <cell r="E1714">
            <v>90</v>
          </cell>
          <cell r="F1714">
            <v>8.25</v>
          </cell>
          <cell r="G1714">
            <v>9.82</v>
          </cell>
        </row>
        <row r="1715">
          <cell r="A1715" t="str">
            <v>IFCT0026</v>
          </cell>
          <cell r="B1715" t="str">
            <v>ADMINISTRACIÓ DE SISTEMES LINUX RED HAT - RHCSA</v>
          </cell>
          <cell r="C1715" t="str">
            <v>Informàtica i comunicacions</v>
          </cell>
          <cell r="D1715">
            <v>3</v>
          </cell>
          <cell r="E1715">
            <v>80</v>
          </cell>
          <cell r="F1715">
            <v>8.25</v>
          </cell>
          <cell r="G1715">
            <v>9.82</v>
          </cell>
        </row>
        <row r="1716">
          <cell r="A1716" t="str">
            <v>IFCT0027</v>
          </cell>
          <cell r="B1716" t="str">
            <v>MICROSOFT 365 IDENTITY I SERVICES</v>
          </cell>
          <cell r="C1716" t="str">
            <v>Informàtica i comunicacions</v>
          </cell>
          <cell r="D1716">
            <v>2</v>
          </cell>
          <cell r="E1716">
            <v>60</v>
          </cell>
          <cell r="F1716">
            <v>8.25</v>
          </cell>
          <cell r="G1716">
            <v>9.82</v>
          </cell>
        </row>
        <row r="1717">
          <cell r="A1717" t="str">
            <v>IFCT0028</v>
          </cell>
          <cell r="B1717" t="str">
            <v>INTRODUCCIÓ A LA CIBERSEGURETAT AMB PAL ALT NETWORKS</v>
          </cell>
          <cell r="C1717" t="str">
            <v>Informàtica i comunicacions</v>
          </cell>
          <cell r="D1717">
            <v>2</v>
          </cell>
          <cell r="E1717">
            <v>60</v>
          </cell>
          <cell r="F1717">
            <v>8.25</v>
          </cell>
          <cell r="G1717">
            <v>9.82</v>
          </cell>
        </row>
        <row r="1718">
          <cell r="A1718" t="str">
            <v>IFCT0029</v>
          </cell>
          <cell r="B1718" t="str">
            <v>SYSTEMS NETWORK SECURITY</v>
          </cell>
          <cell r="C1718" t="str">
            <v>Informàtica i comunicacions</v>
          </cell>
          <cell r="D1718">
            <v>3</v>
          </cell>
          <cell r="E1718">
            <v>120</v>
          </cell>
          <cell r="F1718">
            <v>8.25</v>
          </cell>
          <cell r="G1718">
            <v>9.82</v>
          </cell>
        </row>
        <row r="1719">
          <cell r="A1719" t="str">
            <v>IFCT0030</v>
          </cell>
          <cell r="B1719" t="str">
            <v>INTRODUCCIÓ ALS FONAMENTS DE LA GESTIÓ D' INFRAESTRUCTURES TIC</v>
          </cell>
          <cell r="C1719" t="str">
            <v>Informàtica i comunicacions</v>
          </cell>
          <cell r="D1719">
            <v>2</v>
          </cell>
          <cell r="E1719">
            <v>60</v>
          </cell>
          <cell r="F1719">
            <v>8.25</v>
          </cell>
          <cell r="G1719">
            <v>9.82</v>
          </cell>
        </row>
        <row r="1720">
          <cell r="A1720" t="str">
            <v>IFCT0031</v>
          </cell>
          <cell r="B1720" t="str">
            <v>ADMINISTRACIÓ DE BASE DE DADES ORACLE</v>
          </cell>
          <cell r="C1720" t="str">
            <v>Informàtica i comunicacions</v>
          </cell>
          <cell r="D1720">
            <v>3</v>
          </cell>
          <cell r="E1720">
            <v>66</v>
          </cell>
          <cell r="F1720">
            <v>8.25</v>
          </cell>
          <cell r="G1720">
            <v>9.82</v>
          </cell>
        </row>
        <row r="1721">
          <cell r="A1721" t="str">
            <v>IFCT0032</v>
          </cell>
          <cell r="B1721" t="str">
            <v>ADMINISTRACIÓ I OPTIMITZACIÓ D' ORACLE DATABASE I MYSQL DATABASE</v>
          </cell>
          <cell r="C1721" t="str">
            <v>Informàtica i comunicacions</v>
          </cell>
          <cell r="D1721">
            <v>3</v>
          </cell>
          <cell r="E1721">
            <v>80</v>
          </cell>
          <cell r="F1721">
            <v>8.25</v>
          </cell>
          <cell r="G1721">
            <v>9.82</v>
          </cell>
        </row>
        <row r="1722">
          <cell r="A1722" t="str">
            <v>IFCT0033</v>
          </cell>
          <cell r="B1722" t="str">
            <v>PROTECCIÓ D' EQUIPS DAVANT ELS RISCOS A INTERNET</v>
          </cell>
          <cell r="C1722" t="str">
            <v>Informàtica i comunicacions</v>
          </cell>
          <cell r="D1722">
            <v>2</v>
          </cell>
          <cell r="E1722">
            <v>30</v>
          </cell>
          <cell r="F1722">
            <v>8.25</v>
          </cell>
          <cell r="G1722">
            <v>9.82</v>
          </cell>
        </row>
        <row r="1723">
          <cell r="A1723" t="str">
            <v>IFCT0034</v>
          </cell>
          <cell r="B1723" t="str">
            <v>DESENVOLUPAMENT D' APLICACIONS AMB KOTLIN PER A DISPOSITIUS MÒBILS ANDROID</v>
          </cell>
          <cell r="C1723" t="str">
            <v>Informàtica i comunicacions</v>
          </cell>
          <cell r="D1723">
            <v>2</v>
          </cell>
          <cell r="E1723">
            <v>80</v>
          </cell>
          <cell r="F1723">
            <v>8.25</v>
          </cell>
          <cell r="G1723">
            <v>9.82</v>
          </cell>
        </row>
        <row r="1724">
          <cell r="A1724" t="str">
            <v>IFCT0035</v>
          </cell>
          <cell r="B1724" t="str">
            <v>AUTOCAD 3D</v>
          </cell>
          <cell r="C1724" t="str">
            <v>Informàtica i comunicacions</v>
          </cell>
          <cell r="D1724">
            <v>2</v>
          </cell>
          <cell r="E1724">
            <v>40</v>
          </cell>
          <cell r="F1724">
            <v>8.25</v>
          </cell>
          <cell r="G1724">
            <v>9.82</v>
          </cell>
        </row>
        <row r="1725">
          <cell r="A1725" t="str">
            <v>IFCT0036</v>
          </cell>
          <cell r="B1725" t="str">
            <v>MICROSOFT POWER AUTOMATE</v>
          </cell>
          <cell r="C1725" t="str">
            <v>Informàtica i comunicacions</v>
          </cell>
          <cell r="D1725">
            <v>3</v>
          </cell>
          <cell r="E1725">
            <v>20</v>
          </cell>
          <cell r="F1725">
            <v>8.25</v>
          </cell>
          <cell r="G1725">
            <v>9.82</v>
          </cell>
        </row>
        <row r="1726">
          <cell r="A1726" t="str">
            <v>IFCT0037</v>
          </cell>
          <cell r="B1726" t="str">
            <v>LIDERATGE DIGITAL EN UNA ORGANITZACIÓ</v>
          </cell>
          <cell r="C1726" t="str">
            <v>Informàtica i comunicacions</v>
          </cell>
          <cell r="D1726">
            <v>3</v>
          </cell>
          <cell r="E1726">
            <v>92</v>
          </cell>
          <cell r="F1726">
            <v>8.25</v>
          </cell>
          <cell r="G1726">
            <v>9.82</v>
          </cell>
        </row>
        <row r="1727">
          <cell r="A1727" t="str">
            <v>IFCT0038</v>
          </cell>
          <cell r="B1727" t="str">
            <v>AUTOCAD AVANÇAT 2D I 3D</v>
          </cell>
          <cell r="C1727" t="str">
            <v>Informàtica i comunicacions</v>
          </cell>
          <cell r="D1727">
            <v>2</v>
          </cell>
          <cell r="E1727">
            <v>36</v>
          </cell>
          <cell r="F1727">
            <v>8.25</v>
          </cell>
          <cell r="G1727">
            <v>9.82</v>
          </cell>
        </row>
        <row r="1728">
          <cell r="A1728" t="str">
            <v>IFCT0039</v>
          </cell>
          <cell r="B1728" t="str">
            <v>CCNP ROUTE - IMPLEMENTING UP ROUTING</v>
          </cell>
          <cell r="C1728" t="str">
            <v>Informàtica i comunicacions</v>
          </cell>
          <cell r="D1728">
            <v>2</v>
          </cell>
          <cell r="E1728">
            <v>80</v>
          </cell>
          <cell r="F1728">
            <v>8.25</v>
          </cell>
          <cell r="G1728">
            <v>9.82</v>
          </cell>
        </row>
        <row r="1729">
          <cell r="A1729" t="str">
            <v>IFCT0040</v>
          </cell>
          <cell r="B1729" t="str">
            <v>INTRODUCCIÓ AL HACKING ÈTIC CERTIFICACIÓ EHA</v>
          </cell>
          <cell r="C1729" t="str">
            <v>Informàtica i comunicacions</v>
          </cell>
          <cell r="D1729">
            <v>3</v>
          </cell>
          <cell r="E1729">
            <v>50</v>
          </cell>
          <cell r="F1729">
            <v>8.25</v>
          </cell>
          <cell r="G1729">
            <v>9.82</v>
          </cell>
        </row>
        <row r="1730">
          <cell r="A1730" t="str">
            <v>IFCT0041</v>
          </cell>
          <cell r="B1730" t="str">
            <v>MICROSOFT CERTIFIED AZURE ADMINISTRATOR ASSOCIATE</v>
          </cell>
          <cell r="C1730" t="str">
            <v>Informàtica i comunicacions</v>
          </cell>
          <cell r="D1730">
            <v>2</v>
          </cell>
          <cell r="E1730">
            <v>60</v>
          </cell>
          <cell r="F1730">
            <v>8.25</v>
          </cell>
          <cell r="G1730">
            <v>9.82</v>
          </cell>
        </row>
        <row r="1731">
          <cell r="A1731" t="str">
            <v>IFCT0042</v>
          </cell>
          <cell r="B1731" t="str">
            <v>ANÀLISI DE LA INDÚSTRIA 4.0</v>
          </cell>
          <cell r="C1731" t="str">
            <v>Informàtica i comunicacions</v>
          </cell>
          <cell r="D1731">
            <v>2</v>
          </cell>
          <cell r="E1731">
            <v>25</v>
          </cell>
          <cell r="F1731">
            <v>8.25</v>
          </cell>
          <cell r="G1731">
            <v>9.82</v>
          </cell>
        </row>
        <row r="1732">
          <cell r="A1732" t="str">
            <v>IFCT0043</v>
          </cell>
          <cell r="B1732" t="str">
            <v>VMWARE VSPHERE, OPTIMIZE &amp; SCALE</v>
          </cell>
          <cell r="C1732" t="str">
            <v>Informàtica i comunicacions</v>
          </cell>
          <cell r="D1732">
            <v>2</v>
          </cell>
          <cell r="E1732">
            <v>60</v>
          </cell>
          <cell r="F1732">
            <v>8.25</v>
          </cell>
          <cell r="G1732">
            <v>9.82</v>
          </cell>
        </row>
        <row r="1733">
          <cell r="A1733" t="str">
            <v>IFCT0044</v>
          </cell>
          <cell r="B1733" t="str">
            <v>AUTOMATITZACIÓ ROBÒTICA DE PROCESSOS (RPA)</v>
          </cell>
          <cell r="C1733" t="str">
            <v>Informàtica i comunicacions</v>
          </cell>
          <cell r="D1733">
            <v>3</v>
          </cell>
          <cell r="E1733">
            <v>78</v>
          </cell>
          <cell r="F1733">
            <v>8.25</v>
          </cell>
          <cell r="G1733">
            <v>9.82</v>
          </cell>
        </row>
        <row r="1734">
          <cell r="A1734" t="str">
            <v>IFCT0045</v>
          </cell>
          <cell r="B1734" t="str">
            <v>MICROSOFT CERTIFIED: AZURE SECURITY ENGINEER ASSOCIATE</v>
          </cell>
          <cell r="C1734" t="str">
            <v>Informàtica i comunicacions</v>
          </cell>
          <cell r="D1734">
            <v>2</v>
          </cell>
          <cell r="E1734">
            <v>60</v>
          </cell>
          <cell r="F1734">
            <v>8.25</v>
          </cell>
          <cell r="G1734">
            <v>9.82</v>
          </cell>
        </row>
        <row r="1735">
          <cell r="A1735" t="str">
            <v>IFCT0046</v>
          </cell>
          <cell r="B1735" t="str">
            <v>CIBERSEGURETAT I CIBERINTEL·LIGÈNCIA NIVELL AVANÇAT</v>
          </cell>
          <cell r="C1735" t="str">
            <v>Informàtica i comunicacions</v>
          </cell>
          <cell r="D1735">
            <v>4</v>
          </cell>
          <cell r="E1735">
            <v>632</v>
          </cell>
          <cell r="F1735">
            <v>8.25</v>
          </cell>
          <cell r="G1735">
            <v>9.82</v>
          </cell>
        </row>
        <row r="1736">
          <cell r="A1736" t="str">
            <v>IFCT0047</v>
          </cell>
          <cell r="B1736" t="str">
            <v>DEFENSA EN CIBERSEGURETAT</v>
          </cell>
          <cell r="C1736" t="str">
            <v>Informàtica i comunicacions</v>
          </cell>
          <cell r="D1736">
            <v>3</v>
          </cell>
          <cell r="E1736">
            <v>288</v>
          </cell>
          <cell r="F1736">
            <v>8.25</v>
          </cell>
          <cell r="G1736">
            <v>9.82</v>
          </cell>
        </row>
        <row r="1737">
          <cell r="A1737" t="str">
            <v>IFCT0048</v>
          </cell>
          <cell r="B1737" t="str">
            <v>DESENVOLUPAMENT DE SISTEMES DE LA CIBERSEGURETAT</v>
          </cell>
          <cell r="C1737" t="str">
            <v>Informàtica i comunicacions</v>
          </cell>
          <cell r="D1737">
            <v>2</v>
          </cell>
          <cell r="E1737">
            <v>255</v>
          </cell>
          <cell r="F1737">
            <v>8.25</v>
          </cell>
          <cell r="G1737">
            <v>9.82</v>
          </cell>
        </row>
        <row r="1738">
          <cell r="A1738" t="str">
            <v>IFCT0049</v>
          </cell>
          <cell r="B1738" t="str">
            <v>CHATGPT I INTEL·LIGÈNCIA ARTIFICIAL</v>
          </cell>
          <cell r="C1738" t="str">
            <v>Informàtica i comunicacions</v>
          </cell>
          <cell r="D1738">
            <v>2</v>
          </cell>
          <cell r="E1738">
            <v>60</v>
          </cell>
          <cell r="F1738">
            <v>8.25</v>
          </cell>
          <cell r="G1738">
            <v>9.82</v>
          </cell>
        </row>
        <row r="1739">
          <cell r="A1739" t="str">
            <v>IFCT0050</v>
          </cell>
          <cell r="B1739" t="str">
            <v>CIBERSEGURETAT AVANÇADA EN ENTORNS DE LES TECNOLOGIES DE L' OPERACIÓ</v>
          </cell>
          <cell r="C1739" t="str">
            <v>Informàtica i comunicacions</v>
          </cell>
          <cell r="D1739">
            <v>3</v>
          </cell>
          <cell r="E1739">
            <v>120</v>
          </cell>
          <cell r="F1739">
            <v>8.25</v>
          </cell>
          <cell r="G1739">
            <v>9.82</v>
          </cell>
        </row>
        <row r="1740">
          <cell r="A1740" t="str">
            <v>IFCT0051</v>
          </cell>
          <cell r="B1740" t="str">
            <v>ADMINISTRACIÓ DE XARXA HAT OPENSHIFT CONTAINER PLATFORM</v>
          </cell>
          <cell r="C1740" t="str">
            <v>Informàtica i comunicacions</v>
          </cell>
          <cell r="D1740">
            <v>3</v>
          </cell>
          <cell r="E1740">
            <v>200</v>
          </cell>
          <cell r="F1740">
            <v>8.25</v>
          </cell>
          <cell r="G1740">
            <v>9.82</v>
          </cell>
        </row>
        <row r="1741">
          <cell r="A1741" t="str">
            <v>IFCT0052</v>
          </cell>
          <cell r="B1741" t="str">
            <v>ADMINISTRADOR DE SISTEMES XARXA HAT</v>
          </cell>
          <cell r="C1741" t="str">
            <v>Informàtica i comunicacions</v>
          </cell>
          <cell r="D1741">
            <v>3</v>
          </cell>
          <cell r="E1741">
            <v>275</v>
          </cell>
          <cell r="F1741">
            <v>8.25</v>
          </cell>
          <cell r="G1741">
            <v>9.82</v>
          </cell>
        </row>
        <row r="1742">
          <cell r="A1742" t="str">
            <v>IFCT0053</v>
          </cell>
          <cell r="B1742" t="str">
            <v>ENGINYER DE SISTEMES XARXA HAT AMB AUTOMATITZACIÓ ANSIBLE</v>
          </cell>
          <cell r="C1742" t="str">
            <v>Informàtica i comunicacions</v>
          </cell>
          <cell r="D1742">
            <v>3</v>
          </cell>
          <cell r="E1742">
            <v>275</v>
          </cell>
          <cell r="F1742">
            <v>8.25</v>
          </cell>
          <cell r="G1742">
            <v>9.82</v>
          </cell>
        </row>
        <row r="1743">
          <cell r="A1743" t="str">
            <v>IFCT0054</v>
          </cell>
          <cell r="B1743" t="str">
            <v>COMPUTATIONAL THINKING - INTRODUCCIÓ AL PENSAMENT COMPUTACIONAL</v>
          </cell>
          <cell r="C1743" t="str">
            <v>Informàtica i comunicacions</v>
          </cell>
          <cell r="D1743">
            <v>2</v>
          </cell>
          <cell r="E1743">
            <v>50</v>
          </cell>
          <cell r="F1743">
            <v>8.25</v>
          </cell>
          <cell r="G1743">
            <v>9.82</v>
          </cell>
        </row>
        <row r="1744">
          <cell r="A1744" t="str">
            <v>IFCT0055</v>
          </cell>
          <cell r="B1744" t="str">
            <v>COMPUTER HACKING FORENSIC INVESTIGATOR</v>
          </cell>
          <cell r="C1744" t="str">
            <v>Informàtica i comunicacions</v>
          </cell>
          <cell r="D1744">
            <v>3</v>
          </cell>
          <cell r="E1744">
            <v>80</v>
          </cell>
          <cell r="F1744">
            <v>8.25</v>
          </cell>
          <cell r="G1744">
            <v>9.82</v>
          </cell>
        </row>
        <row r="1745">
          <cell r="A1745" t="str">
            <v>IFCT0056</v>
          </cell>
          <cell r="B1745" t="str">
            <v>NETWORKING - INTRODUCCIÓ A LES XARXES</v>
          </cell>
          <cell r="C1745" t="str">
            <v>Informàtica i comunicacions</v>
          </cell>
          <cell r="D1745">
            <v>3</v>
          </cell>
          <cell r="E1745">
            <v>50</v>
          </cell>
          <cell r="F1745">
            <v>8.25</v>
          </cell>
          <cell r="G1745">
            <v>9.82</v>
          </cell>
        </row>
        <row r="1746">
          <cell r="A1746" t="str">
            <v>IFCT0057</v>
          </cell>
          <cell r="B1746" t="str">
            <v>DEVICE CONFIGURATION &amp; MANAGEMENT - INTRODUCCIÓ A LA CONFIGURACIÓ I GESTIÓ DE DISPOSITIUS</v>
          </cell>
          <cell r="C1746" t="str">
            <v>Informàtica i comunicacions</v>
          </cell>
          <cell r="D1746">
            <v>2</v>
          </cell>
          <cell r="E1746">
            <v>50</v>
          </cell>
          <cell r="F1746">
            <v>8.25</v>
          </cell>
          <cell r="G1746">
            <v>9.82</v>
          </cell>
        </row>
        <row r="1747">
          <cell r="A1747" t="str">
            <v>IFCT0058</v>
          </cell>
          <cell r="B1747" t="str">
            <v>CLOUD COMPUTING - INTRODUCCIÓ A LA COMPUTACIÓ EN NÚVOL</v>
          </cell>
          <cell r="C1747" t="str">
            <v>Informàtica i comunicacions</v>
          </cell>
          <cell r="D1747">
            <v>2</v>
          </cell>
          <cell r="E1747">
            <v>50</v>
          </cell>
          <cell r="F1747">
            <v>8.25</v>
          </cell>
          <cell r="G1747">
            <v>9.82</v>
          </cell>
        </row>
        <row r="1748">
          <cell r="A1748" t="str">
            <v>IFCT0059</v>
          </cell>
          <cell r="B1748" t="str">
            <v>SOFTWARE DEVELOPMENT - INTRODUCCIÓ AL DESENVOLUPAMENT DE SOFTWARE</v>
          </cell>
          <cell r="C1748" t="str">
            <v>Informàtica i comunicacions</v>
          </cell>
          <cell r="D1748">
            <v>2</v>
          </cell>
          <cell r="E1748">
            <v>50</v>
          </cell>
          <cell r="F1748">
            <v>8.25</v>
          </cell>
          <cell r="G1748">
            <v>9.82</v>
          </cell>
        </row>
        <row r="1749">
          <cell r="A1749" t="str">
            <v>IFCT0060</v>
          </cell>
          <cell r="B1749" t="str">
            <v>XARXES WIFI6 I WIFI6E</v>
          </cell>
          <cell r="C1749" t="str">
            <v>Informàtica i comunicacions</v>
          </cell>
          <cell r="D1749">
            <v>3</v>
          </cell>
          <cell r="E1749">
            <v>65</v>
          </cell>
          <cell r="F1749">
            <v>8.25</v>
          </cell>
          <cell r="G1749">
            <v>9.82</v>
          </cell>
        </row>
        <row r="1750">
          <cell r="A1750" t="str">
            <v>IFCT0061</v>
          </cell>
          <cell r="B1750" t="str">
            <v>ARQUITECTE AWS I FONAMENTS IA GENERATIVA</v>
          </cell>
          <cell r="C1750" t="str">
            <v>Informàtica i comunicacions</v>
          </cell>
          <cell r="D1750">
            <v>3</v>
          </cell>
          <cell r="E1750">
            <v>290</v>
          </cell>
          <cell r="F1750">
            <v>8.25</v>
          </cell>
          <cell r="G1750">
            <v>9.82</v>
          </cell>
        </row>
        <row r="1751">
          <cell r="A1751" t="str">
            <v>IFCT0062</v>
          </cell>
          <cell r="B1751" t="str">
            <v>OPERADOR CLOUD, DEVOPS I FONAMENTS IA GENERATIVA AWS</v>
          </cell>
          <cell r="C1751" t="str">
            <v>Informàtica i comunicacions</v>
          </cell>
          <cell r="D1751">
            <v>3</v>
          </cell>
          <cell r="E1751">
            <v>280</v>
          </cell>
          <cell r="F1751">
            <v>8.25</v>
          </cell>
          <cell r="G1751">
            <v>9.82</v>
          </cell>
        </row>
        <row r="1752">
          <cell r="A1752" t="str">
            <v>IFCT0063</v>
          </cell>
          <cell r="B1752" t="str">
            <v>BESSONS DIGITALS: TRANSICIÓ A LA INDÚSTRIA 4.0</v>
          </cell>
          <cell r="C1752" t="str">
            <v>Informàtica i comunicacions</v>
          </cell>
          <cell r="D1752">
            <v>3</v>
          </cell>
          <cell r="E1752">
            <v>300</v>
          </cell>
          <cell r="F1752">
            <v>8.25</v>
          </cell>
          <cell r="G1752">
            <v>9.82</v>
          </cell>
        </row>
        <row r="1753">
          <cell r="A1753" t="str">
            <v>IFCT0064</v>
          </cell>
          <cell r="B1753" t="str">
            <v>METAVERS COM A REALITAT ALTERNATIVA: APLICACIONS I REPTES</v>
          </cell>
          <cell r="C1753" t="str">
            <v>Informàtica i comunicacions</v>
          </cell>
          <cell r="D1753">
            <v>3</v>
          </cell>
          <cell r="E1753">
            <v>20</v>
          </cell>
          <cell r="F1753">
            <v>8.25</v>
          </cell>
          <cell r="G1753">
            <v>9.82</v>
          </cell>
        </row>
        <row r="1754">
          <cell r="A1754" t="str">
            <v>IFCT0065</v>
          </cell>
          <cell r="B1754" t="str">
            <v>ENGINYER DE MACHINE LEARNING IA GOOGLE CLOUD PLATFORM</v>
          </cell>
          <cell r="C1754" t="str">
            <v>Informàtica i comunicacions</v>
          </cell>
          <cell r="D1754">
            <v>3</v>
          </cell>
          <cell r="E1754">
            <v>160</v>
          </cell>
          <cell r="F1754">
            <v>8.25</v>
          </cell>
          <cell r="G1754">
            <v>9.82</v>
          </cell>
        </row>
        <row r="1755">
          <cell r="A1755" t="str">
            <v>IFCT0066</v>
          </cell>
          <cell r="B1755" t="str">
            <v>ANALÍTICA DE DADES AWS</v>
          </cell>
          <cell r="C1755" t="str">
            <v>Informàtica i comunicacions</v>
          </cell>
          <cell r="D1755">
            <v>3</v>
          </cell>
          <cell r="E1755">
            <v>200</v>
          </cell>
          <cell r="F1755">
            <v>8.25</v>
          </cell>
          <cell r="G1755">
            <v>9.82</v>
          </cell>
        </row>
        <row r="1756">
          <cell r="A1756" t="str">
            <v>IFCT0067</v>
          </cell>
          <cell r="B1756" t="str">
            <v>ADMINISTRADOR ESPECIALISTA MICROSOFT 365 AMB INTEL·LIGÈNCIA ARTIFICIAL</v>
          </cell>
          <cell r="C1756" t="str">
            <v>Informàtica i comunicacions</v>
          </cell>
          <cell r="D1756">
            <v>3</v>
          </cell>
          <cell r="E1756">
            <v>150</v>
          </cell>
          <cell r="F1756">
            <v>8.25</v>
          </cell>
          <cell r="G1756">
            <v>9.82</v>
          </cell>
        </row>
        <row r="1757">
          <cell r="A1757" t="str">
            <v>IFCT0068</v>
          </cell>
          <cell r="B1757" t="str">
            <v>ADMINISTRADOR ESPECIALISTA DE SEGURETAT D' AZURE</v>
          </cell>
          <cell r="C1757" t="str">
            <v>Informàtica i comunicacions</v>
          </cell>
          <cell r="D1757">
            <v>3</v>
          </cell>
          <cell r="E1757">
            <v>335</v>
          </cell>
          <cell r="F1757">
            <v>8.25</v>
          </cell>
          <cell r="G1757">
            <v>9.82</v>
          </cell>
        </row>
        <row r="1758">
          <cell r="A1758" t="str">
            <v>IFCT0069</v>
          </cell>
          <cell r="B1758" t="str">
            <v>GESTIÓ DEL NÚVOL AMB VMWARE (OPERACIONS I AUTOMATITZACIÓ)</v>
          </cell>
          <cell r="C1758" t="str">
            <v>Informàtica i comunicacions</v>
          </cell>
          <cell r="D1758">
            <v>3</v>
          </cell>
          <cell r="E1758">
            <v>120</v>
          </cell>
          <cell r="F1758">
            <v>8.25</v>
          </cell>
          <cell r="G1758">
            <v>9.82</v>
          </cell>
        </row>
        <row r="1759">
          <cell r="A1759" t="str">
            <v>IFCT0070</v>
          </cell>
          <cell r="B1759" t="str">
            <v>CONSULTOR ESPECIALISTA DE POWER PLATFORM AMB INTEL·LIGÈNCIA ARTIFICIAL</v>
          </cell>
          <cell r="C1759" t="str">
            <v>Informàtica i comunicacions</v>
          </cell>
          <cell r="D1759">
            <v>3</v>
          </cell>
          <cell r="E1759">
            <v>160</v>
          </cell>
          <cell r="F1759">
            <v>8.25</v>
          </cell>
          <cell r="G1759">
            <v>9.82</v>
          </cell>
        </row>
        <row r="1760">
          <cell r="A1760" t="str">
            <v>IFCT0071</v>
          </cell>
          <cell r="B1760" t="str">
            <v>VIRTUALITZACIÓ DEL DATA CENTER I EMMAGATZEMATGE VMWARE</v>
          </cell>
          <cell r="C1760" t="str">
            <v>Informàtica i comunicacions</v>
          </cell>
          <cell r="D1760">
            <v>3</v>
          </cell>
          <cell r="E1760">
            <v>140</v>
          </cell>
          <cell r="F1760">
            <v>8.25</v>
          </cell>
          <cell r="G1760">
            <v>9.82</v>
          </cell>
        </row>
        <row r="1761">
          <cell r="A1761" t="str">
            <v>IFCT0072</v>
          </cell>
          <cell r="B1761" t="str">
            <v>CEH CERTIFIED ETHICAL HACKER</v>
          </cell>
          <cell r="C1761" t="str">
            <v>Informàtica i comunicacions</v>
          </cell>
          <cell r="D1761">
            <v>3</v>
          </cell>
          <cell r="E1761">
            <v>80</v>
          </cell>
          <cell r="F1761">
            <v>8.25</v>
          </cell>
          <cell r="G1761">
            <v>9.82</v>
          </cell>
        </row>
        <row r="1762">
          <cell r="A1762" t="str">
            <v>IFCT0073</v>
          </cell>
          <cell r="B1762" t="str">
            <v>MILLORA LA TEVA PRODUCTIVITAT AMB INTEL·LIGÈNCIA ARTIFICIAL</v>
          </cell>
          <cell r="C1762" t="str">
            <v>Informàtica i comunicacions</v>
          </cell>
          <cell r="D1762">
            <v>2</v>
          </cell>
          <cell r="E1762">
            <v>100</v>
          </cell>
          <cell r="F1762">
            <v>8.25</v>
          </cell>
          <cell r="G1762">
            <v>9.82</v>
          </cell>
        </row>
        <row r="1763">
          <cell r="A1763" t="str">
            <v>IFCT0074</v>
          </cell>
          <cell r="B1763" t="str">
            <v>AUTOMATITZACIÓ EN ENTORNS TIC</v>
          </cell>
          <cell r="C1763" t="str">
            <v>Informàtica i comunicacions</v>
          </cell>
          <cell r="D1763">
            <v>3</v>
          </cell>
          <cell r="E1763">
            <v>120</v>
          </cell>
          <cell r="F1763">
            <v>8.25</v>
          </cell>
          <cell r="G1763">
            <v>9.82</v>
          </cell>
        </row>
        <row r="1764">
          <cell r="A1764" t="str">
            <v>IFCT0075</v>
          </cell>
          <cell r="B1764" t="str">
            <v>INTRODUCCIÓ A LES DADES SINTÈTIQUES INCLOSES BESSONS DIGITALS I METAVERS</v>
          </cell>
          <cell r="C1764" t="str">
            <v>Informàtica i comunicacions</v>
          </cell>
          <cell r="D1764">
            <v>3</v>
          </cell>
          <cell r="E1764">
            <v>120</v>
          </cell>
          <cell r="F1764">
            <v>8.25</v>
          </cell>
          <cell r="G1764">
            <v>9.82</v>
          </cell>
        </row>
        <row r="1765">
          <cell r="A1765" t="str">
            <v>IFCT0076</v>
          </cell>
          <cell r="B1765" t="str">
            <v>SOLUCIONS SALESFORCE</v>
          </cell>
          <cell r="C1765" t="str">
            <v>Informàtica i comunicacions</v>
          </cell>
          <cell r="D1765">
            <v>3</v>
          </cell>
          <cell r="E1765">
            <v>240</v>
          </cell>
          <cell r="F1765">
            <v>8.25</v>
          </cell>
          <cell r="G1765">
            <v>9.82</v>
          </cell>
        </row>
        <row r="1766">
          <cell r="A1766" t="str">
            <v>IFCT0077</v>
          </cell>
          <cell r="B1766" t="str">
            <v>ARQUITECTURA DEL PC - MANTENIMENT MAQUINARI</v>
          </cell>
          <cell r="C1766" t="str">
            <v>Informàtica i comunicacions</v>
          </cell>
          <cell r="D1766">
            <v>2</v>
          </cell>
          <cell r="E1766">
            <v>50</v>
          </cell>
          <cell r="F1766">
            <v>8.25</v>
          </cell>
          <cell r="G1766">
            <v>9.82</v>
          </cell>
        </row>
        <row r="1767">
          <cell r="A1767" t="str">
            <v>IFCT0078</v>
          </cell>
          <cell r="B1767" t="str">
            <v>CREACIÓ, PROGRAMACIÓ I DISSENY DE PÀGINES WEB</v>
          </cell>
          <cell r="C1767" t="str">
            <v>Informàtica i comunicacions</v>
          </cell>
          <cell r="D1767">
            <v>2</v>
          </cell>
          <cell r="E1767">
            <v>200</v>
          </cell>
          <cell r="F1767">
            <v>8.25</v>
          </cell>
          <cell r="G1767">
            <v>9.82</v>
          </cell>
        </row>
        <row r="1768">
          <cell r="A1768" t="str">
            <v>IFCT0079</v>
          </cell>
          <cell r="B1768" t="str">
            <v>INSTAL·LACIÓ I MANTENIMENT DE SERVIDORS WEB</v>
          </cell>
          <cell r="C1768" t="str">
            <v>Informàtica i comunicacions</v>
          </cell>
          <cell r="D1768">
            <v>3</v>
          </cell>
          <cell r="E1768">
            <v>140</v>
          </cell>
          <cell r="F1768">
            <v>8.25</v>
          </cell>
          <cell r="G1768">
            <v>9.82</v>
          </cell>
        </row>
        <row r="1769">
          <cell r="A1769" t="str">
            <v>IFCT0080</v>
          </cell>
          <cell r="B1769" t="str">
            <v>VIRTUALITZACIÓ DE SERVIDORS I ESCRIPTORIS AMB VMWARE</v>
          </cell>
          <cell r="C1769" t="str">
            <v>Informàtica i comunicacions</v>
          </cell>
          <cell r="D1769">
            <v>3</v>
          </cell>
          <cell r="E1769">
            <v>160</v>
          </cell>
          <cell r="F1769">
            <v>8.25</v>
          </cell>
          <cell r="G1769">
            <v>9.82</v>
          </cell>
        </row>
        <row r="1770">
          <cell r="A1770" t="str">
            <v>IFCT0081</v>
          </cell>
          <cell r="B1770" t="str">
            <v>PROGRAMACIÓ BÀSICA DE PÀGINES WEB AMB JAVASCRIPT I PHP</v>
          </cell>
          <cell r="C1770" t="str">
            <v>Informàtica i comunicacions</v>
          </cell>
          <cell r="D1770">
            <v>2</v>
          </cell>
          <cell r="E1770">
            <v>100</v>
          </cell>
          <cell r="F1770">
            <v>8.25</v>
          </cell>
          <cell r="G1770">
            <v>9.82</v>
          </cell>
        </row>
        <row r="1771">
          <cell r="A1771" t="str">
            <v>IFCT0082</v>
          </cell>
          <cell r="B1771" t="str">
            <v>APLICACIONS D' ORACLE PER A DATAMINING I BIG DATA</v>
          </cell>
          <cell r="C1771" t="str">
            <v>Informàtica i comunicacions</v>
          </cell>
          <cell r="D1771">
            <v>3</v>
          </cell>
          <cell r="E1771">
            <v>150</v>
          </cell>
          <cell r="F1771">
            <v>8.25</v>
          </cell>
          <cell r="G1771">
            <v>9.82</v>
          </cell>
        </row>
        <row r="1772">
          <cell r="A1772" t="str">
            <v>IFCT0083</v>
          </cell>
          <cell r="B1772" t="str">
            <v>ACCESSIBILITAT WEB</v>
          </cell>
          <cell r="C1772" t="str">
            <v>Informàtica i comunicacions</v>
          </cell>
          <cell r="D1772">
            <v>2</v>
          </cell>
          <cell r="E1772">
            <v>20</v>
          </cell>
          <cell r="F1772">
            <v>8.25</v>
          </cell>
          <cell r="G1772">
            <v>9.82</v>
          </cell>
        </row>
        <row r="1773">
          <cell r="A1773" t="str">
            <v>IFCT0084</v>
          </cell>
          <cell r="B1773" t="str">
            <v>INSTAL·LACIÓ I MANTENIMENT D'ORDINADORS</v>
          </cell>
          <cell r="C1773" t="str">
            <v>Informàtica i comunicacions</v>
          </cell>
          <cell r="D1773">
            <v>2</v>
          </cell>
          <cell r="E1773">
            <v>50</v>
          </cell>
          <cell r="F1773">
            <v>8.25</v>
          </cell>
          <cell r="G1773">
            <v>9.82</v>
          </cell>
        </row>
        <row r="1774">
          <cell r="A1774" t="str">
            <v>IFCT0085</v>
          </cell>
          <cell r="B1774" t="str">
            <v>PROTECCIÓ D' EQUIPS A LA XARXA</v>
          </cell>
          <cell r="C1774" t="str">
            <v>Informàtica i comunicacions</v>
          </cell>
          <cell r="D1774">
            <v>2</v>
          </cell>
          <cell r="E1774">
            <v>10</v>
          </cell>
          <cell r="F1774">
            <v>8.25</v>
          </cell>
          <cell r="G1774">
            <v>9.82</v>
          </cell>
        </row>
        <row r="1775">
          <cell r="A1775" t="str">
            <v>IFCT0086</v>
          </cell>
          <cell r="B1775" t="str">
            <v>SISTEMA OPERATIU GNU_LINUX: UBUNTU</v>
          </cell>
          <cell r="C1775" t="str">
            <v>Informàtica i comunicacions</v>
          </cell>
          <cell r="D1775">
            <v>3</v>
          </cell>
          <cell r="E1775">
            <v>30</v>
          </cell>
          <cell r="F1775">
            <v>8.25</v>
          </cell>
          <cell r="G1775">
            <v>9.82</v>
          </cell>
        </row>
        <row r="1776">
          <cell r="A1776" t="str">
            <v>IFCT0087</v>
          </cell>
          <cell r="B1776" t="str">
            <v>SEGURETAT DIGITAL BÀSICA</v>
          </cell>
          <cell r="C1776" t="str">
            <v>Informàtica i comunicacions</v>
          </cell>
          <cell r="D1776">
            <v>2</v>
          </cell>
          <cell r="E1776">
            <v>60</v>
          </cell>
          <cell r="F1776">
            <v>8.25</v>
          </cell>
          <cell r="G1776">
            <v>9.82</v>
          </cell>
        </row>
        <row r="1777">
          <cell r="A1777" t="str">
            <v>IFCT0088</v>
          </cell>
          <cell r="B1777" t="str">
            <v>MICROSOFT VISUAL C++ AMB .NET</v>
          </cell>
          <cell r="C1777" t="str">
            <v>Informàtica i comunicacions</v>
          </cell>
          <cell r="D1777">
            <v>3</v>
          </cell>
          <cell r="E1777">
            <v>100</v>
          </cell>
          <cell r="F1777">
            <v>8.25</v>
          </cell>
          <cell r="G1777">
            <v>9.82</v>
          </cell>
        </row>
        <row r="1778">
          <cell r="A1778" t="str">
            <v>IFCT0089</v>
          </cell>
          <cell r="B1778" t="str">
            <v>PROCESSAMENT DE DADES AMB JAVA</v>
          </cell>
          <cell r="C1778" t="str">
            <v>Informàtica i comunicacions</v>
          </cell>
          <cell r="D1778">
            <v>3</v>
          </cell>
          <cell r="E1778">
            <v>210</v>
          </cell>
          <cell r="F1778">
            <v>8.25</v>
          </cell>
          <cell r="G1778">
            <v>9.82</v>
          </cell>
        </row>
        <row r="1779">
          <cell r="A1779" t="str">
            <v>IFCT0090</v>
          </cell>
          <cell r="B1779" t="str">
            <v>ORACLE 21C</v>
          </cell>
          <cell r="C1779" t="str">
            <v>Informàtica i comunicacions</v>
          </cell>
          <cell r="D1779">
            <v>3</v>
          </cell>
          <cell r="E1779">
            <v>75</v>
          </cell>
          <cell r="F1779">
            <v>8.25</v>
          </cell>
          <cell r="G1779">
            <v>9.82</v>
          </cell>
        </row>
        <row r="1780">
          <cell r="A1780" t="str">
            <v>IFCT0091</v>
          </cell>
          <cell r="B1780" t="str">
            <v>DESENVOLUPAMENT D' APLICACIONS WEB BACKEND AMB PHP I MYSQL.</v>
          </cell>
          <cell r="C1780" t="str">
            <v>Informàtica i comunicacions</v>
          </cell>
          <cell r="D1780">
            <v>3</v>
          </cell>
          <cell r="E1780">
            <v>115</v>
          </cell>
          <cell r="F1780">
            <v>8.25</v>
          </cell>
          <cell r="G1780">
            <v>9.82</v>
          </cell>
        </row>
        <row r="1781">
          <cell r="A1781" t="str">
            <v>IFCT0092</v>
          </cell>
          <cell r="B1781" t="str">
            <v>ADMINISTRACIÓ DE SERVIDORS MICROSOFT EN XARXA</v>
          </cell>
          <cell r="C1781" t="str">
            <v>Informàtica i comunicacions</v>
          </cell>
          <cell r="D1781">
            <v>3</v>
          </cell>
          <cell r="E1781">
            <v>210</v>
          </cell>
          <cell r="F1781">
            <v>8.25</v>
          </cell>
          <cell r="G1781">
            <v>9.82</v>
          </cell>
        </row>
        <row r="1782">
          <cell r="A1782" t="str">
            <v>IFCT0093</v>
          </cell>
          <cell r="B1782" t="str">
            <v>DESENVOLUPAMENT DE COMPONENTS WEB JAVA EE</v>
          </cell>
          <cell r="C1782" t="str">
            <v>Informàtica i comunicacions</v>
          </cell>
          <cell r="D1782">
            <v>3</v>
          </cell>
          <cell r="E1782">
            <v>40</v>
          </cell>
          <cell r="F1782">
            <v>8.25</v>
          </cell>
          <cell r="G1782">
            <v>9.82</v>
          </cell>
        </row>
        <row r="1783">
          <cell r="A1783" t="str">
            <v>IFCT0094</v>
          </cell>
          <cell r="B1783" t="str">
            <v>PROGRAMACIÓ WEB AMB HTML, CSS, JAVASCRIPT I ASP.NET</v>
          </cell>
          <cell r="C1783" t="str">
            <v>Informàtica i comunicacions</v>
          </cell>
          <cell r="D1783">
            <v>3</v>
          </cell>
          <cell r="E1783">
            <v>70</v>
          </cell>
          <cell r="F1783">
            <v>8.25</v>
          </cell>
          <cell r="G1783">
            <v>9.82</v>
          </cell>
        </row>
        <row r="1784">
          <cell r="A1784" t="str">
            <v>IFCT0095</v>
          </cell>
          <cell r="B1784" t="str">
            <v>AUTOMATITZACIÓ ROBÒTICA DE PROCESSOS (RPA) AMB ESPECIALITZACIÓ EN UIPATH I BLUE PRISM</v>
          </cell>
          <cell r="C1784" t="str">
            <v>Informàtica i comunicacions</v>
          </cell>
          <cell r="D1784">
            <v>3</v>
          </cell>
          <cell r="E1784">
            <v>250</v>
          </cell>
          <cell r="F1784">
            <v>8.25</v>
          </cell>
          <cell r="G1784">
            <v>9.82</v>
          </cell>
        </row>
        <row r="1785">
          <cell r="A1785" t="str">
            <v>IFCT01</v>
          </cell>
          <cell r="B1785" t="str">
            <v>ANALISTA DE BIG DATA I CIENTÍFIC DE DADES</v>
          </cell>
          <cell r="C1785" t="str">
            <v>Informàtica i comunicacions</v>
          </cell>
          <cell r="D1785">
            <v>4</v>
          </cell>
          <cell r="E1785">
            <v>40</v>
          </cell>
          <cell r="F1785">
            <v>8.25</v>
          </cell>
          <cell r="G1785">
            <v>9.82</v>
          </cell>
        </row>
        <row r="1786">
          <cell r="A1786" t="str">
            <v>IFCT02</v>
          </cell>
          <cell r="B1786" t="str">
            <v>ADMINISTRACIÓ DE BASES DE DADES IBM DB2 PER A SISTEMES DISTRIBUÏTS</v>
          </cell>
          <cell r="C1786" t="str">
            <v>Informàtica i comunicacions</v>
          </cell>
          <cell r="D1786">
            <v>3</v>
          </cell>
          <cell r="E1786">
            <v>170</v>
          </cell>
          <cell r="F1786">
            <v>8.25</v>
          </cell>
          <cell r="G1786">
            <v>9.82</v>
          </cell>
        </row>
        <row r="1787">
          <cell r="A1787" t="str">
            <v>IFCT03</v>
          </cell>
          <cell r="B1787" t="str">
            <v>ADMINISTRACIÓ AIX (IBM UNIX) PER A POWER SYSTEM</v>
          </cell>
          <cell r="C1787" t="str">
            <v>Informàtica i comunicacions</v>
          </cell>
          <cell r="D1787">
            <v>3</v>
          </cell>
          <cell r="E1787">
            <v>250</v>
          </cell>
          <cell r="F1787">
            <v>8.25</v>
          </cell>
          <cell r="G1787">
            <v>9.82</v>
          </cell>
        </row>
        <row r="1788">
          <cell r="A1788" t="str">
            <v>IFCT04</v>
          </cell>
          <cell r="B1788" t="str">
            <v>ADMINISTRADOR DE L' IBM TIVOLI STORAGE MANAGER</v>
          </cell>
          <cell r="C1788" t="str">
            <v>Informàtica i comunicacions</v>
          </cell>
          <cell r="D1788">
            <v>3</v>
          </cell>
          <cell r="E1788">
            <v>120</v>
          </cell>
          <cell r="F1788">
            <v>8.25</v>
          </cell>
          <cell r="G1788">
            <v>9.82</v>
          </cell>
        </row>
        <row r="1789">
          <cell r="A1789" t="str">
            <v>IFCT05</v>
          </cell>
          <cell r="B1789" t="str">
            <v>ADMINISTRACIÓ I DISSENY DE XARXES DEPARTAMENTALS</v>
          </cell>
          <cell r="C1789" t="str">
            <v>Informàtica i comunicacions</v>
          </cell>
          <cell r="D1789">
            <v>3</v>
          </cell>
          <cell r="E1789">
            <v>150</v>
          </cell>
          <cell r="F1789">
            <v>8.25</v>
          </cell>
          <cell r="G1789">
            <v>9.82</v>
          </cell>
        </row>
        <row r="1790">
          <cell r="A1790" t="str">
            <v>IFCT06</v>
          </cell>
          <cell r="B1790" t="str">
            <v>INICIACIÓ ALS SISTEMES DE DADES OBERTES - OPEN DATA</v>
          </cell>
          <cell r="C1790" t="str">
            <v>Informàtica i comunicacions</v>
          </cell>
          <cell r="D1790">
            <v>2</v>
          </cell>
          <cell r="E1790">
            <v>90</v>
          </cell>
          <cell r="F1790">
            <v>8.25</v>
          </cell>
          <cell r="G1790">
            <v>9.82</v>
          </cell>
        </row>
        <row r="1791">
          <cell r="A1791" t="str">
            <v>IFCT07</v>
          </cell>
          <cell r="B1791" t="str">
            <v>ADMINISTRACIÓ I GESTIÓ DE BUSINESS INTELLIGENT I DATA WAREHOUSE AMB IBM</v>
          </cell>
          <cell r="C1791" t="str">
            <v>Informàtica i comunicacions</v>
          </cell>
          <cell r="D1791">
            <v>3</v>
          </cell>
          <cell r="E1791">
            <v>145</v>
          </cell>
          <cell r="F1791">
            <v>8.25</v>
          </cell>
          <cell r="G1791">
            <v>9.82</v>
          </cell>
        </row>
        <row r="1792">
          <cell r="A1792" t="str">
            <v>IFCT08</v>
          </cell>
          <cell r="B1792" t="str">
            <v>DESENVOLUPAMENT DE PORTALS AMB WEBSPHERE PORTAL SERVER (WPS) I RATIONAL APPLICATION DEVELOPER (RAD)</v>
          </cell>
          <cell r="C1792" t="str">
            <v>Informàtica i comunicacions</v>
          </cell>
          <cell r="D1792">
            <v>3</v>
          </cell>
          <cell r="E1792">
            <v>120</v>
          </cell>
          <cell r="F1792">
            <v>8.25</v>
          </cell>
          <cell r="G1792">
            <v>9.82</v>
          </cell>
        </row>
        <row r="1793">
          <cell r="A1793" t="str">
            <v>IFCT09</v>
          </cell>
          <cell r="B1793" t="str">
            <v>ADMINISTRACIÓN DEL IBM WEBSPHERE APPLICATION SERVER</v>
          </cell>
          <cell r="C1793" t="str">
            <v>Informàtica i comunicacions</v>
          </cell>
          <cell r="D1793">
            <v>3</v>
          </cell>
          <cell r="E1793">
            <v>150</v>
          </cell>
          <cell r="F1793">
            <v>8.25</v>
          </cell>
          <cell r="G1793">
            <v>9.82</v>
          </cell>
        </row>
        <row r="1794">
          <cell r="A1794" t="str">
            <v>IFCT10</v>
          </cell>
          <cell r="B1794" t="str">
            <v>ARQUITECTE DE CLOUD</v>
          </cell>
          <cell r="C1794" t="str">
            <v>Informàtica i comunicacions</v>
          </cell>
          <cell r="D1794">
            <v>3</v>
          </cell>
          <cell r="E1794">
            <v>120</v>
          </cell>
          <cell r="F1794">
            <v>8.25</v>
          </cell>
          <cell r="G1794">
            <v>9.82</v>
          </cell>
        </row>
        <row r="1795">
          <cell r="A1795" t="str">
            <v>IFCT100</v>
          </cell>
          <cell r="B1795" t="str">
            <v>DESENVOLUPAMENT D' APLICACIONS WEB AMB ASP.NET MVC</v>
          </cell>
          <cell r="C1795" t="str">
            <v>Informàtica i comunicacions</v>
          </cell>
          <cell r="D1795">
            <v>3</v>
          </cell>
          <cell r="E1795">
            <v>50</v>
          </cell>
          <cell r="F1795">
            <v>8.25</v>
          </cell>
          <cell r="G1795">
            <v>9.82</v>
          </cell>
        </row>
        <row r="1796">
          <cell r="A1796" t="str">
            <v>IFCT101</v>
          </cell>
          <cell r="B1796" t="str">
            <v>BUSINESS INTELLIGENCE I TRANSFORMACIÓ DIGITAL</v>
          </cell>
          <cell r="C1796" t="str">
            <v>Informàtica i comunicacions</v>
          </cell>
          <cell r="D1796">
            <v>3</v>
          </cell>
          <cell r="E1796">
            <v>30</v>
          </cell>
          <cell r="F1796">
            <v>8.25</v>
          </cell>
          <cell r="G1796">
            <v>9.82</v>
          </cell>
        </row>
        <row r="1797">
          <cell r="A1797" t="str">
            <v>IFCT102</v>
          </cell>
          <cell r="B1797" t="str">
            <v>CIBERSEGURETAT AL TELETREBALL</v>
          </cell>
          <cell r="C1797" t="str">
            <v>Informàtica i comunicacions</v>
          </cell>
          <cell r="D1797">
            <v>2</v>
          </cell>
          <cell r="E1797">
            <v>15</v>
          </cell>
          <cell r="F1797">
            <v>8.25</v>
          </cell>
          <cell r="G1797">
            <v>9.82</v>
          </cell>
        </row>
        <row r="1798">
          <cell r="A1798" t="str">
            <v>IFCT103</v>
          </cell>
          <cell r="B1798" t="str">
            <v>CIBERSEGURETAT: PREVENCIÓ, ANALISI I RESPOSTA A INCIDENTS DE SEGURETAT.</v>
          </cell>
          <cell r="C1798" t="str">
            <v>Informàtica i comunicacions</v>
          </cell>
          <cell r="D1798">
            <v>2</v>
          </cell>
          <cell r="E1798">
            <v>49</v>
          </cell>
          <cell r="F1798">
            <v>8.25</v>
          </cell>
          <cell r="G1798">
            <v>9.82</v>
          </cell>
        </row>
        <row r="1799">
          <cell r="A1799" t="str">
            <v>IFCT104</v>
          </cell>
          <cell r="B1799" t="str">
            <v>CIBERSEGURETAT PER A MICROEMPRESES</v>
          </cell>
          <cell r="C1799" t="str">
            <v>Informàtica i comunicacions</v>
          </cell>
          <cell r="D1799">
            <v>2</v>
          </cell>
          <cell r="E1799">
            <v>15</v>
          </cell>
          <cell r="F1799">
            <v>8.25</v>
          </cell>
          <cell r="G1799">
            <v>9.82</v>
          </cell>
        </row>
        <row r="1800">
          <cell r="A1800" t="str">
            <v>IFCT105</v>
          </cell>
          <cell r="B1800" t="str">
            <v>BUSINESS INTELLIGENCE PER AL TEU NEGOCI</v>
          </cell>
          <cell r="C1800" t="str">
            <v>Informàtica i comunicacions</v>
          </cell>
          <cell r="D1800">
            <v>3</v>
          </cell>
          <cell r="E1800">
            <v>40</v>
          </cell>
          <cell r="F1800">
            <v>8.25</v>
          </cell>
          <cell r="G1800">
            <v>9.82</v>
          </cell>
        </row>
        <row r="1801">
          <cell r="A1801" t="str">
            <v>IFCT106</v>
          </cell>
          <cell r="B1801" t="str">
            <v>EXPERT EN TECNOLOGIES EXPONENCIALS</v>
          </cell>
          <cell r="C1801" t="str">
            <v>Informàtica i comunicacions</v>
          </cell>
          <cell r="D1801">
            <v>3</v>
          </cell>
          <cell r="E1801">
            <v>92</v>
          </cell>
          <cell r="F1801">
            <v>8.25</v>
          </cell>
          <cell r="G1801">
            <v>9.82</v>
          </cell>
        </row>
        <row r="1802">
          <cell r="A1802" t="str">
            <v>IFCT107</v>
          </cell>
          <cell r="B1802" t="str">
            <v>RESPONSABLE EXPERT DE DATA</v>
          </cell>
          <cell r="C1802" t="str">
            <v>Informàtica i comunicacions</v>
          </cell>
          <cell r="D1802">
            <v>4</v>
          </cell>
          <cell r="E1802">
            <v>240</v>
          </cell>
          <cell r="F1802">
            <v>8.25</v>
          </cell>
          <cell r="G1802">
            <v>9.82</v>
          </cell>
        </row>
        <row r="1803">
          <cell r="A1803" t="str">
            <v>IFCT108</v>
          </cell>
          <cell r="B1803" t="str">
            <v>SAP - MÒDUL FI, FINANCES -NIVELL USUARI</v>
          </cell>
          <cell r="C1803" t="str">
            <v>Informàtica i comunicacions</v>
          </cell>
          <cell r="D1803">
            <v>2</v>
          </cell>
          <cell r="E1803">
            <v>30</v>
          </cell>
          <cell r="F1803">
            <v>8.25</v>
          </cell>
          <cell r="G1803">
            <v>9.82</v>
          </cell>
        </row>
        <row r="1804">
          <cell r="A1804" t="str">
            <v>IFCT109</v>
          </cell>
          <cell r="B1804" t="str">
            <v>GESTIÓ DE LA CIBERSEGURETAT</v>
          </cell>
          <cell r="C1804" t="str">
            <v>Informàtica i comunicacions</v>
          </cell>
          <cell r="D1804">
            <v>2</v>
          </cell>
          <cell r="E1804">
            <v>20</v>
          </cell>
          <cell r="F1804">
            <v>8.25</v>
          </cell>
          <cell r="G1804">
            <v>9.82</v>
          </cell>
        </row>
        <row r="1805">
          <cell r="A1805" t="str">
            <v>IFCT110</v>
          </cell>
          <cell r="B1805" t="str">
            <v>GESTIÓ D' EINES AVANÇADES DE MICROSOFT 365</v>
          </cell>
          <cell r="C1805" t="str">
            <v>Informàtica i comunicacions</v>
          </cell>
          <cell r="D1805">
            <v>2</v>
          </cell>
          <cell r="E1805">
            <v>90</v>
          </cell>
          <cell r="F1805">
            <v>8.25</v>
          </cell>
          <cell r="G1805">
            <v>9.82</v>
          </cell>
        </row>
        <row r="1806">
          <cell r="A1806" t="str">
            <v>IFCT111</v>
          </cell>
          <cell r="B1806" t="str">
            <v>INICIACIÓ A LA IMPRESSIÓ 3D AMB CURA ENGINE</v>
          </cell>
          <cell r="C1806" t="str">
            <v>Informàtica i comunicacions</v>
          </cell>
          <cell r="D1806">
            <v>2</v>
          </cell>
          <cell r="E1806">
            <v>15</v>
          </cell>
          <cell r="F1806">
            <v>8.25</v>
          </cell>
          <cell r="G1806">
            <v>9.82</v>
          </cell>
        </row>
        <row r="1807">
          <cell r="A1807" t="str">
            <v>IFCT112</v>
          </cell>
          <cell r="B1807" t="str">
            <v>MODELAT 3D AMB SKETCHUP</v>
          </cell>
          <cell r="C1807" t="str">
            <v>Informàtica i comunicacions</v>
          </cell>
          <cell r="D1807">
            <v>3</v>
          </cell>
          <cell r="E1807">
            <v>50</v>
          </cell>
          <cell r="F1807">
            <v>8.25</v>
          </cell>
          <cell r="G1807">
            <v>9.82</v>
          </cell>
        </row>
        <row r="1808">
          <cell r="A1808" t="str">
            <v>IFCT113</v>
          </cell>
          <cell r="B1808" t="str">
            <v>PROGRAMA AVANÇAT EN BUSINESS ANALYTICS</v>
          </cell>
          <cell r="C1808" t="str">
            <v>Informàtica i comunicacions</v>
          </cell>
          <cell r="D1808">
            <v>2</v>
          </cell>
          <cell r="E1808">
            <v>150</v>
          </cell>
          <cell r="F1808">
            <v>8.25</v>
          </cell>
          <cell r="G1808">
            <v>9.82</v>
          </cell>
        </row>
        <row r="1809">
          <cell r="A1809" t="str">
            <v>IFCT114</v>
          </cell>
          <cell r="B1809" t="str">
            <v>PROJECTES DE BUSINESS INTELLIGENCE. ESTRATÈGIES I EINES</v>
          </cell>
          <cell r="C1809" t="str">
            <v>Informàtica i comunicacions</v>
          </cell>
          <cell r="D1809">
            <v>2</v>
          </cell>
          <cell r="E1809">
            <v>90</v>
          </cell>
          <cell r="F1809">
            <v>8.25</v>
          </cell>
          <cell r="G1809">
            <v>9.82</v>
          </cell>
        </row>
        <row r="1810">
          <cell r="A1810" t="str">
            <v>IFCT115</v>
          </cell>
          <cell r="B1810" t="str">
            <v>SEGURETAT I PRIVACITAT DELS JOVES A LA XARXA</v>
          </cell>
          <cell r="C1810" t="str">
            <v>Informàtica i comunicacions</v>
          </cell>
          <cell r="D1810">
            <v>2</v>
          </cell>
          <cell r="E1810">
            <v>20</v>
          </cell>
          <cell r="F1810">
            <v>8.25</v>
          </cell>
          <cell r="G1810">
            <v>9.82</v>
          </cell>
        </row>
        <row r="1811">
          <cell r="A1811" t="str">
            <v>IFCT116</v>
          </cell>
          <cell r="B1811" t="str">
            <v>GESTIÓ DE LA SEGURETAT INFORMATICA A L' EMPRESA</v>
          </cell>
          <cell r="C1811" t="str">
            <v>Informàtica i comunicacions</v>
          </cell>
          <cell r="D1811">
            <v>3</v>
          </cell>
          <cell r="E1811">
            <v>60</v>
          </cell>
          <cell r="F1811">
            <v>8.25</v>
          </cell>
          <cell r="G1811">
            <v>9.82</v>
          </cell>
        </row>
        <row r="1812">
          <cell r="A1812" t="str">
            <v>IFCT117</v>
          </cell>
          <cell r="B1812" t="str">
            <v>INTRODUCCIÓ A LA INTEL·LIGÈNCIA ARTIFICIAL</v>
          </cell>
          <cell r="C1812" t="str">
            <v>Informàtica i comunicacions</v>
          </cell>
          <cell r="D1812">
            <v>3</v>
          </cell>
          <cell r="E1812">
            <v>25</v>
          </cell>
          <cell r="F1812">
            <v>8.25</v>
          </cell>
          <cell r="G1812">
            <v>9.82</v>
          </cell>
        </row>
        <row r="1813">
          <cell r="A1813" t="str">
            <v>IFCT118</v>
          </cell>
          <cell r="B1813" t="str">
            <v>SOCIAL MEDIA REDES SOCIALES I COMUNITY MANAGER</v>
          </cell>
          <cell r="C1813" t="str">
            <v>Informàtica i comunicacions</v>
          </cell>
          <cell r="D1813">
            <v>3</v>
          </cell>
          <cell r="E1813">
            <v>45</v>
          </cell>
          <cell r="F1813">
            <v>8.25</v>
          </cell>
          <cell r="G1813">
            <v>9.82</v>
          </cell>
        </row>
        <row r="1814">
          <cell r="A1814" t="str">
            <v>IFCT119</v>
          </cell>
          <cell r="B1814" t="str">
            <v>BIG DATA I BUSINESS INTELLIGENCE</v>
          </cell>
          <cell r="C1814" t="str">
            <v>Informàtica i comunicacions</v>
          </cell>
          <cell r="D1814">
            <v>2</v>
          </cell>
          <cell r="E1814">
            <v>60</v>
          </cell>
          <cell r="F1814">
            <v>8.25</v>
          </cell>
          <cell r="G1814">
            <v>9.82</v>
          </cell>
        </row>
        <row r="1815">
          <cell r="A1815" t="str">
            <v>IFCT12</v>
          </cell>
          <cell r="B1815" t="str">
            <v>DESENVOLUPADOR SAP ABAP</v>
          </cell>
          <cell r="C1815" t="str">
            <v>Informàtica i comunicacions</v>
          </cell>
          <cell r="D1815">
            <v>3</v>
          </cell>
          <cell r="E1815">
            <v>240</v>
          </cell>
          <cell r="F1815">
            <v>8.25</v>
          </cell>
          <cell r="G1815">
            <v>9.82</v>
          </cell>
        </row>
        <row r="1816">
          <cell r="A1816" t="str">
            <v>IFCT120</v>
          </cell>
          <cell r="B1816" t="str">
            <v>BIG DATA. ANALITICA DE DADES</v>
          </cell>
          <cell r="C1816" t="str">
            <v>Informàtica i comunicacions</v>
          </cell>
          <cell r="D1816">
            <v>3</v>
          </cell>
          <cell r="E1816">
            <v>40</v>
          </cell>
          <cell r="F1816">
            <v>8.25</v>
          </cell>
          <cell r="G1816">
            <v>9.82</v>
          </cell>
        </row>
        <row r="1817">
          <cell r="A1817" t="str">
            <v>IFCT121</v>
          </cell>
          <cell r="B1817" t="str">
            <v>CIBERSEGURETAT. RISCOS I AMENACES A LA XARXA</v>
          </cell>
          <cell r="C1817" t="str">
            <v>Informàtica i comunicacions</v>
          </cell>
          <cell r="D1817">
            <v>3</v>
          </cell>
          <cell r="E1817">
            <v>10</v>
          </cell>
          <cell r="F1817">
            <v>8.25</v>
          </cell>
          <cell r="G1817">
            <v>9.82</v>
          </cell>
        </row>
        <row r="1818">
          <cell r="A1818" t="str">
            <v>IFCT122</v>
          </cell>
          <cell r="B1818" t="str">
            <v>DESENVOLUPAMENT SEGUR D' APLICACIONS</v>
          </cell>
          <cell r="C1818" t="str">
            <v>Informàtica i comunicacions</v>
          </cell>
          <cell r="D1818">
            <v>4</v>
          </cell>
          <cell r="E1818">
            <v>104</v>
          </cell>
          <cell r="F1818">
            <v>8.25</v>
          </cell>
          <cell r="G1818">
            <v>9.82</v>
          </cell>
        </row>
        <row r="1819">
          <cell r="A1819" t="str">
            <v>IFCT123</v>
          </cell>
          <cell r="B1819" t="str">
            <v>IMPLANTACIÓ I GESTIÓ DE LA CIBERSEGURETAT</v>
          </cell>
          <cell r="C1819" t="str">
            <v>Informàtica i comunicacions</v>
          </cell>
          <cell r="D1819">
            <v>4</v>
          </cell>
          <cell r="E1819">
            <v>91</v>
          </cell>
          <cell r="F1819">
            <v>8.25</v>
          </cell>
          <cell r="G1819">
            <v>9.82</v>
          </cell>
        </row>
        <row r="1820">
          <cell r="A1820" t="str">
            <v>IFCT124</v>
          </cell>
          <cell r="B1820" t="str">
            <v>RESPOSTA A INCIDENTS DE CIBERSEGURETAT</v>
          </cell>
          <cell r="C1820" t="str">
            <v>Informàtica i comunicacions</v>
          </cell>
          <cell r="D1820">
            <v>4</v>
          </cell>
          <cell r="E1820">
            <v>86</v>
          </cell>
          <cell r="F1820">
            <v>8.25</v>
          </cell>
          <cell r="G1820">
            <v>9.82</v>
          </cell>
        </row>
        <row r="1821">
          <cell r="A1821" t="str">
            <v>IFCT125</v>
          </cell>
          <cell r="B1821" t="str">
            <v>TEST D' INTRUSIÓ</v>
          </cell>
          <cell r="C1821" t="str">
            <v>Informàtica i comunicacions</v>
          </cell>
          <cell r="D1821">
            <v>4</v>
          </cell>
          <cell r="E1821">
            <v>60</v>
          </cell>
          <cell r="F1821">
            <v>8.25</v>
          </cell>
          <cell r="G1821">
            <v>9.82</v>
          </cell>
        </row>
        <row r="1822">
          <cell r="A1822" t="str">
            <v>IFCT126</v>
          </cell>
          <cell r="B1822" t="str">
            <v>CONSULTOR SAP S4HANA PLANIFICACIÓ DE LA PRODUCCIÓ I FABRICACIÓ</v>
          </cell>
          <cell r="C1822" t="str">
            <v>Informàtica i comunicacions</v>
          </cell>
          <cell r="D1822">
            <v>3</v>
          </cell>
          <cell r="E1822">
            <v>270</v>
          </cell>
          <cell r="F1822">
            <v>8.25</v>
          </cell>
          <cell r="G1822">
            <v>9.82</v>
          </cell>
        </row>
        <row r="1823">
          <cell r="A1823" t="str">
            <v>IFCT127</v>
          </cell>
          <cell r="B1823" t="str">
            <v>CONSULTOR SAP BW4 HANA</v>
          </cell>
          <cell r="C1823" t="str">
            <v>Informàtica i comunicacions</v>
          </cell>
          <cell r="D1823">
            <v>3</v>
          </cell>
          <cell r="E1823">
            <v>230</v>
          </cell>
          <cell r="F1823">
            <v>8.25</v>
          </cell>
          <cell r="G1823">
            <v>9.82</v>
          </cell>
        </row>
        <row r="1824">
          <cell r="A1824" t="str">
            <v>IFCT128</v>
          </cell>
          <cell r="B1824" t="str">
            <v>CONSULTOR SAP S4HANA GESTIÓ D' ACTIUS-MANTENIMENT</v>
          </cell>
          <cell r="C1824" t="str">
            <v>Informàtica i comunicacions</v>
          </cell>
          <cell r="D1824">
            <v>3</v>
          </cell>
          <cell r="E1824">
            <v>200</v>
          </cell>
          <cell r="F1824">
            <v>8.25</v>
          </cell>
          <cell r="G1824">
            <v>9.82</v>
          </cell>
        </row>
        <row r="1825">
          <cell r="A1825" t="str">
            <v>IFCT129</v>
          </cell>
          <cell r="B1825" t="str">
            <v>CONSULTOR SAP S4HANA GESTIÓ DE MATERIALS-COMPRES</v>
          </cell>
          <cell r="C1825" t="str">
            <v>Informàtica i comunicacions</v>
          </cell>
          <cell r="D1825">
            <v>3</v>
          </cell>
          <cell r="E1825">
            <v>270</v>
          </cell>
          <cell r="F1825">
            <v>8.25</v>
          </cell>
          <cell r="G1825">
            <v>9.82</v>
          </cell>
        </row>
        <row r="1826">
          <cell r="A1826" t="str">
            <v>IFCT13</v>
          </cell>
          <cell r="B1826" t="str">
            <v>CONSULTOR OFICIAL SAP RECURSOS HUMANS (HR)</v>
          </cell>
          <cell r="C1826" t="str">
            <v>Informàtica i comunicacions</v>
          </cell>
          <cell r="D1826">
            <v>4</v>
          </cell>
          <cell r="E1826">
            <v>230</v>
          </cell>
          <cell r="F1826">
            <v>8.25</v>
          </cell>
          <cell r="G1826">
            <v>9.82</v>
          </cell>
        </row>
        <row r="1827">
          <cell r="A1827" t="str">
            <v>IFCT130</v>
          </cell>
          <cell r="B1827" t="str">
            <v>CONSULTOR SAP S4HANA VENDES</v>
          </cell>
          <cell r="C1827" t="str">
            <v>Informàtica i comunicacions</v>
          </cell>
          <cell r="D1827">
            <v>3</v>
          </cell>
          <cell r="E1827">
            <v>270</v>
          </cell>
          <cell r="F1827">
            <v>8.25</v>
          </cell>
          <cell r="G1827">
            <v>9.82</v>
          </cell>
        </row>
        <row r="1828">
          <cell r="A1828" t="str">
            <v>IFCT131</v>
          </cell>
          <cell r="B1828" t="str">
            <v>DESENVOLUPADOR SAP ABAP</v>
          </cell>
          <cell r="C1828" t="str">
            <v>Informàtica i comunicacions</v>
          </cell>
          <cell r="D1828">
            <v>3</v>
          </cell>
          <cell r="E1828">
            <v>270</v>
          </cell>
          <cell r="F1828">
            <v>8.25</v>
          </cell>
          <cell r="G1828">
            <v>9.82</v>
          </cell>
        </row>
        <row r="1829">
          <cell r="A1829" t="str">
            <v>IFCT132</v>
          </cell>
          <cell r="B1829" t="str">
            <v>CONSULTOR SAP S4HANA COMPTABILITAT ANALÍTICA (CONTROLLING)</v>
          </cell>
          <cell r="C1829" t="str">
            <v>Informàtica i comunicacions</v>
          </cell>
          <cell r="D1829">
            <v>3</v>
          </cell>
          <cell r="E1829">
            <v>300</v>
          </cell>
          <cell r="F1829">
            <v>8.25</v>
          </cell>
          <cell r="G1829">
            <v>9.82</v>
          </cell>
        </row>
        <row r="1830">
          <cell r="A1830" t="str">
            <v>IFCT133</v>
          </cell>
          <cell r="B1830" t="str">
            <v>CONSULTOR SAP S4HANA FINANCES</v>
          </cell>
          <cell r="C1830" t="str">
            <v>Informàtica i comunicacions</v>
          </cell>
          <cell r="D1830">
            <v>3</v>
          </cell>
          <cell r="E1830">
            <v>300</v>
          </cell>
          <cell r="F1830">
            <v>8.25</v>
          </cell>
          <cell r="G1830">
            <v>9.82</v>
          </cell>
        </row>
        <row r="1831">
          <cell r="A1831" t="str">
            <v>IFCT134</v>
          </cell>
          <cell r="B1831" t="str">
            <v>DEVOPS EN ARQUITECTURA DE CONTENIDORS I MICROSERVEIS AMB XARXA HAT OPENSHIFT</v>
          </cell>
          <cell r="C1831" t="str">
            <v>Informàtica i comunicacions</v>
          </cell>
          <cell r="D1831">
            <v>3</v>
          </cell>
          <cell r="E1831">
            <v>300</v>
          </cell>
          <cell r="F1831">
            <v>8.25</v>
          </cell>
          <cell r="G1831">
            <v>9.82</v>
          </cell>
        </row>
        <row r="1832">
          <cell r="A1832" t="str">
            <v>IFCT135</v>
          </cell>
          <cell r="B1832" t="str">
            <v>INFRAESTRUCTURA I VIRTUALITZACIÓ XARXA HAT</v>
          </cell>
          <cell r="C1832" t="str">
            <v>Informàtica i comunicacions</v>
          </cell>
          <cell r="D1832">
            <v>3</v>
          </cell>
          <cell r="E1832">
            <v>200</v>
          </cell>
          <cell r="F1832">
            <v>8.25</v>
          </cell>
          <cell r="G1832">
            <v>9.82</v>
          </cell>
        </row>
        <row r="1833">
          <cell r="A1833" t="str">
            <v>IFCT136</v>
          </cell>
          <cell r="B1833" t="str">
            <v>SAP S4HANA INTEGRACIÓ DE PROCESSOS DE NEGOCI (LOGÍSTICA)</v>
          </cell>
          <cell r="C1833" t="str">
            <v>Informàtica i comunicacions</v>
          </cell>
          <cell r="D1833">
            <v>3</v>
          </cell>
          <cell r="E1833">
            <v>200</v>
          </cell>
          <cell r="F1833">
            <v>8.25</v>
          </cell>
          <cell r="G1833">
            <v>9.82</v>
          </cell>
        </row>
        <row r="1834">
          <cell r="A1834" t="str">
            <v>IFCT137</v>
          </cell>
          <cell r="B1834" t="str">
            <v>SAP S4HANA INTEGRACIÓ DE PROCESSOS DE NEGOCI (FINANCER)</v>
          </cell>
          <cell r="C1834" t="str">
            <v>Informàtica i comunicacions</v>
          </cell>
          <cell r="D1834">
            <v>3</v>
          </cell>
          <cell r="E1834">
            <v>170</v>
          </cell>
          <cell r="F1834">
            <v>8.25</v>
          </cell>
          <cell r="G1834">
            <v>9.82</v>
          </cell>
        </row>
        <row r="1835">
          <cell r="A1835" t="str">
            <v>IFCT138</v>
          </cell>
          <cell r="B1835" t="str">
            <v>SISTEMES XARXA HAT PER A ADMINISTRADORS I ENGINYERS AMB AUTOMATITZACIÓ</v>
          </cell>
          <cell r="C1835" t="str">
            <v>Informàtica i comunicacions</v>
          </cell>
          <cell r="D1835">
            <v>3</v>
          </cell>
          <cell r="E1835">
            <v>300</v>
          </cell>
          <cell r="F1835">
            <v>8.25</v>
          </cell>
          <cell r="G1835">
            <v>9.82</v>
          </cell>
        </row>
        <row r="1836">
          <cell r="A1836" t="str">
            <v>IFCT139</v>
          </cell>
          <cell r="B1836" t="str">
            <v>SAP S4HANA GESTIÓ DE MATERIALS NIVELL USUARI</v>
          </cell>
          <cell r="C1836" t="str">
            <v>Informàtica i comunicacions</v>
          </cell>
          <cell r="D1836">
            <v>2</v>
          </cell>
          <cell r="E1836">
            <v>40</v>
          </cell>
          <cell r="F1836">
            <v>8.25</v>
          </cell>
          <cell r="G1836">
            <v>9.82</v>
          </cell>
        </row>
        <row r="1837">
          <cell r="A1837" t="str">
            <v>IFCT140</v>
          </cell>
          <cell r="B1837" t="str">
            <v>SAP S4HANA COMPTABILITAT FINANCERA NIVELL USUARI</v>
          </cell>
          <cell r="C1837" t="str">
            <v>Informàtica i comunicacions</v>
          </cell>
          <cell r="D1837">
            <v>2</v>
          </cell>
          <cell r="E1837">
            <v>50</v>
          </cell>
          <cell r="F1837">
            <v>8.25</v>
          </cell>
          <cell r="G1837">
            <v>9.82</v>
          </cell>
        </row>
        <row r="1838">
          <cell r="A1838" t="str">
            <v>IFCT141</v>
          </cell>
          <cell r="B1838" t="str">
            <v>SAP S4HANA GESTIÓ DE VENDES NIVELL USUARI</v>
          </cell>
          <cell r="C1838" t="str">
            <v>Informàtica i comunicacions</v>
          </cell>
          <cell r="D1838">
            <v>2</v>
          </cell>
          <cell r="E1838">
            <v>40</v>
          </cell>
          <cell r="F1838">
            <v>8.25</v>
          </cell>
          <cell r="G1838">
            <v>9.82</v>
          </cell>
        </row>
        <row r="1839">
          <cell r="A1839" t="str">
            <v>IFCT142</v>
          </cell>
          <cell r="B1839" t="str">
            <v>PROCEDIMENTS BÀSICS EN IMPRESSIÓ I DISSENY 3D</v>
          </cell>
          <cell r="C1839" t="str">
            <v>Informàtica i comunicacions</v>
          </cell>
          <cell r="D1839">
            <v>1</v>
          </cell>
          <cell r="E1839">
            <v>125</v>
          </cell>
          <cell r="F1839">
            <v>8.25</v>
          </cell>
          <cell r="G1839">
            <v>9.82</v>
          </cell>
        </row>
        <row r="1840">
          <cell r="A1840" t="str">
            <v>IFCT143</v>
          </cell>
          <cell r="B1840" t="str">
            <v>ENGINYERIA SOCIAL, PHISHING I HACKING WEB</v>
          </cell>
          <cell r="C1840" t="str">
            <v>Informàtica i comunicacions</v>
          </cell>
          <cell r="D1840">
            <v>2</v>
          </cell>
          <cell r="E1840">
            <v>20</v>
          </cell>
          <cell r="F1840">
            <v>8.25</v>
          </cell>
          <cell r="G1840">
            <v>9.82</v>
          </cell>
        </row>
        <row r="1841">
          <cell r="A1841" t="str">
            <v>IFCT144</v>
          </cell>
          <cell r="B1841" t="str">
            <v>CIBERINTEL·LIGÈNCIA EN MATÈRIA DE CIBERSEGURETAT</v>
          </cell>
          <cell r="C1841" t="str">
            <v>Informàtica i comunicacions</v>
          </cell>
          <cell r="D1841">
            <v>2</v>
          </cell>
          <cell r="E1841">
            <v>20</v>
          </cell>
          <cell r="F1841">
            <v>8.25</v>
          </cell>
          <cell r="G1841">
            <v>9.82</v>
          </cell>
        </row>
        <row r="1842">
          <cell r="A1842" t="str">
            <v>IFCT145</v>
          </cell>
          <cell r="B1842" t="str">
            <v>ADMINISTRADOR DE SISTEMES "RED HAT LINUX"</v>
          </cell>
          <cell r="C1842" t="str">
            <v>Informàtica i comunicacions</v>
          </cell>
          <cell r="D1842">
            <v>3</v>
          </cell>
          <cell r="E1842">
            <v>150</v>
          </cell>
          <cell r="F1842">
            <v>8.25</v>
          </cell>
          <cell r="G1842">
            <v>9.82</v>
          </cell>
        </row>
        <row r="1843">
          <cell r="A1843" t="str">
            <v>IFCT146</v>
          </cell>
          <cell r="B1843" t="str">
            <v>MARINE DIGITAL TWIN-ARQUITECTURA NAVAL</v>
          </cell>
          <cell r="C1843" t="str">
            <v>Informàtica i comunicacions</v>
          </cell>
          <cell r="D1843">
            <v>3</v>
          </cell>
          <cell r="E1843">
            <v>104</v>
          </cell>
          <cell r="F1843">
            <v>8.25</v>
          </cell>
          <cell r="G1843">
            <v>9.82</v>
          </cell>
        </row>
        <row r="1844">
          <cell r="A1844" t="str">
            <v>IFCT147</v>
          </cell>
          <cell r="B1844" t="str">
            <v>DESENVOLUPADOR CONFLUENT</v>
          </cell>
          <cell r="C1844" t="str">
            <v>Informàtica i comunicacions</v>
          </cell>
          <cell r="D1844">
            <v>3</v>
          </cell>
          <cell r="E1844">
            <v>325</v>
          </cell>
          <cell r="F1844">
            <v>8.25</v>
          </cell>
          <cell r="G1844">
            <v>9.82</v>
          </cell>
        </row>
        <row r="1845">
          <cell r="A1845" t="str">
            <v>IFCT148</v>
          </cell>
          <cell r="B1845" t="str">
            <v>ADMINISTRADOR CONFLUENT</v>
          </cell>
          <cell r="C1845" t="str">
            <v>Informàtica i comunicacions</v>
          </cell>
          <cell r="D1845">
            <v>3</v>
          </cell>
          <cell r="E1845">
            <v>325</v>
          </cell>
          <cell r="F1845">
            <v>8.25</v>
          </cell>
          <cell r="G1845">
            <v>9.82</v>
          </cell>
        </row>
        <row r="1846">
          <cell r="A1846" t="str">
            <v>IFCT149</v>
          </cell>
          <cell r="B1846" t="str">
            <v>COMPETÈNCIES DIGITALS PER A LA CIUTADANIA AVANÇAT ACCESSIBLE DOBLE-A</v>
          </cell>
          <cell r="C1846" t="str">
            <v>Informàtica i comunicacions</v>
          </cell>
          <cell r="D1846">
            <v>2</v>
          </cell>
          <cell r="E1846">
            <v>60</v>
          </cell>
          <cell r="F1846">
            <v>8.25</v>
          </cell>
          <cell r="G1846">
            <v>9.82</v>
          </cell>
        </row>
        <row r="1847">
          <cell r="A1847" t="str">
            <v>IFCT150</v>
          </cell>
          <cell r="B1847" t="str">
            <v>COMPETÈNCIES DIGITALS PER A LA CIUTADANIA BÀSIC ACCESSIBLE DOBLE-A</v>
          </cell>
          <cell r="C1847" t="str">
            <v>Informàtica i comunicacions</v>
          </cell>
          <cell r="D1847">
            <v>2</v>
          </cell>
          <cell r="E1847">
            <v>60</v>
          </cell>
          <cell r="F1847">
            <v>8.25</v>
          </cell>
          <cell r="G1847">
            <v>9.82</v>
          </cell>
        </row>
        <row r="1848">
          <cell r="A1848" t="str">
            <v>IFCT151</v>
          </cell>
          <cell r="B1848" t="str">
            <v>COMPETÈNCIES DIGITALS PER A LA CIUTADANIA INTERMEDI ACCESSIBLE DOBLE-A</v>
          </cell>
          <cell r="C1848" t="str">
            <v>Informàtica i comunicacions</v>
          </cell>
          <cell r="D1848">
            <v>2</v>
          </cell>
          <cell r="E1848">
            <v>60</v>
          </cell>
          <cell r="F1848">
            <v>8.25</v>
          </cell>
          <cell r="G1848">
            <v>9.82</v>
          </cell>
        </row>
        <row r="1849">
          <cell r="A1849" t="str">
            <v>IFCT152</v>
          </cell>
          <cell r="B1849" t="str">
            <v>INFORMACIÓ I ALFABETITZACIÓ DIGITAL ACCESSIBLE TRIPLE-A</v>
          </cell>
          <cell r="C1849" t="str">
            <v>Informàtica i comunicacions</v>
          </cell>
          <cell r="D1849">
            <v>1</v>
          </cell>
          <cell r="E1849">
            <v>20</v>
          </cell>
          <cell r="F1849">
            <v>8.25</v>
          </cell>
          <cell r="G1849">
            <v>9.82</v>
          </cell>
        </row>
        <row r="1850">
          <cell r="A1850" t="str">
            <v>IFCT153</v>
          </cell>
          <cell r="B1850" t="str">
            <v>ANÀLISI DE DADES AMB EXCEL: POWER QUERY, POWER PIVOT I POWER BI</v>
          </cell>
          <cell r="C1850" t="str">
            <v>Informàtica i comunicacions</v>
          </cell>
          <cell r="D1850">
            <v>1</v>
          </cell>
          <cell r="E1850">
            <v>60</v>
          </cell>
          <cell r="F1850">
            <v>8.25</v>
          </cell>
          <cell r="G1850">
            <v>9.82</v>
          </cell>
        </row>
        <row r="1851">
          <cell r="A1851" t="str">
            <v>IFCT154</v>
          </cell>
          <cell r="B1851" t="str">
            <v>Red Team. Seguretat ofensiva</v>
          </cell>
          <cell r="C1851" t="str">
            <v>Informàtica i comunicacions</v>
          </cell>
          <cell r="D1851">
            <v>1</v>
          </cell>
          <cell r="E1851">
            <v>50</v>
          </cell>
          <cell r="F1851">
            <v>8.25</v>
          </cell>
          <cell r="G1851">
            <v>9.82</v>
          </cell>
        </row>
        <row r="1852">
          <cell r="A1852" t="str">
            <v>IFCT155</v>
          </cell>
          <cell r="B1852" t="str">
            <v>Blue Team. Seguretat defensiva</v>
          </cell>
          <cell r="C1852" t="str">
            <v>Informàtica i comunicacions</v>
          </cell>
          <cell r="D1852">
            <v>1</v>
          </cell>
          <cell r="E1852">
            <v>50</v>
          </cell>
          <cell r="F1852">
            <v>8.25</v>
          </cell>
          <cell r="G1852">
            <v>9.82</v>
          </cell>
        </row>
        <row r="1853">
          <cell r="A1853" t="str">
            <v>IFCT156</v>
          </cell>
          <cell r="B1853" t="str">
            <v>Purple Team</v>
          </cell>
          <cell r="C1853" t="str">
            <v>Informàtica i comunicacions</v>
          </cell>
          <cell r="D1853">
            <v>1</v>
          </cell>
          <cell r="E1853">
            <v>50</v>
          </cell>
          <cell r="F1853">
            <v>8.25</v>
          </cell>
          <cell r="G1853">
            <v>9.82</v>
          </cell>
        </row>
        <row r="1854">
          <cell r="A1854" t="str">
            <v>IFCT157</v>
          </cell>
          <cell r="B1854" t="str">
            <v>Disseny tridimensional amb Blender</v>
          </cell>
          <cell r="C1854" t="str">
            <v>Informàtica i comunicacions</v>
          </cell>
          <cell r="D1854">
            <v>2</v>
          </cell>
          <cell r="E1854">
            <v>90</v>
          </cell>
          <cell r="F1854">
            <v>8.25</v>
          </cell>
          <cell r="G1854">
            <v>9.82</v>
          </cell>
        </row>
        <row r="1855">
          <cell r="A1855" t="str">
            <v>IFCT158</v>
          </cell>
          <cell r="B1855" t="str">
            <v>Seguretat informatica en entorns de teletreball</v>
          </cell>
          <cell r="C1855" t="str">
            <v>Informàtica i comunicacions</v>
          </cell>
          <cell r="D1855">
            <v>1</v>
          </cell>
          <cell r="E1855">
            <v>100</v>
          </cell>
          <cell r="F1855">
            <v>8.25</v>
          </cell>
          <cell r="G1855">
            <v>9.82</v>
          </cell>
        </row>
        <row r="1856">
          <cell r="A1856" t="str">
            <v>IFCT159</v>
          </cell>
          <cell r="B1856" t="str">
            <v>INTRODUCCIÓ AL BIG DATA I IA</v>
          </cell>
          <cell r="C1856" t="str">
            <v>Informàtica i comunicacions</v>
          </cell>
          <cell r="D1856">
            <v>3</v>
          </cell>
          <cell r="E1856">
            <v>40</v>
          </cell>
          <cell r="F1856">
            <v>8.25</v>
          </cell>
          <cell r="G1856">
            <v>9.82</v>
          </cell>
        </row>
        <row r="1857">
          <cell r="A1857" t="str">
            <v>IFCT16</v>
          </cell>
          <cell r="B1857" t="str">
            <v>MCSA WINDOWS SERVER 2012</v>
          </cell>
          <cell r="C1857" t="str">
            <v>Informàtica i comunicacions</v>
          </cell>
          <cell r="D1857">
            <v>3</v>
          </cell>
          <cell r="E1857">
            <v>240</v>
          </cell>
          <cell r="F1857">
            <v>8.25</v>
          </cell>
          <cell r="G1857">
            <v>9.82</v>
          </cell>
        </row>
        <row r="1858">
          <cell r="A1858" t="str">
            <v>IFCT160</v>
          </cell>
          <cell r="B1858" t="str">
            <v>DIRECTRIUS DE SEGURETAT PER GARANTIR LA PROTECCIÓ DE XARXES I SISTEMES D' INFORMACIÓ EN L' ENTORN EMPRESARIAL</v>
          </cell>
          <cell r="C1858" t="str">
            <v>Informàtica i comunicacions</v>
          </cell>
          <cell r="D1858">
            <v>3</v>
          </cell>
          <cell r="E1858">
            <v>20</v>
          </cell>
          <cell r="F1858">
            <v>8.25</v>
          </cell>
          <cell r="G1858">
            <v>9.82</v>
          </cell>
        </row>
        <row r="1859">
          <cell r="A1859" t="str">
            <v>IFCT161</v>
          </cell>
          <cell r="B1859" t="str">
            <v>ARQUITECTE DE SISTEMES CLOUD AZURE</v>
          </cell>
          <cell r="C1859" t="str">
            <v>Informàtica i comunicacions</v>
          </cell>
          <cell r="D1859">
            <v>3</v>
          </cell>
          <cell r="E1859">
            <v>350</v>
          </cell>
          <cell r="F1859">
            <v>8.25</v>
          </cell>
          <cell r="G1859">
            <v>9.82</v>
          </cell>
        </row>
        <row r="1860">
          <cell r="A1860" t="str">
            <v>IFCT17</v>
          </cell>
          <cell r="B1860" t="str">
            <v>MICROSOFT CERTIFIED SOLUTIONS DEVELOPER (MCSD): WEB APPLICATIONS</v>
          </cell>
          <cell r="C1860" t="str">
            <v>Informàtica i comunicacions</v>
          </cell>
          <cell r="D1860">
            <v>3</v>
          </cell>
          <cell r="E1860">
            <v>260</v>
          </cell>
          <cell r="F1860">
            <v>8.25</v>
          </cell>
          <cell r="G1860">
            <v>9.82</v>
          </cell>
        </row>
        <row r="1861">
          <cell r="A1861" t="str">
            <v>IFCT19</v>
          </cell>
          <cell r="B1861" t="str">
            <v>ENGINYER DE SISTEMES "RED HAT LINUX"</v>
          </cell>
          <cell r="C1861" t="str">
            <v>Informàtica i comunicacions</v>
          </cell>
          <cell r="D1861">
            <v>3</v>
          </cell>
          <cell r="E1861">
            <v>220</v>
          </cell>
          <cell r="F1861">
            <v>8.25</v>
          </cell>
          <cell r="G1861">
            <v>9.82</v>
          </cell>
        </row>
        <row r="1862">
          <cell r="A1862" t="str">
            <v>IFCT21</v>
          </cell>
          <cell r="B1862" t="str">
            <v>USUARI FINAL SAP ERP- AREA ECONÒMIC FINANCER</v>
          </cell>
          <cell r="C1862" t="str">
            <v>Informàtica i comunicacions</v>
          </cell>
          <cell r="D1862">
            <v>2</v>
          </cell>
          <cell r="E1862">
            <v>160</v>
          </cell>
          <cell r="F1862">
            <v>8.25</v>
          </cell>
          <cell r="G1862">
            <v>9.82</v>
          </cell>
        </row>
        <row r="1863">
          <cell r="A1863" t="str">
            <v>IFCT22</v>
          </cell>
          <cell r="B1863" t="str">
            <v>USUARI FINAL SAP ERP ÀREA LOGÍSTICA</v>
          </cell>
          <cell r="C1863" t="str">
            <v>Informàtica i comunicacions</v>
          </cell>
          <cell r="D1863">
            <v>2</v>
          </cell>
          <cell r="E1863">
            <v>160</v>
          </cell>
          <cell r="F1863">
            <v>8.25</v>
          </cell>
          <cell r="G1863">
            <v>9.82</v>
          </cell>
        </row>
        <row r="1864">
          <cell r="A1864" t="str">
            <v>IFCT25</v>
          </cell>
          <cell r="B1864" t="str">
            <v>MCSA SQL SERVER</v>
          </cell>
          <cell r="C1864" t="str">
            <v>Informàtica i comunicacions</v>
          </cell>
          <cell r="D1864">
            <v>3</v>
          </cell>
          <cell r="E1864">
            <v>240</v>
          </cell>
          <cell r="F1864">
            <v>8.25</v>
          </cell>
          <cell r="G1864">
            <v>9.82</v>
          </cell>
        </row>
        <row r="1865">
          <cell r="A1865" t="str">
            <v>IFCT26</v>
          </cell>
          <cell r="B1865" t="str">
            <v>FONAMENTS DE LA GESTIÓ D'INFRAESTRUCTURES TIC (MICROSOFT)</v>
          </cell>
          <cell r="C1865" t="str">
            <v>Informàtica i comunicacions</v>
          </cell>
          <cell r="D1865">
            <v>2</v>
          </cell>
          <cell r="E1865">
            <v>160</v>
          </cell>
          <cell r="F1865">
            <v>8.25</v>
          </cell>
          <cell r="G1865">
            <v>9.82</v>
          </cell>
        </row>
        <row r="1866">
          <cell r="A1866" t="str">
            <v>IFCT27</v>
          </cell>
          <cell r="B1866" t="str">
            <v>FONAMENTS DE LA GESTIÓ D'INFRAESTRUCTURES TIC (MICROSOFT)</v>
          </cell>
          <cell r="C1866" t="str">
            <v>Informàtica i comunicacions</v>
          </cell>
          <cell r="D1866">
            <v>2</v>
          </cell>
          <cell r="E1866">
            <v>80</v>
          </cell>
          <cell r="F1866">
            <v>8.25</v>
          </cell>
          <cell r="G1866">
            <v>9.82</v>
          </cell>
        </row>
        <row r="1867">
          <cell r="A1867" t="str">
            <v>IFCT31</v>
          </cell>
          <cell r="B1867" t="str">
            <v>SEGURETAT EN SISTEMES INFORMÀTICS AMB IBM</v>
          </cell>
          <cell r="C1867" t="str">
            <v>Informàtica i comunicacions</v>
          </cell>
          <cell r="D1867">
            <v>3</v>
          </cell>
          <cell r="E1867">
            <v>255</v>
          </cell>
          <cell r="F1867">
            <v>8.25</v>
          </cell>
          <cell r="G1867">
            <v>9.82</v>
          </cell>
        </row>
        <row r="1868">
          <cell r="A1868" t="str">
            <v>IFCT34</v>
          </cell>
          <cell r="B1868" t="str">
            <v>ADMINISTRADOR BIG DATA CLOUDERA</v>
          </cell>
          <cell r="C1868" t="str">
            <v>Informàtica i comunicacions</v>
          </cell>
          <cell r="D1868">
            <v>3</v>
          </cell>
          <cell r="E1868">
            <v>150</v>
          </cell>
          <cell r="F1868">
            <v>8.25</v>
          </cell>
          <cell r="G1868">
            <v>9.82</v>
          </cell>
        </row>
        <row r="1869">
          <cell r="A1869" t="str">
            <v>IFCT35</v>
          </cell>
          <cell r="B1869" t="str">
            <v>ANALISTA DE DADES BIG DATA CLOUDERA</v>
          </cell>
          <cell r="C1869" t="str">
            <v>Informàtica i comunicacions</v>
          </cell>
          <cell r="D1869">
            <v>3</v>
          </cell>
          <cell r="E1869">
            <v>150</v>
          </cell>
          <cell r="F1869">
            <v>8.25</v>
          </cell>
          <cell r="G1869">
            <v>9.82</v>
          </cell>
        </row>
        <row r="1870">
          <cell r="A1870" t="str">
            <v>IFCT36</v>
          </cell>
          <cell r="B1870" t="str">
            <v>EXCEL AVANÇAT</v>
          </cell>
          <cell r="C1870" t="str">
            <v>Informàtica i comunicacions</v>
          </cell>
          <cell r="D1870">
            <v>2</v>
          </cell>
          <cell r="E1870">
            <v>100</v>
          </cell>
          <cell r="F1870">
            <v>8.25</v>
          </cell>
          <cell r="G1870">
            <v>9.82</v>
          </cell>
        </row>
        <row r="1871">
          <cell r="A1871" t="str">
            <v>IFCT37</v>
          </cell>
          <cell r="B1871" t="str">
            <v>EINES WEB 2.0</v>
          </cell>
          <cell r="C1871" t="str">
            <v>Informàtica i comunicacions</v>
          </cell>
          <cell r="D1871">
            <v>2</v>
          </cell>
          <cell r="E1871">
            <v>100</v>
          </cell>
          <cell r="F1871">
            <v>8.25</v>
          </cell>
          <cell r="G1871">
            <v>9.82</v>
          </cell>
        </row>
        <row r="1872">
          <cell r="A1872" t="str">
            <v>IFCT38</v>
          </cell>
          <cell r="B1872" t="str">
            <v>COMMUNITY MANAGER, EINES, ANALÍTICA I INFORMESWEB 2.0</v>
          </cell>
          <cell r="C1872" t="str">
            <v>Informàtica i comunicacions</v>
          </cell>
          <cell r="D1872">
            <v>3</v>
          </cell>
          <cell r="E1872">
            <v>100</v>
          </cell>
          <cell r="F1872">
            <v>8.25</v>
          </cell>
          <cell r="G1872">
            <v>9.82</v>
          </cell>
        </row>
        <row r="1873">
          <cell r="A1873" t="str">
            <v>IFCT39</v>
          </cell>
          <cell r="B1873" t="str">
            <v>POSICIONAMENT WEB I MÀRQUETING DIGITAL A CERCADORS</v>
          </cell>
          <cell r="C1873" t="str">
            <v>Informàtica i comunicacions</v>
          </cell>
          <cell r="D1873">
            <v>3</v>
          </cell>
          <cell r="E1873">
            <v>100</v>
          </cell>
          <cell r="F1873">
            <v>8.25</v>
          </cell>
          <cell r="G1873">
            <v>9.82</v>
          </cell>
        </row>
        <row r="1874">
          <cell r="A1874" t="str">
            <v>IFCT44</v>
          </cell>
          <cell r="B1874" t="str">
            <v>RED HAT OPENSTACK</v>
          </cell>
          <cell r="C1874" t="str">
            <v>Informàtica i comunicacions</v>
          </cell>
          <cell r="D1874">
            <v>3</v>
          </cell>
          <cell r="E1874">
            <v>200</v>
          </cell>
          <cell r="F1874">
            <v>8.25</v>
          </cell>
          <cell r="G1874">
            <v>9.82</v>
          </cell>
        </row>
        <row r="1875">
          <cell r="A1875" t="str">
            <v>IFCT45</v>
          </cell>
          <cell r="B1875" t="str">
            <v>COMPETÈNCIES DIGITALS BÀSIQUES</v>
          </cell>
          <cell r="C1875" t="str">
            <v>Informàtica i comunicacions</v>
          </cell>
          <cell r="D1875">
            <v>1</v>
          </cell>
          <cell r="E1875">
            <v>60</v>
          </cell>
          <cell r="F1875">
            <v>8.25</v>
          </cell>
          <cell r="G1875">
            <v>9.82</v>
          </cell>
        </row>
        <row r="1876">
          <cell r="A1876" t="str">
            <v>IFCT46</v>
          </cell>
          <cell r="B1876" t="str">
            <v>COMPETÈNCIES DIGITALS AVANÇADES</v>
          </cell>
          <cell r="C1876" t="str">
            <v>Informàtica i comunicacions</v>
          </cell>
          <cell r="D1876">
            <v>2</v>
          </cell>
          <cell r="E1876">
            <v>60</v>
          </cell>
          <cell r="F1876">
            <v>8.25</v>
          </cell>
          <cell r="G1876">
            <v>9.82</v>
          </cell>
        </row>
        <row r="1877">
          <cell r="A1877" t="str">
            <v>IFCT47</v>
          </cell>
          <cell r="B1877" t="str">
            <v>ARQUITECTE DE SOLUCIONS AMAZON WEB SERVICES I ADMINISTRADOR DE SYSOPS</v>
          </cell>
          <cell r="C1877" t="str">
            <v>Informàtica i comunicacions</v>
          </cell>
          <cell r="D1877">
            <v>3</v>
          </cell>
          <cell r="E1877">
            <v>60</v>
          </cell>
          <cell r="F1877">
            <v>8.25</v>
          </cell>
          <cell r="G1877">
            <v>9.82</v>
          </cell>
        </row>
        <row r="1878">
          <cell r="A1878" t="str">
            <v>IFCT48</v>
          </cell>
          <cell r="B1878" t="str">
            <v>PROGRAMADOR JAVA ES PROFESSIONAL I IOT</v>
          </cell>
          <cell r="C1878" t="str">
            <v>Informàtica i comunicacions</v>
          </cell>
          <cell r="D1878">
            <v>3</v>
          </cell>
          <cell r="E1878">
            <v>300</v>
          </cell>
          <cell r="F1878">
            <v>8.25</v>
          </cell>
          <cell r="G1878">
            <v>9.82</v>
          </cell>
        </row>
        <row r="1879">
          <cell r="A1879" t="str">
            <v>IFCT49</v>
          </cell>
          <cell r="B1879" t="str">
            <v>DESENVOLUPADOR JAVA EE FRONT END MULTIPLATAFORMA</v>
          </cell>
          <cell r="C1879" t="str">
            <v>Informàtica i comunicacions</v>
          </cell>
          <cell r="D1879">
            <v>3</v>
          </cell>
          <cell r="E1879">
            <v>265</v>
          </cell>
          <cell r="F1879">
            <v>8.25</v>
          </cell>
          <cell r="G1879">
            <v>9.82</v>
          </cell>
        </row>
        <row r="1880">
          <cell r="A1880" t="str">
            <v>IFCT50</v>
          </cell>
          <cell r="B1880" t="str">
            <v>DESENVOLUPAMENT D'APLICACIONS ORACLE DEVELOPER PL/SQL</v>
          </cell>
          <cell r="C1880" t="str">
            <v>Informàtica i comunicacions</v>
          </cell>
          <cell r="D1880">
            <v>3</v>
          </cell>
          <cell r="E1880">
            <v>260</v>
          </cell>
          <cell r="F1880">
            <v>8.25</v>
          </cell>
          <cell r="G1880">
            <v>9.82</v>
          </cell>
        </row>
        <row r="1881">
          <cell r="A1881" t="str">
            <v>IFCT51</v>
          </cell>
          <cell r="B1881" t="str">
            <v>DESENVOLUPADOR APLICACIONS MÒBILS I BOTS INTEL·LIGENTS AMB ORACLE CLOUD DEVELOPER</v>
          </cell>
          <cell r="C1881" t="str">
            <v>Informàtica i comunicacions</v>
          </cell>
          <cell r="D1881">
            <v>3</v>
          </cell>
          <cell r="E1881">
            <v>265</v>
          </cell>
          <cell r="F1881">
            <v>8.25</v>
          </cell>
          <cell r="G1881">
            <v>9.82</v>
          </cell>
        </row>
        <row r="1882">
          <cell r="A1882" t="str">
            <v>IFCT52</v>
          </cell>
          <cell r="B1882" t="str">
            <v>ADMINISTRACIÓ ORACLE AUTONOMOUS DATABASE I MACHINE LEARNING</v>
          </cell>
          <cell r="C1882" t="str">
            <v>Informàtica i comunicacions</v>
          </cell>
          <cell r="D1882">
            <v>3</v>
          </cell>
          <cell r="E1882">
            <v>300</v>
          </cell>
          <cell r="F1882">
            <v>8.25</v>
          </cell>
          <cell r="G1882">
            <v>9.82</v>
          </cell>
        </row>
        <row r="1883">
          <cell r="A1883" t="str">
            <v>IFCT53</v>
          </cell>
          <cell r="B1883" t="str">
            <v>CONSULTOR ORACLE CLOUD BUSINESS INTELLIGENCE I DATA INTEGRATOR</v>
          </cell>
          <cell r="C1883" t="str">
            <v>Informàtica i comunicacions</v>
          </cell>
          <cell r="D1883">
            <v>3</v>
          </cell>
          <cell r="E1883">
            <v>280</v>
          </cell>
          <cell r="F1883">
            <v>8.25</v>
          </cell>
          <cell r="G1883">
            <v>9.82</v>
          </cell>
        </row>
        <row r="1884">
          <cell r="A1884" t="str">
            <v>IFCT54</v>
          </cell>
          <cell r="B1884" t="str">
            <v>ORACLE BIG DATA CLOUD INGENIERO</v>
          </cell>
          <cell r="C1884" t="str">
            <v>Informàtica i comunicacions</v>
          </cell>
          <cell r="D1884">
            <v>3</v>
          </cell>
          <cell r="E1884">
            <v>175</v>
          </cell>
          <cell r="F1884">
            <v>8.25</v>
          </cell>
          <cell r="G1884">
            <v>9.82</v>
          </cell>
        </row>
        <row r="1885">
          <cell r="A1885" t="str">
            <v>IFCT55</v>
          </cell>
          <cell r="B1885" t="str">
            <v>ORACLE BIG DATA CLOUD ANALISTA</v>
          </cell>
          <cell r="C1885" t="str">
            <v>Informàtica i comunicacions</v>
          </cell>
          <cell r="D1885">
            <v>3</v>
          </cell>
          <cell r="E1885">
            <v>185</v>
          </cell>
          <cell r="F1885">
            <v>8.25</v>
          </cell>
          <cell r="G1885">
            <v>9.82</v>
          </cell>
        </row>
        <row r="1886">
          <cell r="A1886" t="str">
            <v>IFCT56</v>
          </cell>
          <cell r="B1886" t="str">
            <v>EXCEL AVANÇAT I POWER BI</v>
          </cell>
          <cell r="C1886" t="str">
            <v>Informàtica i comunicacions</v>
          </cell>
          <cell r="D1886">
            <v>2</v>
          </cell>
          <cell r="E1886">
            <v>150</v>
          </cell>
          <cell r="F1886">
            <v>8.25</v>
          </cell>
          <cell r="G1886">
            <v>9.82</v>
          </cell>
        </row>
        <row r="1887">
          <cell r="A1887" t="str">
            <v>IFCT57</v>
          </cell>
          <cell r="B1887" t="str">
            <v>REPARACIÓ DE SMARTPHONES I DISPOSITIUS MÒBILS</v>
          </cell>
          <cell r="C1887" t="str">
            <v>Informàtica i comunicacions</v>
          </cell>
          <cell r="D1887">
            <v>2</v>
          </cell>
          <cell r="E1887">
            <v>120</v>
          </cell>
          <cell r="F1887">
            <v>8.25</v>
          </cell>
          <cell r="G1887">
            <v>9.82</v>
          </cell>
        </row>
        <row r="1888">
          <cell r="A1888" t="str">
            <v>IFCT58</v>
          </cell>
          <cell r="B1888" t="str">
            <v>USUARI SAP S4HANA ÀREA FINANCERA</v>
          </cell>
          <cell r="C1888" t="str">
            <v>Informàtica i comunicacions</v>
          </cell>
          <cell r="D1888">
            <v>3</v>
          </cell>
          <cell r="E1888">
            <v>160</v>
          </cell>
          <cell r="F1888">
            <v>8.25</v>
          </cell>
          <cell r="G1888">
            <v>9.82</v>
          </cell>
        </row>
        <row r="1889">
          <cell r="A1889" t="str">
            <v>IFCT59</v>
          </cell>
          <cell r="B1889" t="str">
            <v>USUARI SAP S4HANA LOGÍSTICA</v>
          </cell>
          <cell r="C1889" t="str">
            <v>Informàtica i comunicacions</v>
          </cell>
          <cell r="D1889">
            <v>3</v>
          </cell>
          <cell r="E1889">
            <v>160</v>
          </cell>
          <cell r="F1889">
            <v>8.25</v>
          </cell>
          <cell r="G1889">
            <v>9.82</v>
          </cell>
        </row>
        <row r="1890">
          <cell r="A1890" t="str">
            <v>IFCT60</v>
          </cell>
          <cell r="B1890" t="str">
            <v>CONSULTOR SAP S4HANA COMPTABILITAT FINANCERA</v>
          </cell>
          <cell r="C1890" t="str">
            <v>Informàtica i comunicacions</v>
          </cell>
          <cell r="D1890">
            <v>3</v>
          </cell>
          <cell r="E1890">
            <v>220</v>
          </cell>
          <cell r="F1890">
            <v>8.25</v>
          </cell>
          <cell r="G1890">
            <v>9.82</v>
          </cell>
        </row>
        <row r="1891">
          <cell r="A1891" t="str">
            <v>IFCT61</v>
          </cell>
          <cell r="B1891" t="str">
            <v>CONSULTOR SAP S4HANA COMPTABILITAT ANALÍTICA</v>
          </cell>
          <cell r="C1891" t="str">
            <v>Informàtica i comunicacions</v>
          </cell>
          <cell r="D1891">
            <v>3</v>
          </cell>
          <cell r="E1891">
            <v>220</v>
          </cell>
          <cell r="F1891">
            <v>8.25</v>
          </cell>
          <cell r="G1891">
            <v>9.82</v>
          </cell>
        </row>
        <row r="1892">
          <cell r="A1892" t="str">
            <v>IFCT62</v>
          </cell>
          <cell r="B1892" t="str">
            <v>ESCRIPTORIS VIRTUALS AMB VMWARE</v>
          </cell>
          <cell r="C1892" t="str">
            <v>Informàtica i comunicacions</v>
          </cell>
          <cell r="D1892">
            <v>3</v>
          </cell>
          <cell r="E1892">
            <v>100</v>
          </cell>
          <cell r="F1892">
            <v>8.25</v>
          </cell>
          <cell r="G1892">
            <v>9.82</v>
          </cell>
        </row>
        <row r="1893">
          <cell r="A1893" t="str">
            <v>IFCT63</v>
          </cell>
          <cell r="B1893" t="str">
            <v>CIENTÍFIC DE DADES CLOUDERA</v>
          </cell>
          <cell r="C1893" t="str">
            <v>Informàtica i comunicacions</v>
          </cell>
          <cell r="D1893">
            <v>3</v>
          </cell>
          <cell r="E1893">
            <v>150</v>
          </cell>
          <cell r="F1893">
            <v>8.25</v>
          </cell>
          <cell r="G1893">
            <v>9.82</v>
          </cell>
        </row>
        <row r="1894">
          <cell r="A1894" t="str">
            <v>IFCT64</v>
          </cell>
          <cell r="B1894" t="str">
            <v>ADMINISTRADOR MONGODB I ATLES</v>
          </cell>
          <cell r="C1894" t="str">
            <v>Informàtica i comunicacions</v>
          </cell>
          <cell r="D1894">
            <v>3</v>
          </cell>
          <cell r="E1894">
            <v>175</v>
          </cell>
          <cell r="F1894">
            <v>8.25</v>
          </cell>
          <cell r="G1894">
            <v>9.82</v>
          </cell>
        </row>
        <row r="1895">
          <cell r="A1895" t="str">
            <v>IFCT65</v>
          </cell>
          <cell r="B1895" t="str">
            <v>ADMINISTRADOR DE BASES DE DADES SQL SERVER</v>
          </cell>
          <cell r="C1895" t="str">
            <v>Informàtica i comunicacions</v>
          </cell>
          <cell r="D1895">
            <v>3</v>
          </cell>
          <cell r="E1895">
            <v>225</v>
          </cell>
          <cell r="F1895">
            <v>8.25</v>
          </cell>
          <cell r="G1895">
            <v>9.82</v>
          </cell>
        </row>
        <row r="1896">
          <cell r="A1896" t="str">
            <v>IFCT66</v>
          </cell>
          <cell r="B1896" t="str">
            <v>ESPECIALISTA EN SEGURETAT EC COUNCIL</v>
          </cell>
          <cell r="C1896" t="str">
            <v>Informàtica i comunicacions</v>
          </cell>
          <cell r="D1896">
            <v>3</v>
          </cell>
          <cell r="E1896">
            <v>120</v>
          </cell>
          <cell r="F1896">
            <v>8.25</v>
          </cell>
          <cell r="G1896">
            <v>9.82</v>
          </cell>
        </row>
        <row r="1897">
          <cell r="A1897" t="str">
            <v>IFCT67</v>
          </cell>
          <cell r="B1897" t="str">
            <v>ADMINISTRADOR EXPERT DE MICROSOFT 365</v>
          </cell>
          <cell r="C1897" t="str">
            <v>Informàtica i comunicacions</v>
          </cell>
          <cell r="D1897">
            <v>3</v>
          </cell>
          <cell r="E1897">
            <v>150</v>
          </cell>
          <cell r="F1897">
            <v>8.25</v>
          </cell>
          <cell r="G1897">
            <v>9.82</v>
          </cell>
        </row>
        <row r="1898">
          <cell r="A1898" t="str">
            <v>IFCT68</v>
          </cell>
          <cell r="B1898" t="str">
            <v>ETHICAL HACKER EC COUNCIL</v>
          </cell>
          <cell r="C1898" t="str">
            <v>Informàtica i comunicacions</v>
          </cell>
          <cell r="D1898">
            <v>3</v>
          </cell>
          <cell r="E1898">
            <v>300</v>
          </cell>
          <cell r="F1898">
            <v>8.25</v>
          </cell>
          <cell r="G1898">
            <v>9.82</v>
          </cell>
        </row>
        <row r="1899">
          <cell r="A1899" t="str">
            <v>IFCT69</v>
          </cell>
          <cell r="B1899" t="str">
            <v>CONSULTOR FUNCIONAL DE CRM AMB DYNAMICS 365</v>
          </cell>
          <cell r="C1899" t="str">
            <v>Informàtica i comunicacions</v>
          </cell>
          <cell r="D1899">
            <v>3</v>
          </cell>
          <cell r="E1899">
            <v>75</v>
          </cell>
          <cell r="F1899">
            <v>8.25</v>
          </cell>
          <cell r="G1899">
            <v>9.82</v>
          </cell>
        </row>
        <row r="1900">
          <cell r="A1900" t="str">
            <v>IFCT70</v>
          </cell>
          <cell r="B1900" t="str">
            <v>ADMINISTRACIÓ DE SISTEMES CLOUD MICROSOFT</v>
          </cell>
          <cell r="C1900" t="str">
            <v>Informàtica i comunicacions</v>
          </cell>
          <cell r="D1900">
            <v>3</v>
          </cell>
          <cell r="E1900">
            <v>300</v>
          </cell>
          <cell r="F1900">
            <v>8.25</v>
          </cell>
          <cell r="G1900">
            <v>9.82</v>
          </cell>
        </row>
        <row r="1901">
          <cell r="A1901" t="str">
            <v>IFCT71</v>
          </cell>
          <cell r="B1901" t="str">
            <v>ARQUITECTE DE DRONS</v>
          </cell>
          <cell r="C1901" t="str">
            <v>Informàtica i comunicacions</v>
          </cell>
          <cell r="D1901">
            <v>2</v>
          </cell>
          <cell r="E1901">
            <v>150</v>
          </cell>
          <cell r="F1901">
            <v>8.25</v>
          </cell>
          <cell r="G1901">
            <v>9.82</v>
          </cell>
        </row>
        <row r="1902">
          <cell r="A1902" t="str">
            <v>IFCT72</v>
          </cell>
          <cell r="B1902" t="str">
            <v>AUTOMATITZACIÓ I GESTIÓ DE SISTEMES XARXA HAT</v>
          </cell>
          <cell r="C1902" t="str">
            <v>Informàtica i comunicacions</v>
          </cell>
          <cell r="D1902">
            <v>3</v>
          </cell>
          <cell r="E1902">
            <v>200</v>
          </cell>
          <cell r="F1902">
            <v>8.25</v>
          </cell>
          <cell r="G1902">
            <v>9.82</v>
          </cell>
        </row>
        <row r="1903">
          <cell r="A1903" t="str">
            <v>IFCT73</v>
          </cell>
          <cell r="B1903" t="str">
            <v>TOTS FEM LA INFORMACIÓ DIGITAL ACCESSIBLE</v>
          </cell>
          <cell r="C1903" t="str">
            <v>Informàtica i comunicacions</v>
          </cell>
          <cell r="D1903">
            <v>2</v>
          </cell>
          <cell r="E1903">
            <v>40</v>
          </cell>
          <cell r="F1903">
            <v>8.25</v>
          </cell>
          <cell r="G1903">
            <v>9.82</v>
          </cell>
        </row>
        <row r="1904">
          <cell r="A1904" t="str">
            <v>IFCT74</v>
          </cell>
          <cell r="B1904" t="str">
            <v>BIG DATA AWS</v>
          </cell>
          <cell r="C1904" t="str">
            <v>Informàtica i comunicacions</v>
          </cell>
          <cell r="D1904">
            <v>3</v>
          </cell>
          <cell r="E1904">
            <v>120</v>
          </cell>
          <cell r="F1904">
            <v>8.25</v>
          </cell>
          <cell r="G1904">
            <v>9.82</v>
          </cell>
        </row>
        <row r="1905">
          <cell r="A1905" t="str">
            <v>IFCT75</v>
          </cell>
          <cell r="B1905" t="str">
            <v>ARQUITECTE AWS</v>
          </cell>
          <cell r="C1905" t="str">
            <v>Informàtica i comunicacions</v>
          </cell>
          <cell r="D1905">
            <v>3</v>
          </cell>
          <cell r="E1905">
            <v>250</v>
          </cell>
          <cell r="F1905">
            <v>8.25</v>
          </cell>
          <cell r="G1905">
            <v>9.82</v>
          </cell>
        </row>
        <row r="1906">
          <cell r="A1906" t="str">
            <v>IFCT76</v>
          </cell>
          <cell r="B1906" t="str">
            <v>ADMINISTRADOR SYSOPS/DEVOPS AWS</v>
          </cell>
          <cell r="C1906" t="str">
            <v>Informàtica i comunicacions</v>
          </cell>
          <cell r="D1906">
            <v>3</v>
          </cell>
          <cell r="E1906">
            <v>250</v>
          </cell>
          <cell r="F1906">
            <v>8.25</v>
          </cell>
          <cell r="G1906">
            <v>9.82</v>
          </cell>
        </row>
        <row r="1907">
          <cell r="A1907" t="str">
            <v>IFCT77</v>
          </cell>
          <cell r="B1907" t="str">
            <v>EINES COL·LABORATIVES DE TREBALL EN LÍNIA</v>
          </cell>
          <cell r="C1907" t="str">
            <v>Informàtica i comunicacions</v>
          </cell>
          <cell r="D1907">
            <v>2</v>
          </cell>
          <cell r="E1907">
            <v>100</v>
          </cell>
          <cell r="F1907">
            <v>8.25</v>
          </cell>
          <cell r="G1907">
            <v>9.82</v>
          </cell>
        </row>
        <row r="1908">
          <cell r="A1908" t="str">
            <v>IFCT78</v>
          </cell>
          <cell r="B1908" t="str">
            <v>ADMINISTRACIÓ DE SISTEMES LINUX</v>
          </cell>
          <cell r="C1908" t="str">
            <v>Informàtica i comunicacions</v>
          </cell>
          <cell r="D1908">
            <v>3</v>
          </cell>
          <cell r="E1908">
            <v>200</v>
          </cell>
          <cell r="F1908">
            <v>8.25</v>
          </cell>
          <cell r="G1908">
            <v>9.82</v>
          </cell>
        </row>
        <row r="1909">
          <cell r="A1909" t="str">
            <v>IFCT79</v>
          </cell>
          <cell r="B1909" t="str">
            <v>CONFIGURACIÓ DE XARXES</v>
          </cell>
          <cell r="C1909" t="str">
            <v>Informàtica i comunicacions</v>
          </cell>
          <cell r="D1909">
            <v>3</v>
          </cell>
          <cell r="E1909">
            <v>300</v>
          </cell>
          <cell r="F1909">
            <v>8.25</v>
          </cell>
          <cell r="G1909">
            <v>9.82</v>
          </cell>
        </row>
        <row r="1910">
          <cell r="A1910" t="str">
            <v>IFCT80</v>
          </cell>
          <cell r="B1910" t="str">
            <v>CREACIÓ DE PROTOTIPS D' IOT AMB RASPBERRY</v>
          </cell>
          <cell r="C1910" t="str">
            <v>Informàtica i comunicacions</v>
          </cell>
          <cell r="D1910">
            <v>3</v>
          </cell>
          <cell r="E1910">
            <v>200</v>
          </cell>
          <cell r="F1910">
            <v>8.25</v>
          </cell>
          <cell r="G1910">
            <v>9.82</v>
          </cell>
        </row>
        <row r="1911">
          <cell r="A1911" t="str">
            <v>IFCT81</v>
          </cell>
          <cell r="B1911" t="str">
            <v>LOPDGDD-REGLAMENT DE PROTECCIÓ DE DADES PER A PROFESSIONALS DE LES TIC</v>
          </cell>
          <cell r="C1911" t="str">
            <v>Informàtica i comunicacions</v>
          </cell>
          <cell r="D1911">
            <v>3</v>
          </cell>
          <cell r="E1911">
            <v>25</v>
          </cell>
          <cell r="F1911">
            <v>8.25</v>
          </cell>
          <cell r="G1911">
            <v>9.82</v>
          </cell>
        </row>
        <row r="1912">
          <cell r="A1912" t="str">
            <v>IFCT82</v>
          </cell>
          <cell r="B1912" t="str">
            <v>SAP-MÒDUL MM, GESTIÓ DE MATERIALS-NIVELL USUARI</v>
          </cell>
          <cell r="C1912" t="str">
            <v>Informàtica i comunicacions</v>
          </cell>
          <cell r="D1912">
            <v>2</v>
          </cell>
          <cell r="E1912">
            <v>40</v>
          </cell>
          <cell r="F1912">
            <v>8.25</v>
          </cell>
          <cell r="G1912">
            <v>9.82</v>
          </cell>
        </row>
        <row r="1913">
          <cell r="A1913" t="str">
            <v>IFCT83</v>
          </cell>
          <cell r="B1913" t="str">
            <v>SAP-MÒDUL SD, VENDES I DISTRIBUCIÓ-NIVELL USUARI</v>
          </cell>
          <cell r="C1913" t="str">
            <v>Informàtica i comunicacions</v>
          </cell>
          <cell r="D1913">
            <v>2</v>
          </cell>
          <cell r="E1913">
            <v>40</v>
          </cell>
          <cell r="F1913">
            <v>8.25</v>
          </cell>
          <cell r="G1913">
            <v>9.82</v>
          </cell>
        </row>
        <row r="1914">
          <cell r="A1914" t="str">
            <v>IFCT84</v>
          </cell>
          <cell r="B1914" t="str">
            <v>SOLUCIONES BLOCKCHAIN OPEN SOURCE EMPRESARIALES</v>
          </cell>
          <cell r="C1914" t="str">
            <v>Informàtica i comunicacions</v>
          </cell>
          <cell r="D1914">
            <v>3</v>
          </cell>
          <cell r="E1914">
            <v>150</v>
          </cell>
          <cell r="F1914">
            <v>8.25</v>
          </cell>
          <cell r="G1914">
            <v>9.82</v>
          </cell>
        </row>
        <row r="1915">
          <cell r="A1915" t="str">
            <v>IFCT85</v>
          </cell>
          <cell r="B1915" t="str">
            <v>TECNOLOGIES PER A LA COMERCIALITZACIÓ I LA GESTIÓ DEL CLIENT EN L'ERA POST COVID</v>
          </cell>
          <cell r="C1915" t="str">
            <v>Informàtica i comunicacions</v>
          </cell>
          <cell r="D1915">
            <v>1</v>
          </cell>
          <cell r="E1915">
            <v>50</v>
          </cell>
          <cell r="F1915">
            <v>8.25</v>
          </cell>
          <cell r="G1915">
            <v>9.82</v>
          </cell>
        </row>
        <row r="1916">
          <cell r="A1916" t="str">
            <v>IFCT86</v>
          </cell>
          <cell r="B1916" t="str">
            <v>DISSENY I MECANITZACIÓ PER ORDINADOR CAD-CAM NIVELL I</v>
          </cell>
          <cell r="C1916" t="str">
            <v>Informàtica i comunicacions</v>
          </cell>
          <cell r="D1916">
            <v>1</v>
          </cell>
          <cell r="E1916">
            <v>45</v>
          </cell>
          <cell r="F1916">
            <v>8.25</v>
          </cell>
          <cell r="G1916">
            <v>9.82</v>
          </cell>
        </row>
        <row r="1917">
          <cell r="A1917" t="str">
            <v>IFCT87</v>
          </cell>
          <cell r="B1917" t="str">
            <v>INTRODUCCIÓ A LA PROGRAMACIÓ I IMPRESSIÓ 3D</v>
          </cell>
          <cell r="C1917" t="str">
            <v>Informàtica i comunicacions</v>
          </cell>
          <cell r="D1917">
            <v>1</v>
          </cell>
          <cell r="E1917">
            <v>30</v>
          </cell>
          <cell r="F1917">
            <v>8.25</v>
          </cell>
          <cell r="G1917">
            <v>9.82</v>
          </cell>
        </row>
        <row r="1918">
          <cell r="A1918" t="str">
            <v>IFCT88</v>
          </cell>
          <cell r="B1918" t="str">
            <v>MUNTA I CONFIGURA LA TEVA PRÒPIA IMPRESSORA 3D</v>
          </cell>
          <cell r="C1918" t="str">
            <v>Informàtica i comunicacions</v>
          </cell>
          <cell r="D1918">
            <v>1</v>
          </cell>
          <cell r="E1918">
            <v>30</v>
          </cell>
          <cell r="F1918">
            <v>8.25</v>
          </cell>
          <cell r="G1918">
            <v>9.82</v>
          </cell>
        </row>
        <row r="1919">
          <cell r="A1919" t="str">
            <v>IFCT89</v>
          </cell>
          <cell r="B1919" t="str">
            <v>SEGURETAT A INTERNET I DISPOSITIUS MÒBILS</v>
          </cell>
          <cell r="C1919" t="str">
            <v>Informàtica i comunicacions</v>
          </cell>
          <cell r="D1919">
            <v>1</v>
          </cell>
          <cell r="E1919">
            <v>36</v>
          </cell>
          <cell r="F1919">
            <v>8.25</v>
          </cell>
          <cell r="G1919">
            <v>9.82</v>
          </cell>
        </row>
        <row r="1920">
          <cell r="A1920" t="str">
            <v>IFCT90</v>
          </cell>
          <cell r="B1920" t="str">
            <v>DESAFIS X.0: REPTES DERIVATS DE LA DIGITALITZACIÓ</v>
          </cell>
          <cell r="C1920" t="str">
            <v>Informàtica i comunicacions</v>
          </cell>
          <cell r="D1920">
            <v>4</v>
          </cell>
          <cell r="E1920">
            <v>40</v>
          </cell>
          <cell r="F1920">
            <v>8.25</v>
          </cell>
          <cell r="G1920">
            <v>9.82</v>
          </cell>
        </row>
        <row r="1921">
          <cell r="A1921" t="str">
            <v>IFCT91</v>
          </cell>
          <cell r="B1921" t="str">
            <v>DESENVOLUPAMENT D'APLICACIONS WEB AMB ASPNET - MCSA WEB APPLICATIONS</v>
          </cell>
          <cell r="C1921" t="str">
            <v>Informàtica i comunicacions</v>
          </cell>
          <cell r="D1921">
            <v>3</v>
          </cell>
          <cell r="E1921">
            <v>80</v>
          </cell>
          <cell r="F1921">
            <v>8.25</v>
          </cell>
          <cell r="G1921">
            <v>9.82</v>
          </cell>
        </row>
        <row r="1922">
          <cell r="A1922" t="str">
            <v>IFCT92</v>
          </cell>
          <cell r="B1922" t="str">
            <v>DISSENY TRIDIMENSIONAL ORGÀNIC PER A IMPRESSIÓ 3D</v>
          </cell>
          <cell r="C1922" t="str">
            <v>Informàtica i comunicacions</v>
          </cell>
          <cell r="D1922">
            <v>3</v>
          </cell>
          <cell r="E1922">
            <v>30</v>
          </cell>
          <cell r="F1922">
            <v>8.25</v>
          </cell>
          <cell r="G1922">
            <v>9.82</v>
          </cell>
        </row>
        <row r="1923">
          <cell r="A1923" t="str">
            <v>IFCT93</v>
          </cell>
          <cell r="B1923" t="str">
            <v>DISSENY TRIDIMENSIONAL PARAMÈTRIC PER A IMPRESSIÓ 3D</v>
          </cell>
          <cell r="C1923" t="str">
            <v>Informàtica i comunicacions</v>
          </cell>
          <cell r="D1923">
            <v>3</v>
          </cell>
          <cell r="E1923">
            <v>30</v>
          </cell>
          <cell r="F1923">
            <v>8.25</v>
          </cell>
          <cell r="G1923">
            <v>9.82</v>
          </cell>
        </row>
        <row r="1924">
          <cell r="A1924" t="str">
            <v>IFCT94</v>
          </cell>
          <cell r="B1924" t="str">
            <v>ADMINISTRACIÓ DE SISTEMES LINUX RED HAT - RHCSA</v>
          </cell>
          <cell r="C1924" t="str">
            <v>Informàtica i comunicacions</v>
          </cell>
          <cell r="D1924">
            <v>3</v>
          </cell>
          <cell r="E1924">
            <v>40</v>
          </cell>
          <cell r="F1924">
            <v>8.25</v>
          </cell>
          <cell r="G1924">
            <v>9.82</v>
          </cell>
        </row>
        <row r="1925">
          <cell r="A1925" t="str">
            <v>IFCT95</v>
          </cell>
          <cell r="B1925" t="str">
            <v>ADMINISTRADOR DE SERVEIS CLOUD: SALESFORCE</v>
          </cell>
          <cell r="C1925" t="str">
            <v>Informàtica i comunicacions</v>
          </cell>
          <cell r="D1925">
            <v>3</v>
          </cell>
          <cell r="E1925">
            <v>40</v>
          </cell>
          <cell r="F1925">
            <v>8.25</v>
          </cell>
          <cell r="G1925">
            <v>9.82</v>
          </cell>
        </row>
        <row r="1926">
          <cell r="A1926" t="str">
            <v>IFCT96</v>
          </cell>
          <cell r="B1926" t="str">
            <v>DEVOPS PER A ADMINISTRADORS - LPIC-OT: DEVOPS TOOLS ENGINEER</v>
          </cell>
          <cell r="C1926" t="str">
            <v>Informàtica i comunicacions</v>
          </cell>
          <cell r="D1926">
            <v>3</v>
          </cell>
          <cell r="E1926">
            <v>40</v>
          </cell>
          <cell r="F1926">
            <v>8.25</v>
          </cell>
          <cell r="G1926">
            <v>9.82</v>
          </cell>
        </row>
        <row r="1927">
          <cell r="A1927" t="str">
            <v>IFCT97</v>
          </cell>
          <cell r="B1927" t="str">
            <v>ESPECIALISTA EN MÀRQUETING CLOUD EMAIL &amp; JOURNEY BUILDER_SALESFORCE</v>
          </cell>
          <cell r="C1927" t="str">
            <v>Informàtica i comunicacions</v>
          </cell>
          <cell r="D1927">
            <v>3</v>
          </cell>
          <cell r="E1927">
            <v>40</v>
          </cell>
          <cell r="F1927">
            <v>8.25</v>
          </cell>
          <cell r="G1927">
            <v>9.82</v>
          </cell>
        </row>
        <row r="1928">
          <cell r="A1928" t="str">
            <v>IFCT98</v>
          </cell>
          <cell r="B1928" t="str">
            <v>FABRICACIÓ ADDITIVA D' IMPRESSIÓ 3D</v>
          </cell>
          <cell r="C1928" t="str">
            <v>Informàtica i comunicacions</v>
          </cell>
          <cell r="D1928">
            <v>3</v>
          </cell>
          <cell r="E1928">
            <v>30</v>
          </cell>
          <cell r="F1928">
            <v>8.25</v>
          </cell>
          <cell r="G1928">
            <v>9.82</v>
          </cell>
        </row>
        <row r="1929">
          <cell r="A1929" t="str">
            <v>IFCT99</v>
          </cell>
          <cell r="B1929" t="str">
            <v>SEGURETAT EN SERVIDORS LINUX - LPIC-3 303: LINUX ENTERPRISE PROFESSIONAL SECURITY</v>
          </cell>
          <cell r="C1929" t="str">
            <v>Informàtica i comunicacions</v>
          </cell>
          <cell r="D1929">
            <v>3</v>
          </cell>
          <cell r="E1929">
            <v>48</v>
          </cell>
          <cell r="F1929">
            <v>8.25</v>
          </cell>
          <cell r="G1929">
            <v>9.82</v>
          </cell>
        </row>
        <row r="1930">
          <cell r="A1930" t="str">
            <v>IMAI0001</v>
          </cell>
          <cell r="B1930" t="str">
            <v>RESPONSABLE DE SEGURETAT INDUSTRIAL</v>
          </cell>
          <cell r="C1930" t="str">
            <v>Instal·lació i manteniment</v>
          </cell>
          <cell r="D1930">
            <v>2</v>
          </cell>
          <cell r="E1930">
            <v>60</v>
          </cell>
          <cell r="F1930">
            <v>8.02</v>
          </cell>
          <cell r="G1930">
            <v>10.07</v>
          </cell>
        </row>
        <row r="1931">
          <cell r="A1931" t="str">
            <v>IMAI0002</v>
          </cell>
          <cell r="B1931" t="str">
            <v>DOCUMENTACIÓ TÈCNICA EN ENGINYERIA DE MANTENIMENT</v>
          </cell>
          <cell r="C1931" t="str">
            <v>Instal·lació i manteniment</v>
          </cell>
          <cell r="D1931">
            <v>3</v>
          </cell>
          <cell r="E1931">
            <v>220</v>
          </cell>
          <cell r="F1931">
            <v>8.02</v>
          </cell>
          <cell r="G1931">
            <v>10.07</v>
          </cell>
        </row>
        <row r="1932">
          <cell r="A1932" t="str">
            <v>IMAI0003</v>
          </cell>
          <cell r="B1932" t="str">
            <v>Fontaneria</v>
          </cell>
          <cell r="C1932" t="str">
            <v>Instal·lació i manteniment</v>
          </cell>
          <cell r="D1932">
            <v>1</v>
          </cell>
          <cell r="E1932">
            <v>60</v>
          </cell>
          <cell r="F1932">
            <v>8.02</v>
          </cell>
          <cell r="G1932">
            <v>10.07</v>
          </cell>
        </row>
        <row r="1933">
          <cell r="A1933" t="str">
            <v>IMAI0004</v>
          </cell>
          <cell r="B1933" t="str">
            <v>POSADA EN MARXA, VERIFICACIÓ I DIAGNOSI DE SISTEMES MECÀNICS</v>
          </cell>
          <cell r="C1933" t="str">
            <v>Instal·lació i manteniment</v>
          </cell>
          <cell r="D1933">
            <v>3</v>
          </cell>
          <cell r="E1933">
            <v>244</v>
          </cell>
          <cell r="F1933">
            <v>8.02</v>
          </cell>
          <cell r="G1933">
            <v>10.07</v>
          </cell>
        </row>
        <row r="1934">
          <cell r="A1934" t="str">
            <v>IMAI0005</v>
          </cell>
          <cell r="B1934" t="str">
            <v>Ús d'analitzadors de combustió</v>
          </cell>
          <cell r="C1934" t="str">
            <v>Instal·lació i manteniment</v>
          </cell>
          <cell r="D1934">
            <v>2</v>
          </cell>
          <cell r="E1934">
            <v>20</v>
          </cell>
          <cell r="F1934">
            <v>8.02</v>
          </cell>
          <cell r="G1934">
            <v>10.07</v>
          </cell>
        </row>
        <row r="1935">
          <cell r="A1935" t="str">
            <v>IMAI0006</v>
          </cell>
          <cell r="B1935" t="str">
            <v>Instal·lacions per a la reutilització d'aigües grises i pluvials en edificis</v>
          </cell>
          <cell r="C1935" t="str">
            <v>Instal·lació i manteniment</v>
          </cell>
          <cell r="D1935">
            <v>1</v>
          </cell>
          <cell r="E1935">
            <v>15</v>
          </cell>
          <cell r="F1935">
            <v>8.02</v>
          </cell>
          <cell r="G1935">
            <v>10.07</v>
          </cell>
        </row>
        <row r="1936">
          <cell r="A1936" t="str">
            <v>IMAI0007</v>
          </cell>
          <cell r="B1936" t="str">
            <v>Instal·lacions hidràuliques. Nivell avançat</v>
          </cell>
          <cell r="C1936" t="str">
            <v>Instal·lació i manteniment</v>
          </cell>
          <cell r="D1936">
            <v>2</v>
          </cell>
          <cell r="E1936">
            <v>30</v>
          </cell>
          <cell r="F1936">
            <v>8.02</v>
          </cell>
          <cell r="G1936">
            <v>10.07</v>
          </cell>
        </row>
        <row r="1937">
          <cell r="A1937" t="str">
            <v>IMAI0008</v>
          </cell>
          <cell r="B1937" t="str">
            <v>Instal·lacions hidràuliques</v>
          </cell>
          <cell r="C1937" t="str">
            <v>Instal·lació i manteniment</v>
          </cell>
          <cell r="D1937">
            <v>2</v>
          </cell>
          <cell r="E1937">
            <v>30</v>
          </cell>
          <cell r="F1937">
            <v>8.02</v>
          </cell>
          <cell r="G1937">
            <v>10.07</v>
          </cell>
        </row>
        <row r="1938">
          <cell r="A1938" t="str">
            <v>IMAI0009</v>
          </cell>
          <cell r="B1938" t="str">
            <v>Instal·lacions d'aigua</v>
          </cell>
          <cell r="C1938" t="str">
            <v>Instal·lació i manteniment</v>
          </cell>
          <cell r="D1938">
            <v>2</v>
          </cell>
          <cell r="E1938">
            <v>60</v>
          </cell>
          <cell r="F1938">
            <v>8.02</v>
          </cell>
          <cell r="G1938">
            <v>10.07</v>
          </cell>
        </row>
        <row r="1939">
          <cell r="A1939" t="str">
            <v>IMAI0010</v>
          </cell>
          <cell r="B1939" t="str">
            <v>Butlletins derivats d'una instal·lació</v>
          </cell>
          <cell r="C1939" t="str">
            <v>Instal·lació i manteniment</v>
          </cell>
          <cell r="D1939">
            <v>1</v>
          </cell>
          <cell r="E1939">
            <v>8</v>
          </cell>
          <cell r="F1939">
            <v>8.02</v>
          </cell>
          <cell r="G1939">
            <v>10.07</v>
          </cell>
        </row>
        <row r="1940">
          <cell r="A1940" t="str">
            <v>IMAI0011</v>
          </cell>
          <cell r="B1940" t="str">
            <v>Manteniment d'instal·lacions i maquinària industrial</v>
          </cell>
          <cell r="C1940" t="str">
            <v>Instal·lació i manteniment</v>
          </cell>
          <cell r="D1940">
            <v>2</v>
          </cell>
          <cell r="E1940">
            <v>120</v>
          </cell>
          <cell r="F1940">
            <v>8.02</v>
          </cell>
          <cell r="G1940">
            <v>10.07</v>
          </cell>
        </row>
        <row r="1941">
          <cell r="A1941" t="str">
            <v>IMAI0012</v>
          </cell>
          <cell r="B1941" t="str">
            <v>Manteniment industrial de maquinària hidràulica i pneumàtica</v>
          </cell>
          <cell r="C1941" t="str">
            <v>Instal·lació i manteniment</v>
          </cell>
          <cell r="D1941">
            <v>2</v>
          </cell>
          <cell r="E1941">
            <v>120</v>
          </cell>
          <cell r="F1941">
            <v>8.02</v>
          </cell>
          <cell r="G1941">
            <v>10.07</v>
          </cell>
        </row>
        <row r="1942">
          <cell r="A1942" t="str">
            <v>IMAI0013</v>
          </cell>
          <cell r="B1942" t="str">
            <v>Serveis bàsics de serralleria</v>
          </cell>
          <cell r="C1942" t="str">
            <v>Instal·lació i manteniment</v>
          </cell>
          <cell r="D1942">
            <v>1</v>
          </cell>
          <cell r="E1942">
            <v>60</v>
          </cell>
          <cell r="F1942">
            <v>8.02</v>
          </cell>
          <cell r="G1942">
            <v>10.07</v>
          </cell>
        </row>
        <row r="1943">
          <cell r="A1943" t="str">
            <v>IMAI0014</v>
          </cell>
          <cell r="B1943" t="str">
            <v>Operador/a en aïllament i calorifugat</v>
          </cell>
          <cell r="C1943" t="str">
            <v>Instal·lació i manteniment</v>
          </cell>
          <cell r="D1943">
            <v>1</v>
          </cell>
          <cell r="E1943">
            <v>402</v>
          </cell>
          <cell r="F1943">
            <v>8.02</v>
          </cell>
          <cell r="G1943">
            <v>10.07</v>
          </cell>
        </row>
        <row r="1944">
          <cell r="A1944" t="str">
            <v>IMAI0015</v>
          </cell>
          <cell r="B1944" t="str">
            <v>Xarxa de distribució d'energia. Manteniment d'instal·lacions i obres</v>
          </cell>
          <cell r="C1944" t="str">
            <v>Instal·lació i manteniment</v>
          </cell>
          <cell r="D1944">
            <v>2</v>
          </cell>
          <cell r="E1944">
            <v>68</v>
          </cell>
          <cell r="F1944">
            <v>8.02</v>
          </cell>
          <cell r="G1944">
            <v>10.07</v>
          </cell>
        </row>
        <row r="1945">
          <cell r="A1945" t="str">
            <v>IMAI0016</v>
          </cell>
          <cell r="B1945" t="str">
            <v>OPERACIONS AUXILIARS DE MUNTATGE I MANTENIMENT D' APARELLS SANITARIS I AIXETES</v>
          </cell>
          <cell r="C1945" t="str">
            <v>Instal·lació i manteniment</v>
          </cell>
          <cell r="D1945">
            <v>1</v>
          </cell>
          <cell r="E1945">
            <v>60</v>
          </cell>
          <cell r="F1945">
            <v>8.02</v>
          </cell>
          <cell r="G1945">
            <v>10.07</v>
          </cell>
        </row>
        <row r="1946">
          <cell r="A1946" t="str">
            <v>IMAI0017</v>
          </cell>
          <cell r="B1946" t="str">
            <v>OPERACIONS AUXILIARS AMB CANONADES DE COURE I ACCESSORIS DE FONTANERIA</v>
          </cell>
          <cell r="C1946" t="str">
            <v>Instal·lació i manteniment</v>
          </cell>
          <cell r="D1946">
            <v>1</v>
          </cell>
          <cell r="E1946">
            <v>90</v>
          </cell>
          <cell r="F1946">
            <v>8.02</v>
          </cell>
          <cell r="G1946">
            <v>10.07</v>
          </cell>
        </row>
        <row r="1947">
          <cell r="A1947" t="str">
            <v>IMAI0018</v>
          </cell>
          <cell r="B1947" t="str">
            <v>OPERACIONS AUXILIARS AMB CANONADES DE POLIETILÈ I ACCESSORIS DE FONTANERIA</v>
          </cell>
          <cell r="C1947" t="str">
            <v>Instal·lació i manteniment</v>
          </cell>
          <cell r="D1947">
            <v>1</v>
          </cell>
          <cell r="E1947">
            <v>60</v>
          </cell>
          <cell r="F1947">
            <v>8.02</v>
          </cell>
          <cell r="G1947">
            <v>10.07</v>
          </cell>
        </row>
        <row r="1948">
          <cell r="A1948" t="str">
            <v>IMAI0019</v>
          </cell>
          <cell r="B1948" t="str">
            <v>OPERACIONS AUXILIARS AMB CANONADES DE POLIPROPILÈ I ACCESSORIS DE FONTANERIA</v>
          </cell>
          <cell r="C1948" t="str">
            <v>Instal·lació i manteniment</v>
          </cell>
          <cell r="D1948">
            <v>1</v>
          </cell>
          <cell r="E1948">
            <v>60</v>
          </cell>
          <cell r="F1948">
            <v>8.02</v>
          </cell>
          <cell r="G1948">
            <v>10.07</v>
          </cell>
        </row>
        <row r="1949">
          <cell r="A1949" t="str">
            <v>IMAI0020</v>
          </cell>
          <cell r="B1949" t="str">
            <v>OPERACIONS AUXILIARS DE MUNTATGE I MANTENIMENT D' EQUIPS I SISTEMES COMPLEMENTARIS DE FONTANERIA</v>
          </cell>
          <cell r="C1949" t="str">
            <v>Instal·lació i manteniment</v>
          </cell>
          <cell r="D1949">
            <v>1</v>
          </cell>
          <cell r="E1949">
            <v>60</v>
          </cell>
          <cell r="F1949">
            <v>8.02</v>
          </cell>
          <cell r="G1949">
            <v>10.07</v>
          </cell>
        </row>
        <row r="1950">
          <cell r="A1950" t="str">
            <v>IMAI0021</v>
          </cell>
          <cell r="B1950" t="str">
            <v>MUNTATGE, MANTENIMENT I REPARACIÓ DE SISTEMES DE DISPENSACIÓ DE CERVESA</v>
          </cell>
          <cell r="C1950" t="str">
            <v>Instal·lació i manteniment</v>
          </cell>
          <cell r="D1950">
            <v>2</v>
          </cell>
          <cell r="E1950">
            <v>240</v>
          </cell>
          <cell r="F1950">
            <v>8.02</v>
          </cell>
          <cell r="G1950">
            <v>10.07</v>
          </cell>
        </row>
        <row r="1951">
          <cell r="A1951" t="str">
            <v>IMAI0022</v>
          </cell>
          <cell r="B1951" t="str">
            <v>PREPARACIÓ PER A L'OBTENCIÓ D'ACREDITACIÓ DE LA CERTIFICACIÓ TÈCNICA DE PERSONES EN L'ÀMBIT INDUSTRIAL (ISO 17024)</v>
          </cell>
          <cell r="C1951" t="str">
            <v>Instal·lació i manteniment</v>
          </cell>
          <cell r="D1951">
            <v>3</v>
          </cell>
          <cell r="E1951">
            <v>420</v>
          </cell>
          <cell r="F1951">
            <v>8.02</v>
          </cell>
          <cell r="G1951">
            <v>10.07</v>
          </cell>
        </row>
        <row r="1952">
          <cell r="A1952" t="str">
            <v>IMAI0023</v>
          </cell>
          <cell r="B1952" t="str">
            <v>GESTIÓ DEL MANTENIMENT D' INSTAL·LACIONS ESPORTIVES</v>
          </cell>
          <cell r="C1952" t="str">
            <v>Instal·lació i manteniment</v>
          </cell>
          <cell r="D1952">
            <v>2</v>
          </cell>
          <cell r="E1952">
            <v>88</v>
          </cell>
          <cell r="F1952">
            <v>8.02</v>
          </cell>
          <cell r="G1952">
            <v>10.07</v>
          </cell>
        </row>
        <row r="1953">
          <cell r="A1953" t="str">
            <v>IMAI0024</v>
          </cell>
          <cell r="B1953" t="str">
            <v>OPERARI/A DE MUNTATGE</v>
          </cell>
          <cell r="C1953" t="str">
            <v>Instal·lació i manteniment</v>
          </cell>
          <cell r="D1953">
            <v>1</v>
          </cell>
          <cell r="E1953">
            <v>454</v>
          </cell>
          <cell r="F1953">
            <v>8.02</v>
          </cell>
          <cell r="G1953">
            <v>10.07</v>
          </cell>
        </row>
        <row r="1954">
          <cell r="A1954" t="str">
            <v>IMAI0025</v>
          </cell>
          <cell r="B1954" t="str">
            <v>AEROTÈRMIA I FOTOVOLTÀICA: ENERGIES RENOVABLES INTEGRADES</v>
          </cell>
          <cell r="C1954" t="str">
            <v>Instal·lació i manteniment</v>
          </cell>
          <cell r="D1954">
            <v>2</v>
          </cell>
          <cell r="E1954">
            <v>250</v>
          </cell>
          <cell r="F1954">
            <v>8.02</v>
          </cell>
          <cell r="G1954">
            <v>10.07</v>
          </cell>
        </row>
        <row r="1955">
          <cell r="A1955" t="str">
            <v>IMAI0026</v>
          </cell>
          <cell r="B1955" t="str">
            <v>CONSTRUCCIÓ I MANTENIMENT DE FORNS REFRACTARIS</v>
          </cell>
          <cell r="C1955" t="str">
            <v>Instal·lació i manteniment</v>
          </cell>
          <cell r="D1955">
            <v>1</v>
          </cell>
          <cell r="E1955">
            <v>548</v>
          </cell>
          <cell r="F1955">
            <v>8.02</v>
          </cell>
          <cell r="G1955">
            <v>10.07</v>
          </cell>
        </row>
        <row r="1956">
          <cell r="A1956" t="str">
            <v>IMAI0027</v>
          </cell>
          <cell r="B1956" t="str">
            <v>MANTENIMENT D' EQUIPS ESTÀTICS EN PARADES DE PLANTES INDUSTRIALS</v>
          </cell>
          <cell r="C1956" t="str">
            <v>Instal·lació i manteniment</v>
          </cell>
          <cell r="D1956">
            <v>2</v>
          </cell>
          <cell r="E1956">
            <v>34</v>
          </cell>
          <cell r="F1956">
            <v>8.02</v>
          </cell>
          <cell r="G1956">
            <v>10.07</v>
          </cell>
        </row>
        <row r="1957">
          <cell r="A1957" t="str">
            <v>IMAI0028</v>
          </cell>
          <cell r="B1957" t="str">
            <v>OPERACIONS BÀSIQUES DE FONTANERIA I ELECTRICITAT</v>
          </cell>
          <cell r="C1957" t="str">
            <v>Instal·lació i manteniment</v>
          </cell>
          <cell r="D1957">
            <v>1</v>
          </cell>
          <cell r="E1957">
            <v>220</v>
          </cell>
          <cell r="F1957">
            <v>8.02</v>
          </cell>
          <cell r="G1957">
            <v>10.07</v>
          </cell>
        </row>
        <row r="1958">
          <cell r="A1958" t="str">
            <v>IMAI0029</v>
          </cell>
          <cell r="B1958" t="str">
            <v>MODELATGE D' INSTAL·LACIONS DE CANONADES EN PLANTES INDUSTRIALS</v>
          </cell>
          <cell r="C1958" t="str">
            <v>Instal·lació i manteniment</v>
          </cell>
          <cell r="D1958">
            <v>3</v>
          </cell>
          <cell r="E1958">
            <v>130</v>
          </cell>
          <cell r="F1958">
            <v>8.02</v>
          </cell>
          <cell r="G1958">
            <v>10.07</v>
          </cell>
        </row>
        <row r="1959">
          <cell r="A1959" t="str">
            <v>IMAI0030</v>
          </cell>
          <cell r="B1959" t="str">
            <v>AUTOMATITZACIÓ I MUNTATGE D' INSTAL.LACIONS. NIVELL BÀSIC</v>
          </cell>
          <cell r="C1959" t="str">
            <v>Instal·lació i manteniment</v>
          </cell>
          <cell r="D1959">
            <v>2</v>
          </cell>
          <cell r="E1959">
            <v>275</v>
          </cell>
          <cell r="F1959">
            <v>8.02</v>
          </cell>
          <cell r="G1959">
            <v>10.07</v>
          </cell>
        </row>
        <row r="1960">
          <cell r="A1960" t="str">
            <v>IMAI0031</v>
          </cell>
          <cell r="B1960" t="str">
            <v>AUTOMATITZACIÓ I MUNTATGE D' INSTAL.LACIONS. NIVELL AVANÇAT</v>
          </cell>
          <cell r="C1960" t="str">
            <v>Instal·lació i manteniment</v>
          </cell>
          <cell r="D1960">
            <v>3</v>
          </cell>
          <cell r="E1960">
            <v>325</v>
          </cell>
          <cell r="F1960">
            <v>8.02</v>
          </cell>
          <cell r="G1960">
            <v>10.07</v>
          </cell>
        </row>
        <row r="1961">
          <cell r="A1961" t="str">
            <v>IMAI0032</v>
          </cell>
          <cell r="B1961" t="str">
            <v>MICROAUTÒMATES PROGRAMABLES APLICATS A INSTAL·LACIONS. NIVELL 1</v>
          </cell>
          <cell r="C1961" t="str">
            <v>Instal·lació i manteniment</v>
          </cell>
          <cell r="D1961">
            <v>2</v>
          </cell>
          <cell r="E1961">
            <v>80</v>
          </cell>
          <cell r="F1961">
            <v>8.02</v>
          </cell>
          <cell r="G1961">
            <v>10.07</v>
          </cell>
        </row>
        <row r="1962">
          <cell r="A1962" t="str">
            <v>IMAI0033</v>
          </cell>
          <cell r="B1962" t="str">
            <v>MICROAUTÒMATES PROGRAMABLES APLICATS A INSTAL·LACIONS. NIVELL 2</v>
          </cell>
          <cell r="C1962" t="str">
            <v>Instal·lació i manteniment</v>
          </cell>
          <cell r="D1962">
            <v>2</v>
          </cell>
          <cell r="E1962">
            <v>80</v>
          </cell>
          <cell r="F1962">
            <v>8.02</v>
          </cell>
          <cell r="G1962">
            <v>10.07</v>
          </cell>
        </row>
        <row r="1963">
          <cell r="A1963" t="str">
            <v>IMAI0034</v>
          </cell>
          <cell r="B1963" t="str">
            <v>MANTENIMENT MECÀNIC A LES PARADES DE PLANTES QUÍMIQUES, PETROQUÍMIQUES I DE CICLE COMBINAT</v>
          </cell>
          <cell r="C1963" t="str">
            <v>Instal·lació i manteniment</v>
          </cell>
          <cell r="D1963">
            <v>2</v>
          </cell>
          <cell r="E1963">
            <v>150</v>
          </cell>
          <cell r="F1963">
            <v>8.02</v>
          </cell>
          <cell r="G1963">
            <v>10.07</v>
          </cell>
        </row>
        <row r="1964">
          <cell r="A1964" t="str">
            <v>IMAI01</v>
          </cell>
          <cell r="B1964" t="str">
            <v>Automatització d'instal·lacions electropneumàtiques i electrohidràuliques</v>
          </cell>
          <cell r="C1964" t="str">
            <v>Instal·lació i manteniment</v>
          </cell>
          <cell r="D1964">
            <v>2</v>
          </cell>
          <cell r="E1964">
            <v>440</v>
          </cell>
          <cell r="F1964">
            <v>8.02</v>
          </cell>
          <cell r="G1964">
            <v>10.07</v>
          </cell>
        </row>
        <row r="1965">
          <cell r="A1965" t="str">
            <v>IMAI02</v>
          </cell>
          <cell r="B1965" t="str">
            <v>MANTENIMENT INDUSTRIAL EN EL SECTOR AGRARI</v>
          </cell>
          <cell r="C1965" t="str">
            <v>Instal·lació i manteniment</v>
          </cell>
          <cell r="D1965">
            <v>2</v>
          </cell>
          <cell r="E1965">
            <v>200</v>
          </cell>
          <cell r="F1965">
            <v>8.02</v>
          </cell>
          <cell r="G1965">
            <v>10.07</v>
          </cell>
        </row>
        <row r="1966">
          <cell r="A1966" t="str">
            <v>IMAI03</v>
          </cell>
          <cell r="B1966" t="str">
            <v>Serveis mecànics a parades de plantes industrials i plataformes Off-Shore</v>
          </cell>
          <cell r="C1966" t="str">
            <v>Instal·lació i manteniment</v>
          </cell>
          <cell r="D1966">
            <v>2</v>
          </cell>
          <cell r="E1966">
            <v>440</v>
          </cell>
          <cell r="F1966">
            <v>8.02</v>
          </cell>
          <cell r="G1966">
            <v>10.07</v>
          </cell>
        </row>
        <row r="1967">
          <cell r="A1967" t="str">
            <v>IMAI04</v>
          </cell>
          <cell r="B1967" t="str">
            <v>Manteniment d¿ascensors</v>
          </cell>
          <cell r="C1967" t="str">
            <v>Instal·lació i manteniment</v>
          </cell>
          <cell r="D1967">
            <v>2</v>
          </cell>
          <cell r="E1967">
            <v>125</v>
          </cell>
          <cell r="F1967">
            <v>8.02</v>
          </cell>
          <cell r="G1967">
            <v>10.07</v>
          </cell>
        </row>
        <row r="1968">
          <cell r="A1968" t="str">
            <v>IMAI05</v>
          </cell>
          <cell r="B1968" t="str">
            <v>Parada de plantes industrials i plataformes off-shore</v>
          </cell>
          <cell r="C1968" t="str">
            <v>Instal·lació i manteniment</v>
          </cell>
          <cell r="D1968">
            <v>3</v>
          </cell>
          <cell r="E1968">
            <v>150</v>
          </cell>
          <cell r="F1968">
            <v>8.02</v>
          </cell>
          <cell r="G1968">
            <v>10.07</v>
          </cell>
        </row>
        <row r="1969">
          <cell r="A1969" t="str">
            <v>IMAI06</v>
          </cell>
          <cell r="B1969" t="str">
            <v>Planificació i execució de parades de plantes industrials</v>
          </cell>
          <cell r="C1969" t="str">
            <v>Instal·lació i manteniment</v>
          </cell>
          <cell r="D1969">
            <v>3</v>
          </cell>
          <cell r="E1969">
            <v>25</v>
          </cell>
          <cell r="F1969">
            <v>8.02</v>
          </cell>
          <cell r="G1969">
            <v>10.07</v>
          </cell>
        </row>
        <row r="1970">
          <cell r="A1970" t="str">
            <v>IMAI07</v>
          </cell>
          <cell r="B1970" t="str">
            <v>Instal·lació i manteniment de portes automatiques.</v>
          </cell>
          <cell r="C1970" t="str">
            <v>Instal·lació i manteniment</v>
          </cell>
          <cell r="D1970">
            <v>2</v>
          </cell>
          <cell r="E1970">
            <v>390</v>
          </cell>
          <cell r="F1970">
            <v>8.02</v>
          </cell>
          <cell r="G1970">
            <v>10.07</v>
          </cell>
        </row>
        <row r="1971">
          <cell r="A1971" t="str">
            <v>IMAQ0001</v>
          </cell>
          <cell r="B1971" t="str">
            <v>MANUAL D' ORGANITZACIÓ I EINES PER A LA GESTIÓ DE CONTRACTES DE MANTENIMENT</v>
          </cell>
          <cell r="C1971" t="str">
            <v>Instal·lació i manteniment</v>
          </cell>
          <cell r="D1971">
            <v>3</v>
          </cell>
          <cell r="E1971">
            <v>60</v>
          </cell>
          <cell r="F1971">
            <v>8.02</v>
          </cell>
          <cell r="G1971">
            <v>10.07</v>
          </cell>
        </row>
        <row r="1972">
          <cell r="A1972" t="str">
            <v>IMAQ0002</v>
          </cell>
          <cell r="B1972" t="str">
            <v>GESTIÓ AVANÇADA DEL MANTENIMENT DE L' EMPRESA</v>
          </cell>
          <cell r="C1972" t="str">
            <v>Instal·lació i manteniment</v>
          </cell>
          <cell r="D1972">
            <v>2</v>
          </cell>
          <cell r="E1972">
            <v>60</v>
          </cell>
          <cell r="F1972">
            <v>8.02</v>
          </cell>
          <cell r="G1972">
            <v>10.07</v>
          </cell>
        </row>
        <row r="1973">
          <cell r="A1973" t="str">
            <v>IMAQ01</v>
          </cell>
          <cell r="B1973" t="str">
            <v>MUNTATGE DE TENDALS I PERSIANES</v>
          </cell>
          <cell r="C1973" t="str">
            <v>Instal·lació i manteniment</v>
          </cell>
          <cell r="D1973">
            <v>1</v>
          </cell>
          <cell r="E1973">
            <v>400</v>
          </cell>
          <cell r="F1973">
            <v>8.02</v>
          </cell>
          <cell r="G1973">
            <v>10.07</v>
          </cell>
        </row>
        <row r="1974">
          <cell r="A1974" t="str">
            <v>IMAR0001</v>
          </cell>
          <cell r="B1974" t="str">
            <v>MANTENIMENT D'INSTAL·LACIONS DE CLIMATITZACIÓ I VENTILACIÓ EN UN CENTRE DE PROCÉS DE DADES (CPD).</v>
          </cell>
          <cell r="C1974" t="str">
            <v>Instal·lació i manteniment</v>
          </cell>
          <cell r="D1974">
            <v>2</v>
          </cell>
          <cell r="E1974">
            <v>70</v>
          </cell>
          <cell r="F1974">
            <v>8.02</v>
          </cell>
          <cell r="G1974">
            <v>10.07</v>
          </cell>
        </row>
        <row r="1975">
          <cell r="A1975" t="str">
            <v>IMAR0002</v>
          </cell>
          <cell r="B1975" t="str">
            <v>Manteniment d'instal·lacions de climatització</v>
          </cell>
          <cell r="C1975" t="str">
            <v>Instal·lació i manteniment</v>
          </cell>
          <cell r="D1975">
            <v>1</v>
          </cell>
          <cell r="E1975">
            <v>100</v>
          </cell>
          <cell r="F1975">
            <v>8.02</v>
          </cell>
          <cell r="G1975">
            <v>10.07</v>
          </cell>
        </row>
        <row r="1976">
          <cell r="A1976" t="str">
            <v>IMAR0003</v>
          </cell>
          <cell r="B1976" t="str">
            <v>Muntatge i instal·lació de fred industrial i comercial</v>
          </cell>
          <cell r="C1976" t="str">
            <v>Instal·lació i manteniment</v>
          </cell>
          <cell r="D1976">
            <v>2</v>
          </cell>
          <cell r="E1976">
            <v>45</v>
          </cell>
          <cell r="F1976">
            <v>8.02</v>
          </cell>
          <cell r="G1976">
            <v>10.07</v>
          </cell>
        </row>
        <row r="1977">
          <cell r="A1977" t="str">
            <v>IMAR0004</v>
          </cell>
          <cell r="B1977" t="str">
            <v>Manteniment bàsic d'instal·lacions de climatització</v>
          </cell>
          <cell r="C1977" t="str">
            <v>Instal·lació i manteniment</v>
          </cell>
          <cell r="D1977">
            <v>2</v>
          </cell>
          <cell r="E1977">
            <v>50</v>
          </cell>
          <cell r="F1977">
            <v>8.02</v>
          </cell>
          <cell r="G1977">
            <v>10.07</v>
          </cell>
        </row>
        <row r="1978">
          <cell r="A1978" t="str">
            <v>IMAR0005</v>
          </cell>
          <cell r="B1978" t="str">
            <v>FABRICACIÓ I MUNTATGE D' APARELLS DE FRED I CLIMA</v>
          </cell>
          <cell r="C1978" t="str">
            <v>Instal·lació i manteniment</v>
          </cell>
          <cell r="D1978">
            <v>2</v>
          </cell>
          <cell r="E1978">
            <v>300</v>
          </cell>
          <cell r="F1978">
            <v>8.02</v>
          </cell>
          <cell r="G1978">
            <v>10.07</v>
          </cell>
        </row>
        <row r="1979">
          <cell r="A1979" t="str">
            <v>IMAR0006</v>
          </cell>
          <cell r="B1979" t="str">
            <v>CONFIGURACIÓ, MUNTATGE I MANTENIMENT D' INSTAL·LACIONS DE SÒL RADIANT-REFRIGERANT</v>
          </cell>
          <cell r="C1979" t="str">
            <v>Instal·lació i manteniment</v>
          </cell>
          <cell r="D1979">
            <v>2</v>
          </cell>
          <cell r="E1979">
            <v>50</v>
          </cell>
          <cell r="F1979">
            <v>8.02</v>
          </cell>
          <cell r="G1979">
            <v>10.07</v>
          </cell>
        </row>
        <row r="1980">
          <cell r="A1980" t="str">
            <v>IMAR0007</v>
          </cell>
          <cell r="B1980" t="str">
            <v>EFICIÈNCIA ENERGÈTICA EN INSTAL·LACIONS FRIGORÍFIQUES COMERCIALS I INDUSTRIALS</v>
          </cell>
          <cell r="C1980" t="str">
            <v>Instal·lació i manteniment</v>
          </cell>
          <cell r="D1980">
            <v>2</v>
          </cell>
          <cell r="E1980">
            <v>40</v>
          </cell>
          <cell r="F1980">
            <v>8.02</v>
          </cell>
          <cell r="G1980">
            <v>10.07</v>
          </cell>
        </row>
        <row r="1981">
          <cell r="A1981" t="str">
            <v>IMAR0008</v>
          </cell>
          <cell r="B1981" t="str">
            <v>COMPETÈNCIES DIGITALS EN L' ÀREA PROFESSIONAL DE FRED I CLIMATITZACIÓ</v>
          </cell>
          <cell r="C1981" t="str">
            <v>Instal·lació i manteniment</v>
          </cell>
          <cell r="D1981">
            <v>2</v>
          </cell>
          <cell r="E1981">
            <v>30</v>
          </cell>
          <cell r="F1981">
            <v>8.02</v>
          </cell>
          <cell r="G1981">
            <v>10.07</v>
          </cell>
        </row>
        <row r="1982">
          <cell r="A1982" t="str">
            <v>IMAR0009</v>
          </cell>
          <cell r="B1982" t="str">
            <v>ELECTRICITAT BÀSICA APLICADA A INSTAL·LACIONS DE FRED I CLIMATITZACIÓ</v>
          </cell>
          <cell r="C1982" t="str">
            <v>Instal·lació i manteniment</v>
          </cell>
          <cell r="D1982">
            <v>2</v>
          </cell>
          <cell r="E1982">
            <v>240</v>
          </cell>
          <cell r="F1982">
            <v>8.02</v>
          </cell>
          <cell r="G1982">
            <v>10.07</v>
          </cell>
        </row>
        <row r="1983">
          <cell r="A1983" t="str">
            <v>IMAR0010</v>
          </cell>
          <cell r="B1983" t="str">
            <v>SISTEMES DE CLIMATITZACIÓ VRV (VOLUM DE REFRIGERANT VARIABLE)</v>
          </cell>
          <cell r="C1983" t="str">
            <v>Instal·lació i manteniment</v>
          </cell>
          <cell r="D1983">
            <v>2</v>
          </cell>
          <cell r="E1983">
            <v>30</v>
          </cell>
          <cell r="F1983">
            <v>8.02</v>
          </cell>
          <cell r="G1983">
            <v>10.07</v>
          </cell>
        </row>
        <row r="1984">
          <cell r="A1984" t="str">
            <v>IMAR0011</v>
          </cell>
          <cell r="B1984" t="str">
            <v>MODELAT BIM (BUILDING INFORMATION MODELING) PER A INSTAL·LACIONS</v>
          </cell>
          <cell r="C1984" t="str">
            <v>Instal·lació i manteniment</v>
          </cell>
          <cell r="D1984">
            <v>3</v>
          </cell>
          <cell r="E1984">
            <v>150</v>
          </cell>
          <cell r="F1984">
            <v>8.02</v>
          </cell>
          <cell r="G1984">
            <v>10.07</v>
          </cell>
        </row>
        <row r="1985">
          <cell r="A1985" t="str">
            <v>IMAR0012</v>
          </cell>
          <cell r="B1985" t="str">
            <v>INICIACIÓ AL MUNTATGE I PARAMETRITZACIÓ DE VARIADORS DE FREQÜÈNCIA EN INSTAL·LACIONS DE REFRIGERACIÓ</v>
          </cell>
          <cell r="C1985" t="str">
            <v>Instal·lació i manteniment</v>
          </cell>
          <cell r="D1985">
            <v>2</v>
          </cell>
          <cell r="E1985">
            <v>60</v>
          </cell>
          <cell r="F1985">
            <v>8.02</v>
          </cell>
          <cell r="G1985">
            <v>10.07</v>
          </cell>
        </row>
        <row r="1986">
          <cell r="A1986" t="str">
            <v>IMAR04</v>
          </cell>
          <cell r="B1986" t="str">
            <v>Curs complementari sobre manipulació d'equips amb sistemes frigorífics de qualsevol càrrega de refrigerants fluorats</v>
          </cell>
          <cell r="C1986" t="str">
            <v>Instal·lació i manteniment</v>
          </cell>
          <cell r="D1986">
            <v>2</v>
          </cell>
          <cell r="E1986">
            <v>30</v>
          </cell>
          <cell r="F1986">
            <v>8.02</v>
          </cell>
          <cell r="G1986">
            <v>10.07</v>
          </cell>
        </row>
        <row r="1987">
          <cell r="A1987" t="str">
            <v>IMAR05</v>
          </cell>
          <cell r="B1987" t="str">
            <v>Curs bàsic sobre manipulació d'equips amb sistemes frigorífics de qualsevol càrrega de refrigerants fluorats</v>
          </cell>
          <cell r="C1987" t="str">
            <v>Instal·lació i manteniment</v>
          </cell>
          <cell r="D1987">
            <v>2</v>
          </cell>
          <cell r="E1987">
            <v>90</v>
          </cell>
          <cell r="F1987">
            <v>8.02</v>
          </cell>
          <cell r="G1987">
            <v>10.07</v>
          </cell>
        </row>
        <row r="1988">
          <cell r="A1988" t="str">
            <v>IMAR06</v>
          </cell>
          <cell r="B1988" t="str">
            <v>Curs complementari sobre manipulació d'equips amb sistemes frigorífics de càrrega menor de 3 kg de refrigerants fluorats</v>
          </cell>
          <cell r="C1988" t="str">
            <v>Instal·lació i manteniment</v>
          </cell>
          <cell r="D1988">
            <v>2</v>
          </cell>
          <cell r="E1988">
            <v>110</v>
          </cell>
          <cell r="F1988">
            <v>8.02</v>
          </cell>
          <cell r="G1988">
            <v>10.07</v>
          </cell>
        </row>
        <row r="1989">
          <cell r="A1989" t="str">
            <v>IMAR07</v>
          </cell>
          <cell r="B1989" t="str">
            <v>Anglès tècnic aplicat al fred i la climatització</v>
          </cell>
          <cell r="C1989" t="str">
            <v>Instal·lació i manteniment</v>
          </cell>
          <cell r="D1989">
            <v>2</v>
          </cell>
          <cell r="E1989">
            <v>150</v>
          </cell>
          <cell r="F1989">
            <v>8.02</v>
          </cell>
          <cell r="G1989">
            <v>10.07</v>
          </cell>
        </row>
        <row r="1990">
          <cell r="A1990" t="str">
            <v>IMAR08</v>
          </cell>
          <cell r="B1990" t="str">
            <v>Aplicacions frigorífiques en els processos de producció i conservació de productes alimentaris</v>
          </cell>
          <cell r="C1990" t="str">
            <v>Instal·lació i manteniment</v>
          </cell>
          <cell r="D1990">
            <v>3</v>
          </cell>
          <cell r="E1990">
            <v>20</v>
          </cell>
          <cell r="F1990">
            <v>8.02</v>
          </cell>
          <cell r="G1990">
            <v>10.07</v>
          </cell>
        </row>
        <row r="1991">
          <cell r="A1991" t="str">
            <v>IMAR09</v>
          </cell>
          <cell r="B1991" t="str">
            <v>Condicionament i control de la qualitat de l'aire en recintes ocupats per persones</v>
          </cell>
          <cell r="C1991" t="str">
            <v>Instal·lació i manteniment</v>
          </cell>
          <cell r="D1991">
            <v>2</v>
          </cell>
          <cell r="E1991">
            <v>50</v>
          </cell>
          <cell r="F1991">
            <v>8.02</v>
          </cell>
          <cell r="G1991">
            <v>10.07</v>
          </cell>
        </row>
        <row r="1992">
          <cell r="A1992" t="str">
            <v>IMAR10</v>
          </cell>
          <cell r="B1992" t="str">
            <v>Reglament de seguretat per a instal·lacions frigorífiques i les seves instruccions tècniques complementàries</v>
          </cell>
          <cell r="C1992" t="str">
            <v>Instal·lació i manteniment</v>
          </cell>
          <cell r="D1992">
            <v>3</v>
          </cell>
          <cell r="E1992">
            <v>20</v>
          </cell>
          <cell r="F1992">
            <v>8.02</v>
          </cell>
          <cell r="G1992">
            <v>10.07</v>
          </cell>
        </row>
        <row r="1993">
          <cell r="A1993" t="str">
            <v>IMAR11</v>
          </cell>
          <cell r="B1993" t="str">
            <v>Configuració i manteniment d'instal·lacions amb bombes de calor</v>
          </cell>
          <cell r="C1993" t="str">
            <v>Instal·lació i manteniment</v>
          </cell>
          <cell r="D1993">
            <v>2</v>
          </cell>
          <cell r="E1993">
            <v>60</v>
          </cell>
          <cell r="F1993">
            <v>8.02</v>
          </cell>
          <cell r="G1993">
            <v>10.07</v>
          </cell>
        </row>
        <row r="1994">
          <cell r="A1994" t="str">
            <v>IMAR12</v>
          </cell>
          <cell r="B1994" t="str">
            <v>Muntatge i manteniment d'instal·lacions de aerotèrmia aplicades a la climatització</v>
          </cell>
          <cell r="C1994" t="str">
            <v>Instal·lació i manteniment</v>
          </cell>
          <cell r="D1994">
            <v>2</v>
          </cell>
          <cell r="E1994">
            <v>50</v>
          </cell>
          <cell r="F1994">
            <v>8.02</v>
          </cell>
          <cell r="G1994">
            <v>10.07</v>
          </cell>
        </row>
        <row r="1995">
          <cell r="A1995" t="str">
            <v>IMAR13</v>
          </cell>
          <cell r="B1995" t="str">
            <v>Muntatge i manteniment d'instal·lacions de geotèrmia i energia solar aplicades a la climatització</v>
          </cell>
          <cell r="C1995" t="str">
            <v>Instal·lació i manteniment</v>
          </cell>
          <cell r="D1995">
            <v>2</v>
          </cell>
          <cell r="E1995">
            <v>50</v>
          </cell>
          <cell r="F1995">
            <v>8.02</v>
          </cell>
          <cell r="G1995">
            <v>10.07</v>
          </cell>
        </row>
        <row r="1996">
          <cell r="A1996" t="str">
            <v>IMAR14</v>
          </cell>
          <cell r="B1996" t="str">
            <v>INSTAL·LACIÓ I MANTENIMENT D'INSTAL·LACIONS TÈRMIQUES EN EDIFICIS (ITE)</v>
          </cell>
          <cell r="C1996" t="str">
            <v>Instal·lació i manteniment</v>
          </cell>
          <cell r="D1996">
            <v>2</v>
          </cell>
          <cell r="E1996">
            <v>480</v>
          </cell>
          <cell r="F1996">
            <v>8.02</v>
          </cell>
          <cell r="G1996">
            <v>10.07</v>
          </cell>
        </row>
        <row r="1997">
          <cell r="A1997" t="str">
            <v>IMAR15</v>
          </cell>
          <cell r="B1997" t="str">
            <v>Instal·lacions frigorífiques industrials de CO2 / Amoníac</v>
          </cell>
          <cell r="C1997" t="str">
            <v>Instal·lació i manteniment</v>
          </cell>
          <cell r="D1997">
            <v>2</v>
          </cell>
          <cell r="E1997">
            <v>100</v>
          </cell>
          <cell r="F1997">
            <v>8.02</v>
          </cell>
          <cell r="G1997">
            <v>10.07</v>
          </cell>
        </row>
        <row r="1998">
          <cell r="A1998" t="str">
            <v>IMAR16</v>
          </cell>
          <cell r="B1998" t="str">
            <v>MANTENIMENT I CONSERVACIÓ D'INSTAL·LACIONS FRIGORíFIQUES D'AMONÍAC I CO2. NIVELL BÀSIC</v>
          </cell>
          <cell r="C1998" t="str">
            <v>Instal·lació i manteniment</v>
          </cell>
          <cell r="D1998">
            <v>2</v>
          </cell>
          <cell r="E1998">
            <v>30</v>
          </cell>
          <cell r="F1998">
            <v>8.02</v>
          </cell>
          <cell r="G1998">
            <v>10.07</v>
          </cell>
        </row>
        <row r="1999">
          <cell r="A1999" t="str">
            <v>IMAR17</v>
          </cell>
          <cell r="B1999" t="str">
            <v>MANTENIMENT I CONSERVACIÓ D' INSTAL·LACIONS FRIGORÍFIQUES D' AMONÍAC I CO2. NIVELL AVANÇAT</v>
          </cell>
          <cell r="C1999" t="str">
            <v>Instal·lació i manteniment</v>
          </cell>
          <cell r="D1999">
            <v>3</v>
          </cell>
          <cell r="E1999">
            <v>15</v>
          </cell>
          <cell r="F1999">
            <v>8.02</v>
          </cell>
          <cell r="G1999">
            <v>10.07</v>
          </cell>
        </row>
        <row r="2000">
          <cell r="A2000" t="str">
            <v>IMAR18</v>
          </cell>
          <cell r="B2000" t="str">
            <v>Instal·lador i mantenidor d'instal·lacions tèrmiques segons el Reglament d'Instal·lacions Tèrmiques en Edificis (RITE)</v>
          </cell>
          <cell r="C2000" t="str">
            <v>Instal·lació i manteniment</v>
          </cell>
          <cell r="D2000">
            <v>1</v>
          </cell>
          <cell r="E2000">
            <v>450</v>
          </cell>
          <cell r="F2000">
            <v>8.02</v>
          </cell>
          <cell r="G2000">
            <v>10.07</v>
          </cell>
        </row>
        <row r="2001">
          <cell r="A2001" t="str">
            <v>IMAR19</v>
          </cell>
          <cell r="B2001" t="str">
            <v>Fabricació de conductes per a la conducció de fluids en instal·lacions de climatització</v>
          </cell>
          <cell r="C2001" t="str">
            <v>Instal·lació i manteniment</v>
          </cell>
          <cell r="D2001">
            <v>2</v>
          </cell>
          <cell r="E2001">
            <v>90</v>
          </cell>
          <cell r="F2001">
            <v>8.02</v>
          </cell>
          <cell r="G2001">
            <v>10.07</v>
          </cell>
        </row>
        <row r="2002">
          <cell r="A2002" t="str">
            <v>IMAR20</v>
          </cell>
          <cell r="B2002" t="str">
            <v>Muntatge i control periòdic d'instal·lacions tèrmiques amb generador de biomassa</v>
          </cell>
          <cell r="C2002" t="str">
            <v>Instal·lació i manteniment</v>
          </cell>
          <cell r="D2002">
            <v>2</v>
          </cell>
          <cell r="E2002">
            <v>60</v>
          </cell>
          <cell r="F2002">
            <v>8.02</v>
          </cell>
          <cell r="G2002">
            <v>10.07</v>
          </cell>
        </row>
        <row r="2003">
          <cell r="A2003" t="str">
            <v>IMPE0001</v>
          </cell>
          <cell r="B2003" t="str">
            <v>ESCOLES DE MASSATGES ORIENTALS</v>
          </cell>
          <cell r="C2003" t="str">
            <v>Imatge personal</v>
          </cell>
          <cell r="D2003">
            <v>2</v>
          </cell>
          <cell r="E2003">
            <v>240</v>
          </cell>
          <cell r="F2003">
            <v>7.54</v>
          </cell>
          <cell r="G2003">
            <v>10.18</v>
          </cell>
        </row>
        <row r="2004">
          <cell r="A2004" t="str">
            <v>IMPE0002</v>
          </cell>
          <cell r="B2004" t="str">
            <v>TÈCNIQUES SENSORIALS APLICADES AL MASSATGE</v>
          </cell>
          <cell r="C2004" t="str">
            <v>Imatge personal</v>
          </cell>
          <cell r="D2004">
            <v>2</v>
          </cell>
          <cell r="E2004">
            <v>180</v>
          </cell>
          <cell r="F2004">
            <v>7.54</v>
          </cell>
          <cell r="G2004">
            <v>10.18</v>
          </cell>
        </row>
        <row r="2005">
          <cell r="A2005" t="str">
            <v>IMPE0003</v>
          </cell>
          <cell r="B2005" t="str">
            <v>INICIACIÓ ALS MASSATGES ORIENTALS</v>
          </cell>
          <cell r="C2005" t="str">
            <v>Imatge personal</v>
          </cell>
          <cell r="D2005">
            <v>2</v>
          </cell>
          <cell r="E2005">
            <v>220</v>
          </cell>
          <cell r="F2005">
            <v>7.54</v>
          </cell>
          <cell r="G2005">
            <v>10.18</v>
          </cell>
        </row>
        <row r="2006">
          <cell r="A2006" t="str">
            <v>IMPE0004</v>
          </cell>
          <cell r="B2006" t="str">
            <v>PREVENCIÓ DE RISCOS LABORALS PER A PROCESSOS DE MICROPIGMENTACIÓ</v>
          </cell>
          <cell r="C2006" t="str">
            <v>Imatge personal</v>
          </cell>
          <cell r="D2006">
            <v>2</v>
          </cell>
          <cell r="E2006">
            <v>35</v>
          </cell>
          <cell r="F2006">
            <v>7.54</v>
          </cell>
          <cell r="G2006">
            <v>10.18</v>
          </cell>
        </row>
        <row r="2007">
          <cell r="A2007" t="str">
            <v>IMPE0005</v>
          </cell>
          <cell r="B2007" t="str">
            <v>TÈCNIQUES DE MAQUILLATGE</v>
          </cell>
          <cell r="C2007" t="str">
            <v>Imatge personal</v>
          </cell>
          <cell r="D2007">
            <v>2</v>
          </cell>
          <cell r="E2007">
            <v>20</v>
          </cell>
          <cell r="F2007">
            <v>7.54</v>
          </cell>
          <cell r="G2007">
            <v>10.18</v>
          </cell>
        </row>
        <row r="2008">
          <cell r="A2008" t="str">
            <v>IMPE0006</v>
          </cell>
          <cell r="B2008" t="str">
            <v>BIOMAGNETISME APLICAT A L' ESTÈTICA</v>
          </cell>
          <cell r="C2008" t="str">
            <v>Imatge personal</v>
          </cell>
          <cell r="D2008">
            <v>2</v>
          </cell>
          <cell r="E2008">
            <v>16</v>
          </cell>
          <cell r="F2008">
            <v>7.54</v>
          </cell>
          <cell r="G2008">
            <v>10.18</v>
          </cell>
        </row>
        <row r="2009">
          <cell r="A2009" t="str">
            <v>IMPE0007</v>
          </cell>
          <cell r="B2009" t="str">
            <v>PRODUCTES COSMÈTICS PER A HOMES</v>
          </cell>
          <cell r="C2009" t="str">
            <v>Imatge personal</v>
          </cell>
          <cell r="D2009">
            <v>1</v>
          </cell>
          <cell r="E2009">
            <v>10</v>
          </cell>
          <cell r="F2009">
            <v>7.54</v>
          </cell>
          <cell r="G2009">
            <v>10.18</v>
          </cell>
        </row>
        <row r="2010">
          <cell r="A2010" t="str">
            <v>IMPE0008</v>
          </cell>
          <cell r="B2010" t="str">
            <v>NOVES TENDÈNCIES EN APARATOLOGIA ESTÈTICA</v>
          </cell>
          <cell r="C2010" t="str">
            <v>Imatge personal</v>
          </cell>
          <cell r="D2010">
            <v>3</v>
          </cell>
          <cell r="E2010">
            <v>90</v>
          </cell>
          <cell r="F2010">
            <v>7.54</v>
          </cell>
          <cell r="G2010">
            <v>10.18</v>
          </cell>
        </row>
        <row r="2011">
          <cell r="A2011" t="str">
            <v>IMPE0009</v>
          </cell>
          <cell r="B2011" t="str">
            <v>OPORTUNITATS DE NEGOCI EN EL SECTOR DE LA IMATGE PERSONAL</v>
          </cell>
          <cell r="C2011" t="str">
            <v>Imatge personal</v>
          </cell>
          <cell r="D2011">
            <v>2</v>
          </cell>
          <cell r="E2011">
            <v>20</v>
          </cell>
          <cell r="F2011">
            <v>7.54</v>
          </cell>
          <cell r="G2011">
            <v>10.18</v>
          </cell>
        </row>
        <row r="2012">
          <cell r="A2012" t="str">
            <v>IMPE0010</v>
          </cell>
          <cell r="B2012" t="str">
            <v>SOCIOLOGIA, MÀRQUETING I IMATGE SOCIAL</v>
          </cell>
          <cell r="C2012" t="str">
            <v>Imatge personal</v>
          </cell>
          <cell r="D2012">
            <v>2</v>
          </cell>
          <cell r="E2012">
            <v>25</v>
          </cell>
          <cell r="F2012">
            <v>7.54</v>
          </cell>
          <cell r="G2012">
            <v>10.18</v>
          </cell>
        </row>
        <row r="2013">
          <cell r="A2013" t="str">
            <v>IMPE0011</v>
          </cell>
          <cell r="B2013" t="str">
            <v>TENDÈNCIES EN MÀRQUETING DIRIGIT A HOMES EN EL SECTOR D' IMATGE PERSONAL</v>
          </cell>
          <cell r="C2013" t="str">
            <v>Imatge personal</v>
          </cell>
          <cell r="D2013">
            <v>2</v>
          </cell>
          <cell r="E2013">
            <v>40</v>
          </cell>
          <cell r="F2013">
            <v>7.54</v>
          </cell>
          <cell r="G2013">
            <v>10.18</v>
          </cell>
        </row>
        <row r="2014">
          <cell r="A2014" t="str">
            <v>IMPE0012</v>
          </cell>
          <cell r="B2014" t="str">
            <v>TERÀPIES NATURALS EN BENESTAR INTEGRAL</v>
          </cell>
          <cell r="C2014" t="str">
            <v>Imatge personal</v>
          </cell>
          <cell r="D2014">
            <v>2</v>
          </cell>
          <cell r="E2014">
            <v>125</v>
          </cell>
          <cell r="F2014">
            <v>7.54</v>
          </cell>
          <cell r="G2014">
            <v>10.18</v>
          </cell>
        </row>
        <row r="2015">
          <cell r="A2015" t="str">
            <v>IMPE0013</v>
          </cell>
          <cell r="B2015" t="str">
            <v>MÀRQUETING DIGITAL &amp; E-COMMERCE PER A IMATGE PERSONAL</v>
          </cell>
          <cell r="C2015" t="str">
            <v>Imatge personal</v>
          </cell>
          <cell r="D2015">
            <v>2</v>
          </cell>
          <cell r="E2015">
            <v>80</v>
          </cell>
          <cell r="F2015">
            <v>7.54</v>
          </cell>
          <cell r="G2015">
            <v>10.18</v>
          </cell>
        </row>
        <row r="2016">
          <cell r="A2016" t="str">
            <v>IMPE0014</v>
          </cell>
          <cell r="B2016" t="str">
            <v>MICROBLADING</v>
          </cell>
          <cell r="C2016" t="str">
            <v>Imatge personal</v>
          </cell>
          <cell r="D2016">
            <v>3</v>
          </cell>
          <cell r="E2016">
            <v>36</v>
          </cell>
          <cell r="F2016">
            <v>7.54</v>
          </cell>
          <cell r="G2016">
            <v>10.18</v>
          </cell>
        </row>
        <row r="2017">
          <cell r="A2017" t="str">
            <v>IMPE0015</v>
          </cell>
          <cell r="B2017" t="str">
            <v>MADEROTERÀPIA I BAMBUTERÀPIA</v>
          </cell>
          <cell r="C2017" t="str">
            <v>Imatge personal</v>
          </cell>
          <cell r="D2017">
            <v>3</v>
          </cell>
          <cell r="E2017">
            <v>30</v>
          </cell>
          <cell r="F2017">
            <v>7.54</v>
          </cell>
          <cell r="G2017">
            <v>10.18</v>
          </cell>
        </row>
        <row r="2018">
          <cell r="A2018" t="str">
            <v>IMPE0016</v>
          </cell>
          <cell r="B2018" t="str">
            <v>MICROPUNCIÓ NO INVASIVA ESTÈTICA</v>
          </cell>
          <cell r="C2018" t="str">
            <v>Imatge personal</v>
          </cell>
          <cell r="D2018">
            <v>3</v>
          </cell>
          <cell r="E2018">
            <v>20</v>
          </cell>
          <cell r="F2018">
            <v>7.54</v>
          </cell>
          <cell r="G2018">
            <v>10.18</v>
          </cell>
        </row>
        <row r="2019">
          <cell r="A2019" t="str">
            <v>IMPE0017</v>
          </cell>
          <cell r="B2019" t="str">
            <v>INICIACIÓ AL DRENATGE LIMFÀTIC MANUAL</v>
          </cell>
          <cell r="C2019" t="str">
            <v>Imatge personal</v>
          </cell>
          <cell r="D2019">
            <v>3</v>
          </cell>
          <cell r="E2019">
            <v>40</v>
          </cell>
          <cell r="F2019">
            <v>7.54</v>
          </cell>
          <cell r="G2019">
            <v>10.18</v>
          </cell>
        </row>
        <row r="2020">
          <cell r="A2020" t="str">
            <v>IMPE01</v>
          </cell>
          <cell r="B2020" t="str">
            <v>ATENCIÓ I PROCEDIMENTS BÀSICS EN SERVEIS D' ESTÈTICA</v>
          </cell>
          <cell r="C2020" t="str">
            <v>Imatge personal</v>
          </cell>
          <cell r="D2020">
            <v>1</v>
          </cell>
          <cell r="E2020">
            <v>125</v>
          </cell>
          <cell r="F2020">
            <v>7.54</v>
          </cell>
          <cell r="G2020">
            <v>10.18</v>
          </cell>
        </row>
        <row r="2021">
          <cell r="A2021" t="str">
            <v>IMPQ0001</v>
          </cell>
          <cell r="B2021" t="str">
            <v>Assessorament d'imatge personal</v>
          </cell>
          <cell r="C2021" t="str">
            <v>Imatge personal</v>
          </cell>
          <cell r="D2021">
            <v>2</v>
          </cell>
          <cell r="E2021">
            <v>20</v>
          </cell>
          <cell r="F2021">
            <v>7.54</v>
          </cell>
          <cell r="G2021">
            <v>10.18</v>
          </cell>
        </row>
        <row r="2022">
          <cell r="A2022" t="str">
            <v>IMPQ0002</v>
          </cell>
          <cell r="B2022" t="str">
            <v>Assessorament d'imatge per a núvies</v>
          </cell>
          <cell r="C2022" t="str">
            <v>Imatge personal</v>
          </cell>
          <cell r="D2022">
            <v>2</v>
          </cell>
          <cell r="E2022">
            <v>16</v>
          </cell>
          <cell r="F2022">
            <v>7.54</v>
          </cell>
          <cell r="G2022">
            <v>10.18</v>
          </cell>
        </row>
        <row r="2023">
          <cell r="A2023" t="str">
            <v>IMPQ0003</v>
          </cell>
          <cell r="B2023" t="str">
            <v>Tècniques de perruqueria aplicant el visatgisme</v>
          </cell>
          <cell r="C2023" t="str">
            <v>Imatge personal</v>
          </cell>
          <cell r="D2023">
            <v>2</v>
          </cell>
          <cell r="E2023">
            <v>16</v>
          </cell>
          <cell r="F2023">
            <v>7.54</v>
          </cell>
          <cell r="G2023">
            <v>10.18</v>
          </cell>
        </row>
        <row r="2024">
          <cell r="A2024" t="str">
            <v>IMPQ0004</v>
          </cell>
          <cell r="B2024" t="str">
            <v>Tècniques de tall de cabell per a homes</v>
          </cell>
          <cell r="C2024" t="str">
            <v>Imatge personal</v>
          </cell>
          <cell r="D2024">
            <v>2</v>
          </cell>
          <cell r="E2024">
            <v>16</v>
          </cell>
          <cell r="F2024">
            <v>7.54</v>
          </cell>
          <cell r="G2024">
            <v>10.18</v>
          </cell>
        </row>
        <row r="2025">
          <cell r="A2025" t="str">
            <v>IMPQ0005</v>
          </cell>
          <cell r="B2025" t="str">
            <v>Tècniques de coloració als cabells</v>
          </cell>
          <cell r="C2025" t="str">
            <v>Imatge personal</v>
          </cell>
          <cell r="D2025">
            <v>2</v>
          </cell>
          <cell r="E2025">
            <v>16</v>
          </cell>
          <cell r="F2025">
            <v>7.54</v>
          </cell>
          <cell r="G2025">
            <v>10.18</v>
          </cell>
        </row>
        <row r="2026">
          <cell r="A2026" t="str">
            <v>IMPQ0006</v>
          </cell>
          <cell r="B2026" t="str">
            <v>Tècniques de tall en barberia</v>
          </cell>
          <cell r="C2026" t="str">
            <v>Imatge personal</v>
          </cell>
          <cell r="D2026">
            <v>2</v>
          </cell>
          <cell r="E2026">
            <v>16</v>
          </cell>
          <cell r="F2026">
            <v>7.54</v>
          </cell>
          <cell r="G2026">
            <v>10.18</v>
          </cell>
        </row>
        <row r="2027">
          <cell r="A2027" t="str">
            <v>IMPQ0007</v>
          </cell>
          <cell r="B2027" t="str">
            <v>Tècniques de recollits dels cabells</v>
          </cell>
          <cell r="C2027" t="str">
            <v>Imatge personal</v>
          </cell>
          <cell r="D2027">
            <v>2</v>
          </cell>
          <cell r="E2027">
            <v>16</v>
          </cell>
          <cell r="F2027">
            <v>7.54</v>
          </cell>
          <cell r="G2027">
            <v>10.18</v>
          </cell>
        </row>
        <row r="2028">
          <cell r="A2028" t="str">
            <v>IMPQ0008</v>
          </cell>
          <cell r="B2028" t="str">
            <v>BENESTAR I CURES ESPECIALS CAPIL·LARS EN ONCOESTÈTICA</v>
          </cell>
          <cell r="C2028" t="str">
            <v>Imatge personal</v>
          </cell>
          <cell r="D2028">
            <v>2</v>
          </cell>
          <cell r="E2028">
            <v>60</v>
          </cell>
          <cell r="F2028">
            <v>7.54</v>
          </cell>
          <cell r="G2028">
            <v>10.18</v>
          </cell>
        </row>
        <row r="2029">
          <cell r="A2029" t="str">
            <v>IMPQ0009</v>
          </cell>
          <cell r="B2029" t="str">
            <v>PERRUQUERIA EDITORIAL D'AVANTGUARDA ARTÍSTICA  AVANT GARDE</v>
          </cell>
          <cell r="C2029" t="str">
            <v>Imatge personal</v>
          </cell>
          <cell r="D2029">
            <v>2</v>
          </cell>
          <cell r="E2029">
            <v>25</v>
          </cell>
          <cell r="F2029">
            <v>7.54</v>
          </cell>
          <cell r="G2029">
            <v>10.18</v>
          </cell>
        </row>
        <row r="2030">
          <cell r="A2030" t="str">
            <v>IMPQ0010</v>
          </cell>
          <cell r="B2030" t="str">
            <v>PERRUQUERIA ORIENTADA A L' ONCOLOGIA: CABELL, PERRUQUES I MOCADORS</v>
          </cell>
          <cell r="C2030" t="str">
            <v>Imatge personal</v>
          </cell>
          <cell r="D2030">
            <v>2</v>
          </cell>
          <cell r="E2030">
            <v>120</v>
          </cell>
          <cell r="F2030">
            <v>7.54</v>
          </cell>
          <cell r="G2030">
            <v>10.18</v>
          </cell>
        </row>
        <row r="2031">
          <cell r="A2031" t="str">
            <v>IMPQ0011</v>
          </cell>
          <cell r="B2031" t="str">
            <v>RIÇ I VOLUM: TÈCNIQUES, MOTLLES I COSMÈTICS</v>
          </cell>
          <cell r="C2031" t="str">
            <v>Imatge personal</v>
          </cell>
          <cell r="D2031">
            <v>2</v>
          </cell>
          <cell r="E2031">
            <v>20</v>
          </cell>
          <cell r="F2031">
            <v>7.54</v>
          </cell>
          <cell r="G2031">
            <v>10.18</v>
          </cell>
        </row>
        <row r="2032">
          <cell r="A2032" t="str">
            <v>IMPQ0012</v>
          </cell>
          <cell r="B2032" t="str">
            <v>COLOR: TÈCNIQUES I COSMÈTICS ACTUALITZATS</v>
          </cell>
          <cell r="C2032" t="str">
            <v>Imatge personal</v>
          </cell>
          <cell r="D2032">
            <v>2</v>
          </cell>
          <cell r="E2032">
            <v>15</v>
          </cell>
          <cell r="F2032">
            <v>7.54</v>
          </cell>
          <cell r="G2032">
            <v>10.18</v>
          </cell>
        </row>
        <row r="2033">
          <cell r="A2033" t="str">
            <v>IMPQ01</v>
          </cell>
          <cell r="B2033" t="str">
            <v>ATENCIÓ I PROCEDIMENTS BÀSICS EN SERVEIS DE PERRUQUERIA</v>
          </cell>
          <cell r="C2033" t="str">
            <v>Imatge personal</v>
          </cell>
          <cell r="D2033">
            <v>1</v>
          </cell>
          <cell r="E2033">
            <v>125</v>
          </cell>
          <cell r="F2033">
            <v>7.54</v>
          </cell>
          <cell r="G2033">
            <v>10.18</v>
          </cell>
        </row>
        <row r="2034">
          <cell r="A2034" t="str">
            <v>IMSE0001</v>
          </cell>
          <cell r="B2034" t="str">
            <v>PLANIFICACIÓ I GESTIÓ D' ESDEVENIMENTS MUSICALS</v>
          </cell>
          <cell r="C2034" t="str">
            <v>Imatge i so</v>
          </cell>
          <cell r="D2034">
            <v>3</v>
          </cell>
          <cell r="E2034">
            <v>120</v>
          </cell>
          <cell r="F2034">
            <v>8.1</v>
          </cell>
          <cell r="G2034">
            <v>9.23</v>
          </cell>
        </row>
        <row r="2035">
          <cell r="A2035" t="str">
            <v>IMSE0002</v>
          </cell>
          <cell r="B2035" t="str">
            <v>NOUS ESTÀNDARDS, FORMATS I WORKFLOW EN TECNOLOGIA D' ÀUDIO I VÍDEO</v>
          </cell>
          <cell r="C2035" t="str">
            <v>Imatge i so</v>
          </cell>
          <cell r="D2035">
            <v>3</v>
          </cell>
          <cell r="E2035">
            <v>120</v>
          </cell>
          <cell r="F2035">
            <v>8.1</v>
          </cell>
          <cell r="G2035">
            <v>9.23</v>
          </cell>
        </row>
        <row r="2036">
          <cell r="A2036" t="str">
            <v>IMSE01</v>
          </cell>
          <cell r="B2036" t="str">
            <v>SONORITZACIÓ DE CONCERTS EN DIRECTE</v>
          </cell>
          <cell r="C2036" t="str">
            <v>Imatge i so</v>
          </cell>
          <cell r="D2036">
            <v>3</v>
          </cell>
          <cell r="E2036">
            <v>140</v>
          </cell>
          <cell r="F2036">
            <v>8.1</v>
          </cell>
          <cell r="G2036">
            <v>9.23</v>
          </cell>
        </row>
        <row r="2037">
          <cell r="A2037" t="str">
            <v>IMSE02</v>
          </cell>
          <cell r="B2037" t="str">
            <v>Procediments bàsics en la creació i producció musical i el DJing</v>
          </cell>
          <cell r="C2037" t="str">
            <v>Imatge i so</v>
          </cell>
          <cell r="D2037">
            <v>1</v>
          </cell>
          <cell r="E2037">
            <v>125</v>
          </cell>
          <cell r="F2037">
            <v>8.1</v>
          </cell>
          <cell r="G2037">
            <v>9.23</v>
          </cell>
        </row>
        <row r="2038">
          <cell r="A2038" t="str">
            <v>IMST0001</v>
          </cell>
          <cell r="B2038" t="str">
            <v>Fotografia publicitària enfocada a les xarxes socials</v>
          </cell>
          <cell r="C2038" t="str">
            <v>Imatge i so</v>
          </cell>
          <cell r="D2038">
            <v>2</v>
          </cell>
          <cell r="E2038">
            <v>40</v>
          </cell>
          <cell r="F2038">
            <v>8.1</v>
          </cell>
          <cell r="G2038">
            <v>9.23</v>
          </cell>
        </row>
        <row r="2039">
          <cell r="A2039" t="str">
            <v>IMST0002</v>
          </cell>
          <cell r="B2039" t="str">
            <v>Fotografia gastronòmica</v>
          </cell>
          <cell r="C2039" t="str">
            <v>Imatge i so</v>
          </cell>
          <cell r="D2039">
            <v>1</v>
          </cell>
          <cell r="E2039">
            <v>30</v>
          </cell>
          <cell r="F2039">
            <v>8.1</v>
          </cell>
          <cell r="G2039">
            <v>9.23</v>
          </cell>
        </row>
        <row r="2040">
          <cell r="A2040" t="str">
            <v>IMST0003</v>
          </cell>
          <cell r="B2040" t="str">
            <v>Adobe Photoshop</v>
          </cell>
          <cell r="C2040" t="str">
            <v>Imatge i so</v>
          </cell>
          <cell r="D2040">
            <v>2</v>
          </cell>
          <cell r="E2040">
            <v>45</v>
          </cell>
          <cell r="F2040">
            <v>8.1</v>
          </cell>
          <cell r="G2040">
            <v>9.23</v>
          </cell>
        </row>
        <row r="2041">
          <cell r="A2041" t="str">
            <v>IMST0004</v>
          </cell>
          <cell r="B2041" t="str">
            <v>Fotografia digital i tractament d'imatges</v>
          </cell>
          <cell r="C2041" t="str">
            <v>Imatge i so</v>
          </cell>
          <cell r="D2041">
            <v>1</v>
          </cell>
          <cell r="E2041">
            <v>35</v>
          </cell>
          <cell r="F2041">
            <v>8.1</v>
          </cell>
          <cell r="G2041">
            <v>9.23</v>
          </cell>
        </row>
        <row r="2042">
          <cell r="A2042" t="str">
            <v>IMST0005</v>
          </cell>
          <cell r="B2042" t="str">
            <v>Fotografia digital i tractament d'imatge avançat</v>
          </cell>
          <cell r="C2042" t="str">
            <v>Imatge i so</v>
          </cell>
          <cell r="D2042">
            <v>2</v>
          </cell>
          <cell r="E2042">
            <v>40</v>
          </cell>
          <cell r="F2042">
            <v>8.1</v>
          </cell>
          <cell r="G2042">
            <v>9.23</v>
          </cell>
        </row>
        <row r="2043">
          <cell r="A2043" t="str">
            <v>IMST0006</v>
          </cell>
          <cell r="B2043" t="str">
            <v>CREACIÓ D' ESCENES: LLUM I COMPOSICIÓ PER A FOTOGRAFIA DIGITAL</v>
          </cell>
          <cell r="C2043" t="str">
            <v>Imatge i so</v>
          </cell>
          <cell r="D2043">
            <v>2</v>
          </cell>
          <cell r="E2043">
            <v>60</v>
          </cell>
          <cell r="F2043">
            <v>8.1</v>
          </cell>
          <cell r="G2043">
            <v>9.23</v>
          </cell>
        </row>
        <row r="2044">
          <cell r="A2044" t="str">
            <v>IMST0007</v>
          </cell>
          <cell r="B2044" t="str">
            <v>Fonaments de fotografia digital</v>
          </cell>
          <cell r="C2044" t="str">
            <v>Imatge i so</v>
          </cell>
          <cell r="D2044">
            <v>2</v>
          </cell>
          <cell r="E2044">
            <v>56</v>
          </cell>
          <cell r="F2044">
            <v>8.1</v>
          </cell>
          <cell r="G2044">
            <v>9.23</v>
          </cell>
        </row>
        <row r="2045">
          <cell r="A2045" t="str">
            <v>IMST0008</v>
          </cell>
          <cell r="B2045" t="str">
            <v>TÈCNIQUES AVANÇADES DE FOTOGRAFIA DIGITAL</v>
          </cell>
          <cell r="C2045" t="str">
            <v>Imatge i so</v>
          </cell>
          <cell r="D2045">
            <v>2</v>
          </cell>
          <cell r="E2045">
            <v>96</v>
          </cell>
          <cell r="F2045">
            <v>8.1</v>
          </cell>
          <cell r="G2045">
            <v>9.23</v>
          </cell>
        </row>
        <row r="2046">
          <cell r="A2046" t="str">
            <v>IMST0009</v>
          </cell>
          <cell r="B2046" t="str">
            <v>PHOTOSHOP PER A DISSENYADORS.</v>
          </cell>
          <cell r="C2046" t="str">
            <v>Imatge i so</v>
          </cell>
          <cell r="D2046">
            <v>2</v>
          </cell>
          <cell r="E2046">
            <v>92</v>
          </cell>
          <cell r="F2046">
            <v>8.1</v>
          </cell>
          <cell r="G2046">
            <v>9.23</v>
          </cell>
        </row>
        <row r="2047">
          <cell r="A2047" t="str">
            <v>IMST0010</v>
          </cell>
          <cell r="B2047" t="str">
            <v>PHOTOSHOP AVANÇAT: EFECTES I TRUCS</v>
          </cell>
          <cell r="C2047" t="str">
            <v>Imatge i so</v>
          </cell>
          <cell r="D2047">
            <v>2</v>
          </cell>
          <cell r="E2047">
            <v>80</v>
          </cell>
          <cell r="F2047">
            <v>8.1</v>
          </cell>
          <cell r="G2047">
            <v>9.23</v>
          </cell>
        </row>
        <row r="2048">
          <cell r="A2048" t="str">
            <v>IMST0011</v>
          </cell>
          <cell r="B2048" t="str">
            <v>FLUX DE TREBALL AMB LIGHTROOM CC/CLASSIC</v>
          </cell>
          <cell r="C2048" t="str">
            <v>Imatge i so</v>
          </cell>
          <cell r="D2048">
            <v>2</v>
          </cell>
          <cell r="E2048">
            <v>30</v>
          </cell>
          <cell r="F2048">
            <v>8.1</v>
          </cell>
          <cell r="G2048">
            <v>9.23</v>
          </cell>
        </row>
        <row r="2049">
          <cell r="A2049" t="str">
            <v>IMST0012</v>
          </cell>
          <cell r="B2049" t="str">
            <v>FONAMENTS DE RETOC DIGITAL AMB PHOTOSHOP</v>
          </cell>
          <cell r="C2049" t="str">
            <v>Imatge i so</v>
          </cell>
          <cell r="D2049">
            <v>2</v>
          </cell>
          <cell r="E2049">
            <v>40</v>
          </cell>
          <cell r="F2049">
            <v>8.1</v>
          </cell>
          <cell r="G2049">
            <v>9.23</v>
          </cell>
        </row>
        <row r="2050">
          <cell r="A2050" t="str">
            <v>IMST0013</v>
          </cell>
          <cell r="B2050" t="str">
            <v>FOTOPERIODISME</v>
          </cell>
          <cell r="C2050" t="str">
            <v>Imatge i so</v>
          </cell>
          <cell r="D2050">
            <v>2</v>
          </cell>
          <cell r="E2050">
            <v>30</v>
          </cell>
          <cell r="F2050">
            <v>8.1</v>
          </cell>
          <cell r="G2050">
            <v>9.23</v>
          </cell>
        </row>
        <row r="2051">
          <cell r="A2051" t="str">
            <v>IMST0014</v>
          </cell>
          <cell r="B2051" t="str">
            <v>Tècniques creatives avançades en fotografia digital</v>
          </cell>
          <cell r="C2051" t="str">
            <v>Imatge i so</v>
          </cell>
          <cell r="D2051">
            <v>2</v>
          </cell>
          <cell r="E2051">
            <v>40</v>
          </cell>
          <cell r="F2051">
            <v>8.1</v>
          </cell>
          <cell r="G2051">
            <v>9.23</v>
          </cell>
        </row>
        <row r="2052">
          <cell r="A2052" t="str">
            <v>IMST0015</v>
          </cell>
          <cell r="B2052" t="str">
            <v>Tècniques de laboratori digital</v>
          </cell>
          <cell r="C2052" t="str">
            <v>Imatge i so</v>
          </cell>
          <cell r="D2052">
            <v>2</v>
          </cell>
          <cell r="E2052">
            <v>50</v>
          </cell>
          <cell r="F2052">
            <v>8.1</v>
          </cell>
          <cell r="G2052">
            <v>9.23</v>
          </cell>
        </row>
        <row r="2053">
          <cell r="A2053" t="str">
            <v>IMST0016</v>
          </cell>
          <cell r="B2053" t="str">
            <v>Fotografia social de casaments</v>
          </cell>
          <cell r="C2053" t="str">
            <v>Imatge i so</v>
          </cell>
          <cell r="D2053">
            <v>2</v>
          </cell>
          <cell r="E2053">
            <v>70</v>
          </cell>
          <cell r="F2053">
            <v>8.1</v>
          </cell>
          <cell r="G2053">
            <v>9.23</v>
          </cell>
        </row>
        <row r="2054">
          <cell r="A2054" t="str">
            <v>IMST0017</v>
          </cell>
          <cell r="B2054" t="str">
            <v>Fotografia de producte</v>
          </cell>
          <cell r="C2054" t="str">
            <v>Imatge i so</v>
          </cell>
          <cell r="D2054">
            <v>2</v>
          </cell>
          <cell r="E2054">
            <v>60</v>
          </cell>
          <cell r="F2054">
            <v>8.1</v>
          </cell>
          <cell r="G2054">
            <v>9.23</v>
          </cell>
        </row>
        <row r="2055">
          <cell r="A2055" t="str">
            <v>IMST0018</v>
          </cell>
          <cell r="B2055" t="str">
            <v>Flux de treball de fotògraf professional</v>
          </cell>
          <cell r="C2055" t="str">
            <v>Imatge i so</v>
          </cell>
          <cell r="D2055">
            <v>2</v>
          </cell>
          <cell r="E2055">
            <v>60</v>
          </cell>
          <cell r="F2055">
            <v>8.1</v>
          </cell>
          <cell r="G2055">
            <v>9.23</v>
          </cell>
        </row>
        <row r="2056">
          <cell r="A2056" t="str">
            <v>IMST0019</v>
          </cell>
          <cell r="B2056" t="str">
            <v>FOTOGRAFIA GASTRONÒMICA</v>
          </cell>
          <cell r="C2056" t="str">
            <v>Imatge i so</v>
          </cell>
          <cell r="D2056">
            <v>2</v>
          </cell>
          <cell r="E2056">
            <v>30</v>
          </cell>
          <cell r="F2056">
            <v>8.1</v>
          </cell>
          <cell r="G2056">
            <v>9.23</v>
          </cell>
        </row>
        <row r="2057">
          <cell r="A2057" t="str">
            <v>IMST0020</v>
          </cell>
          <cell r="B2057" t="str">
            <v>TÈCNIQUES AVANÇADES DE CREACIÓ DIGITAL</v>
          </cell>
          <cell r="C2057" t="str">
            <v>Imatge i so</v>
          </cell>
          <cell r="D2057">
            <v>2</v>
          </cell>
          <cell r="E2057">
            <v>92</v>
          </cell>
          <cell r="F2057">
            <v>8.1</v>
          </cell>
          <cell r="G2057">
            <v>9.23</v>
          </cell>
        </row>
        <row r="2058">
          <cell r="A2058" t="str">
            <v>IMST0021</v>
          </cell>
          <cell r="B2058" t="str">
            <v>Il·luminació d'estudi en la fotografia social</v>
          </cell>
          <cell r="C2058" t="str">
            <v>Imatge i so</v>
          </cell>
          <cell r="D2058">
            <v>2</v>
          </cell>
          <cell r="E2058">
            <v>50</v>
          </cell>
          <cell r="F2058">
            <v>8.1</v>
          </cell>
          <cell r="G2058">
            <v>9.23</v>
          </cell>
        </row>
        <row r="2059">
          <cell r="A2059" t="str">
            <v>IMST07</v>
          </cell>
          <cell r="B2059" t="str">
            <v>FOTOGRAFIA DIGITAL I L' EMPRESA</v>
          </cell>
          <cell r="C2059" t="str">
            <v>Imatge i so</v>
          </cell>
          <cell r="D2059">
            <v>1</v>
          </cell>
          <cell r="E2059">
            <v>20</v>
          </cell>
          <cell r="F2059">
            <v>8.1</v>
          </cell>
          <cell r="G2059">
            <v>9.23</v>
          </cell>
        </row>
        <row r="2060">
          <cell r="A2060" t="str">
            <v>IMST08</v>
          </cell>
          <cell r="B2060" t="str">
            <v>REVELAT DIGITAL AMB ADOBE LIGHTROOM</v>
          </cell>
          <cell r="C2060" t="str">
            <v>Imatge i so</v>
          </cell>
          <cell r="D2060">
            <v>3</v>
          </cell>
          <cell r="E2060">
            <v>20</v>
          </cell>
          <cell r="F2060">
            <v>8.1</v>
          </cell>
          <cell r="G2060">
            <v>9.23</v>
          </cell>
        </row>
        <row r="2061">
          <cell r="A2061" t="str">
            <v>IMST09</v>
          </cell>
          <cell r="B2061" t="str">
            <v>REVELAT DIGITAL AMB CAPTUREONE</v>
          </cell>
          <cell r="C2061" t="str">
            <v>Imatge i so</v>
          </cell>
          <cell r="D2061">
            <v>2</v>
          </cell>
          <cell r="E2061">
            <v>20</v>
          </cell>
          <cell r="F2061">
            <v>8.1</v>
          </cell>
          <cell r="G2061">
            <v>9.23</v>
          </cell>
        </row>
        <row r="2062">
          <cell r="A2062" t="str">
            <v>IMSV0001</v>
          </cell>
          <cell r="B2062" t="str">
            <v>REALITZACIÓ D' ESCENARIS VIRTUALS 3D AMB UNREAL ENGINE</v>
          </cell>
          <cell r="C2062" t="str">
            <v>Imatge i so</v>
          </cell>
          <cell r="D2062">
            <v>3</v>
          </cell>
          <cell r="E2062">
            <v>240</v>
          </cell>
          <cell r="F2062">
            <v>8.1</v>
          </cell>
          <cell r="G2062">
            <v>9.23</v>
          </cell>
        </row>
        <row r="2063">
          <cell r="A2063" t="str">
            <v>IMSV0002</v>
          </cell>
          <cell r="B2063" t="str">
            <v>Advanced Motion Graphics</v>
          </cell>
          <cell r="C2063" t="str">
            <v>Imatge i so</v>
          </cell>
          <cell r="D2063">
            <v>3</v>
          </cell>
          <cell r="E2063">
            <v>300</v>
          </cell>
          <cell r="F2063">
            <v>8.1</v>
          </cell>
          <cell r="G2063">
            <v>9.23</v>
          </cell>
        </row>
        <row r="2064">
          <cell r="A2064" t="str">
            <v>IMSV0003</v>
          </cell>
          <cell r="B2064" t="str">
            <v>RÀDIO DIGITAL ON LINE I ON DEMAND</v>
          </cell>
          <cell r="C2064" t="str">
            <v>Imatge i so</v>
          </cell>
          <cell r="D2064">
            <v>3</v>
          </cell>
          <cell r="E2064">
            <v>270</v>
          </cell>
          <cell r="F2064">
            <v>8.1</v>
          </cell>
          <cell r="G2064">
            <v>9.23</v>
          </cell>
        </row>
        <row r="2065">
          <cell r="A2065" t="str">
            <v>IMSV0004</v>
          </cell>
          <cell r="B2065" t="str">
            <v>Tècniques de so per a produccions televisives</v>
          </cell>
          <cell r="C2065" t="str">
            <v>Imatge i so</v>
          </cell>
          <cell r="D2065">
            <v>3</v>
          </cell>
          <cell r="E2065">
            <v>300</v>
          </cell>
          <cell r="F2065">
            <v>8.1</v>
          </cell>
          <cell r="G2065">
            <v>9.23</v>
          </cell>
        </row>
        <row r="2066">
          <cell r="A2066" t="str">
            <v>IMSV0005</v>
          </cell>
          <cell r="B2066" t="str">
            <v>L' EXPERIÈNCIA D' USUARI EN EL DISSENY DE LA GAMIFICACIÓ</v>
          </cell>
          <cell r="C2066" t="str">
            <v>Imatge i so</v>
          </cell>
          <cell r="D2066">
            <v>2</v>
          </cell>
          <cell r="E2066">
            <v>30</v>
          </cell>
          <cell r="F2066">
            <v>8.1</v>
          </cell>
          <cell r="G2066">
            <v>9.23</v>
          </cell>
        </row>
        <row r="2067">
          <cell r="A2067" t="str">
            <v>IMSV0006</v>
          </cell>
          <cell r="B2067" t="str">
            <v>CREACIÓ DE VÍDEOS PER A PUBLICITAT EFECTIVA EN XARXES SOCIALS</v>
          </cell>
          <cell r="C2067" t="str">
            <v>Imatge i so</v>
          </cell>
          <cell r="D2067">
            <v>2</v>
          </cell>
          <cell r="E2067">
            <v>50</v>
          </cell>
          <cell r="F2067">
            <v>8.1</v>
          </cell>
          <cell r="G2067">
            <v>9.23</v>
          </cell>
        </row>
        <row r="2068">
          <cell r="A2068" t="str">
            <v>IMSV0007</v>
          </cell>
          <cell r="B2068" t="str">
            <v>EL SO EN DIRECTE</v>
          </cell>
          <cell r="C2068" t="str">
            <v>Imatge i so</v>
          </cell>
          <cell r="D2068">
            <v>2</v>
          </cell>
          <cell r="E2068">
            <v>85</v>
          </cell>
          <cell r="F2068">
            <v>8.1</v>
          </cell>
          <cell r="G2068">
            <v>9.23</v>
          </cell>
        </row>
        <row r="2069">
          <cell r="A2069" t="str">
            <v>IMSV0008</v>
          </cell>
          <cell r="B2069" t="str">
            <v>GUIÓ CINEMATOGRÀFIC</v>
          </cell>
          <cell r="C2069" t="str">
            <v>Imatge i so</v>
          </cell>
          <cell r="D2069">
            <v>2</v>
          </cell>
          <cell r="E2069">
            <v>50</v>
          </cell>
          <cell r="F2069">
            <v>8.1</v>
          </cell>
          <cell r="G2069">
            <v>9.23</v>
          </cell>
        </row>
        <row r="2070">
          <cell r="A2070" t="str">
            <v>IMSV0009</v>
          </cell>
          <cell r="B2070" t="str">
            <v>Fonaments en la composició de vídeo amb After Effects</v>
          </cell>
          <cell r="C2070" t="str">
            <v>Imatge i so</v>
          </cell>
          <cell r="D2070">
            <v>2</v>
          </cell>
          <cell r="E2070">
            <v>40</v>
          </cell>
          <cell r="F2070">
            <v>8.1</v>
          </cell>
          <cell r="G2070">
            <v>9.23</v>
          </cell>
        </row>
        <row r="2071">
          <cell r="A2071" t="str">
            <v>IMSV0010</v>
          </cell>
          <cell r="B2071" t="str">
            <v>PRODUCCIÓ DE CINEMA I VÍDEO</v>
          </cell>
          <cell r="C2071" t="str">
            <v>Imatge i so</v>
          </cell>
          <cell r="D2071">
            <v>2</v>
          </cell>
          <cell r="E2071">
            <v>40</v>
          </cell>
          <cell r="F2071">
            <v>8.1</v>
          </cell>
          <cell r="G2071">
            <v>9.23</v>
          </cell>
        </row>
        <row r="2072">
          <cell r="A2072" t="str">
            <v>IMSV0011</v>
          </cell>
          <cell r="B2072" t="str">
            <v>POSTPRODUCCIÓ D' ÀUDIO AMB PRO TOOLS</v>
          </cell>
          <cell r="C2072" t="str">
            <v>Imatge i so</v>
          </cell>
          <cell r="D2072">
            <v>2</v>
          </cell>
          <cell r="E2072">
            <v>48</v>
          </cell>
          <cell r="F2072">
            <v>8.1</v>
          </cell>
          <cell r="G2072">
            <v>9.23</v>
          </cell>
        </row>
        <row r="2073">
          <cell r="A2073" t="str">
            <v>IMSV0012</v>
          </cell>
          <cell r="B2073" t="str">
            <v>ANIMACIÓ DE MOTION GRAPHICS AMB AFTER EFFECTS</v>
          </cell>
          <cell r="C2073" t="str">
            <v>Imatge i so</v>
          </cell>
          <cell r="D2073">
            <v>2</v>
          </cell>
          <cell r="E2073">
            <v>80</v>
          </cell>
          <cell r="F2073">
            <v>8.1</v>
          </cell>
          <cell r="G2073">
            <v>9.23</v>
          </cell>
        </row>
        <row r="2074">
          <cell r="A2074" t="str">
            <v>IMSV0013</v>
          </cell>
          <cell r="B2074" t="str">
            <v>GRAVACIÓ MUSICAL</v>
          </cell>
          <cell r="C2074" t="str">
            <v>Imatge i so</v>
          </cell>
          <cell r="D2074">
            <v>2</v>
          </cell>
          <cell r="E2074">
            <v>85</v>
          </cell>
          <cell r="F2074">
            <v>8.1</v>
          </cell>
          <cell r="G2074">
            <v>9.23</v>
          </cell>
        </row>
        <row r="2075">
          <cell r="A2075" t="str">
            <v>IMSV0014</v>
          </cell>
          <cell r="B2075" t="str">
            <v>TÈCNIQUES D' ELABORACIÓ D' ENTREVISTES PERIODÍSTIQUES</v>
          </cell>
          <cell r="C2075" t="str">
            <v>Imatge i so</v>
          </cell>
          <cell r="D2075">
            <v>2</v>
          </cell>
          <cell r="E2075">
            <v>40</v>
          </cell>
          <cell r="F2075">
            <v>8.1</v>
          </cell>
          <cell r="G2075">
            <v>9.23</v>
          </cell>
        </row>
        <row r="2076">
          <cell r="A2076" t="str">
            <v>IMSV0015</v>
          </cell>
          <cell r="B2076" t="str">
            <v>EQUALITZACIÓ</v>
          </cell>
          <cell r="C2076" t="str">
            <v>Imatge i so</v>
          </cell>
          <cell r="D2076">
            <v>2</v>
          </cell>
          <cell r="E2076">
            <v>30</v>
          </cell>
          <cell r="F2076">
            <v>8.1</v>
          </cell>
          <cell r="G2076">
            <v>9.23</v>
          </cell>
        </row>
        <row r="2077">
          <cell r="A2077" t="str">
            <v>IMSV0016</v>
          </cell>
          <cell r="B2077" t="str">
            <v>BARREJA DE SONS ELECTRÒNICS</v>
          </cell>
          <cell r="C2077" t="str">
            <v>Imatge i so</v>
          </cell>
          <cell r="D2077">
            <v>2</v>
          </cell>
          <cell r="E2077">
            <v>85</v>
          </cell>
          <cell r="F2077">
            <v>8.1</v>
          </cell>
          <cell r="G2077">
            <v>9.23</v>
          </cell>
        </row>
        <row r="2078">
          <cell r="A2078" t="str">
            <v>IMSV0017</v>
          </cell>
          <cell r="B2078" t="str">
            <v>CREACIÓ DE CAPÇALERES AMB AFTER EFFECTS</v>
          </cell>
          <cell r="C2078" t="str">
            <v>Imatge i so</v>
          </cell>
          <cell r="D2078">
            <v>2</v>
          </cell>
          <cell r="E2078">
            <v>80</v>
          </cell>
          <cell r="F2078">
            <v>8.1</v>
          </cell>
          <cell r="G2078">
            <v>9.23</v>
          </cell>
        </row>
        <row r="2079">
          <cell r="A2079" t="str">
            <v>IMSV0018</v>
          </cell>
          <cell r="B2079" t="str">
            <v>CONTINGUTS ALTERNATIUS EN SALES DE CINEMA</v>
          </cell>
          <cell r="C2079" t="str">
            <v>Imatge i so</v>
          </cell>
          <cell r="D2079">
            <v>2</v>
          </cell>
          <cell r="E2079">
            <v>16</v>
          </cell>
          <cell r="F2079">
            <v>8.1</v>
          </cell>
          <cell r="G2079">
            <v>9.23</v>
          </cell>
        </row>
        <row r="2080">
          <cell r="A2080" t="str">
            <v>IMSV0019</v>
          </cell>
          <cell r="B2080" t="str">
            <v>EDICION AVANÇADA DE VÍDEOS AMB AFTER EFFECTS</v>
          </cell>
          <cell r="C2080" t="str">
            <v>Imatge i so</v>
          </cell>
          <cell r="D2080">
            <v>2</v>
          </cell>
          <cell r="E2080">
            <v>80</v>
          </cell>
          <cell r="F2080">
            <v>8.1</v>
          </cell>
          <cell r="G2080">
            <v>9.23</v>
          </cell>
        </row>
        <row r="2081">
          <cell r="A2081" t="str">
            <v>IMSV0020</v>
          </cell>
          <cell r="B2081" t="str">
            <v>PRODUCCIÓ DE TELEVISIÓ</v>
          </cell>
          <cell r="C2081" t="str">
            <v>Imatge i so</v>
          </cell>
          <cell r="D2081">
            <v>2</v>
          </cell>
          <cell r="E2081">
            <v>50</v>
          </cell>
          <cell r="F2081">
            <v>8.1</v>
          </cell>
          <cell r="G2081">
            <v>9.23</v>
          </cell>
        </row>
        <row r="2082">
          <cell r="A2082" t="str">
            <v>IMSV0021</v>
          </cell>
          <cell r="B2082" t="str">
            <v>PROJECCIÓ CINEMATOGRÀFICA</v>
          </cell>
          <cell r="C2082" t="str">
            <v>Imatge i so</v>
          </cell>
          <cell r="D2082">
            <v>2</v>
          </cell>
          <cell r="E2082">
            <v>80</v>
          </cell>
          <cell r="F2082">
            <v>8.1</v>
          </cell>
          <cell r="G2082">
            <v>9.23</v>
          </cell>
        </row>
        <row r="2083">
          <cell r="A2083" t="str">
            <v>IMSV0022</v>
          </cell>
          <cell r="B2083" t="str">
            <v>GRAVACIÓ I PRODUCCIÓ MUSICAL AMB PRO TOOLS</v>
          </cell>
          <cell r="C2083" t="str">
            <v>Imatge i so</v>
          </cell>
          <cell r="D2083">
            <v>2</v>
          </cell>
          <cell r="E2083">
            <v>160</v>
          </cell>
          <cell r="F2083">
            <v>8.1</v>
          </cell>
          <cell r="G2083">
            <v>9.23</v>
          </cell>
        </row>
        <row r="2084">
          <cell r="A2084" t="str">
            <v>IMSV0023</v>
          </cell>
          <cell r="B2084" t="str">
            <v>CREACIÓ DE VIDEOCLIP PER A PLATAFORMES ONLINE</v>
          </cell>
          <cell r="C2084" t="str">
            <v>Imatge i so</v>
          </cell>
          <cell r="D2084">
            <v>2</v>
          </cell>
          <cell r="E2084">
            <v>60</v>
          </cell>
          <cell r="F2084">
            <v>8.1</v>
          </cell>
          <cell r="G2084">
            <v>9.23</v>
          </cell>
        </row>
        <row r="2085">
          <cell r="A2085" t="str">
            <v>IMSV0024</v>
          </cell>
          <cell r="B2085" t="str">
            <v>DIRECCIÓ D' ART EN EL SECTOR DE PUBLICITAT</v>
          </cell>
          <cell r="C2085" t="str">
            <v>Imatge i so</v>
          </cell>
          <cell r="D2085">
            <v>2</v>
          </cell>
          <cell r="E2085">
            <v>150</v>
          </cell>
          <cell r="F2085">
            <v>8.1</v>
          </cell>
          <cell r="G2085">
            <v>9.23</v>
          </cell>
        </row>
        <row r="2086">
          <cell r="A2086" t="str">
            <v>IMSV0025</v>
          </cell>
          <cell r="B2086" t="str">
            <v>CAPTACIÓ I EDICIÓ AMB TECNOLOGIES AUDIOVISUALS AVANÇADES, 4K I ULTRA HD</v>
          </cell>
          <cell r="C2086" t="str">
            <v>Imatge i so</v>
          </cell>
          <cell r="D2086">
            <v>2</v>
          </cell>
          <cell r="E2086">
            <v>40</v>
          </cell>
          <cell r="F2086">
            <v>8.1</v>
          </cell>
          <cell r="G2086">
            <v>9.23</v>
          </cell>
        </row>
        <row r="2087">
          <cell r="A2087" t="str">
            <v>IMSV0026</v>
          </cell>
          <cell r="B2087" t="str">
            <v>CORRECCIÓ DE COLOR AMB DAVINCI RESOLVE</v>
          </cell>
          <cell r="C2087" t="str">
            <v>Imatge i so</v>
          </cell>
          <cell r="D2087">
            <v>2</v>
          </cell>
          <cell r="E2087">
            <v>120</v>
          </cell>
          <cell r="F2087">
            <v>8.1</v>
          </cell>
          <cell r="G2087">
            <v>9.23</v>
          </cell>
        </row>
        <row r="2088">
          <cell r="A2088" t="str">
            <v>IMSV0027</v>
          </cell>
          <cell r="B2088" t="str">
            <v>EINES DE VÍDEO I ANIMACIÓ AMB PHOTOSHOP I AFTER EFFECTS.</v>
          </cell>
          <cell r="C2088" t="str">
            <v>Imatge i so</v>
          </cell>
          <cell r="D2088">
            <v>2</v>
          </cell>
          <cell r="E2088">
            <v>120</v>
          </cell>
          <cell r="F2088">
            <v>8.1</v>
          </cell>
          <cell r="G2088">
            <v>9.23</v>
          </cell>
        </row>
        <row r="2089">
          <cell r="A2089" t="str">
            <v>IMSV0028</v>
          </cell>
          <cell r="B2089" t="str">
            <v>OPERACIONS AMB CÀMERA DE VÍDEO I TELEVISIÓ</v>
          </cell>
          <cell r="C2089" t="str">
            <v>Imatge i so</v>
          </cell>
          <cell r="D2089">
            <v>2</v>
          </cell>
          <cell r="E2089">
            <v>120</v>
          </cell>
          <cell r="F2089">
            <v>8.1</v>
          </cell>
          <cell r="G2089">
            <v>9.23</v>
          </cell>
        </row>
        <row r="2090">
          <cell r="A2090" t="str">
            <v>IMSV0029</v>
          </cell>
          <cell r="B2090" t="str">
            <v>TÈCNIQUES DE SO</v>
          </cell>
          <cell r="C2090" t="str">
            <v>Imatge i so</v>
          </cell>
          <cell r="D2090">
            <v>2</v>
          </cell>
          <cell r="E2090">
            <v>130</v>
          </cell>
          <cell r="F2090">
            <v>8.1</v>
          </cell>
          <cell r="G2090">
            <v>9.23</v>
          </cell>
        </row>
        <row r="2091">
          <cell r="A2091" t="str">
            <v>IMSV0030</v>
          </cell>
          <cell r="B2091" t="str">
            <v>IDENTITAT DIGITAL PER A PROFESSIONALS AUDIOVISUALS</v>
          </cell>
          <cell r="C2091" t="str">
            <v>Imatge i so</v>
          </cell>
          <cell r="D2091">
            <v>2</v>
          </cell>
          <cell r="E2091">
            <v>60</v>
          </cell>
          <cell r="F2091">
            <v>8.1</v>
          </cell>
          <cell r="G2091">
            <v>9.23</v>
          </cell>
        </row>
        <row r="2092">
          <cell r="A2092" t="str">
            <v>IMSV0031</v>
          </cell>
          <cell r="B2092" t="str">
            <v>PODCAST I RÀDIO ONLINE</v>
          </cell>
          <cell r="C2092" t="str">
            <v>Imatge i so</v>
          </cell>
          <cell r="D2092">
            <v>2</v>
          </cell>
          <cell r="E2092">
            <v>50</v>
          </cell>
          <cell r="F2092">
            <v>8.1</v>
          </cell>
          <cell r="G2092">
            <v>9.23</v>
          </cell>
        </row>
        <row r="2093">
          <cell r="A2093" t="str">
            <v>IMSV0032</v>
          </cell>
          <cell r="B2093" t="str">
            <v>PRODUCCIÓ DE WEB SÈRIES</v>
          </cell>
          <cell r="C2093" t="str">
            <v>Imatge i so</v>
          </cell>
          <cell r="D2093">
            <v>2</v>
          </cell>
          <cell r="E2093">
            <v>60</v>
          </cell>
          <cell r="F2093">
            <v>8.1</v>
          </cell>
          <cell r="G2093">
            <v>9.23</v>
          </cell>
        </row>
        <row r="2094">
          <cell r="A2094" t="str">
            <v>IMSV0033</v>
          </cell>
          <cell r="B2094" t="str">
            <v>CINEMA 4D PER A GRAFISTES, IL·LUSTRADORS I DISSENYADORS</v>
          </cell>
          <cell r="C2094" t="str">
            <v>Imatge i so</v>
          </cell>
          <cell r="D2094">
            <v>2</v>
          </cell>
          <cell r="E2094">
            <v>50</v>
          </cell>
          <cell r="F2094">
            <v>8.1</v>
          </cell>
          <cell r="G2094">
            <v>9.23</v>
          </cell>
        </row>
        <row r="2095">
          <cell r="A2095" t="str">
            <v>IMSV0034</v>
          </cell>
          <cell r="B2095" t="str">
            <v>Sistemes sense fil en entorns audiovisuals</v>
          </cell>
          <cell r="C2095" t="str">
            <v>Imatge i so</v>
          </cell>
          <cell r="D2095">
            <v>2</v>
          </cell>
          <cell r="E2095">
            <v>70</v>
          </cell>
          <cell r="F2095">
            <v>8.1</v>
          </cell>
          <cell r="G2095">
            <v>9.23</v>
          </cell>
        </row>
        <row r="2096">
          <cell r="A2096" t="str">
            <v>IMSV0035</v>
          </cell>
          <cell r="B2096" t="str">
            <v>Vídeo 360è: rodatge i edició</v>
          </cell>
          <cell r="C2096" t="str">
            <v>Imatge i so</v>
          </cell>
          <cell r="D2096">
            <v>2</v>
          </cell>
          <cell r="E2096">
            <v>50</v>
          </cell>
          <cell r="F2096">
            <v>8.1</v>
          </cell>
          <cell r="G2096">
            <v>9.23</v>
          </cell>
        </row>
        <row r="2097">
          <cell r="A2097" t="str">
            <v>IMSV0036</v>
          </cell>
          <cell r="B2097" t="str">
            <v>Captura de so i cinema per a televisió</v>
          </cell>
          <cell r="C2097" t="str">
            <v>Imatge i so</v>
          </cell>
          <cell r="D2097">
            <v>2</v>
          </cell>
          <cell r="E2097">
            <v>50</v>
          </cell>
          <cell r="F2097">
            <v>8.1</v>
          </cell>
          <cell r="G2097">
            <v>9.23</v>
          </cell>
        </row>
        <row r="2098">
          <cell r="A2098" t="str">
            <v>IMSV0037</v>
          </cell>
          <cell r="B2098" t="str">
            <v>Control de so i realització radiofònica</v>
          </cell>
          <cell r="C2098" t="str">
            <v>Imatge i so</v>
          </cell>
          <cell r="D2098">
            <v>2</v>
          </cell>
          <cell r="E2098">
            <v>60</v>
          </cell>
          <cell r="F2098">
            <v>8.1</v>
          </cell>
          <cell r="G2098">
            <v>9.23</v>
          </cell>
        </row>
        <row r="2099">
          <cell r="A2099" t="str">
            <v>IMSV0038</v>
          </cell>
          <cell r="B2099" t="str">
            <v>TÈCNIQUES I SISTEMES DE CONTROL PER A ESDEVENIMENTS AUDIOVISUALS</v>
          </cell>
          <cell r="C2099" t="str">
            <v>Imatge i so</v>
          </cell>
          <cell r="D2099">
            <v>2</v>
          </cell>
          <cell r="E2099">
            <v>160</v>
          </cell>
          <cell r="F2099">
            <v>8.1</v>
          </cell>
          <cell r="G2099">
            <v>9.23</v>
          </cell>
        </row>
        <row r="2100">
          <cell r="A2100" t="str">
            <v>IMSV0039</v>
          </cell>
          <cell r="B2100" t="str">
            <v>DRONS EN LA PRODUCCIÓ AUDIOVISUAL</v>
          </cell>
          <cell r="C2100" t="str">
            <v>Imatge i so</v>
          </cell>
          <cell r="D2100">
            <v>2</v>
          </cell>
          <cell r="E2100">
            <v>110</v>
          </cell>
          <cell r="F2100">
            <v>8.1</v>
          </cell>
          <cell r="G2100">
            <v>9.23</v>
          </cell>
        </row>
        <row r="2101">
          <cell r="A2101" t="str">
            <v>IMSV0040</v>
          </cell>
          <cell r="B2101" t="str">
            <v>Anunci publicitari, del story a la pantalla</v>
          </cell>
          <cell r="C2101" t="str">
            <v>Imatge i so</v>
          </cell>
          <cell r="D2101">
            <v>2</v>
          </cell>
          <cell r="E2101">
            <v>60</v>
          </cell>
          <cell r="F2101">
            <v>8.1</v>
          </cell>
          <cell r="G2101">
            <v>9.23</v>
          </cell>
        </row>
        <row r="2102">
          <cell r="A2102" t="str">
            <v>IMSV0041</v>
          </cell>
          <cell r="B2102" t="str">
            <v>TÈCNIQUES AVANÇADES D' EDICIÓ EN FINAL CUT PRO X</v>
          </cell>
          <cell r="C2102" t="str">
            <v>Imatge i so</v>
          </cell>
          <cell r="D2102">
            <v>2</v>
          </cell>
          <cell r="E2102">
            <v>80</v>
          </cell>
          <cell r="F2102">
            <v>8.1</v>
          </cell>
          <cell r="G2102">
            <v>9.23</v>
          </cell>
        </row>
        <row r="2103">
          <cell r="A2103" t="str">
            <v>IMSV0042</v>
          </cell>
          <cell r="B2103" t="str">
            <v>TÈCNIQUES AVANÇADES D' EDICIÓ AMB ADOB PREMIERE</v>
          </cell>
          <cell r="C2103" t="str">
            <v>Imatge i so</v>
          </cell>
          <cell r="D2103">
            <v>2</v>
          </cell>
          <cell r="E2103">
            <v>80</v>
          </cell>
          <cell r="F2103">
            <v>8.1</v>
          </cell>
          <cell r="G2103">
            <v>9.23</v>
          </cell>
        </row>
        <row r="2104">
          <cell r="A2104" t="str">
            <v>IMSV0043</v>
          </cell>
          <cell r="B2104" t="str">
            <v>Flux de treball en sèries de ficció de televisió</v>
          </cell>
          <cell r="C2104" t="str">
            <v>Imatge i so</v>
          </cell>
          <cell r="D2104">
            <v>2</v>
          </cell>
          <cell r="E2104">
            <v>60</v>
          </cell>
          <cell r="F2104">
            <v>8.1</v>
          </cell>
          <cell r="G2104">
            <v>9.23</v>
          </cell>
        </row>
        <row r="2105">
          <cell r="A2105" t="str">
            <v>IMSV0044</v>
          </cell>
          <cell r="B2105" t="str">
            <v>Operació de càmera i il·luminació</v>
          </cell>
          <cell r="C2105" t="str">
            <v>Imatge i so</v>
          </cell>
          <cell r="D2105">
            <v>2</v>
          </cell>
          <cell r="E2105">
            <v>60</v>
          </cell>
          <cell r="F2105">
            <v>8.1</v>
          </cell>
          <cell r="G2105">
            <v>9.23</v>
          </cell>
        </row>
        <row r="2106">
          <cell r="A2106" t="str">
            <v>IMSV0045</v>
          </cell>
          <cell r="B2106" t="str">
            <v>AVID MEDIA COMPOSER PER A EDITORS DE VÍDEO</v>
          </cell>
          <cell r="C2106" t="str">
            <v>Imatge i so</v>
          </cell>
          <cell r="D2106">
            <v>2</v>
          </cell>
          <cell r="E2106">
            <v>110</v>
          </cell>
          <cell r="F2106">
            <v>8.1</v>
          </cell>
          <cell r="G2106">
            <v>9.23</v>
          </cell>
        </row>
        <row r="2107">
          <cell r="A2107" t="str">
            <v>IMSV0046</v>
          </cell>
          <cell r="B2107" t="str">
            <v>EDICIÓ DE VÍDEO DIGITAL</v>
          </cell>
          <cell r="C2107" t="str">
            <v>Imatge i so</v>
          </cell>
          <cell r="D2107">
            <v>2</v>
          </cell>
          <cell r="E2107">
            <v>110</v>
          </cell>
          <cell r="F2107">
            <v>8.1</v>
          </cell>
          <cell r="G2107">
            <v>9.23</v>
          </cell>
        </row>
        <row r="2108">
          <cell r="A2108" t="str">
            <v>IMSV0047</v>
          </cell>
          <cell r="B2108" t="str">
            <v>TRACTAMENT DE SO PER A EDITORS DE VÍDEO</v>
          </cell>
          <cell r="C2108" t="str">
            <v>Imatge i so</v>
          </cell>
          <cell r="D2108">
            <v>2</v>
          </cell>
          <cell r="E2108">
            <v>50</v>
          </cell>
          <cell r="F2108">
            <v>8.1</v>
          </cell>
          <cell r="G2108">
            <v>9.23</v>
          </cell>
        </row>
        <row r="2109">
          <cell r="A2109" t="str">
            <v>IMSV0048</v>
          </cell>
          <cell r="B2109" t="str">
            <v>POSTPRODUCCIÓ DE SO PER A AUDIOVISUALS AMB PRO TOOLS</v>
          </cell>
          <cell r="C2109" t="str">
            <v>Imatge i so</v>
          </cell>
          <cell r="D2109">
            <v>2</v>
          </cell>
          <cell r="E2109">
            <v>125</v>
          </cell>
          <cell r="F2109">
            <v>8.1</v>
          </cell>
          <cell r="G2109">
            <v>9.23</v>
          </cell>
        </row>
        <row r="2110">
          <cell r="A2110" t="str">
            <v>IMSV0049</v>
          </cell>
          <cell r="B2110" t="str">
            <v>Enregistrament, edició i postproducció amb càmera Rèflex DSLR</v>
          </cell>
          <cell r="C2110" t="str">
            <v>Imatge i so</v>
          </cell>
          <cell r="D2110">
            <v>2</v>
          </cell>
          <cell r="E2110">
            <v>50</v>
          </cell>
          <cell r="F2110">
            <v>8.1</v>
          </cell>
          <cell r="G2110">
            <v>9.23</v>
          </cell>
        </row>
        <row r="2111">
          <cell r="A2111" t="str">
            <v>IMSV0050</v>
          </cell>
          <cell r="B2111" t="str">
            <v>ADOBE PREMIERE CC I EL LLENGUATGE CINEMATOGRÀFIC</v>
          </cell>
          <cell r="C2111" t="str">
            <v>Imatge i so</v>
          </cell>
          <cell r="D2111">
            <v>2</v>
          </cell>
          <cell r="E2111">
            <v>50</v>
          </cell>
          <cell r="F2111">
            <v>8.1</v>
          </cell>
          <cell r="G2111">
            <v>9.23</v>
          </cell>
        </row>
        <row r="2112">
          <cell r="A2112" t="str">
            <v>IMSV0051</v>
          </cell>
          <cell r="B2112" t="str">
            <v>POSTPRODUCCIÓ AMB AFTER EFFECTS</v>
          </cell>
          <cell r="C2112" t="str">
            <v>Imatge i so</v>
          </cell>
          <cell r="D2112">
            <v>2</v>
          </cell>
          <cell r="E2112">
            <v>160</v>
          </cell>
          <cell r="F2112">
            <v>8.1</v>
          </cell>
          <cell r="G2112">
            <v>9.23</v>
          </cell>
        </row>
        <row r="2113">
          <cell r="A2113" t="str">
            <v>IMSV0052</v>
          </cell>
          <cell r="B2113" t="str">
            <v>GUIÓ CINEMATOGRÀFIC: L' ATENCIÓ DE L' ESPECTADOR</v>
          </cell>
          <cell r="C2113" t="str">
            <v>Imatge i so</v>
          </cell>
          <cell r="D2113">
            <v>2</v>
          </cell>
          <cell r="E2113">
            <v>50</v>
          </cell>
          <cell r="F2113">
            <v>8.1</v>
          </cell>
          <cell r="G2113">
            <v>9.23</v>
          </cell>
        </row>
        <row r="2114">
          <cell r="A2114" t="str">
            <v>IMSV0053</v>
          </cell>
          <cell r="B2114" t="str">
            <v>Tècniques i eines de creació de looks i workflows avançats amb Davinci Resolve</v>
          </cell>
          <cell r="C2114" t="str">
            <v>Imatge i so</v>
          </cell>
          <cell r="D2114">
            <v>3</v>
          </cell>
          <cell r="E2114">
            <v>120</v>
          </cell>
          <cell r="F2114">
            <v>8.1</v>
          </cell>
          <cell r="G2114">
            <v>9.23</v>
          </cell>
        </row>
        <row r="2115">
          <cell r="A2115" t="str">
            <v>IMSV0054</v>
          </cell>
          <cell r="B2115" t="str">
            <v>Concept art per a videojocs</v>
          </cell>
          <cell r="C2115" t="str">
            <v>Imatge i so</v>
          </cell>
          <cell r="D2115">
            <v>3</v>
          </cell>
          <cell r="E2115">
            <v>200</v>
          </cell>
          <cell r="F2115">
            <v>8.1</v>
          </cell>
          <cell r="G2115">
            <v>9.23</v>
          </cell>
        </row>
        <row r="2116">
          <cell r="A2116" t="str">
            <v>IMSV0055</v>
          </cell>
          <cell r="B2116" t="str">
            <v>After effects per a la creació de motion graphics</v>
          </cell>
          <cell r="C2116" t="str">
            <v>Imatge i so</v>
          </cell>
          <cell r="D2116">
            <v>3</v>
          </cell>
          <cell r="E2116">
            <v>150</v>
          </cell>
          <cell r="F2116">
            <v>8.1</v>
          </cell>
          <cell r="G2116">
            <v>9.23</v>
          </cell>
        </row>
        <row r="2117">
          <cell r="A2117" t="str">
            <v>IMSV0056</v>
          </cell>
          <cell r="B2117" t="str">
            <v>Motion graphics amb cinema 4D</v>
          </cell>
          <cell r="C2117" t="str">
            <v>Imatge i so</v>
          </cell>
          <cell r="D2117">
            <v>3</v>
          </cell>
          <cell r="E2117">
            <v>150</v>
          </cell>
          <cell r="F2117">
            <v>8.1</v>
          </cell>
          <cell r="G2117">
            <v>9.23</v>
          </cell>
        </row>
        <row r="2118">
          <cell r="A2118" t="str">
            <v>IMSV0057</v>
          </cell>
          <cell r="B2118" t="str">
            <v>Creació d'experiències inmersives</v>
          </cell>
          <cell r="C2118" t="str">
            <v>Imatge i so</v>
          </cell>
          <cell r="D2118">
            <v>3</v>
          </cell>
          <cell r="E2118">
            <v>250</v>
          </cell>
          <cell r="F2118">
            <v>8.1</v>
          </cell>
          <cell r="G2118">
            <v>9.23</v>
          </cell>
        </row>
        <row r="2119">
          <cell r="A2119" t="str">
            <v>IMSV0058</v>
          </cell>
          <cell r="B2119" t="str">
            <v>DISSENY D' APLICACIONS WEB I INTEGRACIÓ DE PRODUCTES AUDIOVISUALS MULTIMÈDIA INTERACTIUS EN APLICACIONS WEB</v>
          </cell>
          <cell r="C2119" t="str">
            <v>Imatge i so</v>
          </cell>
          <cell r="D2119">
            <v>2</v>
          </cell>
          <cell r="E2119">
            <v>480</v>
          </cell>
          <cell r="F2119">
            <v>8.1</v>
          </cell>
          <cell r="G2119">
            <v>9.23</v>
          </cell>
        </row>
        <row r="2120">
          <cell r="A2120" t="str">
            <v>IMSV0059</v>
          </cell>
          <cell r="B2120" t="str">
            <v>ANIMACIÓ DE PERSONATGES 3D APLICADA AL CHARACTER ANIMATION</v>
          </cell>
          <cell r="C2120" t="str">
            <v>Imatge i so</v>
          </cell>
          <cell r="D2120">
            <v>2</v>
          </cell>
          <cell r="E2120">
            <v>170</v>
          </cell>
          <cell r="F2120">
            <v>8.1</v>
          </cell>
          <cell r="G2120">
            <v>9.23</v>
          </cell>
        </row>
        <row r="2121">
          <cell r="A2121" t="str">
            <v>IMSV0060</v>
          </cell>
          <cell r="B2121" t="str">
            <v>MATTE PAINTING DIGITAL 2D I 3D</v>
          </cell>
          <cell r="C2121" t="str">
            <v>Imatge i so</v>
          </cell>
          <cell r="D2121">
            <v>2</v>
          </cell>
          <cell r="E2121">
            <v>280</v>
          </cell>
          <cell r="F2121">
            <v>8.1</v>
          </cell>
          <cell r="G2121">
            <v>9.23</v>
          </cell>
        </row>
        <row r="2122">
          <cell r="A2122" t="str">
            <v>IMSV0061</v>
          </cell>
          <cell r="B2122" t="str">
            <v>IL·LUMINACIÓ 3D, OMBREJAT, COMPOSICIÓ I RENDERITZACIÓ EN AUTODESK MAYA</v>
          </cell>
          <cell r="C2122" t="str">
            <v>Imatge i so</v>
          </cell>
          <cell r="D2122">
            <v>2</v>
          </cell>
          <cell r="E2122">
            <v>140</v>
          </cell>
          <cell r="F2122">
            <v>8.1</v>
          </cell>
          <cell r="G2122">
            <v>9.23</v>
          </cell>
        </row>
        <row r="2123">
          <cell r="A2123" t="str">
            <v>IMSV0062</v>
          </cell>
          <cell r="B2123" t="str">
            <v>POSTPRODUCCIÓ AMB NUKE</v>
          </cell>
          <cell r="C2123" t="str">
            <v>Imatge i so</v>
          </cell>
          <cell r="D2123">
            <v>2</v>
          </cell>
          <cell r="E2123">
            <v>130</v>
          </cell>
          <cell r="F2123">
            <v>8.1</v>
          </cell>
          <cell r="G2123">
            <v>9.23</v>
          </cell>
        </row>
        <row r="2124">
          <cell r="A2124" t="str">
            <v>IMSV0063</v>
          </cell>
          <cell r="B2124" t="str">
            <v>RIGGING DE PERSONATGES 3D PER A PRODUCCIONS AUDIOVISUALS I VIDEOJOCS</v>
          </cell>
          <cell r="C2124" t="str">
            <v>Imatge i so</v>
          </cell>
          <cell r="D2124">
            <v>2</v>
          </cell>
          <cell r="E2124">
            <v>200</v>
          </cell>
          <cell r="F2124">
            <v>8.1</v>
          </cell>
          <cell r="G2124">
            <v>9.23</v>
          </cell>
        </row>
        <row r="2125">
          <cell r="A2125" t="str">
            <v>IMSV0064</v>
          </cell>
          <cell r="B2125" t="str">
            <v>CREACIÓ DE VIDEOJOCS AMB UNREAL ENGINE.</v>
          </cell>
          <cell r="C2125" t="str">
            <v>Imatge i so</v>
          </cell>
          <cell r="D2125">
            <v>2</v>
          </cell>
          <cell r="E2125">
            <v>150</v>
          </cell>
          <cell r="F2125">
            <v>8.1</v>
          </cell>
          <cell r="G2125">
            <v>9.23</v>
          </cell>
        </row>
        <row r="2126">
          <cell r="A2126" t="str">
            <v>IMSV0065</v>
          </cell>
          <cell r="B2126" t="str">
            <v>VISUALITZACIÓ ARQUITECTÒNICA</v>
          </cell>
          <cell r="C2126" t="str">
            <v>Imatge i so</v>
          </cell>
          <cell r="D2126">
            <v>2</v>
          </cell>
          <cell r="E2126">
            <v>150</v>
          </cell>
          <cell r="F2126">
            <v>8.1</v>
          </cell>
          <cell r="G2126">
            <v>9.23</v>
          </cell>
        </row>
        <row r="2127">
          <cell r="A2127" t="str">
            <v>IMSV0066</v>
          </cell>
          <cell r="B2127" t="str">
            <v>ANIMACIÓ AMB STOP MOTION</v>
          </cell>
          <cell r="C2127" t="str">
            <v>Imatge i so</v>
          </cell>
          <cell r="D2127">
            <v>2</v>
          </cell>
          <cell r="E2127">
            <v>200</v>
          </cell>
          <cell r="F2127">
            <v>8.1</v>
          </cell>
          <cell r="G2127">
            <v>9.23</v>
          </cell>
        </row>
        <row r="2128">
          <cell r="A2128" t="str">
            <v>IMSV0067</v>
          </cell>
          <cell r="B2128" t="str">
            <v>VÍDEO CONTENT CREATOR PER A WEB I XARXES SOCIALS</v>
          </cell>
          <cell r="C2128" t="str">
            <v>Imatge i so</v>
          </cell>
          <cell r="D2128">
            <v>2</v>
          </cell>
          <cell r="E2128">
            <v>100</v>
          </cell>
          <cell r="F2128">
            <v>8.1</v>
          </cell>
          <cell r="G2128">
            <v>9.23</v>
          </cell>
        </row>
        <row r="2129">
          <cell r="A2129" t="str">
            <v>IMSV0068</v>
          </cell>
          <cell r="B2129" t="str">
            <v>MODELAT 3D</v>
          </cell>
          <cell r="C2129" t="str">
            <v>Imatge i so</v>
          </cell>
          <cell r="D2129">
            <v>2</v>
          </cell>
          <cell r="E2129">
            <v>95</v>
          </cell>
          <cell r="F2129">
            <v>8.1</v>
          </cell>
          <cell r="G2129">
            <v>9.23</v>
          </cell>
        </row>
        <row r="2130">
          <cell r="A2130" t="str">
            <v>IMSV0069</v>
          </cell>
          <cell r="B2130" t="str">
            <v>ESCULTURA DIGITAL AMB ZBRUSH</v>
          </cell>
          <cell r="C2130" t="str">
            <v>Imatge i so</v>
          </cell>
          <cell r="D2130">
            <v>2</v>
          </cell>
          <cell r="E2130">
            <v>80</v>
          </cell>
          <cell r="F2130">
            <v>8.1</v>
          </cell>
          <cell r="G2130">
            <v>9.23</v>
          </cell>
        </row>
        <row r="2131">
          <cell r="A2131" t="str">
            <v>IMSV0070</v>
          </cell>
          <cell r="B2131" t="str">
            <v>PREPRODUCCIÓ EN UN PROJECTE D' ANIMACIÓ</v>
          </cell>
          <cell r="C2131" t="str">
            <v>Imatge i so</v>
          </cell>
          <cell r="D2131">
            <v>2</v>
          </cell>
          <cell r="E2131">
            <v>80</v>
          </cell>
          <cell r="F2131">
            <v>8.1</v>
          </cell>
          <cell r="G2131">
            <v>9.23</v>
          </cell>
        </row>
        <row r="2132">
          <cell r="A2132" t="str">
            <v>IMSV0071</v>
          </cell>
          <cell r="B2132" t="str">
            <v>PRODUCCIÓ EN UN PROJECTE D' ANIMACIÓ.</v>
          </cell>
          <cell r="C2132" t="str">
            <v>Imatge i so</v>
          </cell>
          <cell r="D2132">
            <v>2</v>
          </cell>
          <cell r="E2132">
            <v>200</v>
          </cell>
          <cell r="F2132">
            <v>8.1</v>
          </cell>
          <cell r="G2132">
            <v>9.23</v>
          </cell>
        </row>
        <row r="2133">
          <cell r="A2133" t="str">
            <v>IMSV0072</v>
          </cell>
          <cell r="B2133" t="str">
            <v>POSTPRODUCCIÓ EN UN PROJECTE D' ANIMACIÓ</v>
          </cell>
          <cell r="C2133" t="str">
            <v>Imatge i so</v>
          </cell>
          <cell r="D2133">
            <v>2</v>
          </cell>
          <cell r="E2133">
            <v>120</v>
          </cell>
          <cell r="F2133">
            <v>8.1</v>
          </cell>
          <cell r="G2133">
            <v>9.23</v>
          </cell>
        </row>
        <row r="2134">
          <cell r="A2134" t="str">
            <v>IMSV0073</v>
          </cell>
          <cell r="B2134" t="str">
            <v>MÀRQUETING D' UNA PRODUCCIÓ D' ANIMACIÓ</v>
          </cell>
          <cell r="C2134" t="str">
            <v>Imatge i so</v>
          </cell>
          <cell r="D2134">
            <v>2</v>
          </cell>
          <cell r="E2134">
            <v>60</v>
          </cell>
          <cell r="F2134">
            <v>8.1</v>
          </cell>
          <cell r="G2134">
            <v>9.23</v>
          </cell>
        </row>
        <row r="2135">
          <cell r="A2135" t="str">
            <v>IMSV0074</v>
          </cell>
          <cell r="B2135" t="str">
            <v>IL·LUMINACIÓ AVANÇADA EN ANIMACIÓ 3D</v>
          </cell>
          <cell r="C2135" t="str">
            <v>Imatge i so</v>
          </cell>
          <cell r="D2135">
            <v>2</v>
          </cell>
          <cell r="E2135">
            <v>60</v>
          </cell>
          <cell r="F2135">
            <v>8.1</v>
          </cell>
          <cell r="G2135">
            <v>9.23</v>
          </cell>
        </row>
        <row r="2136">
          <cell r="A2136" t="str">
            <v>IMSV0075</v>
          </cell>
          <cell r="B2136" t="str">
            <v>CREACIÓ AVANÇADA D' EFECTES VISUALS EN ANIMACIÓ 3D</v>
          </cell>
          <cell r="C2136" t="str">
            <v>Imatge i so</v>
          </cell>
          <cell r="D2136">
            <v>2</v>
          </cell>
          <cell r="E2136">
            <v>150</v>
          </cell>
          <cell r="F2136">
            <v>8.1</v>
          </cell>
          <cell r="G2136">
            <v>9.23</v>
          </cell>
        </row>
        <row r="2137">
          <cell r="A2137" t="str">
            <v>IMSV0076</v>
          </cell>
          <cell r="B2137" t="str">
            <v>Fonaments i tècniques de MODELATGE en ANIMACIÓ 3D</v>
          </cell>
          <cell r="C2137" t="str">
            <v>Imatge i so</v>
          </cell>
          <cell r="D2137">
            <v>2</v>
          </cell>
          <cell r="E2137">
            <v>150</v>
          </cell>
          <cell r="F2137">
            <v>8.1</v>
          </cell>
          <cell r="G2137">
            <v>9.23</v>
          </cell>
        </row>
        <row r="2138">
          <cell r="A2138" t="str">
            <v>IMSV0077</v>
          </cell>
          <cell r="B2138" t="str">
            <v>TEXTURITZACIÓ PER A MODELS 3D</v>
          </cell>
          <cell r="C2138" t="str">
            <v>Imatge i so</v>
          </cell>
          <cell r="D2138">
            <v>2</v>
          </cell>
          <cell r="E2138">
            <v>150</v>
          </cell>
          <cell r="F2138">
            <v>8.1</v>
          </cell>
          <cell r="G2138">
            <v>9.23</v>
          </cell>
        </row>
        <row r="2139">
          <cell r="A2139" t="str">
            <v>IMSV0078</v>
          </cell>
          <cell r="B2139" t="str">
            <v>DISSENY DE PERSONATGES PER A PRODUCCIONS D' ANIMACIÓ I VIDEOJOCS</v>
          </cell>
          <cell r="C2139" t="str">
            <v>Imatge i so</v>
          </cell>
          <cell r="D2139">
            <v>2</v>
          </cell>
          <cell r="E2139">
            <v>100</v>
          </cell>
          <cell r="F2139">
            <v>8.1</v>
          </cell>
          <cell r="G2139">
            <v>9.23</v>
          </cell>
        </row>
        <row r="2140">
          <cell r="A2140" t="str">
            <v>IMSV0079</v>
          </cell>
          <cell r="B2140" t="str">
            <v>DISSENY D' OBJECTES I ENTORNS PER A PRODUCCIONS D' ANIMACIÓ I VIDEOJOCS</v>
          </cell>
          <cell r="C2140" t="str">
            <v>Imatge i so</v>
          </cell>
          <cell r="D2140">
            <v>2</v>
          </cell>
          <cell r="E2140">
            <v>160</v>
          </cell>
          <cell r="F2140">
            <v>8.1</v>
          </cell>
          <cell r="G2140">
            <v>9.23</v>
          </cell>
        </row>
        <row r="2141">
          <cell r="A2141" t="str">
            <v>IMSV0080</v>
          </cell>
          <cell r="B2141" t="str">
            <v>DISSENY VISUAL, DOCUMENTACIÓ I ESTÈTICA PER A ANIMACIONS I PRODUCCIONS 3D</v>
          </cell>
          <cell r="C2141" t="str">
            <v>Imatge i so</v>
          </cell>
          <cell r="D2141">
            <v>2</v>
          </cell>
          <cell r="E2141">
            <v>120</v>
          </cell>
          <cell r="F2141">
            <v>8.1</v>
          </cell>
          <cell r="G2141">
            <v>9.23</v>
          </cell>
        </row>
        <row r="2142">
          <cell r="A2142" t="str">
            <v>IMSV0081</v>
          </cell>
          <cell r="B2142" t="str">
            <v>ESPECIALITZACIÓ TÈCNICA AUDIOVISUAL</v>
          </cell>
          <cell r="C2142" t="str">
            <v>Imatge i so</v>
          </cell>
          <cell r="D2142">
            <v>2</v>
          </cell>
          <cell r="E2142">
            <v>380</v>
          </cell>
          <cell r="F2142">
            <v>8.1</v>
          </cell>
          <cell r="G2142">
            <v>9.23</v>
          </cell>
        </row>
        <row r="2143">
          <cell r="A2143" t="str">
            <v>IMSV0082</v>
          </cell>
          <cell r="B2143" t="str">
            <v>EL GUÍON DE CINEMA: CONEIXEMENT I IMAGINACIÓ</v>
          </cell>
          <cell r="C2143" t="str">
            <v>Imatge i so</v>
          </cell>
          <cell r="D2143">
            <v>2</v>
          </cell>
          <cell r="E2143">
            <v>60</v>
          </cell>
          <cell r="F2143">
            <v>8.1</v>
          </cell>
          <cell r="G2143">
            <v>9.23</v>
          </cell>
        </row>
        <row r="2144">
          <cell r="A2144" t="str">
            <v>IMSV0083</v>
          </cell>
          <cell r="B2144" t="str">
            <v>TÈCNIQUES DE REALITZACIÓ DE PROGRAMES DE TV</v>
          </cell>
          <cell r="C2144" t="str">
            <v>Imatge i so</v>
          </cell>
          <cell r="D2144">
            <v>3</v>
          </cell>
          <cell r="E2144">
            <v>210</v>
          </cell>
          <cell r="F2144">
            <v>8.1</v>
          </cell>
          <cell r="G2144">
            <v>9.23</v>
          </cell>
        </row>
        <row r="2145">
          <cell r="A2145" t="str">
            <v>IMSV0084</v>
          </cell>
          <cell r="B2145" t="str">
            <v>PREMUNTATGE DE DECORATS PER A TV</v>
          </cell>
          <cell r="C2145" t="str">
            <v>Imatge i so</v>
          </cell>
          <cell r="D2145">
            <v>3</v>
          </cell>
          <cell r="E2145">
            <v>200</v>
          </cell>
          <cell r="F2145">
            <v>8.1</v>
          </cell>
          <cell r="G2145">
            <v>9.23</v>
          </cell>
        </row>
        <row r="2146">
          <cell r="A2146" t="str">
            <v>IMSV0085</v>
          </cell>
          <cell r="B2146" t="str">
            <v>RESPONSABLE DE PLATÓ DE TV</v>
          </cell>
          <cell r="C2146" t="str">
            <v>Imatge i so</v>
          </cell>
          <cell r="D2146">
            <v>3</v>
          </cell>
          <cell r="E2146">
            <v>200</v>
          </cell>
          <cell r="F2146">
            <v>8.1</v>
          </cell>
          <cell r="G2146">
            <v>9.23</v>
          </cell>
        </row>
        <row r="2147">
          <cell r="A2147" t="str">
            <v>IMSV01</v>
          </cell>
          <cell r="B2147" t="str">
            <v>Disseny d'aplicacions web i integració de productes audiovisuals multimèdia interactius en aplicacions web</v>
          </cell>
          <cell r="C2147" t="str">
            <v>Imatge i so</v>
          </cell>
          <cell r="D2147">
            <v>3</v>
          </cell>
          <cell r="E2147">
            <v>480</v>
          </cell>
          <cell r="F2147">
            <v>8.1</v>
          </cell>
          <cell r="G2147">
            <v>9.23</v>
          </cell>
        </row>
        <row r="2148">
          <cell r="A2148" t="str">
            <v>IMSV02</v>
          </cell>
          <cell r="B2148" t="str">
            <v>Animació de Motion Graphics amb After Effects</v>
          </cell>
          <cell r="C2148" t="str">
            <v>Imatge i so</v>
          </cell>
          <cell r="D2148">
            <v>3</v>
          </cell>
          <cell r="E2148">
            <v>80</v>
          </cell>
          <cell r="F2148">
            <v>8.1</v>
          </cell>
          <cell r="G2148">
            <v>9.23</v>
          </cell>
        </row>
        <row r="2149">
          <cell r="A2149" t="str">
            <v>IMSV03</v>
          </cell>
          <cell r="B2149" t="str">
            <v>Animació de personatges 3D aplicada al character animation</v>
          </cell>
          <cell r="C2149" t="str">
            <v>Imatge i so</v>
          </cell>
          <cell r="D2149">
            <v>3</v>
          </cell>
          <cell r="E2149">
            <v>170</v>
          </cell>
          <cell r="F2149">
            <v>8.1</v>
          </cell>
          <cell r="G2149">
            <v>9.23</v>
          </cell>
        </row>
        <row r="2150">
          <cell r="A2150" t="str">
            <v>IMSV04</v>
          </cell>
          <cell r="B2150" t="str">
            <v>Correcció de color amb Da Vinci Resolve</v>
          </cell>
          <cell r="C2150" t="str">
            <v>Imatge i so</v>
          </cell>
          <cell r="D2150">
            <v>3</v>
          </cell>
          <cell r="E2150">
            <v>120</v>
          </cell>
          <cell r="F2150">
            <v>8.1</v>
          </cell>
          <cell r="G2150">
            <v>9.23</v>
          </cell>
        </row>
        <row r="2151">
          <cell r="A2151" t="str">
            <v>IMSV05</v>
          </cell>
          <cell r="B2151" t="str">
            <v>Gravació i producció musical amb Pro Tools</v>
          </cell>
          <cell r="C2151" t="str">
            <v>Imatge i so</v>
          </cell>
          <cell r="D2151">
            <v>3</v>
          </cell>
          <cell r="E2151">
            <v>160</v>
          </cell>
          <cell r="F2151">
            <v>8.1</v>
          </cell>
          <cell r="G2151">
            <v>9.23</v>
          </cell>
        </row>
        <row r="2152">
          <cell r="A2152" t="str">
            <v>IMSV06</v>
          </cell>
          <cell r="B2152" t="str">
            <v>Eines de vídeo i animació amb Photoshop i After Effects</v>
          </cell>
          <cell r="C2152" t="str">
            <v>Imatge i so</v>
          </cell>
          <cell r="D2152">
            <v>3</v>
          </cell>
          <cell r="E2152">
            <v>120</v>
          </cell>
          <cell r="F2152">
            <v>8.1</v>
          </cell>
          <cell r="G2152">
            <v>9.23</v>
          </cell>
        </row>
        <row r="2153">
          <cell r="A2153" t="str">
            <v>IMSV07</v>
          </cell>
          <cell r="B2153" t="str">
            <v>Matte Painting digital 2D i 3D</v>
          </cell>
          <cell r="C2153" t="str">
            <v>Imatge i so</v>
          </cell>
          <cell r="D2153">
            <v>3</v>
          </cell>
          <cell r="E2153">
            <v>280</v>
          </cell>
          <cell r="F2153">
            <v>8.1</v>
          </cell>
          <cell r="G2153">
            <v>9.23</v>
          </cell>
        </row>
        <row r="2154">
          <cell r="A2154" t="str">
            <v>IMSV08</v>
          </cell>
          <cell r="B2154" t="str">
            <v>Mitjans audiovisuals per a les arts escèniques</v>
          </cell>
          <cell r="C2154" t="str">
            <v>Imatge i so</v>
          </cell>
          <cell r="D2154">
            <v>3</v>
          </cell>
          <cell r="E2154">
            <v>250</v>
          </cell>
          <cell r="F2154">
            <v>8.1</v>
          </cell>
          <cell r="G2154">
            <v>9.23</v>
          </cell>
        </row>
        <row r="2155">
          <cell r="A2155" t="str">
            <v>IMSV09</v>
          </cell>
          <cell r="B2155" t="str">
            <v>Modelat i texturitzat en 3D per a produccions audiovisuals i videojocs</v>
          </cell>
          <cell r="C2155" t="str">
            <v>Imatge i so</v>
          </cell>
          <cell r="D2155">
            <v>3</v>
          </cell>
          <cell r="E2155">
            <v>200</v>
          </cell>
          <cell r="F2155">
            <v>8.1</v>
          </cell>
          <cell r="G2155">
            <v>9.23</v>
          </cell>
        </row>
        <row r="2156">
          <cell r="A2156" t="str">
            <v>IMSV10</v>
          </cell>
          <cell r="B2156" t="str">
            <v>Operacions de càmeres de vídeo i televisió</v>
          </cell>
          <cell r="C2156" t="str">
            <v>Imatge i so</v>
          </cell>
          <cell r="D2156">
            <v>3</v>
          </cell>
          <cell r="E2156">
            <v>120</v>
          </cell>
          <cell r="F2156">
            <v>8.1</v>
          </cell>
          <cell r="G2156">
            <v>9.23</v>
          </cell>
        </row>
        <row r="2157">
          <cell r="A2157" t="str">
            <v>IMSV11</v>
          </cell>
          <cell r="B2157" t="str">
            <v>Postproducció amb Nuke</v>
          </cell>
          <cell r="C2157" t="str">
            <v>Imatge i so</v>
          </cell>
          <cell r="D2157">
            <v>3</v>
          </cell>
          <cell r="E2157">
            <v>130</v>
          </cell>
          <cell r="F2157">
            <v>8.1</v>
          </cell>
          <cell r="G2157">
            <v>9.23</v>
          </cell>
        </row>
        <row r="2158">
          <cell r="A2158" t="str">
            <v>IMSV12</v>
          </cell>
          <cell r="B2158" t="str">
            <v>Postproducció d'àudio per a audiovisuals amb Pro Tools</v>
          </cell>
          <cell r="C2158" t="str">
            <v>Imatge i so</v>
          </cell>
          <cell r="D2158">
            <v>3</v>
          </cell>
          <cell r="E2158">
            <v>125</v>
          </cell>
          <cell r="F2158">
            <v>8.1</v>
          </cell>
          <cell r="G2158">
            <v>9.23</v>
          </cell>
        </row>
        <row r="2159">
          <cell r="A2159" t="str">
            <v>IMSV13</v>
          </cell>
          <cell r="B2159" t="str">
            <v>Rigging de personatges 3D per a produccions audiovisuals i videojocs</v>
          </cell>
          <cell r="C2159" t="str">
            <v>Imatge i so</v>
          </cell>
          <cell r="D2159">
            <v>3</v>
          </cell>
          <cell r="E2159">
            <v>200</v>
          </cell>
          <cell r="F2159">
            <v>8.1</v>
          </cell>
          <cell r="G2159">
            <v>9.23</v>
          </cell>
        </row>
        <row r="2160">
          <cell r="A2160" t="str">
            <v>IMSV14</v>
          </cell>
          <cell r="B2160" t="str">
            <v>Tècniques d'edició avançades amb Adobe Premiere</v>
          </cell>
          <cell r="C2160" t="str">
            <v>Imatge i so</v>
          </cell>
          <cell r="D2160">
            <v>3</v>
          </cell>
          <cell r="E2160">
            <v>80</v>
          </cell>
          <cell r="F2160">
            <v>8.1</v>
          </cell>
          <cell r="G2160">
            <v>9.23</v>
          </cell>
        </row>
        <row r="2161">
          <cell r="A2161" t="str">
            <v>IMSV15</v>
          </cell>
          <cell r="B2161" t="str">
            <v>Tècniques avançades d'edició en Final Cut Pro X</v>
          </cell>
          <cell r="C2161" t="str">
            <v>Imatge i so</v>
          </cell>
          <cell r="D2161">
            <v>3</v>
          </cell>
          <cell r="E2161">
            <v>80</v>
          </cell>
          <cell r="F2161">
            <v>8.1</v>
          </cell>
          <cell r="G2161">
            <v>9.23</v>
          </cell>
        </row>
        <row r="2162">
          <cell r="A2162" t="str">
            <v>IMSV16</v>
          </cell>
          <cell r="B2162" t="str">
            <v>Tècniques d'il·luminació per a càmeres HD en vídeo, cinema i televisió</v>
          </cell>
          <cell r="C2162" t="str">
            <v>Imatge i so</v>
          </cell>
          <cell r="D2162">
            <v>3</v>
          </cell>
          <cell r="E2162">
            <v>80</v>
          </cell>
          <cell r="F2162">
            <v>8.1</v>
          </cell>
          <cell r="G2162">
            <v>9.23</v>
          </cell>
        </row>
        <row r="2163">
          <cell r="A2163" t="str">
            <v>IMSV17</v>
          </cell>
          <cell r="B2163" t="str">
            <v>Tècniques i sistemes de control per a esdeveniments audiovisuals</v>
          </cell>
          <cell r="C2163" t="str">
            <v>Imatge i so</v>
          </cell>
          <cell r="D2163">
            <v>3</v>
          </cell>
          <cell r="E2163">
            <v>160</v>
          </cell>
          <cell r="F2163">
            <v>8.1</v>
          </cell>
          <cell r="G2163">
            <v>9.23</v>
          </cell>
        </row>
        <row r="2164">
          <cell r="A2164" t="str">
            <v>IMSV18</v>
          </cell>
          <cell r="B2164" t="str">
            <v>Tractament de so per a editors de vídeo</v>
          </cell>
          <cell r="C2164" t="str">
            <v>Imatge i so</v>
          </cell>
          <cell r="D2164">
            <v>3</v>
          </cell>
          <cell r="E2164">
            <v>50</v>
          </cell>
          <cell r="F2164">
            <v>8.1</v>
          </cell>
          <cell r="G2164">
            <v>9.23</v>
          </cell>
        </row>
        <row r="2165">
          <cell r="A2165" t="str">
            <v>IMSV19</v>
          </cell>
          <cell r="B2165" t="str">
            <v>Vídeo de mapeig narratiu</v>
          </cell>
          <cell r="C2165" t="str">
            <v>Imatge i so</v>
          </cell>
          <cell r="D2165">
            <v>3</v>
          </cell>
          <cell r="E2165">
            <v>200</v>
          </cell>
          <cell r="F2165">
            <v>8.1</v>
          </cell>
          <cell r="G2165">
            <v>9.23</v>
          </cell>
        </row>
        <row r="2166">
          <cell r="A2166" t="str">
            <v>IMSV20</v>
          </cell>
          <cell r="B2166" t="str">
            <v>Visualització arquitectònica</v>
          </cell>
          <cell r="C2166" t="str">
            <v>Imatge i so</v>
          </cell>
          <cell r="D2166">
            <v>3</v>
          </cell>
          <cell r="E2166">
            <v>150</v>
          </cell>
          <cell r="F2166">
            <v>8.1</v>
          </cell>
          <cell r="G2166">
            <v>9.23</v>
          </cell>
        </row>
        <row r="2167">
          <cell r="A2167" t="str">
            <v>IMSV21</v>
          </cell>
          <cell r="B2167" t="str">
            <v>Postproducció amb After Effects</v>
          </cell>
          <cell r="C2167" t="str">
            <v>Imatge i so</v>
          </cell>
          <cell r="D2167">
            <v>3</v>
          </cell>
          <cell r="E2167">
            <v>160</v>
          </cell>
          <cell r="F2167">
            <v>8.1</v>
          </cell>
          <cell r="G2167">
            <v>9.23</v>
          </cell>
        </row>
        <row r="2168">
          <cell r="A2168" t="str">
            <v>IMSV22</v>
          </cell>
          <cell r="B2168" t="str">
            <v>Animació amb Stop Motion</v>
          </cell>
          <cell r="C2168" t="str">
            <v>Imatge i so</v>
          </cell>
          <cell r="D2168">
            <v>3</v>
          </cell>
          <cell r="E2168">
            <v>200</v>
          </cell>
          <cell r="F2168">
            <v>8.1</v>
          </cell>
          <cell r="G2168">
            <v>9.23</v>
          </cell>
        </row>
        <row r="2169">
          <cell r="A2169" t="str">
            <v>IMSV23</v>
          </cell>
          <cell r="B2169" t="str">
            <v>Identitat digital per a professionals audiovisuals</v>
          </cell>
          <cell r="C2169" t="str">
            <v>Imatge i so</v>
          </cell>
          <cell r="D2169">
            <v>3</v>
          </cell>
          <cell r="E2169">
            <v>60</v>
          </cell>
          <cell r="F2169">
            <v>8.1</v>
          </cell>
          <cell r="G2169">
            <v>9.23</v>
          </cell>
        </row>
        <row r="2170">
          <cell r="A2170" t="str">
            <v>IMSV24</v>
          </cell>
          <cell r="B2170" t="str">
            <v>Vídeo Content Creator per a web i xarxes socials</v>
          </cell>
          <cell r="C2170" t="str">
            <v>Imatge i so</v>
          </cell>
          <cell r="D2170">
            <v>3</v>
          </cell>
          <cell r="E2170">
            <v>100</v>
          </cell>
          <cell r="F2170">
            <v>8.1</v>
          </cell>
          <cell r="G2170">
            <v>9.23</v>
          </cell>
        </row>
        <row r="2171">
          <cell r="A2171" t="str">
            <v>IMSV25</v>
          </cell>
          <cell r="B2171" t="str">
            <v>Workflows per a  cine i televisió</v>
          </cell>
          <cell r="C2171" t="str">
            <v>Imatge i so</v>
          </cell>
          <cell r="D2171">
            <v>3</v>
          </cell>
          <cell r="E2171">
            <v>70</v>
          </cell>
          <cell r="F2171">
            <v>8.1</v>
          </cell>
          <cell r="G2171">
            <v>9.23</v>
          </cell>
        </row>
        <row r="2172">
          <cell r="A2172" t="str">
            <v>IMSV29</v>
          </cell>
          <cell r="B2172" t="str">
            <v>CINEMA 4D PER A GRAFISTES, IL·LUSTRADORS I DISSENYADORS</v>
          </cell>
          <cell r="C2172" t="str">
            <v>Imatge i so</v>
          </cell>
          <cell r="D2172">
            <v>3</v>
          </cell>
          <cell r="E2172">
            <v>50</v>
          </cell>
          <cell r="F2172">
            <v>8.1</v>
          </cell>
          <cell r="G2172">
            <v>9.23</v>
          </cell>
        </row>
        <row r="2173">
          <cell r="A2173" t="str">
            <v>IMSV31</v>
          </cell>
          <cell r="B2173" t="str">
            <v>DRONS EN LA PRODUCCIÓ AUDIOVISUAL</v>
          </cell>
          <cell r="C2173" t="str">
            <v>Imatge i so</v>
          </cell>
          <cell r="D2173">
            <v>3</v>
          </cell>
          <cell r="E2173">
            <v>110</v>
          </cell>
          <cell r="F2173">
            <v>8.1</v>
          </cell>
          <cell r="G2173">
            <v>9.23</v>
          </cell>
        </row>
        <row r="2174">
          <cell r="A2174" t="str">
            <v>IMSV35</v>
          </cell>
          <cell r="B2174" t="str">
            <v>PODCAST I RÀDIO ONLINE</v>
          </cell>
          <cell r="C2174" t="str">
            <v>Imatge i so</v>
          </cell>
          <cell r="D2174">
            <v>3</v>
          </cell>
          <cell r="E2174">
            <v>50</v>
          </cell>
          <cell r="F2174">
            <v>8.1</v>
          </cell>
          <cell r="G2174">
            <v>9.23</v>
          </cell>
        </row>
        <row r="2175">
          <cell r="A2175" t="str">
            <v>IMSV36</v>
          </cell>
          <cell r="B2175" t="str">
            <v>PRODUCCIÓ DE "WEB SÈRIES"</v>
          </cell>
          <cell r="C2175" t="str">
            <v>Imatge i so</v>
          </cell>
          <cell r="D2175">
            <v>3</v>
          </cell>
          <cell r="E2175">
            <v>60</v>
          </cell>
          <cell r="F2175">
            <v>8.1</v>
          </cell>
          <cell r="G2175">
            <v>9.23</v>
          </cell>
        </row>
        <row r="2176">
          <cell r="A2176" t="str">
            <v>IMSV38</v>
          </cell>
          <cell r="B2176" t="str">
            <v>TÈCNIQUES DE SO</v>
          </cell>
          <cell r="C2176" t="str">
            <v>Imatge i so</v>
          </cell>
          <cell r="D2176">
            <v>3</v>
          </cell>
          <cell r="E2176">
            <v>130</v>
          </cell>
          <cell r="F2176">
            <v>8.1</v>
          </cell>
          <cell r="G2176">
            <v>9.23</v>
          </cell>
        </row>
        <row r="2177">
          <cell r="A2177" t="str">
            <v>IMSV40</v>
          </cell>
          <cell r="B2177" t="str">
            <v>AVID Media Composer per a editors de vídeo</v>
          </cell>
          <cell r="C2177" t="str">
            <v>Imatge i so</v>
          </cell>
          <cell r="D2177">
            <v>3</v>
          </cell>
          <cell r="E2177">
            <v>110</v>
          </cell>
          <cell r="F2177">
            <v>8.1</v>
          </cell>
          <cell r="G2177">
            <v>9.23</v>
          </cell>
        </row>
        <row r="2178">
          <cell r="A2178" t="str">
            <v>IMSV41</v>
          </cell>
          <cell r="B2178" t="str">
            <v>Edició de vídeo digital</v>
          </cell>
          <cell r="C2178" t="str">
            <v>Imatge i so</v>
          </cell>
          <cell r="D2178">
            <v>3</v>
          </cell>
          <cell r="E2178">
            <v>110</v>
          </cell>
          <cell r="F2178">
            <v>8.1</v>
          </cell>
          <cell r="G2178">
            <v>9.23</v>
          </cell>
        </row>
        <row r="2179">
          <cell r="A2179" t="str">
            <v>IMSV42</v>
          </cell>
          <cell r="B2179" t="str">
            <v>CREACIÓ DE GUIONS AUDIOVISUALS</v>
          </cell>
          <cell r="C2179" t="str">
            <v>Imatge i so</v>
          </cell>
          <cell r="D2179">
            <v>2</v>
          </cell>
          <cell r="E2179">
            <v>30</v>
          </cell>
          <cell r="F2179">
            <v>8.1</v>
          </cell>
          <cell r="G2179">
            <v>9.23</v>
          </cell>
        </row>
        <row r="2180">
          <cell r="A2180" t="str">
            <v>IMSV43</v>
          </cell>
          <cell r="B2180" t="str">
            <v>EDICIÓ DE VÍDEO AMB ADOBE PREMIERE (NIVELL MITJÀ)</v>
          </cell>
          <cell r="C2180" t="str">
            <v>Imatge i so</v>
          </cell>
          <cell r="D2180">
            <v>2</v>
          </cell>
          <cell r="E2180">
            <v>50</v>
          </cell>
          <cell r="F2180">
            <v>8.1</v>
          </cell>
          <cell r="G2180">
            <v>9.23</v>
          </cell>
        </row>
        <row r="2181">
          <cell r="A2181" t="str">
            <v>IMSV44</v>
          </cell>
          <cell r="B2181" t="str">
            <v>INTRODUCCIÓ AL MUNTATGE AUDIOVISUAL</v>
          </cell>
          <cell r="C2181" t="str">
            <v>Imatge i so</v>
          </cell>
          <cell r="D2181">
            <v>2</v>
          </cell>
          <cell r="E2181">
            <v>30</v>
          </cell>
          <cell r="F2181">
            <v>8.1</v>
          </cell>
          <cell r="G2181">
            <v>9.23</v>
          </cell>
        </row>
        <row r="2182">
          <cell r="A2182" t="str">
            <v>IMSV45</v>
          </cell>
          <cell r="B2182" t="str">
            <v>PROJECTES DE MOTION GRAPHICS AMB AFTER EFFECTS: NIVELL BÀSIC</v>
          </cell>
          <cell r="C2182" t="str">
            <v>Imatge i so</v>
          </cell>
          <cell r="D2182">
            <v>2</v>
          </cell>
          <cell r="E2182">
            <v>60</v>
          </cell>
          <cell r="F2182">
            <v>8.1</v>
          </cell>
          <cell r="G2182">
            <v>9.23</v>
          </cell>
        </row>
        <row r="2183">
          <cell r="A2183" t="str">
            <v>IMSV46</v>
          </cell>
          <cell r="B2183" t="str">
            <v>STORYTELLING PRÀCTIC</v>
          </cell>
          <cell r="C2183" t="str">
            <v>Imatge i so</v>
          </cell>
          <cell r="D2183">
            <v>2</v>
          </cell>
          <cell r="E2183">
            <v>30</v>
          </cell>
          <cell r="F2183">
            <v>8.1</v>
          </cell>
          <cell r="G2183">
            <v>9.23</v>
          </cell>
        </row>
        <row r="2184">
          <cell r="A2184" t="str">
            <v>IMSV47</v>
          </cell>
          <cell r="B2184" t="str">
            <v>CREACIÓ I DIFUSIÓ DE CONTINGUTS DIGITALS EN FORMAT PODCAST</v>
          </cell>
          <cell r="C2184" t="str">
            <v>Imatge i so</v>
          </cell>
          <cell r="D2184">
            <v>2</v>
          </cell>
          <cell r="E2184">
            <v>35</v>
          </cell>
          <cell r="F2184">
            <v>8.1</v>
          </cell>
          <cell r="G2184">
            <v>9.23</v>
          </cell>
        </row>
        <row r="2185">
          <cell r="A2185" t="str">
            <v>IMSV48</v>
          </cell>
          <cell r="B2185" t="str">
            <v>Realització i emissió en streaming amb vMix.</v>
          </cell>
          <cell r="C2185" t="str">
            <v>Imatge i so</v>
          </cell>
          <cell r="D2185">
            <v>3</v>
          </cell>
          <cell r="E2185">
            <v>120</v>
          </cell>
          <cell r="F2185">
            <v>8.1</v>
          </cell>
          <cell r="G2185">
            <v>9.23</v>
          </cell>
        </row>
        <row r="2186">
          <cell r="A2186" t="str">
            <v>IMSV49</v>
          </cell>
          <cell r="B2186" t="str">
            <v>Mescla i masterització professional de produccions musicals amb ProTools.</v>
          </cell>
          <cell r="C2186" t="str">
            <v>Imatge i so</v>
          </cell>
          <cell r="D2186">
            <v>3</v>
          </cell>
          <cell r="E2186">
            <v>100</v>
          </cell>
          <cell r="F2186">
            <v>8.1</v>
          </cell>
          <cell r="G2186">
            <v>9.23</v>
          </cell>
        </row>
        <row r="2187">
          <cell r="A2187" t="str">
            <v>INAD0001</v>
          </cell>
          <cell r="B2187" t="str">
            <v>MANIPULACIÓ EN CRU I CONSERVACIÓ D' ALIMENTS</v>
          </cell>
          <cell r="C2187" t="str">
            <v>Indústria alimentària</v>
          </cell>
          <cell r="D2187">
            <v>2</v>
          </cell>
          <cell r="E2187">
            <v>125</v>
          </cell>
          <cell r="F2187">
            <v>8.49</v>
          </cell>
          <cell r="G2187">
            <v>10.08</v>
          </cell>
        </row>
        <row r="2188">
          <cell r="A2188" t="str">
            <v>INAD0002</v>
          </cell>
          <cell r="B2188" t="str">
            <v>MANIPULACIÓ D' ALIMENTS D' ALT RISC</v>
          </cell>
          <cell r="C2188" t="str">
            <v>Indústria alimentària</v>
          </cell>
          <cell r="D2188">
            <v>2</v>
          </cell>
          <cell r="E2188">
            <v>25</v>
          </cell>
          <cell r="F2188">
            <v>8.49</v>
          </cell>
          <cell r="G2188">
            <v>10.08</v>
          </cell>
        </row>
        <row r="2189">
          <cell r="A2189" t="str">
            <v>INAD0003</v>
          </cell>
          <cell r="B2189" t="str">
            <v>PREELABORACIÓ I CONSERVACIÓ DE VEGETALS I BOLETS</v>
          </cell>
          <cell r="C2189" t="str">
            <v>Indústria alimentària</v>
          </cell>
          <cell r="D2189">
            <v>2</v>
          </cell>
          <cell r="E2189">
            <v>100</v>
          </cell>
          <cell r="F2189">
            <v>8.49</v>
          </cell>
          <cell r="G2189">
            <v>10.08</v>
          </cell>
        </row>
        <row r="2190">
          <cell r="A2190" t="str">
            <v>INAD0004</v>
          </cell>
          <cell r="B2190" t="str">
            <v>HIGIENE EN MENJADORS ESCOLARS</v>
          </cell>
          <cell r="C2190" t="str">
            <v>Indústria alimentària</v>
          </cell>
          <cell r="D2190">
            <v>1</v>
          </cell>
          <cell r="E2190">
            <v>30</v>
          </cell>
          <cell r="F2190">
            <v>8.49</v>
          </cell>
          <cell r="G2190">
            <v>10.08</v>
          </cell>
        </row>
        <row r="2191">
          <cell r="A2191" t="str">
            <v>INAD0005</v>
          </cell>
          <cell r="B2191" t="str">
            <v>PREELABORACIÓ I CONSERVACIÓ CULINÀRIA DE CARNS, AUS I CAÇA</v>
          </cell>
          <cell r="C2191" t="str">
            <v>Indústria alimentària</v>
          </cell>
          <cell r="D2191">
            <v>1</v>
          </cell>
          <cell r="E2191">
            <v>100</v>
          </cell>
          <cell r="F2191">
            <v>8.49</v>
          </cell>
          <cell r="G2191">
            <v>10.08</v>
          </cell>
        </row>
        <row r="2192">
          <cell r="A2192" t="str">
            <v>INAD0006</v>
          </cell>
          <cell r="B2192" t="str">
            <v>ENVASAT, CONDICIONAT I AMBAIXADOR DE PRODUCTES ALIMENTARIS</v>
          </cell>
          <cell r="C2192" t="str">
            <v>Indústria alimentària</v>
          </cell>
          <cell r="D2192">
            <v>1</v>
          </cell>
          <cell r="E2192">
            <v>60</v>
          </cell>
          <cell r="F2192">
            <v>8.49</v>
          </cell>
          <cell r="G2192">
            <v>10.08</v>
          </cell>
        </row>
        <row r="2193">
          <cell r="A2193" t="str">
            <v>INAD0007</v>
          </cell>
          <cell r="B2193" t="str">
            <v>Eines de gestió per a la qualitat i seguretat del protocol en la indústria alimentària</v>
          </cell>
          <cell r="C2193" t="str">
            <v>Indústria alimentària</v>
          </cell>
          <cell r="D2193">
            <v>2</v>
          </cell>
          <cell r="E2193">
            <v>30</v>
          </cell>
          <cell r="F2193">
            <v>8.49</v>
          </cell>
          <cell r="G2193">
            <v>10.08</v>
          </cell>
        </row>
        <row r="2194">
          <cell r="A2194" t="str">
            <v>INAD0008</v>
          </cell>
          <cell r="B2194" t="str">
            <v>OPERACIONS BASIQUES PER A LA PREPARACIÓ I VENDA DE PRODUCTES EN GRANS SUPERFÍCIES</v>
          </cell>
          <cell r="C2194" t="str">
            <v>Indústria alimentària</v>
          </cell>
          <cell r="D2194">
            <v>1</v>
          </cell>
          <cell r="E2194">
            <v>400</v>
          </cell>
          <cell r="F2194">
            <v>8.49</v>
          </cell>
          <cell r="G2194">
            <v>10.08</v>
          </cell>
        </row>
        <row r="2195">
          <cell r="A2195" t="str">
            <v>INAD0009</v>
          </cell>
          <cell r="B2195" t="str">
            <v>Al·lèrgies i intoleràncies alimentàries. Nivell avançat</v>
          </cell>
          <cell r="C2195" t="str">
            <v>Indústria alimentària</v>
          </cell>
          <cell r="D2195">
            <v>1</v>
          </cell>
          <cell r="E2195">
            <v>20</v>
          </cell>
          <cell r="F2195">
            <v>8.49</v>
          </cell>
          <cell r="G2195">
            <v>10.08</v>
          </cell>
        </row>
        <row r="2196">
          <cell r="A2196" t="str">
            <v>INAD0010</v>
          </cell>
          <cell r="B2196" t="str">
            <v>Al·lèrgies i intoleràncies alimentàries. Nivell bàsic</v>
          </cell>
          <cell r="C2196" t="str">
            <v>Indústria alimentària</v>
          </cell>
          <cell r="D2196">
            <v>1</v>
          </cell>
          <cell r="E2196">
            <v>6</v>
          </cell>
          <cell r="F2196">
            <v>8.49</v>
          </cell>
          <cell r="G2196">
            <v>10.08</v>
          </cell>
        </row>
        <row r="2197">
          <cell r="A2197" t="str">
            <v>INAD0011</v>
          </cell>
          <cell r="B2197" t="str">
            <v>Seguretat alimentària, manipulació i control d'aliments</v>
          </cell>
          <cell r="C2197" t="str">
            <v>Indústria alimentària</v>
          </cell>
          <cell r="D2197">
            <v>1</v>
          </cell>
          <cell r="E2197">
            <v>6</v>
          </cell>
          <cell r="F2197">
            <v>8.49</v>
          </cell>
          <cell r="G2197">
            <v>10.08</v>
          </cell>
        </row>
        <row r="2198">
          <cell r="A2198" t="str">
            <v>INAD0012</v>
          </cell>
          <cell r="B2198" t="str">
            <v>Sistemes APPCC bàsics per al comerç minorista d'alimentació</v>
          </cell>
          <cell r="C2198" t="str">
            <v>Indústria alimentària</v>
          </cell>
          <cell r="D2198">
            <v>2</v>
          </cell>
          <cell r="E2198">
            <v>10</v>
          </cell>
          <cell r="F2198">
            <v>8.49</v>
          </cell>
          <cell r="G2198">
            <v>10.08</v>
          </cell>
        </row>
        <row r="2199">
          <cell r="A2199" t="str">
            <v>INAD0013</v>
          </cell>
          <cell r="B2199" t="str">
            <v>Sistemes APPCC en la conservació d'aliments</v>
          </cell>
          <cell r="C2199" t="str">
            <v>Indústria alimentària</v>
          </cell>
          <cell r="D2199">
            <v>1</v>
          </cell>
          <cell r="E2199">
            <v>20</v>
          </cell>
          <cell r="F2199">
            <v>8.49</v>
          </cell>
          <cell r="G2199">
            <v>10.08</v>
          </cell>
        </row>
        <row r="2200">
          <cell r="A2200" t="str">
            <v>INAD0014</v>
          </cell>
          <cell r="B2200" t="str">
            <v>Habilitats digitals en la cadena de producció i logística en la indústria alimentària</v>
          </cell>
          <cell r="C2200" t="str">
            <v>Indústria alimentària</v>
          </cell>
          <cell r="D2200">
            <v>2</v>
          </cell>
          <cell r="E2200">
            <v>36</v>
          </cell>
          <cell r="F2200">
            <v>8.49</v>
          </cell>
          <cell r="G2200">
            <v>10.08</v>
          </cell>
        </row>
        <row r="2201">
          <cell r="A2201" t="str">
            <v>INAD0015</v>
          </cell>
          <cell r="B2201" t="str">
            <v>Operativa bàsica en l'elaboració de productes gurmet</v>
          </cell>
          <cell r="C2201" t="str">
            <v>Indústria alimentària</v>
          </cell>
          <cell r="D2201">
            <v>1</v>
          </cell>
          <cell r="E2201">
            <v>60</v>
          </cell>
          <cell r="F2201">
            <v>8.49</v>
          </cell>
          <cell r="G2201">
            <v>10.08</v>
          </cell>
        </row>
        <row r="2202">
          <cell r="A2202" t="str">
            <v>INAD0016</v>
          </cell>
          <cell r="B2202" t="str">
            <v>PROCESSAMENT D' ALIMENTS I GESTIÓ D' R + D + I EN INDÚSTRIES ALIMENTÀRIES</v>
          </cell>
          <cell r="C2202" t="str">
            <v>Indústria alimentària</v>
          </cell>
          <cell r="D2202">
            <v>3</v>
          </cell>
          <cell r="E2202">
            <v>200</v>
          </cell>
          <cell r="F2202">
            <v>8.49</v>
          </cell>
          <cell r="G2202">
            <v>10.08</v>
          </cell>
        </row>
        <row r="2203">
          <cell r="A2203" t="str">
            <v>INAD0017</v>
          </cell>
          <cell r="B2203" t="str">
            <v>EL CONTROL DE LA QUALITAT I SEGURETAT ALIMENTÀRIA EN LA INDÚSTRIA 4.0</v>
          </cell>
          <cell r="C2203" t="str">
            <v>Indústria alimentària</v>
          </cell>
          <cell r="D2203">
            <v>3</v>
          </cell>
          <cell r="E2203">
            <v>30</v>
          </cell>
          <cell r="F2203">
            <v>8.49</v>
          </cell>
          <cell r="G2203">
            <v>10.08</v>
          </cell>
        </row>
        <row r="2204">
          <cell r="A2204" t="str">
            <v>INAD01</v>
          </cell>
          <cell r="B2204" t="str">
            <v>Seguretat i higiene en la indústria alimentària</v>
          </cell>
          <cell r="C2204" t="str">
            <v>Indústria alimentària</v>
          </cell>
          <cell r="D2204">
            <v>3</v>
          </cell>
          <cell r="E2204">
            <v>60</v>
          </cell>
          <cell r="F2204">
            <v>8.49</v>
          </cell>
          <cell r="G2204">
            <v>10.08</v>
          </cell>
        </row>
        <row r="2205">
          <cell r="A2205" t="str">
            <v>INAD02</v>
          </cell>
          <cell r="B2205" t="str">
            <v>Higiene i Seguretat alimentària contra la COVID-19 a les empreses de restauració i turisme</v>
          </cell>
          <cell r="C2205" t="str">
            <v>Indústria alimentària</v>
          </cell>
          <cell r="D2205">
            <v>1</v>
          </cell>
          <cell r="E2205">
            <v>15</v>
          </cell>
          <cell r="F2205">
            <v>8.49</v>
          </cell>
          <cell r="G2205">
            <v>10.08</v>
          </cell>
        </row>
        <row r="2206">
          <cell r="A2206" t="str">
            <v>INAD03</v>
          </cell>
          <cell r="B2206" t="str">
            <v>Anàlisi de punts crítics</v>
          </cell>
          <cell r="C2206" t="str">
            <v>Indústria alimentària</v>
          </cell>
          <cell r="D2206">
            <v>1</v>
          </cell>
          <cell r="E2206">
            <v>33</v>
          </cell>
          <cell r="F2206">
            <v>8.49</v>
          </cell>
          <cell r="G2206">
            <v>10.08</v>
          </cell>
        </row>
        <row r="2207">
          <cell r="A2207" t="str">
            <v>INAD04</v>
          </cell>
          <cell r="B2207" t="str">
            <v>IMPLANTACIÓ DE PROTOCOL IFS VERSIÓ 7</v>
          </cell>
          <cell r="C2207" t="str">
            <v>Indústria alimentària</v>
          </cell>
          <cell r="D2207">
            <v>2</v>
          </cell>
          <cell r="E2207">
            <v>45</v>
          </cell>
          <cell r="F2207">
            <v>8.49</v>
          </cell>
          <cell r="G2207">
            <v>10.08</v>
          </cell>
        </row>
        <row r="2208">
          <cell r="A2208" t="str">
            <v>INAD05</v>
          </cell>
          <cell r="B2208" t="str">
            <v>IMPLANTACIÓ DEL PROTOCOL BRC VERSIÓ 8</v>
          </cell>
          <cell r="C2208" t="str">
            <v>Indústria alimentària</v>
          </cell>
          <cell r="D2208">
            <v>2</v>
          </cell>
          <cell r="E2208">
            <v>60</v>
          </cell>
          <cell r="F2208">
            <v>8.49</v>
          </cell>
          <cell r="G2208">
            <v>10.08</v>
          </cell>
        </row>
        <row r="2209">
          <cell r="A2209" t="str">
            <v>INAD06</v>
          </cell>
          <cell r="B2209" t="str">
            <v>Sostenibilitat mediambiental en la producció de begudes, olis i greixos</v>
          </cell>
          <cell r="C2209" t="str">
            <v>Indústria alimentària</v>
          </cell>
          <cell r="D2209">
            <v>2</v>
          </cell>
          <cell r="E2209">
            <v>30</v>
          </cell>
          <cell r="F2209">
            <v>8.49</v>
          </cell>
          <cell r="G2209">
            <v>10.08</v>
          </cell>
        </row>
        <row r="2210">
          <cell r="A2210" t="str">
            <v>INAF0001</v>
          </cell>
          <cell r="B2210" t="str">
            <v>OPERACIONS BÀSIQUES DE PANADERIA</v>
          </cell>
          <cell r="C2210" t="str">
            <v>Indústria alimentària</v>
          </cell>
          <cell r="D2210">
            <v>1</v>
          </cell>
          <cell r="E2210">
            <v>600</v>
          </cell>
          <cell r="F2210">
            <v>8.49</v>
          </cell>
          <cell r="G2210">
            <v>10.08</v>
          </cell>
        </row>
        <row r="2211">
          <cell r="A2211" t="str">
            <v>INAF0002</v>
          </cell>
          <cell r="B2211" t="str">
            <v>PASTISSERIA</v>
          </cell>
          <cell r="C2211" t="str">
            <v>Indústria alimentària</v>
          </cell>
          <cell r="D2211">
            <v>1</v>
          </cell>
          <cell r="E2211">
            <v>30</v>
          </cell>
          <cell r="F2211">
            <v>8.49</v>
          </cell>
          <cell r="G2211">
            <v>10.08</v>
          </cell>
        </row>
        <row r="2212">
          <cell r="A2212" t="str">
            <v>INAF0003</v>
          </cell>
          <cell r="B2212" t="str">
            <v>Productes i venda per impuls en fleca i pastisseria</v>
          </cell>
          <cell r="C2212" t="str">
            <v>Indústria alimentària</v>
          </cell>
          <cell r="D2212">
            <v>1</v>
          </cell>
          <cell r="E2212">
            <v>10</v>
          </cell>
          <cell r="F2212">
            <v>8.49</v>
          </cell>
          <cell r="G2212">
            <v>10.08</v>
          </cell>
        </row>
        <row r="2213">
          <cell r="A2213" t="str">
            <v>INAF0004</v>
          </cell>
          <cell r="B2213" t="str">
            <v>Elaboració de pans amb ferments naturals</v>
          </cell>
          <cell r="C2213" t="str">
            <v>Indústria alimentària</v>
          </cell>
          <cell r="D2213">
            <v>2</v>
          </cell>
          <cell r="E2213">
            <v>10</v>
          </cell>
          <cell r="F2213">
            <v>8.49</v>
          </cell>
          <cell r="G2213">
            <v>10.08</v>
          </cell>
        </row>
        <row r="2214">
          <cell r="A2214" t="str">
            <v>INAF0005</v>
          </cell>
          <cell r="B2214" t="str">
            <v>Masses mare natural en fleca i brioixeria</v>
          </cell>
          <cell r="C2214" t="str">
            <v>Indústria alimentària</v>
          </cell>
          <cell r="D2214">
            <v>2</v>
          </cell>
          <cell r="E2214">
            <v>10</v>
          </cell>
          <cell r="F2214">
            <v>8.49</v>
          </cell>
          <cell r="G2214">
            <v>10.08</v>
          </cell>
        </row>
        <row r="2215">
          <cell r="A2215" t="str">
            <v>INAF0006</v>
          </cell>
          <cell r="B2215" t="str">
            <v>Elaboració de pa</v>
          </cell>
          <cell r="C2215" t="str">
            <v>Indústria alimentària</v>
          </cell>
          <cell r="D2215">
            <v>2</v>
          </cell>
          <cell r="E2215">
            <v>20</v>
          </cell>
          <cell r="F2215">
            <v>8.49</v>
          </cell>
          <cell r="G2215">
            <v>10.08</v>
          </cell>
        </row>
        <row r="2216">
          <cell r="A2216" t="str">
            <v>INAF0007</v>
          </cell>
          <cell r="B2216" t="str">
            <v>Aplicació de tècniques d'elaboració de masses fullades</v>
          </cell>
          <cell r="C2216" t="str">
            <v>Indústria alimentària</v>
          </cell>
          <cell r="D2216">
            <v>2</v>
          </cell>
          <cell r="E2216">
            <v>10</v>
          </cell>
          <cell r="F2216">
            <v>8.49</v>
          </cell>
          <cell r="G2216">
            <v>10.08</v>
          </cell>
        </row>
        <row r="2217">
          <cell r="A2217" t="str">
            <v>INAF0008</v>
          </cell>
          <cell r="B2217" t="str">
            <v>Aplicacions bàsiques de la xocolata</v>
          </cell>
          <cell r="C2217" t="str">
            <v>Indústria alimentària</v>
          </cell>
          <cell r="D2217">
            <v>2</v>
          </cell>
          <cell r="E2217">
            <v>10</v>
          </cell>
          <cell r="F2217">
            <v>8.49</v>
          </cell>
          <cell r="G2217">
            <v>10.08</v>
          </cell>
        </row>
        <row r="2218">
          <cell r="A2218" t="str">
            <v>INAF0009</v>
          </cell>
          <cell r="B2218" t="str">
            <v>Elaboració de productes salats de fleca</v>
          </cell>
          <cell r="C2218" t="str">
            <v>Indústria alimentària</v>
          </cell>
          <cell r="D2218">
            <v>2</v>
          </cell>
          <cell r="E2218">
            <v>10</v>
          </cell>
          <cell r="F2218">
            <v>8.49</v>
          </cell>
          <cell r="G2218">
            <v>10.08</v>
          </cell>
        </row>
        <row r="2219">
          <cell r="A2219" t="str">
            <v>INAF0010</v>
          </cell>
          <cell r="B2219" t="str">
            <v>Dinamització de la fleca</v>
          </cell>
          <cell r="C2219" t="str">
            <v>Indústria alimentària</v>
          </cell>
          <cell r="D2219">
            <v>2</v>
          </cell>
          <cell r="E2219">
            <v>10</v>
          </cell>
          <cell r="F2219">
            <v>8.49</v>
          </cell>
          <cell r="G2219">
            <v>10.08</v>
          </cell>
        </row>
        <row r="2220">
          <cell r="A2220" t="str">
            <v>INAF0011</v>
          </cell>
          <cell r="B2220" t="str">
            <v>Punt de venda en fleques</v>
          </cell>
          <cell r="C2220" t="str">
            <v>Indústria alimentària</v>
          </cell>
          <cell r="D2220">
            <v>2</v>
          </cell>
          <cell r="E2220">
            <v>12</v>
          </cell>
          <cell r="F2220">
            <v>8.49</v>
          </cell>
          <cell r="G2220">
            <v>10.08</v>
          </cell>
        </row>
        <row r="2221">
          <cell r="A2221" t="str">
            <v>INAF0012</v>
          </cell>
          <cell r="B2221" t="str">
            <v>Pastisseria artesana, tècniques de base</v>
          </cell>
          <cell r="C2221" t="str">
            <v>Indústria alimentària</v>
          </cell>
          <cell r="D2221">
            <v>2</v>
          </cell>
          <cell r="E2221">
            <v>20</v>
          </cell>
          <cell r="F2221">
            <v>8.49</v>
          </cell>
          <cell r="G2221">
            <v>10.08</v>
          </cell>
        </row>
        <row r="2222">
          <cell r="A2222" t="str">
            <v>INAF0013</v>
          </cell>
          <cell r="B2222" t="str">
            <v>Productes de pastisseria per a festivitats</v>
          </cell>
          <cell r="C2222" t="str">
            <v>Indústria alimentària</v>
          </cell>
          <cell r="D2222">
            <v>2</v>
          </cell>
          <cell r="E2222">
            <v>10</v>
          </cell>
          <cell r="F2222">
            <v>8.49</v>
          </cell>
          <cell r="G2222">
            <v>10.08</v>
          </cell>
        </row>
        <row r="2223">
          <cell r="A2223" t="str">
            <v>INAF0014</v>
          </cell>
          <cell r="B2223" t="str">
            <v>Rebosteria</v>
          </cell>
          <cell r="C2223" t="str">
            <v>Indústria alimentària</v>
          </cell>
          <cell r="D2223">
            <v>2</v>
          </cell>
          <cell r="E2223">
            <v>20</v>
          </cell>
          <cell r="F2223">
            <v>8.49</v>
          </cell>
          <cell r="G2223">
            <v>10.08</v>
          </cell>
        </row>
        <row r="2224">
          <cell r="A2224" t="str">
            <v>INAF0015</v>
          </cell>
          <cell r="B2224" t="str">
            <v>Pastisseria amb massa mare natural</v>
          </cell>
          <cell r="C2224" t="str">
            <v>Indústria alimentària</v>
          </cell>
          <cell r="D2224">
            <v>2</v>
          </cell>
          <cell r="E2224">
            <v>10</v>
          </cell>
          <cell r="F2224">
            <v>8.49</v>
          </cell>
          <cell r="G2224">
            <v>10.08</v>
          </cell>
        </row>
        <row r="2225">
          <cell r="A2225" t="str">
            <v>INAF0016</v>
          </cell>
          <cell r="B2225" t="str">
            <v>Brioixeria creativa</v>
          </cell>
          <cell r="C2225" t="str">
            <v>Indústria alimentària</v>
          </cell>
          <cell r="D2225">
            <v>2</v>
          </cell>
          <cell r="E2225">
            <v>10</v>
          </cell>
          <cell r="F2225">
            <v>8.49</v>
          </cell>
          <cell r="G2225">
            <v>10.08</v>
          </cell>
        </row>
        <row r="2226">
          <cell r="A2226" t="str">
            <v>INAF0017</v>
          </cell>
          <cell r="B2226" t="str">
            <v>Productes de pastisseria per a intoleràncies</v>
          </cell>
          <cell r="C2226" t="str">
            <v>Indústria alimentària</v>
          </cell>
          <cell r="D2226">
            <v>2</v>
          </cell>
          <cell r="E2226">
            <v>10</v>
          </cell>
          <cell r="F2226">
            <v>8.49</v>
          </cell>
          <cell r="G2226">
            <v>10.08</v>
          </cell>
        </row>
        <row r="2227">
          <cell r="A2227" t="str">
            <v>INAF0018</v>
          </cell>
          <cell r="B2227" t="str">
            <v>Elaboracions tradicionals amb farines sense gluten</v>
          </cell>
          <cell r="C2227" t="str">
            <v>Indústria alimentària</v>
          </cell>
          <cell r="D2227">
            <v>2</v>
          </cell>
          <cell r="E2227">
            <v>10</v>
          </cell>
          <cell r="F2227">
            <v>8.49</v>
          </cell>
          <cell r="G2227">
            <v>10.08</v>
          </cell>
        </row>
        <row r="2228">
          <cell r="A2228" t="str">
            <v>INAH0001</v>
          </cell>
          <cell r="B2228" t="str">
            <v>El procés d'enologia i el tast</v>
          </cell>
          <cell r="C2228" t="str">
            <v>Indústria alimentària</v>
          </cell>
          <cell r="D2228">
            <v>2</v>
          </cell>
          <cell r="E2228">
            <v>40</v>
          </cell>
          <cell r="F2228">
            <v>8.49</v>
          </cell>
          <cell r="G2228">
            <v>10.08</v>
          </cell>
        </row>
        <row r="2229">
          <cell r="A2229" t="str">
            <v>INAH0002</v>
          </cell>
          <cell r="B2229" t="str">
            <v>Operacions bàsiques en celler</v>
          </cell>
          <cell r="C2229" t="str">
            <v>Indústria alimentària</v>
          </cell>
          <cell r="D2229">
            <v>1</v>
          </cell>
          <cell r="E2229">
            <v>32</v>
          </cell>
          <cell r="F2229">
            <v>8.49</v>
          </cell>
          <cell r="G2229">
            <v>10.08</v>
          </cell>
        </row>
        <row r="2230">
          <cell r="A2230" t="str">
            <v>INAH0003</v>
          </cell>
          <cell r="B2230" t="str">
            <v>Especialització i control de les operacions en celler</v>
          </cell>
          <cell r="C2230" t="str">
            <v>Indústria alimentària</v>
          </cell>
          <cell r="D2230">
            <v>2</v>
          </cell>
          <cell r="E2230">
            <v>60</v>
          </cell>
          <cell r="F2230">
            <v>8.49</v>
          </cell>
          <cell r="G2230">
            <v>10.08</v>
          </cell>
        </row>
        <row r="2231">
          <cell r="A2231" t="str">
            <v>INAH01</v>
          </cell>
          <cell r="B2231" t="str">
            <v>Noves solucions de packaging en vins</v>
          </cell>
          <cell r="C2231" t="str">
            <v>Indústria alimentària</v>
          </cell>
          <cell r="D2231">
            <v>2</v>
          </cell>
          <cell r="E2231">
            <v>50</v>
          </cell>
          <cell r="F2231">
            <v>8.49</v>
          </cell>
          <cell r="G2231">
            <v>10.08</v>
          </cell>
        </row>
        <row r="2232">
          <cell r="A2232" t="str">
            <v>INAH02</v>
          </cell>
          <cell r="B2232" t="str">
            <v>Elaboració de productes BIO en la indústria de begudes</v>
          </cell>
          <cell r="C2232" t="str">
            <v>Indústria alimentària</v>
          </cell>
          <cell r="D2232">
            <v>3</v>
          </cell>
          <cell r="E2232">
            <v>60</v>
          </cell>
          <cell r="F2232">
            <v>8.49</v>
          </cell>
          <cell r="G2232">
            <v>10.08</v>
          </cell>
        </row>
        <row r="2233">
          <cell r="A2233" t="str">
            <v>INAH03</v>
          </cell>
          <cell r="B2233" t="str">
            <v>Productes de qualitat diferenciada</v>
          </cell>
          <cell r="C2233" t="str">
            <v>Indústria alimentària</v>
          </cell>
          <cell r="D2233">
            <v>3</v>
          </cell>
          <cell r="E2233">
            <v>70</v>
          </cell>
          <cell r="F2233">
            <v>8.49</v>
          </cell>
          <cell r="G2233">
            <v>10.08</v>
          </cell>
        </row>
        <row r="2234">
          <cell r="A2234" t="str">
            <v>INAH04</v>
          </cell>
          <cell r="B2234" t="str">
            <v>Normativa de gestió de residus a la indústria alimentària de begudes</v>
          </cell>
          <cell r="C2234" t="str">
            <v>Indústria alimentària</v>
          </cell>
          <cell r="D2234">
            <v>3</v>
          </cell>
          <cell r="E2234">
            <v>50</v>
          </cell>
          <cell r="F2234">
            <v>8.49</v>
          </cell>
          <cell r="G2234">
            <v>10.08</v>
          </cell>
        </row>
        <row r="2235">
          <cell r="A2235" t="str">
            <v>INAH05</v>
          </cell>
          <cell r="B2235" t="str">
            <v>Control microbiològic en l'elaboració de vins de qualitat</v>
          </cell>
          <cell r="C2235" t="str">
            <v>Indústria alimentària</v>
          </cell>
          <cell r="D2235">
            <v>3</v>
          </cell>
          <cell r="E2235">
            <v>35</v>
          </cell>
          <cell r="F2235">
            <v>8.49</v>
          </cell>
          <cell r="G2235">
            <v>10.08</v>
          </cell>
        </row>
        <row r="2236">
          <cell r="A2236" t="str">
            <v>INAH06</v>
          </cell>
          <cell r="B2236" t="str">
            <v>Sistemes de Gestió de la producció i elaboració de vins de qualitat</v>
          </cell>
          <cell r="C2236" t="str">
            <v>Indústria alimentària</v>
          </cell>
          <cell r="D2236">
            <v>3</v>
          </cell>
          <cell r="E2236">
            <v>28</v>
          </cell>
          <cell r="F2236">
            <v>8.49</v>
          </cell>
          <cell r="G2236">
            <v>10.08</v>
          </cell>
        </row>
        <row r="2237">
          <cell r="A2237" t="str">
            <v>INAH07</v>
          </cell>
          <cell r="B2237" t="str">
            <v>Formació en experts tastadors de vins de qualitat</v>
          </cell>
          <cell r="C2237" t="str">
            <v>Indústria alimentària</v>
          </cell>
          <cell r="D2237">
            <v>3</v>
          </cell>
          <cell r="E2237">
            <v>70</v>
          </cell>
          <cell r="F2237">
            <v>8.49</v>
          </cell>
          <cell r="G2237">
            <v>10.08</v>
          </cell>
        </row>
        <row r="2238">
          <cell r="A2238" t="str">
            <v>INAH08</v>
          </cell>
          <cell r="B2238" t="str">
            <v>Anàlisi sensorial de vins blancs</v>
          </cell>
          <cell r="C2238" t="str">
            <v>Indústria alimentària</v>
          </cell>
          <cell r="D2238">
            <v>2</v>
          </cell>
          <cell r="E2238">
            <v>60</v>
          </cell>
          <cell r="F2238">
            <v>8.49</v>
          </cell>
          <cell r="G2238">
            <v>10.08</v>
          </cell>
        </row>
        <row r="2239">
          <cell r="A2239" t="str">
            <v>INAI0001</v>
          </cell>
          <cell r="B2239" t="str">
            <v>OPERADOR D' INDÚSTRIA CÀRNIA I DESOSSAT INDUSTRIAL</v>
          </cell>
          <cell r="C2239" t="str">
            <v>Indústria alimentària</v>
          </cell>
          <cell r="D2239">
            <v>1</v>
          </cell>
          <cell r="E2239">
            <v>600</v>
          </cell>
          <cell r="F2239">
            <v>8.49</v>
          </cell>
          <cell r="G2239">
            <v>10.08</v>
          </cell>
        </row>
        <row r="2240">
          <cell r="A2240" t="str">
            <v>INAI0002</v>
          </cell>
          <cell r="B2240" t="str">
            <v>PREPARACIÓ I MANIPULAT DE PALETES I PERNILS CURATS</v>
          </cell>
          <cell r="C2240" t="str">
            <v>Indústria alimentària</v>
          </cell>
          <cell r="D2240">
            <v>1</v>
          </cell>
          <cell r="E2240">
            <v>160</v>
          </cell>
          <cell r="F2240">
            <v>8.49</v>
          </cell>
          <cell r="G2240">
            <v>10.08</v>
          </cell>
        </row>
        <row r="2241">
          <cell r="A2241" t="str">
            <v>INAI0003</v>
          </cell>
          <cell r="B2241" t="str">
            <v>OPERACIONS AUXILIARS DE CARNISSERIA I XARCUTERIA</v>
          </cell>
          <cell r="C2241" t="str">
            <v>Indústria alimentària</v>
          </cell>
          <cell r="D2241">
            <v>1</v>
          </cell>
          <cell r="E2241">
            <v>185</v>
          </cell>
          <cell r="F2241">
            <v>8.49</v>
          </cell>
          <cell r="G2241">
            <v>10.08</v>
          </cell>
        </row>
        <row r="2242">
          <cell r="A2242" t="str">
            <v>INAI0004</v>
          </cell>
          <cell r="B2242" t="str">
            <v>Innovació en la indústria càrnia i de la proteïna alternativa</v>
          </cell>
          <cell r="C2242" t="str">
            <v>Indústria alimentària</v>
          </cell>
          <cell r="D2242">
            <v>2</v>
          </cell>
          <cell r="E2242">
            <v>65</v>
          </cell>
          <cell r="F2242">
            <v>8.49</v>
          </cell>
          <cell r="G2242">
            <v>10.08</v>
          </cell>
        </row>
        <row r="2243">
          <cell r="A2243" t="str">
            <v>INAI0005</v>
          </cell>
          <cell r="B2243" t="str">
            <v>OPERACIONS DE ZONA DE CONSERVES D' ELABORATS DE PORCÍ</v>
          </cell>
          <cell r="C2243" t="str">
            <v>Indústria alimentària</v>
          </cell>
          <cell r="D2243">
            <v>1</v>
          </cell>
          <cell r="E2243">
            <v>216</v>
          </cell>
          <cell r="F2243">
            <v>8.49</v>
          </cell>
          <cell r="G2243">
            <v>10.08</v>
          </cell>
        </row>
        <row r="2244">
          <cell r="A2244" t="str">
            <v>INAI0006</v>
          </cell>
          <cell r="B2244" t="str">
            <v>PRODUCTES CARNIS TRACTATS PER CALOR</v>
          </cell>
          <cell r="C2244" t="str">
            <v>Indústria alimentària</v>
          </cell>
          <cell r="D2244">
            <v>1</v>
          </cell>
          <cell r="E2244">
            <v>150</v>
          </cell>
          <cell r="F2244">
            <v>8.49</v>
          </cell>
          <cell r="G2244">
            <v>10.08</v>
          </cell>
        </row>
        <row r="2245">
          <cell r="A2245" t="str">
            <v>INAI01</v>
          </cell>
          <cell r="B2245" t="str">
            <v>Operacions d'especejament, empaquetat i envasat en la indústria càrnia porcina</v>
          </cell>
          <cell r="C2245" t="str">
            <v>Indústria alimentària</v>
          </cell>
          <cell r="D2245">
            <v>1</v>
          </cell>
          <cell r="E2245">
            <v>228</v>
          </cell>
          <cell r="F2245">
            <v>8.49</v>
          </cell>
          <cell r="G2245">
            <v>10.08</v>
          </cell>
        </row>
        <row r="2246">
          <cell r="A2246" t="str">
            <v>INAI02</v>
          </cell>
          <cell r="B2246" t="str">
            <v>ELABORACIÓ, PREPARACIÓ I CONSERVACIÓ DE PRODUCTES CARNIS PER A LA SEVA VENDA</v>
          </cell>
          <cell r="C2246" t="str">
            <v>Indústria alimentària</v>
          </cell>
          <cell r="D2246">
            <v>2</v>
          </cell>
          <cell r="E2246">
            <v>75</v>
          </cell>
          <cell r="F2246">
            <v>8.49</v>
          </cell>
          <cell r="G2246">
            <v>10.08</v>
          </cell>
        </row>
        <row r="2247">
          <cell r="A2247" t="str">
            <v>INAI03</v>
          </cell>
          <cell r="B2247" t="str">
            <v>Operacions bàsiques en la preparació per a la venda de productes de carnisseria i xarcuteria</v>
          </cell>
          <cell r="C2247" t="str">
            <v>Indústria alimentària</v>
          </cell>
          <cell r="D2247">
            <v>1</v>
          </cell>
          <cell r="E2247">
            <v>310</v>
          </cell>
          <cell r="F2247">
            <v>8.49</v>
          </cell>
          <cell r="G2247">
            <v>10.08</v>
          </cell>
        </row>
        <row r="2248">
          <cell r="A2248" t="str">
            <v>INAI04</v>
          </cell>
          <cell r="B2248" t="str">
            <v>Recepció, emmagatzematge i condicionament de productes carnis.</v>
          </cell>
          <cell r="C2248" t="str">
            <v>Indústria alimentària</v>
          </cell>
          <cell r="D2248">
            <v>2</v>
          </cell>
          <cell r="E2248">
            <v>140</v>
          </cell>
          <cell r="F2248">
            <v>8.49</v>
          </cell>
          <cell r="G2248">
            <v>10.08</v>
          </cell>
        </row>
        <row r="2249">
          <cell r="A2249" t="str">
            <v>INAI05</v>
          </cell>
          <cell r="B2249" t="str">
            <v>Venda i manipulació de productes carnics.</v>
          </cell>
          <cell r="C2249" t="str">
            <v>Indústria alimentària</v>
          </cell>
          <cell r="D2249">
            <v>2</v>
          </cell>
          <cell r="E2249">
            <v>210</v>
          </cell>
          <cell r="F2249">
            <v>8.49</v>
          </cell>
          <cell r="G2249">
            <v>10.08</v>
          </cell>
        </row>
        <row r="2250">
          <cell r="A2250" t="str">
            <v>INAJ0001</v>
          </cell>
          <cell r="B2250" t="str">
            <v>Operacions bàsiques a la cadena de producció i el processament a la indústria pesquera de la tonyina roja</v>
          </cell>
          <cell r="C2250" t="str">
            <v>Indústria alimentària</v>
          </cell>
          <cell r="D2250">
            <v>1</v>
          </cell>
          <cell r="E2250">
            <v>70</v>
          </cell>
          <cell r="F2250">
            <v>8.49</v>
          </cell>
          <cell r="G2250">
            <v>10.08</v>
          </cell>
        </row>
        <row r="2251">
          <cell r="A2251" t="str">
            <v>INAJ0002</v>
          </cell>
          <cell r="B2251" t="str">
            <v>PREELABORACIÓ I CONSERVACIÓ DE PEIXOS, CRUSTACIS I MOL·LUSCS</v>
          </cell>
          <cell r="C2251" t="str">
            <v>Indústria alimentària</v>
          </cell>
          <cell r="D2251">
            <v>2</v>
          </cell>
          <cell r="E2251">
            <v>100</v>
          </cell>
          <cell r="F2251">
            <v>8.49</v>
          </cell>
          <cell r="G2251">
            <v>10.08</v>
          </cell>
        </row>
        <row r="2252">
          <cell r="A2252" t="str">
            <v>INAJ0003</v>
          </cell>
          <cell r="B2252" t="str">
            <v>COMERCIALITZACIÓ DE PRODUCTES PESQUERS I AQÜÍCOLES</v>
          </cell>
          <cell r="C2252" t="str">
            <v>Indústria alimentària</v>
          </cell>
          <cell r="D2252">
            <v>2</v>
          </cell>
          <cell r="E2252">
            <v>25</v>
          </cell>
          <cell r="F2252">
            <v>8.49</v>
          </cell>
          <cell r="G2252">
            <v>10.08</v>
          </cell>
        </row>
        <row r="2253">
          <cell r="A2253" t="str">
            <v>INAJ0004</v>
          </cell>
          <cell r="B2253" t="str">
            <v>NOUS ALIMENTS I TRANSFORMATS DE LA PESCA I L' AQÜICULTURA.</v>
          </cell>
          <cell r="C2253" t="str">
            <v>Indústria alimentària</v>
          </cell>
          <cell r="D2253">
            <v>2</v>
          </cell>
          <cell r="E2253">
            <v>25</v>
          </cell>
          <cell r="F2253">
            <v>8.49</v>
          </cell>
          <cell r="G2253">
            <v>10.08</v>
          </cell>
        </row>
        <row r="2254">
          <cell r="A2254" t="str">
            <v>INAJ01</v>
          </cell>
          <cell r="B2254" t="str">
            <v>VENDA I MANIPULACIÓ DE PRODUCTES DE PEIXATERIA</v>
          </cell>
          <cell r="C2254" t="str">
            <v>Indústria alimentària</v>
          </cell>
          <cell r="D2254">
            <v>2</v>
          </cell>
          <cell r="E2254">
            <v>190</v>
          </cell>
          <cell r="F2254">
            <v>8.49</v>
          </cell>
          <cell r="G2254">
            <v>10.08</v>
          </cell>
        </row>
        <row r="2255">
          <cell r="A2255" t="str">
            <v>INAJ02</v>
          </cell>
          <cell r="B2255" t="str">
            <v>Recepció i emmagatzematge de peix i marisc</v>
          </cell>
          <cell r="C2255" t="str">
            <v>Indústria alimentària</v>
          </cell>
          <cell r="D2255">
            <v>2</v>
          </cell>
          <cell r="E2255">
            <v>100</v>
          </cell>
          <cell r="F2255">
            <v>8.49</v>
          </cell>
          <cell r="G2255">
            <v>10.08</v>
          </cell>
        </row>
        <row r="2256">
          <cell r="A2256" t="str">
            <v>INAK0001</v>
          </cell>
          <cell r="B2256" t="str">
            <v>Tècniques en tast d'olis</v>
          </cell>
          <cell r="C2256" t="str">
            <v>Indústria alimentària</v>
          </cell>
          <cell r="D2256">
            <v>2</v>
          </cell>
          <cell r="E2256">
            <v>12</v>
          </cell>
          <cell r="F2256">
            <v>8.49</v>
          </cell>
          <cell r="G2256">
            <v>10.08</v>
          </cell>
        </row>
        <row r="2257">
          <cell r="A2257" t="str">
            <v>INAK01</v>
          </cell>
          <cell r="B2257" t="str">
            <v>Formació d'experts tastadors d'oli d'oliva verge</v>
          </cell>
          <cell r="C2257" t="str">
            <v>Indústria alimentària</v>
          </cell>
          <cell r="D2257">
            <v>3</v>
          </cell>
          <cell r="E2257">
            <v>65</v>
          </cell>
          <cell r="F2257">
            <v>8.49</v>
          </cell>
          <cell r="G2257">
            <v>10.08</v>
          </cell>
        </row>
        <row r="2258">
          <cell r="A2258" t="str">
            <v>INAK02</v>
          </cell>
          <cell r="B2258" t="str">
            <v>Elaboració d'oli d'oliva verge extra (OOVE) Gourmet</v>
          </cell>
          <cell r="C2258" t="str">
            <v>Indústria alimentària</v>
          </cell>
          <cell r="D2258">
            <v>3</v>
          </cell>
          <cell r="E2258">
            <v>70</v>
          </cell>
          <cell r="F2258">
            <v>8.49</v>
          </cell>
          <cell r="G2258">
            <v>10.08</v>
          </cell>
        </row>
        <row r="2259">
          <cell r="A2259" t="str">
            <v>MAMA0001</v>
          </cell>
          <cell r="B2259" t="str">
            <v>INDÚSTRIES DE SERRAT, PASTA I TAULERS</v>
          </cell>
          <cell r="C2259" t="str">
            <v>Fusta, moble i suro</v>
          </cell>
          <cell r="D2259">
            <v>1</v>
          </cell>
          <cell r="E2259">
            <v>115</v>
          </cell>
          <cell r="F2259">
            <v>6.52</v>
          </cell>
          <cell r="G2259">
            <v>7.44</v>
          </cell>
        </row>
        <row r="2260">
          <cell r="A2260" t="str">
            <v>MAMA0002</v>
          </cell>
          <cell r="B2260" t="str">
            <v>TALLA D' ELEMENTS DECORATIUS EN FUSTA</v>
          </cell>
          <cell r="C2260" t="str">
            <v>Fusta, moble i suro</v>
          </cell>
          <cell r="D2260">
            <v>2</v>
          </cell>
          <cell r="E2260">
            <v>80</v>
          </cell>
          <cell r="F2260">
            <v>6.52</v>
          </cell>
          <cell r="G2260">
            <v>7.44</v>
          </cell>
        </row>
        <row r="2261">
          <cell r="A2261" t="str">
            <v>MAMB01</v>
          </cell>
          <cell r="B2261" t="str">
            <v>INSTAL·LACIÓ DE SÒLS DE FUSTA I DERIVATS.</v>
          </cell>
          <cell r="C2261" t="str">
            <v>Fusta, moble i suro</v>
          </cell>
          <cell r="D2261">
            <v>2</v>
          </cell>
          <cell r="E2261">
            <v>60</v>
          </cell>
          <cell r="F2261">
            <v>6.52</v>
          </cell>
          <cell r="G2261">
            <v>7.44</v>
          </cell>
        </row>
        <row r="2262">
          <cell r="A2262" t="str">
            <v>MAMB02</v>
          </cell>
          <cell r="B2262" t="str">
            <v>INSTAL·LACIÓ DE REVESTIMENTS DE PARETS, SOSTRES, ARMARIS I SIMILARS DE FUSTA.</v>
          </cell>
          <cell r="C2262" t="str">
            <v>Fusta, moble i suro</v>
          </cell>
          <cell r="D2262">
            <v>2</v>
          </cell>
          <cell r="E2262">
            <v>60</v>
          </cell>
          <cell r="F2262">
            <v>6.52</v>
          </cell>
          <cell r="G2262">
            <v>7.44</v>
          </cell>
        </row>
        <row r="2263">
          <cell r="A2263" t="str">
            <v>MAMB03</v>
          </cell>
          <cell r="B2263" t="str">
            <v>INSTAL·LACIÓ DE MOBLE MODULAR</v>
          </cell>
          <cell r="C2263" t="str">
            <v>Fusta, moble i suro</v>
          </cell>
          <cell r="D2263">
            <v>2</v>
          </cell>
          <cell r="E2263">
            <v>80</v>
          </cell>
          <cell r="F2263">
            <v>6.52</v>
          </cell>
          <cell r="G2263">
            <v>7.44</v>
          </cell>
        </row>
        <row r="2264">
          <cell r="A2264" t="str">
            <v>MAMB04</v>
          </cell>
          <cell r="B2264" t="str">
            <v>INSTAL·LACIÓ DE MOBLES DE CUINA</v>
          </cell>
          <cell r="C2264" t="str">
            <v>Fusta, moble i suro</v>
          </cell>
          <cell r="D2264">
            <v>2</v>
          </cell>
          <cell r="E2264">
            <v>80</v>
          </cell>
          <cell r="F2264">
            <v>6.52</v>
          </cell>
          <cell r="G2264">
            <v>7.44</v>
          </cell>
        </row>
        <row r="2265">
          <cell r="A2265" t="str">
            <v>MAMB05</v>
          </cell>
          <cell r="B2265" t="str">
            <v>INSTAL·LACIÓ DE DECORACIONS INTEGRALS DE MOBLE</v>
          </cell>
          <cell r="C2265" t="str">
            <v>Fusta, moble i suro</v>
          </cell>
          <cell r="D2265">
            <v>2</v>
          </cell>
          <cell r="E2265">
            <v>80</v>
          </cell>
          <cell r="F2265">
            <v>6.52</v>
          </cell>
          <cell r="G2265">
            <v>7.44</v>
          </cell>
        </row>
        <row r="2266">
          <cell r="A2266" t="str">
            <v>MAMD0001</v>
          </cell>
          <cell r="B2266" t="str">
            <v>RESTAURACIÓ, RECICLATGE I ALTA DECORACIÓ EN FUSTA.</v>
          </cell>
          <cell r="C2266" t="str">
            <v>Fusta, moble i suro</v>
          </cell>
          <cell r="D2266">
            <v>1</v>
          </cell>
          <cell r="E2266">
            <v>110</v>
          </cell>
          <cell r="F2266">
            <v>6.52</v>
          </cell>
          <cell r="G2266">
            <v>7.44</v>
          </cell>
        </row>
        <row r="2267">
          <cell r="A2267" t="str">
            <v>MAMD0002</v>
          </cell>
          <cell r="B2267" t="str">
            <v>MOBLAMENT DE CUINES APLICACIÓ SOFTWARE SKETCHUP</v>
          </cell>
          <cell r="C2267" t="str">
            <v>Fusta, moble i suro</v>
          </cell>
          <cell r="D2267">
            <v>2</v>
          </cell>
          <cell r="E2267">
            <v>50</v>
          </cell>
          <cell r="F2267">
            <v>6.52</v>
          </cell>
          <cell r="G2267">
            <v>7.44</v>
          </cell>
        </row>
        <row r="2268">
          <cell r="A2268" t="str">
            <v>MAMD0003</v>
          </cell>
          <cell r="B2268" t="str">
            <v>DISSENY I FABRICACIÓ DE MOBLES AMB SOLIDWORKS I SWOODCAM</v>
          </cell>
          <cell r="C2268" t="str">
            <v>Fusta, moble i suro</v>
          </cell>
          <cell r="D2268">
            <v>2</v>
          </cell>
          <cell r="E2268">
            <v>54</v>
          </cell>
          <cell r="F2268">
            <v>6.52</v>
          </cell>
          <cell r="G2268">
            <v>7.44</v>
          </cell>
        </row>
        <row r="2269">
          <cell r="A2269" t="str">
            <v>MAMD0004</v>
          </cell>
          <cell r="B2269" t="str">
            <v>Gestió de processos per al disseny d'un sistema integrat de gestió en PIMEs fabricants de mobiliari</v>
          </cell>
          <cell r="C2269" t="str">
            <v>Fusta, moble i suro</v>
          </cell>
          <cell r="D2269">
            <v>3</v>
          </cell>
          <cell r="E2269">
            <v>36</v>
          </cell>
          <cell r="F2269">
            <v>6.52</v>
          </cell>
          <cell r="G2269">
            <v>7.44</v>
          </cell>
        </row>
        <row r="2270">
          <cell r="A2270" t="str">
            <v>MAMD0005</v>
          </cell>
          <cell r="B2270" t="str">
            <v>Habilitats digitals per al sector de la fusta i el moble</v>
          </cell>
          <cell r="C2270" t="str">
            <v>Fusta, moble i suro</v>
          </cell>
          <cell r="D2270">
            <v>2</v>
          </cell>
          <cell r="E2270">
            <v>25</v>
          </cell>
          <cell r="F2270">
            <v>6.52</v>
          </cell>
          <cell r="G2270">
            <v>7.44</v>
          </cell>
        </row>
        <row r="2271">
          <cell r="A2271" t="str">
            <v>MAMD01</v>
          </cell>
          <cell r="B2271" t="str">
            <v>PROGRAMACIÓ DE LA MAQUINÀRIA DE CONTROL NUMÈRIC COMPUTERITZAT (CNC) EN INDÚSTRIES DE FABRICACIÓ DE MOBILIARI I ELEMENTS DE FUSTERIA</v>
          </cell>
          <cell r="C2271" t="str">
            <v>Fusta, moble i suro</v>
          </cell>
          <cell r="D2271">
            <v>3</v>
          </cell>
          <cell r="E2271">
            <v>90</v>
          </cell>
          <cell r="F2271">
            <v>6.52</v>
          </cell>
          <cell r="G2271">
            <v>7.44</v>
          </cell>
        </row>
        <row r="2272">
          <cell r="A2272" t="str">
            <v>MAMD02</v>
          </cell>
          <cell r="B2272" t="str">
            <v>VISUALITZACIÓ DE PROTOTIPS MITJANÇANT PROGRAMARI DE MODELATGE, ANIMACIÓ I RENDERITZACIÓ EN 3D</v>
          </cell>
          <cell r="C2272" t="str">
            <v>Fusta, moble i suro</v>
          </cell>
          <cell r="D2272">
            <v>3</v>
          </cell>
          <cell r="E2272">
            <v>100</v>
          </cell>
          <cell r="F2272">
            <v>6.52</v>
          </cell>
          <cell r="G2272">
            <v>7.44</v>
          </cell>
        </row>
        <row r="2273">
          <cell r="A2273" t="str">
            <v>MAMD03</v>
          </cell>
          <cell r="B2273" t="str">
            <v>NOUS ACABATS A LA INDÚSTRIA DEL MOBLE</v>
          </cell>
          <cell r="C2273" t="str">
            <v>Fusta, moble i suro</v>
          </cell>
          <cell r="D2273">
            <v>2</v>
          </cell>
          <cell r="E2273">
            <v>60</v>
          </cell>
          <cell r="F2273">
            <v>6.52</v>
          </cell>
          <cell r="G2273">
            <v>7.44</v>
          </cell>
        </row>
        <row r="2274">
          <cell r="A2274" t="str">
            <v>MAMD04</v>
          </cell>
          <cell r="B2274" t="str">
            <v>PREPARACIÓ DE MÀQUINES DE TALL, ACOBLAT I ACABAT EN TAPISSERIA</v>
          </cell>
          <cell r="C2274" t="str">
            <v>Fusta, moble i suro</v>
          </cell>
          <cell r="D2274">
            <v>1</v>
          </cell>
          <cell r="E2274">
            <v>30</v>
          </cell>
          <cell r="F2274">
            <v>6.52</v>
          </cell>
          <cell r="G2274">
            <v>7.44</v>
          </cell>
        </row>
        <row r="2275">
          <cell r="A2275" t="str">
            <v>MAMD05</v>
          </cell>
          <cell r="B2275" t="str">
            <v>MUNTATGE DE MOBLES D' EBENISTERIA</v>
          </cell>
          <cell r="C2275" t="str">
            <v>Fusta, moble i suro</v>
          </cell>
          <cell r="D2275">
            <v>2</v>
          </cell>
          <cell r="E2275">
            <v>80</v>
          </cell>
          <cell r="F2275">
            <v>6.52</v>
          </cell>
          <cell r="G2275">
            <v>7.44</v>
          </cell>
        </row>
        <row r="2276">
          <cell r="A2276" t="str">
            <v>MAMD06</v>
          </cell>
          <cell r="B2276" t="str">
            <v>MUNTATGE DE MOBLE MODULAR</v>
          </cell>
          <cell r="C2276" t="str">
            <v>Fusta, moble i suro</v>
          </cell>
          <cell r="D2276">
            <v>2</v>
          </cell>
          <cell r="E2276">
            <v>80</v>
          </cell>
          <cell r="F2276">
            <v>6.52</v>
          </cell>
          <cell r="G2276">
            <v>7.44</v>
          </cell>
        </row>
        <row r="2277">
          <cell r="A2277" t="str">
            <v>MAMD07</v>
          </cell>
          <cell r="B2277" t="str">
            <v>MUNTATGE D' ELEMENTS DE FUSTERIA</v>
          </cell>
          <cell r="C2277" t="str">
            <v>Fusta, moble i suro</v>
          </cell>
          <cell r="D2277">
            <v>2</v>
          </cell>
          <cell r="E2277">
            <v>80</v>
          </cell>
          <cell r="F2277">
            <v>6.52</v>
          </cell>
          <cell r="G2277">
            <v>7.44</v>
          </cell>
        </row>
        <row r="2278">
          <cell r="A2278" t="str">
            <v>MAMD08</v>
          </cell>
          <cell r="B2278" t="str">
            <v>Procediments bàsics en serveis de fusteria</v>
          </cell>
          <cell r="C2278" t="str">
            <v>Fusta, moble i suro</v>
          </cell>
          <cell r="D2278">
            <v>1</v>
          </cell>
          <cell r="E2278">
            <v>125</v>
          </cell>
          <cell r="F2278">
            <v>6.52</v>
          </cell>
          <cell r="G2278">
            <v>7.44</v>
          </cell>
        </row>
        <row r="2279">
          <cell r="A2279" t="str">
            <v>MAPN0001</v>
          </cell>
          <cell r="B2279" t="str">
            <v>ANGLÈS TECNICO MARITIMO NIVELL 2 (BÀSIC)</v>
          </cell>
          <cell r="C2279" t="str">
            <v>Marítim pesquer</v>
          </cell>
          <cell r="D2279">
            <v>1</v>
          </cell>
          <cell r="E2279">
            <v>90</v>
          </cell>
          <cell r="F2279">
            <v>6.27</v>
          </cell>
          <cell r="G2279">
            <v>8.01</v>
          </cell>
        </row>
        <row r="2280">
          <cell r="A2280" t="str">
            <v>MAPN0002</v>
          </cell>
          <cell r="B2280" t="str">
            <v>FORMACIÓ BASICA EN PROTECCIÓ MARITIMA</v>
          </cell>
          <cell r="C2280" t="str">
            <v>Marítim pesquer</v>
          </cell>
          <cell r="D2280">
            <v>1</v>
          </cell>
          <cell r="E2280">
            <v>12</v>
          </cell>
          <cell r="F2280">
            <v>6.27</v>
          </cell>
          <cell r="G2280">
            <v>8.01</v>
          </cell>
        </row>
        <row r="2281">
          <cell r="A2281" t="str">
            <v>MAPN0003</v>
          </cell>
          <cell r="B2281" t="str">
            <v>ESTIBA I DESESTIBA DE MERCADERIA</v>
          </cell>
          <cell r="C2281" t="str">
            <v>Marítim pesquer</v>
          </cell>
          <cell r="D2281">
            <v>1</v>
          </cell>
          <cell r="E2281">
            <v>40</v>
          </cell>
          <cell r="F2281">
            <v>6.27</v>
          </cell>
          <cell r="G2281">
            <v>8.01</v>
          </cell>
        </row>
        <row r="2282">
          <cell r="A2282" t="str">
            <v>MAPN0004</v>
          </cell>
          <cell r="B2282" t="str">
            <v>MANEIG DE MÀQUINES EN VAIXELLS MERCANTS</v>
          </cell>
          <cell r="C2282" t="str">
            <v>Marítim pesquer</v>
          </cell>
          <cell r="D2282">
            <v>1</v>
          </cell>
          <cell r="E2282">
            <v>70</v>
          </cell>
          <cell r="F2282">
            <v>6.27</v>
          </cell>
          <cell r="G2282">
            <v>8.01</v>
          </cell>
        </row>
        <row r="2283">
          <cell r="A2283" t="str">
            <v>MAPN0005</v>
          </cell>
          <cell r="B2283" t="str">
            <v>FLUX DOCUMENTAL EN EL TRANSPORT MARÍTIM</v>
          </cell>
          <cell r="C2283" t="str">
            <v>Marítim pesquer</v>
          </cell>
          <cell r="D2283">
            <v>3</v>
          </cell>
          <cell r="E2283">
            <v>14</v>
          </cell>
          <cell r="F2283">
            <v>6.27</v>
          </cell>
          <cell r="G2283">
            <v>8.01</v>
          </cell>
        </row>
        <row r="2284">
          <cell r="A2284" t="str">
            <v>MAPN0006</v>
          </cell>
          <cell r="B2284" t="str">
            <v>ELECTRÒNICA BÀSICA PER AL MAR</v>
          </cell>
          <cell r="C2284" t="str">
            <v>Marítim pesquer</v>
          </cell>
          <cell r="D2284">
            <v>2</v>
          </cell>
          <cell r="E2284">
            <v>93</v>
          </cell>
          <cell r="F2284">
            <v>6.27</v>
          </cell>
          <cell r="G2284">
            <v>8.01</v>
          </cell>
        </row>
        <row r="2285">
          <cell r="A2285" t="str">
            <v>MAPN0007</v>
          </cell>
          <cell r="B2285" t="str">
            <v>INSTAL·LACIONS FRIGORIFIQUES AL VAIXELL</v>
          </cell>
          <cell r="C2285" t="str">
            <v>Marítim pesquer</v>
          </cell>
          <cell r="D2285">
            <v>2</v>
          </cell>
          <cell r="E2285">
            <v>93</v>
          </cell>
          <cell r="F2285">
            <v>6.27</v>
          </cell>
          <cell r="G2285">
            <v>8.01</v>
          </cell>
        </row>
        <row r="2286">
          <cell r="A2286" t="str">
            <v>MAPN0008</v>
          </cell>
          <cell r="B2286" t="str">
            <v>METROLOGIA I BÀSIC DE TORN PARAL·LEL</v>
          </cell>
          <cell r="C2286" t="str">
            <v>Marítim pesquer</v>
          </cell>
          <cell r="D2286">
            <v>2</v>
          </cell>
          <cell r="E2286">
            <v>124</v>
          </cell>
          <cell r="F2286">
            <v>6.27</v>
          </cell>
          <cell r="G2286">
            <v>8.01</v>
          </cell>
        </row>
        <row r="2287">
          <cell r="A2287" t="str">
            <v>MAPN01</v>
          </cell>
          <cell r="B2287" t="str">
            <v>Maneig del diari electrònic de pesca</v>
          </cell>
          <cell r="C2287" t="str">
            <v>Marítim pesquer</v>
          </cell>
          <cell r="D2287">
            <v>2</v>
          </cell>
          <cell r="E2287">
            <v>10</v>
          </cell>
          <cell r="F2287">
            <v>6.27</v>
          </cell>
          <cell r="G2287">
            <v>8.01</v>
          </cell>
        </row>
        <row r="2288">
          <cell r="A2288" t="str">
            <v>MAPN02</v>
          </cell>
          <cell r="B2288" t="str">
            <v>Disseny de xarxes de pesca per ordinador</v>
          </cell>
          <cell r="C2288" t="str">
            <v>Marítim pesquer</v>
          </cell>
          <cell r="D2288">
            <v>2</v>
          </cell>
          <cell r="E2288">
            <v>60</v>
          </cell>
          <cell r="F2288">
            <v>6.27</v>
          </cell>
          <cell r="G2288">
            <v>8.01</v>
          </cell>
        </row>
        <row r="2289">
          <cell r="A2289" t="str">
            <v>MAPN03</v>
          </cell>
          <cell r="B2289" t="str">
            <v>Formació per a l'obtenció del certificat de Mariner de Pont</v>
          </cell>
          <cell r="C2289" t="str">
            <v>Marítim pesquer</v>
          </cell>
          <cell r="D2289">
            <v>1</v>
          </cell>
          <cell r="E2289">
            <v>70</v>
          </cell>
          <cell r="F2289">
            <v>6.27</v>
          </cell>
          <cell r="G2289">
            <v>8.01</v>
          </cell>
        </row>
        <row r="2290">
          <cell r="A2290" t="str">
            <v>MAPN04</v>
          </cell>
          <cell r="B2290" t="str">
            <v>Prevenció de riscos en el sector pesquer</v>
          </cell>
          <cell r="C2290" t="str">
            <v>Marítim pesquer</v>
          </cell>
          <cell r="D2290">
            <v>2</v>
          </cell>
          <cell r="E2290">
            <v>50</v>
          </cell>
          <cell r="F2290">
            <v>6.27</v>
          </cell>
          <cell r="G2290">
            <v>8.01</v>
          </cell>
        </row>
        <row r="2291">
          <cell r="A2291" t="str">
            <v>MAPU0001</v>
          </cell>
          <cell r="B2291" t="str">
            <v>MANEIG DE LLAVOR DE MOL·LUSCS BIVALVES</v>
          </cell>
          <cell r="C2291" t="str">
            <v>Marítim pesquer</v>
          </cell>
          <cell r="D2291">
            <v>1</v>
          </cell>
          <cell r="E2291">
            <v>40</v>
          </cell>
          <cell r="F2291">
            <v>6.27</v>
          </cell>
          <cell r="G2291">
            <v>8.01</v>
          </cell>
        </row>
        <row r="2292">
          <cell r="A2292" t="str">
            <v>MAPU0002</v>
          </cell>
          <cell r="B2292" t="str">
            <v>TÈCNIQUES DE CULTIU DE LES ALGUES</v>
          </cell>
          <cell r="C2292" t="str">
            <v>Marítim pesquer</v>
          </cell>
          <cell r="D2292">
            <v>2</v>
          </cell>
          <cell r="E2292">
            <v>25</v>
          </cell>
          <cell r="F2292">
            <v>6.27</v>
          </cell>
          <cell r="G2292">
            <v>8.01</v>
          </cell>
        </row>
        <row r="2293">
          <cell r="A2293" t="str">
            <v>MAPU0003</v>
          </cell>
          <cell r="B2293" t="str">
            <v>MANEIG DE SISTEMES RAS</v>
          </cell>
          <cell r="C2293" t="str">
            <v>Marítim pesquer</v>
          </cell>
          <cell r="D2293">
            <v>2</v>
          </cell>
          <cell r="E2293">
            <v>40</v>
          </cell>
          <cell r="F2293">
            <v>6.27</v>
          </cell>
          <cell r="G2293">
            <v>8.01</v>
          </cell>
        </row>
        <row r="2294">
          <cell r="A2294" t="str">
            <v>MAPU0004</v>
          </cell>
          <cell r="B2294" t="str">
            <v>IMPLEMENTACIÓ D' AQÜICULTURA MULTITRÒFICA INTEGRADA</v>
          </cell>
          <cell r="C2294" t="str">
            <v>Marítim pesquer</v>
          </cell>
          <cell r="D2294">
            <v>2</v>
          </cell>
          <cell r="E2294">
            <v>40</v>
          </cell>
          <cell r="F2294">
            <v>6.27</v>
          </cell>
          <cell r="G2294">
            <v>8.01</v>
          </cell>
        </row>
        <row r="2295">
          <cell r="A2295" t="str">
            <v>MAPU0005</v>
          </cell>
          <cell r="B2295" t="str">
            <v>MANEIG D' ESTERS, SALINES I INSTAL·LACIONS AQÜÍCOLES EN ZONES INTERMAREALS</v>
          </cell>
          <cell r="C2295" t="str">
            <v>Marítim pesquer</v>
          </cell>
          <cell r="D2295">
            <v>2</v>
          </cell>
          <cell r="E2295">
            <v>40</v>
          </cell>
          <cell r="F2295">
            <v>6.27</v>
          </cell>
          <cell r="G2295">
            <v>8.01</v>
          </cell>
        </row>
        <row r="2296">
          <cell r="A2296" t="str">
            <v>MAPU0006</v>
          </cell>
          <cell r="B2296" t="str">
            <v>GESTIÓ DE PROJECTES EN R + D: APLICACIÓ EN EL SECTOR DE L' AQÜICULTURA</v>
          </cell>
          <cell r="C2296" t="str">
            <v>Marítim pesquer</v>
          </cell>
          <cell r="D2296">
            <v>2</v>
          </cell>
          <cell r="E2296">
            <v>50</v>
          </cell>
          <cell r="F2296">
            <v>6.27</v>
          </cell>
          <cell r="G2296">
            <v>8.01</v>
          </cell>
        </row>
        <row r="2297">
          <cell r="A2297" t="str">
            <v>MAPU0007</v>
          </cell>
          <cell r="B2297" t="str">
            <v>TÈCNIQUES D' AQUAPONIA APLICADA</v>
          </cell>
          <cell r="C2297" t="str">
            <v>Marítim pesquer</v>
          </cell>
          <cell r="D2297">
            <v>2</v>
          </cell>
          <cell r="E2297">
            <v>308</v>
          </cell>
          <cell r="F2297">
            <v>6.27</v>
          </cell>
          <cell r="G2297">
            <v>8.01</v>
          </cell>
        </row>
        <row r="2298">
          <cell r="A2298" t="str">
            <v>QUIA0001</v>
          </cell>
          <cell r="B2298" t="str">
            <v>ASSAIGS NO DESTRUCTIUS: PARTÍCULES MAGNETIQUES I ULTRASONS. NIVELL II</v>
          </cell>
          <cell r="C2298" t="str">
            <v>Química</v>
          </cell>
          <cell r="D2298">
            <v>2</v>
          </cell>
          <cell r="E2298">
            <v>240</v>
          </cell>
          <cell r="F2298">
            <v>9</v>
          </cell>
          <cell r="G2298">
            <v>13</v>
          </cell>
        </row>
        <row r="2299">
          <cell r="A2299" t="str">
            <v>QUIA0002</v>
          </cell>
          <cell r="B2299" t="str">
            <v>Bones pràctiques de fabricació en l'àmbit farmacèutic: la normativa GMP</v>
          </cell>
          <cell r="C2299" t="str">
            <v>Química</v>
          </cell>
          <cell r="D2299">
            <v>2</v>
          </cell>
          <cell r="E2299">
            <v>20</v>
          </cell>
          <cell r="F2299">
            <v>9</v>
          </cell>
          <cell r="G2299">
            <v>13</v>
          </cell>
        </row>
        <row r="2300">
          <cell r="A2300" t="str">
            <v>QUIA0003</v>
          </cell>
          <cell r="B2300" t="str">
            <v>Introducció i disseny en la fabricació additiva</v>
          </cell>
          <cell r="C2300" t="str">
            <v>Química</v>
          </cell>
          <cell r="D2300">
            <v>2</v>
          </cell>
          <cell r="E2300">
            <v>15</v>
          </cell>
          <cell r="F2300">
            <v>9</v>
          </cell>
          <cell r="G2300">
            <v>13</v>
          </cell>
        </row>
        <row r="2301">
          <cell r="A2301" t="str">
            <v>QUIA0004</v>
          </cell>
          <cell r="B2301" t="str">
            <v>Sistema d'anàlisi del perill i punts de control crític en la indústria alimentària (APPCC)</v>
          </cell>
          <cell r="C2301" t="str">
            <v>Química</v>
          </cell>
          <cell r="D2301">
            <v>1</v>
          </cell>
          <cell r="E2301">
            <v>30</v>
          </cell>
          <cell r="F2301">
            <v>9</v>
          </cell>
          <cell r="G2301">
            <v>13</v>
          </cell>
        </row>
        <row r="2302">
          <cell r="A2302" t="str">
            <v>QUIA0005</v>
          </cell>
          <cell r="B2302" t="str">
            <v>Operacions bàsiques en la indústria alimentària</v>
          </cell>
          <cell r="C2302" t="str">
            <v>Química</v>
          </cell>
          <cell r="D2302">
            <v>1</v>
          </cell>
          <cell r="E2302">
            <v>50</v>
          </cell>
          <cell r="F2302">
            <v>9</v>
          </cell>
          <cell r="G2302">
            <v>13</v>
          </cell>
        </row>
        <row r="2303">
          <cell r="A2303" t="str">
            <v>QUIA0006</v>
          </cell>
          <cell r="B2303" t="str">
            <v>Bases de la producció de perfums</v>
          </cell>
          <cell r="C2303" t="str">
            <v>Química</v>
          </cell>
          <cell r="D2303">
            <v>2</v>
          </cell>
          <cell r="E2303">
            <v>40</v>
          </cell>
          <cell r="F2303">
            <v>9</v>
          </cell>
          <cell r="G2303">
            <v>13</v>
          </cell>
        </row>
        <row r="2304">
          <cell r="A2304" t="str">
            <v>QUIA0007</v>
          </cell>
          <cell r="B2304" t="str">
            <v>TÈCNIQUES DE RADIOGRAFIAT D' OBRES D' ART</v>
          </cell>
          <cell r="C2304" t="str">
            <v>Química</v>
          </cell>
          <cell r="D2304">
            <v>3</v>
          </cell>
          <cell r="E2304">
            <v>200</v>
          </cell>
          <cell r="F2304">
            <v>9</v>
          </cell>
          <cell r="G2304">
            <v>13</v>
          </cell>
        </row>
        <row r="2305">
          <cell r="A2305" t="str">
            <v>QUIA01</v>
          </cell>
          <cell r="B2305" t="str">
            <v>Assaigs no destructius en plantes industrials</v>
          </cell>
          <cell r="C2305" t="str">
            <v>Química</v>
          </cell>
          <cell r="D2305">
            <v>3</v>
          </cell>
          <cell r="E2305">
            <v>25</v>
          </cell>
          <cell r="F2305">
            <v>9</v>
          </cell>
          <cell r="G2305">
            <v>13</v>
          </cell>
        </row>
        <row r="2306">
          <cell r="A2306" t="str">
            <v>QUIA02</v>
          </cell>
          <cell r="B2306" t="str">
            <v>INGREDIENTS: TIPOLOGIA I APLICACIONS. NIVELL AVANÇAT</v>
          </cell>
          <cell r="C2306" t="str">
            <v>Química</v>
          </cell>
          <cell r="D2306">
            <v>3</v>
          </cell>
          <cell r="E2306">
            <v>40</v>
          </cell>
          <cell r="F2306">
            <v>9</v>
          </cell>
          <cell r="G2306">
            <v>13</v>
          </cell>
        </row>
        <row r="2307">
          <cell r="A2307" t="str">
            <v>QUIA03</v>
          </cell>
          <cell r="B2307" t="str">
            <v>ESTABILITAT, TIPOLOGIA, CADUCITAT I PAO</v>
          </cell>
          <cell r="C2307" t="str">
            <v>Química</v>
          </cell>
          <cell r="D2307">
            <v>3</v>
          </cell>
          <cell r="E2307">
            <v>55</v>
          </cell>
          <cell r="F2307">
            <v>9</v>
          </cell>
          <cell r="G2307">
            <v>13</v>
          </cell>
        </row>
        <row r="2308">
          <cell r="A2308" t="str">
            <v>QUIA04</v>
          </cell>
          <cell r="B2308" t="str">
            <v>ENVASOS I COMPATIBILITAT. NIVELL AVANÇAT</v>
          </cell>
          <cell r="C2308" t="str">
            <v>Química</v>
          </cell>
          <cell r="D2308">
            <v>3</v>
          </cell>
          <cell r="E2308">
            <v>36</v>
          </cell>
          <cell r="F2308">
            <v>9</v>
          </cell>
          <cell r="G2308">
            <v>13</v>
          </cell>
        </row>
        <row r="2309">
          <cell r="A2309" t="str">
            <v>QUIA05</v>
          </cell>
          <cell r="B2309" t="str">
            <v>INSTAL·LACIONS I EQUIPS. ESCALAT I PRODUCCIÓ DE COSMÈTICS. NIVELL AVANÇAT</v>
          </cell>
          <cell r="C2309" t="str">
            <v>Química</v>
          </cell>
          <cell r="D2309">
            <v>3</v>
          </cell>
          <cell r="E2309">
            <v>45</v>
          </cell>
          <cell r="F2309">
            <v>9</v>
          </cell>
          <cell r="G2309">
            <v>13</v>
          </cell>
        </row>
        <row r="2310">
          <cell r="A2310" t="str">
            <v>QUIA06</v>
          </cell>
          <cell r="B2310" t="str">
            <v>GESTIÓ DE BONES PRÀCTIQUES DE FABRICACIÓ: ISO 22716. NIVELL AVANÇAT</v>
          </cell>
          <cell r="C2310" t="str">
            <v>Química</v>
          </cell>
          <cell r="D2310">
            <v>3</v>
          </cell>
          <cell r="E2310">
            <v>54</v>
          </cell>
          <cell r="F2310">
            <v>9</v>
          </cell>
          <cell r="G2310">
            <v>13</v>
          </cell>
        </row>
        <row r="2311">
          <cell r="A2311" t="str">
            <v>QUIA07</v>
          </cell>
          <cell r="B2311" t="str">
            <v>GESTIÓ DEL CONTROL DE QUALITAT DELS PRODUCTES DE PERFUMERIA</v>
          </cell>
          <cell r="C2311" t="str">
            <v>Química</v>
          </cell>
          <cell r="D2311">
            <v>3</v>
          </cell>
          <cell r="E2311">
            <v>30</v>
          </cell>
          <cell r="F2311">
            <v>9</v>
          </cell>
          <cell r="G2311">
            <v>13</v>
          </cell>
        </row>
        <row r="2312">
          <cell r="A2312" t="str">
            <v>QUIA08</v>
          </cell>
          <cell r="B2312" t="str">
            <v>MICROBIOLOGIA I HIGIENE EN COSMÈTICA. NIVELL AVANÇAT</v>
          </cell>
          <cell r="C2312" t="str">
            <v>Química</v>
          </cell>
          <cell r="D2312">
            <v>3</v>
          </cell>
          <cell r="E2312">
            <v>55</v>
          </cell>
          <cell r="F2312">
            <v>9</v>
          </cell>
          <cell r="G2312">
            <v>13</v>
          </cell>
        </row>
        <row r="2313">
          <cell r="A2313" t="str">
            <v>QUIA09</v>
          </cell>
          <cell r="B2313" t="str">
            <v>COSMETOVIGILÀNCIA I TRAÇABILITAT</v>
          </cell>
          <cell r="C2313" t="str">
            <v>Química</v>
          </cell>
          <cell r="D2313">
            <v>3</v>
          </cell>
          <cell r="E2313">
            <v>50</v>
          </cell>
          <cell r="F2313">
            <v>9</v>
          </cell>
          <cell r="G2313">
            <v>13</v>
          </cell>
        </row>
        <row r="2314">
          <cell r="A2314" t="str">
            <v>QUIA10</v>
          </cell>
          <cell r="B2314" t="str">
            <v>Supervisor d'instal·lacions radioactives especialitat radiografia industrial i control de processos</v>
          </cell>
          <cell r="C2314" t="str">
            <v>Química</v>
          </cell>
          <cell r="D2314">
            <v>4</v>
          </cell>
          <cell r="E2314">
            <v>120</v>
          </cell>
          <cell r="F2314">
            <v>9</v>
          </cell>
          <cell r="G2314">
            <v>13</v>
          </cell>
        </row>
        <row r="2315">
          <cell r="A2315" t="str">
            <v>QUIA11</v>
          </cell>
          <cell r="B2315" t="str">
            <v>Ingredients en la fabricació de perfumeria i cosmètica: Tipologia i aplicacions. Nivell bàsic</v>
          </cell>
          <cell r="C2315" t="str">
            <v>Química</v>
          </cell>
          <cell r="D2315">
            <v>2</v>
          </cell>
          <cell r="E2315">
            <v>20</v>
          </cell>
          <cell r="F2315">
            <v>9</v>
          </cell>
          <cell r="G2315">
            <v>13</v>
          </cell>
        </row>
        <row r="2316">
          <cell r="A2316" t="str">
            <v>QUIA12</v>
          </cell>
          <cell r="B2316" t="str">
            <v>Envasos cosmètics i compatibilitat. Nivell bàsic</v>
          </cell>
          <cell r="C2316" t="str">
            <v>Química</v>
          </cell>
          <cell r="D2316">
            <v>2</v>
          </cell>
          <cell r="E2316">
            <v>26</v>
          </cell>
          <cell r="F2316">
            <v>9</v>
          </cell>
          <cell r="G2316">
            <v>13</v>
          </cell>
        </row>
        <row r="2317">
          <cell r="A2317" t="str">
            <v>QUIA13</v>
          </cell>
          <cell r="B2317" t="str">
            <v>INSTAL·LACIONS I EQUIPS. ESCALAT I PRODUCCIÓ DE COSMÈTICS. NIVELL BÀSIC</v>
          </cell>
          <cell r="C2317" t="str">
            <v>Química</v>
          </cell>
          <cell r="D2317">
            <v>2</v>
          </cell>
          <cell r="E2317">
            <v>25</v>
          </cell>
          <cell r="F2317">
            <v>9</v>
          </cell>
          <cell r="G2317">
            <v>13</v>
          </cell>
        </row>
        <row r="2318">
          <cell r="A2318" t="str">
            <v>QUIA14</v>
          </cell>
          <cell r="B2318" t="str">
            <v>BONES PRÀCTIQUES DE FABRICACIÓ. ISO 22716. NIVELL BÀSIC</v>
          </cell>
          <cell r="C2318" t="str">
            <v>Química</v>
          </cell>
          <cell r="D2318">
            <v>2</v>
          </cell>
          <cell r="E2318">
            <v>30</v>
          </cell>
          <cell r="F2318">
            <v>9</v>
          </cell>
          <cell r="G2318">
            <v>13</v>
          </cell>
        </row>
        <row r="2319">
          <cell r="A2319" t="str">
            <v>QUIA15</v>
          </cell>
          <cell r="B2319" t="str">
            <v>CONTROL DE QUALITAT DELS PRODUCTES DE PERFUMERIA</v>
          </cell>
          <cell r="C2319" t="str">
            <v>Química</v>
          </cell>
          <cell r="D2319">
            <v>2</v>
          </cell>
          <cell r="E2319">
            <v>20</v>
          </cell>
          <cell r="F2319">
            <v>9</v>
          </cell>
          <cell r="G2319">
            <v>13</v>
          </cell>
        </row>
        <row r="2320">
          <cell r="A2320" t="str">
            <v>QUIA16</v>
          </cell>
          <cell r="B2320" t="str">
            <v>MICROBIOLOGIA I HIGIENE EN COSMÈTICA. NIVELL BÀSIC</v>
          </cell>
          <cell r="C2320" t="str">
            <v>Química</v>
          </cell>
          <cell r="D2320">
            <v>2</v>
          </cell>
          <cell r="E2320">
            <v>30</v>
          </cell>
          <cell r="F2320">
            <v>9</v>
          </cell>
          <cell r="G2320">
            <v>13</v>
          </cell>
        </row>
        <row r="2321">
          <cell r="A2321" t="str">
            <v>QUIA20</v>
          </cell>
          <cell r="B2321" t="str">
            <v>Operador d'Instal·lacions Radioactives. Especialitat Radiografia Industrial i Control de Processos</v>
          </cell>
          <cell r="C2321" t="str">
            <v>Química</v>
          </cell>
          <cell r="D2321">
            <v>2</v>
          </cell>
          <cell r="E2321">
            <v>80</v>
          </cell>
          <cell r="F2321">
            <v>9</v>
          </cell>
          <cell r="G2321">
            <v>13</v>
          </cell>
        </row>
        <row r="2322">
          <cell r="A2322" t="str">
            <v>QUIE0001</v>
          </cell>
          <cell r="B2322" t="str">
            <v>Equips, operacions, materials i processos de fabricació en la indústria química i afins</v>
          </cell>
          <cell r="C2322" t="str">
            <v>Química</v>
          </cell>
          <cell r="D2322">
            <v>1</v>
          </cell>
          <cell r="E2322">
            <v>30</v>
          </cell>
          <cell r="F2322">
            <v>9</v>
          </cell>
          <cell r="G2322">
            <v>13</v>
          </cell>
        </row>
        <row r="2323">
          <cell r="A2323" t="str">
            <v>QUIE0002</v>
          </cell>
          <cell r="B2323" t="str">
            <v>Matèries primeres en la indústria química i afins</v>
          </cell>
          <cell r="C2323" t="str">
            <v>Química</v>
          </cell>
          <cell r="D2323">
            <v>1</v>
          </cell>
          <cell r="E2323">
            <v>30</v>
          </cell>
          <cell r="F2323">
            <v>9</v>
          </cell>
          <cell r="G2323">
            <v>13</v>
          </cell>
        </row>
        <row r="2324">
          <cell r="A2324" t="str">
            <v>QUIE0003</v>
          </cell>
          <cell r="B2324" t="str">
            <v>Control i gestió de la qualitat de la indústria química i afins</v>
          </cell>
          <cell r="C2324" t="str">
            <v>Química</v>
          </cell>
          <cell r="D2324">
            <v>1</v>
          </cell>
          <cell r="E2324">
            <v>30</v>
          </cell>
          <cell r="F2324">
            <v>9</v>
          </cell>
          <cell r="G2324">
            <v>13</v>
          </cell>
        </row>
        <row r="2325">
          <cell r="A2325" t="str">
            <v>QUIE0004</v>
          </cell>
          <cell r="B2325" t="str">
            <v>Operacions bàsiques en planta química</v>
          </cell>
          <cell r="C2325" t="str">
            <v>Química</v>
          </cell>
          <cell r="D2325">
            <v>1</v>
          </cell>
          <cell r="E2325">
            <v>50</v>
          </cell>
          <cell r="F2325">
            <v>9</v>
          </cell>
          <cell r="G2325">
            <v>13</v>
          </cell>
        </row>
        <row r="2326">
          <cell r="A2326" t="str">
            <v>QUIE0005</v>
          </cell>
          <cell r="B2326" t="str">
            <v>Manipulació de productes químics</v>
          </cell>
          <cell r="C2326" t="str">
            <v>Química</v>
          </cell>
          <cell r="D2326">
            <v>1</v>
          </cell>
          <cell r="E2326">
            <v>15</v>
          </cell>
          <cell r="F2326">
            <v>9</v>
          </cell>
          <cell r="G2326">
            <v>13</v>
          </cell>
        </row>
        <row r="2327">
          <cell r="A2327" t="str">
            <v>QUIE0006</v>
          </cell>
          <cell r="B2327" t="str">
            <v>OPERACIONS BÀSIQUES DE PLANTES METAL·LÚRGIQUES</v>
          </cell>
          <cell r="C2327" t="str">
            <v>Química</v>
          </cell>
          <cell r="D2327">
            <v>2</v>
          </cell>
          <cell r="E2327">
            <v>500</v>
          </cell>
          <cell r="F2327">
            <v>9</v>
          </cell>
          <cell r="G2327">
            <v>13</v>
          </cell>
        </row>
        <row r="2328">
          <cell r="A2328" t="str">
            <v>QUIE0007</v>
          </cell>
          <cell r="B2328" t="str">
            <v>COMISSIONAT I POSADA EN MARXA DE PLANTES INDUSTRIALS</v>
          </cell>
          <cell r="C2328" t="str">
            <v>Química</v>
          </cell>
          <cell r="D2328">
            <v>2</v>
          </cell>
          <cell r="E2328">
            <v>150</v>
          </cell>
          <cell r="F2328">
            <v>9</v>
          </cell>
          <cell r="G2328">
            <v>13</v>
          </cell>
        </row>
        <row r="2329">
          <cell r="A2329" t="str">
            <v>QUIE0008</v>
          </cell>
          <cell r="B2329" t="str">
            <v>OPERACIONS EN PLANTA QUÍMICA DE PRODUCTES BÀSICS DE QUÍMICA INORGÀNICA</v>
          </cell>
          <cell r="C2329" t="str">
            <v>Química</v>
          </cell>
          <cell r="D2329">
            <v>1</v>
          </cell>
          <cell r="E2329">
            <v>205</v>
          </cell>
          <cell r="F2329">
            <v>9</v>
          </cell>
          <cell r="G2329">
            <v>13</v>
          </cell>
        </row>
        <row r="2330">
          <cell r="A2330" t="str">
            <v>QUIE01</v>
          </cell>
          <cell r="B2330" t="str">
            <v>Comissionat i posada en marxa de plantes químiques.</v>
          </cell>
          <cell r="C2330" t="str">
            <v>Química</v>
          </cell>
          <cell r="D2330">
            <v>3</v>
          </cell>
          <cell r="E2330">
            <v>25</v>
          </cell>
          <cell r="F2330">
            <v>9</v>
          </cell>
          <cell r="G2330">
            <v>13</v>
          </cell>
        </row>
        <row r="2331">
          <cell r="A2331" t="str">
            <v>QUIE02</v>
          </cell>
          <cell r="B2331" t="str">
            <v>Indústria 4.0 i digitalització en la indústria química</v>
          </cell>
          <cell r="C2331" t="str">
            <v>Química</v>
          </cell>
          <cell r="D2331">
            <v>3</v>
          </cell>
          <cell r="E2331">
            <v>25</v>
          </cell>
          <cell r="F2331">
            <v>9</v>
          </cell>
          <cell r="G2331">
            <v>13</v>
          </cell>
        </row>
        <row r="2332">
          <cell r="A2332" t="str">
            <v>QUIE03</v>
          </cell>
          <cell r="B2332" t="str">
            <v>Sistema de millora contínua LEAN a la indústria química</v>
          </cell>
          <cell r="C2332" t="str">
            <v>Química</v>
          </cell>
          <cell r="D2332">
            <v>3</v>
          </cell>
          <cell r="E2332">
            <v>40</v>
          </cell>
          <cell r="F2332">
            <v>9</v>
          </cell>
          <cell r="G2332">
            <v>13</v>
          </cell>
        </row>
        <row r="2333">
          <cell r="A2333" t="str">
            <v>QUIE04</v>
          </cell>
          <cell r="B2333" t="str">
            <v>Control estadístic de la producció en plantes químiques</v>
          </cell>
          <cell r="C2333" t="str">
            <v>Química</v>
          </cell>
          <cell r="D2333">
            <v>3</v>
          </cell>
          <cell r="E2333">
            <v>25</v>
          </cell>
          <cell r="F2333">
            <v>9</v>
          </cell>
          <cell r="G2333">
            <v>13</v>
          </cell>
        </row>
        <row r="2334">
          <cell r="A2334" t="str">
            <v>QUIE05</v>
          </cell>
          <cell r="B2334" t="str">
            <v>NORMATIVA APLICABLE EN COSMÈTICA. NIVELL AVANÇAT</v>
          </cell>
          <cell r="C2334" t="str">
            <v>Química</v>
          </cell>
          <cell r="D2334">
            <v>3</v>
          </cell>
          <cell r="E2334">
            <v>30</v>
          </cell>
          <cell r="F2334">
            <v>9</v>
          </cell>
          <cell r="G2334">
            <v>13</v>
          </cell>
        </row>
        <row r="2335">
          <cell r="A2335" t="str">
            <v>QUIE06</v>
          </cell>
          <cell r="B2335" t="str">
            <v>FORMULACIONS: TIPOLOGIA I APLICACIONS. NIVELL AVANÇAT</v>
          </cell>
          <cell r="C2335" t="str">
            <v>Química</v>
          </cell>
          <cell r="D2335">
            <v>3</v>
          </cell>
          <cell r="E2335">
            <v>48</v>
          </cell>
          <cell r="F2335">
            <v>9</v>
          </cell>
          <cell r="G2335">
            <v>13</v>
          </cell>
        </row>
        <row r="2336">
          <cell r="A2336" t="str">
            <v>QUIE07</v>
          </cell>
          <cell r="B2336" t="str">
            <v>SEGURETAT I EXPEDIENT DE PRODUCTE</v>
          </cell>
          <cell r="C2336" t="str">
            <v>Química</v>
          </cell>
          <cell r="D2336">
            <v>3</v>
          </cell>
          <cell r="E2336">
            <v>50</v>
          </cell>
          <cell r="F2336">
            <v>9</v>
          </cell>
          <cell r="G2336">
            <v>13</v>
          </cell>
        </row>
        <row r="2337">
          <cell r="A2337" t="str">
            <v>QUIE08</v>
          </cell>
          <cell r="B2337" t="str">
            <v>NOTIFICACIÓ AL PORTAL EUROPEU DE PRODUCTES COSMÈTICS</v>
          </cell>
          <cell r="C2337" t="str">
            <v>Química</v>
          </cell>
          <cell r="D2337">
            <v>3</v>
          </cell>
          <cell r="E2337">
            <v>50</v>
          </cell>
          <cell r="F2337">
            <v>9</v>
          </cell>
          <cell r="G2337">
            <v>13</v>
          </cell>
        </row>
        <row r="2338">
          <cell r="A2338" t="str">
            <v>QUIE09</v>
          </cell>
          <cell r="B2338" t="str">
            <v>REIVINDICACIONS I PRODUCTES BORDER-LINE</v>
          </cell>
          <cell r="C2338" t="str">
            <v>Química</v>
          </cell>
          <cell r="D2338">
            <v>3</v>
          </cell>
          <cell r="E2338">
            <v>32</v>
          </cell>
          <cell r="F2338">
            <v>9</v>
          </cell>
          <cell r="G2338">
            <v>13</v>
          </cell>
        </row>
        <row r="2339">
          <cell r="A2339" t="str">
            <v>QUIE10</v>
          </cell>
          <cell r="B2339" t="str">
            <v>FORMULACIONS: TIPOLOGIA I APLICACIONS. NIVELL BÀSIC</v>
          </cell>
          <cell r="C2339" t="str">
            <v>Química</v>
          </cell>
          <cell r="D2339">
            <v>2</v>
          </cell>
          <cell r="E2339">
            <v>20</v>
          </cell>
          <cell r="F2339">
            <v>9</v>
          </cell>
          <cell r="G2339">
            <v>13</v>
          </cell>
        </row>
        <row r="2340">
          <cell r="A2340" t="str">
            <v>QUIE11</v>
          </cell>
          <cell r="B2340" t="str">
            <v>ASSESSORAMENT EN PERFUMS EN EL PUNT DE VENDA</v>
          </cell>
          <cell r="C2340" t="str">
            <v>Química</v>
          </cell>
          <cell r="D2340">
            <v>2</v>
          </cell>
          <cell r="E2340">
            <v>50</v>
          </cell>
          <cell r="F2340">
            <v>9</v>
          </cell>
          <cell r="G2340">
            <v>13</v>
          </cell>
        </row>
        <row r="2341">
          <cell r="A2341" t="str">
            <v>QUIE12</v>
          </cell>
          <cell r="B2341" t="str">
            <v>ASSESSORAMENT EN COSMÈTICA DECORATIVA EN EL PUNT DE VENDA</v>
          </cell>
          <cell r="C2341" t="str">
            <v>Química</v>
          </cell>
          <cell r="D2341">
            <v>2</v>
          </cell>
          <cell r="E2341">
            <v>50</v>
          </cell>
          <cell r="F2341">
            <v>9</v>
          </cell>
          <cell r="G2341">
            <v>13</v>
          </cell>
        </row>
        <row r="2342">
          <cell r="A2342" t="str">
            <v>QUIE13</v>
          </cell>
          <cell r="B2342" t="str">
            <v>ASSESSORAMENT EN DERMOCOSMÈTICA EN EL PUNT DE VENDA</v>
          </cell>
          <cell r="C2342" t="str">
            <v>Química</v>
          </cell>
          <cell r="D2342">
            <v>2</v>
          </cell>
          <cell r="E2342">
            <v>70</v>
          </cell>
          <cell r="F2342">
            <v>9</v>
          </cell>
          <cell r="G2342">
            <v>13</v>
          </cell>
        </row>
        <row r="2343">
          <cell r="A2343" t="str">
            <v>QUIE14</v>
          </cell>
          <cell r="B2343" t="str">
            <v>ASSESSORAMENT DE BELLESA EN EL PUNT DE VENDA</v>
          </cell>
          <cell r="C2343" t="str">
            <v>Química</v>
          </cell>
          <cell r="D2343">
            <v>2</v>
          </cell>
          <cell r="E2343">
            <v>120</v>
          </cell>
          <cell r="F2343">
            <v>9</v>
          </cell>
          <cell r="G2343">
            <v>13</v>
          </cell>
        </row>
        <row r="2344">
          <cell r="A2344" t="str">
            <v>QUIE15</v>
          </cell>
          <cell r="B2344" t="str">
            <v>ASSESSORAMENT EN COSMÈTICA DECORATIVA A L' OFICINA DE FARMÀCIA I PARAFARMÀCIA</v>
          </cell>
          <cell r="C2344" t="str">
            <v>Química</v>
          </cell>
          <cell r="D2344">
            <v>2</v>
          </cell>
          <cell r="E2344">
            <v>50</v>
          </cell>
          <cell r="F2344">
            <v>9</v>
          </cell>
          <cell r="G2344">
            <v>13</v>
          </cell>
        </row>
        <row r="2345">
          <cell r="A2345" t="str">
            <v>QUIE16</v>
          </cell>
          <cell r="B2345" t="str">
            <v>ASSESSORAMENT EN DERMOFARMÀCIA A L' OFICINA DE FARMÀCIA I PARAFARMÀCIA</v>
          </cell>
          <cell r="C2345" t="str">
            <v>Química</v>
          </cell>
          <cell r="D2345">
            <v>2</v>
          </cell>
          <cell r="E2345">
            <v>70</v>
          </cell>
          <cell r="F2345">
            <v>9</v>
          </cell>
          <cell r="G2345">
            <v>13</v>
          </cell>
        </row>
        <row r="2346">
          <cell r="A2346" t="str">
            <v>QUIE17</v>
          </cell>
          <cell r="B2346" t="str">
            <v>ASSESSORAMENT EN DERMOFARMÀCIA I COSMÈTICA DECORATIVA A L' OFICINA DE FARMÀCIA I PARAFARMÀCIA</v>
          </cell>
          <cell r="C2346" t="str">
            <v>Química</v>
          </cell>
          <cell r="D2346">
            <v>2</v>
          </cell>
          <cell r="E2346">
            <v>142</v>
          </cell>
          <cell r="F2346">
            <v>9</v>
          </cell>
          <cell r="G2346">
            <v>13</v>
          </cell>
        </row>
        <row r="2347">
          <cell r="A2347" t="str">
            <v>QUIE18</v>
          </cell>
          <cell r="B2347" t="str">
            <v>NORMATIVA APLICABLE EN COSMÈTICA. NIVELL BÀSIC</v>
          </cell>
          <cell r="C2347" t="str">
            <v>Química</v>
          </cell>
          <cell r="D2347">
            <v>2</v>
          </cell>
          <cell r="E2347">
            <v>18</v>
          </cell>
          <cell r="F2347">
            <v>9</v>
          </cell>
          <cell r="G2347">
            <v>13</v>
          </cell>
        </row>
        <row r="2348">
          <cell r="A2348" t="str">
            <v>QUIM0001</v>
          </cell>
          <cell r="B2348" t="str">
            <v>EXPERIMENTACIÓ EN SÍNTESI ORGÀNICA</v>
          </cell>
          <cell r="C2348" t="str">
            <v>Química</v>
          </cell>
          <cell r="D2348">
            <v>3</v>
          </cell>
          <cell r="E2348">
            <v>550</v>
          </cell>
          <cell r="F2348">
            <v>9</v>
          </cell>
          <cell r="G2348">
            <v>13</v>
          </cell>
        </row>
        <row r="2349">
          <cell r="A2349" t="str">
            <v>QUIM0002</v>
          </cell>
          <cell r="B2349" t="str">
            <v>Classificació i mètodes d'elaboració de formes farmacèutiques</v>
          </cell>
          <cell r="C2349" t="str">
            <v>Química</v>
          </cell>
          <cell r="D2349">
            <v>1</v>
          </cell>
          <cell r="E2349">
            <v>30</v>
          </cell>
          <cell r="F2349">
            <v>9</v>
          </cell>
          <cell r="G2349">
            <v>13</v>
          </cell>
        </row>
        <row r="2350">
          <cell r="A2350" t="str">
            <v>QUIM0003</v>
          </cell>
          <cell r="B2350" t="str">
            <v>Neteja, desinfecció i esterilització en la indústria farmacèutica</v>
          </cell>
          <cell r="C2350" t="str">
            <v>Química</v>
          </cell>
          <cell r="D2350">
            <v>1</v>
          </cell>
          <cell r="E2350">
            <v>30</v>
          </cell>
          <cell r="F2350">
            <v>9</v>
          </cell>
          <cell r="G2350">
            <v>13</v>
          </cell>
        </row>
        <row r="2351">
          <cell r="A2351" t="str">
            <v>QUIM0004</v>
          </cell>
          <cell r="B2351" t="str">
            <v>Transport i magatzematge de materials en la indústria farmacèutica</v>
          </cell>
          <cell r="C2351" t="str">
            <v>Química</v>
          </cell>
          <cell r="D2351">
            <v>1</v>
          </cell>
          <cell r="E2351">
            <v>30</v>
          </cell>
          <cell r="F2351">
            <v>9</v>
          </cell>
          <cell r="G2351">
            <v>13</v>
          </cell>
        </row>
        <row r="2352">
          <cell r="A2352" t="str">
            <v>QUIM0005</v>
          </cell>
          <cell r="B2352" t="str">
            <v>Operacions i equips bàsics en la indústria farmacèutica</v>
          </cell>
          <cell r="C2352" t="str">
            <v>Química</v>
          </cell>
          <cell r="D2352">
            <v>1</v>
          </cell>
          <cell r="E2352">
            <v>50</v>
          </cell>
          <cell r="F2352">
            <v>9</v>
          </cell>
          <cell r="G2352">
            <v>13</v>
          </cell>
        </row>
        <row r="2353">
          <cell r="A2353" t="str">
            <v>QUIM0006</v>
          </cell>
          <cell r="B2353" t="str">
            <v>Assajos de qualitat de formes farmacèutiques segons farmacopea</v>
          </cell>
          <cell r="C2353" t="str">
            <v>Química</v>
          </cell>
          <cell r="D2353">
            <v>1</v>
          </cell>
          <cell r="E2353">
            <v>30</v>
          </cell>
          <cell r="F2353">
            <v>9</v>
          </cell>
          <cell r="G2353">
            <v>13</v>
          </cell>
        </row>
        <row r="2354">
          <cell r="A2354" t="str">
            <v>QUIT0001</v>
          </cell>
          <cell r="B2354" t="str">
            <v>Procés de transformació de plàstics i compositos</v>
          </cell>
          <cell r="C2354" t="str">
            <v>Química</v>
          </cell>
          <cell r="D2354">
            <v>2</v>
          </cell>
          <cell r="E2354">
            <v>16</v>
          </cell>
          <cell r="F2354">
            <v>9</v>
          </cell>
          <cell r="G2354">
            <v>13</v>
          </cell>
        </row>
        <row r="2355">
          <cell r="A2355" t="str">
            <v>QUIT0002</v>
          </cell>
          <cell r="B2355" t="str">
            <v>RECICLATGE DE PLÀSTICS: TIPUS DE RECICLATGE I MATERIALS RECICLATS</v>
          </cell>
          <cell r="C2355" t="str">
            <v>Química</v>
          </cell>
          <cell r="D2355">
            <v>1</v>
          </cell>
          <cell r="E2355">
            <v>36</v>
          </cell>
          <cell r="F2355">
            <v>9</v>
          </cell>
          <cell r="G2355">
            <v>13</v>
          </cell>
        </row>
        <row r="2356">
          <cell r="A2356" t="str">
            <v>QUIT0003</v>
          </cell>
          <cell r="B2356" t="str">
            <v>LEGISLACIÓ I NORMATIVA AMB IMPLICACIONS EN EL SECTOR PLÀSTIC</v>
          </cell>
          <cell r="C2356" t="str">
            <v>Química</v>
          </cell>
          <cell r="D2356">
            <v>1</v>
          </cell>
          <cell r="E2356">
            <v>15</v>
          </cell>
          <cell r="F2356">
            <v>9</v>
          </cell>
          <cell r="G2356">
            <v>13</v>
          </cell>
        </row>
        <row r="2357">
          <cell r="A2357" t="str">
            <v>QUIT01</v>
          </cell>
          <cell r="B2357" t="str">
            <v>Impressió 3D en la indústria</v>
          </cell>
          <cell r="C2357" t="str">
            <v>Química</v>
          </cell>
          <cell r="D2357">
            <v>3</v>
          </cell>
          <cell r="E2357">
            <v>25</v>
          </cell>
          <cell r="F2357">
            <v>9</v>
          </cell>
          <cell r="G2357">
            <v>13</v>
          </cell>
        </row>
        <row r="2358">
          <cell r="A2358" t="str">
            <v>QUIT02</v>
          </cell>
          <cell r="B2358" t="str">
            <v>Operacions bàsiques de fabricació d'elements industrials amb materials compostos</v>
          </cell>
          <cell r="C2358" t="str">
            <v>Química</v>
          </cell>
          <cell r="D2358">
            <v>1</v>
          </cell>
          <cell r="E2358">
            <v>460</v>
          </cell>
          <cell r="F2358">
            <v>9</v>
          </cell>
          <cell r="G2358">
            <v>13</v>
          </cell>
        </row>
        <row r="2359">
          <cell r="A2359" t="str">
            <v>QUIT03</v>
          </cell>
          <cell r="B2359" t="str">
            <v>Eines per al control de la qualitat a la Indústria del Plàstic</v>
          </cell>
          <cell r="C2359" t="str">
            <v>Química</v>
          </cell>
          <cell r="D2359">
            <v>3</v>
          </cell>
          <cell r="E2359">
            <v>100</v>
          </cell>
          <cell r="F2359">
            <v>9</v>
          </cell>
          <cell r="G2359">
            <v>13</v>
          </cell>
        </row>
        <row r="2360">
          <cell r="A2360" t="str">
            <v>QUIT04</v>
          </cell>
          <cell r="B2360" t="str">
            <v>Models de sistemes de manteniment eficaços per a processos de producció</v>
          </cell>
          <cell r="C2360" t="str">
            <v>Química</v>
          </cell>
          <cell r="D2360">
            <v>2</v>
          </cell>
          <cell r="E2360">
            <v>30</v>
          </cell>
          <cell r="F2360">
            <v>9</v>
          </cell>
          <cell r="G2360">
            <v>13</v>
          </cell>
        </row>
        <row r="2361">
          <cell r="A2361" t="str">
            <v>SANP0001</v>
          </cell>
          <cell r="B2361" t="str">
            <v>PRÒTESI FIXA DIGITAL: RECEPCIÓ, TRACTAMENT I ELABORACIÓ</v>
          </cell>
          <cell r="C2361" t="str">
            <v>Sanitat</v>
          </cell>
          <cell r="D2361">
            <v>3</v>
          </cell>
          <cell r="E2361">
            <v>260</v>
          </cell>
          <cell r="F2361">
            <v>9</v>
          </cell>
          <cell r="G2361">
            <v>10.73</v>
          </cell>
        </row>
        <row r="2362">
          <cell r="A2362" t="str">
            <v>SANP0002</v>
          </cell>
          <cell r="B2362" t="str">
            <v>TELEMEDICINA</v>
          </cell>
          <cell r="C2362" t="str">
            <v>Sanitat</v>
          </cell>
          <cell r="D2362">
            <v>3</v>
          </cell>
          <cell r="E2362">
            <v>50</v>
          </cell>
          <cell r="F2362">
            <v>9</v>
          </cell>
          <cell r="G2362">
            <v>10.73</v>
          </cell>
        </row>
        <row r="2363">
          <cell r="A2363" t="str">
            <v>SANP0003</v>
          </cell>
          <cell r="B2363" t="str">
            <v>AL·LÈRGIES I INTOLERÀNCIES ALIMENTÀRIES</v>
          </cell>
          <cell r="C2363" t="str">
            <v>Sanitat</v>
          </cell>
          <cell r="D2363">
            <v>1</v>
          </cell>
          <cell r="E2363">
            <v>50</v>
          </cell>
          <cell r="F2363">
            <v>9</v>
          </cell>
          <cell r="G2363">
            <v>10.73</v>
          </cell>
        </row>
        <row r="2364">
          <cell r="A2364" t="str">
            <v>SANP0004</v>
          </cell>
          <cell r="B2364" t="str">
            <v>MENÚS PER A DIETES ESPECIALS</v>
          </cell>
          <cell r="C2364" t="str">
            <v>Sanitat</v>
          </cell>
          <cell r="D2364">
            <v>1</v>
          </cell>
          <cell r="E2364">
            <v>12</v>
          </cell>
          <cell r="F2364">
            <v>9</v>
          </cell>
          <cell r="G2364">
            <v>10.73</v>
          </cell>
        </row>
        <row r="2365">
          <cell r="A2365" t="str">
            <v>SANP0005</v>
          </cell>
          <cell r="B2365" t="str">
            <v>NUTRICIÓ I DIETÈTICA</v>
          </cell>
          <cell r="C2365" t="str">
            <v>Sanitat</v>
          </cell>
          <cell r="D2365">
            <v>1</v>
          </cell>
          <cell r="E2365">
            <v>110</v>
          </cell>
          <cell r="F2365">
            <v>9</v>
          </cell>
          <cell r="G2365">
            <v>10.73</v>
          </cell>
        </row>
        <row r="2366">
          <cell r="A2366" t="str">
            <v>SANP0006</v>
          </cell>
          <cell r="B2366" t="str">
            <v>DISSENY DE MENÚS INFANTILS</v>
          </cell>
          <cell r="C2366" t="str">
            <v>Sanitat</v>
          </cell>
          <cell r="D2366">
            <v>1</v>
          </cell>
          <cell r="E2366">
            <v>20</v>
          </cell>
          <cell r="F2366">
            <v>9</v>
          </cell>
          <cell r="G2366">
            <v>10.73</v>
          </cell>
        </row>
        <row r="2367">
          <cell r="A2367" t="str">
            <v>SANP0007</v>
          </cell>
          <cell r="B2367" t="str">
            <v>SALUT, NUTRICIÓ I DIETÈTICA</v>
          </cell>
          <cell r="C2367" t="str">
            <v>Sanitat</v>
          </cell>
          <cell r="D2367">
            <v>1</v>
          </cell>
          <cell r="E2367">
            <v>50</v>
          </cell>
          <cell r="F2367">
            <v>9</v>
          </cell>
          <cell r="G2367">
            <v>10.73</v>
          </cell>
        </row>
        <row r="2368">
          <cell r="A2368" t="str">
            <v>SANP0008</v>
          </cell>
          <cell r="B2368" t="str">
            <v>GESTIÓ D' AL·LÈRGENS EN EL SECTOR DE LA RESTAURACIÓ</v>
          </cell>
          <cell r="C2368" t="str">
            <v>Sanitat</v>
          </cell>
          <cell r="D2368">
            <v>1</v>
          </cell>
          <cell r="E2368">
            <v>50</v>
          </cell>
          <cell r="F2368">
            <v>9</v>
          </cell>
          <cell r="G2368">
            <v>10.73</v>
          </cell>
        </row>
        <row r="2369">
          <cell r="A2369" t="str">
            <v>SANP0009</v>
          </cell>
          <cell r="B2369" t="str">
            <v>Metabolisme i equilibri nutricional</v>
          </cell>
          <cell r="C2369" t="str">
            <v>Sanitat</v>
          </cell>
          <cell r="D2369">
            <v>2</v>
          </cell>
          <cell r="E2369">
            <v>30</v>
          </cell>
          <cell r="F2369">
            <v>9</v>
          </cell>
          <cell r="G2369">
            <v>10.73</v>
          </cell>
        </row>
        <row r="2370">
          <cell r="A2370" t="str">
            <v>SANP0010</v>
          </cell>
          <cell r="B2370" t="str">
            <v>Terminologia sanitària</v>
          </cell>
          <cell r="C2370" t="str">
            <v>Sanitat</v>
          </cell>
          <cell r="D2370">
            <v>2</v>
          </cell>
          <cell r="E2370">
            <v>16</v>
          </cell>
          <cell r="F2370">
            <v>9</v>
          </cell>
          <cell r="G2370">
            <v>10.73</v>
          </cell>
        </row>
        <row r="2371">
          <cell r="A2371" t="str">
            <v>SANP0011</v>
          </cell>
          <cell r="B2371" t="str">
            <v>Tècniques de massatge</v>
          </cell>
          <cell r="C2371" t="str">
            <v>Sanitat</v>
          </cell>
          <cell r="D2371">
            <v>2</v>
          </cell>
          <cell r="E2371">
            <v>20</v>
          </cell>
          <cell r="F2371">
            <v>9</v>
          </cell>
          <cell r="G2371">
            <v>10.73</v>
          </cell>
        </row>
        <row r="2372">
          <cell r="A2372" t="str">
            <v>SANP0012</v>
          </cell>
          <cell r="B2372" t="str">
            <v>Fisioteràpia respiratòria</v>
          </cell>
          <cell r="C2372" t="str">
            <v>Sanitat</v>
          </cell>
          <cell r="D2372">
            <v>3</v>
          </cell>
          <cell r="E2372">
            <v>30</v>
          </cell>
          <cell r="F2372">
            <v>9</v>
          </cell>
          <cell r="G2372">
            <v>10.73</v>
          </cell>
        </row>
        <row r="2373">
          <cell r="A2373" t="str">
            <v>SANP0013</v>
          </cell>
          <cell r="B2373" t="str">
            <v>Competències digitals per a Professionals de la Salut</v>
          </cell>
          <cell r="C2373" t="str">
            <v>Sanitat</v>
          </cell>
          <cell r="D2373">
            <v>1</v>
          </cell>
          <cell r="E2373">
            <v>20</v>
          </cell>
          <cell r="F2373">
            <v>9</v>
          </cell>
          <cell r="G2373">
            <v>10.73</v>
          </cell>
        </row>
        <row r="2374">
          <cell r="A2374" t="str">
            <v>SANP0014</v>
          </cell>
          <cell r="B2374" t="str">
            <v>ACTUALITZACIÓ EN BASES FARMACOLÒGIQUES</v>
          </cell>
          <cell r="C2374" t="str">
            <v>Sanitat</v>
          </cell>
          <cell r="D2374">
            <v>4</v>
          </cell>
          <cell r="E2374">
            <v>60</v>
          </cell>
          <cell r="F2374">
            <v>9</v>
          </cell>
          <cell r="G2374">
            <v>10.73</v>
          </cell>
        </row>
        <row r="2375">
          <cell r="A2375" t="str">
            <v>SANP0015</v>
          </cell>
          <cell r="B2375" t="str">
            <v>GESTIÓ DE L' ÀREA DE TREBALL EN EL GABINET BUCODENTAL</v>
          </cell>
          <cell r="C2375" t="str">
            <v>Sanitat</v>
          </cell>
          <cell r="D2375">
            <v>2</v>
          </cell>
          <cell r="E2375">
            <v>40</v>
          </cell>
          <cell r="F2375">
            <v>9</v>
          </cell>
          <cell r="G2375">
            <v>10.73</v>
          </cell>
        </row>
        <row r="2376">
          <cell r="A2376" t="str">
            <v>SANP01</v>
          </cell>
          <cell r="B2376" t="str">
            <v>Disseny, Planificació i Elaboració de menús per a la tercera edat i característiques associades</v>
          </cell>
          <cell r="C2376" t="str">
            <v>Sanitat</v>
          </cell>
          <cell r="D2376">
            <v>2</v>
          </cell>
          <cell r="E2376">
            <v>25</v>
          </cell>
          <cell r="F2376">
            <v>9</v>
          </cell>
          <cell r="G2376">
            <v>10.73</v>
          </cell>
        </row>
        <row r="2377">
          <cell r="A2377" t="str">
            <v>SANP02</v>
          </cell>
          <cell r="B2377" t="str">
            <v>Disseny, Planificació i Elaboració de menús per a població hospitalària</v>
          </cell>
          <cell r="C2377" t="str">
            <v>Sanitat</v>
          </cell>
          <cell r="D2377">
            <v>2</v>
          </cell>
          <cell r="E2377">
            <v>35</v>
          </cell>
          <cell r="F2377">
            <v>9</v>
          </cell>
          <cell r="G2377">
            <v>10.73</v>
          </cell>
        </row>
        <row r="2378">
          <cell r="A2378" t="str">
            <v>SANS0001</v>
          </cell>
          <cell r="B2378" t="str">
            <v>METODOLOGIA DE LA RECERCA QUANTITATIVA</v>
          </cell>
          <cell r="C2378" t="str">
            <v>Sanitat</v>
          </cell>
          <cell r="D2378">
            <v>4</v>
          </cell>
          <cell r="E2378">
            <v>17</v>
          </cell>
          <cell r="F2378">
            <v>9</v>
          </cell>
          <cell r="G2378">
            <v>10.73</v>
          </cell>
        </row>
        <row r="2379">
          <cell r="A2379" t="str">
            <v>SANS0002</v>
          </cell>
          <cell r="B2379" t="str">
            <v>RADIOLOGIA PEDIÀTRICA</v>
          </cell>
          <cell r="C2379" t="str">
            <v>Sanitat</v>
          </cell>
          <cell r="D2379">
            <v>2</v>
          </cell>
          <cell r="E2379">
            <v>60</v>
          </cell>
          <cell r="F2379">
            <v>9</v>
          </cell>
          <cell r="G2379">
            <v>10.73</v>
          </cell>
        </row>
        <row r="2380">
          <cell r="A2380" t="str">
            <v>SANS0003</v>
          </cell>
          <cell r="B2380" t="str">
            <v>RECERCA QUALITATIVA EN CIÈNCIES DE LA SALUT</v>
          </cell>
          <cell r="C2380" t="str">
            <v>Sanitat</v>
          </cell>
          <cell r="D2380">
            <v>4</v>
          </cell>
          <cell r="E2380">
            <v>60</v>
          </cell>
          <cell r="F2380">
            <v>9</v>
          </cell>
          <cell r="G2380">
            <v>10.73</v>
          </cell>
        </row>
        <row r="2381">
          <cell r="A2381" t="str">
            <v>SANS0004</v>
          </cell>
          <cell r="B2381" t="str">
            <v>INTRODUCCIÓ A LA TELESANITAT</v>
          </cell>
          <cell r="C2381" t="str">
            <v>Sanitat</v>
          </cell>
          <cell r="D2381">
            <v>4</v>
          </cell>
          <cell r="E2381">
            <v>50</v>
          </cell>
          <cell r="F2381">
            <v>9</v>
          </cell>
          <cell r="G2381">
            <v>10.73</v>
          </cell>
        </row>
        <row r="2382">
          <cell r="A2382" t="str">
            <v>SANS01</v>
          </cell>
          <cell r="B2382" t="str">
            <v>Rastreig en COVID-19: vigilància epidemiològica de casos i contactes</v>
          </cell>
          <cell r="C2382" t="str">
            <v>Sanitat</v>
          </cell>
          <cell r="D2382">
            <v>3</v>
          </cell>
          <cell r="E2382">
            <v>27</v>
          </cell>
          <cell r="F2382">
            <v>9</v>
          </cell>
          <cell r="G2382">
            <v>10.73</v>
          </cell>
        </row>
        <row r="2383">
          <cell r="A2383" t="str">
            <v>SANS02</v>
          </cell>
          <cell r="B2383" t="str">
            <v>INTERPRETACIÓ DE PROVES DIAGNÒSTIQUES</v>
          </cell>
          <cell r="C2383" t="str">
            <v>Sanitat</v>
          </cell>
          <cell r="D2383">
            <v>3</v>
          </cell>
          <cell r="E2383">
            <v>50</v>
          </cell>
          <cell r="F2383">
            <v>9</v>
          </cell>
          <cell r="G2383">
            <v>10.73</v>
          </cell>
        </row>
        <row r="2384">
          <cell r="A2384" t="str">
            <v>SANT0001</v>
          </cell>
          <cell r="B2384" t="str">
            <v>ATENCIÓ INFERMERA AL PACIENT I QUALITAT ASSISTENCIAL</v>
          </cell>
          <cell r="C2384" t="str">
            <v>Sanitat</v>
          </cell>
          <cell r="D2384">
            <v>3</v>
          </cell>
          <cell r="E2384">
            <v>20</v>
          </cell>
          <cell r="F2384">
            <v>9</v>
          </cell>
          <cell r="G2384">
            <v>10.73</v>
          </cell>
        </row>
        <row r="2385">
          <cell r="A2385" t="str">
            <v>SANT0003</v>
          </cell>
          <cell r="B2385" t="str">
            <v>Esterilització</v>
          </cell>
          <cell r="C2385" t="str">
            <v>Sanitat</v>
          </cell>
          <cell r="D2385">
            <v>2</v>
          </cell>
          <cell r="E2385">
            <v>15</v>
          </cell>
          <cell r="F2385">
            <v>9</v>
          </cell>
          <cell r="G2385">
            <v>10.73</v>
          </cell>
        </row>
        <row r="2386">
          <cell r="A2386" t="str">
            <v>SANT0004</v>
          </cell>
          <cell r="B2386" t="str">
            <v>SUPORT A LA SALUT MENTAL DE PERSONES PRIVADES DE LLIBERTAT</v>
          </cell>
          <cell r="C2386" t="str">
            <v>Sanitat</v>
          </cell>
          <cell r="D2386">
            <v>1</v>
          </cell>
          <cell r="E2386">
            <v>40</v>
          </cell>
          <cell r="F2386">
            <v>9</v>
          </cell>
          <cell r="G2386">
            <v>10.73</v>
          </cell>
        </row>
        <row r="2387">
          <cell r="A2387" t="str">
            <v>SANT0005</v>
          </cell>
          <cell r="B2387" t="str">
            <v>DESFIBRIL·LADORS EXTERNS</v>
          </cell>
          <cell r="C2387" t="str">
            <v>Sanitat</v>
          </cell>
          <cell r="D2387">
            <v>1</v>
          </cell>
          <cell r="E2387">
            <v>20</v>
          </cell>
          <cell r="F2387">
            <v>9</v>
          </cell>
          <cell r="G2387">
            <v>10.73</v>
          </cell>
        </row>
        <row r="2388">
          <cell r="A2388" t="str">
            <v>SANT0006</v>
          </cell>
          <cell r="B2388" t="str">
            <v>GESTIÓ INTEGRAL DEL TRANSPORT SANITARI</v>
          </cell>
          <cell r="C2388" t="str">
            <v>Sanitat</v>
          </cell>
          <cell r="D2388">
            <v>2</v>
          </cell>
          <cell r="E2388">
            <v>74</v>
          </cell>
          <cell r="F2388">
            <v>9</v>
          </cell>
          <cell r="G2388">
            <v>10.73</v>
          </cell>
        </row>
        <row r="2389">
          <cell r="A2389" t="str">
            <v>SANT0007</v>
          </cell>
          <cell r="B2389" t="str">
            <v>La cura de la salut del professional en l'àmbit sanitari</v>
          </cell>
          <cell r="C2389" t="str">
            <v>Sanitat</v>
          </cell>
          <cell r="D2389">
            <v>2</v>
          </cell>
          <cell r="E2389">
            <v>10</v>
          </cell>
          <cell r="F2389">
            <v>9</v>
          </cell>
          <cell r="G2389">
            <v>10.73</v>
          </cell>
        </row>
        <row r="2390">
          <cell r="A2390" t="str">
            <v>SANT0008</v>
          </cell>
          <cell r="B2390" t="str">
            <v>Trastorns en la deglució i disfàgia</v>
          </cell>
          <cell r="C2390" t="str">
            <v>Sanitat</v>
          </cell>
          <cell r="D2390">
            <v>2</v>
          </cell>
          <cell r="E2390">
            <v>15</v>
          </cell>
          <cell r="F2390">
            <v>9</v>
          </cell>
          <cell r="G2390">
            <v>10.73</v>
          </cell>
        </row>
        <row r="2391">
          <cell r="A2391" t="str">
            <v>SANT0009</v>
          </cell>
          <cell r="B2391" t="str">
            <v>Interculturalitat i salut</v>
          </cell>
          <cell r="C2391" t="str">
            <v>Sanitat</v>
          </cell>
          <cell r="D2391">
            <v>2</v>
          </cell>
          <cell r="E2391">
            <v>12</v>
          </cell>
          <cell r="F2391">
            <v>9</v>
          </cell>
          <cell r="G2391">
            <v>10.73</v>
          </cell>
        </row>
        <row r="2392">
          <cell r="A2392" t="str">
            <v>SANT0010</v>
          </cell>
          <cell r="B2392" t="str">
            <v>Salut i exercici físic per a l'esquena</v>
          </cell>
          <cell r="C2392" t="str">
            <v>Sanitat</v>
          </cell>
          <cell r="D2392">
            <v>2</v>
          </cell>
          <cell r="E2392">
            <v>30</v>
          </cell>
          <cell r="F2392">
            <v>9</v>
          </cell>
          <cell r="G2392">
            <v>10.73</v>
          </cell>
        </row>
        <row r="2393">
          <cell r="A2393" t="str">
            <v>SANT0011</v>
          </cell>
          <cell r="B2393" t="str">
            <v>Lideratge de la infermeria com a eina estratègica de les entitats de l'entorn de salut i social</v>
          </cell>
          <cell r="C2393" t="str">
            <v>Sanitat</v>
          </cell>
          <cell r="D2393">
            <v>3</v>
          </cell>
          <cell r="E2393">
            <v>30</v>
          </cell>
          <cell r="F2393">
            <v>9</v>
          </cell>
          <cell r="G2393">
            <v>10.73</v>
          </cell>
        </row>
        <row r="2394">
          <cell r="A2394" t="str">
            <v>SANT0012</v>
          </cell>
          <cell r="B2394" t="str">
            <v>Prevenció i gestió de situacions de violència en la interacció amb els usuaris</v>
          </cell>
          <cell r="C2394" t="str">
            <v>Sanitat</v>
          </cell>
          <cell r="D2394">
            <v>2</v>
          </cell>
          <cell r="E2394">
            <v>12</v>
          </cell>
          <cell r="F2394">
            <v>9</v>
          </cell>
          <cell r="G2394">
            <v>10.73</v>
          </cell>
        </row>
        <row r="2395">
          <cell r="A2395" t="str">
            <v>SANT0013</v>
          </cell>
          <cell r="B2395" t="str">
            <v>Qualitat i seguretat dels pacients</v>
          </cell>
          <cell r="C2395" t="str">
            <v>Sanitat</v>
          </cell>
          <cell r="D2395">
            <v>2</v>
          </cell>
          <cell r="E2395">
            <v>20</v>
          </cell>
          <cell r="F2395">
            <v>9</v>
          </cell>
          <cell r="G2395">
            <v>10.73</v>
          </cell>
        </row>
        <row r="2396">
          <cell r="A2396" t="str">
            <v>SANT0014</v>
          </cell>
          <cell r="B2396" t="str">
            <v>El dret a morir dignament</v>
          </cell>
          <cell r="C2396" t="str">
            <v>Sanitat</v>
          </cell>
          <cell r="D2396">
            <v>1</v>
          </cell>
          <cell r="E2396">
            <v>20</v>
          </cell>
          <cell r="F2396">
            <v>9</v>
          </cell>
          <cell r="G2396">
            <v>10.73</v>
          </cell>
        </row>
        <row r="2397">
          <cell r="A2397" t="str">
            <v>SANT0015</v>
          </cell>
          <cell r="B2397" t="str">
            <v>Espai de reflexió ètica</v>
          </cell>
          <cell r="C2397" t="str">
            <v>Sanitat</v>
          </cell>
          <cell r="D2397">
            <v>1</v>
          </cell>
          <cell r="E2397">
            <v>10</v>
          </cell>
          <cell r="F2397">
            <v>9</v>
          </cell>
          <cell r="G2397">
            <v>10.73</v>
          </cell>
        </row>
        <row r="2398">
          <cell r="A2398" t="str">
            <v>SANT0016</v>
          </cell>
          <cell r="B2398" t="str">
            <v>Cures en pacients amb risc de lesions cutànies</v>
          </cell>
          <cell r="C2398" t="str">
            <v>Sanitat</v>
          </cell>
          <cell r="D2398">
            <v>1</v>
          </cell>
          <cell r="E2398">
            <v>20</v>
          </cell>
          <cell r="F2398">
            <v>9</v>
          </cell>
          <cell r="G2398">
            <v>10.73</v>
          </cell>
        </row>
        <row r="2399">
          <cell r="A2399" t="str">
            <v>SANT0017</v>
          </cell>
          <cell r="B2399" t="str">
            <v>Infeccions nosocomials</v>
          </cell>
          <cell r="C2399" t="str">
            <v>Sanitat</v>
          </cell>
          <cell r="D2399">
            <v>1</v>
          </cell>
          <cell r="E2399">
            <v>20</v>
          </cell>
          <cell r="F2399">
            <v>9</v>
          </cell>
          <cell r="G2399">
            <v>10.73</v>
          </cell>
        </row>
        <row r="2400">
          <cell r="A2400" t="str">
            <v>SANT0018</v>
          </cell>
          <cell r="B2400" t="str">
            <v>Atenció infermera a la persona malalta amb ictus</v>
          </cell>
          <cell r="C2400" t="str">
            <v>Sanitat</v>
          </cell>
          <cell r="D2400">
            <v>3</v>
          </cell>
          <cell r="E2400">
            <v>20</v>
          </cell>
          <cell r="F2400">
            <v>9</v>
          </cell>
          <cell r="G2400">
            <v>10.73</v>
          </cell>
        </row>
        <row r="2401">
          <cell r="A2401" t="str">
            <v>SANT0019</v>
          </cell>
          <cell r="B2401" t="str">
            <v>La comunicació entre el professional sanitari, el malalt i la família</v>
          </cell>
          <cell r="C2401" t="str">
            <v>Sanitat</v>
          </cell>
          <cell r="D2401">
            <v>2</v>
          </cell>
          <cell r="E2401">
            <v>24</v>
          </cell>
          <cell r="F2401">
            <v>9</v>
          </cell>
          <cell r="G2401">
            <v>10.73</v>
          </cell>
        </row>
        <row r="2402">
          <cell r="A2402" t="str">
            <v>SANT0020</v>
          </cell>
          <cell r="B2402" t="str">
            <v>Atenció de l'auxiliar d'infermeria al malalt quirúrgic</v>
          </cell>
          <cell r="C2402" t="str">
            <v>Sanitat</v>
          </cell>
          <cell r="D2402">
            <v>2</v>
          </cell>
          <cell r="E2402">
            <v>20</v>
          </cell>
          <cell r="F2402">
            <v>9</v>
          </cell>
          <cell r="G2402">
            <v>10.73</v>
          </cell>
        </row>
        <row r="2403">
          <cell r="A2403" t="str">
            <v>SANT0021</v>
          </cell>
          <cell r="B2403" t="str">
            <v>Atenció infermera al pacient ostomizat</v>
          </cell>
          <cell r="C2403" t="str">
            <v>Sanitat</v>
          </cell>
          <cell r="D2403">
            <v>3</v>
          </cell>
          <cell r="E2403">
            <v>20</v>
          </cell>
          <cell r="F2403">
            <v>9</v>
          </cell>
          <cell r="G2403">
            <v>10.73</v>
          </cell>
        </row>
        <row r="2404">
          <cell r="A2404" t="str">
            <v>SANT0022</v>
          </cell>
          <cell r="B2404" t="str">
            <v>Atenció infermera al pacient politraumàtic</v>
          </cell>
          <cell r="C2404" t="str">
            <v>Sanitat</v>
          </cell>
          <cell r="D2404">
            <v>3</v>
          </cell>
          <cell r="E2404">
            <v>20</v>
          </cell>
          <cell r="F2404">
            <v>9</v>
          </cell>
          <cell r="G2404">
            <v>10.73</v>
          </cell>
        </row>
        <row r="2405">
          <cell r="A2405" t="str">
            <v>SANT0023</v>
          </cell>
          <cell r="B2405" t="str">
            <v>Transformació i canvi a les  organizanitzacions de salut</v>
          </cell>
          <cell r="C2405" t="str">
            <v>Sanitat</v>
          </cell>
          <cell r="D2405">
            <v>3</v>
          </cell>
          <cell r="E2405">
            <v>15</v>
          </cell>
          <cell r="F2405">
            <v>9</v>
          </cell>
          <cell r="G2405">
            <v>10.73</v>
          </cell>
        </row>
        <row r="2406">
          <cell r="A2406" t="str">
            <v>SANT0024</v>
          </cell>
          <cell r="B2406" t="str">
            <v>Competències per l' exercici  professional sanitari saludable</v>
          </cell>
          <cell r="C2406" t="str">
            <v>Sanitat</v>
          </cell>
          <cell r="D2406">
            <v>1</v>
          </cell>
          <cell r="E2406">
            <v>15</v>
          </cell>
          <cell r="F2406">
            <v>9</v>
          </cell>
          <cell r="G2406">
            <v>10.73</v>
          </cell>
        </row>
        <row r="2407">
          <cell r="A2407" t="str">
            <v>SANT0025</v>
          </cell>
          <cell r="B2407" t="str">
            <v>Atenció psicosocial a pacients amb enfermetats cròniques avançades</v>
          </cell>
          <cell r="C2407" t="str">
            <v>Sanitat</v>
          </cell>
          <cell r="D2407">
            <v>3</v>
          </cell>
          <cell r="E2407">
            <v>12</v>
          </cell>
          <cell r="F2407">
            <v>9</v>
          </cell>
          <cell r="G2407">
            <v>10.73</v>
          </cell>
        </row>
        <row r="2408">
          <cell r="A2408" t="str">
            <v>SANT0026</v>
          </cell>
          <cell r="B2408" t="str">
            <v>Debriefing  clínic en equip multidisciplinar</v>
          </cell>
          <cell r="C2408" t="str">
            <v>Sanitat</v>
          </cell>
          <cell r="D2408">
            <v>3</v>
          </cell>
          <cell r="E2408">
            <v>10</v>
          </cell>
          <cell r="F2408">
            <v>9</v>
          </cell>
          <cell r="G2408">
            <v>10.73</v>
          </cell>
        </row>
        <row r="2409">
          <cell r="A2409" t="str">
            <v>SANT0027</v>
          </cell>
          <cell r="B2409" t="str">
            <v>Valors i bones pràctiques clíniques</v>
          </cell>
          <cell r="C2409" t="str">
            <v>Sanitat</v>
          </cell>
          <cell r="D2409">
            <v>1</v>
          </cell>
          <cell r="E2409">
            <v>10</v>
          </cell>
          <cell r="F2409">
            <v>9</v>
          </cell>
          <cell r="G2409">
            <v>10.73</v>
          </cell>
        </row>
        <row r="2410">
          <cell r="A2410" t="str">
            <v>SANT0028</v>
          </cell>
          <cell r="B2410" t="str">
            <v>Atenció infermera al pacient oncològic</v>
          </cell>
          <cell r="C2410" t="str">
            <v>Sanitat</v>
          </cell>
          <cell r="D2410">
            <v>3</v>
          </cell>
          <cell r="E2410">
            <v>20</v>
          </cell>
          <cell r="F2410">
            <v>9</v>
          </cell>
          <cell r="G2410">
            <v>10.73</v>
          </cell>
        </row>
        <row r="2411">
          <cell r="A2411" t="str">
            <v>SANT0029</v>
          </cell>
          <cell r="B2411" t="str">
            <v>Humanització en l'entorn assistencial</v>
          </cell>
          <cell r="C2411" t="str">
            <v>Sanitat</v>
          </cell>
          <cell r="D2411">
            <v>2</v>
          </cell>
          <cell r="E2411">
            <v>15</v>
          </cell>
          <cell r="F2411">
            <v>9</v>
          </cell>
          <cell r="G2411">
            <v>10.73</v>
          </cell>
        </row>
        <row r="2412">
          <cell r="A2412" t="str">
            <v>SANT0030</v>
          </cell>
          <cell r="B2412" t="str">
            <v>Cures bàsiques d'infermeria per a pacients inestables</v>
          </cell>
          <cell r="C2412" t="str">
            <v>Sanitat</v>
          </cell>
          <cell r="D2412">
            <v>3</v>
          </cell>
          <cell r="E2412">
            <v>20</v>
          </cell>
          <cell r="F2412">
            <v>9</v>
          </cell>
          <cell r="G2412">
            <v>10.73</v>
          </cell>
        </row>
        <row r="2413">
          <cell r="A2413" t="str">
            <v>SANT0031</v>
          </cell>
          <cell r="B2413" t="str">
            <v>Cures d'infermeria al nounat en l'àmbit hospitalari</v>
          </cell>
          <cell r="C2413" t="str">
            <v>Sanitat</v>
          </cell>
          <cell r="D2413">
            <v>3</v>
          </cell>
          <cell r="E2413">
            <v>20</v>
          </cell>
          <cell r="F2413">
            <v>9</v>
          </cell>
          <cell r="G2413">
            <v>10.73</v>
          </cell>
        </row>
        <row r="2414">
          <cell r="A2414" t="str">
            <v>SANT0032</v>
          </cell>
          <cell r="B2414" t="str">
            <v>Cures en atenció sanitària auxiliar de pediatria</v>
          </cell>
          <cell r="C2414" t="str">
            <v>Sanitat</v>
          </cell>
          <cell r="D2414">
            <v>2</v>
          </cell>
          <cell r="E2414">
            <v>20</v>
          </cell>
          <cell r="F2414">
            <v>9</v>
          </cell>
          <cell r="G2414">
            <v>10.73</v>
          </cell>
        </row>
        <row r="2415">
          <cell r="A2415" t="str">
            <v>SANT0033</v>
          </cell>
          <cell r="B2415" t="str">
            <v>Tutorització de personal resident clínic</v>
          </cell>
          <cell r="C2415" t="str">
            <v>Sanitat</v>
          </cell>
          <cell r="D2415">
            <v>3</v>
          </cell>
          <cell r="E2415">
            <v>16</v>
          </cell>
          <cell r="F2415">
            <v>9</v>
          </cell>
          <cell r="G2415">
            <v>10.73</v>
          </cell>
        </row>
        <row r="2416">
          <cell r="A2416" t="str">
            <v>SANT0034</v>
          </cell>
          <cell r="B2416" t="str">
            <v>L'assetjament en l'àmbit sanitari</v>
          </cell>
          <cell r="C2416" t="str">
            <v>Sanitat</v>
          </cell>
          <cell r="D2416">
            <v>2</v>
          </cell>
          <cell r="E2416">
            <v>20</v>
          </cell>
          <cell r="F2416">
            <v>9</v>
          </cell>
          <cell r="G2416">
            <v>10.73</v>
          </cell>
        </row>
        <row r="2417">
          <cell r="A2417" t="str">
            <v>SANT0035</v>
          </cell>
          <cell r="B2417" t="str">
            <v>Aplicació, maneig i control de sutures, embenats i drenatges</v>
          </cell>
          <cell r="C2417" t="str">
            <v>Sanitat</v>
          </cell>
          <cell r="D2417">
            <v>3</v>
          </cell>
          <cell r="E2417">
            <v>16</v>
          </cell>
          <cell r="F2417">
            <v>9</v>
          </cell>
          <cell r="G2417">
            <v>10.73</v>
          </cell>
        </row>
        <row r="2418">
          <cell r="A2418" t="str">
            <v>SANT0036</v>
          </cell>
          <cell r="B2418" t="str">
            <v>Atenció sanitària no presencial a usuaris i famílies</v>
          </cell>
          <cell r="C2418" t="str">
            <v>Sanitat</v>
          </cell>
          <cell r="D2418">
            <v>2</v>
          </cell>
          <cell r="E2418">
            <v>12</v>
          </cell>
          <cell r="F2418">
            <v>9</v>
          </cell>
          <cell r="G2418">
            <v>10.73</v>
          </cell>
        </row>
        <row r="2419">
          <cell r="A2419" t="str">
            <v>SANT0037</v>
          </cell>
          <cell r="B2419" t="str">
            <v>Tècniques de rehabilitació, fisioteràpia i psicomotricitat</v>
          </cell>
          <cell r="C2419" t="str">
            <v>Sanitat</v>
          </cell>
          <cell r="D2419">
            <v>3</v>
          </cell>
          <cell r="E2419">
            <v>30</v>
          </cell>
          <cell r="F2419">
            <v>9</v>
          </cell>
          <cell r="G2419">
            <v>10.73</v>
          </cell>
        </row>
        <row r="2420">
          <cell r="A2420" t="str">
            <v>SANT0038</v>
          </cell>
          <cell r="B2420" t="str">
            <v>Atenció pal·liativa integral i integrada de persones amb condicions cròniques avançades en serveis de salut, socials i territoris</v>
          </cell>
          <cell r="C2420" t="str">
            <v>Sanitat</v>
          </cell>
          <cell r="D2420">
            <v>3</v>
          </cell>
          <cell r="E2420">
            <v>10</v>
          </cell>
          <cell r="F2420">
            <v>9</v>
          </cell>
          <cell r="G2420">
            <v>10.73</v>
          </cell>
        </row>
        <row r="2421">
          <cell r="A2421" t="str">
            <v>SANT0039</v>
          </cell>
          <cell r="B2421" t="str">
            <v>Administració farmacològica en pediatria</v>
          </cell>
          <cell r="C2421" t="str">
            <v>Sanitat</v>
          </cell>
          <cell r="D2421">
            <v>3</v>
          </cell>
          <cell r="E2421">
            <v>20</v>
          </cell>
          <cell r="F2421">
            <v>9</v>
          </cell>
          <cell r="G2421">
            <v>10.73</v>
          </cell>
        </row>
        <row r="2422">
          <cell r="A2422" t="str">
            <v>SANT0040</v>
          </cell>
          <cell r="B2422" t="str">
            <v>Primers auxilis bàsics en l'àmbit sanitari</v>
          </cell>
          <cell r="C2422" t="str">
            <v>Sanitat</v>
          </cell>
          <cell r="D2422">
            <v>2</v>
          </cell>
          <cell r="E2422">
            <v>10</v>
          </cell>
          <cell r="F2422">
            <v>9</v>
          </cell>
          <cell r="G2422">
            <v>10.73</v>
          </cell>
        </row>
        <row r="2423">
          <cell r="A2423" t="str">
            <v>SANT0041</v>
          </cell>
          <cell r="B2423" t="str">
            <v>Primers auxilis, socorrisme i emergències. Nivell avançat</v>
          </cell>
          <cell r="C2423" t="str">
            <v>Sanitat</v>
          </cell>
          <cell r="D2423">
            <v>2</v>
          </cell>
          <cell r="E2423">
            <v>30</v>
          </cell>
          <cell r="F2423">
            <v>9</v>
          </cell>
          <cell r="G2423">
            <v>10.73</v>
          </cell>
        </row>
        <row r="2424">
          <cell r="A2424" t="str">
            <v>SANT0042</v>
          </cell>
          <cell r="B2424" t="str">
            <v>Iniciació a la ventilació mecànica</v>
          </cell>
          <cell r="C2424" t="str">
            <v>Sanitat</v>
          </cell>
          <cell r="D2424">
            <v>3</v>
          </cell>
          <cell r="E2424">
            <v>10</v>
          </cell>
          <cell r="F2424">
            <v>9</v>
          </cell>
          <cell r="G2424">
            <v>10.73</v>
          </cell>
        </row>
        <row r="2425">
          <cell r="A2425" t="str">
            <v>SANT0043</v>
          </cell>
          <cell r="B2425" t="str">
            <v>Maneig de càrregues i mobilització de pacients</v>
          </cell>
          <cell r="C2425" t="str">
            <v>Sanitat</v>
          </cell>
          <cell r="D2425">
            <v>2</v>
          </cell>
          <cell r="E2425">
            <v>30</v>
          </cell>
          <cell r="F2425">
            <v>9</v>
          </cell>
          <cell r="G2425">
            <v>10.73</v>
          </cell>
        </row>
        <row r="2426">
          <cell r="A2426" t="str">
            <v>SANT0044</v>
          </cell>
          <cell r="B2426" t="str">
            <v>Canvi climàtic i impacte en la salut global</v>
          </cell>
          <cell r="C2426" t="str">
            <v>Sanitat</v>
          </cell>
          <cell r="D2426">
            <v>2</v>
          </cell>
          <cell r="E2426">
            <v>20</v>
          </cell>
          <cell r="F2426">
            <v>9</v>
          </cell>
          <cell r="G2426">
            <v>10.73</v>
          </cell>
        </row>
        <row r="2427">
          <cell r="A2427" t="str">
            <v>SANT0045</v>
          </cell>
          <cell r="B2427" t="str">
            <v>Compliance en l'àmbit sanitari</v>
          </cell>
          <cell r="C2427" t="str">
            <v>Sanitat</v>
          </cell>
          <cell r="D2427">
            <v>2</v>
          </cell>
          <cell r="E2427">
            <v>6</v>
          </cell>
          <cell r="F2427">
            <v>9</v>
          </cell>
          <cell r="G2427">
            <v>10.73</v>
          </cell>
        </row>
        <row r="2428">
          <cell r="A2428" t="str">
            <v>SANT0046</v>
          </cell>
          <cell r="B2428" t="str">
            <v>Eines per a la millora de la seguretat de pacients</v>
          </cell>
          <cell r="C2428" t="str">
            <v>Sanitat</v>
          </cell>
          <cell r="D2428">
            <v>3</v>
          </cell>
          <cell r="E2428">
            <v>10</v>
          </cell>
          <cell r="F2428">
            <v>9</v>
          </cell>
          <cell r="G2428">
            <v>10.73</v>
          </cell>
        </row>
        <row r="2429">
          <cell r="A2429" t="str">
            <v>SANT0047</v>
          </cell>
          <cell r="B2429" t="str">
            <v>Acompanyament en els processos d'eutanàsia i el seu dol</v>
          </cell>
          <cell r="C2429" t="str">
            <v>Sanitat</v>
          </cell>
          <cell r="D2429">
            <v>3</v>
          </cell>
          <cell r="E2429">
            <v>10</v>
          </cell>
          <cell r="F2429">
            <v>9</v>
          </cell>
          <cell r="G2429">
            <v>10.73</v>
          </cell>
        </row>
        <row r="2430">
          <cell r="A2430" t="str">
            <v>SANT0048</v>
          </cell>
          <cell r="B2430" t="str">
            <v>Gestió de pandèmies en contextos residencials amb persones dependents.</v>
          </cell>
          <cell r="C2430" t="str">
            <v>Sanitat</v>
          </cell>
          <cell r="D2430">
            <v>1</v>
          </cell>
          <cell r="E2430">
            <v>10</v>
          </cell>
          <cell r="F2430">
            <v>9</v>
          </cell>
          <cell r="G2430">
            <v>10.73</v>
          </cell>
        </row>
        <row r="2431">
          <cell r="A2431" t="str">
            <v>SANT0049</v>
          </cell>
          <cell r="B2431" t="str">
            <v>Dolor agut postoperatori</v>
          </cell>
          <cell r="C2431" t="str">
            <v>Sanitat</v>
          </cell>
          <cell r="D2431">
            <v>3</v>
          </cell>
          <cell r="E2431">
            <v>8</v>
          </cell>
          <cell r="F2431">
            <v>9</v>
          </cell>
          <cell r="G2431">
            <v>10.73</v>
          </cell>
        </row>
        <row r="2432">
          <cell r="A2432" t="str">
            <v>SANT0050</v>
          </cell>
          <cell r="B2432" t="str">
            <v>La interpretació de l'electrocardiograma</v>
          </cell>
          <cell r="C2432" t="str">
            <v>Sanitat</v>
          </cell>
          <cell r="D2432">
            <v>3</v>
          </cell>
          <cell r="E2432">
            <v>16</v>
          </cell>
          <cell r="F2432">
            <v>9</v>
          </cell>
          <cell r="G2432">
            <v>10.73</v>
          </cell>
        </row>
        <row r="2433">
          <cell r="A2433" t="str">
            <v>SANT0051</v>
          </cell>
          <cell r="B2433" t="str">
            <v>Tècniques de cures avançades en malalts i malaltes crítiques</v>
          </cell>
          <cell r="C2433" t="str">
            <v>Sanitat</v>
          </cell>
          <cell r="D2433">
            <v>3</v>
          </cell>
          <cell r="E2433">
            <v>60</v>
          </cell>
          <cell r="F2433">
            <v>9</v>
          </cell>
          <cell r="G2433">
            <v>10.73</v>
          </cell>
        </row>
        <row r="2434">
          <cell r="A2434" t="str">
            <v>SANT0052</v>
          </cell>
          <cell r="B2434" t="str">
            <v>Gestió de pacients amb eines digitals, ePatient</v>
          </cell>
          <cell r="C2434" t="str">
            <v>Sanitat</v>
          </cell>
          <cell r="D2434">
            <v>2</v>
          </cell>
          <cell r="E2434">
            <v>10</v>
          </cell>
          <cell r="F2434">
            <v>9</v>
          </cell>
          <cell r="G2434">
            <v>10.73</v>
          </cell>
        </row>
        <row r="2435">
          <cell r="A2435" t="str">
            <v>SANT0053</v>
          </cell>
          <cell r="B2435" t="str">
            <v>Canalització de vies perifèriques guiades per ecografia</v>
          </cell>
          <cell r="C2435" t="str">
            <v>Sanitat</v>
          </cell>
          <cell r="D2435">
            <v>3</v>
          </cell>
          <cell r="E2435">
            <v>8</v>
          </cell>
          <cell r="F2435">
            <v>9</v>
          </cell>
          <cell r="G2435">
            <v>10.73</v>
          </cell>
        </row>
        <row r="2436">
          <cell r="A2436" t="str">
            <v>SANT0054</v>
          </cell>
          <cell r="B2436" t="str">
            <v>Experiència del pacient</v>
          </cell>
          <cell r="C2436" t="str">
            <v>Sanitat</v>
          </cell>
          <cell r="D2436">
            <v>2</v>
          </cell>
          <cell r="E2436">
            <v>10</v>
          </cell>
          <cell r="F2436">
            <v>9</v>
          </cell>
          <cell r="G2436">
            <v>10.73</v>
          </cell>
        </row>
        <row r="2437">
          <cell r="A2437" t="str">
            <v>SANT0055</v>
          </cell>
          <cell r="B2437" t="str">
            <v>Salut digital i transformació digital</v>
          </cell>
          <cell r="C2437" t="str">
            <v>Sanitat</v>
          </cell>
          <cell r="D2437">
            <v>3</v>
          </cell>
          <cell r="E2437">
            <v>15</v>
          </cell>
          <cell r="F2437">
            <v>9</v>
          </cell>
          <cell r="G2437">
            <v>10.73</v>
          </cell>
        </row>
        <row r="2438">
          <cell r="A2438" t="str">
            <v>SANT0056</v>
          </cell>
          <cell r="B2438" t="str">
            <v>Aspectes jurídics a l'entorn sanitari</v>
          </cell>
          <cell r="C2438" t="str">
            <v>Sanitat</v>
          </cell>
          <cell r="D2438">
            <v>2</v>
          </cell>
          <cell r="E2438">
            <v>12</v>
          </cell>
          <cell r="F2438">
            <v>9</v>
          </cell>
          <cell r="G2438">
            <v>10.73</v>
          </cell>
        </row>
        <row r="2439">
          <cell r="A2439" t="str">
            <v>SANT0057</v>
          </cell>
          <cell r="B2439" t="str">
            <v>Actualització professional en mobilització segura i trasllat de pacients als serveis sanitaris</v>
          </cell>
          <cell r="C2439" t="str">
            <v>Sanitat</v>
          </cell>
          <cell r="D2439">
            <v>2</v>
          </cell>
          <cell r="E2439">
            <v>60</v>
          </cell>
          <cell r="F2439">
            <v>9</v>
          </cell>
          <cell r="G2439">
            <v>10.73</v>
          </cell>
        </row>
        <row r="2440">
          <cell r="A2440" t="str">
            <v>SANT0058</v>
          </cell>
          <cell r="B2440" t="str">
            <v>Malalts terminals i cures pal·liatives</v>
          </cell>
          <cell r="C2440" t="str">
            <v>Sanitat</v>
          </cell>
          <cell r="D2440">
            <v>3</v>
          </cell>
          <cell r="E2440">
            <v>25</v>
          </cell>
          <cell r="F2440">
            <v>9</v>
          </cell>
          <cell r="G2440">
            <v>10.73</v>
          </cell>
        </row>
        <row r="2441">
          <cell r="A2441" t="str">
            <v>SANT0059</v>
          </cell>
          <cell r="B2441" t="str">
            <v>Codis d'activació, processos d'identificació i activació</v>
          </cell>
          <cell r="C2441" t="str">
            <v>Sanitat</v>
          </cell>
          <cell r="D2441">
            <v>3</v>
          </cell>
          <cell r="E2441">
            <v>15</v>
          </cell>
          <cell r="F2441">
            <v>9</v>
          </cell>
          <cell r="G2441">
            <v>10.73</v>
          </cell>
        </row>
        <row r="2442">
          <cell r="A2442" t="str">
            <v>SANT0060</v>
          </cell>
          <cell r="B2442" t="str">
            <v>Detecció precoç de la patologia mamària. Radiodiagnòstic i funcions del personal tècnic especialista en radiologia (TER)</v>
          </cell>
          <cell r="C2442" t="str">
            <v>Sanitat</v>
          </cell>
          <cell r="D2442">
            <v>3</v>
          </cell>
          <cell r="E2442">
            <v>20</v>
          </cell>
          <cell r="F2442">
            <v>9</v>
          </cell>
          <cell r="G2442">
            <v>10.73</v>
          </cell>
        </row>
        <row r="2443">
          <cell r="A2443" t="str">
            <v>SANT0061</v>
          </cell>
          <cell r="B2443" t="str">
            <v>Prevenció i control de la infecció</v>
          </cell>
          <cell r="C2443" t="str">
            <v>Sanitat</v>
          </cell>
          <cell r="D2443">
            <v>2</v>
          </cell>
          <cell r="E2443">
            <v>30</v>
          </cell>
          <cell r="F2443">
            <v>9</v>
          </cell>
          <cell r="G2443">
            <v>10.73</v>
          </cell>
        </row>
        <row r="2444">
          <cell r="A2444" t="str">
            <v>SANT0062</v>
          </cell>
          <cell r="B2444" t="str">
            <v>Igualtat de gènere al sector sanitari i social</v>
          </cell>
          <cell r="C2444" t="str">
            <v>Sanitat</v>
          </cell>
          <cell r="D2444">
            <v>2</v>
          </cell>
          <cell r="E2444">
            <v>6</v>
          </cell>
          <cell r="F2444">
            <v>9</v>
          </cell>
          <cell r="G2444">
            <v>10.73</v>
          </cell>
        </row>
        <row r="2445">
          <cell r="A2445" t="str">
            <v>SANT0063</v>
          </cell>
          <cell r="B2445" t="str">
            <v>Competències digitals en les organitzacions sanitàries</v>
          </cell>
          <cell r="C2445" t="str">
            <v>Sanitat</v>
          </cell>
          <cell r="D2445">
            <v>2</v>
          </cell>
          <cell r="E2445">
            <v>20</v>
          </cell>
          <cell r="F2445">
            <v>9</v>
          </cell>
          <cell r="G2445">
            <v>10.73</v>
          </cell>
        </row>
        <row r="2446">
          <cell r="A2446" t="str">
            <v>SANT0064</v>
          </cell>
          <cell r="B2446" t="str">
            <v>Objectius de desenvolupament sostenible 2030 als sectors de la salut i social</v>
          </cell>
          <cell r="C2446" t="str">
            <v>Sanitat</v>
          </cell>
          <cell r="D2446">
            <v>2</v>
          </cell>
          <cell r="E2446">
            <v>10</v>
          </cell>
          <cell r="F2446">
            <v>9</v>
          </cell>
          <cell r="G2446">
            <v>10.73</v>
          </cell>
        </row>
        <row r="2447">
          <cell r="A2447" t="str">
            <v>SANT0065</v>
          </cell>
          <cell r="B2447" t="str">
            <v>Cures infermeres del pacient cremat</v>
          </cell>
          <cell r="C2447" t="str">
            <v>Sanitat</v>
          </cell>
          <cell r="D2447">
            <v>3</v>
          </cell>
          <cell r="E2447">
            <v>20</v>
          </cell>
          <cell r="F2447">
            <v>9</v>
          </cell>
          <cell r="G2447">
            <v>10.73</v>
          </cell>
        </row>
        <row r="2448">
          <cell r="A2448" t="str">
            <v>SANT0066</v>
          </cell>
          <cell r="B2448" t="str">
            <v>Competències avançades d'atenció sanitària auxiliar</v>
          </cell>
          <cell r="C2448" t="str">
            <v>Sanitat</v>
          </cell>
          <cell r="D2448">
            <v>2</v>
          </cell>
          <cell r="E2448">
            <v>40</v>
          </cell>
          <cell r="F2448">
            <v>9</v>
          </cell>
          <cell r="G2448">
            <v>10.73</v>
          </cell>
        </row>
        <row r="2449">
          <cell r="A2449" t="str">
            <v>SANT0067</v>
          </cell>
          <cell r="B2449" t="str">
            <v>Actualització de cures auxiliars d'infermeria</v>
          </cell>
          <cell r="C2449" t="str">
            <v>Sanitat</v>
          </cell>
          <cell r="D2449">
            <v>2</v>
          </cell>
          <cell r="E2449">
            <v>30</v>
          </cell>
          <cell r="F2449">
            <v>9</v>
          </cell>
          <cell r="G2449">
            <v>10.73</v>
          </cell>
        </row>
        <row r="2450">
          <cell r="A2450" t="str">
            <v>SANT0068</v>
          </cell>
          <cell r="B2450" t="str">
            <v>Infermeria i farmacologia bàsica</v>
          </cell>
          <cell r="C2450" t="str">
            <v>Sanitat</v>
          </cell>
          <cell r="D2450">
            <v>3</v>
          </cell>
          <cell r="E2450">
            <v>30</v>
          </cell>
          <cell r="F2450">
            <v>9</v>
          </cell>
          <cell r="G2450">
            <v>10.73</v>
          </cell>
        </row>
        <row r="2451">
          <cell r="A2451" t="str">
            <v>SANT0069</v>
          </cell>
          <cell r="B2451" t="str">
            <v>Infermeria i farmacologia avançada</v>
          </cell>
          <cell r="C2451" t="str">
            <v>Sanitat</v>
          </cell>
          <cell r="D2451">
            <v>3</v>
          </cell>
          <cell r="E2451">
            <v>30</v>
          </cell>
          <cell r="F2451">
            <v>9</v>
          </cell>
          <cell r="G2451">
            <v>10.73</v>
          </cell>
        </row>
        <row r="2452">
          <cell r="A2452" t="str">
            <v>SANT0070</v>
          </cell>
          <cell r="B2452" t="str">
            <v>Atenció pal·liativa a la persona al final de la vida en residències</v>
          </cell>
          <cell r="C2452" t="str">
            <v>Sanitat</v>
          </cell>
          <cell r="D2452">
            <v>1</v>
          </cell>
          <cell r="E2452">
            <v>20</v>
          </cell>
          <cell r="F2452">
            <v>9</v>
          </cell>
          <cell r="G2452">
            <v>10.73</v>
          </cell>
        </row>
        <row r="2453">
          <cell r="A2453" t="str">
            <v>SANT0071</v>
          </cell>
          <cell r="B2453" t="str">
            <v>EL PROCÉS D' INTERVENCIÓ GRUPAL A TRAVÉS DE L' EXERCICI FÍSIC PER A PERSONES AMB PATOLOGIES CRÒNIQUES</v>
          </cell>
          <cell r="C2453" t="str">
            <v>Sanitat</v>
          </cell>
          <cell r="D2453">
            <v>3</v>
          </cell>
          <cell r="E2453">
            <v>50</v>
          </cell>
          <cell r="F2453">
            <v>9</v>
          </cell>
          <cell r="G2453">
            <v>10.73</v>
          </cell>
        </row>
        <row r="2454">
          <cell r="A2454" t="str">
            <v>SANT0072</v>
          </cell>
          <cell r="B2454" t="str">
            <v>CURES BÀSIQUES DE LA SALUT MENTAL DES D' UN ENFOCAMENT HOLÍSTIC</v>
          </cell>
          <cell r="C2454" t="str">
            <v>Sanitat</v>
          </cell>
          <cell r="D2454">
            <v>2</v>
          </cell>
          <cell r="E2454">
            <v>300</v>
          </cell>
          <cell r="F2454">
            <v>9</v>
          </cell>
          <cell r="G2454">
            <v>10.73</v>
          </cell>
        </row>
        <row r="2455">
          <cell r="A2455" t="str">
            <v>SANT0073</v>
          </cell>
          <cell r="B2455" t="str">
            <v>Atenció a persones amb trastorns del neurodesenvolupament</v>
          </cell>
          <cell r="C2455" t="str">
            <v>Sanitat</v>
          </cell>
          <cell r="D2455">
            <v>2</v>
          </cell>
          <cell r="E2455">
            <v>40</v>
          </cell>
          <cell r="F2455">
            <v>9</v>
          </cell>
          <cell r="G2455">
            <v>10.73</v>
          </cell>
        </row>
        <row r="2456">
          <cell r="A2456" t="str">
            <v>SANT0074</v>
          </cell>
          <cell r="B2456" t="str">
            <v>Atenció a persones amb trastorns cognitius en estat inicial</v>
          </cell>
          <cell r="C2456" t="str">
            <v>Sanitat</v>
          </cell>
          <cell r="D2456">
            <v>2</v>
          </cell>
          <cell r="E2456">
            <v>30</v>
          </cell>
          <cell r="F2456">
            <v>9</v>
          </cell>
          <cell r="G2456">
            <v>10.73</v>
          </cell>
        </row>
        <row r="2457">
          <cell r="A2457" t="str">
            <v>SANT0075</v>
          </cell>
          <cell r="B2457" t="str">
            <v>la interculturalitat en el procés del dol</v>
          </cell>
          <cell r="C2457" t="str">
            <v>Sanitat</v>
          </cell>
          <cell r="D2457">
            <v>1</v>
          </cell>
          <cell r="E2457">
            <v>20</v>
          </cell>
          <cell r="F2457">
            <v>9</v>
          </cell>
          <cell r="G2457">
            <v>10.73</v>
          </cell>
        </row>
        <row r="2458">
          <cell r="A2458" t="str">
            <v>SANT0076</v>
          </cell>
          <cell r="B2458" t="str">
            <v>Gestalt per a professionals de la salut</v>
          </cell>
          <cell r="C2458" t="str">
            <v>Sanitat</v>
          </cell>
          <cell r="D2458">
            <v>2</v>
          </cell>
          <cell r="E2458">
            <v>34</v>
          </cell>
          <cell r="F2458">
            <v>9</v>
          </cell>
          <cell r="G2458">
            <v>10.73</v>
          </cell>
        </row>
        <row r="2459">
          <cell r="A2459" t="str">
            <v>SANT0077</v>
          </cell>
          <cell r="B2459" t="str">
            <v>Fonaments metodològics per a la recerca clínica</v>
          </cell>
          <cell r="C2459" t="str">
            <v>Sanitat</v>
          </cell>
          <cell r="D2459">
            <v>3</v>
          </cell>
          <cell r="E2459">
            <v>20</v>
          </cell>
          <cell r="F2459">
            <v>9</v>
          </cell>
          <cell r="G2459">
            <v>10.73</v>
          </cell>
        </row>
        <row r="2460">
          <cell r="A2460" t="str">
            <v>SANT0078</v>
          </cell>
          <cell r="B2460" t="str">
            <v>PROMOCIÓ DE L' AUTOCURA EN DEPENDÈNCIA</v>
          </cell>
          <cell r="C2460" t="str">
            <v>Sanitat</v>
          </cell>
          <cell r="D2460">
            <v>1</v>
          </cell>
          <cell r="E2460">
            <v>40</v>
          </cell>
          <cell r="F2460">
            <v>9</v>
          </cell>
          <cell r="G2460">
            <v>10.73</v>
          </cell>
        </row>
        <row r="2461">
          <cell r="A2461" t="str">
            <v>SANT0079</v>
          </cell>
          <cell r="B2461" t="str">
            <v>ACTUACIÓ DEL ZELADOR EN ELS SERVEIS D' URGÈNCIES</v>
          </cell>
          <cell r="C2461" t="str">
            <v>Sanitat</v>
          </cell>
          <cell r="D2461">
            <v>1</v>
          </cell>
          <cell r="E2461">
            <v>100</v>
          </cell>
          <cell r="F2461">
            <v>9</v>
          </cell>
          <cell r="G2461">
            <v>10.73</v>
          </cell>
        </row>
        <row r="2462">
          <cell r="A2462" t="str">
            <v>SANT0080</v>
          </cell>
          <cell r="B2462" t="str">
            <v>ABORDATGE DE LES DISFUNCIONS DEL SÒL PELVIÀ DE LA DONA DES DE L' EVIDÈNCIA CIENTÍFICA</v>
          </cell>
          <cell r="C2462" t="str">
            <v>Sanitat</v>
          </cell>
          <cell r="D2462">
            <v>4</v>
          </cell>
          <cell r="E2462">
            <v>40</v>
          </cell>
          <cell r="F2462">
            <v>9</v>
          </cell>
          <cell r="G2462">
            <v>10.73</v>
          </cell>
        </row>
        <row r="2463">
          <cell r="A2463" t="str">
            <v>SANT0081</v>
          </cell>
          <cell r="B2463" t="str">
            <v>BANC DE SANG I MEDICINA TRASFUSIONAL</v>
          </cell>
          <cell r="C2463" t="str">
            <v>Sanitat</v>
          </cell>
          <cell r="D2463">
            <v>2</v>
          </cell>
          <cell r="E2463">
            <v>50</v>
          </cell>
          <cell r="F2463">
            <v>9</v>
          </cell>
          <cell r="G2463">
            <v>10.73</v>
          </cell>
        </row>
        <row r="2464">
          <cell r="A2464" t="str">
            <v>SANT0082</v>
          </cell>
          <cell r="B2464" t="str">
            <v>PREVENCIÓ DE LESIONS MUSCULOESQUELÈTIQUES</v>
          </cell>
          <cell r="C2464" t="str">
            <v>Sanitat</v>
          </cell>
          <cell r="D2464">
            <v>1</v>
          </cell>
          <cell r="E2464">
            <v>100</v>
          </cell>
          <cell r="F2464">
            <v>9</v>
          </cell>
          <cell r="G2464">
            <v>10.73</v>
          </cell>
        </row>
        <row r="2465">
          <cell r="A2465" t="str">
            <v>SANT0083</v>
          </cell>
          <cell r="B2465" t="str">
            <v>CURES A LA UNITAT D' HEMODIÀLISI</v>
          </cell>
          <cell r="C2465" t="str">
            <v>Sanitat</v>
          </cell>
          <cell r="D2465">
            <v>4</v>
          </cell>
          <cell r="E2465">
            <v>60</v>
          </cell>
          <cell r="F2465">
            <v>9</v>
          </cell>
          <cell r="G2465">
            <v>10.73</v>
          </cell>
        </row>
        <row r="2466">
          <cell r="A2466" t="str">
            <v>SANT0084</v>
          </cell>
          <cell r="B2466" t="str">
            <v>COMUNICACIÓ I ATENCIÓ A PACIENTS I FAMILIARS EN SITUACIONS CONFLICTIVES</v>
          </cell>
          <cell r="C2466" t="str">
            <v>Sanitat</v>
          </cell>
          <cell r="D2466">
            <v>1</v>
          </cell>
          <cell r="E2466">
            <v>100</v>
          </cell>
          <cell r="F2466">
            <v>9</v>
          </cell>
          <cell r="G2466">
            <v>10.73</v>
          </cell>
        </row>
        <row r="2467">
          <cell r="A2467" t="str">
            <v>SANT0085</v>
          </cell>
          <cell r="B2467" t="str">
            <v>COMUNICACIÓ EN PROCESSOS TERAPÈUTICS</v>
          </cell>
          <cell r="C2467" t="str">
            <v>Sanitat</v>
          </cell>
          <cell r="D2467">
            <v>1</v>
          </cell>
          <cell r="E2467">
            <v>60</v>
          </cell>
          <cell r="F2467">
            <v>9</v>
          </cell>
          <cell r="G2467">
            <v>10.73</v>
          </cell>
        </row>
        <row r="2468">
          <cell r="A2468" t="str">
            <v>SANT0086</v>
          </cell>
          <cell r="B2468" t="str">
            <v>CURES AL NEN AMB CÀNCER</v>
          </cell>
          <cell r="C2468" t="str">
            <v>Sanitat</v>
          </cell>
          <cell r="D2468">
            <v>4</v>
          </cell>
          <cell r="E2468">
            <v>40</v>
          </cell>
          <cell r="F2468">
            <v>9</v>
          </cell>
          <cell r="G2468">
            <v>10.73</v>
          </cell>
        </row>
        <row r="2469">
          <cell r="A2469" t="str">
            <v>SANT0087</v>
          </cell>
          <cell r="B2469" t="str">
            <v>INTRODUCCIÓ A LA GESTIÓ DE LA QUALITAT EN L' ÀMBIT SANITARI</v>
          </cell>
          <cell r="C2469" t="str">
            <v>Sanitat</v>
          </cell>
          <cell r="D2469">
            <v>1</v>
          </cell>
          <cell r="E2469">
            <v>100</v>
          </cell>
          <cell r="F2469">
            <v>9</v>
          </cell>
          <cell r="G2469">
            <v>10.73</v>
          </cell>
        </row>
        <row r="2470">
          <cell r="A2470" t="str">
            <v>SANT0088</v>
          </cell>
          <cell r="B2470" t="str">
            <v>DETERIORAMENT COGNITIU</v>
          </cell>
          <cell r="C2470" t="str">
            <v>Sanitat</v>
          </cell>
          <cell r="D2470">
            <v>1</v>
          </cell>
          <cell r="E2470">
            <v>100</v>
          </cell>
          <cell r="F2470">
            <v>9</v>
          </cell>
          <cell r="G2470">
            <v>10.73</v>
          </cell>
        </row>
        <row r="2471">
          <cell r="A2471" t="str">
            <v>SANT0089</v>
          </cell>
          <cell r="B2471" t="str">
            <v>COMUNICACIÓ SANITÀRIA EFICAÇ</v>
          </cell>
          <cell r="C2471" t="str">
            <v>Sanitat</v>
          </cell>
          <cell r="D2471">
            <v>1</v>
          </cell>
          <cell r="E2471">
            <v>80</v>
          </cell>
          <cell r="F2471">
            <v>9</v>
          </cell>
          <cell r="G2471">
            <v>10.73</v>
          </cell>
        </row>
        <row r="2472">
          <cell r="A2472" t="str">
            <v>SANT0090</v>
          </cell>
          <cell r="B2472" t="str">
            <v>PROTOCOLS D' INFERMERIA RELACIONATS AMB LA PSICOPATOLOGIA: UNA EINA DE QUALITAT</v>
          </cell>
          <cell r="C2472" t="str">
            <v>Sanitat</v>
          </cell>
          <cell r="D2472">
            <v>4</v>
          </cell>
          <cell r="E2472">
            <v>40</v>
          </cell>
          <cell r="F2472">
            <v>9</v>
          </cell>
          <cell r="G2472">
            <v>10.73</v>
          </cell>
        </row>
        <row r="2473">
          <cell r="A2473" t="str">
            <v>SANT0091</v>
          </cell>
          <cell r="B2473" t="str">
            <v>HABILITATS SOCIALS EN L' ENTORN SANITARI</v>
          </cell>
          <cell r="C2473" t="str">
            <v>Sanitat</v>
          </cell>
          <cell r="D2473">
            <v>1</v>
          </cell>
          <cell r="E2473">
            <v>80</v>
          </cell>
          <cell r="F2473">
            <v>9</v>
          </cell>
          <cell r="G2473">
            <v>10.73</v>
          </cell>
        </row>
        <row r="2474">
          <cell r="A2474" t="str">
            <v>SANT0092</v>
          </cell>
          <cell r="B2474" t="str">
            <v>PRINCIPIS D' ALIMENTACIÓ TERAPÈUTICA</v>
          </cell>
          <cell r="C2474" t="str">
            <v>Sanitat</v>
          </cell>
          <cell r="D2474">
            <v>1</v>
          </cell>
          <cell r="E2474">
            <v>100</v>
          </cell>
          <cell r="F2474">
            <v>9</v>
          </cell>
          <cell r="G2474">
            <v>10.73</v>
          </cell>
        </row>
        <row r="2475">
          <cell r="A2475" t="str">
            <v>SANT0093</v>
          </cell>
          <cell r="B2475" t="str">
            <v>GESTIÓ I SERVEIS: LA HUMANITZACIÓ EN L' ATENCIÓ A L' USUARI EN L' AMBIT SANITARI</v>
          </cell>
          <cell r="C2475" t="str">
            <v>Sanitat</v>
          </cell>
          <cell r="D2475">
            <v>1</v>
          </cell>
          <cell r="E2475">
            <v>100</v>
          </cell>
          <cell r="F2475">
            <v>9</v>
          </cell>
          <cell r="G2475">
            <v>10.73</v>
          </cell>
        </row>
        <row r="2476">
          <cell r="A2476" t="str">
            <v>SANT0094</v>
          </cell>
          <cell r="B2476" t="str">
            <v>DETECCIÓ I ABORDATGE DE LA VIOLÈNCIA DE GÈNERE EN L' ÀMBIT SANITARI</v>
          </cell>
          <cell r="C2476" t="str">
            <v>Sanitat</v>
          </cell>
          <cell r="D2476">
            <v>3</v>
          </cell>
          <cell r="E2476">
            <v>100</v>
          </cell>
          <cell r="F2476">
            <v>9</v>
          </cell>
          <cell r="G2476">
            <v>10.73</v>
          </cell>
        </row>
        <row r="2477">
          <cell r="A2477" t="str">
            <v>SANT0095</v>
          </cell>
          <cell r="B2477" t="str">
            <v>CURES AUXILIARS INFERMERIA A QUIRÒFAN</v>
          </cell>
          <cell r="C2477" t="str">
            <v>Sanitat</v>
          </cell>
          <cell r="D2477">
            <v>2</v>
          </cell>
          <cell r="E2477">
            <v>50</v>
          </cell>
          <cell r="F2477">
            <v>9</v>
          </cell>
          <cell r="G2477">
            <v>10.73</v>
          </cell>
        </row>
        <row r="2478">
          <cell r="A2478" t="str">
            <v>SANT0096</v>
          </cell>
          <cell r="B2478" t="str">
            <v>CURES DE LA PERSONA ANCIANA AMB TRASTORNS DEGENERATIUS, MALALTIES DE PARKINSON I ALZHEIMER EN L' ÀMBIT SANITARI</v>
          </cell>
          <cell r="C2478" t="str">
            <v>Sanitat</v>
          </cell>
          <cell r="D2478">
            <v>2</v>
          </cell>
          <cell r="E2478">
            <v>100</v>
          </cell>
          <cell r="F2478">
            <v>9</v>
          </cell>
          <cell r="G2478">
            <v>10.73</v>
          </cell>
        </row>
        <row r="2479">
          <cell r="A2479" t="str">
            <v>SANT0097</v>
          </cell>
          <cell r="B2479" t="str">
            <v>PRIVACITAT I CONFIDENCIALITAT EN L' ATENCIÓ SANITÀRIA</v>
          </cell>
          <cell r="C2479" t="str">
            <v>Sanitat</v>
          </cell>
          <cell r="D2479">
            <v>1</v>
          </cell>
          <cell r="E2479">
            <v>80</v>
          </cell>
          <cell r="F2479">
            <v>9</v>
          </cell>
          <cell r="G2479">
            <v>10.73</v>
          </cell>
        </row>
        <row r="2480">
          <cell r="A2480" t="str">
            <v>SANT0098</v>
          </cell>
          <cell r="B2480" t="str">
            <v>PRINCIPIS DIETÈTICS APLICATS A LES CURES AUXILIARS</v>
          </cell>
          <cell r="C2480" t="str">
            <v>Sanitat</v>
          </cell>
          <cell r="D2480">
            <v>1</v>
          </cell>
          <cell r="E2480">
            <v>40</v>
          </cell>
          <cell r="F2480">
            <v>9</v>
          </cell>
          <cell r="G2480">
            <v>10.73</v>
          </cell>
        </row>
        <row r="2481">
          <cell r="A2481" t="str">
            <v>SANT0099</v>
          </cell>
          <cell r="B2481" t="str">
            <v>DIETOTERAPIA</v>
          </cell>
          <cell r="C2481" t="str">
            <v>Sanitat</v>
          </cell>
          <cell r="D2481">
            <v>1</v>
          </cell>
          <cell r="E2481">
            <v>100</v>
          </cell>
          <cell r="F2481">
            <v>9</v>
          </cell>
          <cell r="G2481">
            <v>10.73</v>
          </cell>
        </row>
        <row r="2482">
          <cell r="A2482" t="str">
            <v>SANT01</v>
          </cell>
          <cell r="B2482" t="str">
            <v>BÀSIC DE DENSITOMETRIA</v>
          </cell>
          <cell r="C2482" t="str">
            <v>Sanitat</v>
          </cell>
          <cell r="D2482">
            <v>3</v>
          </cell>
          <cell r="E2482">
            <v>20</v>
          </cell>
          <cell r="F2482">
            <v>9</v>
          </cell>
          <cell r="G2482">
            <v>10.73</v>
          </cell>
        </row>
        <row r="2483">
          <cell r="A2483" t="str">
            <v>SANT0100</v>
          </cell>
          <cell r="B2483" t="str">
            <v>CURES EN QUIROFAN</v>
          </cell>
          <cell r="C2483" t="str">
            <v>Sanitat</v>
          </cell>
          <cell r="D2483">
            <v>4</v>
          </cell>
          <cell r="E2483">
            <v>40</v>
          </cell>
          <cell r="F2483">
            <v>9</v>
          </cell>
          <cell r="G2483">
            <v>10.73</v>
          </cell>
        </row>
        <row r="2484">
          <cell r="A2484" t="str">
            <v>SANT0101</v>
          </cell>
          <cell r="B2484" t="str">
            <v>CURES AUXILIARS D' INFERMERIA EN ELS SERVEIS D' URGÈNCIES</v>
          </cell>
          <cell r="C2484" t="str">
            <v>Sanitat</v>
          </cell>
          <cell r="D2484">
            <v>2</v>
          </cell>
          <cell r="E2484">
            <v>40</v>
          </cell>
          <cell r="F2484">
            <v>9</v>
          </cell>
          <cell r="G2484">
            <v>10.73</v>
          </cell>
        </row>
        <row r="2485">
          <cell r="A2485" t="str">
            <v>SANT0102</v>
          </cell>
          <cell r="B2485" t="str">
            <v>CURES AUXILIARS D' INFERMERIA EN LA SALUT MATERN INFANTIL</v>
          </cell>
          <cell r="C2485" t="str">
            <v>Sanitat</v>
          </cell>
          <cell r="D2485">
            <v>2</v>
          </cell>
          <cell r="E2485">
            <v>60</v>
          </cell>
          <cell r="F2485">
            <v>9</v>
          </cell>
          <cell r="G2485">
            <v>10.73</v>
          </cell>
        </row>
        <row r="2486">
          <cell r="A2486" t="str">
            <v>SANT0103</v>
          </cell>
          <cell r="B2486" t="str">
            <v>ESCOLA D' ESQUENA</v>
          </cell>
          <cell r="C2486" t="str">
            <v>Sanitat</v>
          </cell>
          <cell r="D2486">
            <v>4</v>
          </cell>
          <cell r="E2486">
            <v>40</v>
          </cell>
          <cell r="F2486">
            <v>9</v>
          </cell>
          <cell r="G2486">
            <v>10.73</v>
          </cell>
        </row>
        <row r="2487">
          <cell r="A2487" t="str">
            <v>SANT0104</v>
          </cell>
          <cell r="B2487" t="str">
            <v>FORMACIÓ BÀSICA PER A ATENCIÓ ASSISTENCIAL EN HOSPITALS</v>
          </cell>
          <cell r="C2487" t="str">
            <v>Sanitat</v>
          </cell>
          <cell r="D2487">
            <v>2</v>
          </cell>
          <cell r="E2487">
            <v>54</v>
          </cell>
          <cell r="F2487">
            <v>9</v>
          </cell>
          <cell r="G2487">
            <v>10.73</v>
          </cell>
        </row>
        <row r="2488">
          <cell r="A2488" t="str">
            <v>SANT02</v>
          </cell>
          <cell r="B2488" t="str">
            <v>INICIACIÓ A LA RESSONÀNCIA MAGNÈTICA</v>
          </cell>
          <cell r="C2488" t="str">
            <v>Sanitat</v>
          </cell>
          <cell r="D2488">
            <v>3</v>
          </cell>
          <cell r="E2488">
            <v>35</v>
          </cell>
          <cell r="F2488">
            <v>9</v>
          </cell>
          <cell r="G2488">
            <v>10.73</v>
          </cell>
        </row>
        <row r="2489">
          <cell r="A2489" t="str">
            <v>SANT03</v>
          </cell>
          <cell r="B2489" t="str">
            <v>INICIACIÓ A LA TOMOGRAFIA COMPUTARITZADA</v>
          </cell>
          <cell r="C2489" t="str">
            <v>Sanitat</v>
          </cell>
          <cell r="D2489">
            <v>3</v>
          </cell>
          <cell r="E2489">
            <v>35</v>
          </cell>
          <cell r="F2489">
            <v>9</v>
          </cell>
          <cell r="G2489">
            <v>10.73</v>
          </cell>
        </row>
        <row r="2490">
          <cell r="A2490" t="str">
            <v>SANT04</v>
          </cell>
          <cell r="B2490" t="str">
            <v>BÀSIC DE MAMOGRAFIA</v>
          </cell>
          <cell r="C2490" t="str">
            <v>Sanitat</v>
          </cell>
          <cell r="D2490">
            <v>3</v>
          </cell>
          <cell r="E2490">
            <v>30</v>
          </cell>
          <cell r="F2490">
            <v>9</v>
          </cell>
          <cell r="G2490">
            <v>10.73</v>
          </cell>
        </row>
        <row r="2491">
          <cell r="A2491" t="str">
            <v>SANT05</v>
          </cell>
          <cell r="B2491" t="str">
            <v>PATOLOGIA DEL QUERATOCONO I TRACTAMENT AMB LENTS DE CONTACTE</v>
          </cell>
          <cell r="C2491" t="str">
            <v>Sanitat</v>
          </cell>
          <cell r="D2491">
            <v>4</v>
          </cell>
          <cell r="E2491">
            <v>40</v>
          </cell>
          <cell r="F2491">
            <v>9</v>
          </cell>
          <cell r="G2491">
            <v>10.73</v>
          </cell>
        </row>
        <row r="2492">
          <cell r="A2492" t="str">
            <v>SANT06</v>
          </cell>
          <cell r="B2492" t="str">
            <v>ATENCIÓ D' URGÈNCIES EXTRAHOSPITALÀRIES</v>
          </cell>
          <cell r="C2492" t="str">
            <v>Sanitat</v>
          </cell>
          <cell r="D2492">
            <v>3</v>
          </cell>
          <cell r="E2492">
            <v>14</v>
          </cell>
          <cell r="F2492">
            <v>9</v>
          </cell>
          <cell r="G2492">
            <v>10.73</v>
          </cell>
        </row>
        <row r="2493">
          <cell r="A2493" t="str">
            <v>SANT07</v>
          </cell>
          <cell r="B2493" t="str">
            <v>CONCEPTES DE TRAUMATOLOGIA EN MÚTUES</v>
          </cell>
          <cell r="C2493" t="str">
            <v>Sanitat</v>
          </cell>
          <cell r="D2493">
            <v>3</v>
          </cell>
          <cell r="E2493">
            <v>50</v>
          </cell>
          <cell r="F2493">
            <v>9</v>
          </cell>
          <cell r="G2493">
            <v>10.73</v>
          </cell>
        </row>
        <row r="2494">
          <cell r="A2494" t="str">
            <v>SANT08</v>
          </cell>
          <cell r="B2494" t="str">
            <v>GESTIÓ DE RISCOS EN L' ATENCIÓ SANITÀRIA AL PACIENT</v>
          </cell>
          <cell r="C2494" t="str">
            <v>Sanitat</v>
          </cell>
          <cell r="D2494">
            <v>3</v>
          </cell>
          <cell r="E2494">
            <v>10</v>
          </cell>
          <cell r="F2494">
            <v>9</v>
          </cell>
          <cell r="G2494">
            <v>10.73</v>
          </cell>
        </row>
        <row r="2495">
          <cell r="A2495" t="str">
            <v>SANT09</v>
          </cell>
          <cell r="B2495" t="str">
            <v>ANGLÈS TÈCNIC-SANITARI</v>
          </cell>
          <cell r="C2495" t="str">
            <v>Sanitat</v>
          </cell>
          <cell r="D2495">
            <v>2</v>
          </cell>
          <cell r="E2495">
            <v>50</v>
          </cell>
          <cell r="F2495">
            <v>9</v>
          </cell>
          <cell r="G2495">
            <v>10.73</v>
          </cell>
        </row>
        <row r="2496">
          <cell r="A2496" t="str">
            <v>SANT10</v>
          </cell>
          <cell r="B2496" t="str">
            <v>ATENCIÓ INTEGRAL EN CATÀSTROFES SANITÀRIES</v>
          </cell>
          <cell r="C2496" t="str">
            <v>Sanitat</v>
          </cell>
          <cell r="D2496">
            <v>3</v>
          </cell>
          <cell r="E2496">
            <v>130</v>
          </cell>
          <cell r="F2496">
            <v>9</v>
          </cell>
          <cell r="G2496">
            <v>10.73</v>
          </cell>
        </row>
        <row r="2497">
          <cell r="A2497" t="str">
            <v>SANT11</v>
          </cell>
          <cell r="B2497" t="str">
            <v>LOGISTICA SANITÀRIA EN SITUACIONS D' ATENCIÓ A MÚLTIPLES VÍCTIMES I CATÀSTROFES</v>
          </cell>
          <cell r="C2497" t="str">
            <v>Sanitat</v>
          </cell>
          <cell r="D2497">
            <v>3</v>
          </cell>
          <cell r="E2497">
            <v>100</v>
          </cell>
          <cell r="F2497">
            <v>9</v>
          </cell>
          <cell r="G2497">
            <v>10.73</v>
          </cell>
        </row>
        <row r="2498">
          <cell r="A2498" t="str">
            <v>SANT12</v>
          </cell>
          <cell r="B2498" t="str">
            <v>COM EMPATITZAR AMB LA CLIENTELA DAVANT SITUACIONS D'ALERTA SANITÀRIA</v>
          </cell>
          <cell r="C2498" t="str">
            <v>Sanitat</v>
          </cell>
          <cell r="D2498">
            <v>1</v>
          </cell>
          <cell r="E2498">
            <v>25</v>
          </cell>
          <cell r="F2498">
            <v>9</v>
          </cell>
          <cell r="G2498">
            <v>10.73</v>
          </cell>
        </row>
        <row r="2499">
          <cell r="A2499" t="str">
            <v>SANT13</v>
          </cell>
          <cell r="B2499" t="str">
            <v>GESTIÓ ADMINISTRATIVA ASSISTENT CLÍNIC</v>
          </cell>
          <cell r="C2499" t="str">
            <v>Sanitat</v>
          </cell>
          <cell r="D2499">
            <v>3</v>
          </cell>
          <cell r="E2499">
            <v>285</v>
          </cell>
          <cell r="F2499">
            <v>9</v>
          </cell>
          <cell r="G2499">
            <v>10.73</v>
          </cell>
        </row>
        <row r="2500">
          <cell r="A2500" t="str">
            <v>SANT14</v>
          </cell>
          <cell r="B2500" t="str">
            <v>HISTÒRIA CLINICA DIGITAL I DOCUMENTACIÓ SANITÀRIA</v>
          </cell>
          <cell r="C2500" t="str">
            <v>Sanitat</v>
          </cell>
          <cell r="D2500">
            <v>2</v>
          </cell>
          <cell r="E2500">
            <v>100</v>
          </cell>
          <cell r="F2500">
            <v>9</v>
          </cell>
          <cell r="G2500">
            <v>10.73</v>
          </cell>
        </row>
        <row r="2501">
          <cell r="A2501" t="str">
            <v>SEAD0001</v>
          </cell>
          <cell r="B2501" t="str">
            <v>PREVENCIÓ DE RISCOS LABORALS EN HOSTALERIA</v>
          </cell>
          <cell r="C2501" t="str">
            <v>Seguretat i medi ambient</v>
          </cell>
          <cell r="D2501">
            <v>1</v>
          </cell>
          <cell r="E2501">
            <v>50</v>
          </cell>
          <cell r="F2501">
            <v>7.27</v>
          </cell>
          <cell r="G2501">
            <v>8.2899999999999991</v>
          </cell>
        </row>
        <row r="2502">
          <cell r="A2502" t="str">
            <v>SEAD0002</v>
          </cell>
          <cell r="B2502" t="str">
            <v>PERIT JUDICIAL EN PREVENCIÓ DE RISCOS LABORALS</v>
          </cell>
          <cell r="C2502" t="str">
            <v>Seguretat i medi ambient</v>
          </cell>
          <cell r="D2502">
            <v>3</v>
          </cell>
          <cell r="E2502">
            <v>200</v>
          </cell>
          <cell r="F2502">
            <v>7.27</v>
          </cell>
          <cell r="G2502">
            <v>8.2899999999999991</v>
          </cell>
        </row>
        <row r="2503">
          <cell r="A2503" t="str">
            <v>SEAD0003</v>
          </cell>
          <cell r="B2503" t="str">
            <v>RENOVACIÓ, CONTROL I PREVENCIÓ DE LA LEGIONEL·LA</v>
          </cell>
          <cell r="C2503" t="str">
            <v>Seguretat i medi ambient</v>
          </cell>
          <cell r="D2503">
            <v>1</v>
          </cell>
          <cell r="E2503">
            <v>30</v>
          </cell>
          <cell r="F2503">
            <v>7.27</v>
          </cell>
          <cell r="G2503">
            <v>8.2899999999999991</v>
          </cell>
        </row>
        <row r="2504">
          <cell r="A2504" t="str">
            <v>SEAD0004</v>
          </cell>
          <cell r="B2504" t="str">
            <v>Control d'accessos</v>
          </cell>
          <cell r="C2504" t="str">
            <v>Seguretat i medi ambient</v>
          </cell>
          <cell r="D2504">
            <v>1</v>
          </cell>
          <cell r="E2504">
            <v>20</v>
          </cell>
          <cell r="F2504">
            <v>7.27</v>
          </cell>
          <cell r="G2504">
            <v>8.2899999999999991</v>
          </cell>
        </row>
        <row r="2505">
          <cell r="A2505" t="str">
            <v>SEAD0005</v>
          </cell>
          <cell r="B2505" t="str">
            <v>SEGURETAT EN INSTAL·LACIONS AEROPORTUÀRIES</v>
          </cell>
          <cell r="C2505" t="str">
            <v>Seguretat i medi ambient</v>
          </cell>
          <cell r="D2505">
            <v>1</v>
          </cell>
          <cell r="E2505">
            <v>20</v>
          </cell>
          <cell r="F2505">
            <v>7.27</v>
          </cell>
          <cell r="G2505">
            <v>8.2899999999999991</v>
          </cell>
        </row>
        <row r="2506">
          <cell r="A2506" t="str">
            <v>SEAD0006</v>
          </cell>
          <cell r="B2506" t="str">
            <v>C.1. Operaris de fabricació, producció i transformació</v>
          </cell>
          <cell r="C2506" t="str">
            <v>Seguretat i medi ambient</v>
          </cell>
          <cell r="D2506">
            <v>1</v>
          </cell>
          <cell r="E2506">
            <v>20</v>
          </cell>
          <cell r="F2506">
            <v>7.27</v>
          </cell>
          <cell r="G2506">
            <v>8.2899999999999991</v>
          </cell>
        </row>
        <row r="2507">
          <cell r="A2507" t="str">
            <v>SEAD0007</v>
          </cell>
          <cell r="B2507" t="str">
            <v>C.1. Operaris de fabricació, producció i transformació. Part específica</v>
          </cell>
          <cell r="C2507" t="str">
            <v>Seguretat i medi ambient</v>
          </cell>
          <cell r="D2507">
            <v>1</v>
          </cell>
          <cell r="E2507">
            <v>8</v>
          </cell>
          <cell r="F2507">
            <v>7.27</v>
          </cell>
          <cell r="G2507">
            <v>8.2899999999999991</v>
          </cell>
        </row>
        <row r="2508">
          <cell r="A2508" t="str">
            <v>SEAD0008</v>
          </cell>
          <cell r="B2508" t="str">
            <v>C.1. Operaris de fabricació, producció i transformació. Formació de reciclatge</v>
          </cell>
          <cell r="C2508" t="str">
            <v>Seguretat i medi ambient</v>
          </cell>
          <cell r="D2508">
            <v>1</v>
          </cell>
          <cell r="E2508">
            <v>4</v>
          </cell>
          <cell r="F2508">
            <v>7.27</v>
          </cell>
          <cell r="G2508">
            <v>8.2899999999999991</v>
          </cell>
        </row>
        <row r="2509">
          <cell r="A2509" t="str">
            <v>SEAD0009</v>
          </cell>
          <cell r="B2509" t="str">
            <v>C.2. Operaris d'indústria naval</v>
          </cell>
          <cell r="C2509" t="str">
            <v>Seguretat i medi ambient</v>
          </cell>
          <cell r="D2509">
            <v>1</v>
          </cell>
          <cell r="E2509">
            <v>20</v>
          </cell>
          <cell r="F2509">
            <v>7.27</v>
          </cell>
          <cell r="G2509">
            <v>8.2899999999999991</v>
          </cell>
        </row>
        <row r="2510">
          <cell r="A2510" t="str">
            <v>SEAD0010</v>
          </cell>
          <cell r="B2510" t="str">
            <v>C.2. Operaris d'indústria naval. Part específica</v>
          </cell>
          <cell r="C2510" t="str">
            <v>Seguretat i medi ambient</v>
          </cell>
          <cell r="D2510">
            <v>1</v>
          </cell>
          <cell r="E2510">
            <v>8</v>
          </cell>
          <cell r="F2510">
            <v>7.27</v>
          </cell>
          <cell r="G2510">
            <v>8.2899999999999991</v>
          </cell>
        </row>
        <row r="2511">
          <cell r="A2511" t="str">
            <v>SEAD0011</v>
          </cell>
          <cell r="B2511" t="str">
            <v>C.2. Operaris d'indústria naval. Formació de reciclatge</v>
          </cell>
          <cell r="C2511" t="str">
            <v>Seguretat i medi ambient</v>
          </cell>
          <cell r="D2511">
            <v>1</v>
          </cell>
          <cell r="E2511">
            <v>4</v>
          </cell>
          <cell r="F2511">
            <v>7.27</v>
          </cell>
          <cell r="G2511">
            <v>8.2899999999999991</v>
          </cell>
        </row>
        <row r="2512">
          <cell r="A2512" t="str">
            <v>SEAD0012</v>
          </cell>
          <cell r="B2512" t="str">
            <v>C.3. Treballs de forja</v>
          </cell>
          <cell r="C2512" t="str">
            <v>Seguretat i medi ambient</v>
          </cell>
          <cell r="D2512">
            <v>1</v>
          </cell>
          <cell r="E2512">
            <v>20</v>
          </cell>
          <cell r="F2512">
            <v>7.27</v>
          </cell>
          <cell r="G2512">
            <v>8.2899999999999991</v>
          </cell>
        </row>
        <row r="2513">
          <cell r="A2513" t="str">
            <v>SEAD0013</v>
          </cell>
          <cell r="B2513" t="str">
            <v>C.3. Treballs de forja. Part específica</v>
          </cell>
          <cell r="C2513" t="str">
            <v>Seguretat i medi ambient</v>
          </cell>
          <cell r="D2513">
            <v>1</v>
          </cell>
          <cell r="E2513">
            <v>8</v>
          </cell>
          <cell r="F2513">
            <v>7.27</v>
          </cell>
          <cell r="G2513">
            <v>8.2899999999999991</v>
          </cell>
        </row>
        <row r="2514">
          <cell r="A2514" t="str">
            <v>SEAD0014</v>
          </cell>
          <cell r="B2514" t="str">
            <v>C.3. Treballs de forja. Formació de reciclatge</v>
          </cell>
          <cell r="C2514" t="str">
            <v>Seguretat i medi ambient</v>
          </cell>
          <cell r="D2514">
            <v>1</v>
          </cell>
          <cell r="E2514">
            <v>4</v>
          </cell>
          <cell r="F2514">
            <v>7.27</v>
          </cell>
          <cell r="G2514">
            <v>8.2899999999999991</v>
          </cell>
        </row>
        <row r="2515">
          <cell r="A2515" t="str">
            <v>SEAD0015</v>
          </cell>
          <cell r="B2515" t="str">
            <v>C.4. Soldadura i oxitall</v>
          </cell>
          <cell r="C2515" t="str">
            <v>Seguretat i medi ambient</v>
          </cell>
          <cell r="D2515">
            <v>1</v>
          </cell>
          <cell r="E2515">
            <v>20</v>
          </cell>
          <cell r="F2515">
            <v>7.27</v>
          </cell>
          <cell r="G2515">
            <v>8.2899999999999991</v>
          </cell>
        </row>
        <row r="2516">
          <cell r="A2516" t="str">
            <v>SEAD0016</v>
          </cell>
          <cell r="B2516" t="str">
            <v>C.4. Soldadura i oxitall. Part específica</v>
          </cell>
          <cell r="C2516" t="str">
            <v>Seguretat i medi ambient</v>
          </cell>
          <cell r="D2516">
            <v>1</v>
          </cell>
          <cell r="E2516">
            <v>8</v>
          </cell>
          <cell r="F2516">
            <v>7.27</v>
          </cell>
          <cell r="G2516">
            <v>8.2899999999999991</v>
          </cell>
        </row>
        <row r="2517">
          <cell r="A2517" t="str">
            <v>SEAD0017</v>
          </cell>
          <cell r="B2517" t="str">
            <v>C.4. Soldadura i oxitall. Formació de reciclatge</v>
          </cell>
          <cell r="C2517" t="str">
            <v>Seguretat i medi ambient</v>
          </cell>
          <cell r="D2517">
            <v>1</v>
          </cell>
          <cell r="E2517">
            <v>4</v>
          </cell>
          <cell r="F2517">
            <v>7.27</v>
          </cell>
          <cell r="G2517">
            <v>8.2899999999999991</v>
          </cell>
        </row>
        <row r="2518">
          <cell r="A2518" t="str">
            <v>SEAD0018</v>
          </cell>
          <cell r="B2518" t="str">
            <v>C.5. Mecanitzat per arrencada d'encenall o per abrasió. Part específica</v>
          </cell>
          <cell r="C2518" t="str">
            <v>Seguretat i medi ambient</v>
          </cell>
          <cell r="D2518">
            <v>1</v>
          </cell>
          <cell r="E2518">
            <v>8</v>
          </cell>
          <cell r="F2518">
            <v>7.27</v>
          </cell>
          <cell r="G2518">
            <v>8.2899999999999991</v>
          </cell>
        </row>
        <row r="2519">
          <cell r="A2519" t="str">
            <v>SEAD0019</v>
          </cell>
          <cell r="B2519" t="str">
            <v>C.5. Mecanitzat per arrencada d'encenall o per abrasió. Formació de reciclatge</v>
          </cell>
          <cell r="C2519" t="str">
            <v>Seguretat i medi ambient</v>
          </cell>
          <cell r="D2519">
            <v>1</v>
          </cell>
          <cell r="E2519">
            <v>4</v>
          </cell>
          <cell r="F2519">
            <v>7.27</v>
          </cell>
          <cell r="G2519">
            <v>8.2899999999999991</v>
          </cell>
        </row>
        <row r="2520">
          <cell r="A2520" t="str">
            <v>SEAD0021</v>
          </cell>
          <cell r="B2520" t="str">
            <v>PREVENCIÓ DE RISCOS LABORALS PER A TREBALLS D' ELECTRICITAT, MUNTATGE I MANTENIMENT D' INSTAL.LACIONS ELÈCTRIQUES D' ALTA I BAIXA TENSIÓ</v>
          </cell>
          <cell r="C2520" t="str">
            <v>Seguretat i medi ambient</v>
          </cell>
          <cell r="D2520">
            <v>1</v>
          </cell>
          <cell r="E2520">
            <v>20</v>
          </cell>
          <cell r="F2520">
            <v>7.27</v>
          </cell>
          <cell r="G2520">
            <v>8.2899999999999991</v>
          </cell>
        </row>
        <row r="2521">
          <cell r="A2521" t="str">
            <v>SEAD0022</v>
          </cell>
          <cell r="B2521" t="str">
            <v>Prevenció de riscos laborals per a treballs en instal·lacions de telecomunicacions. Part específica</v>
          </cell>
          <cell r="C2521" t="str">
            <v>Seguretat i medi ambient</v>
          </cell>
          <cell r="D2521">
            <v>1</v>
          </cell>
          <cell r="E2521">
            <v>6</v>
          </cell>
          <cell r="F2521">
            <v>7.27</v>
          </cell>
          <cell r="G2521">
            <v>8.2899999999999991</v>
          </cell>
        </row>
        <row r="2522">
          <cell r="A2522" t="str">
            <v>SEAD0023</v>
          </cell>
          <cell r="B2522" t="str">
            <v>Prevenció de riscos laborals per a treballs en instal·lacions de telecomunicacions</v>
          </cell>
          <cell r="C2522" t="str">
            <v>Seguretat i medi ambient</v>
          </cell>
          <cell r="D2522">
            <v>1</v>
          </cell>
          <cell r="E2522">
            <v>20</v>
          </cell>
          <cell r="F2522">
            <v>7.27</v>
          </cell>
          <cell r="G2522">
            <v>8.2899999999999991</v>
          </cell>
        </row>
        <row r="2523">
          <cell r="A2523" t="str">
            <v>SEAD0040</v>
          </cell>
          <cell r="B2523" t="str">
            <v>Prevenció de riscos laborals per a treballs d'instal·lació d'ascensors</v>
          </cell>
          <cell r="C2523" t="str">
            <v>Seguretat i medi ambient</v>
          </cell>
          <cell r="D2523">
            <v>1</v>
          </cell>
          <cell r="E2523">
            <v>20</v>
          </cell>
          <cell r="F2523">
            <v>7.27</v>
          </cell>
          <cell r="G2523">
            <v>8.2899999999999991</v>
          </cell>
        </row>
        <row r="2524">
          <cell r="A2524" t="str">
            <v>SEAD0056</v>
          </cell>
          <cell r="B2524" t="str">
            <v>C.6. Instal·lació i manteniment d'equips contra incendis</v>
          </cell>
          <cell r="C2524" t="str">
            <v>Seguretat i medi ambient</v>
          </cell>
          <cell r="D2524">
            <v>1</v>
          </cell>
          <cell r="E2524">
            <v>20</v>
          </cell>
          <cell r="F2524">
            <v>7.27</v>
          </cell>
          <cell r="G2524">
            <v>8.2899999999999991</v>
          </cell>
        </row>
        <row r="2525">
          <cell r="A2525" t="str">
            <v>SEAD0057</v>
          </cell>
          <cell r="B2525" t="str">
            <v>C.6. Instal·lació i manteniment d'equips contra incendis. Part específica</v>
          </cell>
          <cell r="C2525" t="str">
            <v>Seguretat i medi ambient</v>
          </cell>
          <cell r="D2525">
            <v>1</v>
          </cell>
          <cell r="E2525">
            <v>8</v>
          </cell>
          <cell r="F2525">
            <v>7.27</v>
          </cell>
          <cell r="G2525">
            <v>8.2899999999999991</v>
          </cell>
        </row>
        <row r="2526">
          <cell r="A2526" t="str">
            <v>SEAD0058</v>
          </cell>
          <cell r="B2526" t="str">
            <v>C.6. Instal·lació i manteniment d'equips contra incendis. Formació de reciclatge</v>
          </cell>
          <cell r="C2526" t="str">
            <v>Seguretat i medi ambient</v>
          </cell>
          <cell r="D2526">
            <v>1</v>
          </cell>
          <cell r="E2526">
            <v>4</v>
          </cell>
          <cell r="F2526">
            <v>7.27</v>
          </cell>
          <cell r="G2526">
            <v>8.2899999999999991</v>
          </cell>
        </row>
        <row r="2527">
          <cell r="A2527" t="str">
            <v>SEAD0059</v>
          </cell>
          <cell r="B2527" t="str">
            <v>C.7. Màquines de mecanitzat per deformació i cort del metall</v>
          </cell>
          <cell r="C2527" t="str">
            <v>Seguretat i medi ambient</v>
          </cell>
          <cell r="D2527">
            <v>1</v>
          </cell>
          <cell r="E2527">
            <v>20</v>
          </cell>
          <cell r="F2527">
            <v>7.27</v>
          </cell>
          <cell r="G2527">
            <v>8.2899999999999991</v>
          </cell>
        </row>
        <row r="2528">
          <cell r="A2528" t="str">
            <v>SEAD0060</v>
          </cell>
          <cell r="B2528" t="str">
            <v>C.7. Màquines de mecanitzat per deformació i cort del metall. Part específica</v>
          </cell>
          <cell r="C2528" t="str">
            <v>Seguretat i medi ambient</v>
          </cell>
          <cell r="D2528">
            <v>1</v>
          </cell>
          <cell r="E2528">
            <v>8</v>
          </cell>
          <cell r="F2528">
            <v>7.27</v>
          </cell>
          <cell r="G2528">
            <v>8.2899999999999991</v>
          </cell>
        </row>
        <row r="2529">
          <cell r="A2529" t="str">
            <v>SEAD0061</v>
          </cell>
          <cell r="B2529" t="str">
            <v>C.7. Màquines de mecanitzat per deformació i cort del metall. Formació de reciclatge</v>
          </cell>
          <cell r="C2529" t="str">
            <v>Seguretat i medi ambient</v>
          </cell>
          <cell r="D2529">
            <v>1</v>
          </cell>
          <cell r="E2529">
            <v>4</v>
          </cell>
          <cell r="F2529">
            <v>7.27</v>
          </cell>
          <cell r="G2529">
            <v>8.2899999999999991</v>
          </cell>
        </row>
        <row r="2530">
          <cell r="A2530" t="str">
            <v>SEAD0062</v>
          </cell>
          <cell r="B2530" t="str">
            <v>C.8. Tractament superficial de peces del metall, desgreixat, neteja, decapatge, recobriment i pintura.</v>
          </cell>
          <cell r="C2530" t="str">
            <v>Seguretat i medi ambient</v>
          </cell>
          <cell r="D2530">
            <v>1</v>
          </cell>
          <cell r="E2530">
            <v>20</v>
          </cell>
          <cell r="F2530">
            <v>7.27</v>
          </cell>
          <cell r="G2530">
            <v>8.2899999999999991</v>
          </cell>
        </row>
        <row r="2531">
          <cell r="A2531" t="str">
            <v>SEAD0063</v>
          </cell>
          <cell r="B2531" t="str">
            <v>C.8. Tractament superficial de peces del metall, desgreixat, neteja, decapatge, recobriment i pintura. Part específica</v>
          </cell>
          <cell r="C2531" t="str">
            <v>Seguretat i medi ambient</v>
          </cell>
          <cell r="D2531">
            <v>1</v>
          </cell>
          <cell r="E2531">
            <v>8</v>
          </cell>
          <cell r="F2531">
            <v>7.27</v>
          </cell>
          <cell r="G2531">
            <v>8.2899999999999991</v>
          </cell>
        </row>
        <row r="2532">
          <cell r="A2532" t="str">
            <v>SEAD0064</v>
          </cell>
          <cell r="B2532" t="str">
            <v>C.8 Tractament superficial de peces del metall, desgreixat, neteja, decapatge, recobriment i pintura. Formació de reciclatge</v>
          </cell>
          <cell r="C2532" t="str">
            <v>Seguretat i medi ambient</v>
          </cell>
          <cell r="D2532">
            <v>1</v>
          </cell>
          <cell r="E2532">
            <v>4</v>
          </cell>
          <cell r="F2532">
            <v>7.27</v>
          </cell>
          <cell r="G2532">
            <v>8.2899999999999991</v>
          </cell>
        </row>
        <row r="2533">
          <cell r="A2533" t="str">
            <v>SEAD0065</v>
          </cell>
          <cell r="B2533" t="str">
            <v>C.9. premuntatge, muntatge, canvis de format i assemblatge</v>
          </cell>
          <cell r="C2533" t="str">
            <v>Seguretat i medi ambient</v>
          </cell>
          <cell r="D2533">
            <v>1</v>
          </cell>
          <cell r="E2533">
            <v>20</v>
          </cell>
          <cell r="F2533">
            <v>7.27</v>
          </cell>
          <cell r="G2533">
            <v>8.2899999999999991</v>
          </cell>
        </row>
        <row r="2534">
          <cell r="A2534" t="str">
            <v>SEAD0066</v>
          </cell>
          <cell r="B2534" t="str">
            <v>C.9. premuntatge, muntatge, canvis de format i assemblatge. Part específica</v>
          </cell>
          <cell r="C2534" t="str">
            <v>Seguretat i medi ambient</v>
          </cell>
          <cell r="D2534">
            <v>1</v>
          </cell>
          <cell r="E2534">
            <v>8</v>
          </cell>
          <cell r="F2534">
            <v>7.27</v>
          </cell>
          <cell r="G2534">
            <v>8.2899999999999991</v>
          </cell>
        </row>
        <row r="2535">
          <cell r="A2535" t="str">
            <v>SEAD0067</v>
          </cell>
          <cell r="B2535" t="str">
            <v>C.9. premuntatge, muntatge, canvis de format i assemblatge. Formació de reciclatge</v>
          </cell>
          <cell r="C2535" t="str">
            <v>Seguretat i medi ambient</v>
          </cell>
          <cell r="D2535">
            <v>1</v>
          </cell>
          <cell r="E2535">
            <v>4</v>
          </cell>
          <cell r="F2535">
            <v>7.27</v>
          </cell>
          <cell r="G2535">
            <v>8.2899999999999991</v>
          </cell>
        </row>
        <row r="2536">
          <cell r="A2536" t="str">
            <v>SEAD0068</v>
          </cell>
          <cell r="B2536" t="str">
            <v>C.10. Fusteria metàl·lica</v>
          </cell>
          <cell r="C2536" t="str">
            <v>Seguretat i medi ambient</v>
          </cell>
          <cell r="D2536">
            <v>1</v>
          </cell>
          <cell r="E2536">
            <v>20</v>
          </cell>
          <cell r="F2536">
            <v>7.27</v>
          </cell>
          <cell r="G2536">
            <v>8.2899999999999991</v>
          </cell>
        </row>
        <row r="2537">
          <cell r="A2537" t="str">
            <v>SEAD0069</v>
          </cell>
          <cell r="B2537" t="str">
            <v>C.10. Fusteria metàl·lica. Part específica</v>
          </cell>
          <cell r="C2537" t="str">
            <v>Seguretat i medi ambient</v>
          </cell>
          <cell r="D2537">
            <v>1</v>
          </cell>
          <cell r="E2537">
            <v>8</v>
          </cell>
          <cell r="F2537">
            <v>7.27</v>
          </cell>
          <cell r="G2537">
            <v>8.2899999999999991</v>
          </cell>
        </row>
        <row r="2538">
          <cell r="A2538" t="str">
            <v>SEAD0070</v>
          </cell>
          <cell r="B2538" t="str">
            <v>C.10. Fusteria metàl·lica. Formació de reciclatge</v>
          </cell>
          <cell r="C2538" t="str">
            <v>Seguretat i medi ambient</v>
          </cell>
          <cell r="D2538">
            <v>1</v>
          </cell>
          <cell r="E2538">
            <v>4</v>
          </cell>
          <cell r="F2538">
            <v>7.27</v>
          </cell>
          <cell r="G2538">
            <v>8.2899999999999991</v>
          </cell>
        </row>
        <row r="2539">
          <cell r="A2539" t="str">
            <v>SEAD0092</v>
          </cell>
          <cell r="B2539" t="str">
            <v>PREVENCIÓ DE RISCOS LABORALS PER A TREBALLS EN GASODUCTES I XARXES DE DISTRIBUCIÓ DE GASOS COMBUSTIBLES</v>
          </cell>
          <cell r="C2539" t="str">
            <v>Seguretat i medi ambient</v>
          </cell>
          <cell r="D2539">
            <v>1</v>
          </cell>
          <cell r="E2539">
            <v>20</v>
          </cell>
          <cell r="F2539">
            <v>7.27</v>
          </cell>
          <cell r="G2539">
            <v>8.2899999999999991</v>
          </cell>
        </row>
        <row r="2540">
          <cell r="A2540" t="str">
            <v>SEAD0093</v>
          </cell>
          <cell r="B2540" t="str">
            <v>Prevenció de riscos laborals per a feines d'instal·lació d'ascensors. Part específica</v>
          </cell>
          <cell r="C2540" t="str">
            <v>Seguretat i medi ambient</v>
          </cell>
          <cell r="D2540">
            <v>1</v>
          </cell>
          <cell r="E2540">
            <v>6</v>
          </cell>
          <cell r="F2540">
            <v>7.27</v>
          </cell>
          <cell r="G2540">
            <v>8.2899999999999991</v>
          </cell>
        </row>
        <row r="2541">
          <cell r="A2541" t="str">
            <v>SEAD0095</v>
          </cell>
          <cell r="B2541" t="str">
            <v>Prevenció de riscos laborals per a treballs d'instal·lacions, reparacions, muntatges, estructures metàl·liques, serralleria i fusteria metàl·lica</v>
          </cell>
          <cell r="C2541" t="str">
            <v>Seguretat i medi ambient</v>
          </cell>
          <cell r="D2541">
            <v>1</v>
          </cell>
          <cell r="E2541">
            <v>20</v>
          </cell>
          <cell r="F2541">
            <v>7.27</v>
          </cell>
          <cell r="G2541">
            <v>8.2899999999999991</v>
          </cell>
        </row>
        <row r="2542">
          <cell r="A2542" t="str">
            <v>SEAD0096</v>
          </cell>
          <cell r="B2542" t="str">
            <v>C.11. Treballs de joieria</v>
          </cell>
          <cell r="C2542" t="str">
            <v>Seguretat i medi ambient</v>
          </cell>
          <cell r="D2542">
            <v>1</v>
          </cell>
          <cell r="E2542">
            <v>20</v>
          </cell>
          <cell r="F2542">
            <v>7.27</v>
          </cell>
          <cell r="G2542">
            <v>8.2899999999999991</v>
          </cell>
        </row>
        <row r="2543">
          <cell r="A2543" t="str">
            <v>SEAD0097</v>
          </cell>
          <cell r="B2543" t="str">
            <v>C.12. Mecànica, reparació i manteniment de màquines i equips</v>
          </cell>
          <cell r="C2543" t="str">
            <v>Seguretat i medi ambient</v>
          </cell>
          <cell r="D2543">
            <v>1</v>
          </cell>
          <cell r="E2543">
            <v>20</v>
          </cell>
          <cell r="F2543">
            <v>7.27</v>
          </cell>
          <cell r="G2543">
            <v>8.2899999999999991</v>
          </cell>
        </row>
        <row r="2544">
          <cell r="A2544" t="str">
            <v>SEAD0098</v>
          </cell>
          <cell r="B2544" t="str">
            <v>C.12. Mecànica, reparació i manteniment de màquines i equips. Part específica</v>
          </cell>
          <cell r="C2544" t="str">
            <v>Seguretat i medi ambient</v>
          </cell>
          <cell r="D2544">
            <v>1</v>
          </cell>
          <cell r="E2544">
            <v>8</v>
          </cell>
          <cell r="F2544">
            <v>7.27</v>
          </cell>
          <cell r="G2544">
            <v>8.2899999999999991</v>
          </cell>
        </row>
        <row r="2545">
          <cell r="A2545" t="str">
            <v>SEAD0099</v>
          </cell>
          <cell r="B2545" t="str">
            <v>C.12. Mecànica, reparació i manteniment de màquines i equips. Formació de reciclatge</v>
          </cell>
          <cell r="C2545" t="str">
            <v>Seguretat i medi ambient</v>
          </cell>
          <cell r="D2545">
            <v>1</v>
          </cell>
          <cell r="E2545">
            <v>4</v>
          </cell>
          <cell r="F2545">
            <v>7.27</v>
          </cell>
          <cell r="G2545">
            <v>8.2899999999999991</v>
          </cell>
        </row>
        <row r="2546">
          <cell r="A2546" t="str">
            <v>SEAD01</v>
          </cell>
          <cell r="B2546" t="str">
            <v>Ergonomia per al departament de pisos</v>
          </cell>
          <cell r="C2546" t="str">
            <v>Seguretat i medi ambient</v>
          </cell>
          <cell r="D2546">
            <v>1</v>
          </cell>
          <cell r="E2546">
            <v>8</v>
          </cell>
          <cell r="F2546">
            <v>7.27</v>
          </cell>
          <cell r="G2546">
            <v>8.2899999999999991</v>
          </cell>
        </row>
        <row r="2547">
          <cell r="A2547" t="str">
            <v>SEAD0100</v>
          </cell>
          <cell r="B2547" t="str">
            <v>C.13. Tallers de reparació de vehicles</v>
          </cell>
          <cell r="C2547" t="str">
            <v>Seguretat i medi ambient</v>
          </cell>
          <cell r="D2547">
            <v>1</v>
          </cell>
          <cell r="E2547">
            <v>20</v>
          </cell>
          <cell r="F2547">
            <v>7.27</v>
          </cell>
          <cell r="G2547">
            <v>8.2899999999999991</v>
          </cell>
        </row>
        <row r="2548">
          <cell r="A2548" t="str">
            <v>SEAD0101</v>
          </cell>
          <cell r="B2548" t="str">
            <v>C.13. Tallers de reparació de vehicles. Part específica</v>
          </cell>
          <cell r="C2548" t="str">
            <v>Seguretat i medi ambient</v>
          </cell>
          <cell r="D2548">
            <v>1</v>
          </cell>
          <cell r="E2548">
            <v>8</v>
          </cell>
          <cell r="F2548">
            <v>7.27</v>
          </cell>
          <cell r="G2548">
            <v>8.2899999999999991</v>
          </cell>
        </row>
        <row r="2549">
          <cell r="A2549" t="str">
            <v>SEAD0102</v>
          </cell>
          <cell r="B2549" t="str">
            <v>C.13. Tallers de reparació de vehicles. Formació de reciclatge</v>
          </cell>
          <cell r="C2549" t="str">
            <v>Seguretat i medi ambient</v>
          </cell>
          <cell r="D2549">
            <v>1</v>
          </cell>
          <cell r="E2549">
            <v>4</v>
          </cell>
          <cell r="F2549">
            <v>7.27</v>
          </cell>
          <cell r="G2549">
            <v>8.2899999999999991</v>
          </cell>
        </row>
        <row r="2550">
          <cell r="A2550" t="str">
            <v>SEAD0103</v>
          </cell>
          <cell r="B2550" t="str">
            <v>C.14. Instal·lació, manteniment i reparació d'equips informàtics, automatismes i la seva programació, ordinadors i els seus perifèrics o dispositius auxiliars, equips i tecnologies de telecomunicacions i de la informació xarxes d'informació</v>
          </cell>
          <cell r="C2550" t="str">
            <v>Seguretat i medi ambient</v>
          </cell>
          <cell r="D2550">
            <v>1</v>
          </cell>
          <cell r="E2550">
            <v>20</v>
          </cell>
          <cell r="F2550">
            <v>7.27</v>
          </cell>
          <cell r="G2550">
            <v>8.2899999999999991</v>
          </cell>
        </row>
        <row r="2551">
          <cell r="A2551" t="str">
            <v>SEAD0104</v>
          </cell>
          <cell r="B2551" t="str">
            <v>C.14. Instal·lació, manteniment i reparació d'equips informàtics, automatismes i la seva programació, ordinadors i els seus perifèrics o dispositius auxiliars, equips i tecnologies de telecomunicacions i de la informació, xarxes d'informació</v>
          </cell>
          <cell r="C2551" t="str">
            <v>Seguretat i medi ambient</v>
          </cell>
          <cell r="D2551">
            <v>1</v>
          </cell>
          <cell r="E2551">
            <v>8</v>
          </cell>
          <cell r="F2551">
            <v>7.27</v>
          </cell>
          <cell r="G2551">
            <v>8.2899999999999991</v>
          </cell>
        </row>
        <row r="2552">
          <cell r="A2552" t="str">
            <v>SEAD0105</v>
          </cell>
          <cell r="B2552" t="str">
            <v>C.14. Instal·lació, manteniment i reparació d'equips informàtics, automatismes i la seva programació, ordinadors i els seus perifèrics o dispositius auxiliars, equips i tecnologies de telecomunicacions i de la informació, xarxes d'informació</v>
          </cell>
          <cell r="C2552" t="str">
            <v>Seguretat i medi ambient</v>
          </cell>
          <cell r="D2552">
            <v>1</v>
          </cell>
          <cell r="E2552">
            <v>4</v>
          </cell>
          <cell r="F2552">
            <v>7.27</v>
          </cell>
          <cell r="G2552">
            <v>8.2899999999999991</v>
          </cell>
        </row>
        <row r="2553">
          <cell r="A2553" t="str">
            <v>SEAD0106</v>
          </cell>
          <cell r="B2553" t="str">
            <v>C.15. Instal·lacions i reparacions de línies elèctriques i equips.</v>
          </cell>
          <cell r="C2553" t="str">
            <v>Seguretat i medi ambient</v>
          </cell>
          <cell r="D2553">
            <v>1</v>
          </cell>
          <cell r="E2553">
            <v>20</v>
          </cell>
          <cell r="F2553">
            <v>7.27</v>
          </cell>
          <cell r="G2553">
            <v>8.2899999999999991</v>
          </cell>
        </row>
        <row r="2554">
          <cell r="A2554" t="str">
            <v>SEAD0107</v>
          </cell>
          <cell r="B2554" t="str">
            <v>C.15. Instal·lacions i reparacions de línies elèctriques i equips. Part específica</v>
          </cell>
          <cell r="C2554" t="str">
            <v>Seguretat i medi ambient</v>
          </cell>
          <cell r="D2554">
            <v>1</v>
          </cell>
          <cell r="E2554">
            <v>8</v>
          </cell>
          <cell r="F2554">
            <v>7.27</v>
          </cell>
          <cell r="G2554">
            <v>8.2899999999999991</v>
          </cell>
        </row>
        <row r="2555">
          <cell r="A2555" t="str">
            <v>SEAD0108</v>
          </cell>
          <cell r="B2555" t="str">
            <v>C.15. Instal·lacions i reparacions de línies elèctriques i equips. Formació de reciclatge</v>
          </cell>
          <cell r="C2555" t="str">
            <v>Seguretat i medi ambient</v>
          </cell>
          <cell r="D2555">
            <v>1</v>
          </cell>
          <cell r="E2555">
            <v>4</v>
          </cell>
          <cell r="F2555">
            <v>7.27</v>
          </cell>
          <cell r="G2555">
            <v>8.2899999999999991</v>
          </cell>
        </row>
        <row r="2556">
          <cell r="A2556" t="str">
            <v>SEAD0109</v>
          </cell>
          <cell r="B2556" t="str">
            <v>C.16. Fontaneria, instal·lacions de calefacció-climatització, instal·lacions d'aigua calenta sanitària i instal·lacions solars tèrmiques.</v>
          </cell>
          <cell r="C2556" t="str">
            <v>Seguretat i medi ambient</v>
          </cell>
          <cell r="D2556">
            <v>1</v>
          </cell>
          <cell r="E2556">
            <v>20</v>
          </cell>
          <cell r="F2556">
            <v>7.27</v>
          </cell>
          <cell r="G2556">
            <v>8.2899999999999991</v>
          </cell>
        </row>
        <row r="2557">
          <cell r="A2557" t="str">
            <v>SEAD0110</v>
          </cell>
          <cell r="B2557" t="str">
            <v>C.16. Fontaneria, instal·lacions de calefacció climatització, instal·lacions d'aigua calenta sanitària i instal·lacions solars tèrmiques. Part específica</v>
          </cell>
          <cell r="C2557" t="str">
            <v>Seguretat i medi ambient</v>
          </cell>
          <cell r="D2557">
            <v>1</v>
          </cell>
          <cell r="E2557">
            <v>8</v>
          </cell>
          <cell r="F2557">
            <v>7.27</v>
          </cell>
          <cell r="G2557">
            <v>8.2899999999999991</v>
          </cell>
        </row>
        <row r="2558">
          <cell r="A2558" t="str">
            <v>SEAD0113</v>
          </cell>
          <cell r="B2558" t="str">
            <v>C.16. Fontaneria, instal·lacions de calefacció-climatització, instal·lacions d'aigua calenta sanitària i instal·lacions solars tèrmiques. Formació de reciclatge</v>
          </cell>
          <cell r="C2558" t="str">
            <v>Seguretat i medi ambient</v>
          </cell>
          <cell r="D2558">
            <v>1</v>
          </cell>
          <cell r="E2558">
            <v>4</v>
          </cell>
          <cell r="F2558">
            <v>7.27</v>
          </cell>
          <cell r="G2558">
            <v>8.2899999999999991</v>
          </cell>
        </row>
        <row r="2559">
          <cell r="A2559" t="str">
            <v>SEAD0114</v>
          </cell>
          <cell r="B2559" t="str">
            <v>C.17. Manteniment, reparació i instal·lacions d'ascensors</v>
          </cell>
          <cell r="C2559" t="str">
            <v>Seguretat i medi ambient</v>
          </cell>
          <cell r="D2559">
            <v>1</v>
          </cell>
          <cell r="E2559">
            <v>20</v>
          </cell>
          <cell r="F2559">
            <v>7.27</v>
          </cell>
          <cell r="G2559">
            <v>8.2899999999999991</v>
          </cell>
        </row>
        <row r="2560">
          <cell r="A2560" t="str">
            <v>SEAD0115</v>
          </cell>
          <cell r="B2560" t="str">
            <v>C.17. Manteniment, reparació i instal·lacions d'ascensors. Part específica</v>
          </cell>
          <cell r="C2560" t="str">
            <v>Seguretat i medi ambient</v>
          </cell>
          <cell r="D2560">
            <v>1</v>
          </cell>
          <cell r="E2560">
            <v>8</v>
          </cell>
          <cell r="F2560">
            <v>7.27</v>
          </cell>
          <cell r="G2560">
            <v>8.2899999999999991</v>
          </cell>
        </row>
        <row r="2561">
          <cell r="A2561" t="str">
            <v>SEAD0116</v>
          </cell>
          <cell r="B2561" t="str">
            <v>C.17. Manteniment, reparació i instal·lacions d'ascensors. Formació de reciclatge</v>
          </cell>
          <cell r="C2561" t="str">
            <v>Seguretat i medi ambient</v>
          </cell>
          <cell r="D2561">
            <v>1</v>
          </cell>
          <cell r="E2561">
            <v>4</v>
          </cell>
          <cell r="F2561">
            <v>7.27</v>
          </cell>
          <cell r="G2561">
            <v>8.2899999999999991</v>
          </cell>
        </row>
        <row r="2562">
          <cell r="A2562" t="str">
            <v>SEAD0117</v>
          </cell>
          <cell r="B2562" t="str">
            <v>C.18. Treballs d'aïllament i impermeabilització</v>
          </cell>
          <cell r="C2562" t="str">
            <v>Seguretat i medi ambient</v>
          </cell>
          <cell r="D2562">
            <v>1</v>
          </cell>
          <cell r="E2562">
            <v>20</v>
          </cell>
          <cell r="F2562">
            <v>7.27</v>
          </cell>
          <cell r="G2562">
            <v>8.2899999999999991</v>
          </cell>
        </row>
        <row r="2563">
          <cell r="A2563" t="str">
            <v>SEAD0118</v>
          </cell>
          <cell r="B2563" t="str">
            <v>C.18. Treballs d'aïllament i impermeabilització. Part específica</v>
          </cell>
          <cell r="C2563" t="str">
            <v>Seguretat i medi ambient</v>
          </cell>
          <cell r="D2563">
            <v>1</v>
          </cell>
          <cell r="E2563">
            <v>8</v>
          </cell>
          <cell r="F2563">
            <v>7.27</v>
          </cell>
          <cell r="G2563">
            <v>8.2899999999999991</v>
          </cell>
        </row>
        <row r="2564">
          <cell r="A2564" t="str">
            <v>SEAD0119</v>
          </cell>
          <cell r="B2564" t="str">
            <v>C.18. Treballs d'aïllament i impermeabilització. Formació de reciclatge</v>
          </cell>
          <cell r="C2564" t="str">
            <v>Seguretat i medi ambient</v>
          </cell>
          <cell r="D2564">
            <v>1</v>
          </cell>
          <cell r="E2564">
            <v>4</v>
          </cell>
          <cell r="F2564">
            <v>7.27</v>
          </cell>
          <cell r="G2564">
            <v>8.2899999999999991</v>
          </cell>
        </row>
        <row r="2565">
          <cell r="A2565" t="str">
            <v>SEAD0120</v>
          </cell>
          <cell r="B2565" t="str">
            <v>C.19. Muntatge d'estructures tubulars</v>
          </cell>
          <cell r="C2565" t="str">
            <v>Seguretat i medi ambient</v>
          </cell>
          <cell r="D2565">
            <v>1</v>
          </cell>
          <cell r="E2565">
            <v>20</v>
          </cell>
          <cell r="F2565">
            <v>7.27</v>
          </cell>
          <cell r="G2565">
            <v>8.2899999999999991</v>
          </cell>
        </row>
        <row r="2566">
          <cell r="A2566" t="str">
            <v>SEAD0121</v>
          </cell>
          <cell r="B2566" t="str">
            <v>C.19. Muntatge d'estructures tubulars. Part específica</v>
          </cell>
          <cell r="C2566" t="str">
            <v>Seguretat i medi ambient</v>
          </cell>
          <cell r="D2566">
            <v>1</v>
          </cell>
          <cell r="E2566">
            <v>8</v>
          </cell>
          <cell r="F2566">
            <v>7.27</v>
          </cell>
          <cell r="G2566">
            <v>8.2899999999999991</v>
          </cell>
        </row>
        <row r="2567">
          <cell r="A2567" t="str">
            <v>SEAD0122</v>
          </cell>
          <cell r="B2567" t="str">
            <v>C.19. Muntatge d'estructures tubulars. Formació de reciclatge</v>
          </cell>
          <cell r="C2567" t="str">
            <v>Seguretat i medi ambient</v>
          </cell>
          <cell r="D2567">
            <v>1</v>
          </cell>
          <cell r="E2567">
            <v>4</v>
          </cell>
          <cell r="F2567">
            <v>7.27</v>
          </cell>
          <cell r="G2567">
            <v>8.2899999999999991</v>
          </cell>
        </row>
        <row r="2568">
          <cell r="A2568" t="str">
            <v>SEAD0123</v>
          </cell>
          <cell r="B2568" t="str">
            <v>C.20 Construcció i manteniment de vies fèrries</v>
          </cell>
          <cell r="C2568" t="str">
            <v>Seguretat i medi ambient</v>
          </cell>
          <cell r="D2568">
            <v>1</v>
          </cell>
          <cell r="E2568">
            <v>20</v>
          </cell>
          <cell r="F2568">
            <v>7.27</v>
          </cell>
          <cell r="G2568">
            <v>8.2899999999999991</v>
          </cell>
        </row>
        <row r="2569">
          <cell r="A2569" t="str">
            <v>SEAD0124</v>
          </cell>
          <cell r="B2569" t="str">
            <v>C.20. Construcció i manteniment de vies fèrries. Part específica</v>
          </cell>
          <cell r="C2569" t="str">
            <v>Seguretat i medi ambient</v>
          </cell>
          <cell r="D2569">
            <v>1</v>
          </cell>
          <cell r="E2569">
            <v>8</v>
          </cell>
          <cell r="F2569">
            <v>7.27</v>
          </cell>
          <cell r="G2569">
            <v>8.2899999999999991</v>
          </cell>
        </row>
        <row r="2570">
          <cell r="A2570" t="str">
            <v>SEAD0125</v>
          </cell>
          <cell r="B2570" t="str">
            <v>C.20. Construcció i manteniment de vies fèrries. Formació de reciclatge</v>
          </cell>
          <cell r="C2570" t="str">
            <v>Seguretat i medi ambient</v>
          </cell>
          <cell r="D2570">
            <v>1</v>
          </cell>
          <cell r="E2570">
            <v>4</v>
          </cell>
          <cell r="F2570">
            <v>7.27</v>
          </cell>
          <cell r="G2570">
            <v>8.2899999999999991</v>
          </cell>
        </row>
        <row r="2571">
          <cell r="A2571" t="str">
            <v>SEAD0126</v>
          </cell>
          <cell r="B2571" t="str">
            <v>C.21. Instal·lació, manteniment i reparació d'infraestructures de telecomunicacions (tic i digitalització)</v>
          </cell>
          <cell r="C2571" t="str">
            <v>Seguretat i medi ambient</v>
          </cell>
          <cell r="D2571">
            <v>1</v>
          </cell>
          <cell r="E2571">
            <v>20</v>
          </cell>
          <cell r="F2571">
            <v>7.27</v>
          </cell>
          <cell r="G2571">
            <v>8.2899999999999991</v>
          </cell>
        </row>
        <row r="2572">
          <cell r="A2572" t="str">
            <v>SEAD0127</v>
          </cell>
          <cell r="B2572" t="str">
            <v>C.21. Instal·lació/manteniment i reparació d'infraestructures telecomunicacions (TIC i digitalització). Part específica</v>
          </cell>
          <cell r="C2572" t="str">
            <v>Seguretat i medi ambient</v>
          </cell>
          <cell r="D2572">
            <v>1</v>
          </cell>
          <cell r="E2572">
            <v>8</v>
          </cell>
          <cell r="F2572">
            <v>7.27</v>
          </cell>
          <cell r="G2572">
            <v>8.2899999999999991</v>
          </cell>
        </row>
        <row r="2573">
          <cell r="A2573" t="str">
            <v>SEAD0128</v>
          </cell>
          <cell r="B2573" t="str">
            <v>C.21. Instal·lació/manteniment i reparació d'infraestructures telecomunicacions (TIC i digitalització). Formació de reciclatge</v>
          </cell>
          <cell r="C2573" t="str">
            <v>Seguretat i medi ambient</v>
          </cell>
          <cell r="D2573">
            <v>1</v>
          </cell>
          <cell r="E2573">
            <v>4</v>
          </cell>
          <cell r="F2573">
            <v>7.27</v>
          </cell>
          <cell r="G2573">
            <v>8.2899999999999991</v>
          </cell>
        </row>
        <row r="2574">
          <cell r="A2574" t="str">
            <v>SEAD0129</v>
          </cell>
          <cell r="B2574" t="str">
            <v>Prevenció de riscos laborals per a treballs en gasoductes i xarxes de distribució de gasos combustibles. Part específica</v>
          </cell>
          <cell r="C2574" t="str">
            <v>Seguretat i medi ambient</v>
          </cell>
          <cell r="D2574">
            <v>1</v>
          </cell>
          <cell r="E2574">
            <v>6</v>
          </cell>
          <cell r="F2574">
            <v>7.27</v>
          </cell>
          <cell r="G2574">
            <v>8.2899999999999991</v>
          </cell>
        </row>
        <row r="2575">
          <cell r="A2575" t="str">
            <v>SEAD0130</v>
          </cell>
          <cell r="B2575" t="str">
            <v>Prevenció de riscos laborals per a feines d'instal·lacions, reparacions, muntatges, estructures metàl·liques, serralleria i fusteria metàl·lica. Part específica</v>
          </cell>
          <cell r="C2575" t="str">
            <v>Seguretat i medi ambient</v>
          </cell>
          <cell r="D2575">
            <v>1</v>
          </cell>
          <cell r="E2575">
            <v>6</v>
          </cell>
          <cell r="F2575">
            <v>7.27</v>
          </cell>
          <cell r="G2575">
            <v>8.2899999999999991</v>
          </cell>
        </row>
        <row r="2576">
          <cell r="A2576" t="str">
            <v>SEAD0131</v>
          </cell>
          <cell r="B2576" t="str">
            <v>Prevenció de riscos laborals per a feines de ferrellat. Formació de reciclatge</v>
          </cell>
          <cell r="C2576" t="str">
            <v>Seguretat i medi ambient</v>
          </cell>
          <cell r="D2576">
            <v>1</v>
          </cell>
          <cell r="E2576">
            <v>4</v>
          </cell>
          <cell r="F2576">
            <v>7.27</v>
          </cell>
          <cell r="G2576">
            <v>8.2899999999999991</v>
          </cell>
        </row>
        <row r="2577">
          <cell r="A2577" t="str">
            <v>SEAD0132</v>
          </cell>
          <cell r="B2577" t="str">
            <v>Prevenció de riscos laborals per a feines d'electricitat, muntatge i manteniment d'instal·lacions elèctriques d'alta i baixa tensió. Formació de reciclatge</v>
          </cell>
          <cell r="C2577" t="str">
            <v>Seguretat i medi ambient</v>
          </cell>
          <cell r="D2577">
            <v>1</v>
          </cell>
          <cell r="E2577">
            <v>4</v>
          </cell>
          <cell r="F2577">
            <v>7.27</v>
          </cell>
          <cell r="G2577">
            <v>8.2899999999999991</v>
          </cell>
        </row>
        <row r="2578">
          <cell r="A2578" t="str">
            <v>SEAD0133</v>
          </cell>
          <cell r="B2578" t="str">
            <v>Prevenció de riscos laborals per a treballs de construcció i manteniment de vies fèrries. Formació de reciclatge</v>
          </cell>
          <cell r="C2578" t="str">
            <v>Seguretat i medi ambient</v>
          </cell>
          <cell r="D2578">
            <v>1</v>
          </cell>
          <cell r="E2578">
            <v>4</v>
          </cell>
          <cell r="F2578">
            <v>7.27</v>
          </cell>
          <cell r="G2578">
            <v>8.2899999999999991</v>
          </cell>
        </row>
        <row r="2579">
          <cell r="A2579" t="str">
            <v>SEAD0134</v>
          </cell>
          <cell r="B2579" t="str">
            <v>Prevenció de riscos laborals per a feines d'aïllament i impermeabilització. Formació de reciclatge</v>
          </cell>
          <cell r="C2579" t="str">
            <v>Seguretat i medi ambient</v>
          </cell>
          <cell r="D2579">
            <v>1</v>
          </cell>
          <cell r="E2579">
            <v>4</v>
          </cell>
          <cell r="F2579">
            <v>7.27</v>
          </cell>
          <cell r="G2579">
            <v>8.2899999999999991</v>
          </cell>
        </row>
        <row r="2580">
          <cell r="A2580" t="str">
            <v>SEAD0135</v>
          </cell>
          <cell r="B2580" t="str">
            <v>Prevenció de riscos laborals per a operacions daparells elevadors. Formació de reciclatge</v>
          </cell>
          <cell r="C2580" t="str">
            <v>Seguretat i medi ambient</v>
          </cell>
          <cell r="D2580">
            <v>1</v>
          </cell>
          <cell r="E2580">
            <v>4</v>
          </cell>
          <cell r="F2580">
            <v>7.27</v>
          </cell>
          <cell r="G2580">
            <v>8.2899999999999991</v>
          </cell>
        </row>
        <row r="2581">
          <cell r="A2581" t="str">
            <v>SEAD0136</v>
          </cell>
          <cell r="B2581" t="str">
            <v>Prevenció de riscos laborals per a feines de muntatge d'estructures tubulars. Formació de reciclatge</v>
          </cell>
          <cell r="C2581" t="str">
            <v>Seguretat i medi ambient</v>
          </cell>
          <cell r="D2581">
            <v>1</v>
          </cell>
          <cell r="E2581">
            <v>4</v>
          </cell>
          <cell r="F2581">
            <v>7.27</v>
          </cell>
          <cell r="G2581">
            <v>8.2899999999999991</v>
          </cell>
        </row>
        <row r="2582">
          <cell r="A2582" t="str">
            <v>SEAD0137</v>
          </cell>
          <cell r="B2582" t="str">
            <v>Prevenció de riscos laborals per a operacions dequips manuals. Formació de reciclatge</v>
          </cell>
          <cell r="C2582" t="str">
            <v>Seguretat i medi ambient</v>
          </cell>
          <cell r="D2582">
            <v>1</v>
          </cell>
          <cell r="E2582">
            <v>4</v>
          </cell>
          <cell r="F2582">
            <v>7.27</v>
          </cell>
          <cell r="G2582">
            <v>8.2899999999999991</v>
          </cell>
        </row>
        <row r="2583">
          <cell r="A2583" t="str">
            <v>SEAD0138</v>
          </cell>
          <cell r="B2583" t="str">
            <v>Prevenció de riscos laborals per a treballs en instal·lacions de telecomunicacions. Formació de reciclatge</v>
          </cell>
          <cell r="C2583" t="str">
            <v>Seguretat i medi ambient</v>
          </cell>
          <cell r="D2583">
            <v>1</v>
          </cell>
          <cell r="E2583">
            <v>4</v>
          </cell>
          <cell r="F2583">
            <v>7.27</v>
          </cell>
          <cell r="G2583">
            <v>8.2899999999999991</v>
          </cell>
        </row>
        <row r="2584">
          <cell r="A2584" t="str">
            <v>SEAD0139</v>
          </cell>
          <cell r="B2584" t="str">
            <v>Prevenció de riscos laborals per a treballs en gasoductes i xarxes de distribució de gasos combustibles. Formació de reciclatge</v>
          </cell>
          <cell r="C2584" t="str">
            <v>Seguretat i medi ambient</v>
          </cell>
          <cell r="D2584">
            <v>1</v>
          </cell>
          <cell r="E2584">
            <v>4</v>
          </cell>
          <cell r="F2584">
            <v>7.27</v>
          </cell>
          <cell r="G2584">
            <v>8.2899999999999991</v>
          </cell>
        </row>
        <row r="2585">
          <cell r="A2585" t="str">
            <v>SEAD0140</v>
          </cell>
          <cell r="B2585" t="str">
            <v>Prevenció de riscos laborals per a feines de manteniment de maquinària i vehicles. Formació de reciclatge</v>
          </cell>
          <cell r="C2585" t="str">
            <v>Seguretat i medi ambient</v>
          </cell>
          <cell r="D2585">
            <v>1</v>
          </cell>
          <cell r="E2585">
            <v>4</v>
          </cell>
          <cell r="F2585">
            <v>7.27</v>
          </cell>
          <cell r="G2585">
            <v>8.2899999999999991</v>
          </cell>
        </row>
        <row r="2586">
          <cell r="A2586" t="str">
            <v>SEAD0141</v>
          </cell>
          <cell r="B2586" t="str">
            <v>Prevenció de riscos laborals per a treballs de fontaneria i instal·lacions de climatització. Formació de reciclatge</v>
          </cell>
          <cell r="C2586" t="str">
            <v>Seguretat i medi ambient</v>
          </cell>
          <cell r="D2586">
            <v>1</v>
          </cell>
          <cell r="E2586">
            <v>4</v>
          </cell>
          <cell r="F2586">
            <v>7.27</v>
          </cell>
          <cell r="G2586">
            <v>8.2899999999999991</v>
          </cell>
        </row>
        <row r="2587">
          <cell r="A2587" t="str">
            <v>SEAD0142</v>
          </cell>
          <cell r="B2587" t="str">
            <v>Prevenció de riscos laborals per a feines d'instal·lació d'ascensors. Formació de reciclatge</v>
          </cell>
          <cell r="C2587" t="str">
            <v>Seguretat i medi ambient</v>
          </cell>
          <cell r="D2587">
            <v>1</v>
          </cell>
          <cell r="E2587">
            <v>4</v>
          </cell>
          <cell r="F2587">
            <v>7.27</v>
          </cell>
          <cell r="G2587">
            <v>8.2899999999999991</v>
          </cell>
        </row>
        <row r="2588">
          <cell r="A2588" t="str">
            <v>SEAD0143</v>
          </cell>
          <cell r="B2588" t="str">
            <v>Prevenció de riscos laborals per a feines d'instal·lacions, reparacions, muntatges, estructures metàl·liques, serralleria i fusteria metàl·lica. Formació de reciclatge</v>
          </cell>
          <cell r="C2588" t="str">
            <v>Seguretat i medi ambient</v>
          </cell>
          <cell r="D2588">
            <v>1</v>
          </cell>
          <cell r="E2588">
            <v>4</v>
          </cell>
          <cell r="F2588">
            <v>7.27</v>
          </cell>
          <cell r="G2588">
            <v>8.2899999999999991</v>
          </cell>
        </row>
        <row r="2589">
          <cell r="A2589" t="str">
            <v>SEAD0144</v>
          </cell>
          <cell r="B2589" t="str">
            <v>FORMACIÓ ESPECÍFICA PER A VIGILANTS DE SEGURETAT QUE PRESTIN SERVEI DE TRANSPORT DE SEGURETAT</v>
          </cell>
          <cell r="C2589" t="str">
            <v>Seguretat i medi ambient</v>
          </cell>
          <cell r="D2589">
            <v>2</v>
          </cell>
          <cell r="E2589">
            <v>20</v>
          </cell>
          <cell r="F2589">
            <v>7.27</v>
          </cell>
          <cell r="G2589">
            <v>8.2899999999999991</v>
          </cell>
        </row>
        <row r="2590">
          <cell r="A2590" t="str">
            <v>SEAD0145</v>
          </cell>
          <cell r="B2590" t="str">
            <v>FORMACIÓ ESPECÍFICA PER A VIGILANTS DE SEGURETAT QUE PRESTIN SERVEI DE VIGILÀNCIA EN VAIXELLS</v>
          </cell>
          <cell r="C2590" t="str">
            <v>Seguretat i medi ambient</v>
          </cell>
          <cell r="D2590">
            <v>2</v>
          </cell>
          <cell r="E2590">
            <v>20</v>
          </cell>
          <cell r="F2590">
            <v>7.27</v>
          </cell>
          <cell r="G2590">
            <v>8.2899999999999991</v>
          </cell>
        </row>
        <row r="2591">
          <cell r="A2591" t="str">
            <v>SEAD0146</v>
          </cell>
          <cell r="B2591" t="str">
            <v>C.22. Gasoductes i xarxes de distribució de gasos combustibles.</v>
          </cell>
          <cell r="C2591" t="str">
            <v>Seguretat i medi ambient</v>
          </cell>
          <cell r="D2591">
            <v>1</v>
          </cell>
          <cell r="E2591">
            <v>20</v>
          </cell>
          <cell r="F2591">
            <v>7.27</v>
          </cell>
          <cell r="G2591">
            <v>8.2899999999999991</v>
          </cell>
        </row>
        <row r="2592">
          <cell r="A2592" t="str">
            <v>SEAD0147</v>
          </cell>
          <cell r="B2592" t="str">
            <v>C.22. Gasoductes i xarxes de distribució de gasos combustibles. Part específica</v>
          </cell>
          <cell r="C2592" t="str">
            <v>Seguretat i medi ambient</v>
          </cell>
          <cell r="D2592">
            <v>1</v>
          </cell>
          <cell r="E2592">
            <v>8</v>
          </cell>
          <cell r="F2592">
            <v>7.27</v>
          </cell>
          <cell r="G2592">
            <v>8.2899999999999991</v>
          </cell>
        </row>
        <row r="2593">
          <cell r="A2593" t="str">
            <v>SEAD0148</v>
          </cell>
          <cell r="B2593" t="str">
            <v>C.22. Gasoductes i xarxes de distribució de gasos combustibles. Formació de reciclatge</v>
          </cell>
          <cell r="C2593" t="str">
            <v>Seguretat i medi ambient</v>
          </cell>
          <cell r="D2593">
            <v>1</v>
          </cell>
          <cell r="E2593">
            <v>4</v>
          </cell>
          <cell r="F2593">
            <v>7.27</v>
          </cell>
          <cell r="G2593">
            <v>8.2899999999999991</v>
          </cell>
        </row>
        <row r="2594">
          <cell r="A2594" t="str">
            <v>SEAD0149</v>
          </cell>
          <cell r="B2594" t="str">
            <v>C.23. Treballs|Feines d'altres instal·lacions tals com instal·lacions solars fotovoltaiques o instal·lacions eòliques.</v>
          </cell>
          <cell r="C2594" t="str">
            <v>Seguretat i medi ambient</v>
          </cell>
          <cell r="D2594">
            <v>1</v>
          </cell>
          <cell r="E2594">
            <v>20</v>
          </cell>
          <cell r="F2594">
            <v>7.27</v>
          </cell>
          <cell r="G2594">
            <v>8.2899999999999991</v>
          </cell>
        </row>
        <row r="2595">
          <cell r="A2595" t="str">
            <v>SEAD0150</v>
          </cell>
          <cell r="B2595" t="str">
            <v>C.23. Treballs|Feines d'altres instal·lacions tals com instal·lacions solars fotovoltaiques o instal·lacions eòliques. Part específica</v>
          </cell>
          <cell r="C2595" t="str">
            <v>Seguretat i medi ambient</v>
          </cell>
          <cell r="D2595">
            <v>1</v>
          </cell>
          <cell r="E2595">
            <v>8</v>
          </cell>
          <cell r="F2595">
            <v>7.27</v>
          </cell>
          <cell r="G2595">
            <v>8.2899999999999991</v>
          </cell>
        </row>
        <row r="2596">
          <cell r="A2596" t="str">
            <v>SEAD0151</v>
          </cell>
          <cell r="B2596" t="str">
            <v>C.23. Treballs|Feines d'altres instal·lacions tals com instal·lacions solars fotovoltaiques o instal·lacions eòliques. Formació de reciclatge</v>
          </cell>
          <cell r="C2596" t="str">
            <v>Seguretat i medi ambient</v>
          </cell>
          <cell r="D2596">
            <v>1</v>
          </cell>
          <cell r="E2596">
            <v>4</v>
          </cell>
          <cell r="F2596">
            <v>7.27</v>
          </cell>
          <cell r="G2596">
            <v>8.2899999999999991</v>
          </cell>
        </row>
        <row r="2597">
          <cell r="A2597" t="str">
            <v>SEAD0152</v>
          </cell>
          <cell r="B2597" t="str">
            <v>C.24. Recuperació i reciclatge de matèries primeres secundàries metàl·liques.</v>
          </cell>
          <cell r="C2597" t="str">
            <v>Seguretat i medi ambient</v>
          </cell>
          <cell r="D2597">
            <v>1</v>
          </cell>
          <cell r="E2597">
            <v>20</v>
          </cell>
          <cell r="F2597">
            <v>7.27</v>
          </cell>
          <cell r="G2597">
            <v>8.2899999999999991</v>
          </cell>
        </row>
        <row r="2598">
          <cell r="A2598" t="str">
            <v>SEAD0153</v>
          </cell>
          <cell r="B2598" t="str">
            <v>C.24. Recuperació i reciclatge de matèries primeres secundàries metàl·liques. Part específica</v>
          </cell>
          <cell r="C2598" t="str">
            <v>Seguretat i medi ambient</v>
          </cell>
          <cell r="D2598">
            <v>1</v>
          </cell>
          <cell r="E2598">
            <v>8</v>
          </cell>
          <cell r="F2598">
            <v>7.27</v>
          </cell>
          <cell r="G2598">
            <v>8.2899999999999991</v>
          </cell>
        </row>
        <row r="2599">
          <cell r="A2599" t="str">
            <v>SEAD0154</v>
          </cell>
          <cell r="B2599" t="str">
            <v>C.24. Recuperació i reciclatge de matèries primeres secundàries metàl·liques. Formació de reciclatge</v>
          </cell>
          <cell r="C2599" t="str">
            <v>Seguretat i medi ambient</v>
          </cell>
          <cell r="D2599">
            <v>1</v>
          </cell>
          <cell r="E2599">
            <v>4</v>
          </cell>
          <cell r="F2599">
            <v>7.27</v>
          </cell>
          <cell r="G2599">
            <v>8.2899999999999991</v>
          </cell>
        </row>
        <row r="2600">
          <cell r="A2600" t="str">
            <v>SEAD0155</v>
          </cell>
          <cell r="B2600" t="str">
            <v>C.25. Control de qualitat, verificació i inspecció de matèries en procés de fabricació i en productes acabats del sector</v>
          </cell>
          <cell r="C2600" t="str">
            <v>Seguretat i medi ambient</v>
          </cell>
          <cell r="D2600">
            <v>1</v>
          </cell>
          <cell r="E2600">
            <v>20</v>
          </cell>
          <cell r="F2600">
            <v>7.27</v>
          </cell>
          <cell r="G2600">
            <v>8.2899999999999991</v>
          </cell>
        </row>
        <row r="2601">
          <cell r="A2601" t="str">
            <v>SEAD0156</v>
          </cell>
          <cell r="B2601" t="str">
            <v>C.25. Control de qualitat, verificació i inspecció de matèries en procés de fabricació i en productes acabats del sector. Part específica</v>
          </cell>
          <cell r="C2601" t="str">
            <v>Seguretat i medi ambient</v>
          </cell>
          <cell r="D2601">
            <v>1</v>
          </cell>
          <cell r="E2601">
            <v>8</v>
          </cell>
          <cell r="F2601">
            <v>7.27</v>
          </cell>
          <cell r="G2601">
            <v>8.2899999999999991</v>
          </cell>
        </row>
        <row r="2602">
          <cell r="A2602" t="str">
            <v>SEAD0157</v>
          </cell>
          <cell r="B2602" t="str">
            <v>C.25. Control de qualitat, verificació i inspecció de matèries en procés de fabricació i en productes acabats del sector. Formació de reciclatge</v>
          </cell>
          <cell r="C2602" t="str">
            <v>Seguretat i medi ambient</v>
          </cell>
          <cell r="D2602">
            <v>1</v>
          </cell>
          <cell r="E2602">
            <v>4</v>
          </cell>
          <cell r="F2602">
            <v>7.27</v>
          </cell>
          <cell r="G2602">
            <v>8.2899999999999991</v>
          </cell>
        </row>
        <row r="2603">
          <cell r="A2603" t="str">
            <v>SEAD0158</v>
          </cell>
          <cell r="B2603" t="str">
            <v>C.26. Conductors/transportistes.</v>
          </cell>
          <cell r="C2603" t="str">
            <v>Seguretat i medi ambient</v>
          </cell>
          <cell r="D2603">
            <v>1</v>
          </cell>
          <cell r="E2603">
            <v>20</v>
          </cell>
          <cell r="F2603">
            <v>7.27</v>
          </cell>
          <cell r="G2603">
            <v>8.2899999999999991</v>
          </cell>
        </row>
        <row r="2604">
          <cell r="A2604" t="str">
            <v>SEAD0159</v>
          </cell>
          <cell r="B2604" t="str">
            <v>C.26. Conductors/transportistes. Part específica</v>
          </cell>
          <cell r="C2604" t="str">
            <v>Seguretat i medi ambient</v>
          </cell>
          <cell r="D2604">
            <v>1</v>
          </cell>
          <cell r="E2604">
            <v>8</v>
          </cell>
          <cell r="F2604">
            <v>7.27</v>
          </cell>
          <cell r="G2604">
            <v>8.2899999999999991</v>
          </cell>
        </row>
        <row r="2605">
          <cell r="A2605" t="str">
            <v>SEAD0160</v>
          </cell>
          <cell r="B2605" t="str">
            <v>C.26. Conductors/transportistes. Formació de reciclatge</v>
          </cell>
          <cell r="C2605" t="str">
            <v>Seguretat i medi ambient</v>
          </cell>
          <cell r="D2605">
            <v>1</v>
          </cell>
          <cell r="E2605">
            <v>4</v>
          </cell>
          <cell r="F2605">
            <v>7.27</v>
          </cell>
          <cell r="G2605">
            <v>8.2899999999999991</v>
          </cell>
        </row>
        <row r="2606">
          <cell r="A2606" t="str">
            <v>SEAD0161</v>
          </cell>
          <cell r="B2606" t="str">
            <v>C.27. Conductors de carretons elevadors.</v>
          </cell>
          <cell r="C2606" t="str">
            <v>Seguretat i medi ambient</v>
          </cell>
          <cell r="D2606">
            <v>1</v>
          </cell>
          <cell r="E2606">
            <v>20</v>
          </cell>
          <cell r="F2606">
            <v>7.27</v>
          </cell>
          <cell r="G2606">
            <v>8.2899999999999991</v>
          </cell>
        </row>
        <row r="2607">
          <cell r="A2607" t="str">
            <v>SEAD0162</v>
          </cell>
          <cell r="B2607" t="str">
            <v>C.27. Conductors de carretons elevadors. Part específica</v>
          </cell>
          <cell r="C2607" t="str">
            <v>Seguretat i medi ambient</v>
          </cell>
          <cell r="D2607">
            <v>1</v>
          </cell>
          <cell r="E2607">
            <v>8</v>
          </cell>
          <cell r="F2607">
            <v>7.27</v>
          </cell>
          <cell r="G2607">
            <v>8.2899999999999991</v>
          </cell>
        </row>
        <row r="2608">
          <cell r="A2608" t="str">
            <v>SEAD0163</v>
          </cell>
          <cell r="B2608" t="str">
            <v>C.27. Conductors de carretons elevadors. Formació de reciclatge</v>
          </cell>
          <cell r="C2608" t="str">
            <v>Seguretat i medi ambient</v>
          </cell>
          <cell r="D2608">
            <v>1</v>
          </cell>
          <cell r="E2608">
            <v>4</v>
          </cell>
          <cell r="F2608">
            <v>7.27</v>
          </cell>
          <cell r="G2608">
            <v>8.2899999999999991</v>
          </cell>
        </row>
        <row r="2609">
          <cell r="A2609" t="str">
            <v>SEAD0164</v>
          </cell>
          <cell r="B2609" t="str">
            <v>C.28. Operaris de pont grua.</v>
          </cell>
          <cell r="C2609" t="str">
            <v>Seguretat i medi ambient</v>
          </cell>
          <cell r="D2609">
            <v>1</v>
          </cell>
          <cell r="E2609">
            <v>20</v>
          </cell>
          <cell r="F2609">
            <v>7.27</v>
          </cell>
          <cell r="G2609">
            <v>8.2899999999999991</v>
          </cell>
        </row>
        <row r="2610">
          <cell r="A2610" t="str">
            <v>SEAD0165</v>
          </cell>
          <cell r="B2610" t="str">
            <v>C.28. Operaris de pont grua. Part específica</v>
          </cell>
          <cell r="C2610" t="str">
            <v>Seguretat i medi ambient</v>
          </cell>
          <cell r="D2610">
            <v>1</v>
          </cell>
          <cell r="E2610">
            <v>8</v>
          </cell>
          <cell r="F2610">
            <v>7.27</v>
          </cell>
          <cell r="G2610">
            <v>8.2899999999999991</v>
          </cell>
        </row>
        <row r="2611">
          <cell r="A2611" t="str">
            <v>SEAD0166</v>
          </cell>
          <cell r="B2611" t="str">
            <v>C.28. Operaris de pont grua. Formació de reciclatge</v>
          </cell>
          <cell r="C2611" t="str">
            <v>Seguretat i medi ambient</v>
          </cell>
          <cell r="D2611">
            <v>1</v>
          </cell>
          <cell r="E2611">
            <v>4</v>
          </cell>
          <cell r="F2611">
            <v>7.27</v>
          </cell>
          <cell r="G2611">
            <v>8.2899999999999991</v>
          </cell>
        </row>
        <row r="2612">
          <cell r="A2612" t="str">
            <v>SEAD0167</v>
          </cell>
          <cell r="B2612" t="str">
            <v>C.29 Operaris de plataformes elevadores</v>
          </cell>
          <cell r="C2612" t="str">
            <v>Seguretat i medi ambient</v>
          </cell>
          <cell r="D2612">
            <v>1</v>
          </cell>
          <cell r="E2612">
            <v>20</v>
          </cell>
          <cell r="F2612">
            <v>7.27</v>
          </cell>
          <cell r="G2612">
            <v>8.2899999999999991</v>
          </cell>
        </row>
        <row r="2613">
          <cell r="A2613" t="str">
            <v>SEAD0168</v>
          </cell>
          <cell r="B2613" t="str">
            <v>C.29 Operaris de plataformes elevadores. Part específica</v>
          </cell>
          <cell r="C2613" t="str">
            <v>Seguretat i medi ambient</v>
          </cell>
          <cell r="D2613">
            <v>1</v>
          </cell>
          <cell r="E2613">
            <v>8</v>
          </cell>
          <cell r="F2613">
            <v>7.27</v>
          </cell>
          <cell r="G2613">
            <v>8.2899999999999991</v>
          </cell>
        </row>
        <row r="2614">
          <cell r="A2614" t="str">
            <v>SEAD0169</v>
          </cell>
          <cell r="B2614" t="str">
            <v>C.29 Operaris de plataformes elevadores. Formació de reciclatge</v>
          </cell>
          <cell r="C2614" t="str">
            <v>Seguretat i medi ambient</v>
          </cell>
          <cell r="D2614">
            <v>1</v>
          </cell>
          <cell r="E2614">
            <v>4</v>
          </cell>
          <cell r="F2614">
            <v>7.27</v>
          </cell>
          <cell r="G2614">
            <v>8.2899999999999991</v>
          </cell>
        </row>
        <row r="2615">
          <cell r="A2615" t="str">
            <v>SEAD0170</v>
          </cell>
          <cell r="B2615" t="str">
            <v>C.30 Operaris de magatzem, logística i aprovisionament en els processos de fabricació</v>
          </cell>
          <cell r="C2615" t="str">
            <v>Seguretat i medi ambient</v>
          </cell>
          <cell r="D2615">
            <v>1</v>
          </cell>
          <cell r="E2615">
            <v>20</v>
          </cell>
          <cell r="F2615">
            <v>7.27</v>
          </cell>
          <cell r="G2615">
            <v>8.2899999999999991</v>
          </cell>
        </row>
        <row r="2616">
          <cell r="A2616" t="str">
            <v>SEAD0171</v>
          </cell>
          <cell r="B2616" t="str">
            <v>C.30 Operaris de magatzem, logística i aprovisionament en els processos de fabricació. Part específica</v>
          </cell>
          <cell r="C2616" t="str">
            <v>Seguretat i medi ambient</v>
          </cell>
          <cell r="D2616">
            <v>1</v>
          </cell>
          <cell r="E2616">
            <v>8</v>
          </cell>
          <cell r="F2616">
            <v>7.27</v>
          </cell>
          <cell r="G2616">
            <v>8.2899999999999991</v>
          </cell>
        </row>
        <row r="2617">
          <cell r="A2617" t="str">
            <v>SEAD0172</v>
          </cell>
          <cell r="B2617" t="str">
            <v>C.30 Operaris de magatzem, logística i aprovisionament en els processos de fabricació. Formació de reciclatge</v>
          </cell>
          <cell r="C2617" t="str">
            <v>Seguretat i medi ambient</v>
          </cell>
          <cell r="D2617">
            <v>1</v>
          </cell>
          <cell r="E2617">
            <v>4</v>
          </cell>
          <cell r="F2617">
            <v>7.27</v>
          </cell>
          <cell r="G2617">
            <v>8.2899999999999991</v>
          </cell>
        </row>
        <row r="2618">
          <cell r="A2618" t="str">
            <v>SEAD0173</v>
          </cell>
          <cell r="B2618" t="str">
            <v>C.31 Conductors de grues mòbils autopropulsades</v>
          </cell>
          <cell r="C2618" t="str">
            <v>Seguretat i medi ambient</v>
          </cell>
          <cell r="D2618">
            <v>1</v>
          </cell>
          <cell r="E2618">
            <v>20</v>
          </cell>
          <cell r="F2618">
            <v>7.27</v>
          </cell>
          <cell r="G2618">
            <v>8.2899999999999991</v>
          </cell>
        </row>
        <row r="2619">
          <cell r="A2619" t="str">
            <v>SEAD0174</v>
          </cell>
          <cell r="B2619" t="str">
            <v>C.31 Conductors de grues mòbils autopropulsades. Part específica</v>
          </cell>
          <cell r="C2619" t="str">
            <v>Seguretat i medi ambient</v>
          </cell>
          <cell r="D2619">
            <v>1</v>
          </cell>
          <cell r="E2619">
            <v>8</v>
          </cell>
          <cell r="F2619">
            <v>7.27</v>
          </cell>
          <cell r="G2619">
            <v>8.2899999999999991</v>
          </cell>
        </row>
        <row r="2620">
          <cell r="A2620" t="str">
            <v>SEAD0175</v>
          </cell>
          <cell r="B2620" t="str">
            <v>C.31 Conductors de grues mòbils autopropulsades. Formació de reciclatge</v>
          </cell>
          <cell r="C2620" t="str">
            <v>Seguretat i medi ambient</v>
          </cell>
          <cell r="D2620">
            <v>1</v>
          </cell>
          <cell r="E2620">
            <v>4</v>
          </cell>
          <cell r="F2620">
            <v>7.27</v>
          </cell>
          <cell r="G2620">
            <v>8.2899999999999991</v>
          </cell>
        </row>
        <row r="2621">
          <cell r="A2621" t="str">
            <v>SEAD0176</v>
          </cell>
          <cell r="B2621" t="str">
            <v>Elaboració de plans d'autoprotecció. Nivell superior</v>
          </cell>
          <cell r="C2621" t="str">
            <v>Seguretat i medi ambient</v>
          </cell>
          <cell r="D2621">
            <v>3</v>
          </cell>
          <cell r="E2621">
            <v>80</v>
          </cell>
          <cell r="F2621">
            <v>7.27</v>
          </cell>
          <cell r="G2621">
            <v>8.2899999999999991</v>
          </cell>
        </row>
        <row r="2622">
          <cell r="A2622" t="str">
            <v>SEAD0177</v>
          </cell>
          <cell r="B2622" t="str">
            <v>ATMOSFERES EXPLOSIVES</v>
          </cell>
          <cell r="C2622" t="str">
            <v>Seguretat i medi ambient</v>
          </cell>
          <cell r="D2622">
            <v>2</v>
          </cell>
          <cell r="E2622">
            <v>30</v>
          </cell>
          <cell r="F2622">
            <v>7.27</v>
          </cell>
          <cell r="G2622">
            <v>8.2899999999999991</v>
          </cell>
        </row>
        <row r="2623">
          <cell r="A2623" t="str">
            <v>SEAD0178</v>
          </cell>
          <cell r="B2623" t="str">
            <v>FORMACIÓ ESPECÍFICA PER A VIGILANTS DE SEGURETAT QUE PRESTIN SERVEI DE VIGILÀNCIA AMB GOSSOS</v>
          </cell>
          <cell r="C2623" t="str">
            <v>Seguretat i medi ambient</v>
          </cell>
          <cell r="D2623">
            <v>2</v>
          </cell>
          <cell r="E2623">
            <v>20</v>
          </cell>
          <cell r="F2623">
            <v>7.27</v>
          </cell>
          <cell r="G2623">
            <v>8.2899999999999991</v>
          </cell>
        </row>
        <row r="2624">
          <cell r="A2624" t="str">
            <v>SEAD0179</v>
          </cell>
          <cell r="B2624" t="str">
            <v>FORMACIÓ ESPECÍFICA PER A VIGILANTS DE SEGURETAT QUE PRESTIN SERVEI DE VIGILÀNCIA EN URBANITZACIONS, POLÍGONS, TRANSPORTS I ESPAIS PÚBLICS</v>
          </cell>
          <cell r="C2624" t="str">
            <v>Seguretat i medi ambient</v>
          </cell>
          <cell r="D2624">
            <v>2</v>
          </cell>
          <cell r="E2624">
            <v>20</v>
          </cell>
          <cell r="F2624">
            <v>7.27</v>
          </cell>
          <cell r="G2624">
            <v>8.2899999999999991</v>
          </cell>
        </row>
        <row r="2625">
          <cell r="A2625" t="str">
            <v>SEAD0180</v>
          </cell>
          <cell r="B2625" t="str">
            <v>FORMACIÓ ESPECÍFICA PER A VIGILANTS DE SEGURETAT QUE PRESTIN SERVEI DE VIGILÀNCIA DEL PATRIMONI HISTÒRIC I ARTÍSTIC</v>
          </cell>
          <cell r="C2625" t="str">
            <v>Seguretat i medi ambient</v>
          </cell>
          <cell r="D2625">
            <v>2</v>
          </cell>
          <cell r="E2625">
            <v>20</v>
          </cell>
          <cell r="F2625">
            <v>7.27</v>
          </cell>
          <cell r="G2625">
            <v>8.2899999999999991</v>
          </cell>
        </row>
        <row r="2626">
          <cell r="A2626" t="str">
            <v>SEAD0181</v>
          </cell>
          <cell r="B2626" t="str">
            <v>FORMACIÓ ESPECÍFICA PER A VIGILANTS DE SEGURETAT QUE PRESTIN SERVEI DE VIGILÀNCIA EN AEROPORTS</v>
          </cell>
          <cell r="C2626" t="str">
            <v>Seguretat i medi ambient</v>
          </cell>
          <cell r="D2626">
            <v>2</v>
          </cell>
          <cell r="E2626">
            <v>20</v>
          </cell>
          <cell r="F2626">
            <v>7.27</v>
          </cell>
          <cell r="G2626">
            <v>8.2899999999999991</v>
          </cell>
        </row>
        <row r="2627">
          <cell r="A2627" t="str">
            <v>SEAD0182</v>
          </cell>
          <cell r="B2627" t="str">
            <v>FORMACIÓ ESPECÍFICA PER A VIGILANTS DE SEGURETAT QUE PRESTIN SERVEI DE VIGILÀNCIA EN CENTRES D' INTERNAMENT I DEPENDÈNCIES DE SEGURETAT</v>
          </cell>
          <cell r="C2627" t="str">
            <v>Seguretat i medi ambient</v>
          </cell>
          <cell r="D2627">
            <v>2</v>
          </cell>
          <cell r="E2627">
            <v>20</v>
          </cell>
          <cell r="F2627">
            <v>7.27</v>
          </cell>
          <cell r="G2627">
            <v>8.2899999999999991</v>
          </cell>
        </row>
        <row r="2628">
          <cell r="A2628" t="str">
            <v>SEAD0183</v>
          </cell>
          <cell r="B2628" t="str">
            <v>FORMACIÓ ESPECÍFICA PER A VIGILANTS DE SEGURETAT QUE PRESTIN SERVEI DE VIGILÀNCIA EN CENTRES HOSPITALARIS</v>
          </cell>
          <cell r="C2628" t="str">
            <v>Seguretat i medi ambient</v>
          </cell>
          <cell r="D2628">
            <v>2</v>
          </cell>
          <cell r="E2628">
            <v>20</v>
          </cell>
          <cell r="F2628">
            <v>7.27</v>
          </cell>
          <cell r="G2628">
            <v>8.2899999999999991</v>
          </cell>
        </row>
        <row r="2629">
          <cell r="A2629" t="str">
            <v>SEAD0184</v>
          </cell>
          <cell r="B2629" t="str">
            <v>FORMACIÓ ESPECÍFICA PER A VIGILANTS DE SEGURETAT QUE PRESTIN SERVEI DE VIGILÀNCIA EN PORTS</v>
          </cell>
          <cell r="C2629" t="str">
            <v>Seguretat i medi ambient</v>
          </cell>
          <cell r="D2629">
            <v>2</v>
          </cell>
          <cell r="E2629">
            <v>20</v>
          </cell>
          <cell r="F2629">
            <v>7.27</v>
          </cell>
          <cell r="G2629">
            <v>8.2899999999999991</v>
          </cell>
        </row>
        <row r="2630">
          <cell r="A2630" t="str">
            <v>SEAD0185</v>
          </cell>
          <cell r="B2630" t="str">
            <v>FORMACIÓ ESPECÍFICA PER A VIGILANTS DE SEGURETAT QUE PRESTIN SERVEI DE VIGILÀNCIA EN INSTAL·LACIONS NUCLEARS I ALTRES INFRAESTRUCTURES CRÍTIQUES</v>
          </cell>
          <cell r="C2630" t="str">
            <v>Seguretat i medi ambient</v>
          </cell>
          <cell r="D2630">
            <v>2</v>
          </cell>
          <cell r="E2630">
            <v>20</v>
          </cell>
          <cell r="F2630">
            <v>7.27</v>
          </cell>
          <cell r="G2630">
            <v>8.2899999999999991</v>
          </cell>
        </row>
        <row r="2631">
          <cell r="A2631" t="str">
            <v>SEAD0186</v>
          </cell>
          <cell r="B2631" t="str">
            <v>FORMACIÓ ESPECÍFICA PER A VIGILANTS DE SEGURETAT QUE PRESTIN SERVEI DE VIGILÀNCIA EN ESDEVENIMENTS ESPORTIUS I ESPECTACLES PÚBLICS</v>
          </cell>
          <cell r="C2631" t="str">
            <v>Seguretat i medi ambient</v>
          </cell>
          <cell r="D2631">
            <v>2</v>
          </cell>
          <cell r="E2631">
            <v>20</v>
          </cell>
          <cell r="F2631">
            <v>7.27</v>
          </cell>
          <cell r="G2631">
            <v>8.2899999999999991</v>
          </cell>
        </row>
        <row r="2632">
          <cell r="A2632" t="str">
            <v>SEAD0187</v>
          </cell>
          <cell r="B2632" t="str">
            <v>FORMACIÓ ESPECÍFICA PER A VIGILANTS DE SEGURETAT QUE PRESTIN SERVEI DE VIGILÀNCIA EN CENTRES COMERCIALS</v>
          </cell>
          <cell r="C2632" t="str">
            <v>Seguretat i medi ambient</v>
          </cell>
          <cell r="D2632">
            <v>2</v>
          </cell>
          <cell r="E2632">
            <v>20</v>
          </cell>
          <cell r="F2632">
            <v>7.27</v>
          </cell>
          <cell r="G2632">
            <v>8.2899999999999991</v>
          </cell>
        </row>
        <row r="2633">
          <cell r="A2633" t="str">
            <v>SEAD0188</v>
          </cell>
          <cell r="B2633" t="str">
            <v>FORMACIÓ ESPECÍFICA PER A VIGILANTS DE SEGURETAT QUE PRESTIN SERVEI DE RESPOSTA DAVANT ALARMES</v>
          </cell>
          <cell r="C2633" t="str">
            <v>Seguretat i medi ambient</v>
          </cell>
          <cell r="D2633">
            <v>2</v>
          </cell>
          <cell r="E2633">
            <v>20</v>
          </cell>
          <cell r="F2633">
            <v>7.27</v>
          </cell>
          <cell r="G2633">
            <v>8.2899999999999991</v>
          </cell>
        </row>
        <row r="2634">
          <cell r="A2634" t="str">
            <v>SEAD0189</v>
          </cell>
          <cell r="B2634" t="str">
            <v>FORMACIÓ ESPECÍFICA PER A VIGILANTS DE SEGURETAT QUE PRESTIN SERVEI AMB APARELLS DE RAIGS X</v>
          </cell>
          <cell r="C2634" t="str">
            <v>Seguretat i medi ambient</v>
          </cell>
          <cell r="D2634">
            <v>2</v>
          </cell>
          <cell r="E2634">
            <v>20</v>
          </cell>
          <cell r="F2634">
            <v>7.27</v>
          </cell>
          <cell r="G2634">
            <v>8.2899999999999991</v>
          </cell>
        </row>
        <row r="2635">
          <cell r="A2635" t="str">
            <v>SEAD0193</v>
          </cell>
          <cell r="B2635" t="str">
            <v>ASPIRANT A VIGILANT DE SEGURETAT PRIVADA</v>
          </cell>
          <cell r="C2635" t="str">
            <v>Seguretat i medi ambient</v>
          </cell>
          <cell r="D2635">
            <v>2</v>
          </cell>
          <cell r="E2635">
            <v>180</v>
          </cell>
          <cell r="F2635">
            <v>7.27</v>
          </cell>
          <cell r="G2635">
            <v>8.2899999999999991</v>
          </cell>
        </row>
        <row r="2636">
          <cell r="A2636" t="str">
            <v>SEAD0194</v>
          </cell>
          <cell r="B2636" t="str">
            <v>ASPIRANT A ESCORTA PRIVAT</v>
          </cell>
          <cell r="C2636" t="str">
            <v>Seguretat i medi ambient</v>
          </cell>
          <cell r="D2636">
            <v>2</v>
          </cell>
          <cell r="E2636">
            <v>60</v>
          </cell>
          <cell r="F2636">
            <v>7.27</v>
          </cell>
          <cell r="G2636">
            <v>8.2899999999999991</v>
          </cell>
        </row>
        <row r="2637">
          <cell r="A2637" t="str">
            <v>SEAD0195</v>
          </cell>
          <cell r="B2637" t="str">
            <v>ACTUALITZACIÓ I ESPECIALITZACIÓ PER A VIGILANTS DE SEGURETAT, VIGILANTS D' EXPLOSIUS I ESCORTES PRIVATS</v>
          </cell>
          <cell r="C2637" t="str">
            <v>Seguretat i medi ambient</v>
          </cell>
          <cell r="D2637">
            <v>2</v>
          </cell>
          <cell r="E2637">
            <v>20</v>
          </cell>
          <cell r="F2637">
            <v>7.27</v>
          </cell>
          <cell r="G2637">
            <v>8.2899999999999991</v>
          </cell>
        </row>
        <row r="2638">
          <cell r="A2638" t="str">
            <v>SEAD0196</v>
          </cell>
          <cell r="B2638" t="str">
            <v>TÈCNIQUES DE GUIA CANÍ PER A VIGILANTS DE SEGURETAT</v>
          </cell>
          <cell r="C2638" t="str">
            <v>Seguretat i medi ambient</v>
          </cell>
          <cell r="D2638">
            <v>2</v>
          </cell>
          <cell r="E2638">
            <v>20</v>
          </cell>
          <cell r="F2638">
            <v>7.27</v>
          </cell>
          <cell r="G2638">
            <v>8.2899999999999991</v>
          </cell>
        </row>
        <row r="2639">
          <cell r="A2639" t="str">
            <v>SEAD0197</v>
          </cell>
          <cell r="B2639" t="str">
            <v>PERSONAL DE CONTROL D' ACCESSOS</v>
          </cell>
          <cell r="C2639" t="str">
            <v>Seguretat i medi ambient</v>
          </cell>
          <cell r="D2639">
            <v>2</v>
          </cell>
          <cell r="E2639">
            <v>60</v>
          </cell>
          <cell r="F2639">
            <v>7.27</v>
          </cell>
          <cell r="G2639">
            <v>8.2899999999999991</v>
          </cell>
        </row>
        <row r="2640">
          <cell r="A2640" t="str">
            <v>SEAD0198</v>
          </cell>
          <cell r="B2640" t="str">
            <v>DETECCIÓ D' EXPLOSIUS</v>
          </cell>
          <cell r="C2640" t="str">
            <v>Seguretat i medi ambient</v>
          </cell>
          <cell r="D2640">
            <v>2</v>
          </cell>
          <cell r="E2640">
            <v>20</v>
          </cell>
          <cell r="F2640">
            <v>7.27</v>
          </cell>
          <cell r="G2640">
            <v>8.2899999999999991</v>
          </cell>
        </row>
        <row r="2641">
          <cell r="A2641" t="str">
            <v>SEAD0199</v>
          </cell>
          <cell r="B2641" t="str">
            <v>PRIMERA INTERVENCIÓ DAVANT IVMV (INCIDENT VIOLENT AMB MÚLTIPLES VÍCTIMES)</v>
          </cell>
          <cell r="C2641" t="str">
            <v>Seguretat i medi ambient</v>
          </cell>
          <cell r="D2641">
            <v>2</v>
          </cell>
          <cell r="E2641">
            <v>30</v>
          </cell>
          <cell r="F2641">
            <v>7.27</v>
          </cell>
          <cell r="G2641">
            <v>8.2899999999999991</v>
          </cell>
        </row>
        <row r="2642">
          <cell r="A2642" t="str">
            <v>SEAD02</v>
          </cell>
          <cell r="B2642" t="str">
            <v>PREVENCIÓ DE RISCOS LABORALS EN HOSTALERIA</v>
          </cell>
          <cell r="C2642" t="str">
            <v>Seguretat i medi ambient</v>
          </cell>
          <cell r="D2642">
            <v>1</v>
          </cell>
          <cell r="E2642">
            <v>50</v>
          </cell>
          <cell r="F2642">
            <v>7.27</v>
          </cell>
          <cell r="G2642">
            <v>8.2899999999999991</v>
          </cell>
        </row>
        <row r="2643">
          <cell r="A2643" t="str">
            <v>SEAD0200</v>
          </cell>
          <cell r="B2643" t="str">
            <v>ESPECIALITZACIÓ D' ESCORTES</v>
          </cell>
          <cell r="C2643" t="str">
            <v>Seguretat i medi ambient</v>
          </cell>
          <cell r="D2643">
            <v>2</v>
          </cell>
          <cell r="E2643">
            <v>20</v>
          </cell>
          <cell r="F2643">
            <v>7.27</v>
          </cell>
          <cell r="G2643">
            <v>8.2899999999999991</v>
          </cell>
        </row>
        <row r="2644">
          <cell r="A2644" t="str">
            <v>SEAD0201</v>
          </cell>
          <cell r="B2644" t="str">
            <v>VIGILANT D' EXPLOSIUS</v>
          </cell>
          <cell r="C2644" t="str">
            <v>Seguretat i medi ambient</v>
          </cell>
          <cell r="D2644">
            <v>2</v>
          </cell>
          <cell r="E2644">
            <v>30</v>
          </cell>
          <cell r="F2644">
            <v>7.27</v>
          </cell>
          <cell r="G2644">
            <v>8.2899999999999991</v>
          </cell>
        </row>
        <row r="2645">
          <cell r="A2645" t="str">
            <v>SEAD0203</v>
          </cell>
          <cell r="B2645" t="str">
            <v>Prevenció de riscos laborals en treballs de muntatge d'elements de seguretat col·lectiva</v>
          </cell>
          <cell r="C2645" t="str">
            <v>Seguretat i medi ambient</v>
          </cell>
          <cell r="D2645">
            <v>1</v>
          </cell>
          <cell r="E2645">
            <v>6</v>
          </cell>
          <cell r="F2645">
            <v>7.27</v>
          </cell>
          <cell r="G2645">
            <v>8.2899999999999991</v>
          </cell>
        </row>
        <row r="2646">
          <cell r="A2646" t="str">
            <v>SEAD0210</v>
          </cell>
          <cell r="B2646" t="str">
            <v>SEGURETAT I TÈCNIQUES EN TREBALLS EN ALÇADA</v>
          </cell>
          <cell r="C2646" t="str">
            <v>Seguretat i medi ambient</v>
          </cell>
          <cell r="D2646">
            <v>2</v>
          </cell>
          <cell r="E2646">
            <v>40</v>
          </cell>
          <cell r="F2646">
            <v>7.27</v>
          </cell>
          <cell r="G2646">
            <v>8.2899999999999991</v>
          </cell>
        </row>
        <row r="2647">
          <cell r="A2647" t="str">
            <v>SEAD0213</v>
          </cell>
          <cell r="B2647" t="str">
            <v>INSTAL·LACIÓ I MANTENIMENT D'INSTAL·LACIONS DE PROTECCIÓ CONTRA INCENDIS</v>
          </cell>
          <cell r="C2647" t="str">
            <v>Seguretat i medi ambient</v>
          </cell>
          <cell r="D2647">
            <v>1</v>
          </cell>
          <cell r="E2647">
            <v>24</v>
          </cell>
          <cell r="F2647">
            <v>7.27</v>
          </cell>
          <cell r="G2647">
            <v>8.2899999999999991</v>
          </cell>
        </row>
        <row r="2648">
          <cell r="A2648" t="str">
            <v>SEAD0214</v>
          </cell>
          <cell r="B2648" t="str">
            <v>SALUT LABORAL I MALALTIES PROFESSIONALS</v>
          </cell>
          <cell r="C2648" t="str">
            <v>Seguretat i medi ambient</v>
          </cell>
          <cell r="D2648">
            <v>2</v>
          </cell>
          <cell r="E2648">
            <v>20</v>
          </cell>
          <cell r="F2648">
            <v>7.27</v>
          </cell>
          <cell r="G2648">
            <v>8.2899999999999991</v>
          </cell>
        </row>
        <row r="2649">
          <cell r="A2649" t="str">
            <v>SEAD0215</v>
          </cell>
          <cell r="B2649" t="str">
            <v>EINES D' IDENTIFICACIÓ DE GRUPS URBANS VIOLENTS I CONDUCTES RADICALS EN SEGURETAT PRIVADA</v>
          </cell>
          <cell r="C2649" t="str">
            <v>Seguretat i medi ambient</v>
          </cell>
          <cell r="D2649">
            <v>2</v>
          </cell>
          <cell r="E2649">
            <v>20</v>
          </cell>
          <cell r="F2649">
            <v>7.27</v>
          </cell>
          <cell r="G2649">
            <v>8.2899999999999991</v>
          </cell>
        </row>
        <row r="2650">
          <cell r="A2650" t="str">
            <v>SEAD0216</v>
          </cell>
          <cell r="B2650" t="str">
            <v>SERVEI DE VIGILÀNCIA FERROVIÀRIA I METROPOLITÀ</v>
          </cell>
          <cell r="C2650" t="str">
            <v>Seguretat i medi ambient</v>
          </cell>
          <cell r="D2650">
            <v>2</v>
          </cell>
          <cell r="E2650">
            <v>20</v>
          </cell>
          <cell r="F2650">
            <v>7.27</v>
          </cell>
          <cell r="G2650">
            <v>8.2899999999999991</v>
          </cell>
        </row>
        <row r="2651">
          <cell r="A2651" t="str">
            <v>SEAD0217</v>
          </cell>
          <cell r="B2651" t="str">
            <v>PROTECCIÓ DAVANT EL TERRORISME</v>
          </cell>
          <cell r="C2651" t="str">
            <v>Seguretat i medi ambient</v>
          </cell>
          <cell r="D2651">
            <v>2</v>
          </cell>
          <cell r="E2651">
            <v>20</v>
          </cell>
          <cell r="F2651">
            <v>7.27</v>
          </cell>
          <cell r="G2651">
            <v>8.2899999999999991</v>
          </cell>
        </row>
        <row r="2652">
          <cell r="A2652" t="str">
            <v>SEAD0218</v>
          </cell>
          <cell r="B2652" t="str">
            <v>SERVEI DE VIGILÀNCIA EN ESDEVENIMENTS MUSICALS</v>
          </cell>
          <cell r="C2652" t="str">
            <v>Seguretat i medi ambient</v>
          </cell>
          <cell r="D2652">
            <v>2</v>
          </cell>
          <cell r="E2652">
            <v>20</v>
          </cell>
          <cell r="F2652">
            <v>7.27</v>
          </cell>
          <cell r="G2652">
            <v>8.2899999999999991</v>
          </cell>
        </row>
        <row r="2653">
          <cell r="A2653" t="str">
            <v>SEAD0219</v>
          </cell>
          <cell r="B2653" t="str">
            <v>TÈCNIQUES DE PREVENCIÓ I EXTINCIÓ D' INCENDIS</v>
          </cell>
          <cell r="C2653" t="str">
            <v>Seguretat i medi ambient</v>
          </cell>
          <cell r="D2653">
            <v>2</v>
          </cell>
          <cell r="E2653">
            <v>30</v>
          </cell>
          <cell r="F2653">
            <v>7.27</v>
          </cell>
          <cell r="G2653">
            <v>8.2899999999999991</v>
          </cell>
        </row>
        <row r="2654">
          <cell r="A2654" t="str">
            <v>SEAD0220</v>
          </cell>
          <cell r="B2654" t="str">
            <v>FUNCIONS DE COORDINADOR EN MATÈRIA DE SEGURETAT I SALUT EN LES OBRES DE CONSTRUCCIÓ</v>
          </cell>
          <cell r="C2654" t="str">
            <v>Seguretat i medi ambient</v>
          </cell>
          <cell r="D2654">
            <v>3</v>
          </cell>
          <cell r="E2654">
            <v>200</v>
          </cell>
          <cell r="F2654">
            <v>7.27</v>
          </cell>
          <cell r="G2654">
            <v>8.2899999999999991</v>
          </cell>
        </row>
        <row r="2655">
          <cell r="A2655" t="str">
            <v>SEAD0221</v>
          </cell>
          <cell r="B2655" t="str">
            <v>MESURES PREVENTIVES EN TREBALLS EN ALÇADA</v>
          </cell>
          <cell r="C2655" t="str">
            <v>Seguretat i medi ambient</v>
          </cell>
          <cell r="D2655">
            <v>1</v>
          </cell>
          <cell r="E2655">
            <v>8</v>
          </cell>
          <cell r="F2655">
            <v>7.27</v>
          </cell>
          <cell r="G2655">
            <v>8.2899999999999991</v>
          </cell>
        </row>
        <row r="2656">
          <cell r="A2656" t="str">
            <v>SEAD0222</v>
          </cell>
          <cell r="B2656" t="str">
            <v>ELABORACIÓ DE PLANS D' AUTOPROTECCIÓ. NIVELL BÀSIC</v>
          </cell>
          <cell r="C2656" t="str">
            <v>Seguretat i medi ambient</v>
          </cell>
          <cell r="D2656">
            <v>3</v>
          </cell>
          <cell r="E2656">
            <v>140</v>
          </cell>
          <cell r="F2656">
            <v>7.27</v>
          </cell>
          <cell r="G2656">
            <v>8.2899999999999991</v>
          </cell>
        </row>
        <row r="2657">
          <cell r="A2657" t="str">
            <v>SEAD0223</v>
          </cell>
          <cell r="B2657" t="str">
            <v>INSTRUCCIÓ DE TIR PER A SEGURETAT PRIVADA</v>
          </cell>
          <cell r="C2657" t="str">
            <v>Seguretat i medi ambient</v>
          </cell>
          <cell r="D2657">
            <v>2</v>
          </cell>
          <cell r="E2657">
            <v>60</v>
          </cell>
          <cell r="F2657">
            <v>7.27</v>
          </cell>
          <cell r="G2657">
            <v>8.2899999999999991</v>
          </cell>
        </row>
        <row r="2658">
          <cell r="A2658" t="str">
            <v>SEAD0224</v>
          </cell>
          <cell r="B2658" t="str">
            <v>PREVENCIÓ DE RISCOS LABORALS EN ENTITATS SANITÀRIES I SOCIALS</v>
          </cell>
          <cell r="C2658" t="str">
            <v>Seguretat i medi ambient</v>
          </cell>
          <cell r="D2658">
            <v>2</v>
          </cell>
          <cell r="E2658">
            <v>50</v>
          </cell>
          <cell r="F2658">
            <v>7.27</v>
          </cell>
          <cell r="G2658">
            <v>8.2899999999999991</v>
          </cell>
        </row>
        <row r="2659">
          <cell r="A2659" t="str">
            <v>SEAD0225</v>
          </cell>
          <cell r="B2659" t="str">
            <v>PREVENCIÓ, DETECCIÓ I ATENCIÓ A LES VÍCTIMES DE VIOLÈNCIA SEXUAL EN SEGURETAT PRIVADA.</v>
          </cell>
          <cell r="C2659" t="str">
            <v>Seguretat i medi ambient</v>
          </cell>
          <cell r="D2659">
            <v>2</v>
          </cell>
          <cell r="E2659">
            <v>20</v>
          </cell>
          <cell r="F2659">
            <v>7.27</v>
          </cell>
          <cell r="G2659">
            <v>8.2899999999999991</v>
          </cell>
        </row>
        <row r="2660">
          <cell r="A2660" t="str">
            <v>SEAD0226</v>
          </cell>
          <cell r="B2660" t="str">
            <v>REDACCIÓ D' INFORMES EN SEGURETAT PRIVADA</v>
          </cell>
          <cell r="C2660" t="str">
            <v>Seguretat i medi ambient</v>
          </cell>
          <cell r="D2660">
            <v>2</v>
          </cell>
          <cell r="E2660">
            <v>10</v>
          </cell>
          <cell r="F2660">
            <v>7.27</v>
          </cell>
          <cell r="G2660">
            <v>8.2899999999999991</v>
          </cell>
        </row>
        <row r="2661">
          <cell r="A2661" t="str">
            <v>SEAD0227</v>
          </cell>
          <cell r="B2661" t="str">
            <v>TÈCNIQUES DE RELAXACIÓ</v>
          </cell>
          <cell r="C2661" t="str">
            <v>Seguretat i medi ambient</v>
          </cell>
          <cell r="D2661">
            <v>1</v>
          </cell>
          <cell r="E2661">
            <v>20</v>
          </cell>
          <cell r="F2661">
            <v>7.27</v>
          </cell>
          <cell r="G2661">
            <v>8.2899999999999991</v>
          </cell>
        </row>
        <row r="2662">
          <cell r="A2662" t="str">
            <v>SEAD0228</v>
          </cell>
          <cell r="B2662" t="str">
            <v>C.11. TREBALLS DE JOIERIA. PART ESPECÍFICA</v>
          </cell>
          <cell r="C2662" t="str">
            <v>Seguretat i medi ambient</v>
          </cell>
          <cell r="D2662">
            <v>1</v>
          </cell>
          <cell r="E2662">
            <v>8</v>
          </cell>
          <cell r="F2662">
            <v>7.27</v>
          </cell>
          <cell r="G2662">
            <v>8.2899999999999991</v>
          </cell>
        </row>
        <row r="2663">
          <cell r="A2663" t="str">
            <v>SEAD0229</v>
          </cell>
          <cell r="B2663" t="str">
            <v>C.11. Treballs de joieria. Formació de reciclatge</v>
          </cell>
          <cell r="C2663" t="str">
            <v>Seguretat i medi ambient</v>
          </cell>
          <cell r="D2663">
            <v>1</v>
          </cell>
          <cell r="E2663">
            <v>4</v>
          </cell>
          <cell r="F2663">
            <v>7.27</v>
          </cell>
          <cell r="G2663">
            <v>8.2899999999999991</v>
          </cell>
        </row>
        <row r="2664">
          <cell r="A2664" t="str">
            <v>SEAD0230</v>
          </cell>
          <cell r="B2664" t="str">
            <v>C.5. Mecanització per arrencada d'encenall o per abrasió</v>
          </cell>
          <cell r="C2664" t="str">
            <v>Seguretat i medi ambient</v>
          </cell>
          <cell r="D2664">
            <v>1</v>
          </cell>
          <cell r="E2664">
            <v>20</v>
          </cell>
          <cell r="F2664">
            <v>7.27</v>
          </cell>
          <cell r="G2664">
            <v>8.2899999999999991</v>
          </cell>
        </row>
        <row r="2665">
          <cell r="A2665" t="str">
            <v>SEAD0231</v>
          </cell>
          <cell r="B2665" t="str">
            <v>Qualitat i millora contínua respecte als riscos mediambientals en la indústria química i farmacèutica</v>
          </cell>
          <cell r="C2665" t="str">
            <v>Seguretat i medi ambient</v>
          </cell>
          <cell r="D2665">
            <v>1</v>
          </cell>
          <cell r="E2665">
            <v>20</v>
          </cell>
          <cell r="F2665">
            <v>7.27</v>
          </cell>
          <cell r="G2665">
            <v>8.2899999999999991</v>
          </cell>
        </row>
        <row r="2666">
          <cell r="A2666" t="str">
            <v>SEAD0232</v>
          </cell>
          <cell r="B2666" t="str">
            <v>Riscos químics</v>
          </cell>
          <cell r="C2666" t="str">
            <v>Seguretat i medi ambient</v>
          </cell>
          <cell r="D2666">
            <v>1</v>
          </cell>
          <cell r="E2666">
            <v>10</v>
          </cell>
          <cell r="F2666">
            <v>7.27</v>
          </cell>
          <cell r="G2666">
            <v>8.2899999999999991</v>
          </cell>
        </row>
        <row r="2667">
          <cell r="A2667" t="str">
            <v>SEAD0233</v>
          </cell>
          <cell r="B2667" t="str">
            <v>Renovació per al manteniment higienicosanitari d'instal·lacions de risc davant legionel·la</v>
          </cell>
          <cell r="C2667" t="str">
            <v>Seguretat i medi ambient</v>
          </cell>
          <cell r="D2667">
            <v>1</v>
          </cell>
          <cell r="E2667">
            <v>10</v>
          </cell>
          <cell r="F2667">
            <v>7.27</v>
          </cell>
          <cell r="G2667">
            <v>8.2899999999999991</v>
          </cell>
        </row>
        <row r="2668">
          <cell r="A2668" t="str">
            <v>SEAD0234</v>
          </cell>
          <cell r="B2668" t="str">
            <v>Prevenció i control de la legionel·la i la legionel·losi</v>
          </cell>
          <cell r="C2668" t="str">
            <v>Seguretat i medi ambient</v>
          </cell>
          <cell r="D2668">
            <v>1</v>
          </cell>
          <cell r="E2668">
            <v>25</v>
          </cell>
          <cell r="F2668">
            <v>7.27</v>
          </cell>
          <cell r="G2668">
            <v>8.2899999999999991</v>
          </cell>
        </row>
        <row r="2669">
          <cell r="A2669" t="str">
            <v>SEAD0235</v>
          </cell>
          <cell r="B2669" t="str">
            <v>Detecció, prevenció i gestió de situacions d'odi i discriminació a l'àmbit de la seguretat privada</v>
          </cell>
          <cell r="C2669" t="str">
            <v>Seguretat i medi ambient</v>
          </cell>
          <cell r="D2669">
            <v>2</v>
          </cell>
          <cell r="E2669">
            <v>4</v>
          </cell>
          <cell r="F2669">
            <v>7.27</v>
          </cell>
          <cell r="G2669">
            <v>8.2899999999999991</v>
          </cell>
        </row>
        <row r="2670">
          <cell r="A2670" t="str">
            <v>SEAD0236</v>
          </cell>
          <cell r="B2670" t="str">
            <v>PROTECCIÓ D' AERONAUS</v>
          </cell>
          <cell r="C2670" t="str">
            <v>Seguretat i medi ambient</v>
          </cell>
          <cell r="D2670">
            <v>2</v>
          </cell>
          <cell r="E2670">
            <v>20</v>
          </cell>
          <cell r="F2670">
            <v>7.27</v>
          </cell>
          <cell r="G2670">
            <v>8.2899999999999991</v>
          </cell>
        </row>
        <row r="2671">
          <cell r="A2671" t="str">
            <v>SEAD0237</v>
          </cell>
          <cell r="B2671" t="str">
            <v>PREVENCIÓ DE RISCOS LABORALS AVANÇAT EN EL SECTOR SANITARI</v>
          </cell>
          <cell r="C2671" t="str">
            <v>Seguretat i medi ambient</v>
          </cell>
          <cell r="D2671">
            <v>1</v>
          </cell>
          <cell r="E2671">
            <v>100</v>
          </cell>
          <cell r="F2671">
            <v>7.27</v>
          </cell>
          <cell r="G2671">
            <v>8.2899999999999991</v>
          </cell>
        </row>
        <row r="2672">
          <cell r="A2672" t="str">
            <v>SEAD0238</v>
          </cell>
          <cell r="B2672" t="str">
            <v>TÈCNIQUES DE PREVENCIÓ DE RISCOS LABORALS EN EL SECTOR SANITARI</v>
          </cell>
          <cell r="C2672" t="str">
            <v>Seguretat i medi ambient</v>
          </cell>
          <cell r="D2672">
            <v>1</v>
          </cell>
          <cell r="E2672">
            <v>80</v>
          </cell>
          <cell r="F2672">
            <v>7.27</v>
          </cell>
          <cell r="G2672">
            <v>8.2899999999999991</v>
          </cell>
        </row>
        <row r="2673">
          <cell r="A2673" t="str">
            <v>SEAD0239</v>
          </cell>
          <cell r="B2673" t="str">
            <v>PREVENCIÓ DE RISCOS LABORALS EN EL SECTOR DE TRANSFORMACIÓ DE PLÀSTICS. PART ESPECÍFICA.</v>
          </cell>
          <cell r="C2673" t="str">
            <v>Seguretat i medi ambient</v>
          </cell>
          <cell r="D2673">
            <v>1</v>
          </cell>
          <cell r="E2673">
            <v>6</v>
          </cell>
          <cell r="F2673">
            <v>7.27</v>
          </cell>
          <cell r="G2673">
            <v>8.2899999999999991</v>
          </cell>
        </row>
        <row r="2674">
          <cell r="A2674" t="str">
            <v>SEAD0240</v>
          </cell>
          <cell r="B2674" t="str">
            <v>PREVENCIÓ DE RISCOS LABORALS EN EL TREBALL EN CUINA DE CENTRES SANITARIS I SOCIOSANITARIS</v>
          </cell>
          <cell r="C2674" t="str">
            <v>Seguretat i medi ambient</v>
          </cell>
          <cell r="D2674">
            <v>1</v>
          </cell>
          <cell r="E2674">
            <v>100</v>
          </cell>
          <cell r="F2674">
            <v>7.27</v>
          </cell>
          <cell r="G2674">
            <v>8.2899999999999991</v>
          </cell>
        </row>
        <row r="2675">
          <cell r="A2675" t="str">
            <v>SEAD0241</v>
          </cell>
          <cell r="B2675" t="str">
            <v>PREVENCIÓ DE RISCOS PSICOSOCIALS EN EL SECTOR SANITARI</v>
          </cell>
          <cell r="C2675" t="str">
            <v>Seguretat i medi ambient</v>
          </cell>
          <cell r="D2675">
            <v>1</v>
          </cell>
          <cell r="E2675">
            <v>60</v>
          </cell>
          <cell r="F2675">
            <v>7.27</v>
          </cell>
          <cell r="G2675">
            <v>8.2899999999999991</v>
          </cell>
        </row>
        <row r="2676">
          <cell r="A2676" t="str">
            <v>SEAD0242</v>
          </cell>
          <cell r="B2676" t="str">
            <v>RECERTIFICACIÓ C1-SEGURETAT AEROPORTUÀRIA</v>
          </cell>
          <cell r="C2676" t="str">
            <v>Seguretat i medi ambient</v>
          </cell>
          <cell r="D2676">
            <v>2</v>
          </cell>
          <cell r="E2676">
            <v>6</v>
          </cell>
          <cell r="F2676">
            <v>7.27</v>
          </cell>
          <cell r="G2676">
            <v>8.2899999999999991</v>
          </cell>
        </row>
        <row r="2677">
          <cell r="A2677" t="str">
            <v>SEAD0243</v>
          </cell>
          <cell r="B2677" t="str">
            <v>RECERTIFICACIÓ C3A-SEGURETAT DE LA CÀRREGA I EL CORREU</v>
          </cell>
          <cell r="C2677" t="str">
            <v>Seguretat i medi ambient</v>
          </cell>
          <cell r="D2677">
            <v>2</v>
          </cell>
          <cell r="E2677">
            <v>6</v>
          </cell>
          <cell r="F2677">
            <v>7.27</v>
          </cell>
          <cell r="G2677">
            <v>8.2899999999999991</v>
          </cell>
        </row>
        <row r="2678">
          <cell r="A2678" t="str">
            <v>SEAD0244</v>
          </cell>
          <cell r="B2678" t="str">
            <v>GUARDA RURAL</v>
          </cell>
          <cell r="C2678" t="str">
            <v>Seguretat i medi ambient</v>
          </cell>
          <cell r="D2678">
            <v>2</v>
          </cell>
          <cell r="E2678">
            <v>120</v>
          </cell>
          <cell r="F2678">
            <v>7.27</v>
          </cell>
          <cell r="G2678">
            <v>8.2899999999999991</v>
          </cell>
        </row>
        <row r="2679">
          <cell r="A2679" t="str">
            <v>SEAD0245</v>
          </cell>
          <cell r="B2679" t="str">
            <v>GUARDA RURAL ESPECIALITAT GUARDAPESCA MARÍTIM</v>
          </cell>
          <cell r="C2679" t="str">
            <v>Seguretat i medi ambient</v>
          </cell>
          <cell r="D2679">
            <v>2</v>
          </cell>
          <cell r="E2679">
            <v>90</v>
          </cell>
          <cell r="F2679">
            <v>7.27</v>
          </cell>
          <cell r="G2679">
            <v>8.2899999999999991</v>
          </cell>
        </row>
        <row r="2680">
          <cell r="A2680" t="str">
            <v>SEAD0246</v>
          </cell>
          <cell r="B2680" t="str">
            <v>FORMACIÓ BÀSICA DE SEGURETAT I SALUT EN INSTAL·LACIONS FOTOVOLTAIQUES O INSTAL·LACIONS EÒLIQUES</v>
          </cell>
          <cell r="C2680" t="str">
            <v>Seguretat i medi ambient</v>
          </cell>
          <cell r="D2680">
            <v>1</v>
          </cell>
          <cell r="E2680">
            <v>60</v>
          </cell>
          <cell r="F2680">
            <v>7.27</v>
          </cell>
          <cell r="G2680">
            <v>8.2899999999999991</v>
          </cell>
        </row>
        <row r="2681">
          <cell r="A2681" t="str">
            <v>SEAD03</v>
          </cell>
          <cell r="B2681" t="str">
            <v>PREVENCIÓ PER COVID- 19 EN LA MANIPULACIÓ MANUAL DE CÀRREGUES</v>
          </cell>
          <cell r="C2681" t="str">
            <v>Seguretat i medi ambient</v>
          </cell>
          <cell r="D2681">
            <v>1</v>
          </cell>
          <cell r="E2681">
            <v>10</v>
          </cell>
          <cell r="F2681">
            <v>7.27</v>
          </cell>
          <cell r="G2681">
            <v>8.2899999999999991</v>
          </cell>
        </row>
        <row r="2682">
          <cell r="A2682" t="str">
            <v>SEAD04</v>
          </cell>
          <cell r="B2682" t="str">
            <v>PREVENCIÓ DE RISCOS LABORALS AL TELETREBALL. AGÈNCIES DE VIATGE</v>
          </cell>
          <cell r="C2682" t="str">
            <v>Seguretat i medi ambient</v>
          </cell>
          <cell r="D2682">
            <v>1</v>
          </cell>
          <cell r="E2682">
            <v>12</v>
          </cell>
          <cell r="F2682">
            <v>7.27</v>
          </cell>
          <cell r="G2682">
            <v>8.2899999999999991</v>
          </cell>
        </row>
        <row r="2683">
          <cell r="A2683" t="str">
            <v>SEAD06</v>
          </cell>
          <cell r="B2683" t="str">
            <v>MALALTIES PROFESSIONALS ONLINE</v>
          </cell>
          <cell r="C2683" t="str">
            <v>Seguretat i medi ambient</v>
          </cell>
          <cell r="D2683">
            <v>3</v>
          </cell>
          <cell r="E2683">
            <v>20</v>
          </cell>
          <cell r="F2683">
            <v>7.27</v>
          </cell>
          <cell r="G2683">
            <v>8.2899999999999991</v>
          </cell>
        </row>
        <row r="2684">
          <cell r="A2684" t="str">
            <v>SEAD08</v>
          </cell>
          <cell r="B2684" t="str">
            <v>CENTRES SANITARIS, SOCIOSANITARIS I ALTRES ACTIVITATS RELACIONADES</v>
          </cell>
          <cell r="C2684" t="str">
            <v>Seguretat i medi ambient</v>
          </cell>
          <cell r="D2684">
            <v>3</v>
          </cell>
          <cell r="E2684">
            <v>40</v>
          </cell>
          <cell r="F2684">
            <v>7.27</v>
          </cell>
          <cell r="G2684">
            <v>8.2899999999999991</v>
          </cell>
        </row>
        <row r="2685">
          <cell r="A2685" t="str">
            <v>SEAD09</v>
          </cell>
          <cell r="B2685" t="str">
            <v>CURS ESPECIAL COVID. PRL.</v>
          </cell>
          <cell r="C2685" t="str">
            <v>Seguretat i medi ambient</v>
          </cell>
          <cell r="D2685">
            <v>1</v>
          </cell>
          <cell r="E2685">
            <v>25</v>
          </cell>
          <cell r="F2685">
            <v>7.27</v>
          </cell>
          <cell r="G2685">
            <v>8.2899999999999991</v>
          </cell>
        </row>
        <row r="2686">
          <cell r="A2686" t="str">
            <v>SEAD10</v>
          </cell>
          <cell r="B2686" t="str">
            <v>PREVENCIÓ DE RISCOS LABORALS: ERGONOMIA POSTURAL I DE L' ESFORÇ.</v>
          </cell>
          <cell r="C2686" t="str">
            <v>Seguretat i medi ambient</v>
          </cell>
          <cell r="D2686">
            <v>1</v>
          </cell>
          <cell r="E2686">
            <v>60</v>
          </cell>
          <cell r="F2686">
            <v>7.27</v>
          </cell>
          <cell r="G2686">
            <v>8.2899999999999991</v>
          </cell>
        </row>
        <row r="2687">
          <cell r="A2687" t="str">
            <v>SEAD11</v>
          </cell>
          <cell r="B2687" t="str">
            <v>GUIA PER A LA RÀPIDA ACTUACIÓ EN ACCIDENTS INFANTILS EN COOPERATIVES D' ENSENYAMENT, SERVEIS SOCIALS, I CENTRES CIVICS</v>
          </cell>
          <cell r="C2687" t="str">
            <v>Seguretat i medi ambient</v>
          </cell>
          <cell r="D2687">
            <v>2</v>
          </cell>
          <cell r="E2687">
            <v>20</v>
          </cell>
          <cell r="F2687">
            <v>7.27</v>
          </cell>
          <cell r="G2687">
            <v>8.2899999999999991</v>
          </cell>
        </row>
        <row r="2688">
          <cell r="A2688" t="str">
            <v>SEAD12</v>
          </cell>
          <cell r="B2688" t="str">
            <v>DELEGAT EN PREVENCIÓ DE RISCOS LABORALS</v>
          </cell>
          <cell r="C2688" t="str">
            <v>Seguretat i medi ambient</v>
          </cell>
          <cell r="D2688">
            <v>1</v>
          </cell>
          <cell r="E2688">
            <v>60</v>
          </cell>
          <cell r="F2688">
            <v>7.27</v>
          </cell>
          <cell r="G2688">
            <v>8.2899999999999991</v>
          </cell>
        </row>
        <row r="2689">
          <cell r="A2689" t="str">
            <v>SEAD13</v>
          </cell>
          <cell r="B2689" t="str">
            <v>IMPLANTACIÓ D' UN SISTEMA DE GESTIÓ DE LA SEGURETAT I SALUT EN BASE A LA ISO45001 EN EL SECTOR TÈXTIL CONFECCIÓ</v>
          </cell>
          <cell r="C2689" t="str">
            <v>Seguretat i medi ambient</v>
          </cell>
          <cell r="D2689">
            <v>2</v>
          </cell>
          <cell r="E2689">
            <v>40</v>
          </cell>
          <cell r="F2689">
            <v>7.27</v>
          </cell>
          <cell r="G2689">
            <v>8.2899999999999991</v>
          </cell>
        </row>
        <row r="2690">
          <cell r="A2690" t="str">
            <v>SEAD14</v>
          </cell>
          <cell r="B2690" t="str">
            <v>DRONS EN EMERGÈNCIES I SEGURETAT</v>
          </cell>
          <cell r="C2690" t="str">
            <v>Seguretat i medi ambient</v>
          </cell>
          <cell r="D2690">
            <v>2</v>
          </cell>
          <cell r="E2690">
            <v>48</v>
          </cell>
          <cell r="F2690">
            <v>7.27</v>
          </cell>
          <cell r="G2690">
            <v>8.2899999999999991</v>
          </cell>
        </row>
        <row r="2691">
          <cell r="A2691" t="str">
            <v>SEAD15</v>
          </cell>
          <cell r="B2691" t="str">
            <v>Innovacions relacionades amb la seguretat en instal·lacions esportives</v>
          </cell>
          <cell r="C2691" t="str">
            <v>Seguretat i medi ambient</v>
          </cell>
          <cell r="D2691">
            <v>2</v>
          </cell>
          <cell r="E2691">
            <v>25</v>
          </cell>
          <cell r="F2691">
            <v>7.27</v>
          </cell>
          <cell r="G2691">
            <v>8.2899999999999991</v>
          </cell>
        </row>
        <row r="2692">
          <cell r="A2692" t="str">
            <v>SEAD16</v>
          </cell>
          <cell r="B2692" t="str">
            <v>RECICLATGE CERTIFICACIÓ C1. SEGURETAT AEROPORTUÀRIA</v>
          </cell>
          <cell r="C2692" t="str">
            <v>Seguretat i medi ambient</v>
          </cell>
          <cell r="D2692">
            <v>1</v>
          </cell>
          <cell r="E2692">
            <v>6</v>
          </cell>
          <cell r="F2692">
            <v>7.27</v>
          </cell>
          <cell r="G2692">
            <v>8.2899999999999991</v>
          </cell>
        </row>
        <row r="2693">
          <cell r="A2693" t="str">
            <v>SEAD17</v>
          </cell>
          <cell r="B2693" t="str">
            <v>RECICLATGE CERTIFICACIÓ C2 - OPERADOR D'EQUIPS D'INSPECCIÓ AEROPORTUARIS</v>
          </cell>
          <cell r="C2693" t="str">
            <v>Seguretat i medi ambient</v>
          </cell>
          <cell r="D2693">
            <v>1</v>
          </cell>
          <cell r="E2693">
            <v>12</v>
          </cell>
          <cell r="F2693">
            <v>7.27</v>
          </cell>
          <cell r="G2693">
            <v>8.2899999999999991</v>
          </cell>
        </row>
        <row r="2694">
          <cell r="A2694" t="str">
            <v>SEAD18</v>
          </cell>
          <cell r="B2694" t="str">
            <v>RECICLATGE CERTIFICACIÓ C3a - SEGURETAT DE LA CÀRREGA I EL CORREU</v>
          </cell>
          <cell r="C2694" t="str">
            <v>Seguretat i medi ambient</v>
          </cell>
          <cell r="D2694">
            <v>1</v>
          </cell>
          <cell r="E2694">
            <v>6</v>
          </cell>
          <cell r="F2694">
            <v>7.27</v>
          </cell>
          <cell r="G2694">
            <v>8.2899999999999991</v>
          </cell>
        </row>
        <row r="2695">
          <cell r="A2695" t="str">
            <v>SEAD19</v>
          </cell>
          <cell r="B2695" t="str">
            <v>CERTIFICACIÓ C4a. EQUIPS DE GOSSOS DETECTORS D' EXPLOSIUS PER A CÀRREGA I CORREU</v>
          </cell>
          <cell r="C2695" t="str">
            <v>Seguretat i medi ambient</v>
          </cell>
          <cell r="D2695">
            <v>1</v>
          </cell>
          <cell r="E2695">
            <v>50</v>
          </cell>
          <cell r="F2695">
            <v>7.27</v>
          </cell>
          <cell r="G2695">
            <v>8.2899999999999991</v>
          </cell>
        </row>
        <row r="2696">
          <cell r="A2696" t="str">
            <v>SEAD20</v>
          </cell>
          <cell r="B2696" t="str">
            <v>CERTIFICACIÓ C4B. EQUIPS DE GOSSOS DETECTORS D' EXPLOSIUS PER A INSPECCIONS DE PROVISIONS D' AVORTAMENT I SUBMINISTRAMENTS DE L' AEROPORT</v>
          </cell>
          <cell r="C2696" t="str">
            <v>Seguretat i medi ambient</v>
          </cell>
          <cell r="D2696">
            <v>1</v>
          </cell>
          <cell r="E2696">
            <v>50</v>
          </cell>
          <cell r="F2696">
            <v>7.27</v>
          </cell>
          <cell r="G2696">
            <v>8.2899999999999991</v>
          </cell>
        </row>
        <row r="2697">
          <cell r="A2697" t="str">
            <v>SEAD21</v>
          </cell>
          <cell r="B2697" t="str">
            <v>REGISTRES DE SEGURETAT DE LES AERONAUS</v>
          </cell>
          <cell r="C2697" t="str">
            <v>Seguretat i medi ambient</v>
          </cell>
          <cell r="D2697">
            <v>1</v>
          </cell>
          <cell r="E2697">
            <v>2</v>
          </cell>
          <cell r="F2697">
            <v>7.27</v>
          </cell>
          <cell r="G2697">
            <v>8.2899999999999991</v>
          </cell>
        </row>
        <row r="2698">
          <cell r="A2698" t="str">
            <v>SEAD22</v>
          </cell>
          <cell r="B2698" t="str">
            <v>FORMACIÓ ESPECÍFICA PER ALS SUPERVISORS DE CONTROLS DE QUALITAT</v>
          </cell>
          <cell r="C2698" t="str">
            <v>Seguretat i medi ambient</v>
          </cell>
          <cell r="D2698">
            <v>1</v>
          </cell>
          <cell r="E2698">
            <v>8</v>
          </cell>
          <cell r="F2698">
            <v>7.27</v>
          </cell>
          <cell r="G2698">
            <v>8.2899999999999991</v>
          </cell>
        </row>
        <row r="2699">
          <cell r="A2699" t="str">
            <v>SEAD23</v>
          </cell>
          <cell r="B2699" t="str">
            <v>FORMACIÓ ESPECIFICA PER A PERSONAL QUE REQUEREIXI LLIURE ACCÉS A ZONA RESTRINGIDA DE SEGURETAT</v>
          </cell>
          <cell r="C2699" t="str">
            <v>Seguretat i medi ambient</v>
          </cell>
          <cell r="D2699">
            <v>1</v>
          </cell>
          <cell r="E2699">
            <v>6</v>
          </cell>
          <cell r="F2699">
            <v>7.27</v>
          </cell>
          <cell r="G2699">
            <v>8.2899999999999991</v>
          </cell>
        </row>
        <row r="2700">
          <cell r="A2700" t="str">
            <v>SEAD24</v>
          </cell>
          <cell r="B2700" t="str">
            <v>FORMACIÓ PER A TUTORS EN EL LLOC DE TREBALL</v>
          </cell>
          <cell r="C2700" t="str">
            <v>Seguretat i medi ambient</v>
          </cell>
          <cell r="D2700">
            <v>1</v>
          </cell>
          <cell r="E2700">
            <v>2</v>
          </cell>
          <cell r="F2700">
            <v>7.27</v>
          </cell>
          <cell r="G2700">
            <v>8.2899999999999991</v>
          </cell>
        </row>
        <row r="2701">
          <cell r="A2701" t="str">
            <v>SEAD25</v>
          </cell>
          <cell r="B2701" t="str">
            <v>ACTIVITATS DE SEGURETAT EN CENTRAL RECEPTORA D' ALARMES</v>
          </cell>
          <cell r="C2701" t="str">
            <v>Seguretat i medi ambient</v>
          </cell>
          <cell r="D2701">
            <v>1</v>
          </cell>
          <cell r="E2701">
            <v>10</v>
          </cell>
          <cell r="F2701">
            <v>7.27</v>
          </cell>
          <cell r="G2701">
            <v>8.2899999999999991</v>
          </cell>
        </row>
        <row r="2702">
          <cell r="A2702" t="str">
            <v>SEAD26</v>
          </cell>
          <cell r="B2702" t="str">
            <v>RECICLATGE CERTIFICACIÓ C3b - INSPECCIÓ DE CÀRREGA I CORREU MITJANÇANT EQUIPS DE RAIGS X</v>
          </cell>
          <cell r="C2702" t="str">
            <v>Seguretat i medi ambient</v>
          </cell>
          <cell r="D2702">
            <v>1</v>
          </cell>
          <cell r="E2702">
            <v>10</v>
          </cell>
          <cell r="F2702">
            <v>7.27</v>
          </cell>
          <cell r="G2702">
            <v>8.2899999999999991</v>
          </cell>
        </row>
        <row r="2703">
          <cell r="A2703" t="str">
            <v>SEAD27</v>
          </cell>
          <cell r="B2703" t="str">
            <v>AREA INSTRUMENTAL VIGILANT DE SEGURETAT</v>
          </cell>
          <cell r="C2703" t="str">
            <v>Seguretat i medi ambient</v>
          </cell>
          <cell r="D2703">
            <v>1</v>
          </cell>
          <cell r="E2703">
            <v>45</v>
          </cell>
          <cell r="F2703">
            <v>7.27</v>
          </cell>
          <cell r="G2703">
            <v>8.2899999999999991</v>
          </cell>
        </row>
        <row r="2704">
          <cell r="A2704" t="str">
            <v>SEAD28</v>
          </cell>
          <cell r="B2704" t="str">
            <v>AREA JURÍDICA VIGILANT DE SEGURETAT</v>
          </cell>
          <cell r="C2704" t="str">
            <v>Seguretat i medi ambient</v>
          </cell>
          <cell r="D2704">
            <v>1</v>
          </cell>
          <cell r="E2704">
            <v>45</v>
          </cell>
          <cell r="F2704">
            <v>7.27</v>
          </cell>
          <cell r="G2704">
            <v>8.2899999999999991</v>
          </cell>
        </row>
        <row r="2705">
          <cell r="A2705" t="str">
            <v>SEAD29</v>
          </cell>
          <cell r="B2705" t="str">
            <v>AREA SOCIOPROFESSIONAL VIGILANT DE SEGURETAT</v>
          </cell>
          <cell r="C2705" t="str">
            <v>Seguretat i medi ambient</v>
          </cell>
          <cell r="D2705">
            <v>2</v>
          </cell>
          <cell r="E2705">
            <v>45</v>
          </cell>
          <cell r="F2705">
            <v>7.27</v>
          </cell>
          <cell r="G2705">
            <v>8.2899999999999991</v>
          </cell>
        </row>
        <row r="2706">
          <cell r="A2706" t="str">
            <v>SEAD30</v>
          </cell>
          <cell r="B2706" t="str">
            <v>ÀREA TÈCNIC PROFESSIONAL VIGILANT DE SEGURETAT</v>
          </cell>
          <cell r="C2706" t="str">
            <v>Seguretat i medi ambient</v>
          </cell>
          <cell r="D2706">
            <v>1</v>
          </cell>
          <cell r="E2706">
            <v>45</v>
          </cell>
          <cell r="F2706">
            <v>7.27</v>
          </cell>
          <cell r="G2706">
            <v>8.2899999999999991</v>
          </cell>
        </row>
        <row r="2707">
          <cell r="A2707" t="str">
            <v>SEAD31</v>
          </cell>
          <cell r="B2707" t="str">
            <v>GUARDA PARTICULAR DE CAMP</v>
          </cell>
          <cell r="C2707" t="str">
            <v>Seguretat i medi ambient</v>
          </cell>
          <cell r="D2707">
            <v>1</v>
          </cell>
          <cell r="E2707">
            <v>120</v>
          </cell>
          <cell r="F2707">
            <v>7.27</v>
          </cell>
          <cell r="G2707">
            <v>8.2899999999999991</v>
          </cell>
        </row>
        <row r="2708">
          <cell r="A2708" t="str">
            <v>SEAD32</v>
          </cell>
          <cell r="B2708" t="str">
            <v>GUARDA PARTICULAR DE CAMP ESPECIALITAT GUARDAPESCA MARÍTIM</v>
          </cell>
          <cell r="C2708" t="str">
            <v>Seguretat i medi ambient</v>
          </cell>
          <cell r="D2708">
            <v>1</v>
          </cell>
          <cell r="E2708">
            <v>90</v>
          </cell>
          <cell r="F2708">
            <v>7.27</v>
          </cell>
          <cell r="G2708">
            <v>8.2899999999999991</v>
          </cell>
        </row>
        <row r="2709">
          <cell r="A2709" t="str">
            <v>SEAD33</v>
          </cell>
          <cell r="B2709" t="str">
            <v>Mesuraments higienniques en el treball</v>
          </cell>
          <cell r="C2709" t="str">
            <v>Seguretat i medi ambient</v>
          </cell>
          <cell r="D2709">
            <v>1</v>
          </cell>
          <cell r="E2709">
            <v>20</v>
          </cell>
          <cell r="F2709">
            <v>7.27</v>
          </cell>
          <cell r="G2709">
            <v>8.2899999999999991</v>
          </cell>
        </row>
        <row r="2710">
          <cell r="A2710" t="str">
            <v>SEAD34</v>
          </cell>
          <cell r="B2710" t="str">
            <v>Rols, responsabilitats i autoritat en la prevenció de riscos laborals</v>
          </cell>
          <cell r="C2710" t="str">
            <v>Seguretat i medi ambient</v>
          </cell>
          <cell r="D2710">
            <v>1</v>
          </cell>
          <cell r="E2710">
            <v>20</v>
          </cell>
          <cell r="F2710">
            <v>7.27</v>
          </cell>
          <cell r="G2710">
            <v>8.2899999999999991</v>
          </cell>
        </row>
        <row r="2711">
          <cell r="A2711" t="str">
            <v>SEAG0001</v>
          </cell>
          <cell r="B2711" t="str">
            <v>INTEGRACIÓ DE L' ECONOMIA CIRCULAR EN LA GESTIÓ EMPRESARIAL</v>
          </cell>
          <cell r="C2711" t="str">
            <v>Seguretat i medi ambient</v>
          </cell>
          <cell r="D2711">
            <v>3</v>
          </cell>
          <cell r="E2711">
            <v>120</v>
          </cell>
          <cell r="F2711">
            <v>7.27</v>
          </cell>
          <cell r="G2711">
            <v>8.2899999999999991</v>
          </cell>
        </row>
        <row r="2712">
          <cell r="A2712" t="str">
            <v>SEAG0002</v>
          </cell>
          <cell r="B2712" t="str">
            <v>MODELS DE NEGOCI SOSTENIBLES</v>
          </cell>
          <cell r="C2712" t="str">
            <v>Seguretat i medi ambient</v>
          </cell>
          <cell r="D2712">
            <v>1</v>
          </cell>
          <cell r="E2712">
            <v>120</v>
          </cell>
          <cell r="F2712">
            <v>7.27</v>
          </cell>
          <cell r="G2712">
            <v>8.2899999999999991</v>
          </cell>
        </row>
        <row r="2713">
          <cell r="A2713" t="str">
            <v>SEAG0003</v>
          </cell>
          <cell r="B2713" t="str">
            <v>ECONOMIA CIRCULAR: PRINCIPIS DE LA SOSTENIBILITAT</v>
          </cell>
          <cell r="C2713" t="str">
            <v>Seguretat i medi ambient</v>
          </cell>
          <cell r="D2713">
            <v>2</v>
          </cell>
          <cell r="E2713">
            <v>12</v>
          </cell>
          <cell r="F2713">
            <v>7.27</v>
          </cell>
          <cell r="G2713">
            <v>8.2899999999999991</v>
          </cell>
        </row>
        <row r="2714">
          <cell r="A2714" t="str">
            <v>SEAG0004</v>
          </cell>
          <cell r="B2714" t="str">
            <v>IMPACTE AMBIENTAL I LA SEVA AUDITORIA</v>
          </cell>
          <cell r="C2714" t="str">
            <v>Seguretat i medi ambient</v>
          </cell>
          <cell r="D2714">
            <v>3</v>
          </cell>
          <cell r="E2714">
            <v>30</v>
          </cell>
          <cell r="F2714">
            <v>7.27</v>
          </cell>
          <cell r="G2714">
            <v>8.2899999999999991</v>
          </cell>
        </row>
        <row r="2715">
          <cell r="A2715" t="str">
            <v>SEAG0005</v>
          </cell>
          <cell r="B2715" t="str">
            <v>SISTEMES DE GESTIÓ AMBIENTAL</v>
          </cell>
          <cell r="C2715" t="str">
            <v>Seguretat i medi ambient</v>
          </cell>
          <cell r="D2715">
            <v>3</v>
          </cell>
          <cell r="E2715">
            <v>60</v>
          </cell>
          <cell r="F2715">
            <v>7.27</v>
          </cell>
          <cell r="G2715">
            <v>8.2899999999999991</v>
          </cell>
        </row>
        <row r="2716">
          <cell r="A2716" t="str">
            <v>SEAG0006</v>
          </cell>
          <cell r="B2716" t="str">
            <v>Implantació de l'economia circular en l'organitzacions</v>
          </cell>
          <cell r="C2716" t="str">
            <v>Seguretat i medi ambient</v>
          </cell>
          <cell r="D2716">
            <v>3</v>
          </cell>
          <cell r="E2716">
            <v>30</v>
          </cell>
          <cell r="F2716">
            <v>7.27</v>
          </cell>
          <cell r="G2716">
            <v>8.2899999999999991</v>
          </cell>
        </row>
        <row r="2717">
          <cell r="A2717" t="str">
            <v>SEAG0007</v>
          </cell>
          <cell r="B2717" t="str">
            <v>Pla de gestió intracentre de residus sanitaris</v>
          </cell>
          <cell r="C2717" t="str">
            <v>Seguretat i medi ambient</v>
          </cell>
          <cell r="D2717">
            <v>2</v>
          </cell>
          <cell r="E2717">
            <v>8</v>
          </cell>
          <cell r="F2717">
            <v>7.27</v>
          </cell>
          <cell r="G2717">
            <v>8.2899999999999991</v>
          </cell>
        </row>
        <row r="2718">
          <cell r="A2718" t="str">
            <v>SEAG0008</v>
          </cell>
          <cell r="B2718" t="str">
            <v>Tractament de residus</v>
          </cell>
          <cell r="C2718" t="str">
            <v>Seguretat i medi ambient</v>
          </cell>
          <cell r="D2718">
            <v>2</v>
          </cell>
          <cell r="E2718">
            <v>50</v>
          </cell>
          <cell r="F2718">
            <v>7.27</v>
          </cell>
          <cell r="G2718">
            <v>8.2899999999999991</v>
          </cell>
        </row>
        <row r="2719">
          <cell r="A2719" t="str">
            <v>SEAG0009</v>
          </cell>
          <cell r="B2719" t="str">
            <v>Operacions de neteja viària</v>
          </cell>
          <cell r="C2719" t="str">
            <v>Seguretat i medi ambient</v>
          </cell>
          <cell r="D2719">
            <v>1</v>
          </cell>
          <cell r="E2719">
            <v>166</v>
          </cell>
          <cell r="F2719">
            <v>7.27</v>
          </cell>
          <cell r="G2719">
            <v>8.2899999999999991</v>
          </cell>
        </row>
        <row r="2720">
          <cell r="A2720" t="str">
            <v>SEAG0010</v>
          </cell>
          <cell r="B2720" t="str">
            <v>Gestió i legislació dels riscos mediambientals de la indústria química i farmacèutica</v>
          </cell>
          <cell r="C2720" t="str">
            <v>Seguretat i medi ambient</v>
          </cell>
          <cell r="D2720">
            <v>1</v>
          </cell>
          <cell r="E2720">
            <v>45</v>
          </cell>
          <cell r="F2720">
            <v>7.27</v>
          </cell>
          <cell r="G2720">
            <v>8.2899999999999991</v>
          </cell>
        </row>
        <row r="2721">
          <cell r="A2721" t="str">
            <v>SEAG0011</v>
          </cell>
          <cell r="B2721" t="str">
            <v>RECUPERACIÓ I REUTILITZACIÓ DE RESIDU VOLUMINÓS DE FUSTA</v>
          </cell>
          <cell r="C2721" t="str">
            <v>Seguretat i medi ambient</v>
          </cell>
          <cell r="D2721">
            <v>1</v>
          </cell>
          <cell r="E2721">
            <v>250</v>
          </cell>
          <cell r="F2721">
            <v>7.27</v>
          </cell>
          <cell r="G2721">
            <v>8.2899999999999991</v>
          </cell>
        </row>
        <row r="2722">
          <cell r="A2722" t="str">
            <v>SEAG0012</v>
          </cell>
          <cell r="B2722" t="str">
            <v>CERTIFICACIÓ AMBIENTAL D' EDIFICIS</v>
          </cell>
          <cell r="C2722" t="str">
            <v>Seguretat i medi ambient</v>
          </cell>
          <cell r="D2722">
            <v>3</v>
          </cell>
          <cell r="E2722">
            <v>40</v>
          </cell>
          <cell r="F2722">
            <v>7.27</v>
          </cell>
          <cell r="G2722">
            <v>8.2899999999999991</v>
          </cell>
        </row>
        <row r="2723">
          <cell r="A2723" t="str">
            <v>SEAG0013</v>
          </cell>
          <cell r="B2723" t="str">
            <v>Operacions de producció: manteniment, reparacions, muntatges i gestió de residus</v>
          </cell>
          <cell r="C2723" t="str">
            <v>Seguretat i medi ambient</v>
          </cell>
          <cell r="D2723">
            <v>1</v>
          </cell>
          <cell r="E2723">
            <v>300</v>
          </cell>
          <cell r="F2723">
            <v>7.27</v>
          </cell>
          <cell r="G2723">
            <v>8.2899999999999991</v>
          </cell>
        </row>
        <row r="2724">
          <cell r="A2724" t="str">
            <v>SEAG0014</v>
          </cell>
          <cell r="B2724" t="str">
            <v>INFERMERIA I GESTIÓ DE RESIDUS</v>
          </cell>
          <cell r="C2724" t="str">
            <v>Seguretat i medi ambient</v>
          </cell>
          <cell r="D2724">
            <v>1</v>
          </cell>
          <cell r="E2724">
            <v>60</v>
          </cell>
          <cell r="F2724">
            <v>7.27</v>
          </cell>
          <cell r="G2724">
            <v>8.2899999999999991</v>
          </cell>
        </row>
        <row r="2725">
          <cell r="A2725" t="str">
            <v>SEAG0015</v>
          </cell>
          <cell r="B2725" t="str">
            <v>DESENVOLUPAMENT I IMPLANTACIÓ DE SISTEMES DE GESTIÓ AMBIENTAL A L' EMPRESA</v>
          </cell>
          <cell r="C2725" t="str">
            <v>Seguretat i medi ambient</v>
          </cell>
          <cell r="D2725">
            <v>3</v>
          </cell>
          <cell r="E2725">
            <v>80</v>
          </cell>
          <cell r="F2725">
            <v>7.27</v>
          </cell>
          <cell r="G2725">
            <v>8.2899999999999991</v>
          </cell>
        </row>
        <row r="2726">
          <cell r="A2726" t="str">
            <v>SEAG0016</v>
          </cell>
          <cell r="B2726" t="str">
            <v>NORMATIVA AMBIENTAL</v>
          </cell>
          <cell r="C2726" t="str">
            <v>Seguretat i medi ambient</v>
          </cell>
          <cell r="D2726">
            <v>3</v>
          </cell>
          <cell r="E2726">
            <v>50</v>
          </cell>
          <cell r="F2726">
            <v>7.27</v>
          </cell>
          <cell r="G2726">
            <v>8.2899999999999991</v>
          </cell>
        </row>
        <row r="2727">
          <cell r="A2727" t="str">
            <v>SEAG0017</v>
          </cell>
          <cell r="B2727" t="str">
            <v>MECANITZACIÓ PER A LA RESTAURACIÓ AMBIENTAL</v>
          </cell>
          <cell r="C2727" t="str">
            <v>Seguretat i medi ambient</v>
          </cell>
          <cell r="D2727">
            <v>2</v>
          </cell>
          <cell r="E2727">
            <v>200</v>
          </cell>
          <cell r="F2727">
            <v>7.27</v>
          </cell>
          <cell r="G2727">
            <v>8.2899999999999991</v>
          </cell>
        </row>
        <row r="2728">
          <cell r="A2728" t="str">
            <v>SEAG0018</v>
          </cell>
          <cell r="B2728" t="str">
            <v>MONITORATGE AMBIENTAL DIGITAL</v>
          </cell>
          <cell r="C2728" t="str">
            <v>Seguretat i medi ambient</v>
          </cell>
          <cell r="D2728">
            <v>3</v>
          </cell>
          <cell r="E2728">
            <v>140</v>
          </cell>
          <cell r="F2728">
            <v>7.27</v>
          </cell>
          <cell r="G2728">
            <v>8.2899999999999991</v>
          </cell>
        </row>
        <row r="2729">
          <cell r="A2729" t="str">
            <v>SEAG0019</v>
          </cell>
          <cell r="B2729" t="str">
            <v>OPERACIONS AUXILIARS D' OPTIMITZACIÓ DELS PROCESSOS DE TRACTAMENT D' AIGUA EN ETAP</v>
          </cell>
          <cell r="C2729" t="str">
            <v>Seguretat i medi ambient</v>
          </cell>
          <cell r="D2729">
            <v>2</v>
          </cell>
          <cell r="E2729">
            <v>180</v>
          </cell>
          <cell r="F2729">
            <v>7.27</v>
          </cell>
          <cell r="G2729">
            <v>8.2899999999999991</v>
          </cell>
        </row>
        <row r="2730">
          <cell r="A2730" t="str">
            <v>SEAG0020</v>
          </cell>
          <cell r="B2730" t="str">
            <v>SISTEMES D'AUTOMATITZACIÓ EN ESTACIONS D'AIGUA RESIDUALS (EDAR)</v>
          </cell>
          <cell r="C2730" t="str">
            <v>Seguretat i medi ambient</v>
          </cell>
          <cell r="D2730">
            <v>2</v>
          </cell>
          <cell r="E2730">
            <v>140</v>
          </cell>
          <cell r="F2730">
            <v>7.27</v>
          </cell>
          <cell r="G2730">
            <v>8.2899999999999991</v>
          </cell>
        </row>
        <row r="2731">
          <cell r="A2731" t="str">
            <v>SEAG0021</v>
          </cell>
          <cell r="B2731" t="str">
            <v>DISSENY D' ESPAIS VERDS URBANS SOSTENIBLES</v>
          </cell>
          <cell r="C2731" t="str">
            <v>Seguretat i medi ambient</v>
          </cell>
          <cell r="D2731">
            <v>2</v>
          </cell>
          <cell r="E2731">
            <v>100</v>
          </cell>
          <cell r="F2731">
            <v>7.27</v>
          </cell>
          <cell r="G2731">
            <v>8.2899999999999991</v>
          </cell>
        </row>
        <row r="2732">
          <cell r="A2732" t="str">
            <v>SEAG0022</v>
          </cell>
          <cell r="B2732" t="str">
            <v>INTRODUCCIÓ A L' ENERGIA NETA COMUNITÀRIA</v>
          </cell>
          <cell r="C2732" t="str">
            <v>Seguretat i medi ambient</v>
          </cell>
          <cell r="D2732">
            <v>1</v>
          </cell>
          <cell r="E2732">
            <v>150</v>
          </cell>
          <cell r="F2732">
            <v>7.27</v>
          </cell>
          <cell r="G2732">
            <v>8.2899999999999991</v>
          </cell>
        </row>
        <row r="2733">
          <cell r="A2733" t="str">
            <v>SEAG0023</v>
          </cell>
          <cell r="B2733" t="str">
            <v>INTEL·LIGÈNCIA ARTIFICIAL EN GESTIÓ AMBIENTAL</v>
          </cell>
          <cell r="C2733" t="str">
            <v>Seguretat i medi ambient</v>
          </cell>
          <cell r="D2733">
            <v>3</v>
          </cell>
          <cell r="E2733">
            <v>180</v>
          </cell>
          <cell r="F2733">
            <v>7.27</v>
          </cell>
          <cell r="G2733">
            <v>8.2899999999999991</v>
          </cell>
        </row>
        <row r="2734">
          <cell r="A2734" t="str">
            <v>SEAG0024</v>
          </cell>
          <cell r="B2734" t="str">
            <v>ANÀLISI I GESTIÓ DE RESIDUS MICROPLÀSTICS PER A LA CONSERVACIÓ D' ECOSISTEMES</v>
          </cell>
          <cell r="C2734" t="str">
            <v>Seguretat i medi ambient</v>
          </cell>
          <cell r="D2734">
            <v>3</v>
          </cell>
          <cell r="E2734">
            <v>140</v>
          </cell>
          <cell r="F2734">
            <v>7.27</v>
          </cell>
          <cell r="G2734">
            <v>8.2899999999999991</v>
          </cell>
        </row>
        <row r="2735">
          <cell r="A2735" t="str">
            <v>SEAG0025</v>
          </cell>
          <cell r="B2735" t="str">
            <v>RESTAURACIÓ ECOLÒGICA URBANA</v>
          </cell>
          <cell r="C2735" t="str">
            <v>Seguretat i medi ambient</v>
          </cell>
          <cell r="D2735">
            <v>2</v>
          </cell>
          <cell r="E2735">
            <v>150</v>
          </cell>
          <cell r="F2735">
            <v>7.27</v>
          </cell>
          <cell r="G2735">
            <v>8.2899999999999991</v>
          </cell>
        </row>
        <row r="2736">
          <cell r="A2736" t="str">
            <v>SEAG0026</v>
          </cell>
          <cell r="B2736" t="str">
            <v>MANEIG DE PRODUCTES, SUBSTÀNCIES I EQUIPS PER A LA NETEJA I DESINFECCIÓ EN EMPRESES DE NETEJA</v>
          </cell>
          <cell r="C2736" t="str">
            <v>Seguretat i medi ambient</v>
          </cell>
          <cell r="D2736">
            <v>1</v>
          </cell>
          <cell r="E2736">
            <v>5</v>
          </cell>
          <cell r="F2736">
            <v>7.27</v>
          </cell>
          <cell r="G2736">
            <v>8.2899999999999991</v>
          </cell>
        </row>
        <row r="2737">
          <cell r="A2737" t="str">
            <v>SEAG0027</v>
          </cell>
          <cell r="B2737" t="str">
            <v>GESTIÓ MEDIAMBIENTAL A L' ENGINYERIA</v>
          </cell>
          <cell r="C2737" t="str">
            <v>Seguretat i medi ambient</v>
          </cell>
          <cell r="D2737">
            <v>4</v>
          </cell>
          <cell r="E2737">
            <v>150</v>
          </cell>
          <cell r="F2737">
            <v>7.27</v>
          </cell>
          <cell r="G2737">
            <v>8.2899999999999991</v>
          </cell>
        </row>
        <row r="2738">
          <cell r="A2738" t="str">
            <v>SEAG01</v>
          </cell>
          <cell r="B2738" t="str">
            <v>EMPREMTA DE CARBONI DE PRODUCTE I ORGANITZACIÓ</v>
          </cell>
          <cell r="C2738" t="str">
            <v>Seguretat i medi ambient</v>
          </cell>
          <cell r="D2738">
            <v>3</v>
          </cell>
          <cell r="E2738">
            <v>100</v>
          </cell>
          <cell r="F2738">
            <v>7.27</v>
          </cell>
          <cell r="G2738">
            <v>8.2899999999999991</v>
          </cell>
        </row>
        <row r="2739">
          <cell r="A2739" t="str">
            <v>SEAG02</v>
          </cell>
          <cell r="B2739" t="str">
            <v>Models de Negoci en l'Economia Circular</v>
          </cell>
          <cell r="C2739" t="str">
            <v>Seguretat i medi ambient</v>
          </cell>
          <cell r="D2739">
            <v>3</v>
          </cell>
          <cell r="E2739">
            <v>80</v>
          </cell>
          <cell r="F2739">
            <v>7.27</v>
          </cell>
          <cell r="G2739">
            <v>8.2899999999999991</v>
          </cell>
        </row>
        <row r="2740">
          <cell r="A2740" t="str">
            <v>SEAG03</v>
          </cell>
          <cell r="B2740" t="str">
            <v>Conscienciació en sostenibilitat- sector aviació</v>
          </cell>
          <cell r="C2740" t="str">
            <v>Seguretat i medi ambient</v>
          </cell>
          <cell r="D2740">
            <v>1</v>
          </cell>
          <cell r="E2740">
            <v>6</v>
          </cell>
          <cell r="F2740">
            <v>7.27</v>
          </cell>
          <cell r="G2740">
            <v>8.2899999999999991</v>
          </cell>
        </row>
        <row r="2741">
          <cell r="A2741" t="str">
            <v>SEAG04</v>
          </cell>
          <cell r="B2741" t="str">
            <v>Aprofitament de residus i ecodisseny per a desenvolupar models d'economia circular</v>
          </cell>
          <cell r="C2741" t="str">
            <v>Seguretat i medi ambient</v>
          </cell>
          <cell r="D2741">
            <v>2</v>
          </cell>
          <cell r="E2741">
            <v>110</v>
          </cell>
          <cell r="F2741">
            <v>7.27</v>
          </cell>
          <cell r="G2741">
            <v>8.2899999999999991</v>
          </cell>
        </row>
        <row r="2742">
          <cell r="A2742" t="str">
            <v>SEAG05</v>
          </cell>
          <cell r="B2742" t="str">
            <v>Operacions bàsiques de recollida i tractament de residus municipals i industrials</v>
          </cell>
          <cell r="C2742" t="str">
            <v>Seguretat i medi ambient</v>
          </cell>
          <cell r="D2742">
            <v>1</v>
          </cell>
          <cell r="E2742">
            <v>160</v>
          </cell>
          <cell r="F2742">
            <v>7.27</v>
          </cell>
          <cell r="G2742">
            <v>8.2899999999999991</v>
          </cell>
        </row>
        <row r="2743">
          <cell r="A2743" t="str">
            <v>SEAG06</v>
          </cell>
          <cell r="B2743" t="str">
            <v>El residu plàstic de rebuig com a model de negoci en economia circular</v>
          </cell>
          <cell r="C2743" t="str">
            <v>Seguretat i medi ambient</v>
          </cell>
          <cell r="D2743">
            <v>3</v>
          </cell>
          <cell r="E2743">
            <v>75</v>
          </cell>
          <cell r="F2743">
            <v>7.27</v>
          </cell>
          <cell r="G2743">
            <v>8.2899999999999991</v>
          </cell>
        </row>
        <row r="2744">
          <cell r="A2744" t="str">
            <v>SEAG07</v>
          </cell>
          <cell r="B2744" t="str">
            <v>DEPURACIÓ D' AIGÜES RESIDUALS URBANES</v>
          </cell>
          <cell r="C2744" t="str">
            <v>Seguretat i medi ambient</v>
          </cell>
          <cell r="D2744">
            <v>2</v>
          </cell>
          <cell r="E2744">
            <v>30</v>
          </cell>
          <cell r="F2744">
            <v>7.27</v>
          </cell>
          <cell r="G2744">
            <v>8.2899999999999991</v>
          </cell>
        </row>
        <row r="2745">
          <cell r="A2745" t="str">
            <v>SEAG08</v>
          </cell>
          <cell r="B2745" t="str">
            <v>TRACTAMENT D' AIGÜES POTABLES</v>
          </cell>
          <cell r="C2745" t="str">
            <v>Seguretat i medi ambient</v>
          </cell>
          <cell r="D2745">
            <v>3</v>
          </cell>
          <cell r="E2745">
            <v>30</v>
          </cell>
          <cell r="F2745">
            <v>7.27</v>
          </cell>
          <cell r="G2745">
            <v>8.2899999999999991</v>
          </cell>
        </row>
        <row r="2746">
          <cell r="A2746" t="str">
            <v>SEAG09</v>
          </cell>
          <cell r="B2746" t="str">
            <v>Valoritzar els nostres residus orgànics: una obligació ambiental i una possibilitat per a l'agricultura del futur</v>
          </cell>
          <cell r="C2746" t="str">
            <v>Seguretat i medi ambient</v>
          </cell>
          <cell r="D2746">
            <v>2</v>
          </cell>
          <cell r="E2746">
            <v>30</v>
          </cell>
          <cell r="F2746">
            <v>7.27</v>
          </cell>
          <cell r="G2746">
            <v>8.2899999999999991</v>
          </cell>
        </row>
        <row r="2747">
          <cell r="A2747" t="str">
            <v>SEAG10</v>
          </cell>
          <cell r="B2747" t="str">
            <v>SOSTENIBILITAT I ECONOMIA CIRCULAR EN EL SECTOR COSMÈTIC. NIVELL AVANÇAT</v>
          </cell>
          <cell r="C2747" t="str">
            <v>Seguretat i medi ambient</v>
          </cell>
          <cell r="D2747">
            <v>3</v>
          </cell>
          <cell r="E2747">
            <v>35</v>
          </cell>
          <cell r="F2747">
            <v>7.27</v>
          </cell>
          <cell r="G2747">
            <v>8.2899999999999991</v>
          </cell>
        </row>
        <row r="2748">
          <cell r="A2748" t="str">
            <v>SEAG11</v>
          </cell>
          <cell r="B2748" t="str">
            <v>SOSTENIBILITAT I ECONOMIA CIRCULAR EN EL SECTOR COSMÈTIC. NIVELL BÀSIC</v>
          </cell>
          <cell r="C2748" t="str">
            <v>Seguretat i medi ambient</v>
          </cell>
          <cell r="D2748">
            <v>2</v>
          </cell>
          <cell r="E2748">
            <v>20</v>
          </cell>
          <cell r="F2748">
            <v>7.27</v>
          </cell>
          <cell r="G2748">
            <v>8.2899999999999991</v>
          </cell>
        </row>
        <row r="2749">
          <cell r="A2749" t="str">
            <v>SEAG12</v>
          </cell>
          <cell r="B2749" t="str">
            <v>ECONOMIA CIRCULAR I DESENVOLUPAMENT SOSTENIBLE EN EL SECTOR CALÇAT</v>
          </cell>
          <cell r="C2749" t="str">
            <v>Seguretat i medi ambient</v>
          </cell>
          <cell r="D2749">
            <v>2</v>
          </cell>
          <cell r="E2749">
            <v>40</v>
          </cell>
          <cell r="F2749">
            <v>7.27</v>
          </cell>
          <cell r="G2749">
            <v>8.2899999999999991</v>
          </cell>
        </row>
        <row r="2750">
          <cell r="A2750" t="str">
            <v>SEAG13</v>
          </cell>
          <cell r="B2750" t="str">
            <v>Canvi climàtic i empremta de carboni</v>
          </cell>
          <cell r="C2750" t="str">
            <v>Seguretat i medi ambient</v>
          </cell>
          <cell r="D2750">
            <v>3</v>
          </cell>
          <cell r="E2750">
            <v>80</v>
          </cell>
          <cell r="F2750">
            <v>7.27</v>
          </cell>
          <cell r="G2750">
            <v>8.2899999999999991</v>
          </cell>
        </row>
        <row r="2751">
          <cell r="A2751" t="str">
            <v>SEAG14</v>
          </cell>
          <cell r="B2751" t="str">
            <v>GREENCOOPS - DESENVOLUPAMENT RURAL SOSTENIBLE A TRAVÉS DE LES COOPERATIVES DE TREBALL</v>
          </cell>
          <cell r="C2751" t="str">
            <v>Seguretat i medi ambient</v>
          </cell>
          <cell r="D2751">
            <v>2</v>
          </cell>
          <cell r="E2751">
            <v>26</v>
          </cell>
          <cell r="F2751">
            <v>7.27</v>
          </cell>
          <cell r="G2751">
            <v>8.2899999999999991</v>
          </cell>
        </row>
        <row r="2752">
          <cell r="A2752" t="str">
            <v>SEAG15</v>
          </cell>
          <cell r="B2752" t="str">
            <v>OBJECTIUS DE DESENVOLUPAMENT SOSTENIBLE A LES COOPERATIVES</v>
          </cell>
          <cell r="C2752" t="str">
            <v>Seguretat i medi ambient</v>
          </cell>
          <cell r="D2752">
            <v>3</v>
          </cell>
          <cell r="E2752">
            <v>16</v>
          </cell>
          <cell r="F2752">
            <v>7.27</v>
          </cell>
          <cell r="G2752">
            <v>8.2899999999999991</v>
          </cell>
        </row>
        <row r="2753">
          <cell r="A2753" t="str">
            <v>SEAG16</v>
          </cell>
          <cell r="B2753" t="str">
            <v>Desenvolupament sostenible i gestió ambiental</v>
          </cell>
          <cell r="C2753" t="str">
            <v>Seguretat i medi ambient</v>
          </cell>
          <cell r="D2753">
            <v>1</v>
          </cell>
          <cell r="E2753">
            <v>100</v>
          </cell>
          <cell r="F2753">
            <v>7.27</v>
          </cell>
          <cell r="G2753">
            <v>8.2899999999999991</v>
          </cell>
        </row>
        <row r="2754">
          <cell r="A2754" t="str">
            <v>SSCB0001</v>
          </cell>
          <cell r="B2754" t="str">
            <v>Animació sociocultural</v>
          </cell>
          <cell r="C2754" t="str">
            <v>Serveis socioculturals i a la comunitat</v>
          </cell>
          <cell r="D2754">
            <v>1</v>
          </cell>
          <cell r="E2754">
            <v>24</v>
          </cell>
          <cell r="F2754">
            <v>7.37</v>
          </cell>
          <cell r="G2754">
            <v>8.57</v>
          </cell>
        </row>
        <row r="2755">
          <cell r="A2755" t="str">
            <v>SSCB0002</v>
          </cell>
          <cell r="B2755" t="str">
            <v>Dinamització pedagògica</v>
          </cell>
          <cell r="C2755" t="str">
            <v>Serveis socioculturals i a la comunitat</v>
          </cell>
          <cell r="D2755">
            <v>1</v>
          </cell>
          <cell r="E2755">
            <v>20</v>
          </cell>
          <cell r="F2755">
            <v>7.37</v>
          </cell>
          <cell r="G2755">
            <v>8.57</v>
          </cell>
        </row>
        <row r="2756">
          <cell r="A2756" t="str">
            <v>SSCB0003</v>
          </cell>
          <cell r="B2756" t="str">
            <v>Estimulació cognitiva a persones de la tercera edat</v>
          </cell>
          <cell r="C2756" t="str">
            <v>Serveis socioculturals i a la comunitat</v>
          </cell>
          <cell r="D2756">
            <v>3</v>
          </cell>
          <cell r="E2756">
            <v>15</v>
          </cell>
          <cell r="F2756">
            <v>7.37</v>
          </cell>
          <cell r="G2756">
            <v>8.57</v>
          </cell>
        </row>
        <row r="2757">
          <cell r="A2757" t="str">
            <v>SSCB01</v>
          </cell>
          <cell r="B2757" t="str">
            <v>Disseny i gestió de projectes culturals</v>
          </cell>
          <cell r="C2757" t="str">
            <v>Serveis socioculturals i a la comunitat</v>
          </cell>
          <cell r="D2757">
            <v>3</v>
          </cell>
          <cell r="E2757">
            <v>200</v>
          </cell>
          <cell r="F2757">
            <v>7.37</v>
          </cell>
          <cell r="G2757">
            <v>8.57</v>
          </cell>
        </row>
        <row r="2758">
          <cell r="A2758" t="str">
            <v>SSCB02</v>
          </cell>
          <cell r="B2758" t="str">
            <v>Coordinació i suport a la direcció de recursos i serveis adreçats a la gent gran</v>
          </cell>
          <cell r="C2758" t="str">
            <v>Serveis socioculturals i a la comunitat</v>
          </cell>
          <cell r="D2758">
            <v>4</v>
          </cell>
          <cell r="E2758">
            <v>150</v>
          </cell>
          <cell r="F2758">
            <v>7.37</v>
          </cell>
          <cell r="G2758">
            <v>8.57</v>
          </cell>
        </row>
        <row r="2759">
          <cell r="A2759" t="str">
            <v>SSCB03</v>
          </cell>
          <cell r="B2759" t="str">
            <v>Activitats al lleure i temps lliure</v>
          </cell>
          <cell r="C2759" t="str">
            <v>Serveis socioculturals i a la comunitat</v>
          </cell>
          <cell r="D2759">
            <v>1</v>
          </cell>
          <cell r="E2759">
            <v>125</v>
          </cell>
          <cell r="F2759">
            <v>7.37</v>
          </cell>
          <cell r="G2759">
            <v>8.57</v>
          </cell>
        </row>
        <row r="2760">
          <cell r="A2760" t="str">
            <v>SSCB04</v>
          </cell>
          <cell r="B2760" t="str">
            <v>PROGRAMA DE PREVENCIÓ, IDENTIFICACIÓ I ALTERNATIVES D'OCI AL JOC I APOSTES ON LINE</v>
          </cell>
          <cell r="C2760" t="str">
            <v>Serveis socioculturals i a la comunitat</v>
          </cell>
          <cell r="D2760">
            <v>2</v>
          </cell>
          <cell r="E2760">
            <v>60</v>
          </cell>
          <cell r="F2760">
            <v>7.37</v>
          </cell>
          <cell r="G2760">
            <v>8.57</v>
          </cell>
        </row>
        <row r="2761">
          <cell r="A2761" t="str">
            <v>SSCE0001</v>
          </cell>
          <cell r="B2761" t="str">
            <v>AGENT D'IGUALTAT</v>
          </cell>
          <cell r="C2761" t="str">
            <v>Serveis socioculturals i a la comunitat</v>
          </cell>
          <cell r="D2761">
            <v>3</v>
          </cell>
          <cell r="E2761">
            <v>50</v>
          </cell>
          <cell r="F2761">
            <v>7.37</v>
          </cell>
          <cell r="G2761">
            <v>8.57</v>
          </cell>
        </row>
        <row r="2762">
          <cell r="A2762" t="str">
            <v>SSCE0002</v>
          </cell>
          <cell r="B2762" t="str">
            <v>Tutor/a d'empresa en els contractes de formació i alternança (bàsic de nivell i)</v>
          </cell>
          <cell r="C2762" t="str">
            <v>Serveis socioculturals i a la comunitat</v>
          </cell>
          <cell r="D2762">
            <v>1</v>
          </cell>
          <cell r="E2762">
            <v>12</v>
          </cell>
          <cell r="F2762">
            <v>7.37</v>
          </cell>
          <cell r="G2762">
            <v>8.57</v>
          </cell>
        </row>
        <row r="2763">
          <cell r="A2763" t="str">
            <v>SSCE0003</v>
          </cell>
          <cell r="B2763" t="str">
            <v>Acompanyant de transport escolar</v>
          </cell>
          <cell r="C2763" t="str">
            <v>Serveis socioculturals i a la comunitat</v>
          </cell>
          <cell r="D2763">
            <v>1</v>
          </cell>
          <cell r="E2763">
            <v>30</v>
          </cell>
          <cell r="F2763">
            <v>7.37</v>
          </cell>
          <cell r="G2763">
            <v>8.57</v>
          </cell>
        </row>
        <row r="2764">
          <cell r="A2764" t="str">
            <v>SSCE0004</v>
          </cell>
          <cell r="B2764" t="str">
            <v>SENSIBILITZACIÓ PER A LA IGUALTAT DE GÈNERE EN EL SECTOR DEL TRANSPORT</v>
          </cell>
          <cell r="C2764" t="str">
            <v>Serveis socioculturals i a la comunitat</v>
          </cell>
          <cell r="D2764">
            <v>2</v>
          </cell>
          <cell r="E2764">
            <v>15</v>
          </cell>
          <cell r="F2764">
            <v>7.37</v>
          </cell>
          <cell r="G2764">
            <v>8.57</v>
          </cell>
        </row>
        <row r="2765">
          <cell r="A2765" t="str">
            <v>SSCE0005</v>
          </cell>
          <cell r="B2765" t="str">
            <v>INTERVENCIÓ PER REDUIR L' ACCIDENTALITAT VIÀRIA</v>
          </cell>
          <cell r="C2765" t="str">
            <v>Serveis socioculturals i a la comunitat</v>
          </cell>
          <cell r="D2765">
            <v>1</v>
          </cell>
          <cell r="E2765">
            <v>20</v>
          </cell>
          <cell r="F2765">
            <v>7.37</v>
          </cell>
          <cell r="G2765">
            <v>8.57</v>
          </cell>
        </row>
        <row r="2766">
          <cell r="A2766" t="str">
            <v>SSCE0006</v>
          </cell>
          <cell r="B2766" t="str">
            <v>Aplicació de les eines google en l'educació</v>
          </cell>
          <cell r="C2766" t="str">
            <v>Serveis socioculturals i a la comunitat</v>
          </cell>
          <cell r="D2766">
            <v>2</v>
          </cell>
          <cell r="E2766">
            <v>30</v>
          </cell>
          <cell r="F2766">
            <v>7.37</v>
          </cell>
          <cell r="G2766">
            <v>8.57</v>
          </cell>
        </row>
        <row r="2767">
          <cell r="A2767" t="str">
            <v>SSCE0007</v>
          </cell>
          <cell r="B2767" t="str">
            <v>Incorporació de l'aprenentatge cooperatiu a l'aula</v>
          </cell>
          <cell r="C2767" t="str">
            <v>Serveis socioculturals i a la comunitat</v>
          </cell>
          <cell r="D2767">
            <v>3</v>
          </cell>
          <cell r="E2767">
            <v>20</v>
          </cell>
          <cell r="F2767">
            <v>7.37</v>
          </cell>
          <cell r="G2767">
            <v>8.57</v>
          </cell>
        </row>
        <row r="2768">
          <cell r="A2768" t="str">
            <v>SSCE0008</v>
          </cell>
          <cell r="B2768" t="str">
            <v>Metodologia AICLE: aprenentatge integrat de continguts i llengües estrangeres</v>
          </cell>
          <cell r="C2768" t="str">
            <v>Serveis socioculturals i a la comunitat</v>
          </cell>
          <cell r="D2768">
            <v>3</v>
          </cell>
          <cell r="E2768">
            <v>45</v>
          </cell>
          <cell r="F2768">
            <v>7.37</v>
          </cell>
          <cell r="G2768">
            <v>8.57</v>
          </cell>
        </row>
        <row r="2769">
          <cell r="A2769" t="str">
            <v>SSCE0009</v>
          </cell>
          <cell r="B2769" t="str">
            <v>Adaptació a la norma ISO en un centre educatiu</v>
          </cell>
          <cell r="C2769" t="str">
            <v>Serveis socioculturals i a la comunitat</v>
          </cell>
          <cell r="D2769">
            <v>2</v>
          </cell>
          <cell r="E2769">
            <v>6</v>
          </cell>
          <cell r="F2769">
            <v>7.37</v>
          </cell>
          <cell r="G2769">
            <v>8.57</v>
          </cell>
        </row>
        <row r="2770">
          <cell r="A2770" t="str">
            <v>SSCE0010</v>
          </cell>
          <cell r="B2770" t="str">
            <v>Sistemes de gestió de qualitat en els centres educatius</v>
          </cell>
          <cell r="C2770" t="str">
            <v>Serveis socioculturals i a la comunitat</v>
          </cell>
          <cell r="D2770">
            <v>2</v>
          </cell>
          <cell r="E2770">
            <v>15</v>
          </cell>
          <cell r="F2770">
            <v>7.37</v>
          </cell>
          <cell r="G2770">
            <v>8.57</v>
          </cell>
        </row>
        <row r="2771">
          <cell r="A2771" t="str">
            <v>SSCE0011</v>
          </cell>
          <cell r="B2771" t="str">
            <v>Entrevistes amb les famílies en entorns educatius</v>
          </cell>
          <cell r="C2771" t="str">
            <v>Serveis socioculturals i a la comunitat</v>
          </cell>
          <cell r="D2771">
            <v>2</v>
          </cell>
          <cell r="E2771">
            <v>15</v>
          </cell>
          <cell r="F2771">
            <v>7.37</v>
          </cell>
          <cell r="G2771">
            <v>8.57</v>
          </cell>
        </row>
        <row r="2772">
          <cell r="A2772" t="str">
            <v>SSCE0012</v>
          </cell>
          <cell r="B2772" t="str">
            <v>Educació en perspectiva de gènere</v>
          </cell>
          <cell r="C2772" t="str">
            <v>Serveis socioculturals i a la comunitat</v>
          </cell>
          <cell r="D2772">
            <v>2</v>
          </cell>
          <cell r="E2772">
            <v>8</v>
          </cell>
          <cell r="F2772">
            <v>7.37</v>
          </cell>
          <cell r="G2772">
            <v>8.57</v>
          </cell>
        </row>
        <row r="2773">
          <cell r="A2773" t="str">
            <v>SSCE0013</v>
          </cell>
          <cell r="B2773" t="str">
            <v>Aprenentatge i servei comunitari en els centres educatius</v>
          </cell>
          <cell r="C2773" t="str">
            <v>Serveis socioculturals i a la comunitat</v>
          </cell>
          <cell r="D2773">
            <v>3</v>
          </cell>
          <cell r="E2773">
            <v>15</v>
          </cell>
          <cell r="F2773">
            <v>7.37</v>
          </cell>
          <cell r="G2773">
            <v>8.57</v>
          </cell>
        </row>
        <row r="2774">
          <cell r="A2774" t="str">
            <v>SSCE0014</v>
          </cell>
          <cell r="B2774" t="str">
            <v>Prevenció, detecció i actuació front situacions d'abús sexual i infantil</v>
          </cell>
          <cell r="C2774" t="str">
            <v>Serveis socioculturals i a la comunitat</v>
          </cell>
          <cell r="D2774">
            <v>2</v>
          </cell>
          <cell r="E2774">
            <v>20</v>
          </cell>
          <cell r="F2774">
            <v>7.37</v>
          </cell>
          <cell r="G2774">
            <v>8.57</v>
          </cell>
        </row>
        <row r="2775">
          <cell r="A2775" t="str">
            <v>SSCE0015</v>
          </cell>
          <cell r="B2775" t="str">
            <v>Eines d'avaluació de l'aprenentatge en línia</v>
          </cell>
          <cell r="C2775" t="str">
            <v>Serveis socioculturals i a la comunitat</v>
          </cell>
          <cell r="D2775">
            <v>3</v>
          </cell>
          <cell r="E2775">
            <v>20</v>
          </cell>
          <cell r="F2775">
            <v>7.37</v>
          </cell>
          <cell r="G2775">
            <v>8.57</v>
          </cell>
        </row>
        <row r="2776">
          <cell r="A2776" t="str">
            <v>SSCE0016</v>
          </cell>
          <cell r="B2776" t="str">
            <v>Habilitats socials del tutor a l'aula i relació amb l'equip docent</v>
          </cell>
          <cell r="C2776" t="str">
            <v>Serveis socioculturals i a la comunitat</v>
          </cell>
          <cell r="D2776">
            <v>3</v>
          </cell>
          <cell r="E2776">
            <v>20</v>
          </cell>
          <cell r="F2776">
            <v>7.37</v>
          </cell>
          <cell r="G2776">
            <v>8.57</v>
          </cell>
        </row>
        <row r="2777">
          <cell r="A2777" t="str">
            <v>SSCE0017</v>
          </cell>
          <cell r="B2777" t="str">
            <v>Psicomotricitat en l'educació</v>
          </cell>
          <cell r="C2777" t="str">
            <v>Serveis socioculturals i a la comunitat</v>
          </cell>
          <cell r="D2777">
            <v>2</v>
          </cell>
          <cell r="E2777">
            <v>30</v>
          </cell>
          <cell r="F2777">
            <v>7.37</v>
          </cell>
          <cell r="G2777">
            <v>8.57</v>
          </cell>
        </row>
        <row r="2778">
          <cell r="A2778" t="str">
            <v>SSCE0018</v>
          </cell>
          <cell r="B2778" t="str">
            <v>El menjador escolar des d'una perspectiva socioeducativa</v>
          </cell>
          <cell r="C2778" t="str">
            <v>Serveis socioculturals i a la comunitat</v>
          </cell>
          <cell r="D2778">
            <v>1</v>
          </cell>
          <cell r="E2778">
            <v>20</v>
          </cell>
          <cell r="F2778">
            <v>7.37</v>
          </cell>
          <cell r="G2778">
            <v>8.57</v>
          </cell>
        </row>
        <row r="2779">
          <cell r="A2779" t="str">
            <v>SSCE0019</v>
          </cell>
          <cell r="B2779" t="str">
            <v>Mediació patrimonial i educació cultural</v>
          </cell>
          <cell r="C2779" t="str">
            <v>Serveis socioculturals i a la comunitat</v>
          </cell>
          <cell r="D2779">
            <v>2</v>
          </cell>
          <cell r="E2779">
            <v>30</v>
          </cell>
          <cell r="F2779">
            <v>7.37</v>
          </cell>
          <cell r="G2779">
            <v>8.57</v>
          </cell>
        </row>
        <row r="2780">
          <cell r="A2780" t="str">
            <v>SSCE0020</v>
          </cell>
          <cell r="B2780" t="str">
            <v>Plataformes per a l'aprenentatge</v>
          </cell>
          <cell r="C2780" t="str">
            <v>Serveis socioculturals i a la comunitat</v>
          </cell>
          <cell r="D2780">
            <v>2</v>
          </cell>
          <cell r="E2780">
            <v>16</v>
          </cell>
          <cell r="F2780">
            <v>7.37</v>
          </cell>
          <cell r="G2780">
            <v>8.57</v>
          </cell>
        </row>
        <row r="2781">
          <cell r="A2781" t="str">
            <v>SSCE0021</v>
          </cell>
          <cell r="B2781" t="str">
            <v>Prevenció del racisme, la xenofòbia i l'homofòbia a l'escola</v>
          </cell>
          <cell r="C2781" t="str">
            <v>Serveis socioculturals i a la comunitat</v>
          </cell>
          <cell r="D2781">
            <v>2</v>
          </cell>
          <cell r="E2781">
            <v>30</v>
          </cell>
          <cell r="F2781">
            <v>7.37</v>
          </cell>
          <cell r="G2781">
            <v>8.57</v>
          </cell>
        </row>
        <row r="2782">
          <cell r="A2782" t="str">
            <v>SSCE0022</v>
          </cell>
          <cell r="B2782" t="str">
            <v>Inclusió escolar amb necessitats educatives especials</v>
          </cell>
          <cell r="C2782" t="str">
            <v>Serveis socioculturals i a la comunitat</v>
          </cell>
          <cell r="D2782">
            <v>2</v>
          </cell>
          <cell r="E2782">
            <v>40</v>
          </cell>
          <cell r="F2782">
            <v>7.37</v>
          </cell>
          <cell r="G2782">
            <v>8.57</v>
          </cell>
        </row>
        <row r="2783">
          <cell r="A2783" t="str">
            <v>SSCE0023</v>
          </cell>
          <cell r="B2783" t="str">
            <v>Recursos didàctics específics de robòtica educativa</v>
          </cell>
          <cell r="C2783" t="str">
            <v>Serveis socioculturals i a la comunitat</v>
          </cell>
          <cell r="D2783">
            <v>2</v>
          </cell>
          <cell r="E2783">
            <v>30</v>
          </cell>
          <cell r="F2783">
            <v>7.37</v>
          </cell>
          <cell r="G2783">
            <v>8.57</v>
          </cell>
        </row>
        <row r="2784">
          <cell r="A2784" t="str">
            <v>SSCE0024</v>
          </cell>
          <cell r="B2784" t="str">
            <v>El projecte de convivència</v>
          </cell>
          <cell r="C2784" t="str">
            <v>Serveis socioculturals i a la comunitat</v>
          </cell>
          <cell r="D2784">
            <v>2</v>
          </cell>
          <cell r="E2784">
            <v>15</v>
          </cell>
          <cell r="F2784">
            <v>7.37</v>
          </cell>
          <cell r="G2784">
            <v>8.57</v>
          </cell>
        </row>
        <row r="2785">
          <cell r="A2785" t="str">
            <v>SSCE0025</v>
          </cell>
          <cell r="B2785" t="str">
            <v>Metodologia flipped Learning</v>
          </cell>
          <cell r="C2785" t="str">
            <v>Serveis socioculturals i a la comunitat</v>
          </cell>
          <cell r="D2785">
            <v>2</v>
          </cell>
          <cell r="E2785">
            <v>20</v>
          </cell>
          <cell r="F2785">
            <v>7.37</v>
          </cell>
          <cell r="G2785">
            <v>8.57</v>
          </cell>
        </row>
        <row r="2786">
          <cell r="A2786" t="str">
            <v>SSCE0026</v>
          </cell>
          <cell r="B2786" t="str">
            <v>Estratègies educatives per al treball|feina amb adolescents</v>
          </cell>
          <cell r="C2786" t="str">
            <v>Serveis socioculturals i a la comunitat</v>
          </cell>
          <cell r="D2786">
            <v>2</v>
          </cell>
          <cell r="E2786">
            <v>15</v>
          </cell>
          <cell r="F2786">
            <v>7.37</v>
          </cell>
          <cell r="G2786">
            <v>8.57</v>
          </cell>
        </row>
        <row r="2787">
          <cell r="A2787" t="str">
            <v>SSCE0027</v>
          </cell>
          <cell r="B2787" t="str">
            <v>Seguretat a la xarxa: educació i tecnologia</v>
          </cell>
          <cell r="C2787" t="str">
            <v>Serveis socioculturals i a la comunitat</v>
          </cell>
          <cell r="D2787">
            <v>2</v>
          </cell>
          <cell r="E2787">
            <v>8</v>
          </cell>
          <cell r="F2787">
            <v>7.37</v>
          </cell>
          <cell r="G2787">
            <v>8.57</v>
          </cell>
        </row>
        <row r="2788">
          <cell r="A2788" t="str">
            <v>SSCE0028</v>
          </cell>
          <cell r="B2788" t="str">
            <v>Recursos educatius per a crear continguts i activitats multimèdia</v>
          </cell>
          <cell r="C2788" t="str">
            <v>Serveis socioculturals i a la comunitat</v>
          </cell>
          <cell r="D2788">
            <v>2</v>
          </cell>
          <cell r="E2788">
            <v>20</v>
          </cell>
          <cell r="F2788">
            <v>7.37</v>
          </cell>
          <cell r="G2788">
            <v>8.57</v>
          </cell>
        </row>
        <row r="2789">
          <cell r="A2789" t="str">
            <v>SSCE0029</v>
          </cell>
          <cell r="B2789" t="str">
            <v>Educació emocional a l'aula</v>
          </cell>
          <cell r="C2789" t="str">
            <v>Serveis socioculturals i a la comunitat</v>
          </cell>
          <cell r="D2789">
            <v>2</v>
          </cell>
          <cell r="E2789">
            <v>20</v>
          </cell>
          <cell r="F2789">
            <v>7.37</v>
          </cell>
          <cell r="G2789">
            <v>8.57</v>
          </cell>
        </row>
        <row r="2790">
          <cell r="A2790" t="str">
            <v>SSCE0030</v>
          </cell>
          <cell r="B2790" t="str">
            <v>Ciberbullying i la intervenció socioeducativa</v>
          </cell>
          <cell r="C2790" t="str">
            <v>Serveis socioculturals i a la comunitat</v>
          </cell>
          <cell r="D2790">
            <v>1</v>
          </cell>
          <cell r="E2790">
            <v>20</v>
          </cell>
          <cell r="F2790">
            <v>7.37</v>
          </cell>
          <cell r="G2790">
            <v>8.57</v>
          </cell>
        </row>
        <row r="2791">
          <cell r="A2791" t="str">
            <v>SSCE0031</v>
          </cell>
          <cell r="B2791" t="str">
            <v>Les intel·ligències múltiples a l'aula, de la teoria a les programacions</v>
          </cell>
          <cell r="C2791" t="str">
            <v>Serveis socioculturals i a la comunitat</v>
          </cell>
          <cell r="D2791">
            <v>3</v>
          </cell>
          <cell r="E2791">
            <v>20</v>
          </cell>
          <cell r="F2791">
            <v>7.37</v>
          </cell>
          <cell r="G2791">
            <v>8.57</v>
          </cell>
        </row>
        <row r="2792">
          <cell r="A2792" t="str">
            <v>SSCE0032</v>
          </cell>
          <cell r="B2792" t="str">
            <v>Intervenció educativa en alumnat amb altes capacitats</v>
          </cell>
          <cell r="C2792" t="str">
            <v>Serveis socioculturals i a la comunitat</v>
          </cell>
          <cell r="D2792">
            <v>2</v>
          </cell>
          <cell r="E2792">
            <v>30</v>
          </cell>
          <cell r="F2792">
            <v>7.37</v>
          </cell>
          <cell r="G2792">
            <v>8.57</v>
          </cell>
        </row>
        <row r="2793">
          <cell r="A2793" t="str">
            <v>SSCE0033</v>
          </cell>
          <cell r="B2793" t="str">
            <v>Educació inclusiva</v>
          </cell>
          <cell r="C2793" t="str">
            <v>Serveis socioculturals i a la comunitat</v>
          </cell>
          <cell r="D2793">
            <v>2</v>
          </cell>
          <cell r="E2793">
            <v>20</v>
          </cell>
          <cell r="F2793">
            <v>7.37</v>
          </cell>
          <cell r="G2793">
            <v>8.57</v>
          </cell>
        </row>
        <row r="2794">
          <cell r="A2794" t="str">
            <v>SSCE0034</v>
          </cell>
          <cell r="B2794" t="str">
            <v>Diversitat sexual</v>
          </cell>
          <cell r="C2794" t="str">
            <v>Serveis socioculturals i a la comunitat</v>
          </cell>
          <cell r="D2794">
            <v>2</v>
          </cell>
          <cell r="E2794">
            <v>20</v>
          </cell>
          <cell r="F2794">
            <v>7.37</v>
          </cell>
          <cell r="G2794">
            <v>8.57</v>
          </cell>
        </row>
        <row r="2795">
          <cell r="A2795" t="str">
            <v>SSCE0035</v>
          </cell>
          <cell r="B2795" t="str">
            <v>Neurociència i creativitat en l'ensenyament i l'aprenentatge</v>
          </cell>
          <cell r="C2795" t="str">
            <v>Serveis socioculturals i a la comunitat</v>
          </cell>
          <cell r="D2795">
            <v>3</v>
          </cell>
          <cell r="E2795">
            <v>15</v>
          </cell>
          <cell r="F2795">
            <v>7.37</v>
          </cell>
          <cell r="G2795">
            <v>8.57</v>
          </cell>
        </row>
        <row r="2796">
          <cell r="A2796" t="str">
            <v>SSCE0036</v>
          </cell>
          <cell r="B2796" t="str">
            <v>Neurociència i creativitat en l'activitat personal i professional</v>
          </cell>
          <cell r="C2796" t="str">
            <v>Serveis socioculturals i a la comunitat</v>
          </cell>
          <cell r="D2796">
            <v>3</v>
          </cell>
          <cell r="E2796">
            <v>25</v>
          </cell>
          <cell r="F2796">
            <v>7.37</v>
          </cell>
          <cell r="G2796">
            <v>8.57</v>
          </cell>
        </row>
        <row r="2797">
          <cell r="A2797" t="str">
            <v>SSCE0037</v>
          </cell>
          <cell r="B2797" t="str">
            <v>Sistema de formació i qualificació professional</v>
          </cell>
          <cell r="C2797" t="str">
            <v>Serveis socioculturals i a la comunitat</v>
          </cell>
          <cell r="D2797">
            <v>2</v>
          </cell>
          <cell r="E2797">
            <v>30</v>
          </cell>
          <cell r="F2797">
            <v>7.37</v>
          </cell>
          <cell r="G2797">
            <v>8.57</v>
          </cell>
        </row>
        <row r="2798">
          <cell r="A2798" t="str">
            <v>SSCE0038</v>
          </cell>
          <cell r="B2798" t="str">
            <v>Tutories i orientació</v>
          </cell>
          <cell r="C2798" t="str">
            <v>Serveis socioculturals i a la comunitat</v>
          </cell>
          <cell r="D2798">
            <v>2</v>
          </cell>
          <cell r="E2798">
            <v>30</v>
          </cell>
          <cell r="F2798">
            <v>7.37</v>
          </cell>
          <cell r="G2798">
            <v>8.57</v>
          </cell>
        </row>
        <row r="2799">
          <cell r="A2799" t="str">
            <v>SSCE0039</v>
          </cell>
          <cell r="B2799" t="str">
            <v>El sistema d'indicadors per a un centre educatiu</v>
          </cell>
          <cell r="C2799" t="str">
            <v>Serveis socioculturals i a la comunitat</v>
          </cell>
          <cell r="D2799">
            <v>3</v>
          </cell>
          <cell r="E2799">
            <v>15</v>
          </cell>
          <cell r="F2799">
            <v>7.37</v>
          </cell>
          <cell r="G2799">
            <v>8.57</v>
          </cell>
        </row>
        <row r="2800">
          <cell r="A2800" t="str">
            <v>SSCE0040</v>
          </cell>
          <cell r="B2800" t="str">
            <v>Cultura del pensament (rutines i habilitats)</v>
          </cell>
          <cell r="C2800" t="str">
            <v>Serveis socioculturals i a la comunitat</v>
          </cell>
          <cell r="D2800">
            <v>2</v>
          </cell>
          <cell r="E2800">
            <v>16</v>
          </cell>
          <cell r="F2800">
            <v>7.37</v>
          </cell>
          <cell r="G2800">
            <v>8.57</v>
          </cell>
        </row>
        <row r="2801">
          <cell r="A2801" t="str">
            <v>SSCE0041</v>
          </cell>
          <cell r="B2801" t="str">
            <v>Avaluació per competències</v>
          </cell>
          <cell r="C2801" t="str">
            <v>Serveis socioculturals i a la comunitat</v>
          </cell>
          <cell r="D2801">
            <v>3</v>
          </cell>
          <cell r="E2801">
            <v>20</v>
          </cell>
          <cell r="F2801">
            <v>7.37</v>
          </cell>
          <cell r="G2801">
            <v>8.57</v>
          </cell>
        </row>
        <row r="2802">
          <cell r="A2802" t="str">
            <v>SSCE0042</v>
          </cell>
          <cell r="B2802" t="str">
            <v>Avaluació de l'aprenentatge en línia</v>
          </cell>
          <cell r="C2802" t="str">
            <v>Serveis socioculturals i a la comunitat</v>
          </cell>
          <cell r="D2802">
            <v>2</v>
          </cell>
          <cell r="E2802">
            <v>20</v>
          </cell>
          <cell r="F2802">
            <v>7.37</v>
          </cell>
          <cell r="G2802">
            <v>8.57</v>
          </cell>
        </row>
        <row r="2803">
          <cell r="A2803" t="str">
            <v>SSCE0043</v>
          </cell>
          <cell r="B2803" t="str">
            <v>Instruments i recursos per a formadors</v>
          </cell>
          <cell r="C2803" t="str">
            <v>Serveis socioculturals i a la comunitat</v>
          </cell>
          <cell r="D2803">
            <v>3</v>
          </cell>
          <cell r="E2803">
            <v>40</v>
          </cell>
          <cell r="F2803">
            <v>7.37</v>
          </cell>
          <cell r="G2803">
            <v>8.57</v>
          </cell>
        </row>
        <row r="2804">
          <cell r="A2804" t="str">
            <v>SSCE0044</v>
          </cell>
          <cell r="B2804" t="str">
            <v>Formació programada per a les empreses</v>
          </cell>
          <cell r="C2804" t="str">
            <v>Serveis socioculturals i a la comunitat</v>
          </cell>
          <cell r="D2804">
            <v>1</v>
          </cell>
          <cell r="E2804">
            <v>12</v>
          </cell>
          <cell r="F2804">
            <v>7.37</v>
          </cell>
          <cell r="G2804">
            <v>8.57</v>
          </cell>
        </row>
        <row r="2805">
          <cell r="A2805" t="str">
            <v>SSCE0045</v>
          </cell>
          <cell r="B2805" t="str">
            <v>Coeducant al pati</v>
          </cell>
          <cell r="C2805" t="str">
            <v>Serveis socioculturals i a la comunitat</v>
          </cell>
          <cell r="D2805">
            <v>1</v>
          </cell>
          <cell r="E2805">
            <v>20</v>
          </cell>
          <cell r="F2805">
            <v>7.37</v>
          </cell>
          <cell r="G2805">
            <v>8.57</v>
          </cell>
        </row>
        <row r="2806">
          <cell r="A2806" t="str">
            <v>SSCE0046</v>
          </cell>
          <cell r="B2806" t="str">
            <v>Detecció, eines i recursos per afrontar l'assetjament escolar</v>
          </cell>
          <cell r="C2806" t="str">
            <v>Serveis socioculturals i a la comunitat</v>
          </cell>
          <cell r="D2806">
            <v>2</v>
          </cell>
          <cell r="E2806">
            <v>15</v>
          </cell>
          <cell r="F2806">
            <v>7.37</v>
          </cell>
          <cell r="G2806">
            <v>8.57</v>
          </cell>
        </row>
        <row r="2807">
          <cell r="A2807" t="str">
            <v>SSCE0047</v>
          </cell>
          <cell r="B2807" t="str">
            <v>Dificultats d'aprenentatge, detecció, prevenció i tractament.</v>
          </cell>
          <cell r="C2807" t="str">
            <v>Serveis socioculturals i a la comunitat</v>
          </cell>
          <cell r="D2807">
            <v>3</v>
          </cell>
          <cell r="E2807">
            <v>30</v>
          </cell>
          <cell r="F2807">
            <v>7.37</v>
          </cell>
          <cell r="G2807">
            <v>8.57</v>
          </cell>
        </row>
        <row r="2808">
          <cell r="A2808" t="str">
            <v>SSCE0048</v>
          </cell>
          <cell r="B2808" t="str">
            <v>Disseny de programacions didàctiques per a formadors</v>
          </cell>
          <cell r="C2808" t="str">
            <v>Serveis socioculturals i a la comunitat</v>
          </cell>
          <cell r="D2808">
            <v>2</v>
          </cell>
          <cell r="E2808">
            <v>15</v>
          </cell>
          <cell r="F2808">
            <v>7.37</v>
          </cell>
          <cell r="G2808">
            <v>8.57</v>
          </cell>
        </row>
        <row r="2809">
          <cell r="A2809" t="str">
            <v>SSCE0049</v>
          </cell>
          <cell r="B2809" t="str">
            <v>Educació de la veu</v>
          </cell>
          <cell r="C2809" t="str">
            <v>Serveis socioculturals i a la comunitat</v>
          </cell>
          <cell r="D2809">
            <v>1</v>
          </cell>
          <cell r="E2809">
            <v>30</v>
          </cell>
          <cell r="F2809">
            <v>7.37</v>
          </cell>
          <cell r="G2809">
            <v>8.57</v>
          </cell>
        </row>
        <row r="2810">
          <cell r="A2810" t="str">
            <v>SSCE0050</v>
          </cell>
          <cell r="B2810" t="str">
            <v>Eines i instruments d'avaluació per a formadors.</v>
          </cell>
          <cell r="C2810" t="str">
            <v>Serveis socioculturals i a la comunitat</v>
          </cell>
          <cell r="D2810">
            <v>2</v>
          </cell>
          <cell r="E2810">
            <v>30</v>
          </cell>
          <cell r="F2810">
            <v>7.37</v>
          </cell>
          <cell r="G2810">
            <v>8.57</v>
          </cell>
        </row>
        <row r="2811">
          <cell r="A2811" t="str">
            <v>SSCE0051</v>
          </cell>
          <cell r="B2811" t="str">
            <v>Motivació dels alumnes a l'aula</v>
          </cell>
          <cell r="C2811" t="str">
            <v>Serveis socioculturals i a la comunitat</v>
          </cell>
          <cell r="D2811">
            <v>2</v>
          </cell>
          <cell r="E2811">
            <v>30</v>
          </cell>
          <cell r="F2811">
            <v>7.37</v>
          </cell>
          <cell r="G2811">
            <v>8.57</v>
          </cell>
        </row>
        <row r="2812">
          <cell r="A2812" t="str">
            <v>SSCE0052</v>
          </cell>
          <cell r="B2812" t="str">
            <v>Educació inclusiva centrada en la dislèxia</v>
          </cell>
          <cell r="C2812" t="str">
            <v>Serveis socioculturals i a la comunitat</v>
          </cell>
          <cell r="D2812">
            <v>2</v>
          </cell>
          <cell r="E2812">
            <v>20</v>
          </cell>
          <cell r="F2812">
            <v>7.37</v>
          </cell>
          <cell r="G2812">
            <v>8.57</v>
          </cell>
        </row>
        <row r="2813">
          <cell r="A2813" t="str">
            <v>SSCE0053</v>
          </cell>
          <cell r="B2813" t="str">
            <v>Educació inclusiva centrada en el transtorn d'atenció (TDA)</v>
          </cell>
          <cell r="C2813" t="str">
            <v>Serveis socioculturals i a la comunitat</v>
          </cell>
          <cell r="D2813">
            <v>2</v>
          </cell>
          <cell r="E2813">
            <v>20</v>
          </cell>
          <cell r="F2813">
            <v>7.37</v>
          </cell>
          <cell r="G2813">
            <v>8.57</v>
          </cell>
        </row>
        <row r="2814">
          <cell r="A2814" t="str">
            <v>SSCE0054</v>
          </cell>
          <cell r="B2814" t="str">
            <v>Educació inclusiva centrada en el trastorn de l'espectre autista (TEA)</v>
          </cell>
          <cell r="C2814" t="str">
            <v>Serveis socioculturals i a la comunitat</v>
          </cell>
          <cell r="D2814">
            <v>2</v>
          </cell>
          <cell r="E2814">
            <v>35</v>
          </cell>
          <cell r="F2814">
            <v>7.37</v>
          </cell>
          <cell r="G2814">
            <v>8.57</v>
          </cell>
        </row>
        <row r="2815">
          <cell r="A2815" t="str">
            <v>SSCE0055</v>
          </cell>
          <cell r="B2815" t="str">
            <v>HABILITATS DOCENTS PER A LA IMPARTICIÓ DE LA FPE</v>
          </cell>
          <cell r="C2815" t="str">
            <v>Serveis socioculturals i a la comunitat</v>
          </cell>
          <cell r="D2815">
            <v>2</v>
          </cell>
          <cell r="E2815">
            <v>100</v>
          </cell>
          <cell r="F2815">
            <v>7.37</v>
          </cell>
          <cell r="G2815">
            <v>8.57</v>
          </cell>
        </row>
        <row r="2816">
          <cell r="A2816" t="str">
            <v>SSCE0056</v>
          </cell>
          <cell r="B2816" t="str">
            <v>SENSIBILITZACIÓ EN LA IGUALTAT EFECTIVA ENTRE DONES I HOMES PER A LA DOCÈNCIA DE LA FPE</v>
          </cell>
          <cell r="C2816" t="str">
            <v>Serveis socioculturals i a la comunitat</v>
          </cell>
          <cell r="D2816">
            <v>2</v>
          </cell>
          <cell r="E2816">
            <v>30</v>
          </cell>
          <cell r="F2816">
            <v>7.37</v>
          </cell>
          <cell r="G2816">
            <v>8.57</v>
          </cell>
        </row>
        <row r="2817">
          <cell r="A2817" t="str">
            <v>SSCE0057</v>
          </cell>
          <cell r="B2817" t="str">
            <v>Educació en valors</v>
          </cell>
          <cell r="C2817" t="str">
            <v>Serveis socioculturals i a la comunitat</v>
          </cell>
          <cell r="D2817">
            <v>1</v>
          </cell>
          <cell r="E2817">
            <v>30</v>
          </cell>
          <cell r="F2817">
            <v>7.37</v>
          </cell>
          <cell r="G2817">
            <v>8.57</v>
          </cell>
        </row>
        <row r="2818">
          <cell r="A2818" t="str">
            <v>SSCE0058</v>
          </cell>
          <cell r="B2818" t="str">
            <v>ENTRENAMENT DE L' ACOMPLIMENT DOCENT ENFOCAT A LA FORMACIÓ PER A L' OCUPACIÓ</v>
          </cell>
          <cell r="C2818" t="str">
            <v>Serveis socioculturals i a la comunitat</v>
          </cell>
          <cell r="D2818">
            <v>3</v>
          </cell>
          <cell r="E2818">
            <v>80</v>
          </cell>
          <cell r="F2818">
            <v>7.37</v>
          </cell>
          <cell r="G2818">
            <v>8.57</v>
          </cell>
        </row>
        <row r="2819">
          <cell r="A2819" t="str">
            <v>SSCE0059</v>
          </cell>
          <cell r="B2819" t="str">
            <v>TUTORITZACIÓ DE L' APRENENTATGE A L' EMPRESA</v>
          </cell>
          <cell r="C2819" t="str">
            <v>Serveis socioculturals i a la comunitat</v>
          </cell>
          <cell r="D2819">
            <v>2</v>
          </cell>
          <cell r="E2819">
            <v>30</v>
          </cell>
          <cell r="F2819">
            <v>7.37</v>
          </cell>
          <cell r="G2819">
            <v>8.57</v>
          </cell>
        </row>
        <row r="2820">
          <cell r="A2820" t="str">
            <v>SSCE0060</v>
          </cell>
          <cell r="B2820" t="str">
            <v>FORMACIÓ DE FORMADORS EN EL SECTOR DE LA CONSTRUCCIÓ (TENDÈNCIES)</v>
          </cell>
          <cell r="C2820" t="str">
            <v>Serveis socioculturals i a la comunitat</v>
          </cell>
          <cell r="D2820">
            <v>3</v>
          </cell>
          <cell r="E2820">
            <v>35</v>
          </cell>
          <cell r="F2820">
            <v>7.37</v>
          </cell>
          <cell r="G2820">
            <v>8.57</v>
          </cell>
        </row>
        <row r="2821">
          <cell r="A2821" t="str">
            <v>SSCE0061</v>
          </cell>
          <cell r="B2821" t="str">
            <v>FORMACIÓ DE FORMADORS EN ECONOMIA SOCIAL</v>
          </cell>
          <cell r="C2821" t="str">
            <v>Serveis socioculturals i a la comunitat</v>
          </cell>
          <cell r="D2821">
            <v>4</v>
          </cell>
          <cell r="E2821">
            <v>20</v>
          </cell>
          <cell r="F2821">
            <v>7.37</v>
          </cell>
          <cell r="G2821">
            <v>8.57</v>
          </cell>
        </row>
        <row r="2822">
          <cell r="A2822" t="str">
            <v>SSCE01</v>
          </cell>
          <cell r="B2822" t="str">
            <v>ANGLÈS A1</v>
          </cell>
          <cell r="C2822" t="str">
            <v>Serveis socioculturals i a la comunitat</v>
          </cell>
          <cell r="D2822">
            <v>1</v>
          </cell>
          <cell r="E2822">
            <v>150</v>
          </cell>
          <cell r="F2822">
            <v>7.37</v>
          </cell>
          <cell r="G2822">
            <v>8.57</v>
          </cell>
        </row>
        <row r="2823">
          <cell r="A2823" t="str">
            <v>SSCE02</v>
          </cell>
          <cell r="B2823" t="str">
            <v>Anglès (A2)</v>
          </cell>
          <cell r="C2823" t="str">
            <v>Serveis socioculturals i a la comunitat</v>
          </cell>
          <cell r="D2823">
            <v>1</v>
          </cell>
          <cell r="E2823">
            <v>150</v>
          </cell>
          <cell r="F2823">
            <v>7.37</v>
          </cell>
          <cell r="G2823">
            <v>8.57</v>
          </cell>
        </row>
        <row r="2824">
          <cell r="A2824" t="str">
            <v>SSCE03</v>
          </cell>
          <cell r="B2824" t="str">
            <v>Anglès (B1)</v>
          </cell>
          <cell r="C2824" t="str">
            <v>Serveis socioculturals i a la comunitat</v>
          </cell>
          <cell r="D2824">
            <v>2</v>
          </cell>
          <cell r="E2824">
            <v>240</v>
          </cell>
          <cell r="F2824">
            <v>7.37</v>
          </cell>
          <cell r="G2824">
            <v>8.57</v>
          </cell>
        </row>
        <row r="2825">
          <cell r="A2825" t="str">
            <v>SSCE04</v>
          </cell>
          <cell r="B2825" t="str">
            <v>Anglès (B2)</v>
          </cell>
          <cell r="C2825" t="str">
            <v>Serveis socioculturals i a la comunitat</v>
          </cell>
          <cell r="D2825">
            <v>2</v>
          </cell>
          <cell r="E2825">
            <v>240</v>
          </cell>
          <cell r="F2825">
            <v>7.37</v>
          </cell>
          <cell r="G2825">
            <v>8.57</v>
          </cell>
        </row>
        <row r="2826">
          <cell r="A2826" t="str">
            <v>SSCE05</v>
          </cell>
          <cell r="B2826" t="str">
            <v>Anglès (C1)</v>
          </cell>
          <cell r="C2826" t="str">
            <v>Serveis socioculturals i a la comunitat</v>
          </cell>
          <cell r="D2826">
            <v>3</v>
          </cell>
          <cell r="E2826">
            <v>240</v>
          </cell>
          <cell r="F2826">
            <v>7.37</v>
          </cell>
          <cell r="G2826">
            <v>8.57</v>
          </cell>
        </row>
        <row r="2827">
          <cell r="A2827" t="str">
            <v>SSCE06</v>
          </cell>
          <cell r="B2827" t="str">
            <v>Alemany A1</v>
          </cell>
          <cell r="C2827" t="str">
            <v>Serveis socioculturals i a la comunitat</v>
          </cell>
          <cell r="D2827">
            <v>1</v>
          </cell>
          <cell r="E2827">
            <v>150</v>
          </cell>
          <cell r="F2827">
            <v>7.37</v>
          </cell>
          <cell r="G2827">
            <v>8.57</v>
          </cell>
        </row>
        <row r="2828">
          <cell r="A2828" t="str">
            <v>SSCE07</v>
          </cell>
          <cell r="B2828" t="str">
            <v>Alemany A2</v>
          </cell>
          <cell r="C2828" t="str">
            <v>Serveis socioculturals i a la comunitat</v>
          </cell>
          <cell r="D2828">
            <v>1</v>
          </cell>
          <cell r="E2828">
            <v>150</v>
          </cell>
          <cell r="F2828">
            <v>7.37</v>
          </cell>
          <cell r="G2828">
            <v>8.57</v>
          </cell>
        </row>
        <row r="2829">
          <cell r="A2829" t="str">
            <v>SSCE08</v>
          </cell>
          <cell r="B2829" t="str">
            <v>Alemany B1</v>
          </cell>
          <cell r="C2829" t="str">
            <v>Serveis socioculturals i a la comunitat</v>
          </cell>
          <cell r="D2829">
            <v>2</v>
          </cell>
          <cell r="E2829">
            <v>240</v>
          </cell>
          <cell r="F2829">
            <v>7.37</v>
          </cell>
          <cell r="G2829">
            <v>8.57</v>
          </cell>
        </row>
        <row r="2830">
          <cell r="A2830" t="str">
            <v>SSCE09</v>
          </cell>
          <cell r="B2830" t="str">
            <v>Alemany B2</v>
          </cell>
          <cell r="C2830" t="str">
            <v>Serveis socioculturals i a la comunitat</v>
          </cell>
          <cell r="D2830">
            <v>2</v>
          </cell>
          <cell r="E2830">
            <v>240</v>
          </cell>
          <cell r="F2830">
            <v>7.37</v>
          </cell>
          <cell r="G2830">
            <v>8.57</v>
          </cell>
        </row>
        <row r="2831">
          <cell r="A2831" t="str">
            <v>SSCE10</v>
          </cell>
          <cell r="B2831" t="str">
            <v>Alemany C1</v>
          </cell>
          <cell r="C2831" t="str">
            <v>Serveis socioculturals i a la comunitat</v>
          </cell>
          <cell r="D2831">
            <v>3</v>
          </cell>
          <cell r="E2831">
            <v>240</v>
          </cell>
          <cell r="F2831">
            <v>7.37</v>
          </cell>
          <cell r="G2831">
            <v>8.57</v>
          </cell>
        </row>
        <row r="2832">
          <cell r="A2832" t="str">
            <v>SSCE11</v>
          </cell>
          <cell r="B2832" t="str">
            <v>Portuguès A1</v>
          </cell>
          <cell r="C2832" t="str">
            <v>Serveis socioculturals i a la comunitat</v>
          </cell>
          <cell r="D2832">
            <v>1</v>
          </cell>
          <cell r="E2832">
            <v>150</v>
          </cell>
          <cell r="F2832">
            <v>7.37</v>
          </cell>
          <cell r="G2832">
            <v>8.57</v>
          </cell>
        </row>
        <row r="2833">
          <cell r="A2833" t="str">
            <v>SSCE12</v>
          </cell>
          <cell r="B2833" t="str">
            <v>Francès A1</v>
          </cell>
          <cell r="C2833" t="str">
            <v>Serveis socioculturals i a la comunitat</v>
          </cell>
          <cell r="D2833">
            <v>1</v>
          </cell>
          <cell r="E2833">
            <v>150</v>
          </cell>
          <cell r="F2833">
            <v>7.37</v>
          </cell>
          <cell r="G2833">
            <v>8.57</v>
          </cell>
        </row>
        <row r="2834">
          <cell r="A2834" t="str">
            <v>SSCE13</v>
          </cell>
          <cell r="B2834" t="str">
            <v>Francès A2</v>
          </cell>
          <cell r="C2834" t="str">
            <v>Serveis socioculturals i a la comunitat</v>
          </cell>
          <cell r="D2834">
            <v>1</v>
          </cell>
          <cell r="E2834">
            <v>150</v>
          </cell>
          <cell r="F2834">
            <v>7.37</v>
          </cell>
          <cell r="G2834">
            <v>8.57</v>
          </cell>
        </row>
        <row r="2835">
          <cell r="A2835" t="str">
            <v>SSCE14</v>
          </cell>
          <cell r="B2835" t="str">
            <v>Francès B1</v>
          </cell>
          <cell r="C2835" t="str">
            <v>Serveis socioculturals i a la comunitat</v>
          </cell>
          <cell r="D2835">
            <v>2</v>
          </cell>
          <cell r="E2835">
            <v>240</v>
          </cell>
          <cell r="F2835">
            <v>7.37</v>
          </cell>
          <cell r="G2835">
            <v>8.57</v>
          </cell>
        </row>
        <row r="2836">
          <cell r="A2836" t="str">
            <v>SSCE15</v>
          </cell>
          <cell r="B2836" t="str">
            <v>Francès B2</v>
          </cell>
          <cell r="C2836" t="str">
            <v>Serveis socioculturals i a la comunitat</v>
          </cell>
          <cell r="D2836">
            <v>2</v>
          </cell>
          <cell r="E2836">
            <v>240</v>
          </cell>
          <cell r="F2836">
            <v>7.37</v>
          </cell>
          <cell r="G2836">
            <v>8.57</v>
          </cell>
        </row>
        <row r="2837">
          <cell r="A2837" t="str">
            <v>SSCE16</v>
          </cell>
          <cell r="B2837" t="str">
            <v>Portuguès A2</v>
          </cell>
          <cell r="C2837" t="str">
            <v>Serveis socioculturals i a la comunitat</v>
          </cell>
          <cell r="D2837">
            <v>1</v>
          </cell>
          <cell r="E2837">
            <v>150</v>
          </cell>
          <cell r="F2837">
            <v>7.37</v>
          </cell>
          <cell r="G2837">
            <v>8.57</v>
          </cell>
        </row>
        <row r="2838">
          <cell r="A2838" t="str">
            <v>SSCE17</v>
          </cell>
          <cell r="B2838" t="str">
            <v>Competències digitals docents</v>
          </cell>
          <cell r="C2838" t="str">
            <v>Serveis socioculturals i a la comunitat</v>
          </cell>
          <cell r="D2838">
            <v>2</v>
          </cell>
          <cell r="E2838">
            <v>60</v>
          </cell>
          <cell r="F2838">
            <v>7.37</v>
          </cell>
          <cell r="G2838">
            <v>8.57</v>
          </cell>
        </row>
        <row r="2839">
          <cell r="A2839" t="str">
            <v>SSCE18</v>
          </cell>
          <cell r="B2839" t="str">
            <v>Gamificació i Gestió de recursos digitals</v>
          </cell>
          <cell r="C2839" t="str">
            <v>Serveis socioculturals i a la comunitat</v>
          </cell>
          <cell r="D2839">
            <v>3</v>
          </cell>
          <cell r="E2839">
            <v>60</v>
          </cell>
          <cell r="F2839">
            <v>7.37</v>
          </cell>
          <cell r="G2839">
            <v>8.57</v>
          </cell>
        </row>
        <row r="2840">
          <cell r="A2840" t="str">
            <v>SSCE19</v>
          </cell>
          <cell r="B2840" t="str">
            <v>Tutorització de cursos online amb Moodle</v>
          </cell>
          <cell r="C2840" t="str">
            <v>Serveis socioculturals i a la comunitat</v>
          </cell>
          <cell r="D2840">
            <v>2</v>
          </cell>
          <cell r="E2840">
            <v>50</v>
          </cell>
          <cell r="F2840">
            <v>7.37</v>
          </cell>
          <cell r="G2840">
            <v>8.57</v>
          </cell>
        </row>
        <row r="2841">
          <cell r="A2841" t="str">
            <v>SSCE20</v>
          </cell>
          <cell r="B2841" t="str">
            <v>Competències digitals per a formadors i tutors segons el "marc comú de competència digital docent-digcomp"</v>
          </cell>
          <cell r="C2841" t="str">
            <v>Serveis socioculturals i a la comunitat</v>
          </cell>
          <cell r="D2841">
            <v>2</v>
          </cell>
          <cell r="E2841">
            <v>80</v>
          </cell>
          <cell r="F2841">
            <v>7.37</v>
          </cell>
          <cell r="G2841">
            <v>8.57</v>
          </cell>
        </row>
        <row r="2842">
          <cell r="A2842" t="str">
            <v>SSCE21</v>
          </cell>
          <cell r="B2842" t="str">
            <v>Tutorització de la formació pràctica en centres de treball</v>
          </cell>
          <cell r="C2842" t="str">
            <v>Serveis socioculturals i a la comunitat</v>
          </cell>
          <cell r="D2842">
            <v>2</v>
          </cell>
          <cell r="E2842">
            <v>25</v>
          </cell>
          <cell r="F2842">
            <v>7.37</v>
          </cell>
          <cell r="G2842">
            <v>8.57</v>
          </cell>
        </row>
        <row r="2843">
          <cell r="A2843" t="str">
            <v>SSCE22</v>
          </cell>
          <cell r="B2843" t="str">
            <v>Tutorització en teleformació</v>
          </cell>
          <cell r="C2843" t="str">
            <v>Serveis socioculturals i a la comunitat</v>
          </cell>
          <cell r="D2843">
            <v>2</v>
          </cell>
          <cell r="E2843">
            <v>50</v>
          </cell>
          <cell r="F2843">
            <v>7.37</v>
          </cell>
          <cell r="G2843">
            <v>8.57</v>
          </cell>
        </row>
        <row r="2844">
          <cell r="A2844" t="str">
            <v>SSCE23</v>
          </cell>
          <cell r="B2844" t="str">
            <v>Administració i gestió de plataformes LMS Moodle</v>
          </cell>
          <cell r="C2844" t="str">
            <v>Serveis socioculturals i a la comunitat</v>
          </cell>
          <cell r="D2844">
            <v>3</v>
          </cell>
          <cell r="E2844">
            <v>30</v>
          </cell>
          <cell r="F2844">
            <v>7.37</v>
          </cell>
          <cell r="G2844">
            <v>8.57</v>
          </cell>
        </row>
        <row r="2845">
          <cell r="A2845" t="str">
            <v>SSCE24</v>
          </cell>
          <cell r="B2845" t="str">
            <v>Noves tecnologies interactives a l'aula</v>
          </cell>
          <cell r="C2845" t="str">
            <v>Serveis socioculturals i a la comunitat</v>
          </cell>
          <cell r="D2845">
            <v>3</v>
          </cell>
          <cell r="E2845">
            <v>25</v>
          </cell>
          <cell r="F2845">
            <v>7.37</v>
          </cell>
          <cell r="G2845">
            <v>8.57</v>
          </cell>
        </row>
        <row r="2846">
          <cell r="A2846" t="str">
            <v>SSCE25</v>
          </cell>
          <cell r="B2846" t="str">
            <v>DISCIPLINA POSITIVA EN L'ETAPA INFANTIL</v>
          </cell>
          <cell r="C2846" t="str">
            <v>Serveis socioculturals i a la comunitat</v>
          </cell>
          <cell r="D2846">
            <v>2</v>
          </cell>
          <cell r="E2846">
            <v>30</v>
          </cell>
          <cell r="F2846">
            <v>7.37</v>
          </cell>
          <cell r="G2846">
            <v>8.57</v>
          </cell>
        </row>
        <row r="2847">
          <cell r="A2847" t="str">
            <v>SSCE26</v>
          </cell>
          <cell r="B2847" t="str">
            <v>Elaboració de projectes per a l'aprenentatge en educació</v>
          </cell>
          <cell r="C2847" t="str">
            <v>Serveis socioculturals i a la comunitat</v>
          </cell>
          <cell r="D2847">
            <v>2</v>
          </cell>
          <cell r="E2847">
            <v>30</v>
          </cell>
          <cell r="F2847">
            <v>7.37</v>
          </cell>
          <cell r="G2847">
            <v>8.57</v>
          </cell>
        </row>
        <row r="2848">
          <cell r="A2848" t="str">
            <v>SSCE27</v>
          </cell>
          <cell r="B2848" t="str">
            <v>Metodologies actives</v>
          </cell>
          <cell r="C2848" t="str">
            <v>Serveis socioculturals i a la comunitat</v>
          </cell>
          <cell r="D2848">
            <v>2</v>
          </cell>
          <cell r="E2848">
            <v>30</v>
          </cell>
          <cell r="F2848">
            <v>7.37</v>
          </cell>
          <cell r="G2848">
            <v>8.57</v>
          </cell>
        </row>
        <row r="2849">
          <cell r="A2849" t="str">
            <v>SSCE28</v>
          </cell>
          <cell r="B2849" t="str">
            <v>METODOLOGIES ACTIVES D'ENSENYAMENT</v>
          </cell>
          <cell r="C2849" t="str">
            <v>Serveis socioculturals i a la comunitat</v>
          </cell>
          <cell r="D2849">
            <v>2</v>
          </cell>
          <cell r="E2849">
            <v>60</v>
          </cell>
          <cell r="F2849">
            <v>7.37</v>
          </cell>
          <cell r="G2849">
            <v>8.57</v>
          </cell>
        </row>
        <row r="2850">
          <cell r="A2850" t="str">
            <v>SSCE29</v>
          </cell>
          <cell r="B2850" t="str">
            <v>Metodologies per a l'aula virtual</v>
          </cell>
          <cell r="C2850" t="str">
            <v>Serveis socioculturals i a la comunitat</v>
          </cell>
          <cell r="D2850">
            <v>2</v>
          </cell>
          <cell r="E2850">
            <v>50</v>
          </cell>
          <cell r="F2850">
            <v>7.37</v>
          </cell>
          <cell r="G2850">
            <v>8.57</v>
          </cell>
        </row>
        <row r="2851">
          <cell r="A2851" t="str">
            <v>SSCE30</v>
          </cell>
          <cell r="B2851" t="str">
            <v>Gestió de projectes de desenvolupament local i rural</v>
          </cell>
          <cell r="C2851" t="str">
            <v>Serveis socioculturals i a la comunitat</v>
          </cell>
          <cell r="D2851">
            <v>4</v>
          </cell>
          <cell r="E2851">
            <v>165</v>
          </cell>
          <cell r="F2851">
            <v>7.37</v>
          </cell>
          <cell r="G2851">
            <v>8.57</v>
          </cell>
        </row>
        <row r="2852">
          <cell r="A2852" t="str">
            <v>SSCE31</v>
          </cell>
          <cell r="B2852" t="str">
            <v>Docència digital de la Formació Professional</v>
          </cell>
          <cell r="C2852" t="str">
            <v>Serveis socioculturals i a la comunitat</v>
          </cell>
          <cell r="D2852">
            <v>3</v>
          </cell>
          <cell r="E2852">
            <v>60</v>
          </cell>
          <cell r="F2852">
            <v>7.37</v>
          </cell>
          <cell r="G2852">
            <v>8.57</v>
          </cell>
        </row>
        <row r="2853">
          <cell r="A2853" t="str">
            <v>SSCE32</v>
          </cell>
          <cell r="B2853" t="str">
            <v>Gamificació en la Formació de PRL</v>
          </cell>
          <cell r="C2853" t="str">
            <v>Serveis socioculturals i a la comunitat</v>
          </cell>
          <cell r="D2853">
            <v>2</v>
          </cell>
          <cell r="E2853">
            <v>40</v>
          </cell>
          <cell r="F2853">
            <v>7.37</v>
          </cell>
          <cell r="G2853">
            <v>8.57</v>
          </cell>
        </row>
        <row r="2854">
          <cell r="A2854" t="str">
            <v>SSCE33</v>
          </cell>
          <cell r="B2854" t="str">
            <v>LLENGUATGE NO SEXISTA PER A LA IGUALTAT DE GÈNERE</v>
          </cell>
          <cell r="C2854" t="str">
            <v>Serveis socioculturals i a la comunitat</v>
          </cell>
          <cell r="D2854">
            <v>3</v>
          </cell>
          <cell r="E2854">
            <v>30</v>
          </cell>
          <cell r="F2854">
            <v>7.37</v>
          </cell>
          <cell r="G2854">
            <v>8.57</v>
          </cell>
        </row>
        <row r="2855">
          <cell r="A2855" t="str">
            <v>SSCE34</v>
          </cell>
          <cell r="B2855" t="str">
            <v>APLICACIÓ DE LES TIC A LA FORMACIÓ</v>
          </cell>
          <cell r="C2855" t="str">
            <v>Serveis socioculturals i a la comunitat</v>
          </cell>
          <cell r="D2855">
            <v>3</v>
          </cell>
          <cell r="E2855">
            <v>30</v>
          </cell>
          <cell r="F2855">
            <v>7.37</v>
          </cell>
          <cell r="G2855">
            <v>8.57</v>
          </cell>
        </row>
        <row r="2856">
          <cell r="A2856" t="str">
            <v>SSCE35</v>
          </cell>
          <cell r="B2856" t="str">
            <v>Tutorització de cursos en entorns no presencials</v>
          </cell>
          <cell r="C2856" t="str">
            <v>Serveis socioculturals i a la comunitat</v>
          </cell>
          <cell r="D2856">
            <v>3</v>
          </cell>
          <cell r="E2856">
            <v>20</v>
          </cell>
          <cell r="F2856">
            <v>7.37</v>
          </cell>
          <cell r="G2856">
            <v>8.57</v>
          </cell>
        </row>
        <row r="2857">
          <cell r="A2857" t="str">
            <v>SSCG0001</v>
          </cell>
          <cell r="B2857" t="str">
            <v>ANIMACIÓ ESTIMULATIVA AMB PERSONES EN SITUACIÓ DE DEPENDÈNCIA</v>
          </cell>
          <cell r="C2857" t="str">
            <v>Serveis socioculturals i a la comunitat</v>
          </cell>
          <cell r="D2857">
            <v>3</v>
          </cell>
          <cell r="E2857">
            <v>280</v>
          </cell>
          <cell r="F2857">
            <v>7.37</v>
          </cell>
          <cell r="G2857">
            <v>8.57</v>
          </cell>
        </row>
        <row r="2858">
          <cell r="A2858" t="str">
            <v>SSCG0002</v>
          </cell>
          <cell r="B2858" t="str">
            <v>ATENCIÓ INTEGRAL I CENTRADA EN LA PERSONA PER A EQUIPS MULTIDISCIPLINARIS D' ATENCIÓ</v>
          </cell>
          <cell r="C2858" t="str">
            <v>Serveis socioculturals i a la comunitat</v>
          </cell>
          <cell r="D2858">
            <v>1</v>
          </cell>
          <cell r="E2858">
            <v>60</v>
          </cell>
          <cell r="F2858">
            <v>7.37</v>
          </cell>
          <cell r="G2858">
            <v>8.57</v>
          </cell>
        </row>
        <row r="2859">
          <cell r="A2859" t="str">
            <v>SSCG0003</v>
          </cell>
          <cell r="B2859" t="str">
            <v>ORIENTACIÓ I FORMACIÓ A PERSONES MIGRANTS</v>
          </cell>
          <cell r="C2859" t="str">
            <v>Serveis socioculturals i a la comunitat</v>
          </cell>
          <cell r="D2859">
            <v>1</v>
          </cell>
          <cell r="E2859">
            <v>40</v>
          </cell>
          <cell r="F2859">
            <v>7.37</v>
          </cell>
          <cell r="G2859">
            <v>8.57</v>
          </cell>
        </row>
        <row r="2860">
          <cell r="A2860" t="str">
            <v>SSCG0004</v>
          </cell>
          <cell r="B2860" t="str">
            <v>INTERVENCIONS ASSISTIDES AMB CAVALLS</v>
          </cell>
          <cell r="C2860" t="str">
            <v>Serveis socioculturals i a la comunitat</v>
          </cell>
          <cell r="D2860">
            <v>1</v>
          </cell>
          <cell r="E2860">
            <v>150</v>
          </cell>
          <cell r="F2860">
            <v>7.37</v>
          </cell>
          <cell r="G2860">
            <v>8.57</v>
          </cell>
        </row>
        <row r="2861">
          <cell r="A2861" t="str">
            <v>SSCG0005</v>
          </cell>
          <cell r="B2861" t="str">
            <v>Acompanyament al procés de dol</v>
          </cell>
          <cell r="C2861" t="str">
            <v>Serveis socioculturals i a la comunitat</v>
          </cell>
          <cell r="D2861">
            <v>1</v>
          </cell>
          <cell r="E2861">
            <v>20</v>
          </cell>
          <cell r="F2861">
            <v>7.37</v>
          </cell>
          <cell r="G2861">
            <v>8.57</v>
          </cell>
        </row>
        <row r="2862">
          <cell r="A2862" t="str">
            <v>SSCG0006</v>
          </cell>
          <cell r="B2862" t="str">
            <v>Eines d'interveción educativa contra la violència masclista</v>
          </cell>
          <cell r="C2862" t="str">
            <v>Serveis socioculturals i a la comunitat</v>
          </cell>
          <cell r="D2862">
            <v>3</v>
          </cell>
          <cell r="E2862">
            <v>30</v>
          </cell>
          <cell r="F2862">
            <v>7.37</v>
          </cell>
          <cell r="G2862">
            <v>8.57</v>
          </cell>
        </row>
        <row r="2863">
          <cell r="A2863" t="str">
            <v>SSCG0007</v>
          </cell>
          <cell r="B2863" t="str">
            <v>Detecció i abordatge de situacions de risc als domicilis</v>
          </cell>
          <cell r="C2863" t="str">
            <v>Serveis socioculturals i a la comunitat</v>
          </cell>
          <cell r="D2863">
            <v>2</v>
          </cell>
          <cell r="E2863">
            <v>10</v>
          </cell>
          <cell r="F2863">
            <v>7.37</v>
          </cell>
          <cell r="G2863">
            <v>8.57</v>
          </cell>
        </row>
        <row r="2864">
          <cell r="A2864" t="str">
            <v>SSCG0008</v>
          </cell>
          <cell r="B2864" t="str">
            <v>Aproximació a la salut mental</v>
          </cell>
          <cell r="C2864" t="str">
            <v>Serveis socioculturals i a la comunitat</v>
          </cell>
          <cell r="D2864">
            <v>2</v>
          </cell>
          <cell r="E2864">
            <v>10</v>
          </cell>
          <cell r="F2864">
            <v>7.37</v>
          </cell>
          <cell r="G2864">
            <v>8.57</v>
          </cell>
        </row>
        <row r="2865">
          <cell r="A2865" t="str">
            <v>SSCG0009</v>
          </cell>
          <cell r="B2865" t="str">
            <v>Serveis assistencials a víctimes de violència de gènere</v>
          </cell>
          <cell r="C2865" t="str">
            <v>Serveis socioculturals i a la comunitat</v>
          </cell>
          <cell r="D2865">
            <v>2</v>
          </cell>
          <cell r="E2865">
            <v>30</v>
          </cell>
          <cell r="F2865">
            <v>7.37</v>
          </cell>
          <cell r="G2865">
            <v>8.57</v>
          </cell>
        </row>
        <row r="2866">
          <cell r="A2866" t="str">
            <v>SSCG0010</v>
          </cell>
          <cell r="B2866" t="str">
            <v>Maneig de les crisis d'agressivitat</v>
          </cell>
          <cell r="C2866" t="str">
            <v>Serveis socioculturals i a la comunitat</v>
          </cell>
          <cell r="D2866">
            <v>2</v>
          </cell>
          <cell r="E2866">
            <v>20</v>
          </cell>
          <cell r="F2866">
            <v>7.37</v>
          </cell>
          <cell r="G2866">
            <v>8.57</v>
          </cell>
        </row>
        <row r="2867">
          <cell r="A2867" t="str">
            <v>SSCG0011</v>
          </cell>
          <cell r="B2867" t="str">
            <v>Gestió de l'estrès per a professionals sociosanitaris</v>
          </cell>
          <cell r="C2867" t="str">
            <v>Serveis socioculturals i a la comunitat</v>
          </cell>
          <cell r="D2867">
            <v>2</v>
          </cell>
          <cell r="E2867">
            <v>20</v>
          </cell>
          <cell r="F2867">
            <v>7.37</v>
          </cell>
          <cell r="G2867">
            <v>8.57</v>
          </cell>
        </row>
        <row r="2868">
          <cell r="A2868" t="str">
            <v>SSCG0012</v>
          </cell>
          <cell r="B2868" t="str">
            <v>Discapacitats i lleure</v>
          </cell>
          <cell r="C2868" t="str">
            <v>Serveis socioculturals i a la comunitat</v>
          </cell>
          <cell r="D2868">
            <v>1</v>
          </cell>
          <cell r="E2868">
            <v>30</v>
          </cell>
          <cell r="F2868">
            <v>7.37</v>
          </cell>
          <cell r="G2868">
            <v>8.57</v>
          </cell>
        </row>
        <row r="2869">
          <cell r="A2869" t="str">
            <v>SSCG0013</v>
          </cell>
          <cell r="B2869" t="str">
            <v>Intervenció socioeducativa amb persones grans</v>
          </cell>
          <cell r="C2869" t="str">
            <v>Serveis socioculturals i a la comunitat</v>
          </cell>
          <cell r="D2869">
            <v>3</v>
          </cell>
          <cell r="E2869">
            <v>24</v>
          </cell>
          <cell r="F2869">
            <v>7.37</v>
          </cell>
          <cell r="G2869">
            <v>8.57</v>
          </cell>
        </row>
        <row r="2870">
          <cell r="A2870" t="str">
            <v>SSCG0014</v>
          </cell>
          <cell r="B2870" t="str">
            <v>Tècniques bàsiques d'assistència a persones en salut mental</v>
          </cell>
          <cell r="C2870" t="str">
            <v>Serveis socioculturals i a la comunitat</v>
          </cell>
          <cell r="D2870">
            <v>2</v>
          </cell>
          <cell r="E2870">
            <v>40</v>
          </cell>
          <cell r="F2870">
            <v>7.37</v>
          </cell>
          <cell r="G2870">
            <v>8.57</v>
          </cell>
        </row>
        <row r="2871">
          <cell r="A2871" t="str">
            <v>SSCG0015</v>
          </cell>
          <cell r="B2871" t="str">
            <v>Gestió restaurativa de les relacions i el conflicte</v>
          </cell>
          <cell r="C2871" t="str">
            <v>Serveis socioculturals i a la comunitat</v>
          </cell>
          <cell r="D2871">
            <v>1</v>
          </cell>
          <cell r="E2871">
            <v>20</v>
          </cell>
          <cell r="F2871">
            <v>7.37</v>
          </cell>
          <cell r="G2871">
            <v>8.57</v>
          </cell>
        </row>
        <row r="2872">
          <cell r="A2872" t="str">
            <v>SSCG0016</v>
          </cell>
          <cell r="B2872" t="str">
            <v>Tècniques de control i contenció del pànic col·lectiu</v>
          </cell>
          <cell r="C2872" t="str">
            <v>Serveis socioculturals i a la comunitat</v>
          </cell>
          <cell r="D2872">
            <v>2</v>
          </cell>
          <cell r="E2872">
            <v>30</v>
          </cell>
          <cell r="F2872">
            <v>7.37</v>
          </cell>
          <cell r="G2872">
            <v>8.57</v>
          </cell>
        </row>
        <row r="2873">
          <cell r="A2873" t="str">
            <v>SSCG0017</v>
          </cell>
          <cell r="B2873" t="str">
            <v>Atenció centrada en la persona</v>
          </cell>
          <cell r="C2873" t="str">
            <v>Serveis socioculturals i a la comunitat</v>
          </cell>
          <cell r="D2873">
            <v>2</v>
          </cell>
          <cell r="E2873">
            <v>20</v>
          </cell>
          <cell r="F2873">
            <v>7.37</v>
          </cell>
          <cell r="G2873">
            <v>8.57</v>
          </cell>
        </row>
        <row r="2874">
          <cell r="A2874" t="str">
            <v>SSCG0018</v>
          </cell>
          <cell r="B2874" t="str">
            <v>El pla individual d'atenció integral com a eix de l'atenció centrada en la persona</v>
          </cell>
          <cell r="C2874" t="str">
            <v>Serveis socioculturals i a la comunitat</v>
          </cell>
          <cell r="D2874">
            <v>2</v>
          </cell>
          <cell r="E2874">
            <v>10</v>
          </cell>
          <cell r="F2874">
            <v>7.37</v>
          </cell>
          <cell r="G2874">
            <v>8.57</v>
          </cell>
        </row>
        <row r="2875">
          <cell r="A2875" t="str">
            <v>SSCG0019</v>
          </cell>
          <cell r="B2875" t="str">
            <v>Gestió de la diversitat familiar des de l'atenció social</v>
          </cell>
          <cell r="C2875" t="str">
            <v>Serveis socioculturals i a la comunitat</v>
          </cell>
          <cell r="D2875">
            <v>2</v>
          </cell>
          <cell r="E2875">
            <v>20</v>
          </cell>
          <cell r="F2875">
            <v>7.37</v>
          </cell>
          <cell r="G2875">
            <v>8.57</v>
          </cell>
        </row>
        <row r="2876">
          <cell r="A2876" t="str">
            <v>SSCG0020</v>
          </cell>
          <cell r="B2876" t="str">
            <v>Prevenció del maltractament en l'àmbit geriàtric</v>
          </cell>
          <cell r="C2876" t="str">
            <v>Serveis socioculturals i a la comunitat</v>
          </cell>
          <cell r="D2876">
            <v>2</v>
          </cell>
          <cell r="E2876">
            <v>15</v>
          </cell>
          <cell r="F2876">
            <v>7.37</v>
          </cell>
          <cell r="G2876">
            <v>8.57</v>
          </cell>
        </row>
        <row r="2877">
          <cell r="A2877" t="str">
            <v>SSCG0021</v>
          </cell>
          <cell r="B2877" t="str">
            <v>Serveis assistencials a persones amb dependència</v>
          </cell>
          <cell r="C2877" t="str">
            <v>Serveis socioculturals i a la comunitat</v>
          </cell>
          <cell r="D2877">
            <v>2</v>
          </cell>
          <cell r="E2877">
            <v>30</v>
          </cell>
          <cell r="F2877">
            <v>7.37</v>
          </cell>
          <cell r="G2877">
            <v>8.57</v>
          </cell>
        </row>
        <row r="2878">
          <cell r="A2878" t="str">
            <v>SSCG0022</v>
          </cell>
          <cell r="B2878" t="str">
            <v>Tècniques d'acompanyament a través del counselling</v>
          </cell>
          <cell r="C2878" t="str">
            <v>Serveis socioculturals i a la comunitat</v>
          </cell>
          <cell r="D2878">
            <v>2</v>
          </cell>
          <cell r="E2878">
            <v>20</v>
          </cell>
          <cell r="F2878">
            <v>7.37</v>
          </cell>
          <cell r="G2878">
            <v>8.57</v>
          </cell>
        </row>
        <row r="2879">
          <cell r="A2879" t="str">
            <v>SSCG0023</v>
          </cell>
          <cell r="B2879" t="str">
            <v>Educació sexual i afectiva en el procés d'envelliment</v>
          </cell>
          <cell r="C2879" t="str">
            <v>Serveis socioculturals i a la comunitat</v>
          </cell>
          <cell r="D2879">
            <v>2</v>
          </cell>
          <cell r="E2879">
            <v>20</v>
          </cell>
          <cell r="F2879">
            <v>7.37</v>
          </cell>
          <cell r="G2879">
            <v>8.57</v>
          </cell>
        </row>
        <row r="2880">
          <cell r="A2880" t="str">
            <v>SSCG0024</v>
          </cell>
          <cell r="B2880" t="str">
            <v>Teràpia d'estimulació amb nines|canells per a persones amb demència</v>
          </cell>
          <cell r="C2880" t="str">
            <v>Serveis socioculturals i a la comunitat</v>
          </cell>
          <cell r="D2880">
            <v>3</v>
          </cell>
          <cell r="E2880">
            <v>20</v>
          </cell>
          <cell r="F2880">
            <v>7.37</v>
          </cell>
          <cell r="G2880">
            <v>8.57</v>
          </cell>
        </row>
        <row r="2881">
          <cell r="A2881" t="str">
            <v>SSCG0025</v>
          </cell>
          <cell r="B2881" t="str">
            <v>Comunicació augmentativa i alternativa en persones amb discapacitat</v>
          </cell>
          <cell r="C2881" t="str">
            <v>Serveis socioculturals i a la comunitat</v>
          </cell>
          <cell r="D2881">
            <v>2</v>
          </cell>
          <cell r="E2881">
            <v>25</v>
          </cell>
          <cell r="F2881">
            <v>7.37</v>
          </cell>
          <cell r="G2881">
            <v>8.57</v>
          </cell>
        </row>
        <row r="2882">
          <cell r="A2882" t="str">
            <v>SSCG0026</v>
          </cell>
          <cell r="B2882" t="str">
            <v>Addiccions en adolescents, l'ús patològic de les tecnologies d'informació i comunicació.</v>
          </cell>
          <cell r="C2882" t="str">
            <v>Serveis socioculturals i a la comunitat</v>
          </cell>
          <cell r="D2882">
            <v>2</v>
          </cell>
          <cell r="E2882">
            <v>20</v>
          </cell>
          <cell r="F2882">
            <v>7.37</v>
          </cell>
          <cell r="G2882">
            <v>8.57</v>
          </cell>
        </row>
        <row r="2883">
          <cell r="A2883" t="str">
            <v>SSCG0027</v>
          </cell>
          <cell r="B2883" t="str">
            <v>Condicionament físic per a la tercera edat</v>
          </cell>
          <cell r="C2883" t="str">
            <v>Serveis socioculturals i a la comunitat</v>
          </cell>
          <cell r="D2883">
            <v>2</v>
          </cell>
          <cell r="E2883">
            <v>50</v>
          </cell>
          <cell r="F2883">
            <v>7.37</v>
          </cell>
          <cell r="G2883">
            <v>8.57</v>
          </cell>
        </row>
        <row r="2884">
          <cell r="A2884" t="str">
            <v>SSCG0028</v>
          </cell>
          <cell r="B2884" t="str">
            <v>Atenció al malalt d'alzheimer</v>
          </cell>
          <cell r="C2884" t="str">
            <v>Serveis socioculturals i a la comunitat</v>
          </cell>
          <cell r="D2884">
            <v>2</v>
          </cell>
          <cell r="E2884">
            <v>20</v>
          </cell>
          <cell r="F2884">
            <v>7.37</v>
          </cell>
          <cell r="G2884">
            <v>8.57</v>
          </cell>
        </row>
        <row r="2885">
          <cell r="A2885" t="str">
            <v>SSCG0029</v>
          </cell>
          <cell r="B2885" t="str">
            <v>Atenció a persones malaltes amb demència</v>
          </cell>
          <cell r="C2885" t="str">
            <v>Serveis socioculturals i a la comunitat</v>
          </cell>
          <cell r="D2885">
            <v>2</v>
          </cell>
          <cell r="E2885">
            <v>15</v>
          </cell>
          <cell r="F2885">
            <v>7.37</v>
          </cell>
          <cell r="G2885">
            <v>8.57</v>
          </cell>
        </row>
        <row r="2886">
          <cell r="A2886" t="str">
            <v>SSCG0030</v>
          </cell>
          <cell r="B2886" t="str">
            <v>Envelliment actiu i activitats socioeducatives amb personis majors</v>
          </cell>
          <cell r="C2886" t="str">
            <v>Serveis socioculturals i a la comunitat</v>
          </cell>
          <cell r="D2886">
            <v>3</v>
          </cell>
          <cell r="E2886">
            <v>20</v>
          </cell>
          <cell r="F2886">
            <v>7.37</v>
          </cell>
          <cell r="G2886">
            <v>8.57</v>
          </cell>
        </row>
        <row r="2887">
          <cell r="A2887" t="str">
            <v>SSCG0031</v>
          </cell>
          <cell r="B2887" t="str">
            <v>Gestió d'equips de reflexió ètica en les organitzacions sociosanitàries</v>
          </cell>
          <cell r="C2887" t="str">
            <v>Serveis socioculturals i a la comunitat</v>
          </cell>
          <cell r="D2887">
            <v>3</v>
          </cell>
          <cell r="E2887">
            <v>20</v>
          </cell>
          <cell r="F2887">
            <v>7.37</v>
          </cell>
          <cell r="G2887">
            <v>8.57</v>
          </cell>
        </row>
        <row r="2888">
          <cell r="A2888" t="str">
            <v>SSCG0032</v>
          </cell>
          <cell r="B2888" t="str">
            <v>La història de vida com a instrument de l'atenció centrat en la persona</v>
          </cell>
          <cell r="C2888" t="str">
            <v>Serveis socioculturals i a la comunitat</v>
          </cell>
          <cell r="D2888">
            <v>1</v>
          </cell>
          <cell r="E2888">
            <v>10</v>
          </cell>
          <cell r="F2888">
            <v>7.37</v>
          </cell>
          <cell r="G2888">
            <v>8.57</v>
          </cell>
        </row>
        <row r="2889">
          <cell r="A2889" t="str">
            <v>SSCG0033</v>
          </cell>
          <cell r="B2889" t="str">
            <v>Mediació juvenil</v>
          </cell>
          <cell r="C2889" t="str">
            <v>Serveis socioculturals i a la comunitat</v>
          </cell>
          <cell r="D2889">
            <v>2</v>
          </cell>
          <cell r="E2889">
            <v>30</v>
          </cell>
          <cell r="F2889">
            <v>7.37</v>
          </cell>
          <cell r="G2889">
            <v>8.57</v>
          </cell>
        </row>
        <row r="2890">
          <cell r="A2890" t="str">
            <v>SSCG0034</v>
          </cell>
          <cell r="B2890" t="str">
            <v>Atenció a les persones majors en les residències per COVID-19</v>
          </cell>
          <cell r="C2890" t="str">
            <v>Serveis socioculturals i a la comunitat</v>
          </cell>
          <cell r="D2890">
            <v>2</v>
          </cell>
          <cell r="E2890">
            <v>14</v>
          </cell>
          <cell r="F2890">
            <v>7.37</v>
          </cell>
          <cell r="G2890">
            <v>8.57</v>
          </cell>
        </row>
        <row r="2891">
          <cell r="A2891" t="str">
            <v>SSCG0035</v>
          </cell>
          <cell r="B2891" t="str">
            <v>Tècniques i cures auxiliars en geriatria</v>
          </cell>
          <cell r="C2891" t="str">
            <v>Serveis socioculturals i a la comunitat</v>
          </cell>
          <cell r="D2891">
            <v>1</v>
          </cell>
          <cell r="E2891">
            <v>20</v>
          </cell>
          <cell r="F2891">
            <v>7.37</v>
          </cell>
          <cell r="G2891">
            <v>8.57</v>
          </cell>
        </row>
        <row r="2892">
          <cell r="A2892" t="str">
            <v>SSCG0036</v>
          </cell>
          <cell r="B2892" t="str">
            <v>SUPORT EN L'ATENCIÓ A LA DEPENDÈNCIA PER A PERSONES AMB DISCAPACITAT</v>
          </cell>
          <cell r="C2892" t="str">
            <v>Serveis socioculturals i a la comunitat</v>
          </cell>
          <cell r="D2892">
            <v>1</v>
          </cell>
          <cell r="E2892">
            <v>800</v>
          </cell>
          <cell r="F2892">
            <v>7.37</v>
          </cell>
          <cell r="G2892">
            <v>8.57</v>
          </cell>
        </row>
        <row r="2893">
          <cell r="A2893" t="str">
            <v>SSCG0037</v>
          </cell>
          <cell r="B2893" t="str">
            <v>Suport en activitats de prevenció i promoció de la salut mental</v>
          </cell>
          <cell r="C2893" t="str">
            <v>Serveis socioculturals i a la comunitat</v>
          </cell>
          <cell r="D2893">
            <v>2</v>
          </cell>
          <cell r="E2893">
            <v>100</v>
          </cell>
          <cell r="F2893">
            <v>7.37</v>
          </cell>
          <cell r="G2893">
            <v>8.57</v>
          </cell>
        </row>
        <row r="2894">
          <cell r="A2894" t="str">
            <v>SSCG0038</v>
          </cell>
          <cell r="B2894" t="str">
            <v>DETECCIÓ I ACTUACIÓ DAVANT ELS MALTRACTAMENTS EN LA INFÀNCIA</v>
          </cell>
          <cell r="C2894" t="str">
            <v>Serveis socioculturals i a la comunitat</v>
          </cell>
          <cell r="D2894">
            <v>1</v>
          </cell>
          <cell r="E2894">
            <v>40</v>
          </cell>
          <cell r="F2894">
            <v>7.37</v>
          </cell>
          <cell r="G2894">
            <v>8.57</v>
          </cell>
        </row>
        <row r="2895">
          <cell r="A2895" t="str">
            <v>SSCG0039</v>
          </cell>
          <cell r="B2895" t="str">
            <v>ABORDATGE PROFESSIONAL EN L'ATENCIÓ A PACIENTS DEPENDENTS</v>
          </cell>
          <cell r="C2895" t="str">
            <v>Serveis socioculturals i a la comunitat</v>
          </cell>
          <cell r="D2895">
            <v>1</v>
          </cell>
          <cell r="E2895">
            <v>100</v>
          </cell>
          <cell r="F2895">
            <v>7.37</v>
          </cell>
          <cell r="G2895">
            <v>8.57</v>
          </cell>
        </row>
        <row r="2896">
          <cell r="A2896" t="str">
            <v>SSCG0040</v>
          </cell>
          <cell r="B2896" t="str">
            <v>ORIENTACIÓ I INTERVENCIÓ SOCIAL AMB PERSONES EN RISC D' EXCLUSIÓ</v>
          </cell>
          <cell r="C2896" t="str">
            <v>Serveis socioculturals i a la comunitat</v>
          </cell>
          <cell r="D2896">
            <v>1</v>
          </cell>
          <cell r="E2896">
            <v>60</v>
          </cell>
          <cell r="F2896">
            <v>7.37</v>
          </cell>
          <cell r="G2896">
            <v>8.57</v>
          </cell>
        </row>
        <row r="2897">
          <cell r="A2897" t="str">
            <v>SSCG0041</v>
          </cell>
          <cell r="B2897" t="str">
            <v>Suport entre iguals</v>
          </cell>
          <cell r="C2897" t="str">
            <v>Serveis socioculturals i a la comunitat</v>
          </cell>
          <cell r="D2897">
            <v>2</v>
          </cell>
          <cell r="E2897">
            <v>160</v>
          </cell>
          <cell r="F2897">
            <v>7.37</v>
          </cell>
          <cell r="G2897">
            <v>8.57</v>
          </cell>
        </row>
        <row r="2898">
          <cell r="A2898" t="str">
            <v>SSCG0042</v>
          </cell>
          <cell r="B2898" t="str">
            <v>INTERVENCIÓ I PREVENCIÓ DE LA SOLEDAT EN PERSONES GRANS USUÀRIES DE SERVEIS D' ATENCIÓ SOCIOSANITÀRIA</v>
          </cell>
          <cell r="C2898" t="str">
            <v>Serveis socioculturals i a la comunitat</v>
          </cell>
          <cell r="D2898">
            <v>2</v>
          </cell>
          <cell r="E2898">
            <v>35</v>
          </cell>
          <cell r="F2898">
            <v>7.37</v>
          </cell>
          <cell r="G2898">
            <v>8.57</v>
          </cell>
        </row>
        <row r="2899">
          <cell r="A2899" t="str">
            <v>SSCG01</v>
          </cell>
          <cell r="B2899" t="str">
            <v>Atenció sociosanitària a persones dependents amb Alzheimer o altres demències en institucions socials</v>
          </cell>
          <cell r="C2899" t="str">
            <v>Serveis socioculturals i a la comunitat</v>
          </cell>
          <cell r="D2899">
            <v>2</v>
          </cell>
          <cell r="E2899">
            <v>100</v>
          </cell>
          <cell r="F2899">
            <v>7.37</v>
          </cell>
          <cell r="G2899">
            <v>8.57</v>
          </cell>
        </row>
        <row r="2900">
          <cell r="A2900" t="str">
            <v>SSCG02</v>
          </cell>
          <cell r="B2900" t="str">
            <v>Intervenció de l'ocupació domèstica en la cura de persones grans</v>
          </cell>
          <cell r="C2900" t="str">
            <v>Serveis socioculturals i a la comunitat</v>
          </cell>
          <cell r="D2900">
            <v>1</v>
          </cell>
          <cell r="E2900">
            <v>80</v>
          </cell>
          <cell r="F2900">
            <v>7.37</v>
          </cell>
          <cell r="G2900">
            <v>8.57</v>
          </cell>
        </row>
        <row r="2901">
          <cell r="A2901" t="str">
            <v>SSCG03</v>
          </cell>
          <cell r="B2901" t="str">
            <v>Atenció integrada en les cures professionals a la persona amb malaltia crònica</v>
          </cell>
          <cell r="C2901" t="str">
            <v>Serveis socioculturals i a la comunitat</v>
          </cell>
          <cell r="D2901">
            <v>2</v>
          </cell>
          <cell r="E2901">
            <v>90</v>
          </cell>
          <cell r="F2901">
            <v>7.37</v>
          </cell>
          <cell r="G2901">
            <v>8.57</v>
          </cell>
        </row>
        <row r="2902">
          <cell r="A2902" t="str">
            <v>SSCG04</v>
          </cell>
          <cell r="B2902" t="str">
            <v>Atenció integral i centrada en la persona per a professionals de centres de serveis socials</v>
          </cell>
          <cell r="C2902" t="str">
            <v>Serveis socioculturals i a la comunitat</v>
          </cell>
          <cell r="D2902">
            <v>3</v>
          </cell>
          <cell r="E2902">
            <v>170</v>
          </cell>
          <cell r="F2902">
            <v>7.37</v>
          </cell>
          <cell r="G2902">
            <v>8.57</v>
          </cell>
        </row>
        <row r="2903">
          <cell r="A2903" t="str">
            <v>SSCG05</v>
          </cell>
          <cell r="B2903" t="str">
            <v>Atenció integral i centrada en la persona per a professionals dels serveis socials de base i atenció domiciliària</v>
          </cell>
          <cell r="C2903" t="str">
            <v>Serveis socioculturals i a la comunitat</v>
          </cell>
          <cell r="D2903">
            <v>3</v>
          </cell>
          <cell r="E2903">
            <v>170</v>
          </cell>
          <cell r="F2903">
            <v>7.37</v>
          </cell>
          <cell r="G2903">
            <v>8.57</v>
          </cell>
        </row>
        <row r="2904">
          <cell r="A2904" t="str">
            <v>SSCG06</v>
          </cell>
          <cell r="B2904" t="str">
            <v>Atenció integral i centrada en la persona per a professionals d'atenció continuada en centres i domicilis</v>
          </cell>
          <cell r="C2904" t="str">
            <v>Serveis socioculturals i a la comunitat</v>
          </cell>
          <cell r="D2904">
            <v>1</v>
          </cell>
          <cell r="E2904">
            <v>180</v>
          </cell>
          <cell r="F2904">
            <v>7.37</v>
          </cell>
          <cell r="G2904">
            <v>8.57</v>
          </cell>
        </row>
        <row r="2905">
          <cell r="A2905" t="str">
            <v>SSCG08</v>
          </cell>
          <cell r="B2905" t="str">
            <v>Millora de l'acció social a través de la transformació digital</v>
          </cell>
          <cell r="C2905" t="str">
            <v>Serveis socioculturals i a la comunitat</v>
          </cell>
          <cell r="D2905">
            <v>4</v>
          </cell>
          <cell r="E2905">
            <v>220</v>
          </cell>
          <cell r="F2905">
            <v>7.37</v>
          </cell>
          <cell r="G2905">
            <v>8.57</v>
          </cell>
        </row>
        <row r="2906">
          <cell r="A2906" t="str">
            <v>SSCG09</v>
          </cell>
          <cell r="B2906" t="str">
            <v>Atenció terapèutica ocupacional domiciliària i en centres</v>
          </cell>
          <cell r="C2906" t="str">
            <v>Serveis socioculturals i a la comunitat</v>
          </cell>
          <cell r="D2906">
            <v>4</v>
          </cell>
          <cell r="E2906">
            <v>280</v>
          </cell>
          <cell r="F2906">
            <v>7.37</v>
          </cell>
          <cell r="G2906">
            <v>8.57</v>
          </cell>
        </row>
        <row r="2907">
          <cell r="A2907" t="str">
            <v>SSCG10</v>
          </cell>
          <cell r="B2907" t="str">
            <v>Coordinació i gestió de serveis d'atenció domiciliària</v>
          </cell>
          <cell r="C2907" t="str">
            <v>Serveis socioculturals i a la comunitat</v>
          </cell>
          <cell r="D2907">
            <v>4</v>
          </cell>
          <cell r="E2907">
            <v>280</v>
          </cell>
          <cell r="F2907">
            <v>7.37</v>
          </cell>
          <cell r="G2907">
            <v>8.57</v>
          </cell>
        </row>
        <row r="2908">
          <cell r="A2908" t="str">
            <v>SSCG11</v>
          </cell>
          <cell r="B2908" t="str">
            <v>Atenció especialitzada a persones dependents amb Trastorn de l'Espectre de l'Autisme</v>
          </cell>
          <cell r="C2908" t="str">
            <v>Serveis socioculturals i a la comunitat</v>
          </cell>
          <cell r="D2908">
            <v>2</v>
          </cell>
          <cell r="E2908">
            <v>250</v>
          </cell>
          <cell r="F2908">
            <v>7.37</v>
          </cell>
          <cell r="G2908">
            <v>8.57</v>
          </cell>
        </row>
        <row r="2909">
          <cell r="A2909" t="str">
            <v>SSCG12</v>
          </cell>
          <cell r="B2909" t="str">
            <v>Procediments bàsics a l'atenció sociosanitària</v>
          </cell>
          <cell r="C2909" t="str">
            <v>Serveis socioculturals i a la comunitat</v>
          </cell>
          <cell r="D2909">
            <v>1</v>
          </cell>
          <cell r="E2909">
            <v>125</v>
          </cell>
          <cell r="F2909">
            <v>7.37</v>
          </cell>
          <cell r="G2909">
            <v>8.57</v>
          </cell>
        </row>
        <row r="2910">
          <cell r="A2910" t="str">
            <v>SSCG13</v>
          </cell>
          <cell r="B2910" t="str">
            <v>Noves tecnologies aplicades a persones majors amb trastorns cognitius</v>
          </cell>
          <cell r="C2910" t="str">
            <v>Serveis socioculturals i a la comunitat</v>
          </cell>
          <cell r="D2910">
            <v>2</v>
          </cell>
          <cell r="E2910">
            <v>40</v>
          </cell>
          <cell r="F2910">
            <v>7.37</v>
          </cell>
          <cell r="G2910">
            <v>8.57</v>
          </cell>
        </row>
        <row r="2911">
          <cell r="A2911" t="str">
            <v>SSCG14</v>
          </cell>
          <cell r="B2911" t="str">
            <v>Comunicació augmentativa i alternativa basada en pictogrames</v>
          </cell>
          <cell r="C2911" t="str">
            <v>Serveis socioculturals i a la comunitat</v>
          </cell>
          <cell r="D2911">
            <v>2</v>
          </cell>
          <cell r="E2911">
            <v>40</v>
          </cell>
          <cell r="F2911">
            <v>7.37</v>
          </cell>
          <cell r="G2911">
            <v>8.57</v>
          </cell>
        </row>
        <row r="2912">
          <cell r="A2912" t="str">
            <v>SSCG15</v>
          </cell>
          <cell r="B2912" t="str">
            <v>Atenció i suport en la cura de l'etapa final de la vida a domicilis i institucions</v>
          </cell>
          <cell r="C2912" t="str">
            <v>Serveis socioculturals i a la comunitat</v>
          </cell>
          <cell r="D2912">
            <v>2</v>
          </cell>
          <cell r="E2912">
            <v>90</v>
          </cell>
          <cell r="F2912">
            <v>7.37</v>
          </cell>
          <cell r="G2912">
            <v>8.57</v>
          </cell>
        </row>
        <row r="2913">
          <cell r="A2913" t="str">
            <v>SSCG16</v>
          </cell>
          <cell r="B2913" t="str">
            <v>Atenció integral i centrada en la persona per a professionals de centres de serveis socials</v>
          </cell>
          <cell r="C2913" t="str">
            <v>Serveis socioculturals i a la comunitat</v>
          </cell>
          <cell r="D2913">
            <v>3</v>
          </cell>
          <cell r="E2913">
            <v>140</v>
          </cell>
          <cell r="F2913">
            <v>7.37</v>
          </cell>
          <cell r="G2913">
            <v>8.57</v>
          </cell>
        </row>
        <row r="2914">
          <cell r="A2914" t="str">
            <v>SSCG17</v>
          </cell>
          <cell r="B2914" t="str">
            <v>Atenció integral i centrada en la persona per a professionals dels serveis socials de base i atenció domiciliària</v>
          </cell>
          <cell r="C2914" t="str">
            <v>Serveis socioculturals i a la comunitat</v>
          </cell>
          <cell r="D2914">
            <v>3</v>
          </cell>
          <cell r="E2914">
            <v>140</v>
          </cell>
          <cell r="F2914">
            <v>7.37</v>
          </cell>
          <cell r="G2914">
            <v>8.57</v>
          </cell>
        </row>
        <row r="2915">
          <cell r="A2915" t="str">
            <v>SSCG18</v>
          </cell>
          <cell r="B2915" t="str">
            <v>Atenció integral i centrada a la persona per a professionals d'atenció continuada a centres i domicilis</v>
          </cell>
          <cell r="C2915" t="str">
            <v>Serveis socioculturals i a la comunitat</v>
          </cell>
          <cell r="D2915">
            <v>1</v>
          </cell>
          <cell r="E2915">
            <v>150</v>
          </cell>
          <cell r="F2915">
            <v>7.37</v>
          </cell>
          <cell r="G2915">
            <v>8.57</v>
          </cell>
        </row>
        <row r="2916">
          <cell r="A2916" t="str">
            <v>SSCG19</v>
          </cell>
          <cell r="B2916" t="str">
            <v>Atenció integral i centrada en la persona per a professionals de serveis generals a centres de serveis socials</v>
          </cell>
          <cell r="C2916" t="str">
            <v>Serveis socioculturals i a la comunitat</v>
          </cell>
          <cell r="D2916">
            <v>1</v>
          </cell>
          <cell r="E2916">
            <v>40</v>
          </cell>
          <cell r="F2916">
            <v>7.37</v>
          </cell>
          <cell r="G2916">
            <v>8.57</v>
          </cell>
        </row>
        <row r="2917">
          <cell r="A2917" t="str">
            <v>SSCG20</v>
          </cell>
          <cell r="B2917" t="str">
            <v>Aplicació de les Tecnologies de la Informació i la Comunicació en els cures professionals.</v>
          </cell>
          <cell r="C2917" t="str">
            <v>Serveis socioculturals i a la comunitat</v>
          </cell>
          <cell r="D2917">
            <v>2</v>
          </cell>
          <cell r="E2917">
            <v>95</v>
          </cell>
          <cell r="F2917">
            <v>7.37</v>
          </cell>
          <cell r="G2917">
            <v>8.57</v>
          </cell>
        </row>
        <row r="2918">
          <cell r="A2918" t="str">
            <v>SSCG21</v>
          </cell>
          <cell r="B2918" t="str">
            <v>Estratègies d' autocura per a la persona cuidadora professional.</v>
          </cell>
          <cell r="C2918" t="str">
            <v>Serveis socioculturals i a la comunitat</v>
          </cell>
          <cell r="D2918">
            <v>2</v>
          </cell>
          <cell r="E2918">
            <v>80</v>
          </cell>
          <cell r="F2918">
            <v>7.37</v>
          </cell>
          <cell r="G2918">
            <v>8.57</v>
          </cell>
        </row>
        <row r="2919">
          <cell r="A2919" t="str">
            <v>SSCI0001</v>
          </cell>
          <cell r="B2919" t="str">
            <v>INNOVACIONS TECNOLOGIQUES EN ELS PROTOCOLS DE NETEJA I DESINFECCIÓ AMBIENTAL</v>
          </cell>
          <cell r="C2919" t="str">
            <v>Serveis socioculturals i a la comunitat</v>
          </cell>
          <cell r="D2919">
            <v>1</v>
          </cell>
          <cell r="E2919">
            <v>220</v>
          </cell>
          <cell r="F2919">
            <v>7.37</v>
          </cell>
          <cell r="G2919">
            <v>8.57</v>
          </cell>
        </row>
        <row r="2920">
          <cell r="A2920" t="str">
            <v>SSCI0002</v>
          </cell>
          <cell r="B2920" t="str">
            <v>OPERACIONS AUXILIARS DE MANTENIMENT EN PISCINES D' ÚS COL.LECTIU I FONTS ORNAMENTALS</v>
          </cell>
          <cell r="C2920" t="str">
            <v>Serveis socioculturals i a la comunitat</v>
          </cell>
          <cell r="D2920">
            <v>1</v>
          </cell>
          <cell r="E2920">
            <v>40</v>
          </cell>
          <cell r="F2920">
            <v>7.37</v>
          </cell>
          <cell r="G2920">
            <v>8.57</v>
          </cell>
        </row>
        <row r="2921">
          <cell r="A2921" t="str">
            <v>SSCI0003</v>
          </cell>
          <cell r="B2921" t="str">
            <v>PROCEDIMENTS BÀSICS A LA BUGADERIA INDUSTRIAL</v>
          </cell>
          <cell r="C2921" t="str">
            <v>Serveis socioculturals i a la comunitat</v>
          </cell>
          <cell r="D2921">
            <v>1</v>
          </cell>
          <cell r="E2921">
            <v>130</v>
          </cell>
          <cell r="F2921">
            <v>7.37</v>
          </cell>
          <cell r="G2921">
            <v>8.57</v>
          </cell>
        </row>
        <row r="2922">
          <cell r="A2922" t="str">
            <v>SSCI0004</v>
          </cell>
          <cell r="B2922" t="str">
            <v>NETEJA EN SERVEIS RESIDENCIALS</v>
          </cell>
          <cell r="C2922" t="str">
            <v>Serveis socioculturals i a la comunitat</v>
          </cell>
          <cell r="D2922">
            <v>1</v>
          </cell>
          <cell r="E2922">
            <v>90</v>
          </cell>
          <cell r="F2922">
            <v>7.37</v>
          </cell>
          <cell r="G2922">
            <v>8.57</v>
          </cell>
        </row>
        <row r="2923">
          <cell r="A2923" t="str">
            <v>SSCI0005</v>
          </cell>
          <cell r="B2923" t="str">
            <v>Neteja|Netedat de sales blanques en laboratoris farmacèutics</v>
          </cell>
          <cell r="C2923" t="str">
            <v>Serveis socioculturals i a la comunitat</v>
          </cell>
          <cell r="D2923">
            <v>1</v>
          </cell>
          <cell r="E2923">
            <v>15</v>
          </cell>
          <cell r="F2923">
            <v>7.37</v>
          </cell>
          <cell r="G2923">
            <v>8.57</v>
          </cell>
        </row>
        <row r="2924">
          <cell r="A2924" t="str">
            <v>SSCI0006</v>
          </cell>
          <cell r="B2924" t="str">
            <v>Destacat</v>
          </cell>
          <cell r="C2924" t="str">
            <v>Serveis socioculturals i a la comunitat</v>
          </cell>
          <cell r="D2924">
            <v>2</v>
          </cell>
          <cell r="E2924">
            <v>15</v>
          </cell>
          <cell r="F2924">
            <v>7.37</v>
          </cell>
          <cell r="G2924">
            <v>8.57</v>
          </cell>
        </row>
        <row r="2925">
          <cell r="A2925" t="str">
            <v>SSCI0007</v>
          </cell>
          <cell r="B2925" t="str">
            <v>Serveis de neteja|netedat en centres hospitalaris</v>
          </cell>
          <cell r="C2925" t="str">
            <v>Serveis socioculturals i a la comunitat</v>
          </cell>
          <cell r="D2925">
            <v>2</v>
          </cell>
          <cell r="E2925">
            <v>20</v>
          </cell>
          <cell r="F2925">
            <v>7.37</v>
          </cell>
          <cell r="G2925">
            <v>8.57</v>
          </cell>
        </row>
        <row r="2926">
          <cell r="A2926" t="str">
            <v>SSCI0008</v>
          </cell>
          <cell r="B2926" t="str">
            <v>Serveis de neteja|netedat en centres educatius</v>
          </cell>
          <cell r="C2926" t="str">
            <v>Serveis socioculturals i a la comunitat</v>
          </cell>
          <cell r="D2926">
            <v>2</v>
          </cell>
          <cell r="E2926">
            <v>20</v>
          </cell>
          <cell r="F2926">
            <v>7.37</v>
          </cell>
          <cell r="G2926">
            <v>8.57</v>
          </cell>
        </row>
        <row r="2927">
          <cell r="A2927" t="str">
            <v>SSCI0009</v>
          </cell>
          <cell r="B2927" t="str">
            <v>Gestió de serveis de neteja|netedat</v>
          </cell>
          <cell r="C2927" t="str">
            <v>Serveis socioculturals i a la comunitat</v>
          </cell>
          <cell r="D2927">
            <v>3</v>
          </cell>
          <cell r="E2927">
            <v>20</v>
          </cell>
          <cell r="F2927">
            <v>7.37</v>
          </cell>
          <cell r="G2927">
            <v>8.57</v>
          </cell>
        </row>
        <row r="2928">
          <cell r="A2928" t="str">
            <v>SSCI0010</v>
          </cell>
          <cell r="B2928" t="str">
            <v>Neteja|Netedat de superfícies</v>
          </cell>
          <cell r="C2928" t="str">
            <v>Serveis socioculturals i a la comunitat</v>
          </cell>
          <cell r="D2928">
            <v>1</v>
          </cell>
          <cell r="E2928">
            <v>30</v>
          </cell>
          <cell r="F2928">
            <v>7.37</v>
          </cell>
          <cell r="G2928">
            <v>8.57</v>
          </cell>
        </row>
        <row r="2929">
          <cell r="A2929" t="str">
            <v>SSCI0011</v>
          </cell>
          <cell r="B2929" t="str">
            <v>Planxa</v>
          </cell>
          <cell r="C2929" t="str">
            <v>Serveis socioculturals i a la comunitat</v>
          </cell>
          <cell r="D2929">
            <v>1</v>
          </cell>
          <cell r="E2929">
            <v>32</v>
          </cell>
          <cell r="F2929">
            <v>7.37</v>
          </cell>
          <cell r="G2929">
            <v>8.57</v>
          </cell>
        </row>
        <row r="2930">
          <cell r="A2930" t="str">
            <v>SSCI0012</v>
          </cell>
          <cell r="B2930" t="str">
            <v>Tintoreria</v>
          </cell>
          <cell r="C2930" t="str">
            <v>Serveis socioculturals i a la comunitat</v>
          </cell>
          <cell r="D2930">
            <v>1</v>
          </cell>
          <cell r="E2930">
            <v>30</v>
          </cell>
          <cell r="F2930">
            <v>7.37</v>
          </cell>
          <cell r="G2930">
            <v>8.57</v>
          </cell>
        </row>
        <row r="2931">
          <cell r="A2931" t="str">
            <v>SSCI0013</v>
          </cell>
          <cell r="B2931" t="str">
            <v>Gestió de la tintoreria</v>
          </cell>
          <cell r="C2931" t="str">
            <v>Serveis socioculturals i a la comunitat</v>
          </cell>
          <cell r="D2931">
            <v>1</v>
          </cell>
          <cell r="E2931">
            <v>16</v>
          </cell>
          <cell r="F2931">
            <v>7.37</v>
          </cell>
          <cell r="G2931">
            <v>8.57</v>
          </cell>
        </row>
        <row r="2932">
          <cell r="A2932" t="str">
            <v>SSCI0014</v>
          </cell>
          <cell r="B2932" t="str">
            <v>Wet cleaning</v>
          </cell>
          <cell r="C2932" t="str">
            <v>Serveis socioculturals i a la comunitat</v>
          </cell>
          <cell r="D2932">
            <v>1</v>
          </cell>
          <cell r="E2932">
            <v>20</v>
          </cell>
          <cell r="F2932">
            <v>7.37</v>
          </cell>
          <cell r="G2932">
            <v>8.57</v>
          </cell>
        </row>
        <row r="2933">
          <cell r="A2933" t="str">
            <v>SSCI0015</v>
          </cell>
          <cell r="B2933" t="str">
            <v>Tècniques de tractament de paviments sense fluosilicats</v>
          </cell>
          <cell r="C2933" t="str">
            <v>Serveis socioculturals i a la comunitat</v>
          </cell>
          <cell r="D2933">
            <v>1</v>
          </cell>
          <cell r="E2933">
            <v>20</v>
          </cell>
          <cell r="F2933">
            <v>7.37</v>
          </cell>
          <cell r="G2933">
            <v>8.57</v>
          </cell>
        </row>
        <row r="2934">
          <cell r="A2934" t="str">
            <v>SSCI0016</v>
          </cell>
          <cell r="B2934" t="str">
            <v>Neteja en sales blanques hospitalàries</v>
          </cell>
          <cell r="C2934" t="str">
            <v>Serveis socioculturals i a la comunitat</v>
          </cell>
          <cell r="D2934">
            <v>1</v>
          </cell>
          <cell r="E2934">
            <v>15</v>
          </cell>
          <cell r="F2934">
            <v>7.37</v>
          </cell>
          <cell r="G2934">
            <v>8.57</v>
          </cell>
        </row>
        <row r="2935">
          <cell r="A2935" t="str">
            <v>SSCI0017</v>
          </cell>
          <cell r="B2935" t="str">
            <v>Activitats auxiliars de neteja d'immobles i superfícies</v>
          </cell>
          <cell r="C2935" t="str">
            <v>Serveis socioculturals i a la comunitat</v>
          </cell>
          <cell r="D2935">
            <v>1</v>
          </cell>
          <cell r="E2935">
            <v>520</v>
          </cell>
          <cell r="F2935">
            <v>7.37</v>
          </cell>
          <cell r="G2935">
            <v>8.57</v>
          </cell>
        </row>
        <row r="2936">
          <cell r="A2936" t="str">
            <v>SSCI0018</v>
          </cell>
          <cell r="B2936" t="str">
            <v>Procediments de treball per a auxiliars de serveis</v>
          </cell>
          <cell r="C2936" t="str">
            <v>Serveis socioculturals i a la comunitat</v>
          </cell>
          <cell r="D2936">
            <v>1</v>
          </cell>
          <cell r="E2936">
            <v>30</v>
          </cell>
          <cell r="F2936">
            <v>7.37</v>
          </cell>
          <cell r="G2936">
            <v>8.57</v>
          </cell>
        </row>
        <row r="2937">
          <cell r="A2937" t="str">
            <v>SSCI0019</v>
          </cell>
          <cell r="B2937" t="str">
            <v>Neteja i desinfecció davant d'agents biològics</v>
          </cell>
          <cell r="C2937" t="str">
            <v>Serveis socioculturals i a la comunitat</v>
          </cell>
          <cell r="D2937">
            <v>1</v>
          </cell>
          <cell r="E2937">
            <v>10</v>
          </cell>
          <cell r="F2937">
            <v>7.37</v>
          </cell>
          <cell r="G2937">
            <v>8.57</v>
          </cell>
        </row>
        <row r="2938">
          <cell r="A2938" t="str">
            <v>SSCI0020</v>
          </cell>
          <cell r="B2938" t="str">
            <v>SERVEI DE BUGADERIA I LLENCERIA EN CENTRES SANITARIS</v>
          </cell>
          <cell r="C2938" t="str">
            <v>Serveis socioculturals i a la comunitat</v>
          </cell>
          <cell r="D2938">
            <v>1</v>
          </cell>
          <cell r="E2938">
            <v>100</v>
          </cell>
          <cell r="F2938">
            <v>7.37</v>
          </cell>
          <cell r="G2938">
            <v>8.57</v>
          </cell>
        </row>
        <row r="2939">
          <cell r="A2939" t="str">
            <v>SSCI01</v>
          </cell>
          <cell r="B2939" t="str">
            <v>Neteja i desinfecció per al transport públic per carretera</v>
          </cell>
          <cell r="C2939" t="str">
            <v>Serveis socioculturals i a la comunitat</v>
          </cell>
          <cell r="D2939">
            <v>1</v>
          </cell>
          <cell r="E2939">
            <v>15</v>
          </cell>
          <cell r="F2939">
            <v>7.37</v>
          </cell>
          <cell r="G2939">
            <v>8.57</v>
          </cell>
        </row>
        <row r="2940">
          <cell r="A2940" t="str">
            <v>SSCI02</v>
          </cell>
          <cell r="B2940" t="str">
            <v>Protocols de desinfecció de vehicles</v>
          </cell>
          <cell r="C2940" t="str">
            <v>Serveis socioculturals i a la comunitat</v>
          </cell>
          <cell r="D2940">
            <v>1</v>
          </cell>
          <cell r="E2940">
            <v>26</v>
          </cell>
          <cell r="F2940">
            <v>7.37</v>
          </cell>
          <cell r="G2940">
            <v>8.57</v>
          </cell>
        </row>
        <row r="2941">
          <cell r="A2941" t="str">
            <v>SSCI012PO</v>
          </cell>
          <cell r="B2941" t="str">
            <v>Neteja industrial</v>
          </cell>
          <cell r="C2941" t="str">
            <v>Serveis socioculturals i a la comunitat</v>
          </cell>
          <cell r="D2941">
            <v>1</v>
          </cell>
          <cell r="E2941">
            <v>70</v>
          </cell>
          <cell r="F2941">
            <v>7.37</v>
          </cell>
          <cell r="G2941">
            <v>8.57</v>
          </cell>
        </row>
        <row r="2942">
          <cell r="A2942" t="str">
            <v>TCPC0001</v>
          </cell>
          <cell r="B2942" t="str">
            <v>MUNTAT D' ESPARDENYES I CALÇAT DE JUTE</v>
          </cell>
          <cell r="C2942" t="str">
            <v>Tèxtil, confecció i pell</v>
          </cell>
          <cell r="D2942">
            <v>1</v>
          </cell>
          <cell r="E2942">
            <v>200</v>
          </cell>
          <cell r="F2942">
            <v>7.29</v>
          </cell>
          <cell r="G2942">
            <v>9.8699999999999992</v>
          </cell>
        </row>
        <row r="2943">
          <cell r="A2943" t="str">
            <v>TCPC0002</v>
          </cell>
          <cell r="B2943" t="str">
            <v>APARAT I COSIT D' ESPARDENYES I CALÇAT DE JUTE</v>
          </cell>
          <cell r="C2943" t="str">
            <v>Tèxtil, confecció i pell</v>
          </cell>
          <cell r="D2943">
            <v>1</v>
          </cell>
          <cell r="E2943">
            <v>400</v>
          </cell>
          <cell r="F2943">
            <v>7.29</v>
          </cell>
          <cell r="G2943">
            <v>9.8699999999999992</v>
          </cell>
        </row>
        <row r="2944">
          <cell r="A2944" t="str">
            <v>TCPC0003</v>
          </cell>
          <cell r="B2944" t="str">
            <v>PATRONATGE BÀSIC I TALLAT DE MATERIALS PER A ESPARDENYES I CALÇAT DE JUTE</v>
          </cell>
          <cell r="C2944" t="str">
            <v>Tèxtil, confecció i pell</v>
          </cell>
          <cell r="D2944">
            <v>1</v>
          </cell>
          <cell r="E2944">
            <v>360</v>
          </cell>
          <cell r="F2944">
            <v>7.29</v>
          </cell>
          <cell r="G2944">
            <v>9.8699999999999992</v>
          </cell>
        </row>
        <row r="2945">
          <cell r="A2945" t="str">
            <v>TCPC0004</v>
          </cell>
          <cell r="B2945" t="str">
            <v>SKETCHING DIGITAL PARA SNEAKERS</v>
          </cell>
          <cell r="C2945" t="str">
            <v>Tèxtil, confecció i pell</v>
          </cell>
          <cell r="D2945">
            <v>2</v>
          </cell>
          <cell r="E2945">
            <v>80</v>
          </cell>
          <cell r="F2945">
            <v>7.29</v>
          </cell>
          <cell r="G2945">
            <v>9.8699999999999992</v>
          </cell>
        </row>
        <row r="2946">
          <cell r="A2946" t="str">
            <v>TCPC01</v>
          </cell>
          <cell r="B2946" t="str">
            <v>APARAT DE CALÇAT CONFORT</v>
          </cell>
          <cell r="C2946" t="str">
            <v>Tèxtil, confecció i pell</v>
          </cell>
          <cell r="D2946">
            <v>1</v>
          </cell>
          <cell r="E2946">
            <v>600</v>
          </cell>
          <cell r="F2946">
            <v>7.29</v>
          </cell>
          <cell r="G2946">
            <v>9.8699999999999992</v>
          </cell>
        </row>
        <row r="2947">
          <cell r="A2947" t="str">
            <v>TCPC02</v>
          </cell>
          <cell r="B2947" t="str">
            <v>MUNTAT DE CALÇAT CONFORT</v>
          </cell>
          <cell r="C2947" t="str">
            <v>Tèxtil, confecció i pell</v>
          </cell>
          <cell r="D2947">
            <v>1</v>
          </cell>
          <cell r="E2947">
            <v>610</v>
          </cell>
          <cell r="F2947">
            <v>7.29</v>
          </cell>
          <cell r="G2947">
            <v>9.8699999999999992</v>
          </cell>
        </row>
        <row r="2948">
          <cell r="A2948" t="str">
            <v>TCPC03</v>
          </cell>
          <cell r="B2948" t="str">
            <v>DISSENY I FABRICACIÓ DE MARROQUINERIA</v>
          </cell>
          <cell r="C2948" t="str">
            <v>Tèxtil, confecció i pell</v>
          </cell>
          <cell r="D2948">
            <v>1</v>
          </cell>
          <cell r="E2948">
            <v>600</v>
          </cell>
          <cell r="F2948">
            <v>7.29</v>
          </cell>
          <cell r="G2948">
            <v>9.8699999999999992</v>
          </cell>
        </row>
        <row r="2949">
          <cell r="A2949" t="str">
            <v>TCPC04</v>
          </cell>
          <cell r="B2949" t="str">
            <v>Assegurament de la qualitat en empreses de calçat</v>
          </cell>
          <cell r="C2949" t="str">
            <v>Tèxtil, confecció i pell</v>
          </cell>
          <cell r="D2949">
            <v>2</v>
          </cell>
          <cell r="E2949">
            <v>80</v>
          </cell>
          <cell r="F2949">
            <v>7.29</v>
          </cell>
          <cell r="G2949">
            <v>9.8699999999999992</v>
          </cell>
        </row>
        <row r="2950">
          <cell r="A2950" t="str">
            <v>TCPC05</v>
          </cell>
          <cell r="B2950" t="str">
            <v>CALCE TRADICIONAL</v>
          </cell>
          <cell r="C2950" t="str">
            <v>Tèxtil, confecció i pell</v>
          </cell>
          <cell r="D2950">
            <v>2</v>
          </cell>
          <cell r="E2950">
            <v>10</v>
          </cell>
          <cell r="F2950">
            <v>7.29</v>
          </cell>
          <cell r="G2950">
            <v>9.8699999999999992</v>
          </cell>
        </row>
        <row r="2951">
          <cell r="A2951" t="str">
            <v>TCPC06</v>
          </cell>
          <cell r="B2951" t="str">
            <v>DISSENY DE CALÇAT 2D: ILLUSTRATOR</v>
          </cell>
          <cell r="C2951" t="str">
            <v>Tèxtil, confecció i pell</v>
          </cell>
          <cell r="D2951">
            <v>2</v>
          </cell>
          <cell r="E2951">
            <v>20</v>
          </cell>
          <cell r="F2951">
            <v>7.29</v>
          </cell>
          <cell r="G2951">
            <v>9.8699999999999992</v>
          </cell>
        </row>
        <row r="2952">
          <cell r="A2952" t="str">
            <v>TCPC07</v>
          </cell>
          <cell r="B2952" t="str">
            <v>DISSENY DE CALÇAT</v>
          </cell>
          <cell r="C2952" t="str">
            <v>Tèxtil, confecció i pell</v>
          </cell>
          <cell r="D2952">
            <v>2</v>
          </cell>
          <cell r="E2952">
            <v>50</v>
          </cell>
          <cell r="F2952">
            <v>7.29</v>
          </cell>
          <cell r="G2952">
            <v>9.8699999999999992</v>
          </cell>
        </row>
        <row r="2953">
          <cell r="A2953" t="str">
            <v>TCPC08</v>
          </cell>
          <cell r="B2953" t="str">
            <v>DISSENY DE CALÇAT 3D: RHINOCERS</v>
          </cell>
          <cell r="C2953" t="str">
            <v>Tèxtil, confecció i pell</v>
          </cell>
          <cell r="D2953">
            <v>2</v>
          </cell>
          <cell r="E2953">
            <v>65</v>
          </cell>
          <cell r="F2953">
            <v>7.29</v>
          </cell>
          <cell r="G2953">
            <v>9.8699999999999992</v>
          </cell>
        </row>
        <row r="2954">
          <cell r="A2954" t="str">
            <v>TCPC09</v>
          </cell>
          <cell r="B2954" t="str">
            <v>DISSENY INDUSTRIAL I IMPRSIÓ EN 3D PER A CALÇAT</v>
          </cell>
          <cell r="C2954" t="str">
            <v>Tèxtil, confecció i pell</v>
          </cell>
          <cell r="D2954">
            <v>2</v>
          </cell>
          <cell r="E2954">
            <v>65</v>
          </cell>
          <cell r="F2954">
            <v>7.29</v>
          </cell>
          <cell r="G2954">
            <v>9.8699999999999992</v>
          </cell>
        </row>
        <row r="2955">
          <cell r="A2955" t="str">
            <v>TCPC11</v>
          </cell>
          <cell r="B2955" t="str">
            <v>DISSENY DE HORMES 3D: RHINOCERS</v>
          </cell>
          <cell r="C2955" t="str">
            <v>Tèxtil, confecció i pell</v>
          </cell>
          <cell r="D2955">
            <v>2</v>
          </cell>
          <cell r="E2955">
            <v>10</v>
          </cell>
          <cell r="F2955">
            <v>7.29</v>
          </cell>
          <cell r="G2955">
            <v>9.8699999999999992</v>
          </cell>
        </row>
        <row r="2956">
          <cell r="A2956" t="str">
            <v>TCPC12</v>
          </cell>
          <cell r="B2956" t="str">
            <v>DISSENY DE PISOS 3D: RHINOCEROS</v>
          </cell>
          <cell r="C2956" t="str">
            <v>Tèxtil, confecció i pell</v>
          </cell>
          <cell r="D2956">
            <v>2</v>
          </cell>
          <cell r="E2956">
            <v>20</v>
          </cell>
          <cell r="F2956">
            <v>7.29</v>
          </cell>
          <cell r="G2956">
            <v>9.8699999999999992</v>
          </cell>
        </row>
        <row r="2957">
          <cell r="A2957" t="str">
            <v>TCPC13</v>
          </cell>
          <cell r="B2957" t="str">
            <v>DISSENY, AJUSTOS I FABRICACIÓ DE SOLES</v>
          </cell>
          <cell r="C2957" t="str">
            <v>Tèxtil, confecció i pell</v>
          </cell>
          <cell r="D2957">
            <v>2</v>
          </cell>
          <cell r="E2957">
            <v>20</v>
          </cell>
          <cell r="F2957">
            <v>7.29</v>
          </cell>
          <cell r="G2957">
            <v>9.8699999999999992</v>
          </cell>
        </row>
        <row r="2958">
          <cell r="A2958" t="str">
            <v>TCPC14</v>
          </cell>
          <cell r="B2958" t="str">
            <v>ANÀLISI DE PROCESSOS I TEMPS DE PRODUCCIÓ EN EL SECTOR DEL CALÇAT</v>
          </cell>
          <cell r="C2958" t="str">
            <v>Tèxtil, confecció i pell</v>
          </cell>
          <cell r="D2958">
            <v>3</v>
          </cell>
          <cell r="E2958">
            <v>80</v>
          </cell>
          <cell r="F2958">
            <v>7.29</v>
          </cell>
          <cell r="G2958">
            <v>9.8699999999999992</v>
          </cell>
        </row>
        <row r="2959">
          <cell r="A2959" t="str">
            <v>TCPC15</v>
          </cell>
          <cell r="B2959" t="str">
            <v>SOSTENIBILITAT I CIRCULARITAT A LES EMPRESES DEL SECTOR DEL CALÇAT</v>
          </cell>
          <cell r="C2959" t="str">
            <v>Tèxtil, confecció i pell</v>
          </cell>
          <cell r="D2959">
            <v>2</v>
          </cell>
          <cell r="E2959">
            <v>40</v>
          </cell>
          <cell r="F2959">
            <v>7.29</v>
          </cell>
          <cell r="G2959">
            <v>9.8699999999999992</v>
          </cell>
        </row>
        <row r="2960">
          <cell r="A2960" t="str">
            <v>TCPC16</v>
          </cell>
          <cell r="B2960" t="str">
            <v>MUNTAT DE PUNTES DE CALÇAT</v>
          </cell>
          <cell r="C2960" t="str">
            <v>Tèxtil, confecció i pell</v>
          </cell>
          <cell r="D2960">
            <v>2</v>
          </cell>
          <cell r="E2960">
            <v>60</v>
          </cell>
          <cell r="F2960">
            <v>7.29</v>
          </cell>
          <cell r="G2960">
            <v>9.8699999999999992</v>
          </cell>
        </row>
        <row r="2961">
          <cell r="A2961" t="str">
            <v>TCPC17</v>
          </cell>
          <cell r="B2961" t="str">
            <v>PIETATGE I ESCANDALL DE MODELS</v>
          </cell>
          <cell r="C2961" t="str">
            <v>Tèxtil, confecció i pell</v>
          </cell>
          <cell r="D2961">
            <v>2</v>
          </cell>
          <cell r="E2961">
            <v>8</v>
          </cell>
          <cell r="F2961">
            <v>7.29</v>
          </cell>
          <cell r="G2961">
            <v>9.8699999999999992</v>
          </cell>
        </row>
        <row r="2962">
          <cell r="A2962" t="str">
            <v>TCPC18</v>
          </cell>
          <cell r="B2962" t="str">
            <v>FORMACIÓ PRÀCTICA PER A LA GESTIÓ DE PERSONES EN EL SECTOR DEL CALÇAT</v>
          </cell>
          <cell r="C2962" t="str">
            <v>Tèxtil, confecció i pell</v>
          </cell>
          <cell r="D2962">
            <v>2</v>
          </cell>
          <cell r="E2962">
            <v>30</v>
          </cell>
          <cell r="F2962">
            <v>7.29</v>
          </cell>
          <cell r="G2962">
            <v>9.8699999999999992</v>
          </cell>
        </row>
        <row r="2963">
          <cell r="A2963" t="str">
            <v>TCPC19</v>
          </cell>
          <cell r="B2963" t="str">
            <v>PATRONATGE DE CALÇAT 2D: JEVER</v>
          </cell>
          <cell r="C2963" t="str">
            <v>Tèxtil, confecció i pell</v>
          </cell>
          <cell r="D2963">
            <v>2</v>
          </cell>
          <cell r="E2963">
            <v>20</v>
          </cell>
          <cell r="F2963">
            <v>7.29</v>
          </cell>
          <cell r="G2963">
            <v>9.8699999999999992</v>
          </cell>
        </row>
        <row r="2964">
          <cell r="A2964" t="str">
            <v>TCPC21</v>
          </cell>
          <cell r="B2964" t="str">
            <v>POLIT, ENCOLAT I ENGANXAT DE SOLES EN CALÇAT</v>
          </cell>
          <cell r="C2964" t="str">
            <v>Tèxtil, confecció i pell</v>
          </cell>
          <cell r="D2964">
            <v>2</v>
          </cell>
          <cell r="E2964">
            <v>40</v>
          </cell>
          <cell r="F2964">
            <v>7.29</v>
          </cell>
          <cell r="G2964">
            <v>9.8699999999999992</v>
          </cell>
        </row>
        <row r="2965">
          <cell r="A2965" t="str">
            <v>TCPC22</v>
          </cell>
          <cell r="B2965" t="str">
            <v>INSPECCIÓ EN PRODUCCIÓ I ACABAT DE CALÇAT</v>
          </cell>
          <cell r="C2965" t="str">
            <v>Tèxtil, confecció i pell</v>
          </cell>
          <cell r="D2965">
            <v>2</v>
          </cell>
          <cell r="E2965">
            <v>12</v>
          </cell>
          <cell r="F2965">
            <v>7.29</v>
          </cell>
          <cell r="G2965">
            <v>9.8699999999999992</v>
          </cell>
        </row>
        <row r="2966">
          <cell r="A2966" t="str">
            <v>TCPC51</v>
          </cell>
          <cell r="B2966" t="str">
            <v>APARAT DE BOSSES I COMPLEMENTS DE MARROQUINERIA</v>
          </cell>
          <cell r="C2966" t="str">
            <v>Tèxtil, confecció i pell</v>
          </cell>
          <cell r="D2966">
            <v>1</v>
          </cell>
          <cell r="E2966">
            <v>600</v>
          </cell>
          <cell r="F2966">
            <v>7.29</v>
          </cell>
          <cell r="G2966">
            <v>9.8699999999999992</v>
          </cell>
        </row>
        <row r="2967">
          <cell r="A2967" t="str">
            <v>TCPF0001</v>
          </cell>
          <cell r="B2967" t="str">
            <v>COSIT D' ARTICLES DE PELL DE LUXE. NIVELL BÀSIC</v>
          </cell>
          <cell r="C2967" t="str">
            <v>Tèxtil, confecció i pell</v>
          </cell>
          <cell r="D2967">
            <v>1</v>
          </cell>
          <cell r="E2967">
            <v>250</v>
          </cell>
          <cell r="F2967">
            <v>7.29</v>
          </cell>
          <cell r="G2967">
            <v>9.8699999999999992</v>
          </cell>
        </row>
        <row r="2968">
          <cell r="A2968" t="str">
            <v>TCPF0002</v>
          </cell>
          <cell r="B2968" t="str">
            <v>MANUFACTURA D' ARTICLES DE PELL DE LUXE. NIVELL BÀSIC.</v>
          </cell>
          <cell r="C2968" t="str">
            <v>Tèxtil, confecció i pell</v>
          </cell>
          <cell r="D2968">
            <v>1</v>
          </cell>
          <cell r="E2968">
            <v>250</v>
          </cell>
          <cell r="F2968">
            <v>7.29</v>
          </cell>
          <cell r="G2968">
            <v>9.8699999999999992</v>
          </cell>
        </row>
        <row r="2969">
          <cell r="A2969" t="str">
            <v>TCPF0003</v>
          </cell>
          <cell r="B2969" t="str">
            <v>COSIT D' ARTICLES DE PELL DE LUXE. NIVELL AVANÇAT</v>
          </cell>
          <cell r="C2969" t="str">
            <v>Tèxtil, confecció i pell</v>
          </cell>
          <cell r="D2969">
            <v>2</v>
          </cell>
          <cell r="E2969">
            <v>250</v>
          </cell>
          <cell r="F2969">
            <v>7.29</v>
          </cell>
          <cell r="G2969">
            <v>9.8699999999999992</v>
          </cell>
        </row>
        <row r="2970">
          <cell r="A2970" t="str">
            <v>TCPF0004</v>
          </cell>
          <cell r="B2970" t="str">
            <v>MANUFACTURA D' ARTICLES DE PELL DE LUXE. NIVELL QUALIFICAT.</v>
          </cell>
          <cell r="C2970" t="str">
            <v>Tèxtil, confecció i pell</v>
          </cell>
          <cell r="D2970">
            <v>2</v>
          </cell>
          <cell r="E2970">
            <v>250</v>
          </cell>
          <cell r="F2970">
            <v>7.29</v>
          </cell>
          <cell r="G2970">
            <v>9.8699999999999992</v>
          </cell>
        </row>
        <row r="2971">
          <cell r="A2971" t="str">
            <v>TCPF0005</v>
          </cell>
          <cell r="B2971" t="str">
            <v>Assessorament en moda i imatge personal</v>
          </cell>
          <cell r="C2971" t="str">
            <v>Tèxtil, confecció i pell</v>
          </cell>
          <cell r="D2971">
            <v>1</v>
          </cell>
          <cell r="E2971">
            <v>10</v>
          </cell>
          <cell r="F2971">
            <v>7.29</v>
          </cell>
          <cell r="G2971">
            <v>9.8699999999999992</v>
          </cell>
        </row>
        <row r="2972">
          <cell r="A2972" t="str">
            <v>TCPF0006</v>
          </cell>
          <cell r="B2972" t="str">
            <v>Confecció de prototips I</v>
          </cell>
          <cell r="C2972" t="str">
            <v>Tèxtil, confecció i pell</v>
          </cell>
          <cell r="D2972">
            <v>1</v>
          </cell>
          <cell r="E2972">
            <v>30</v>
          </cell>
          <cell r="F2972">
            <v>7.29</v>
          </cell>
          <cell r="G2972">
            <v>9.8699999999999992</v>
          </cell>
        </row>
        <row r="2973">
          <cell r="A2973" t="str">
            <v>TCPF0007</v>
          </cell>
          <cell r="B2973" t="str">
            <v>Confecció de prototips II</v>
          </cell>
          <cell r="C2973" t="str">
            <v>Tèxtil, confecció i pell</v>
          </cell>
          <cell r="D2973">
            <v>1</v>
          </cell>
          <cell r="E2973">
            <v>30</v>
          </cell>
          <cell r="F2973">
            <v>7.29</v>
          </cell>
          <cell r="G2973">
            <v>9.8699999999999992</v>
          </cell>
        </row>
        <row r="2974">
          <cell r="A2974" t="str">
            <v>TCPF0008</v>
          </cell>
          <cell r="B2974" t="str">
            <v>Anàlisi del producte per a la venda a la moda tèxtil</v>
          </cell>
          <cell r="C2974" t="str">
            <v>Tèxtil, confecció i pell</v>
          </cell>
          <cell r="D2974">
            <v>1</v>
          </cell>
          <cell r="E2974">
            <v>10</v>
          </cell>
          <cell r="F2974">
            <v>7.29</v>
          </cell>
          <cell r="G2974">
            <v>9.8699999999999992</v>
          </cell>
        </row>
        <row r="2975">
          <cell r="A2975" t="str">
            <v>TCPF0009</v>
          </cell>
          <cell r="B2975" t="str">
            <v>Tècniques digitals aplicades al disseny de moda, imatges vectorials I</v>
          </cell>
          <cell r="C2975" t="str">
            <v>Tèxtil, confecció i pell</v>
          </cell>
          <cell r="D2975">
            <v>1</v>
          </cell>
          <cell r="E2975">
            <v>30</v>
          </cell>
          <cell r="F2975">
            <v>7.29</v>
          </cell>
          <cell r="G2975">
            <v>9.8699999999999992</v>
          </cell>
        </row>
        <row r="2976">
          <cell r="A2976" t="str">
            <v>TCPF0010</v>
          </cell>
          <cell r="B2976" t="str">
            <v>Tècniques digitals aplicades al disseny de moda. Retoc d'imatge I</v>
          </cell>
          <cell r="C2976" t="str">
            <v>Tèxtil, confecció i pell</v>
          </cell>
          <cell r="D2976">
            <v>1</v>
          </cell>
          <cell r="E2976">
            <v>30</v>
          </cell>
          <cell r="F2976">
            <v>7.29</v>
          </cell>
          <cell r="G2976">
            <v>9.8699999999999992</v>
          </cell>
        </row>
        <row r="2977">
          <cell r="A2977" t="str">
            <v>TCPF0011</v>
          </cell>
          <cell r="B2977" t="str">
            <v>Tècniques digitals aplicades al disseny de moda, retoc d'imatge II</v>
          </cell>
          <cell r="C2977" t="str">
            <v>Tèxtil, confecció i pell</v>
          </cell>
          <cell r="D2977">
            <v>2</v>
          </cell>
          <cell r="E2977">
            <v>30</v>
          </cell>
          <cell r="F2977">
            <v>7.29</v>
          </cell>
          <cell r="G2977">
            <v>9.8699999999999992</v>
          </cell>
        </row>
        <row r="2978">
          <cell r="A2978" t="str">
            <v>TCPF0012</v>
          </cell>
          <cell r="B2978" t="str">
            <v>Disseny de moda tèxtil. Confecció</v>
          </cell>
          <cell r="C2978" t="str">
            <v>Tèxtil, confecció i pell</v>
          </cell>
          <cell r="D2978">
            <v>2</v>
          </cell>
          <cell r="E2978">
            <v>20</v>
          </cell>
          <cell r="F2978">
            <v>7.29</v>
          </cell>
          <cell r="G2978">
            <v>9.8699999999999992</v>
          </cell>
        </row>
        <row r="2979">
          <cell r="A2979" t="str">
            <v>TCPF0013</v>
          </cell>
          <cell r="B2979" t="str">
            <v>Marcada i optimització de matèries i peces tèxtils</v>
          </cell>
          <cell r="C2979" t="str">
            <v>Tèxtil, confecció i pell</v>
          </cell>
          <cell r="D2979">
            <v>2</v>
          </cell>
          <cell r="E2979">
            <v>30</v>
          </cell>
          <cell r="F2979">
            <v>7.29</v>
          </cell>
          <cell r="G2979">
            <v>9.8699999999999992</v>
          </cell>
        </row>
        <row r="2980">
          <cell r="A2980" t="str">
            <v>TCPF0014</v>
          </cell>
          <cell r="B2980" t="str">
            <v>Preparació de patrons per a la industrialització amb escalat</v>
          </cell>
          <cell r="C2980" t="str">
            <v>Tèxtil, confecció i pell</v>
          </cell>
          <cell r="D2980">
            <v>2</v>
          </cell>
          <cell r="E2980">
            <v>30</v>
          </cell>
          <cell r="F2980">
            <v>7.29</v>
          </cell>
          <cell r="G2980">
            <v>9.8699999999999992</v>
          </cell>
        </row>
        <row r="2981">
          <cell r="A2981" t="str">
            <v>TCPF0015</v>
          </cell>
          <cell r="B2981" t="str">
            <v>Patronatge per ordinador I</v>
          </cell>
          <cell r="C2981" t="str">
            <v>Tèxtil, confecció i pell</v>
          </cell>
          <cell r="D2981">
            <v>1</v>
          </cell>
          <cell r="E2981">
            <v>40</v>
          </cell>
          <cell r="F2981">
            <v>7.29</v>
          </cell>
          <cell r="G2981">
            <v>9.8699999999999992</v>
          </cell>
        </row>
        <row r="2982">
          <cell r="A2982" t="str">
            <v>TCPF0016</v>
          </cell>
          <cell r="B2982" t="str">
            <v>Patronatge per ordinador II</v>
          </cell>
          <cell r="C2982" t="str">
            <v>Tèxtil, confecció i pell</v>
          </cell>
          <cell r="D2982">
            <v>2</v>
          </cell>
          <cell r="E2982">
            <v>30</v>
          </cell>
          <cell r="F2982">
            <v>7.29</v>
          </cell>
          <cell r="G2982">
            <v>9.8699999999999992</v>
          </cell>
        </row>
        <row r="2983">
          <cell r="A2983" t="str">
            <v>TCPF0017</v>
          </cell>
          <cell r="B2983" t="str">
            <v>Transformació i elaboració de models</v>
          </cell>
          <cell r="C2983" t="str">
            <v>Tèxtil, confecció i pell</v>
          </cell>
          <cell r="D2983">
            <v>1</v>
          </cell>
          <cell r="E2983">
            <v>30</v>
          </cell>
          <cell r="F2983">
            <v>7.29</v>
          </cell>
          <cell r="G2983">
            <v>9.8699999999999992</v>
          </cell>
        </row>
        <row r="2984">
          <cell r="A2984" t="str">
            <v>TCPF0018</v>
          </cell>
          <cell r="B2984" t="str">
            <v>Interpretació i elaboració de fitxes tècniques</v>
          </cell>
          <cell r="C2984" t="str">
            <v>Tèxtil, confecció i pell</v>
          </cell>
          <cell r="D2984">
            <v>1</v>
          </cell>
          <cell r="E2984">
            <v>15</v>
          </cell>
          <cell r="F2984">
            <v>7.29</v>
          </cell>
          <cell r="G2984">
            <v>9.8699999999999992</v>
          </cell>
        </row>
        <row r="2985">
          <cell r="A2985" t="str">
            <v>TCPF0019</v>
          </cell>
          <cell r="B2985" t="str">
            <v>Tècniques digitals aplicades al disseny de moda, imatges vectorials II</v>
          </cell>
          <cell r="C2985" t="str">
            <v>Tèxtil, confecció i pell</v>
          </cell>
          <cell r="D2985">
            <v>2</v>
          </cell>
          <cell r="E2985">
            <v>30</v>
          </cell>
          <cell r="F2985">
            <v>7.29</v>
          </cell>
          <cell r="G2985">
            <v>9.8699999999999992</v>
          </cell>
        </row>
        <row r="2986">
          <cell r="A2986" t="str">
            <v>TCPF0020</v>
          </cell>
          <cell r="B2986" t="str">
            <v>Ecodisseny aplicat al tèxtil i a la moda</v>
          </cell>
          <cell r="C2986" t="str">
            <v>Tèxtil, confecció i pell</v>
          </cell>
          <cell r="D2986">
            <v>3</v>
          </cell>
          <cell r="E2986">
            <v>60</v>
          </cell>
          <cell r="F2986">
            <v>7.29</v>
          </cell>
          <cell r="G2986">
            <v>9.8699999999999992</v>
          </cell>
        </row>
        <row r="2987">
          <cell r="A2987" t="str">
            <v>TCPF0021</v>
          </cell>
          <cell r="B2987" t="str">
            <v>OPERACIONS BÀSIQUES D'ACCESSORIS DE CUIR</v>
          </cell>
          <cell r="C2987" t="str">
            <v>Tèxtil, confecció i pell</v>
          </cell>
          <cell r="D2987">
            <v>1</v>
          </cell>
          <cell r="E2987">
            <v>300</v>
          </cell>
          <cell r="F2987">
            <v>7.29</v>
          </cell>
          <cell r="G2987">
            <v>9.8699999999999992</v>
          </cell>
        </row>
        <row r="2988">
          <cell r="A2988" t="str">
            <v>TCPF0022</v>
          </cell>
          <cell r="B2988" t="str">
            <v>OPERACIONS AUXILIARS DE CONFECCIÓ TÈXTIL</v>
          </cell>
          <cell r="C2988" t="str">
            <v>Tèxtil, confecció i pell</v>
          </cell>
          <cell r="D2988">
            <v>1</v>
          </cell>
          <cell r="E2988">
            <v>300</v>
          </cell>
          <cell r="F2988">
            <v>7.29</v>
          </cell>
          <cell r="G2988">
            <v>9.8699999999999992</v>
          </cell>
        </row>
        <row r="2989">
          <cell r="A2989" t="str">
            <v>TCPF0023</v>
          </cell>
          <cell r="B2989" t="str">
            <v>Disseny de moda 3D inicial</v>
          </cell>
          <cell r="C2989" t="str">
            <v>Tèxtil, confecció i pell</v>
          </cell>
          <cell r="D2989">
            <v>1</v>
          </cell>
          <cell r="E2989">
            <v>30</v>
          </cell>
          <cell r="F2989">
            <v>7.29</v>
          </cell>
          <cell r="G2989">
            <v>9.8699999999999992</v>
          </cell>
        </row>
        <row r="2990">
          <cell r="A2990" t="str">
            <v>TCPF0024</v>
          </cell>
          <cell r="B2990" t="str">
            <v>Disseny de moda 3D avançat</v>
          </cell>
          <cell r="C2990" t="str">
            <v>Tèxtil, confecció i pell</v>
          </cell>
          <cell r="D2990">
            <v>1</v>
          </cell>
          <cell r="E2990">
            <v>30</v>
          </cell>
          <cell r="F2990">
            <v>7.29</v>
          </cell>
          <cell r="G2990">
            <v>9.8699999999999992</v>
          </cell>
        </row>
        <row r="2991">
          <cell r="A2991" t="str">
            <v>TCPF0025</v>
          </cell>
          <cell r="B2991" t="str">
            <v>DISSENY I CONFECCIÓ D' ARTICLES TÈXTILS PER A LA LLAR I DECORACIÓ</v>
          </cell>
          <cell r="C2991" t="str">
            <v>Tèxtil, confecció i pell</v>
          </cell>
          <cell r="D2991">
            <v>1</v>
          </cell>
          <cell r="E2991">
            <v>150</v>
          </cell>
          <cell r="F2991">
            <v>7.29</v>
          </cell>
          <cell r="G2991">
            <v>9.8699999999999992</v>
          </cell>
        </row>
        <row r="2992">
          <cell r="A2992" t="str">
            <v>TCPF0026</v>
          </cell>
          <cell r="B2992" t="str">
            <v>ECODISSENY I GESTIÓ DE LA SOSTENIBILITAT EN EL SECTOR TÈXTIL I MODA</v>
          </cell>
          <cell r="C2992" t="str">
            <v>Tèxtil, confecció i pell</v>
          </cell>
          <cell r="D2992">
            <v>2</v>
          </cell>
          <cell r="E2992">
            <v>40</v>
          </cell>
          <cell r="F2992">
            <v>7.29</v>
          </cell>
          <cell r="G2992">
            <v>9.8699999999999992</v>
          </cell>
        </row>
        <row r="2993">
          <cell r="A2993" t="str">
            <v>TCPF12</v>
          </cell>
          <cell r="B2993" t="str">
            <v>Anàlisi de processos i temps de producció en el sector de la pell i el cuir</v>
          </cell>
          <cell r="C2993" t="str">
            <v>Tèxtil, confecció i pell</v>
          </cell>
          <cell r="D2993">
            <v>3</v>
          </cell>
          <cell r="E2993">
            <v>80</v>
          </cell>
          <cell r="F2993">
            <v>7.29</v>
          </cell>
          <cell r="G2993">
            <v>9.8699999999999992</v>
          </cell>
        </row>
        <row r="2994">
          <cell r="A2994" t="str">
            <v>TCPF13</v>
          </cell>
          <cell r="B2994" t="str">
            <v>LOGISTICA INTEGRAL SECTOR TCPC</v>
          </cell>
          <cell r="C2994" t="str">
            <v>Tèxtil, confecció i pell</v>
          </cell>
          <cell r="D2994">
            <v>3</v>
          </cell>
          <cell r="E2994">
            <v>50</v>
          </cell>
          <cell r="F2994">
            <v>7.29</v>
          </cell>
          <cell r="G2994">
            <v>9.8699999999999992</v>
          </cell>
        </row>
        <row r="2995">
          <cell r="A2995" t="str">
            <v>TCPF14</v>
          </cell>
          <cell r="B2995" t="str">
            <v>PATRONATGE INDUSTRIAL I DIGITAL EN CONFECCIÓ I PELL</v>
          </cell>
          <cell r="C2995" t="str">
            <v>Tèxtil, confecció i pell</v>
          </cell>
          <cell r="D2995">
            <v>3</v>
          </cell>
          <cell r="E2995">
            <v>100</v>
          </cell>
          <cell r="F2995">
            <v>7.29</v>
          </cell>
          <cell r="G2995">
            <v>9.8699999999999992</v>
          </cell>
        </row>
        <row r="2996">
          <cell r="A2996" t="str">
            <v>TCPF15</v>
          </cell>
          <cell r="B2996" t="str">
            <v>Sostenibilitat i circularitat en les empreses del sector tèxtil</v>
          </cell>
          <cell r="C2996" t="str">
            <v>Tèxtil, confecció i pell</v>
          </cell>
          <cell r="D2996">
            <v>2</v>
          </cell>
          <cell r="E2996">
            <v>40</v>
          </cell>
          <cell r="F2996">
            <v>7.29</v>
          </cell>
          <cell r="G2996">
            <v>9.8699999999999992</v>
          </cell>
        </row>
        <row r="2997">
          <cell r="A2997" t="str">
            <v>TCPF16</v>
          </cell>
          <cell r="B2997" t="str">
            <v>TECNOLOGIA TÈXTIL</v>
          </cell>
          <cell r="C2997" t="str">
            <v>Tèxtil, confecció i pell</v>
          </cell>
          <cell r="D2997">
            <v>3</v>
          </cell>
          <cell r="E2997">
            <v>270</v>
          </cell>
          <cell r="F2997">
            <v>7.29</v>
          </cell>
          <cell r="G2997">
            <v>9.8699999999999992</v>
          </cell>
        </row>
        <row r="2998">
          <cell r="A2998" t="str">
            <v>TCPF17</v>
          </cell>
          <cell r="B2998" t="str">
            <v>SOSTENIBILITAT I CIRCULARITAT A LES EMPRESES DEL SECTOR DE LA CONFECCIÓ</v>
          </cell>
          <cell r="C2998" t="str">
            <v>Tèxtil, confecció i pell</v>
          </cell>
          <cell r="D2998">
            <v>2</v>
          </cell>
          <cell r="E2998">
            <v>40</v>
          </cell>
          <cell r="F2998">
            <v>7.29</v>
          </cell>
          <cell r="G2998">
            <v>9.8699999999999992</v>
          </cell>
        </row>
        <row r="2999">
          <cell r="A2999" t="str">
            <v>TCPF18</v>
          </cell>
          <cell r="B2999" t="str">
            <v>ANÀLISI DE PROCESSOS I TEMPS DE PRODUCCIÓ EN EL SECTOR DE LA CONFECCIÓ TÈXTIL</v>
          </cell>
          <cell r="C2999" t="str">
            <v>Tèxtil, confecció i pell</v>
          </cell>
          <cell r="D2999">
            <v>3</v>
          </cell>
          <cell r="E2999">
            <v>80</v>
          </cell>
          <cell r="F2999">
            <v>7.29</v>
          </cell>
          <cell r="G2999">
            <v>9.8699999999999992</v>
          </cell>
        </row>
        <row r="3000">
          <cell r="A3000" t="str">
            <v>TCPF19</v>
          </cell>
          <cell r="B3000" t="str">
            <v>SOSTENIBILITAT I CIRCULARITAT A LES EMPRESES DEL SECTOR DE LA PELL</v>
          </cell>
          <cell r="C3000" t="str">
            <v>Tèxtil, confecció i pell</v>
          </cell>
          <cell r="D3000">
            <v>2</v>
          </cell>
          <cell r="E3000">
            <v>40</v>
          </cell>
          <cell r="F3000">
            <v>7.29</v>
          </cell>
          <cell r="G3000">
            <v>9.8699999999999992</v>
          </cell>
        </row>
        <row r="3001">
          <cell r="A3001" t="str">
            <v>TCPF20</v>
          </cell>
          <cell r="B3001" t="str">
            <v>TÈCNIQUES DE ENTAPISSAT DE MOBILIARI</v>
          </cell>
          <cell r="C3001" t="str">
            <v>Tèxtil, confecció i pell</v>
          </cell>
          <cell r="D3001">
            <v>1</v>
          </cell>
          <cell r="E3001">
            <v>60</v>
          </cell>
          <cell r="F3001">
            <v>7.29</v>
          </cell>
          <cell r="G3001">
            <v>9.8699999999999992</v>
          </cell>
        </row>
        <row r="3002">
          <cell r="A3002" t="str">
            <v>TCPF21</v>
          </cell>
          <cell r="B3002" t="str">
            <v>ENTAPISSAT DEL MOBLE</v>
          </cell>
          <cell r="C3002" t="str">
            <v>Tèxtil, confecció i pell</v>
          </cell>
          <cell r="D3002">
            <v>2</v>
          </cell>
          <cell r="E3002">
            <v>90</v>
          </cell>
          <cell r="F3002">
            <v>7.29</v>
          </cell>
          <cell r="G3002">
            <v>9.8699999999999992</v>
          </cell>
        </row>
        <row r="3003">
          <cell r="A3003" t="str">
            <v>TCPF22</v>
          </cell>
          <cell r="B3003" t="str">
            <v>TÈCNIQUES BÀSIQUES DE TALL, ACOBLAT I ACABAT DE PRODUCTES TÈXTILS</v>
          </cell>
          <cell r="C3003" t="str">
            <v>Tèxtil, confecció i pell</v>
          </cell>
          <cell r="D3003">
            <v>1</v>
          </cell>
          <cell r="E3003">
            <v>60</v>
          </cell>
          <cell r="F3003">
            <v>7.29</v>
          </cell>
          <cell r="G3003">
            <v>9.8699999999999992</v>
          </cell>
        </row>
        <row r="3004">
          <cell r="A3004" t="str">
            <v>TCPF23</v>
          </cell>
          <cell r="B3004" t="str">
            <v>ANALISI DE PROCESSOS I TEMPS DE PRODUCCIÓ EN EL SECTOR TÈXTIL</v>
          </cell>
          <cell r="C3004" t="str">
            <v>Tèxtil, confecció i pell</v>
          </cell>
          <cell r="D3004">
            <v>3</v>
          </cell>
          <cell r="E3004">
            <v>80</v>
          </cell>
          <cell r="F3004">
            <v>7.29</v>
          </cell>
          <cell r="G3004">
            <v>9.8699999999999992</v>
          </cell>
        </row>
        <row r="3005">
          <cell r="A3005" t="str">
            <v>TCPF24</v>
          </cell>
          <cell r="B3005" t="str">
            <v>DISSENY I DESENVOLUPAMENT DE PRODUCTES TÈXTILS SOSTENIBLES</v>
          </cell>
          <cell r="C3005" t="str">
            <v>Tèxtil, confecció i pell</v>
          </cell>
          <cell r="D3005">
            <v>2</v>
          </cell>
          <cell r="E3005">
            <v>150</v>
          </cell>
          <cell r="F3005">
            <v>7.29</v>
          </cell>
          <cell r="G3005">
            <v>9.8699999999999992</v>
          </cell>
        </row>
        <row r="3006">
          <cell r="A3006" t="str">
            <v>TCPF25</v>
          </cell>
          <cell r="B3006" t="str">
            <v>EINES DIGITALS EN DISSENY I DESENVOLUPAMENT DE PRODUCTES EN EL SECTOR TÈXTIL</v>
          </cell>
          <cell r="C3006" t="str">
            <v>Tèxtil, confecció i pell</v>
          </cell>
          <cell r="D3006">
            <v>2</v>
          </cell>
          <cell r="E3006">
            <v>360</v>
          </cell>
          <cell r="F3006">
            <v>7.29</v>
          </cell>
          <cell r="G3006">
            <v>9.8699999999999992</v>
          </cell>
        </row>
        <row r="3007">
          <cell r="A3007" t="str">
            <v>TCPN0001</v>
          </cell>
          <cell r="B3007" t="str">
            <v>CURA DE LA ROBA: BUGADERIA I ARRANJAMENTS TÈXTILS</v>
          </cell>
          <cell r="C3007" t="str">
            <v>Tèxtil, confecció i pell</v>
          </cell>
          <cell r="D3007">
            <v>1</v>
          </cell>
          <cell r="E3007">
            <v>280</v>
          </cell>
          <cell r="F3007">
            <v>7.29</v>
          </cell>
          <cell r="G3007">
            <v>9.8699999999999992</v>
          </cell>
        </row>
        <row r="3008">
          <cell r="A3008" t="str">
            <v>TCPN0002</v>
          </cell>
          <cell r="B3008" t="str">
            <v>Fonaments de la pell per a la creació, manufactura i venda d'articles</v>
          </cell>
          <cell r="C3008" t="str">
            <v>Tèxtil, confecció i pell</v>
          </cell>
          <cell r="D3008">
            <v>2</v>
          </cell>
          <cell r="E3008">
            <v>10</v>
          </cell>
          <cell r="F3008">
            <v>7.29</v>
          </cell>
          <cell r="G3008">
            <v>9.8699999999999992</v>
          </cell>
        </row>
        <row r="3009">
          <cell r="A3009" t="str">
            <v>TCPN0003</v>
          </cell>
          <cell r="B3009" t="str">
            <v>Processos, tecnologies i requisits de mercat en la transformació sostenible de la pell</v>
          </cell>
          <cell r="C3009" t="str">
            <v>Tèxtil, confecció i pell</v>
          </cell>
          <cell r="D3009">
            <v>2</v>
          </cell>
          <cell r="E3009">
            <v>10</v>
          </cell>
          <cell r="F3009">
            <v>7.29</v>
          </cell>
          <cell r="G3009">
            <v>9.8699999999999992</v>
          </cell>
        </row>
        <row r="3010">
          <cell r="A3010" t="str">
            <v>TCPN0004</v>
          </cell>
          <cell r="B3010" t="str">
            <v>Creació artesana i manufactura d'articles de pell</v>
          </cell>
          <cell r="C3010" t="str">
            <v>Tèxtil, confecció i pell</v>
          </cell>
          <cell r="D3010">
            <v>2</v>
          </cell>
          <cell r="E3010">
            <v>12</v>
          </cell>
          <cell r="F3010">
            <v>7.29</v>
          </cell>
          <cell r="G3010">
            <v>9.8699999999999992</v>
          </cell>
        </row>
        <row r="3011">
          <cell r="A3011" t="str">
            <v>TCPN0005</v>
          </cell>
          <cell r="B3011" t="str">
            <v>Processos i tecnologies en la creació i manufactura d'articles de pell</v>
          </cell>
          <cell r="C3011" t="str">
            <v>Tèxtil, confecció i pell</v>
          </cell>
          <cell r="D3011">
            <v>2</v>
          </cell>
          <cell r="E3011">
            <v>15</v>
          </cell>
          <cell r="F3011">
            <v>7.29</v>
          </cell>
          <cell r="G3011">
            <v>9.8699999999999992</v>
          </cell>
        </row>
        <row r="3012">
          <cell r="A3012" t="str">
            <v>TCPN0006</v>
          </cell>
          <cell r="B3012" t="str">
            <v>OPERACIONS AUXILIARS DE PLANXAT TÈXTIL</v>
          </cell>
          <cell r="C3012" t="str">
            <v>Tèxtil, confecció i pell</v>
          </cell>
          <cell r="D3012">
            <v>1</v>
          </cell>
          <cell r="E3012">
            <v>300</v>
          </cell>
          <cell r="F3012">
            <v>7.29</v>
          </cell>
          <cell r="G3012">
            <v>9.8699999999999992</v>
          </cell>
        </row>
        <row r="3013">
          <cell r="A3013" t="str">
            <v>TCPN01</v>
          </cell>
          <cell r="B3013" t="str">
            <v>Eines de disseny i desenvolupament per a l'estampació tèxtil</v>
          </cell>
          <cell r="C3013" t="str">
            <v>Tèxtil, confecció i pell</v>
          </cell>
          <cell r="D3013">
            <v>2</v>
          </cell>
          <cell r="E3013">
            <v>200</v>
          </cell>
          <cell r="F3013">
            <v>7.29</v>
          </cell>
          <cell r="G3013">
            <v>9.8699999999999992</v>
          </cell>
        </row>
        <row r="3014">
          <cell r="A3014" t="str">
            <v>TCPN02</v>
          </cell>
          <cell r="B3014" t="str">
            <v>EL PROCÉS DE FABRICACIÓ DE LA PELL EN OPERACIONS DE RIBERA</v>
          </cell>
          <cell r="C3014" t="str">
            <v>Tèxtil, confecció i pell</v>
          </cell>
          <cell r="D3014">
            <v>2</v>
          </cell>
          <cell r="E3014">
            <v>30</v>
          </cell>
          <cell r="F3014">
            <v>7.29</v>
          </cell>
          <cell r="G3014">
            <v>9.8699999999999992</v>
          </cell>
        </row>
        <row r="3015">
          <cell r="A3015" t="str">
            <v>TCPN03</v>
          </cell>
          <cell r="B3015" t="str">
            <v>EL PROCÉS DE FABRICACIÓ DE LA PELL EN LES OPERACIONS DE CURTICIÓ I POST-CURTICIÓ</v>
          </cell>
          <cell r="C3015" t="str">
            <v>Tèxtil, confecció i pell</v>
          </cell>
          <cell r="D3015">
            <v>2</v>
          </cell>
          <cell r="E3015">
            <v>30</v>
          </cell>
          <cell r="F3015">
            <v>7.29</v>
          </cell>
          <cell r="G3015">
            <v>9.8699999999999992</v>
          </cell>
        </row>
        <row r="3016">
          <cell r="A3016" t="str">
            <v>TCPN04</v>
          </cell>
          <cell r="B3016" t="str">
            <v>OPERACIONS D' ACABAT DE LA PELL</v>
          </cell>
          <cell r="C3016" t="str">
            <v>Tèxtil, confecció i pell</v>
          </cell>
          <cell r="D3016">
            <v>2</v>
          </cell>
          <cell r="E3016">
            <v>30</v>
          </cell>
          <cell r="F3016">
            <v>7.29</v>
          </cell>
          <cell r="G3016">
            <v>9.8699999999999992</v>
          </cell>
        </row>
        <row r="3017">
          <cell r="A3017" t="str">
            <v>TCPN05</v>
          </cell>
          <cell r="B3017" t="str">
            <v>MATERIALS ECOLÒGICS I TECNOLOGIES SOSTENIBLES EN LA INDÚSTRIA DE LA PELL</v>
          </cell>
          <cell r="C3017" t="str">
            <v>Tèxtil, confecció i pell</v>
          </cell>
          <cell r="D3017">
            <v>2</v>
          </cell>
          <cell r="E3017">
            <v>30</v>
          </cell>
          <cell r="F3017">
            <v>7.29</v>
          </cell>
          <cell r="G3017">
            <v>9.8699999999999992</v>
          </cell>
        </row>
        <row r="3018">
          <cell r="A3018" t="str">
            <v>TCPP0001</v>
          </cell>
          <cell r="B3018" t="str">
            <v>Reconeixement i interpretació de teixits tèxtils</v>
          </cell>
          <cell r="C3018" t="str">
            <v>Tèxtil, confecció i pell</v>
          </cell>
          <cell r="D3018">
            <v>1</v>
          </cell>
          <cell r="E3018">
            <v>15</v>
          </cell>
          <cell r="F3018">
            <v>7.29</v>
          </cell>
          <cell r="G3018">
            <v>9.8699999999999992</v>
          </cell>
        </row>
        <row r="3019">
          <cell r="A3019" t="str">
            <v>TCPP0002</v>
          </cell>
          <cell r="B3019" t="str">
            <v>Tendències tecnològiques. Materials i teixits innovadors</v>
          </cell>
          <cell r="C3019" t="str">
            <v>Tèxtil, confecció i pell</v>
          </cell>
          <cell r="D3019">
            <v>2</v>
          </cell>
          <cell r="E3019">
            <v>10</v>
          </cell>
          <cell r="F3019">
            <v>7.29</v>
          </cell>
          <cell r="G3019">
            <v>9.8699999999999992</v>
          </cell>
        </row>
        <row r="3020">
          <cell r="A3020" t="str">
            <v>TCPP0003</v>
          </cell>
          <cell r="B3020" t="str">
            <v>BIOMATERIALS APLICATS A LA SOSTENIBILITAT DE LA INDÚSTRIA TÈXTIL</v>
          </cell>
          <cell r="C3020" t="str">
            <v>Tèxtil, confecció i pell</v>
          </cell>
          <cell r="D3020">
            <v>4</v>
          </cell>
          <cell r="E3020">
            <v>120</v>
          </cell>
          <cell r="F3020">
            <v>7.29</v>
          </cell>
          <cell r="G3020">
            <v>9.8699999999999992</v>
          </cell>
        </row>
        <row r="3021">
          <cell r="A3021" t="str">
            <v>TCPP01</v>
          </cell>
          <cell r="B3021" t="str">
            <v>Disseny i impressió de prototips en 3D</v>
          </cell>
          <cell r="C3021" t="str">
            <v>Tèxtil, confecció i pell</v>
          </cell>
          <cell r="D3021">
            <v>2</v>
          </cell>
          <cell r="E3021">
            <v>90</v>
          </cell>
          <cell r="F3021">
            <v>7.29</v>
          </cell>
          <cell r="G3021">
            <v>9.8699999999999992</v>
          </cell>
        </row>
        <row r="3022">
          <cell r="A3022" t="str">
            <v>TMVB0001</v>
          </cell>
          <cell r="B3022" t="str">
            <v>OPERACIONS MECANIQUES I ELECTRIQUES DE MUNTATGE DE MATERIAL RODANT FERROVIARI</v>
          </cell>
          <cell r="C3022" t="str">
            <v>Transport i manteniment de vehicles</v>
          </cell>
          <cell r="D3022">
            <v>1</v>
          </cell>
          <cell r="E3022">
            <v>550</v>
          </cell>
          <cell r="F3022">
            <v>8.19</v>
          </cell>
          <cell r="G3022">
            <v>9.84</v>
          </cell>
        </row>
        <row r="3023">
          <cell r="A3023" t="str">
            <v>TMVG0001</v>
          </cell>
          <cell r="B3023" t="str">
            <v>Procediments bàsics a la instal·lació i la reparació de pneumàtics</v>
          </cell>
          <cell r="C3023" t="str">
            <v>Transport i manteniment de vehicles</v>
          </cell>
          <cell r="D3023">
            <v>1</v>
          </cell>
          <cell r="E3023">
            <v>115</v>
          </cell>
          <cell r="F3023">
            <v>8.19</v>
          </cell>
          <cell r="G3023">
            <v>9.84</v>
          </cell>
        </row>
        <row r="3024">
          <cell r="A3024" t="str">
            <v>TMVG0002</v>
          </cell>
          <cell r="B3024" t="str">
            <v>Introducció a l'automoció</v>
          </cell>
          <cell r="C3024" t="str">
            <v>Transport i manteniment de vehicles</v>
          </cell>
          <cell r="D3024">
            <v>1</v>
          </cell>
          <cell r="E3024">
            <v>125</v>
          </cell>
          <cell r="F3024">
            <v>8.19</v>
          </cell>
          <cell r="G3024">
            <v>9.84</v>
          </cell>
        </row>
        <row r="3025">
          <cell r="A3025" t="str">
            <v>TMVG0003</v>
          </cell>
          <cell r="B3025" t="str">
            <v>MECÀNICA PER A CONDUCTORS DE VEHICLES DE MERCADERIES</v>
          </cell>
          <cell r="C3025" t="str">
            <v>Transport i manteniment de vehicles</v>
          </cell>
          <cell r="D3025">
            <v>2</v>
          </cell>
          <cell r="E3025">
            <v>30</v>
          </cell>
          <cell r="F3025">
            <v>8.19</v>
          </cell>
          <cell r="G3025">
            <v>9.84</v>
          </cell>
        </row>
        <row r="3026">
          <cell r="A3026" t="str">
            <v>TMVG0004</v>
          </cell>
          <cell r="B3026" t="str">
            <v>MANTENIMENT DE VEHICLES HÍBRIDS</v>
          </cell>
          <cell r="C3026" t="str">
            <v>Transport i manteniment de vehicles</v>
          </cell>
          <cell r="D3026">
            <v>1</v>
          </cell>
          <cell r="E3026">
            <v>40</v>
          </cell>
          <cell r="F3026">
            <v>8.19</v>
          </cell>
          <cell r="G3026">
            <v>9.84</v>
          </cell>
        </row>
        <row r="3027">
          <cell r="A3027" t="str">
            <v>TMVG0005</v>
          </cell>
          <cell r="B3027" t="str">
            <v>Instal·lació i reparació del pneumàtic industrial</v>
          </cell>
          <cell r="C3027" t="str">
            <v>Transport i manteniment de vehicles</v>
          </cell>
          <cell r="D3027">
            <v>2</v>
          </cell>
          <cell r="E3027">
            <v>168</v>
          </cell>
          <cell r="F3027">
            <v>8.19</v>
          </cell>
          <cell r="G3027">
            <v>9.84</v>
          </cell>
        </row>
        <row r="3028">
          <cell r="A3028" t="str">
            <v>TMVG0006</v>
          </cell>
          <cell r="B3028" t="str">
            <v>Diagnòstic i reparació d'unitats de control (UC)</v>
          </cell>
          <cell r="C3028" t="str">
            <v>Transport i manteniment de vehicles</v>
          </cell>
          <cell r="D3028">
            <v>2</v>
          </cell>
          <cell r="E3028">
            <v>16</v>
          </cell>
          <cell r="F3028">
            <v>8.19</v>
          </cell>
          <cell r="G3028">
            <v>9.84</v>
          </cell>
        </row>
        <row r="3029">
          <cell r="A3029" t="str">
            <v>TMVG0007</v>
          </cell>
          <cell r="B3029" t="str">
            <v>MANTENIMENT I REPARACIÓ D' AUTOCARS</v>
          </cell>
          <cell r="C3029" t="str">
            <v>Transport i manteniment de vehicles</v>
          </cell>
          <cell r="D3029">
            <v>2</v>
          </cell>
          <cell r="E3029">
            <v>60</v>
          </cell>
          <cell r="F3029">
            <v>8.19</v>
          </cell>
          <cell r="G3029">
            <v>9.84</v>
          </cell>
        </row>
        <row r="3030">
          <cell r="A3030" t="str">
            <v>TMVG0008</v>
          </cell>
          <cell r="B3030" t="str">
            <v>Diagnosi d'avaries mitjançant oscil·loscopi i màquina de diagnosi. Nivell avançat</v>
          </cell>
          <cell r="C3030" t="str">
            <v>Transport i manteniment de vehicles</v>
          </cell>
          <cell r="D3030">
            <v>2</v>
          </cell>
          <cell r="E3030">
            <v>30</v>
          </cell>
          <cell r="F3030">
            <v>8.19</v>
          </cell>
          <cell r="G3030">
            <v>9.84</v>
          </cell>
        </row>
        <row r="3031">
          <cell r="A3031" t="str">
            <v>TMVG0009</v>
          </cell>
          <cell r="B3031" t="str">
            <v>Diagnosi d'avaries mitjançant oscil·loscopi i màquina de diagnosi. Nivell bàsic</v>
          </cell>
          <cell r="C3031" t="str">
            <v>Transport i manteniment de vehicles</v>
          </cell>
          <cell r="D3031">
            <v>2</v>
          </cell>
          <cell r="E3031">
            <v>24</v>
          </cell>
          <cell r="F3031">
            <v>8.19</v>
          </cell>
          <cell r="G3031">
            <v>9.84</v>
          </cell>
        </row>
        <row r="3032">
          <cell r="A3032" t="str">
            <v>TMVG0010</v>
          </cell>
          <cell r="B3032" t="str">
            <v>Tecnologia de l'automoció</v>
          </cell>
          <cell r="C3032" t="str">
            <v>Transport i manteniment de vehicles</v>
          </cell>
          <cell r="D3032">
            <v>2</v>
          </cell>
          <cell r="E3032">
            <v>30</v>
          </cell>
          <cell r="F3032">
            <v>8.19</v>
          </cell>
          <cell r="G3032">
            <v>9.84</v>
          </cell>
        </row>
        <row r="3033">
          <cell r="A3033" t="str">
            <v>TMVG0011</v>
          </cell>
          <cell r="B3033" t="str">
            <v>Tecnologia del vehicle elèctric. Nivell I</v>
          </cell>
          <cell r="C3033" t="str">
            <v>Transport i manteniment de vehicles</v>
          </cell>
          <cell r="D3033">
            <v>2</v>
          </cell>
          <cell r="E3033">
            <v>16</v>
          </cell>
          <cell r="F3033">
            <v>8.19</v>
          </cell>
          <cell r="G3033">
            <v>9.84</v>
          </cell>
        </row>
        <row r="3034">
          <cell r="A3034" t="str">
            <v>TMVG0012</v>
          </cell>
          <cell r="B3034" t="str">
            <v>Tecnologia del vehicle elèctric. Nivell II</v>
          </cell>
          <cell r="C3034" t="str">
            <v>Transport i manteniment de vehicles</v>
          </cell>
          <cell r="D3034">
            <v>2</v>
          </cell>
          <cell r="E3034">
            <v>16</v>
          </cell>
          <cell r="F3034">
            <v>8.19</v>
          </cell>
          <cell r="G3034">
            <v>9.84</v>
          </cell>
        </row>
        <row r="3035">
          <cell r="A3035" t="str">
            <v>TMVG0013</v>
          </cell>
          <cell r="B3035" t="str">
            <v>Tecnologia del vehicle elèctric. Nivell III</v>
          </cell>
          <cell r="C3035" t="str">
            <v>Transport i manteniment de vehicles</v>
          </cell>
          <cell r="D3035">
            <v>2</v>
          </cell>
          <cell r="E3035">
            <v>24</v>
          </cell>
          <cell r="F3035">
            <v>8.19</v>
          </cell>
          <cell r="G3035">
            <v>9.84</v>
          </cell>
        </row>
        <row r="3036">
          <cell r="A3036" t="str">
            <v>TMVG0014</v>
          </cell>
          <cell r="B3036" t="str">
            <v>Sistemes híbrids a l'automòbil. Nivell I</v>
          </cell>
          <cell r="C3036" t="str">
            <v>Transport i manteniment de vehicles</v>
          </cell>
          <cell r="D3036">
            <v>2</v>
          </cell>
          <cell r="E3036">
            <v>16</v>
          </cell>
          <cell r="F3036">
            <v>8.19</v>
          </cell>
          <cell r="G3036">
            <v>9.84</v>
          </cell>
        </row>
        <row r="3037">
          <cell r="A3037" t="str">
            <v>TMVG0015</v>
          </cell>
          <cell r="B3037" t="str">
            <v>Sistemes híbrids a l'automòbil. Comprovació i diagnosi. Nivell II</v>
          </cell>
          <cell r="C3037" t="str">
            <v>Transport i manteniment de vehicles</v>
          </cell>
          <cell r="D3037">
            <v>2</v>
          </cell>
          <cell r="E3037">
            <v>24</v>
          </cell>
          <cell r="F3037">
            <v>8.19</v>
          </cell>
          <cell r="G3037">
            <v>9.84</v>
          </cell>
        </row>
        <row r="3038">
          <cell r="A3038" t="str">
            <v>TMVG0016</v>
          </cell>
          <cell r="B3038" t="str">
            <v>Sistemes anticontaminants de l'automòbil</v>
          </cell>
          <cell r="C3038" t="str">
            <v>Transport i manteniment de vehicles</v>
          </cell>
          <cell r="D3038">
            <v>2</v>
          </cell>
          <cell r="E3038">
            <v>24</v>
          </cell>
          <cell r="F3038">
            <v>8.19</v>
          </cell>
          <cell r="G3038">
            <v>9.84</v>
          </cell>
        </row>
        <row r="3039">
          <cell r="A3039" t="str">
            <v>TMVG0017</v>
          </cell>
          <cell r="B3039" t="str">
            <v>Gestió de sistemes pass-thru. Nivell I</v>
          </cell>
          <cell r="C3039" t="str">
            <v>Transport i manteniment de vehicles</v>
          </cell>
          <cell r="D3039">
            <v>2</v>
          </cell>
          <cell r="E3039">
            <v>16</v>
          </cell>
          <cell r="F3039">
            <v>8.19</v>
          </cell>
          <cell r="G3039">
            <v>9.84</v>
          </cell>
        </row>
        <row r="3040">
          <cell r="A3040" t="str">
            <v>TMVG0018</v>
          </cell>
          <cell r="B3040" t="str">
            <v>Sistemes d'injecció directa de gasolina d'última generació</v>
          </cell>
          <cell r="C3040" t="str">
            <v>Transport i manteniment de vehicles</v>
          </cell>
          <cell r="D3040">
            <v>2</v>
          </cell>
          <cell r="E3040">
            <v>30</v>
          </cell>
          <cell r="F3040">
            <v>8.19</v>
          </cell>
          <cell r="G3040">
            <v>9.84</v>
          </cell>
        </row>
        <row r="3041">
          <cell r="A3041" t="str">
            <v>TMVG0019</v>
          </cell>
          <cell r="B3041" t="str">
            <v>Sistemes d'injecció directa dièsel de 3a i 4a generació</v>
          </cell>
          <cell r="C3041" t="str">
            <v>Transport i manteniment de vehicles</v>
          </cell>
          <cell r="D3041">
            <v>2</v>
          </cell>
          <cell r="E3041">
            <v>30</v>
          </cell>
          <cell r="F3041">
            <v>8.19</v>
          </cell>
          <cell r="G3041">
            <v>9.84</v>
          </cell>
        </row>
        <row r="3042">
          <cell r="A3042" t="str">
            <v>TMVG0020</v>
          </cell>
          <cell r="B3042" t="str">
            <v>Tecnologia específica d'automoció. Programari</v>
          </cell>
          <cell r="C3042" t="str">
            <v>Transport i manteniment de vehicles</v>
          </cell>
          <cell r="D3042">
            <v>3</v>
          </cell>
          <cell r="E3042">
            <v>100</v>
          </cell>
          <cell r="F3042">
            <v>8.19</v>
          </cell>
          <cell r="G3042">
            <v>9.84</v>
          </cell>
        </row>
        <row r="3043">
          <cell r="A3043" t="str">
            <v>TMVG0021</v>
          </cell>
          <cell r="B3043" t="str">
            <v>PREPARACIÓ BÀSICA PER A ACTIVITATS DE MANTENIMENT I ELECTROMECÀNICA DE VEHICLES AUTOMÒBILS</v>
          </cell>
          <cell r="C3043" t="str">
            <v>Transport i manteniment de vehicles</v>
          </cell>
          <cell r="D3043">
            <v>2</v>
          </cell>
          <cell r="E3043">
            <v>120</v>
          </cell>
          <cell r="F3043">
            <v>8.19</v>
          </cell>
          <cell r="G3043">
            <v>9.84</v>
          </cell>
        </row>
        <row r="3044">
          <cell r="A3044" t="str">
            <v>TMVG0022</v>
          </cell>
          <cell r="B3044" t="str">
            <v>Mecànica d'automoció</v>
          </cell>
          <cell r="C3044" t="str">
            <v>Transport i manteniment de vehicles</v>
          </cell>
          <cell r="D3044">
            <v>2</v>
          </cell>
          <cell r="E3044">
            <v>30</v>
          </cell>
          <cell r="F3044">
            <v>8.19</v>
          </cell>
          <cell r="G3044">
            <v>9.84</v>
          </cell>
        </row>
        <row r="3045">
          <cell r="A3045" t="str">
            <v>TMVG0023</v>
          </cell>
          <cell r="B3045" t="str">
            <v>MANTENIMENT DE PATINETS ELÈCTRICS DE MOBILITAT URBANA O PERSONAL</v>
          </cell>
          <cell r="C3045" t="str">
            <v>Transport i manteniment de vehicles</v>
          </cell>
          <cell r="D3045">
            <v>2</v>
          </cell>
          <cell r="E3045">
            <v>380</v>
          </cell>
          <cell r="F3045">
            <v>8.19</v>
          </cell>
          <cell r="G3045">
            <v>9.84</v>
          </cell>
        </row>
        <row r="3046">
          <cell r="A3046" t="str">
            <v>TMVG0024</v>
          </cell>
          <cell r="B3046" t="str">
            <v>Dinàmica i geometria de la direcció i suspensió</v>
          </cell>
          <cell r="C3046" t="str">
            <v>Transport i manteniment de vehicles</v>
          </cell>
          <cell r="D3046">
            <v>2</v>
          </cell>
          <cell r="E3046">
            <v>32</v>
          </cell>
          <cell r="F3046">
            <v>8.19</v>
          </cell>
          <cell r="G3046">
            <v>9.84</v>
          </cell>
        </row>
        <row r="3047">
          <cell r="A3047" t="str">
            <v>TMVG0025</v>
          </cell>
          <cell r="B3047" t="str">
            <v>Dinàmica i geometria de la direcció i suspensió</v>
          </cell>
          <cell r="C3047" t="str">
            <v>Transport i manteniment de vehicles</v>
          </cell>
          <cell r="D3047">
            <v>2</v>
          </cell>
          <cell r="E3047">
            <v>24</v>
          </cell>
          <cell r="F3047">
            <v>8.19</v>
          </cell>
          <cell r="G3047">
            <v>9.84</v>
          </cell>
        </row>
        <row r="3048">
          <cell r="A3048" t="str">
            <v>TMVG0026</v>
          </cell>
          <cell r="B3048" t="str">
            <v>Electricitat i electrònica per a motocicletes</v>
          </cell>
          <cell r="C3048" t="str">
            <v>Transport i manteniment de vehicles</v>
          </cell>
          <cell r="D3048">
            <v>2</v>
          </cell>
          <cell r="E3048">
            <v>30</v>
          </cell>
          <cell r="F3048">
            <v>8.19</v>
          </cell>
          <cell r="G3048">
            <v>9.84</v>
          </cell>
        </row>
        <row r="3049">
          <cell r="A3049" t="str">
            <v>TMVG0027</v>
          </cell>
          <cell r="B3049" t="str">
            <v>Registre i anàlisi de dades en proves dinàmiques per a la gestió motor</v>
          </cell>
          <cell r="C3049" t="str">
            <v>Transport i manteniment de vehicles</v>
          </cell>
          <cell r="D3049">
            <v>2</v>
          </cell>
          <cell r="E3049">
            <v>32</v>
          </cell>
          <cell r="F3049">
            <v>8.19</v>
          </cell>
          <cell r="G3049">
            <v>9.84</v>
          </cell>
        </row>
        <row r="3050">
          <cell r="A3050" t="str">
            <v>TMVG0028</v>
          </cell>
          <cell r="B3050" t="str">
            <v>Sistemes de caixes de canvi de doble embragatge DSG, manteniment i avaries</v>
          </cell>
          <cell r="C3050" t="str">
            <v>Transport i manteniment de vehicles</v>
          </cell>
          <cell r="D3050">
            <v>2</v>
          </cell>
          <cell r="E3050">
            <v>30</v>
          </cell>
          <cell r="F3050">
            <v>8.19</v>
          </cell>
          <cell r="G3050">
            <v>9.84</v>
          </cell>
        </row>
        <row r="3051">
          <cell r="A3051" t="str">
            <v>TMVG0029</v>
          </cell>
          <cell r="B3051" t="str">
            <v>Sistemes de seguretat passiva del vehicle</v>
          </cell>
          <cell r="C3051" t="str">
            <v>Transport i manteniment de vehicles</v>
          </cell>
          <cell r="D3051">
            <v>2</v>
          </cell>
          <cell r="E3051">
            <v>30</v>
          </cell>
          <cell r="F3051">
            <v>8.19</v>
          </cell>
          <cell r="G3051">
            <v>9.84</v>
          </cell>
        </row>
        <row r="3052">
          <cell r="A3052" t="str">
            <v>TMVG0030</v>
          </cell>
          <cell r="B3052" t="str">
            <v>Sistemes de sobrealimentació, diagnosi i avaries</v>
          </cell>
          <cell r="C3052" t="str">
            <v>Transport i manteniment de vehicles</v>
          </cell>
          <cell r="D3052">
            <v>2</v>
          </cell>
          <cell r="E3052">
            <v>30</v>
          </cell>
          <cell r="F3052">
            <v>8.19</v>
          </cell>
          <cell r="G3052">
            <v>9.84</v>
          </cell>
        </row>
        <row r="3053">
          <cell r="A3053" t="str">
            <v>TMVG0031</v>
          </cell>
          <cell r="B3053" t="str">
            <v>Sistemes d'injecció electrònica per a motocicletes</v>
          </cell>
          <cell r="C3053" t="str">
            <v>Transport i manteniment de vehicles</v>
          </cell>
          <cell r="D3053">
            <v>2</v>
          </cell>
          <cell r="E3053">
            <v>30</v>
          </cell>
          <cell r="F3053">
            <v>8.19</v>
          </cell>
          <cell r="G3053">
            <v>9.84</v>
          </cell>
        </row>
        <row r="3054">
          <cell r="A3054" t="str">
            <v>TMVG0032</v>
          </cell>
          <cell r="B3054" t="str">
            <v>Ús d'equips de diagnosi, OBD i oscil·loscopi per a la reparació d'avaries de motocicletes</v>
          </cell>
          <cell r="C3054" t="str">
            <v>Transport i manteniment de vehicles</v>
          </cell>
          <cell r="D3054">
            <v>2</v>
          </cell>
          <cell r="E3054">
            <v>30</v>
          </cell>
          <cell r="F3054">
            <v>8.19</v>
          </cell>
          <cell r="G3054">
            <v>9.84</v>
          </cell>
        </row>
        <row r="3055">
          <cell r="A3055" t="str">
            <v>TMVG0033</v>
          </cell>
          <cell r="B3055" t="str">
            <v>Reprogramació i reparació d'unitats de control automotrius (Nivell 2)</v>
          </cell>
          <cell r="C3055" t="str">
            <v>Transport i manteniment de vehicles</v>
          </cell>
          <cell r="D3055">
            <v>2</v>
          </cell>
          <cell r="E3055">
            <v>56</v>
          </cell>
          <cell r="F3055">
            <v>8.19</v>
          </cell>
          <cell r="G3055">
            <v>9.84</v>
          </cell>
        </row>
        <row r="3056">
          <cell r="A3056" t="str">
            <v>TMVG0034</v>
          </cell>
          <cell r="B3056" t="str">
            <v>Motocicletes de tracció elèctriques</v>
          </cell>
          <cell r="C3056" t="str">
            <v>Transport i manteniment de vehicles</v>
          </cell>
          <cell r="D3056">
            <v>2</v>
          </cell>
          <cell r="E3056">
            <v>30</v>
          </cell>
          <cell r="F3056">
            <v>8.19</v>
          </cell>
          <cell r="G3056">
            <v>9.84</v>
          </cell>
        </row>
        <row r="3057">
          <cell r="A3057" t="str">
            <v>TMVG0035</v>
          </cell>
          <cell r="B3057" t="str">
            <v>Reprogramació i reparació d'unitats de control automotrius. Nivell 1</v>
          </cell>
          <cell r="C3057" t="str">
            <v>Transport i manteniment de vehicles</v>
          </cell>
          <cell r="D3057">
            <v>2</v>
          </cell>
          <cell r="E3057">
            <v>70</v>
          </cell>
          <cell r="F3057">
            <v>8.19</v>
          </cell>
          <cell r="G3057">
            <v>9.84</v>
          </cell>
        </row>
        <row r="3058">
          <cell r="A3058" t="str">
            <v>TMVG0036</v>
          </cell>
          <cell r="B3058" t="str">
            <v>Processos de desconnexió de sistemes d'alta tensió en vehicles elèctrics</v>
          </cell>
          <cell r="C3058" t="str">
            <v>Transport i manteniment de vehicles</v>
          </cell>
          <cell r="D3058">
            <v>2</v>
          </cell>
          <cell r="E3058">
            <v>10</v>
          </cell>
          <cell r="F3058">
            <v>8.19</v>
          </cell>
          <cell r="G3058">
            <v>9.84</v>
          </cell>
        </row>
        <row r="3059">
          <cell r="A3059" t="str">
            <v>TMVG0037</v>
          </cell>
          <cell r="B3059" t="str">
            <v>MANTENIMENT I REPARACIÓ DE CARRETONS ELEVADORES</v>
          </cell>
          <cell r="C3059" t="str">
            <v>Transport i manteniment de vehicles</v>
          </cell>
          <cell r="D3059">
            <v>2</v>
          </cell>
          <cell r="E3059">
            <v>80</v>
          </cell>
          <cell r="F3059">
            <v>8.19</v>
          </cell>
          <cell r="G3059">
            <v>9.84</v>
          </cell>
        </row>
        <row r="3060">
          <cell r="A3060" t="str">
            <v>TMVG0038</v>
          </cell>
          <cell r="B3060" t="str">
            <v>MANTENIMENT I REPARACIÓ DE GRUES MÒBILS AUTOPROPULSADES I CAMIONS GRUA (GHA)</v>
          </cell>
          <cell r="C3060" t="str">
            <v>Transport i manteniment de vehicles</v>
          </cell>
          <cell r="D3060">
            <v>2</v>
          </cell>
          <cell r="E3060">
            <v>90</v>
          </cell>
          <cell r="F3060">
            <v>8.19</v>
          </cell>
          <cell r="G3060">
            <v>9.84</v>
          </cell>
        </row>
        <row r="3061">
          <cell r="A3061" t="str">
            <v>TMVG0039</v>
          </cell>
          <cell r="B3061" t="str">
            <v>Sensibilització en vehicles d'alt voltatge</v>
          </cell>
          <cell r="C3061" t="str">
            <v>Transport i manteniment de vehicles</v>
          </cell>
          <cell r="D3061">
            <v>1</v>
          </cell>
          <cell r="E3061">
            <v>8</v>
          </cell>
          <cell r="F3061">
            <v>8.19</v>
          </cell>
          <cell r="G3061">
            <v>9.84</v>
          </cell>
        </row>
        <row r="3062">
          <cell r="A3062" t="str">
            <v>TMVG0040</v>
          </cell>
          <cell r="B3062" t="str">
            <v>Manipulació de bateries de vehicles híbrids o elèctrics</v>
          </cell>
          <cell r="C3062" t="str">
            <v>Transport i manteniment de vehicles</v>
          </cell>
          <cell r="D3062">
            <v>2</v>
          </cell>
          <cell r="E3062">
            <v>40</v>
          </cell>
          <cell r="F3062">
            <v>8.19</v>
          </cell>
          <cell r="G3062">
            <v>9.84</v>
          </cell>
        </row>
        <row r="3063">
          <cell r="A3063" t="str">
            <v>TMVG0041</v>
          </cell>
          <cell r="B3063" t="str">
            <v>Prevenció de risc elèctric en la manipulació de vehicles amb alt voltatge. Nivell I</v>
          </cell>
          <cell r="C3063" t="str">
            <v>Transport i manteniment de vehicles</v>
          </cell>
          <cell r="D3063">
            <v>2</v>
          </cell>
          <cell r="E3063">
            <v>60</v>
          </cell>
          <cell r="F3063">
            <v>8.19</v>
          </cell>
          <cell r="G3063">
            <v>9.84</v>
          </cell>
        </row>
        <row r="3064">
          <cell r="A3064" t="str">
            <v>TMVG0042</v>
          </cell>
          <cell r="B3064" t="str">
            <v>Prevenció de risc elèctric en la manipulació de vehicles amb alt voltatge. Nivell II</v>
          </cell>
          <cell r="C3064" t="str">
            <v>Transport i manteniment de vehicles</v>
          </cell>
          <cell r="D3064">
            <v>2</v>
          </cell>
          <cell r="E3064">
            <v>60</v>
          </cell>
          <cell r="F3064">
            <v>8.19</v>
          </cell>
          <cell r="G3064">
            <v>9.84</v>
          </cell>
        </row>
        <row r="3065">
          <cell r="A3065" t="str">
            <v>TMVG0043</v>
          </cell>
          <cell r="B3065" t="str">
            <v>MECÀNICA I TECNOLOGIA DE PLATAFORMES ELEVADORES MÒBILS DE PERSONAL (PEMP)</v>
          </cell>
          <cell r="C3065" t="str">
            <v>Transport i manteniment de vehicles</v>
          </cell>
          <cell r="D3065">
            <v>2</v>
          </cell>
          <cell r="E3065">
            <v>60</v>
          </cell>
          <cell r="F3065">
            <v>8.19</v>
          </cell>
          <cell r="G3065">
            <v>9.84</v>
          </cell>
        </row>
        <row r="3066">
          <cell r="A3066" t="str">
            <v>TMVG0044</v>
          </cell>
          <cell r="B3066" t="str">
            <v>BATERIES I EMMAGATZEMATGE</v>
          </cell>
          <cell r="C3066" t="str">
            <v>Transport i manteniment de vehicles</v>
          </cell>
          <cell r="D3066">
            <v>2</v>
          </cell>
          <cell r="E3066">
            <v>35</v>
          </cell>
          <cell r="F3066">
            <v>8.19</v>
          </cell>
          <cell r="G3066">
            <v>9.84</v>
          </cell>
        </row>
        <row r="3067">
          <cell r="A3067" t="str">
            <v>TMVG0045</v>
          </cell>
          <cell r="B3067" t="str">
            <v>MANTENIMENT I REPARACIÓ DE VEHICLES D'ELEVACIÓ DE CÀRREGUES I/O PERSONES</v>
          </cell>
          <cell r="C3067" t="str">
            <v>Transport i manteniment de vehicles</v>
          </cell>
          <cell r="D3067">
            <v>1</v>
          </cell>
          <cell r="E3067">
            <v>60</v>
          </cell>
          <cell r="F3067">
            <v>8.19</v>
          </cell>
          <cell r="G3067">
            <v>9.84</v>
          </cell>
        </row>
        <row r="3068">
          <cell r="A3068" t="str">
            <v>TMVG01</v>
          </cell>
          <cell r="B3068" t="str">
            <v>Curs sobre manipulació de sistemes frigorífics que utilitzin refrigerants fluorats destinats a confort tèrmic de persones instal·lats en vehicles</v>
          </cell>
          <cell r="C3068" t="str">
            <v>Transport i manteniment de vehicles</v>
          </cell>
          <cell r="D3068">
            <v>2</v>
          </cell>
          <cell r="E3068">
            <v>44</v>
          </cell>
          <cell r="F3068">
            <v>8.19</v>
          </cell>
          <cell r="G3068">
            <v>9.84</v>
          </cell>
        </row>
        <row r="3069">
          <cell r="A3069" t="str">
            <v>TMVG02</v>
          </cell>
          <cell r="B3069" t="str">
            <v>Manteniment de vehicles híbrids i elèctrics</v>
          </cell>
          <cell r="C3069" t="str">
            <v>Transport i manteniment de vehicles</v>
          </cell>
          <cell r="D3069">
            <v>3</v>
          </cell>
          <cell r="E3069">
            <v>90</v>
          </cell>
          <cell r="F3069">
            <v>8.19</v>
          </cell>
          <cell r="G3069">
            <v>9.84</v>
          </cell>
        </row>
        <row r="3070">
          <cell r="A3070" t="str">
            <v>TMVG03</v>
          </cell>
          <cell r="B3070" t="str">
            <v>Manteniment bàsic de vehicles híbrids i elèctrics</v>
          </cell>
          <cell r="C3070" t="str">
            <v>Transport i manteniment de vehicles</v>
          </cell>
          <cell r="D3070">
            <v>2</v>
          </cell>
          <cell r="E3070">
            <v>40</v>
          </cell>
          <cell r="F3070">
            <v>8.19</v>
          </cell>
          <cell r="G3070">
            <v>9.84</v>
          </cell>
        </row>
        <row r="3071">
          <cell r="A3071" t="str">
            <v>TMVG04</v>
          </cell>
          <cell r="B3071" t="str">
            <v>Diagnosi i comprovació de sistemes anticontaminants de l'automòbil amb motor de gasolina</v>
          </cell>
          <cell r="C3071" t="str">
            <v>Transport i manteniment de vehicles</v>
          </cell>
          <cell r="D3071">
            <v>2</v>
          </cell>
          <cell r="E3071">
            <v>40</v>
          </cell>
          <cell r="F3071">
            <v>8.19</v>
          </cell>
          <cell r="G3071">
            <v>9.84</v>
          </cell>
        </row>
        <row r="3072">
          <cell r="A3072" t="str">
            <v>TMVG05</v>
          </cell>
          <cell r="B3072" t="str">
            <v>Comprovació i diagnosi del vehicle elèctric</v>
          </cell>
          <cell r="C3072" t="str">
            <v>Transport i manteniment de vehicles</v>
          </cell>
          <cell r="D3072">
            <v>2</v>
          </cell>
          <cell r="E3072">
            <v>40</v>
          </cell>
          <cell r="F3072">
            <v>8.19</v>
          </cell>
          <cell r="G3072">
            <v>9.84</v>
          </cell>
        </row>
        <row r="3073">
          <cell r="A3073" t="str">
            <v>TMVG06</v>
          </cell>
          <cell r="B3073" t="str">
            <v>Estructura i funcionament del vehicle elèctric</v>
          </cell>
          <cell r="C3073" t="str">
            <v>Transport i manteniment de vehicles</v>
          </cell>
          <cell r="D3073">
            <v>2</v>
          </cell>
          <cell r="E3073">
            <v>40</v>
          </cell>
          <cell r="F3073">
            <v>8.19</v>
          </cell>
          <cell r="G3073">
            <v>9.84</v>
          </cell>
        </row>
        <row r="3074">
          <cell r="A3074" t="str">
            <v>TMVG07</v>
          </cell>
          <cell r="B3074" t="str">
            <v>Electrificació de vehicles híbris i elèctrics</v>
          </cell>
          <cell r="C3074" t="str">
            <v>Transport i manteniment de vehicles</v>
          </cell>
          <cell r="D3074">
            <v>2</v>
          </cell>
          <cell r="E3074">
            <v>300</v>
          </cell>
          <cell r="F3074">
            <v>8.19</v>
          </cell>
          <cell r="G3074">
            <v>9.84</v>
          </cell>
        </row>
        <row r="3075">
          <cell r="A3075" t="str">
            <v>TMVG08</v>
          </cell>
          <cell r="B3075" t="str">
            <v>Sistemes avançats d'assistència a la conducció (ADAS)</v>
          </cell>
          <cell r="C3075" t="str">
            <v>Transport i manteniment de vehicles</v>
          </cell>
          <cell r="D3075">
            <v>2</v>
          </cell>
          <cell r="E3075">
            <v>70</v>
          </cell>
          <cell r="F3075">
            <v>8.19</v>
          </cell>
          <cell r="G3075">
            <v>9.84</v>
          </cell>
        </row>
        <row r="3076">
          <cell r="A3076" t="str">
            <v>TMVG09</v>
          </cell>
          <cell r="B3076" t="str">
            <v>Vehicles Elèctrics</v>
          </cell>
          <cell r="C3076" t="str">
            <v>Transport i manteniment de vehicles</v>
          </cell>
          <cell r="D3076">
            <v>4</v>
          </cell>
          <cell r="E3076">
            <v>200</v>
          </cell>
          <cell r="F3076">
            <v>8.19</v>
          </cell>
          <cell r="G3076">
            <v>9.84</v>
          </cell>
        </row>
        <row r="3077">
          <cell r="A3077" t="str">
            <v>TMVG10</v>
          </cell>
          <cell r="B3077" t="str">
            <v>Tecnologies del Vehicle Connectats</v>
          </cell>
          <cell r="C3077" t="str">
            <v>Transport i manteniment de vehicles</v>
          </cell>
          <cell r="D3077">
            <v>4</v>
          </cell>
          <cell r="E3077">
            <v>240</v>
          </cell>
          <cell r="F3077">
            <v>8.19</v>
          </cell>
          <cell r="G3077">
            <v>9.84</v>
          </cell>
        </row>
        <row r="3078">
          <cell r="A3078" t="str">
            <v>TMVG11</v>
          </cell>
          <cell r="B3078" t="str">
            <v>Sistemes ADAS per als Vehicles</v>
          </cell>
          <cell r="C3078" t="str">
            <v>Transport i manteniment de vehicles</v>
          </cell>
          <cell r="D3078">
            <v>5</v>
          </cell>
          <cell r="E3078">
            <v>175</v>
          </cell>
          <cell r="F3078">
            <v>8.19</v>
          </cell>
          <cell r="G3078">
            <v>9.84</v>
          </cell>
        </row>
        <row r="3079">
          <cell r="A3079" t="str">
            <v>TMVG12</v>
          </cell>
          <cell r="B3079" t="str">
            <v>Manteniment de bicicletes i vehicles de mobilitat urbana o personal</v>
          </cell>
          <cell r="C3079" t="str">
            <v>Transport i manteniment de vehicles</v>
          </cell>
          <cell r="D3079">
            <v>1</v>
          </cell>
          <cell r="E3079">
            <v>200</v>
          </cell>
          <cell r="F3079">
            <v>8.19</v>
          </cell>
          <cell r="G3079">
            <v>9.84</v>
          </cell>
        </row>
        <row r="3080">
          <cell r="A3080" t="str">
            <v>TMVG13</v>
          </cell>
          <cell r="B3080" t="str">
            <v>Diagnosi d'avaries grup motor</v>
          </cell>
          <cell r="C3080" t="str">
            <v>Transport i manteniment de vehicles</v>
          </cell>
          <cell r="D3080">
            <v>2</v>
          </cell>
          <cell r="E3080">
            <v>60</v>
          </cell>
          <cell r="F3080">
            <v>8.19</v>
          </cell>
          <cell r="G3080">
            <v>9.84</v>
          </cell>
        </row>
        <row r="3081">
          <cell r="A3081" t="str">
            <v>TMVG14</v>
          </cell>
          <cell r="B3081" t="str">
            <v>Sostenibilitat i reciclatge en el manteniment de la bicicleta.</v>
          </cell>
          <cell r="C3081" t="str">
            <v>Transport i manteniment de vehicles</v>
          </cell>
          <cell r="D3081">
            <v>1</v>
          </cell>
          <cell r="E3081">
            <v>30</v>
          </cell>
          <cell r="F3081">
            <v>8.19</v>
          </cell>
          <cell r="G3081">
            <v>9.84</v>
          </cell>
        </row>
        <row r="3082">
          <cell r="A3082" t="str">
            <v>TMVI0001</v>
          </cell>
          <cell r="B3082" t="str">
            <v>Formació contínua de conductors part comuna (CAP) amb sensibilització sobre els drets dels viatgers amb discapacitat i protocol d'actuació per a conductors davant d'un accident. (Viatgers)</v>
          </cell>
          <cell r="C3082" t="str">
            <v>Transport i manteniment de vehicles</v>
          </cell>
          <cell r="D3082">
            <v>2</v>
          </cell>
          <cell r="E3082">
            <v>35</v>
          </cell>
          <cell r="F3082">
            <v>8.19</v>
          </cell>
          <cell r="G3082">
            <v>9.84</v>
          </cell>
        </row>
        <row r="3083">
          <cell r="A3083" t="str">
            <v>TMVI0002</v>
          </cell>
          <cell r="B3083" t="str">
            <v>Qualificació inicial accelerada de conductors per al transport de viatgers (CAP) amb atenció al client de transport de viatgers, protocol d'actuació per a conductors davant d'un accident, formació sobre sensibilització i educació viària i tacògraf digital (viatgers)</v>
          </cell>
          <cell r="C3083" t="str">
            <v>Transport i manteniment de vehicles</v>
          </cell>
          <cell r="D3083">
            <v>1</v>
          </cell>
          <cell r="E3083">
            <v>140</v>
          </cell>
          <cell r="F3083">
            <v>8.19</v>
          </cell>
          <cell r="G3083">
            <v>9.84</v>
          </cell>
        </row>
        <row r="3084">
          <cell r="A3084" t="str">
            <v>TMVI0003</v>
          </cell>
          <cell r="B3084" t="str">
            <v>FORMACIÓ CONTÍNUA DE CONDUCTORS PART COMUNA (CAP) AMB PROTOCOL D'ACTUACIÓ PER A CONDUCTORS DAVANT D'UN ACCIDENT I ATENCIÓ I INFORMACIÓ ALS VIATGERS DE L'AUTOBÚS</v>
          </cell>
          <cell r="C3084" t="str">
            <v>Transport i manteniment de vehicles</v>
          </cell>
          <cell r="D3084">
            <v>2</v>
          </cell>
          <cell r="E3084">
            <v>35</v>
          </cell>
          <cell r="F3084">
            <v>8.19</v>
          </cell>
          <cell r="G3084">
            <v>9.84</v>
          </cell>
        </row>
        <row r="3085">
          <cell r="A3085" t="str">
            <v>TMVI0004</v>
          </cell>
          <cell r="B3085" t="str">
            <v>FORMACIÓ CONTÍNUA DE CONDUCTORS PART COMUNA (CAP) AMB ATENCIÓ I INFORMACIÓ ALS VIATGERS DE L'AUTOBÚS I ATENCIÓ AL CLIENT DE TRANSPORT DE VIATGERS. (VIATGERS)</v>
          </cell>
          <cell r="C3085" t="str">
            <v>Transport i manteniment de vehicles</v>
          </cell>
          <cell r="D3085">
            <v>2</v>
          </cell>
          <cell r="E3085">
            <v>35</v>
          </cell>
          <cell r="F3085">
            <v>8.19</v>
          </cell>
          <cell r="G3085">
            <v>9.84</v>
          </cell>
        </row>
        <row r="3086">
          <cell r="A3086" t="str">
            <v>TMVI0005</v>
          </cell>
          <cell r="B3086" t="str">
            <v>FORMACIÓ CONTÍNUA DE CONDUCTORS PART COMUNA (CAP) AMB ATENCIÓ I INFORMACIÓ ALS VIATGERS DE L'AUTOBÚS I CONDUCCIÓ RACIONAL, ANTICIPACIÓ I AVALUACIÓ DELS RISCOS (VIATJ</v>
          </cell>
          <cell r="C3086" t="str">
            <v>Transport i manteniment de vehicles</v>
          </cell>
          <cell r="D3086">
            <v>2</v>
          </cell>
          <cell r="E3086">
            <v>35</v>
          </cell>
          <cell r="F3086">
            <v>8.19</v>
          </cell>
          <cell r="G3086">
            <v>9.84</v>
          </cell>
        </row>
        <row r="3087">
          <cell r="A3087" t="str">
            <v>TMVI0006</v>
          </cell>
          <cell r="B3087" t="str">
            <v>FORMACIÓ CONTÍNUA DE CONDUCTORS PART COMUNA (CAP) CONDUCCIÓ RACIONAL, ANTICIPACIÓ I AVALUACIÓ DELS RISCOS I PROTOCOL D'ACTUACIÓ PER A CONDUCTORS DAVANT D'UN ACCIDENT (</v>
          </cell>
          <cell r="C3087" t="str">
            <v>Transport i manteniment de vehicles</v>
          </cell>
          <cell r="D3087">
            <v>2</v>
          </cell>
          <cell r="E3087">
            <v>35</v>
          </cell>
          <cell r="F3087">
            <v>8.19</v>
          </cell>
          <cell r="G3087">
            <v>9.84</v>
          </cell>
        </row>
        <row r="3088">
          <cell r="A3088" t="str">
            <v>TMVI0007</v>
          </cell>
          <cell r="C3088" t="str">
            <v>Transport i manteniment de vehicles</v>
          </cell>
          <cell r="D3088">
            <v>2</v>
          </cell>
          <cell r="E3088">
            <v>35</v>
          </cell>
          <cell r="F3088">
            <v>8.19</v>
          </cell>
          <cell r="G3088">
            <v>9.84</v>
          </cell>
        </row>
        <row r="3089">
          <cell r="A3089" t="str">
            <v>TMVI0008</v>
          </cell>
          <cell r="B3089" t="str">
            <v>FORMACIÓ CONTÍNUA DE CONDUCTORS PART COMUNA (CAP) AMB SENSIBILITZACIÓ SOBRE ELS DRETS DELS VIATGERS AMB DISCAPACITAT I ATENCIÓ AL CLIENT DE TRANSPORT DE VIATGERS (VI</v>
          </cell>
          <cell r="C3089" t="str">
            <v>Transport i manteniment de vehicles</v>
          </cell>
          <cell r="D3089">
            <v>2</v>
          </cell>
          <cell r="E3089">
            <v>35</v>
          </cell>
          <cell r="F3089">
            <v>8.19</v>
          </cell>
          <cell r="G3089">
            <v>9.84</v>
          </cell>
        </row>
        <row r="3090">
          <cell r="A3090" t="str">
            <v>TMVI0009</v>
          </cell>
          <cell r="B3090" t="str">
            <v>FORMACIÓ CONTÍNUA DE CONDUCTORS PART COMUNA (CAP) AMB CONDUCCIÓ RACIONAL, ANTICIPACIÓ I AVALUACIÓ DE RISCOS I ATENCIÓ AL CLIENT DE TRANSPORTS DE VIATGERS. (VIATGERS)</v>
          </cell>
          <cell r="C3090" t="str">
            <v>Transport i manteniment de vehicles</v>
          </cell>
          <cell r="D3090">
            <v>2</v>
          </cell>
          <cell r="E3090">
            <v>35</v>
          </cell>
          <cell r="F3090">
            <v>8.19</v>
          </cell>
          <cell r="G3090">
            <v>9.84</v>
          </cell>
        </row>
        <row r="3091">
          <cell r="A3091" t="str">
            <v>TMVI0010</v>
          </cell>
          <cell r="B3091" t="str">
            <v>FORMACIÓ CONTÍNUA DE CONDUCTORS PART COMUNA (CAP) AMB PROTOCOL D'ACTUACIÓ PER A CONDUCTORS DAVANT D'UN ACCIDENT I ATENCIÓ AL CLIENT DE TRANSPORT DE VIATGERS (VIATGERS)</v>
          </cell>
          <cell r="C3091" t="str">
            <v>Transport i manteniment de vehicles</v>
          </cell>
          <cell r="D3091">
            <v>2</v>
          </cell>
          <cell r="E3091">
            <v>35</v>
          </cell>
          <cell r="F3091">
            <v>8.19</v>
          </cell>
          <cell r="G3091">
            <v>9.84</v>
          </cell>
        </row>
        <row r="3092">
          <cell r="A3092" t="str">
            <v>TMVI0011</v>
          </cell>
          <cell r="B3092" t="str">
            <v>FORMACIÓ CONTÍNUA DE CONDUCTORS PART COMUNA (CAP) AMB CONDUCCIÓ RACIONAL, ANTICIPACIÓ I AVALUACIÓ DELS RISCOS I SENSIBILITZACIÓ SOBRE ELS DRETS DELS VIATGERS AMB</v>
          </cell>
          <cell r="C3092" t="str">
            <v>Transport i manteniment de vehicles</v>
          </cell>
          <cell r="D3092">
            <v>2</v>
          </cell>
          <cell r="E3092">
            <v>35</v>
          </cell>
          <cell r="F3092">
            <v>8.19</v>
          </cell>
          <cell r="G3092">
            <v>9.84</v>
          </cell>
        </row>
        <row r="3093">
          <cell r="A3093" t="str">
            <v>TMVI0012</v>
          </cell>
          <cell r="B3093" t="str">
            <v>CONDUCCIÓ PROFESSIONAL DE TRANSPORT DE MERCÀNCIES PER CARRETERA</v>
          </cell>
          <cell r="C3093" t="str">
            <v>Transport i manteniment de vehicles</v>
          </cell>
          <cell r="D3093">
            <v>2</v>
          </cell>
          <cell r="E3093">
            <v>410</v>
          </cell>
          <cell r="F3093">
            <v>8.19</v>
          </cell>
          <cell r="G3093">
            <v>9.84</v>
          </cell>
        </row>
        <row r="3094">
          <cell r="A3094" t="str">
            <v>TMVI0013</v>
          </cell>
          <cell r="B3094" t="str">
            <v>Formació per a l'accés a les proves del permís de conducció classe C</v>
          </cell>
          <cell r="C3094" t="str">
            <v>Transport i manteniment de vehicles</v>
          </cell>
          <cell r="D3094">
            <v>1</v>
          </cell>
          <cell r="E3094">
            <v>345</v>
          </cell>
          <cell r="F3094">
            <v>8.19</v>
          </cell>
          <cell r="G3094">
            <v>9.84</v>
          </cell>
        </row>
        <row r="3095">
          <cell r="A3095" t="str">
            <v>TMVI0014</v>
          </cell>
          <cell r="B3095" t="str">
            <v>Tacògraf digital</v>
          </cell>
          <cell r="C3095" t="str">
            <v>Transport i manteniment de vehicles</v>
          </cell>
          <cell r="D3095">
            <v>1</v>
          </cell>
          <cell r="E3095">
            <v>30</v>
          </cell>
          <cell r="F3095">
            <v>8.19</v>
          </cell>
          <cell r="G3095">
            <v>9.84</v>
          </cell>
        </row>
        <row r="3096">
          <cell r="A3096" t="str">
            <v>TMVI0015</v>
          </cell>
          <cell r="B3096" t="str">
            <v>ATENCIÓ I INFORMACIÓ ALS VIATGERS DE L' AUTOBÚS O AUTOCAR</v>
          </cell>
          <cell r="C3096" t="str">
            <v>Transport i manteniment de vehicles</v>
          </cell>
          <cell r="D3096">
            <v>1</v>
          </cell>
          <cell r="E3096">
            <v>30</v>
          </cell>
          <cell r="F3096">
            <v>8.19</v>
          </cell>
          <cell r="G3096">
            <v>9.84</v>
          </cell>
        </row>
        <row r="3097">
          <cell r="A3097" t="str">
            <v>TMVI0016</v>
          </cell>
          <cell r="B3097" t="str">
            <v>CONDUCCIÓ EFICIENT</v>
          </cell>
          <cell r="C3097" t="str">
            <v>Transport i manteniment de vehicles</v>
          </cell>
          <cell r="D3097">
            <v>1</v>
          </cell>
          <cell r="E3097">
            <v>40</v>
          </cell>
          <cell r="F3097">
            <v>8.19</v>
          </cell>
          <cell r="G3097">
            <v>9.84</v>
          </cell>
        </row>
        <row r="3098">
          <cell r="A3098" t="str">
            <v>TMVI0017</v>
          </cell>
          <cell r="B3098" t="str">
            <v>CONTRACTE DE TRANSPORT DE VIATGERS PER CARRETERA</v>
          </cell>
          <cell r="C3098" t="str">
            <v>Transport i manteniment de vehicles</v>
          </cell>
          <cell r="D3098">
            <v>1</v>
          </cell>
          <cell r="E3098">
            <v>30</v>
          </cell>
          <cell r="F3098">
            <v>8.19</v>
          </cell>
          <cell r="G3098">
            <v>9.84</v>
          </cell>
        </row>
        <row r="3099">
          <cell r="A3099" t="str">
            <v>TMVI0018</v>
          </cell>
          <cell r="B3099" t="str">
            <v>EFECTES I CONSEQÜÈNCIES DEL CONSUM DE DROGUES I ALCOHOL EN LA CONDUCCIÓ</v>
          </cell>
          <cell r="C3099" t="str">
            <v>Transport i manteniment de vehicles</v>
          </cell>
          <cell r="D3099">
            <v>1</v>
          </cell>
          <cell r="E3099">
            <v>20</v>
          </cell>
          <cell r="F3099">
            <v>8.19</v>
          </cell>
          <cell r="G3099">
            <v>9.84</v>
          </cell>
        </row>
        <row r="3100">
          <cell r="A3100" t="str">
            <v>TMVI0019</v>
          </cell>
          <cell r="B3100" t="str">
            <v>Conseller de seguretat en el transport de mercaderies perilloses</v>
          </cell>
          <cell r="C3100" t="str">
            <v>Transport i manteniment de vehicles</v>
          </cell>
          <cell r="D3100">
            <v>1</v>
          </cell>
          <cell r="E3100">
            <v>80</v>
          </cell>
          <cell r="F3100">
            <v>8.19</v>
          </cell>
          <cell r="G3100">
            <v>9.84</v>
          </cell>
        </row>
        <row r="3101">
          <cell r="A3101" t="str">
            <v>TMVI0020</v>
          </cell>
          <cell r="B3101" t="str">
            <v>PREVENCIÓ D' ACCIDENTS EN LA CONDUCCIÓ</v>
          </cell>
          <cell r="C3101" t="str">
            <v>Transport i manteniment de vehicles</v>
          </cell>
          <cell r="D3101">
            <v>2</v>
          </cell>
          <cell r="E3101">
            <v>40</v>
          </cell>
          <cell r="F3101">
            <v>8.19</v>
          </cell>
          <cell r="G3101">
            <v>9.84</v>
          </cell>
        </row>
        <row r="3102">
          <cell r="A3102" t="str">
            <v>TMVI0021</v>
          </cell>
          <cell r="B3102" t="str">
            <v>PREVENCIÓ DE RISCOS LABORALS EN LA CONDUCCIÓ</v>
          </cell>
          <cell r="C3102" t="str">
            <v>Transport i manteniment de vehicles</v>
          </cell>
          <cell r="D3102">
            <v>2</v>
          </cell>
          <cell r="E3102">
            <v>25</v>
          </cell>
          <cell r="F3102">
            <v>8.19</v>
          </cell>
          <cell r="G3102">
            <v>9.84</v>
          </cell>
        </row>
        <row r="3103">
          <cell r="A3103" t="str">
            <v>TMVI0022</v>
          </cell>
          <cell r="B3103" t="str">
            <v>TECNOLOGIES ASSOCIADES AL TRANSPORT DE VIATGERS</v>
          </cell>
          <cell r="C3103" t="str">
            <v>Transport i manteniment de vehicles</v>
          </cell>
          <cell r="D3103">
            <v>1</v>
          </cell>
          <cell r="E3103">
            <v>25</v>
          </cell>
          <cell r="F3103">
            <v>8.19</v>
          </cell>
          <cell r="G3103">
            <v>9.84</v>
          </cell>
        </row>
        <row r="3104">
          <cell r="A3104" t="str">
            <v>TMVI0023</v>
          </cell>
          <cell r="B3104" t="str">
            <v>TRANSPORT DE VIATGERS AMB CARACTERÍSTIQUES ESPECIALS</v>
          </cell>
          <cell r="C3104" t="str">
            <v>Transport i manteniment de vehicles</v>
          </cell>
          <cell r="D3104">
            <v>1</v>
          </cell>
          <cell r="E3104">
            <v>30</v>
          </cell>
          <cell r="F3104">
            <v>8.19</v>
          </cell>
          <cell r="G3104">
            <v>9.84</v>
          </cell>
        </row>
        <row r="3105">
          <cell r="A3105" t="str">
            <v>TMVI0024</v>
          </cell>
          <cell r="B3105" t="str">
            <v>PROCEDIMENTS GENERALS SOBRE SEGURETAT VIÀRIA</v>
          </cell>
          <cell r="C3105" t="str">
            <v>Transport i manteniment de vehicles</v>
          </cell>
          <cell r="D3105">
            <v>2</v>
          </cell>
          <cell r="E3105">
            <v>40</v>
          </cell>
          <cell r="F3105">
            <v>8.19</v>
          </cell>
          <cell r="G3105">
            <v>9.84</v>
          </cell>
        </row>
        <row r="3106">
          <cell r="A3106" t="str">
            <v>TMVI0026</v>
          </cell>
          <cell r="B3106" t="str">
            <v>ÚS I MANEIG DEL GPS</v>
          </cell>
          <cell r="C3106" t="str">
            <v>Transport i manteniment de vehicles</v>
          </cell>
          <cell r="D3106">
            <v>1</v>
          </cell>
          <cell r="E3106">
            <v>20</v>
          </cell>
          <cell r="F3106">
            <v>8.19</v>
          </cell>
          <cell r="G3106">
            <v>9.84</v>
          </cell>
        </row>
        <row r="3107">
          <cell r="A3107" t="str">
            <v>TMVI0027</v>
          </cell>
          <cell r="B3107" t="str">
            <v>CONDUCCIÓ DE REMOLCS I SEMIREMOLCS</v>
          </cell>
          <cell r="C3107" t="str">
            <v>Transport i manteniment de vehicles</v>
          </cell>
          <cell r="D3107">
            <v>1</v>
          </cell>
          <cell r="E3107">
            <v>130</v>
          </cell>
          <cell r="F3107">
            <v>8.19</v>
          </cell>
          <cell r="G3107">
            <v>9.84</v>
          </cell>
        </row>
        <row r="3108">
          <cell r="A3108" t="str">
            <v>TMVI0028</v>
          </cell>
          <cell r="B3108" t="str">
            <v>PROTOCOL D' ACTUACIÓ PER A CONDUCTORS DAVANT D' UN ACCIDENT DE TRÀNSIT</v>
          </cell>
          <cell r="C3108" t="str">
            <v>Transport i manteniment de vehicles</v>
          </cell>
          <cell r="D3108">
            <v>1</v>
          </cell>
          <cell r="E3108">
            <v>20</v>
          </cell>
          <cell r="F3108">
            <v>8.19</v>
          </cell>
          <cell r="G3108">
            <v>9.84</v>
          </cell>
        </row>
        <row r="3109">
          <cell r="A3109" t="str">
            <v>TMVI0029</v>
          </cell>
          <cell r="B3109" t="str">
            <v>TRANSPORT DE VIATGERS: DOCUMENTACIÓ</v>
          </cell>
          <cell r="C3109" t="str">
            <v>Transport i manteniment de vehicles</v>
          </cell>
          <cell r="D3109">
            <v>1</v>
          </cell>
          <cell r="E3109">
            <v>30</v>
          </cell>
          <cell r="F3109">
            <v>8.19</v>
          </cell>
          <cell r="G3109">
            <v>9.84</v>
          </cell>
        </row>
        <row r="3110">
          <cell r="A3110" t="str">
            <v>TMVI0030</v>
          </cell>
          <cell r="B3110" t="str">
            <v>ADR_Transport de matèries radioactives (classe 7)</v>
          </cell>
          <cell r="C3110" t="str">
            <v>Transport i manteniment de vehicles</v>
          </cell>
          <cell r="D3110">
            <v>1</v>
          </cell>
          <cell r="E3110">
            <v>12</v>
          </cell>
          <cell r="F3110">
            <v>8.19</v>
          </cell>
          <cell r="G3110">
            <v>9.84</v>
          </cell>
        </row>
        <row r="3111">
          <cell r="A3111" t="str">
            <v>TMVI0031</v>
          </cell>
          <cell r="B3111" t="str">
            <v>ADR_Transport de matèries perilloses en cisternes, contenidors cisterna o vehicles bateria</v>
          </cell>
          <cell r="C3111" t="str">
            <v>Transport i manteniment de vehicles</v>
          </cell>
          <cell r="D3111">
            <v>2</v>
          </cell>
          <cell r="E3111">
            <v>15</v>
          </cell>
          <cell r="F3111">
            <v>8.19</v>
          </cell>
          <cell r="G3111">
            <v>9.84</v>
          </cell>
        </row>
        <row r="3112">
          <cell r="A3112" t="str">
            <v>TMVI0032</v>
          </cell>
          <cell r="B3112" t="str">
            <v>ADR_Transport matèries i objectes (classe 1)</v>
          </cell>
          <cell r="C3112" t="str">
            <v>Transport i manteniment de vehicles</v>
          </cell>
          <cell r="D3112">
            <v>2</v>
          </cell>
          <cell r="E3112">
            <v>12</v>
          </cell>
          <cell r="F3112">
            <v>8.19</v>
          </cell>
          <cell r="G3112">
            <v>9.84</v>
          </cell>
        </row>
        <row r="3113">
          <cell r="A3113" t="str">
            <v>TMVI0033</v>
          </cell>
          <cell r="B3113" t="str">
            <v>MOBILITAT URBANA SOSTENIBLE</v>
          </cell>
          <cell r="C3113" t="str">
            <v>Transport i manteniment de vehicles</v>
          </cell>
          <cell r="D3113">
            <v>2</v>
          </cell>
          <cell r="E3113">
            <v>30</v>
          </cell>
          <cell r="F3113">
            <v>8.19</v>
          </cell>
          <cell r="G3113">
            <v>9.84</v>
          </cell>
        </row>
        <row r="3114">
          <cell r="A3114" t="str">
            <v>TMVI0034</v>
          </cell>
          <cell r="B3114" t="str">
            <v>PREPARACIÓ PER A L' OBTENCIÓ TÍTOL DE CONSELLER DE SEGURETAT ADR</v>
          </cell>
          <cell r="C3114" t="str">
            <v>Transport i manteniment de vehicles</v>
          </cell>
          <cell r="D3114">
            <v>3</v>
          </cell>
          <cell r="E3114">
            <v>80</v>
          </cell>
          <cell r="F3114">
            <v>8.19</v>
          </cell>
          <cell r="G3114">
            <v>9.84</v>
          </cell>
        </row>
        <row r="3115">
          <cell r="A3115" t="str">
            <v>TMVI0035</v>
          </cell>
          <cell r="B3115" t="str">
            <v>CONDUCCIÓ DE DUOTRAILER</v>
          </cell>
          <cell r="C3115" t="str">
            <v>Transport i manteniment de vehicles</v>
          </cell>
          <cell r="D3115">
            <v>2</v>
          </cell>
          <cell r="E3115">
            <v>40</v>
          </cell>
          <cell r="F3115">
            <v>8.19</v>
          </cell>
          <cell r="G3115">
            <v>9.84</v>
          </cell>
        </row>
        <row r="3116">
          <cell r="A3116" t="str">
            <v>TMVI0036</v>
          </cell>
          <cell r="B3116" t="str">
            <v>Competència professional per al transport de mercaderies</v>
          </cell>
          <cell r="C3116" t="str">
            <v>Transport i manteniment de vehicles</v>
          </cell>
          <cell r="D3116">
            <v>3</v>
          </cell>
          <cell r="E3116">
            <v>80</v>
          </cell>
          <cell r="F3116">
            <v>8.19</v>
          </cell>
          <cell r="G3116">
            <v>9.84</v>
          </cell>
        </row>
        <row r="3117">
          <cell r="A3117" t="str">
            <v>TMVI0037</v>
          </cell>
          <cell r="B3117" t="str">
            <v>Competència professional per al transport de viatgers</v>
          </cell>
          <cell r="C3117" t="str">
            <v>Transport i manteniment de vehicles</v>
          </cell>
          <cell r="D3117">
            <v>3</v>
          </cell>
          <cell r="E3117">
            <v>80</v>
          </cell>
          <cell r="F3117">
            <v>8.19</v>
          </cell>
          <cell r="G3117">
            <v>9.84</v>
          </cell>
        </row>
        <row r="3118">
          <cell r="A3118" t="str">
            <v>TMVI0038</v>
          </cell>
          <cell r="B3118" t="str">
            <v>Obtenció ADR Bàsic</v>
          </cell>
          <cell r="C3118" t="str">
            <v>Transport i manteniment de vehicles</v>
          </cell>
          <cell r="D3118">
            <v>1</v>
          </cell>
          <cell r="E3118">
            <v>24</v>
          </cell>
          <cell r="F3118">
            <v>8.19</v>
          </cell>
          <cell r="G3118">
            <v>9.84</v>
          </cell>
        </row>
        <row r="3119">
          <cell r="A3119" t="str">
            <v>TMVI0039</v>
          </cell>
          <cell r="B3119" t="str">
            <v>Conseller de seguretat en el transport de mercaderies perilloses. Renovació</v>
          </cell>
          <cell r="C3119" t="str">
            <v>Transport i manteniment de vehicles</v>
          </cell>
          <cell r="D3119">
            <v>1</v>
          </cell>
          <cell r="E3119">
            <v>40</v>
          </cell>
          <cell r="F3119">
            <v>8.19</v>
          </cell>
          <cell r="G3119">
            <v>9.84</v>
          </cell>
        </row>
        <row r="3120">
          <cell r="A3120" t="str">
            <v>TMVI0040</v>
          </cell>
          <cell r="B3120" t="str">
            <v>ADR especialització per al transport de matèries i objectes explosius de classe 1. Renovació</v>
          </cell>
          <cell r="C3120" t="str">
            <v>Transport i manteniment de vehicles</v>
          </cell>
          <cell r="D3120">
            <v>1</v>
          </cell>
          <cell r="E3120">
            <v>6</v>
          </cell>
          <cell r="F3120">
            <v>8.19</v>
          </cell>
          <cell r="G3120">
            <v>9.84</v>
          </cell>
        </row>
        <row r="3121">
          <cell r="A3121" t="str">
            <v>TMVI0041</v>
          </cell>
          <cell r="B3121" t="str">
            <v>ADR transport de mercaderies perilloses bàsic. Renovació</v>
          </cell>
          <cell r="C3121" t="str">
            <v>Transport i manteniment de vehicles</v>
          </cell>
          <cell r="D3121">
            <v>1</v>
          </cell>
          <cell r="E3121">
            <v>12</v>
          </cell>
          <cell r="F3121">
            <v>8.19</v>
          </cell>
          <cell r="G3121">
            <v>9.84</v>
          </cell>
        </row>
        <row r="3122">
          <cell r="A3122" t="str">
            <v>TMVI0042</v>
          </cell>
          <cell r="B3122" t="str">
            <v>ADR especialització per al transport de matèries perilloses en cisternes, contenidors cisterna o vehicles bateria. Renovació</v>
          </cell>
          <cell r="C3122" t="str">
            <v>Transport i manteniment de vehicles</v>
          </cell>
          <cell r="D3122">
            <v>1</v>
          </cell>
          <cell r="E3122">
            <v>6</v>
          </cell>
          <cell r="F3122">
            <v>8.19</v>
          </cell>
          <cell r="G3122">
            <v>9.84</v>
          </cell>
        </row>
        <row r="3123">
          <cell r="A3123" t="str">
            <v>TMVI0043</v>
          </cell>
          <cell r="B3123" t="str">
            <v>ADR especialització per al transport de matèries radioactives de classe 7. Renovació</v>
          </cell>
          <cell r="C3123" t="str">
            <v>Transport i manteniment de vehicles</v>
          </cell>
          <cell r="D3123">
            <v>1</v>
          </cell>
          <cell r="E3123">
            <v>6</v>
          </cell>
          <cell r="F3123">
            <v>8.19</v>
          </cell>
          <cell r="G3123">
            <v>9.84</v>
          </cell>
        </row>
        <row r="3124">
          <cell r="A3124" t="str">
            <v>TMVI0044</v>
          </cell>
          <cell r="B3124" t="str">
            <v>Conducció segura en el transport de persones passatgeres</v>
          </cell>
          <cell r="C3124" t="str">
            <v>Transport i manteniment de vehicles</v>
          </cell>
          <cell r="D3124">
            <v>2</v>
          </cell>
          <cell r="E3124">
            <v>12</v>
          </cell>
          <cell r="F3124">
            <v>8.19</v>
          </cell>
          <cell r="G3124">
            <v>9.84</v>
          </cell>
        </row>
        <row r="3125">
          <cell r="A3125" t="str">
            <v>TMVI0045</v>
          </cell>
          <cell r="B3125" t="str">
            <v>Reglament europeu sobre els drets de les persones viatgeres d'autobús i autocar</v>
          </cell>
          <cell r="C3125" t="str">
            <v>Transport i manteniment de vehicles</v>
          </cell>
          <cell r="D3125">
            <v>1</v>
          </cell>
          <cell r="E3125">
            <v>20</v>
          </cell>
          <cell r="F3125">
            <v>8.19</v>
          </cell>
          <cell r="G3125">
            <v>9.84</v>
          </cell>
        </row>
        <row r="3126">
          <cell r="A3126" t="str">
            <v>TMVI0046</v>
          </cell>
          <cell r="B3126" t="str">
            <v>Conducció i seguretat en el transport escolar</v>
          </cell>
          <cell r="C3126" t="str">
            <v>Transport i manteniment de vehicles</v>
          </cell>
          <cell r="D3126">
            <v>2</v>
          </cell>
          <cell r="E3126">
            <v>6</v>
          </cell>
          <cell r="F3126">
            <v>8.19</v>
          </cell>
          <cell r="G3126">
            <v>9.84</v>
          </cell>
        </row>
        <row r="3127">
          <cell r="A3127" t="str">
            <v>TMVI0047</v>
          </cell>
          <cell r="B3127" t="str">
            <v>Adaptació a la inspecció, documentació i fulls de ruta</v>
          </cell>
          <cell r="C3127" t="str">
            <v>Transport i manteniment de vehicles</v>
          </cell>
          <cell r="D3127">
            <v>1</v>
          </cell>
          <cell r="E3127">
            <v>6</v>
          </cell>
          <cell r="F3127">
            <v>8.19</v>
          </cell>
          <cell r="G3127">
            <v>9.84</v>
          </cell>
        </row>
        <row r="3128">
          <cell r="A3128" t="str">
            <v>TMVI0048</v>
          </cell>
          <cell r="B3128" t="str">
            <v>Extinció d'incendis i evacuació de l'autobús</v>
          </cell>
          <cell r="C3128" t="str">
            <v>Transport i manteniment de vehicles</v>
          </cell>
          <cell r="D3128">
            <v>1</v>
          </cell>
          <cell r="E3128">
            <v>6</v>
          </cell>
          <cell r="F3128">
            <v>8.19</v>
          </cell>
          <cell r="G3128">
            <v>9.84</v>
          </cell>
        </row>
        <row r="3129">
          <cell r="A3129" t="str">
            <v>TMVI0049</v>
          </cell>
          <cell r="B3129" t="str">
            <v>FORMACIÓ PER A L'OBTENCIÓ DEL PERMÍS CLASSE C, C+E I QUALIFICACIÓ INICIAL ORDINÀRIA DE MERCADERIES (CAP)</v>
          </cell>
          <cell r="C3129" t="str">
            <v>Transport i manteniment de vehicles</v>
          </cell>
          <cell r="D3129">
            <v>1</v>
          </cell>
          <cell r="E3129">
            <v>690</v>
          </cell>
          <cell r="F3129">
            <v>8.19</v>
          </cell>
          <cell r="G3129">
            <v>9.84</v>
          </cell>
        </row>
        <row r="3130">
          <cell r="A3130" t="str">
            <v>TMVI0051</v>
          </cell>
          <cell r="B3130" t="str">
            <v>FORMACIÓ PER A L'OBTENCIÓ DEL PERMÍS CLASSE D I QUALIFICACIÓ INICIAL ORDINÀRIA DE VIATGERS (CAP)</v>
          </cell>
          <cell r="C3130" t="str">
            <v>Transport i manteniment de vehicles</v>
          </cell>
          <cell r="D3130">
            <v>1</v>
          </cell>
          <cell r="E3130">
            <v>625</v>
          </cell>
          <cell r="F3130">
            <v>8.19</v>
          </cell>
          <cell r="G3130">
            <v>9.84</v>
          </cell>
        </row>
        <row r="3131">
          <cell r="A3131" t="str">
            <v>TMVI01</v>
          </cell>
          <cell r="B3131" t="str">
            <v>Investigació i reconstrucció d'accidents de trànsit</v>
          </cell>
          <cell r="C3131" t="str">
            <v>Transport i manteniment de vehicles</v>
          </cell>
          <cell r="D3131">
            <v>3</v>
          </cell>
          <cell r="E3131">
            <v>20</v>
          </cell>
          <cell r="F3131">
            <v>8.19</v>
          </cell>
          <cell r="G3131">
            <v>9.84</v>
          </cell>
        </row>
        <row r="3132">
          <cell r="A3132" t="str">
            <v>TMVI02</v>
          </cell>
          <cell r="B3132" t="str">
            <v>Formació específica per a conductors professionals: mobilitzacions de càrregues i idiomes</v>
          </cell>
          <cell r="C3132" t="str">
            <v>Transport i manteniment de vehicles</v>
          </cell>
          <cell r="D3132">
            <v>1</v>
          </cell>
          <cell r="E3132">
            <v>150</v>
          </cell>
          <cell r="F3132">
            <v>8.19</v>
          </cell>
          <cell r="G3132">
            <v>9.84</v>
          </cell>
        </row>
        <row r="3133">
          <cell r="A3133" t="str">
            <v>TMVI03</v>
          </cell>
          <cell r="B3133" t="str">
            <v>Formació integral per a conductors professionals de mercaderies per carretera</v>
          </cell>
          <cell r="C3133" t="str">
            <v>Transport i manteniment de vehicles</v>
          </cell>
          <cell r="D3133">
            <v>1</v>
          </cell>
          <cell r="E3133">
            <v>270</v>
          </cell>
          <cell r="F3133">
            <v>8.19</v>
          </cell>
          <cell r="G3133">
            <v>9.84</v>
          </cell>
        </row>
        <row r="3134">
          <cell r="A3134" t="str">
            <v>TMVI04</v>
          </cell>
          <cell r="B3134" t="str">
            <v>Mesures de reactivació i renovació del sector del transport</v>
          </cell>
          <cell r="C3134" t="str">
            <v>Transport i manteniment de vehicles</v>
          </cell>
          <cell r="D3134">
            <v>2</v>
          </cell>
          <cell r="E3134">
            <v>12</v>
          </cell>
          <cell r="F3134">
            <v>8.19</v>
          </cell>
          <cell r="G3134">
            <v>9.84</v>
          </cell>
        </row>
        <row r="3135">
          <cell r="A3135" t="str">
            <v>TMVI05</v>
          </cell>
          <cell r="B3135" t="str">
            <v>Adequació dels processos de treball en transport després de la crisi sanitària Covid 19</v>
          </cell>
          <cell r="C3135" t="str">
            <v>Transport i manteniment de vehicles</v>
          </cell>
          <cell r="D3135">
            <v>1</v>
          </cell>
          <cell r="E3135">
            <v>20</v>
          </cell>
          <cell r="F3135">
            <v>8.19</v>
          </cell>
          <cell r="G3135">
            <v>9.84</v>
          </cell>
        </row>
        <row r="3136">
          <cell r="A3136" t="str">
            <v>TMVI06</v>
          </cell>
          <cell r="B3136" t="str">
            <v>Qualitat, protecció i seguretat dels serveis</v>
          </cell>
          <cell r="C3136" t="str">
            <v>Transport i manteniment de vehicles</v>
          </cell>
          <cell r="D3136">
            <v>2</v>
          </cell>
          <cell r="E3136">
            <v>20</v>
          </cell>
          <cell r="F3136">
            <v>8.19</v>
          </cell>
          <cell r="G3136">
            <v>9.84</v>
          </cell>
        </row>
        <row r="3137">
          <cell r="A3137" t="str">
            <v>TMVI07</v>
          </cell>
          <cell r="B3137" t="str">
            <v>Qualitat, protecció i seguretat dels serveis</v>
          </cell>
          <cell r="C3137" t="str">
            <v>Transport i manteniment de vehicles</v>
          </cell>
          <cell r="D3137">
            <v>2</v>
          </cell>
          <cell r="E3137">
            <v>30</v>
          </cell>
          <cell r="F3137">
            <v>8.19</v>
          </cell>
          <cell r="G3137">
            <v>9.84</v>
          </cell>
        </row>
        <row r="3138">
          <cell r="A3138" t="str">
            <v>TMVI08</v>
          </cell>
          <cell r="B3138" t="str">
            <v>Recepció i pautes de comportament amb el client</v>
          </cell>
          <cell r="C3138" t="str">
            <v>Transport i manteniment de vehicles</v>
          </cell>
          <cell r="D3138">
            <v>2</v>
          </cell>
          <cell r="E3138">
            <v>8</v>
          </cell>
          <cell r="F3138">
            <v>8.19</v>
          </cell>
          <cell r="G3138">
            <v>9.84</v>
          </cell>
        </row>
        <row r="3139">
          <cell r="A3139" t="str">
            <v>TMVI09</v>
          </cell>
          <cell r="B3139" t="str">
            <v>Tècniques de conducció eficient</v>
          </cell>
          <cell r="C3139" t="str">
            <v>Transport i manteniment de vehicles</v>
          </cell>
          <cell r="D3139">
            <v>1</v>
          </cell>
          <cell r="E3139">
            <v>15</v>
          </cell>
          <cell r="F3139">
            <v>8.19</v>
          </cell>
          <cell r="G3139">
            <v>9.84</v>
          </cell>
        </row>
        <row r="3140">
          <cell r="A3140" t="str">
            <v>TMVI10</v>
          </cell>
          <cell r="B3140" t="str">
            <v>Conducció amb cotxe híbrid i elèctric</v>
          </cell>
          <cell r="C3140" t="str">
            <v>Transport i manteniment de vehicles</v>
          </cell>
          <cell r="D3140">
            <v>1</v>
          </cell>
          <cell r="E3140">
            <v>12</v>
          </cell>
          <cell r="F3140">
            <v>8.19</v>
          </cell>
          <cell r="G3140">
            <v>9.84</v>
          </cell>
        </row>
        <row r="3141">
          <cell r="A3141" t="str">
            <v>TMVI11</v>
          </cell>
          <cell r="B3141" t="str">
            <v>Prevenció de riscos laborals in itinere i en missió</v>
          </cell>
          <cell r="C3141" t="str">
            <v>Transport i manteniment de vehicles</v>
          </cell>
          <cell r="D3141">
            <v>1</v>
          </cell>
          <cell r="E3141">
            <v>22</v>
          </cell>
          <cell r="F3141">
            <v>8.19</v>
          </cell>
          <cell r="G3141">
            <v>9.84</v>
          </cell>
        </row>
        <row r="3142">
          <cell r="A3142" t="str">
            <v>TMVI12</v>
          </cell>
          <cell r="B3142" t="str">
            <v>Sistema d'Ajuda a la Conducció - ADAS</v>
          </cell>
          <cell r="C3142" t="str">
            <v>Transport i manteniment de vehicles</v>
          </cell>
          <cell r="D3142">
            <v>1</v>
          </cell>
          <cell r="E3142">
            <v>12</v>
          </cell>
          <cell r="F3142">
            <v>8.19</v>
          </cell>
          <cell r="G3142">
            <v>9.84</v>
          </cell>
        </row>
        <row r="3143">
          <cell r="A3143" t="str">
            <v>TMVI13</v>
          </cell>
          <cell r="B3143" t="str">
            <v>CONDUCCIÓ PER A REPARTIMENT EN MOTOCICLETA I CICLOMOTOR</v>
          </cell>
          <cell r="C3143" t="str">
            <v>Transport i manteniment de vehicles</v>
          </cell>
          <cell r="D3143">
            <v>1</v>
          </cell>
          <cell r="E3143">
            <v>8</v>
          </cell>
          <cell r="F3143">
            <v>8.19</v>
          </cell>
          <cell r="G3143">
            <v>9.84</v>
          </cell>
        </row>
        <row r="3144">
          <cell r="A3144" t="str">
            <v>TMVI14</v>
          </cell>
          <cell r="B3144" t="str">
            <v>TÈCNIQUES DE CONDUCCIÓ, SEGURETAT I RESCAT PER A VEHICLES 4X4</v>
          </cell>
          <cell r="C3144" t="str">
            <v>Transport i manteniment de vehicles</v>
          </cell>
          <cell r="D3144">
            <v>2</v>
          </cell>
          <cell r="E3144">
            <v>15</v>
          </cell>
          <cell r="F3144">
            <v>8.19</v>
          </cell>
          <cell r="G3144">
            <v>9.84</v>
          </cell>
        </row>
        <row r="3145">
          <cell r="A3145" t="str">
            <v>TMVI15</v>
          </cell>
          <cell r="B3145" t="str">
            <v>ÚS I MANEIG DEL TACOGRAF DIGITAL INTEL·LIGENT</v>
          </cell>
          <cell r="C3145" t="str">
            <v>Transport i manteniment de vehicles</v>
          </cell>
          <cell r="D3145">
            <v>1</v>
          </cell>
          <cell r="E3145">
            <v>16</v>
          </cell>
          <cell r="F3145">
            <v>8.19</v>
          </cell>
          <cell r="G3145">
            <v>9.84</v>
          </cell>
        </row>
        <row r="3146">
          <cell r="A3146" t="str">
            <v>TMVI16</v>
          </cell>
          <cell r="B3146" t="str">
            <v>MANEIG I CONDUCCIÓ DEL VEHICLE CONNECTAT I LA TELEMÀTICA EN EL TRANSPORT</v>
          </cell>
          <cell r="C3146" t="str">
            <v>Transport i manteniment de vehicles</v>
          </cell>
          <cell r="D3146">
            <v>1</v>
          </cell>
          <cell r="E3146">
            <v>16</v>
          </cell>
          <cell r="F3146">
            <v>8.19</v>
          </cell>
          <cell r="G3146">
            <v>9.84</v>
          </cell>
        </row>
        <row r="3147">
          <cell r="A3147" t="str">
            <v>TMVI17</v>
          </cell>
          <cell r="B3147" t="str">
            <v>CONDUCCIÓ DE VEHICLES DE TRANSPORT PROFESSIONAL ELÈCTRICS I HÍBRIDS</v>
          </cell>
          <cell r="C3147" t="str">
            <v>Transport i manteniment de vehicles</v>
          </cell>
          <cell r="D3147">
            <v>1</v>
          </cell>
          <cell r="E3147">
            <v>16</v>
          </cell>
          <cell r="F3147">
            <v>8.19</v>
          </cell>
          <cell r="G3147">
            <v>9.84</v>
          </cell>
        </row>
        <row r="3148">
          <cell r="A3148" t="str">
            <v>TMVI18</v>
          </cell>
          <cell r="B3148" t="str">
            <v>CONDUCCIÓ DE VEHICLES DE TRANSPORT PROFESSIONAL AMB NOVES MOTORITZACIONS</v>
          </cell>
          <cell r="C3148" t="str">
            <v>Transport i manteniment de vehicles</v>
          </cell>
          <cell r="D3148">
            <v>1</v>
          </cell>
          <cell r="E3148">
            <v>15</v>
          </cell>
          <cell r="F3148">
            <v>8.19</v>
          </cell>
          <cell r="G3148">
            <v>9.84</v>
          </cell>
        </row>
        <row r="3149">
          <cell r="A3149" t="str">
            <v>TMVI19</v>
          </cell>
          <cell r="B3149" t="str">
            <v>TRANSPORT DE MERCÀNCIES PERILLOSES PER VIA AEREA (CAT 12)</v>
          </cell>
          <cell r="C3149" t="str">
            <v>Transport i manteniment de vehicles</v>
          </cell>
          <cell r="D3149">
            <v>1</v>
          </cell>
          <cell r="E3149">
            <v>4</v>
          </cell>
          <cell r="F3149">
            <v>8.19</v>
          </cell>
          <cell r="G3149">
            <v>9.84</v>
          </cell>
        </row>
        <row r="3150">
          <cell r="A3150" t="str">
            <v>TMVI20</v>
          </cell>
          <cell r="B3150" t="str">
            <v>Qualificació Inicial Accelerada de Conductors per al Transport de Mercaderies (CAP)</v>
          </cell>
          <cell r="C3150" t="str">
            <v>Transport i manteniment de vehicles</v>
          </cell>
          <cell r="D3150">
            <v>1</v>
          </cell>
          <cell r="E3150">
            <v>104</v>
          </cell>
          <cell r="F3150">
            <v>8.19</v>
          </cell>
          <cell r="G3150">
            <v>9.84</v>
          </cell>
        </row>
        <row r="3151">
          <cell r="A3151" t="str">
            <v>TMVI21</v>
          </cell>
          <cell r="B3151" t="str">
            <v>Qualificació Inicial Ordinària de Conductors per al Transport de Mercaderies (CAP)</v>
          </cell>
          <cell r="C3151" t="str">
            <v>Transport i manteniment de vehicles</v>
          </cell>
          <cell r="D3151">
            <v>1</v>
          </cell>
          <cell r="E3151">
            <v>244</v>
          </cell>
          <cell r="F3151">
            <v>8.19</v>
          </cell>
          <cell r="G3151">
            <v>9.84</v>
          </cell>
        </row>
        <row r="3152">
          <cell r="A3152" t="str">
            <v>TMVI22</v>
          </cell>
          <cell r="B3152" t="str">
            <v>Qualificació Inicial Accelerada de Conductors per al Transport de Viatgers (CAP)</v>
          </cell>
          <cell r="C3152" t="str">
            <v>Transport i manteniment de vehicles</v>
          </cell>
          <cell r="D3152">
            <v>1</v>
          </cell>
          <cell r="E3152">
            <v>104</v>
          </cell>
          <cell r="F3152">
            <v>8.19</v>
          </cell>
          <cell r="G3152">
            <v>9.84</v>
          </cell>
        </row>
        <row r="3153">
          <cell r="A3153" t="str">
            <v>TMVI23</v>
          </cell>
          <cell r="B3153" t="str">
            <v>Qualificació Inicial Ordinària de Conductors per al Transport de Viatgers (CAP)</v>
          </cell>
          <cell r="C3153" t="str">
            <v>Transport i manteniment de vehicles</v>
          </cell>
          <cell r="D3153">
            <v>1</v>
          </cell>
          <cell r="E3153">
            <v>244</v>
          </cell>
          <cell r="F3153">
            <v>8.19</v>
          </cell>
          <cell r="G3153">
            <v>9.84</v>
          </cell>
        </row>
        <row r="3154">
          <cell r="A3154" t="str">
            <v>TMVI24</v>
          </cell>
          <cell r="B3154" t="str">
            <v>Mercaderies Perilloses. Formació Bàsica Comú (Formació Complementària CAP Mercaderies)</v>
          </cell>
          <cell r="C3154" t="str">
            <v>Transport i manteniment de vehicles</v>
          </cell>
          <cell r="D3154">
            <v>1</v>
          </cell>
          <cell r="E3154">
            <v>24</v>
          </cell>
          <cell r="F3154">
            <v>8.19</v>
          </cell>
          <cell r="G3154">
            <v>9.84</v>
          </cell>
        </row>
        <row r="3155">
          <cell r="A3155" t="str">
            <v>TMVI25</v>
          </cell>
          <cell r="B3155" t="str">
            <v>Mercaderies Perilloses, Transport en Cisterna i Contenidors Cisternes (Formació Complementària CAP Mercaderies)</v>
          </cell>
          <cell r="C3155" t="str">
            <v>Transport i manteniment de vehicles</v>
          </cell>
          <cell r="D3155">
            <v>1</v>
          </cell>
          <cell r="E3155">
            <v>12</v>
          </cell>
          <cell r="F3155">
            <v>8.19</v>
          </cell>
          <cell r="G3155">
            <v>9.84</v>
          </cell>
        </row>
        <row r="3156">
          <cell r="A3156" t="str">
            <v>TMVI26</v>
          </cell>
          <cell r="B3156" t="str">
            <v>Mercaderies Perilloses, Transport de Matèries i Objectes Explosius (Formació Complementària CAP Mercaderies)</v>
          </cell>
          <cell r="C3156" t="str">
            <v>Transport i manteniment de vehicles</v>
          </cell>
          <cell r="D3156">
            <v>1</v>
          </cell>
          <cell r="E3156">
            <v>12</v>
          </cell>
          <cell r="F3156">
            <v>8.19</v>
          </cell>
          <cell r="G3156">
            <v>9.84</v>
          </cell>
        </row>
        <row r="3157">
          <cell r="A3157" t="str">
            <v>TMVI27</v>
          </cell>
          <cell r="B3157" t="str">
            <v>Mercaderies Perilloses, Transport de Matèries i Objectes Radioactius (Formació Complementària CAP Mercaderies)</v>
          </cell>
          <cell r="C3157" t="str">
            <v>Transport i manteniment de vehicles</v>
          </cell>
          <cell r="D3157">
            <v>1</v>
          </cell>
          <cell r="E3157">
            <v>12</v>
          </cell>
          <cell r="F3157">
            <v>8.19</v>
          </cell>
          <cell r="G3157">
            <v>9.84</v>
          </cell>
        </row>
        <row r="3158">
          <cell r="A3158" t="str">
            <v>TMVI28</v>
          </cell>
          <cell r="B3158" t="str">
            <v>Formació en Matèria de Protecció dels Animals durant el transport (Formació Complementària CAP Mercaderies)</v>
          </cell>
          <cell r="C3158" t="str">
            <v>Transport i manteniment de vehicles</v>
          </cell>
          <cell r="D3158">
            <v>1</v>
          </cell>
          <cell r="E3158">
            <v>20</v>
          </cell>
          <cell r="F3158">
            <v>8.19</v>
          </cell>
          <cell r="G3158">
            <v>9.84</v>
          </cell>
        </row>
        <row r="3159">
          <cell r="A3159" t="str">
            <v>TMVI29</v>
          </cell>
          <cell r="B3159" t="str">
            <v>Formació sobre Sensibilització i Educació Vial (Formació Complementària CAP Mercaderies i Viatgers)</v>
          </cell>
          <cell r="C3159" t="str">
            <v>Transport i manteniment de vehicles</v>
          </cell>
          <cell r="D3159">
            <v>1</v>
          </cell>
          <cell r="E3159">
            <v>12</v>
          </cell>
          <cell r="F3159">
            <v>8.19</v>
          </cell>
          <cell r="G3159">
            <v>9.84</v>
          </cell>
        </row>
        <row r="3160">
          <cell r="A3160" t="str">
            <v>TMVI30</v>
          </cell>
          <cell r="B3160" t="str">
            <v>Formació en Matèria Subjecció de Càrregues (Formació Complementària CAP Mercaderies)</v>
          </cell>
          <cell r="C3160" t="str">
            <v>Transport i manteniment de vehicles</v>
          </cell>
          <cell r="D3160">
            <v>1</v>
          </cell>
          <cell r="E3160">
            <v>8</v>
          </cell>
          <cell r="F3160">
            <v>8.19</v>
          </cell>
          <cell r="G3160">
            <v>9.84</v>
          </cell>
        </row>
        <row r="3161">
          <cell r="A3161" t="str">
            <v>TMVI31</v>
          </cell>
          <cell r="B3161" t="str">
            <v>Formació sobre Tacògraf Digital (Formació Complementària CAP Mercaderies i Viatgers)</v>
          </cell>
          <cell r="C3161" t="str">
            <v>Transport i manteniment de vehicles</v>
          </cell>
          <cell r="D3161">
            <v>1</v>
          </cell>
          <cell r="E3161">
            <v>8</v>
          </cell>
          <cell r="F3161">
            <v>8.19</v>
          </cell>
          <cell r="G3161">
            <v>9.84</v>
          </cell>
        </row>
        <row r="3162">
          <cell r="A3162" t="str">
            <v>TMVI32</v>
          </cell>
          <cell r="B3162" t="str">
            <v>Formació sobre Transport de Mercaderies Baix Temperatura Dirigida (Formació Complementària CAP Mercaderies)</v>
          </cell>
          <cell r="C3162" t="str">
            <v>Transport i manteniment de vehicles</v>
          </cell>
          <cell r="D3162">
            <v>1</v>
          </cell>
          <cell r="E3162">
            <v>8</v>
          </cell>
          <cell r="F3162">
            <v>8.19</v>
          </cell>
          <cell r="G3162">
            <v>9.84</v>
          </cell>
        </row>
        <row r="3163">
          <cell r="A3163" t="str">
            <v>TMVI33</v>
          </cell>
          <cell r="B3163" t="str">
            <v>Atenció al Client de Transport de Viatgers (Formació Complementària CAP Viatgers)</v>
          </cell>
          <cell r="C3163" t="str">
            <v>Transport i manteniment de vehicles</v>
          </cell>
          <cell r="D3163">
            <v>1</v>
          </cell>
          <cell r="E3163">
            <v>8</v>
          </cell>
          <cell r="F3163">
            <v>8.19</v>
          </cell>
          <cell r="G3163">
            <v>9.84</v>
          </cell>
        </row>
        <row r="3164">
          <cell r="A3164" t="str">
            <v>TMVI34</v>
          </cell>
          <cell r="B3164" t="str">
            <v>Primers auxilis (Formació Complementària CAP Viatgers)</v>
          </cell>
          <cell r="C3164" t="str">
            <v>Transport i manteniment de vehicles</v>
          </cell>
          <cell r="D3164">
            <v>1</v>
          </cell>
          <cell r="E3164">
            <v>8</v>
          </cell>
          <cell r="F3164">
            <v>8.19</v>
          </cell>
          <cell r="G3164">
            <v>9.84</v>
          </cell>
        </row>
        <row r="3165">
          <cell r="A3165" t="str">
            <v>TMVI35</v>
          </cell>
          <cell r="B3165" t="str">
            <v>Primers auxilis (Formació Complementària CAP Viatgers)</v>
          </cell>
          <cell r="C3165" t="str">
            <v>Transport i manteniment de vehicles</v>
          </cell>
          <cell r="D3165">
            <v>1</v>
          </cell>
          <cell r="E3165">
            <v>8</v>
          </cell>
          <cell r="F3165">
            <v>8.19</v>
          </cell>
          <cell r="G3165">
            <v>9.84</v>
          </cell>
        </row>
        <row r="3166">
          <cell r="A3166" t="str">
            <v>TMVI36</v>
          </cell>
          <cell r="B3166" t="str">
            <v>Protocol d'Actuació per a Conductors davant d'un Accident (Formació Complementària CAP Viatgers)</v>
          </cell>
          <cell r="C3166" t="str">
            <v>Transport i manteniment de vehicles</v>
          </cell>
          <cell r="D3166">
            <v>1</v>
          </cell>
          <cell r="E3166">
            <v>8</v>
          </cell>
          <cell r="F3166">
            <v>8.19</v>
          </cell>
          <cell r="G3166">
            <v>9.84</v>
          </cell>
        </row>
        <row r="3167">
          <cell r="A3167" t="str">
            <v>TMVI37</v>
          </cell>
          <cell r="B3167" t="str">
            <v>Sensibilització sobre els Drets dels Viatgers amb Discapacitat (Formació Complementària CAP Viatgers)</v>
          </cell>
          <cell r="C3167" t="str">
            <v>Transport i manteniment de vehicles</v>
          </cell>
          <cell r="D3167">
            <v>1</v>
          </cell>
          <cell r="E3167">
            <v>10</v>
          </cell>
          <cell r="F3167">
            <v>8.19</v>
          </cell>
          <cell r="G3167">
            <v>9.84</v>
          </cell>
        </row>
        <row r="3168">
          <cell r="A3168" t="str">
            <v>TMVI38</v>
          </cell>
          <cell r="B3168" t="str">
            <v>Programa de qualificació inicial Ordinària de Conductors amb MMPP (Mercaderies)</v>
          </cell>
          <cell r="C3168" t="str">
            <v>Transport i manteniment de vehicles</v>
          </cell>
          <cell r="D3168">
            <v>1</v>
          </cell>
          <cell r="E3168">
            <v>280</v>
          </cell>
          <cell r="F3168">
            <v>8.19</v>
          </cell>
          <cell r="G3168">
            <v>9.84</v>
          </cell>
        </row>
        <row r="3169">
          <cell r="A3169" t="str">
            <v>TMVI39</v>
          </cell>
          <cell r="B3169" t="str">
            <v>Programa de qualificació inicial accelerada de conductors amb MMPP (Mercaderies)</v>
          </cell>
          <cell r="C3169" t="str">
            <v>Transport i manteniment de vehicles</v>
          </cell>
          <cell r="D3169">
            <v>1</v>
          </cell>
          <cell r="E3169">
            <v>140</v>
          </cell>
          <cell r="F3169">
            <v>8.19</v>
          </cell>
          <cell r="G3169">
            <v>9.84</v>
          </cell>
        </row>
        <row r="3170">
          <cell r="A3170" t="str">
            <v>TMVI40</v>
          </cell>
          <cell r="B3170" t="str">
            <v>Transport escolar i de menors (Formació Complementària CAP Viatgers)</v>
          </cell>
          <cell r="C3170" t="str">
            <v>Transport i manteniment de vehicles</v>
          </cell>
          <cell r="D3170">
            <v>1</v>
          </cell>
          <cell r="E3170">
            <v>10</v>
          </cell>
          <cell r="F3170">
            <v>8.19</v>
          </cell>
          <cell r="G3170">
            <v>9.84</v>
          </cell>
        </row>
        <row r="3171">
          <cell r="A3171" t="str">
            <v>TMVI41</v>
          </cell>
          <cell r="B3171" t="str">
            <v>Formació contínua de conductors part comuna (CAP)</v>
          </cell>
          <cell r="C3171" t="str">
            <v>Transport i manteniment de vehicles</v>
          </cell>
          <cell r="D3171">
            <v>2</v>
          </cell>
          <cell r="E3171">
            <v>21</v>
          </cell>
          <cell r="F3171">
            <v>8.19</v>
          </cell>
          <cell r="G3171">
            <v>9.84</v>
          </cell>
        </row>
        <row r="3172">
          <cell r="A3172" t="str">
            <v>TMVI42</v>
          </cell>
          <cell r="B3172" t="str">
            <v>Mercaderies perilloses, transport de matèries i objectes radioactius (Formació Complementària de la Formació Contínua CAP Mercaderies)</v>
          </cell>
          <cell r="C3172" t="str">
            <v>Transport i manteniment de vehicles</v>
          </cell>
          <cell r="D3172">
            <v>2</v>
          </cell>
          <cell r="E3172">
            <v>7</v>
          </cell>
          <cell r="F3172">
            <v>8.19</v>
          </cell>
          <cell r="G3172">
            <v>9.84</v>
          </cell>
        </row>
        <row r="3173">
          <cell r="A3173" t="str">
            <v>TMVI43</v>
          </cell>
          <cell r="B3173" t="str">
            <v>Mercaderies perilloses, transport de matèries i objectes radioactius (Formació Complementària de la Formació Contínua CAP Mercaderies)</v>
          </cell>
          <cell r="C3173" t="str">
            <v>Transport i manteniment de vehicles</v>
          </cell>
          <cell r="D3173">
            <v>2</v>
          </cell>
          <cell r="E3173">
            <v>7</v>
          </cell>
          <cell r="F3173">
            <v>8.19</v>
          </cell>
          <cell r="G3173">
            <v>9.84</v>
          </cell>
        </row>
        <row r="3174">
          <cell r="A3174" t="str">
            <v>TMVI44</v>
          </cell>
          <cell r="B3174" t="str">
            <v>Formació en matèria de protecció dels animals durant el seu transport (Formació Complementària de la Formació Contínua CAP Mercaderies)</v>
          </cell>
          <cell r="C3174" t="str">
            <v>Transport i manteniment de vehicles</v>
          </cell>
          <cell r="D3174">
            <v>2</v>
          </cell>
          <cell r="E3174">
            <v>7</v>
          </cell>
          <cell r="F3174">
            <v>8.19</v>
          </cell>
          <cell r="G3174">
            <v>9.84</v>
          </cell>
        </row>
        <row r="3175">
          <cell r="A3175" t="str">
            <v>TMVI45</v>
          </cell>
          <cell r="B3175" t="str">
            <v>Formació en matèria d'estiba i subjecció de càrregues (Formació Complementària de la Formació Contínua CAP Mercaderies)</v>
          </cell>
          <cell r="C3175" t="str">
            <v>Transport i manteniment de vehicles</v>
          </cell>
          <cell r="D3175">
            <v>2</v>
          </cell>
          <cell r="E3175">
            <v>7</v>
          </cell>
          <cell r="F3175">
            <v>8.19</v>
          </cell>
          <cell r="G3175">
            <v>9.84</v>
          </cell>
        </row>
        <row r="3176">
          <cell r="A3176" t="str">
            <v>TMVI46</v>
          </cell>
          <cell r="B3176" t="str">
            <v>Formació sobre sensibilització i educació viària (Formació Complementària de la Formació Contínua CAP Mercaderies i Viatgers)</v>
          </cell>
          <cell r="C3176" t="str">
            <v>Transport i manteniment de vehicles</v>
          </cell>
          <cell r="D3176">
            <v>2</v>
          </cell>
          <cell r="E3176">
            <v>14</v>
          </cell>
          <cell r="F3176">
            <v>8.19</v>
          </cell>
          <cell r="G3176">
            <v>9.84</v>
          </cell>
        </row>
        <row r="3177">
          <cell r="A3177" t="str">
            <v>TMVI47</v>
          </cell>
          <cell r="B3177" t="str">
            <v>Formació sobre transport de mercaderies sota temperatura dirigida (Formació Complementària de la Formació Contínua CAP Mercaderies)</v>
          </cell>
          <cell r="C3177" t="str">
            <v>Transport i manteniment de vehicles</v>
          </cell>
          <cell r="D3177">
            <v>2</v>
          </cell>
          <cell r="E3177">
            <v>7</v>
          </cell>
          <cell r="F3177">
            <v>8.19</v>
          </cell>
          <cell r="G3177">
            <v>9.84</v>
          </cell>
        </row>
        <row r="3178">
          <cell r="A3178" t="str">
            <v>TMVI48</v>
          </cell>
          <cell r="B3178" t="str">
            <v>Mercaderies perilloses, formació bàsica comuna (Formació Complementària de la Formació Contínua CAP Mercaderies)</v>
          </cell>
          <cell r="C3178" t="str">
            <v>Transport i manteniment de vehicles</v>
          </cell>
          <cell r="D3178">
            <v>2</v>
          </cell>
          <cell r="E3178">
            <v>14</v>
          </cell>
          <cell r="F3178">
            <v>8.19</v>
          </cell>
          <cell r="G3178">
            <v>9.84</v>
          </cell>
        </row>
        <row r="3179">
          <cell r="A3179" t="str">
            <v>TMVI49</v>
          </cell>
          <cell r="B3179" t="str">
            <v>Mercaderies perilloses, transport de matèries i objectes explosius (Formació Complementària de la Formació Contínua CAP Mercaderies)</v>
          </cell>
          <cell r="C3179" t="str">
            <v>Transport i manteniment de vehicles</v>
          </cell>
          <cell r="D3179">
            <v>2</v>
          </cell>
          <cell r="E3179">
            <v>7</v>
          </cell>
          <cell r="F3179">
            <v>8.19</v>
          </cell>
          <cell r="G3179">
            <v>9.84</v>
          </cell>
        </row>
        <row r="3180">
          <cell r="A3180" t="str">
            <v>TMVI50</v>
          </cell>
          <cell r="B3180" t="str">
            <v>Conducció racional, anticipació i avaluació dels riscos (Formació Complementària de la Formació Contínua CAP Mercaderies i Viatgers)</v>
          </cell>
          <cell r="C3180" t="str">
            <v>Transport i manteniment de vehicles</v>
          </cell>
          <cell r="D3180">
            <v>2</v>
          </cell>
          <cell r="E3180">
            <v>7</v>
          </cell>
          <cell r="F3180">
            <v>8.19</v>
          </cell>
          <cell r="G3180">
            <v>9.84</v>
          </cell>
        </row>
        <row r="3181">
          <cell r="A3181" t="str">
            <v>TMVI51</v>
          </cell>
          <cell r="B3181" t="str">
            <v>Atenció i informació als viatgers de l'autobús (Formació Complementària de la Formació Contínua CAP Viatgers)</v>
          </cell>
          <cell r="C3181" t="str">
            <v>Transport i manteniment de vehicles</v>
          </cell>
          <cell r="D3181">
            <v>2</v>
          </cell>
          <cell r="E3181">
            <v>7</v>
          </cell>
          <cell r="F3181">
            <v>8.19</v>
          </cell>
          <cell r="G3181">
            <v>9.84</v>
          </cell>
        </row>
        <row r="3182">
          <cell r="A3182" t="str">
            <v>TMVI52</v>
          </cell>
          <cell r="B3182" t="str">
            <v>Sensibilització sobre els drets dels viatgers amb discapacitat (Formació Complementària de la Formació Contínua CAP Viatgers)</v>
          </cell>
          <cell r="C3182" t="str">
            <v>Transport i manteniment de vehicles</v>
          </cell>
          <cell r="D3182">
            <v>2</v>
          </cell>
          <cell r="E3182">
            <v>7</v>
          </cell>
          <cell r="F3182">
            <v>8.19</v>
          </cell>
          <cell r="G3182">
            <v>9.84</v>
          </cell>
        </row>
        <row r="3183">
          <cell r="A3183" t="str">
            <v>TMVI53</v>
          </cell>
          <cell r="B3183" t="str">
            <v>Programa de Qualificació Inicial Ordinària de Conductors amb sensibilització i educació viària, subjecció de càrregues, tacògraf digital i transports de mercaderies sota temperatura dirigida (Mercaderies)</v>
          </cell>
          <cell r="C3183" t="str">
            <v>Transport i manteniment de vehicles</v>
          </cell>
          <cell r="D3183">
            <v>1</v>
          </cell>
          <cell r="E3183">
            <v>280</v>
          </cell>
          <cell r="F3183">
            <v>8.19</v>
          </cell>
          <cell r="G3183">
            <v>9.84</v>
          </cell>
        </row>
        <row r="3184">
          <cell r="A3184" t="str">
            <v>TMVI54</v>
          </cell>
          <cell r="B3184" t="str">
            <v>Programa de Qualificació Inicial Accelerada de Conductors amb sensibilització i educació viària, subjecció de càrregues, tacògraf digital i transports de mercaderies sota temperatura dirigida (Mercaderies)</v>
          </cell>
          <cell r="C3184" t="str">
            <v>Transport i manteniment de vehicles</v>
          </cell>
          <cell r="D3184">
            <v>1</v>
          </cell>
          <cell r="E3184">
            <v>140</v>
          </cell>
          <cell r="F3184">
            <v>8.19</v>
          </cell>
          <cell r="G3184">
            <v>9.84</v>
          </cell>
        </row>
        <row r="3185">
          <cell r="A3185" t="str">
            <v>TMVI55</v>
          </cell>
          <cell r="B3185" t="str">
            <v>Protocol d'actuació per a conductors davant d'un accident (Formació Complementària de la Formació Contínua CAP Viatgers)</v>
          </cell>
          <cell r="C3185" t="str">
            <v>Transport i manteniment de vehicles</v>
          </cell>
          <cell r="D3185">
            <v>2</v>
          </cell>
          <cell r="E3185">
            <v>7</v>
          </cell>
          <cell r="F3185">
            <v>8.19</v>
          </cell>
          <cell r="G3185">
            <v>9.84</v>
          </cell>
        </row>
        <row r="3186">
          <cell r="A3186" t="str">
            <v>TMVI56</v>
          </cell>
          <cell r="B3186" t="str">
            <v>Atenció al client de transport de viatgers (Formació complementària de la Formació Continua CAP Viatgers)</v>
          </cell>
          <cell r="C3186" t="str">
            <v>Transport i manteniment de vehicles</v>
          </cell>
          <cell r="D3186">
            <v>2</v>
          </cell>
          <cell r="E3186">
            <v>7</v>
          </cell>
          <cell r="F3186">
            <v>8.19</v>
          </cell>
          <cell r="G3186">
            <v>9.84</v>
          </cell>
        </row>
        <row r="3187">
          <cell r="A3187" t="str">
            <v>TMVI57</v>
          </cell>
          <cell r="B3187" t="str">
            <v>Programa de formació contínua CAP per a conductors amb sensibilització i educació viària (Mercaderies i Viatgers)</v>
          </cell>
          <cell r="C3187" t="str">
            <v>Transport i manteniment de vehicles</v>
          </cell>
          <cell r="D3187">
            <v>2</v>
          </cell>
          <cell r="E3187">
            <v>35</v>
          </cell>
          <cell r="F3187">
            <v>8.19</v>
          </cell>
          <cell r="G3187">
            <v>9.84</v>
          </cell>
        </row>
        <row r="3188">
          <cell r="A3188" t="str">
            <v>TMVI58</v>
          </cell>
          <cell r="B3188" t="str">
            <v>Programa de qualificació inicial accelerada amb sensibilització i educació viària, tacògraf digital i atenció i informació als viatgers (Viatgers)</v>
          </cell>
          <cell r="C3188" t="str">
            <v>Transport i manteniment de vehicles</v>
          </cell>
          <cell r="D3188">
            <v>1</v>
          </cell>
          <cell r="E3188">
            <v>140</v>
          </cell>
          <cell r="F3188">
            <v>8.19</v>
          </cell>
          <cell r="G3188">
            <v>9.84</v>
          </cell>
        </row>
        <row r="3189">
          <cell r="A3189" t="str">
            <v>TMVI59</v>
          </cell>
          <cell r="B3189" t="str">
            <v>Programa de Formació Contínua CAP per a conductors amb transport d'animals i estiba (Mercaderies)</v>
          </cell>
          <cell r="C3189" t="str">
            <v>Transport i manteniment de vehicles</v>
          </cell>
          <cell r="D3189">
            <v>2</v>
          </cell>
          <cell r="E3189">
            <v>35</v>
          </cell>
          <cell r="F3189">
            <v>8.19</v>
          </cell>
          <cell r="G3189">
            <v>9.84</v>
          </cell>
        </row>
        <row r="3190">
          <cell r="A3190" t="str">
            <v>TMVI60</v>
          </cell>
          <cell r="B3190" t="str">
            <v>Programa de Formació Contínua CAP per a conductors amb conducció racional i estiba (Mercaderies)</v>
          </cell>
          <cell r="C3190" t="str">
            <v>Transport i manteniment de vehicles</v>
          </cell>
          <cell r="D3190">
            <v>2</v>
          </cell>
          <cell r="E3190">
            <v>35</v>
          </cell>
          <cell r="F3190">
            <v>8.19</v>
          </cell>
          <cell r="G3190">
            <v>9.84</v>
          </cell>
        </row>
        <row r="3191">
          <cell r="A3191" t="str">
            <v>TMVI61</v>
          </cell>
          <cell r="B3191" t="str">
            <v>Programa de Formació Contínua CAP per a Conductors amb Racional i Temperatura Dirigida (Mercaderies)</v>
          </cell>
          <cell r="C3191" t="str">
            <v>Transport i manteniment de vehicles</v>
          </cell>
          <cell r="D3191">
            <v>2</v>
          </cell>
          <cell r="E3191">
            <v>35</v>
          </cell>
          <cell r="F3191">
            <v>8.19</v>
          </cell>
          <cell r="G3191">
            <v>9.84</v>
          </cell>
        </row>
        <row r="3192">
          <cell r="A3192" t="str">
            <v>TMVI62</v>
          </cell>
          <cell r="B3192" t="str">
            <v>Programa de Formació Contínua CAP per a Conductors amb renovació de cisternes i conducció racional (Mercaderies)</v>
          </cell>
          <cell r="C3192" t="str">
            <v>Transport i manteniment de vehicles</v>
          </cell>
          <cell r="D3192">
            <v>2</v>
          </cell>
          <cell r="E3192">
            <v>35</v>
          </cell>
          <cell r="F3192">
            <v>8.19</v>
          </cell>
          <cell r="G3192">
            <v>9.84</v>
          </cell>
        </row>
        <row r="3193">
          <cell r="A3193" t="str">
            <v>TMVI63</v>
          </cell>
          <cell r="B3193" t="str">
            <v>Programa de Formació Contínua CAP per a conductors amb renovació de MMPP bàsic (Mercaderies)</v>
          </cell>
          <cell r="C3193" t="str">
            <v>Transport i manteniment de vehicles</v>
          </cell>
          <cell r="D3193">
            <v>2</v>
          </cell>
          <cell r="E3193">
            <v>35</v>
          </cell>
          <cell r="F3193">
            <v>8.19</v>
          </cell>
          <cell r="G3193">
            <v>9.84</v>
          </cell>
        </row>
        <row r="3194">
          <cell r="A3194" t="str">
            <v>TMVI64</v>
          </cell>
          <cell r="B3194" t="str">
            <v>Formació per a l' accés a les proves del permís de conducció classe D.</v>
          </cell>
          <cell r="C3194" t="str">
            <v>Transport i manteniment de vehicles</v>
          </cell>
          <cell r="D3194">
            <v>1</v>
          </cell>
          <cell r="E3194">
            <v>345</v>
          </cell>
          <cell r="F3194">
            <v>8.19</v>
          </cell>
          <cell r="G3194">
            <v>9.84</v>
          </cell>
        </row>
        <row r="3195">
          <cell r="A3195" t="str">
            <v>TMVL0001</v>
          </cell>
          <cell r="B3195" t="str">
            <v>SOLDADURA TIG I MIG-MAG PER A AUTOMOCIÓ</v>
          </cell>
          <cell r="C3195" t="str">
            <v>Transport i manteniment de vehicles</v>
          </cell>
          <cell r="D3195">
            <v>2</v>
          </cell>
          <cell r="E3195">
            <v>200</v>
          </cell>
          <cell r="F3195">
            <v>8.19</v>
          </cell>
          <cell r="G3195">
            <v>9.84</v>
          </cell>
        </row>
        <row r="3196">
          <cell r="A3196" t="str">
            <v>TMVL0002</v>
          </cell>
          <cell r="B3196" t="str">
            <v>PREVENCIÓ D' AVARIES EN VEHICLES PER AL TRANSPORT DE VIATGERS</v>
          </cell>
          <cell r="C3196" t="str">
            <v>Transport i manteniment de vehicles</v>
          </cell>
          <cell r="D3196">
            <v>1</v>
          </cell>
          <cell r="E3196">
            <v>20</v>
          </cell>
          <cell r="F3196">
            <v>8.19</v>
          </cell>
          <cell r="G3196">
            <v>9.84</v>
          </cell>
        </row>
        <row r="3197">
          <cell r="A3197" t="str">
            <v>TMVL0003</v>
          </cell>
          <cell r="B3197" t="str">
            <v>TRACTAMENT I REPARACIÓ AMB FIBRA DE VIDRE</v>
          </cell>
          <cell r="C3197" t="str">
            <v>Transport i manteniment de vehicles</v>
          </cell>
          <cell r="D3197">
            <v>1</v>
          </cell>
          <cell r="E3197">
            <v>30</v>
          </cell>
          <cell r="F3197">
            <v>8.19</v>
          </cell>
          <cell r="G3197">
            <v>9.84</v>
          </cell>
        </row>
        <row r="3198">
          <cell r="A3198" t="str">
            <v>TMVL0004</v>
          </cell>
          <cell r="B3198" t="str">
            <v>INICIACIÓ A LA PINTURA DE VEHICLES</v>
          </cell>
          <cell r="C3198" t="str">
            <v>Transport i manteniment de vehicles</v>
          </cell>
          <cell r="D3198">
            <v>1</v>
          </cell>
          <cell r="E3198">
            <v>140</v>
          </cell>
          <cell r="F3198">
            <v>8.19</v>
          </cell>
          <cell r="G3198">
            <v>9.84</v>
          </cell>
        </row>
        <row r="3199">
          <cell r="A3199" t="str">
            <v>TMVL0005</v>
          </cell>
          <cell r="B3199" t="str">
            <v>AUXILIAR DE NETEJA ECOLÒGICA DE VEHICLES PER A PERSONES AMB DISCAPACITAT</v>
          </cell>
          <cell r="C3199" t="str">
            <v>Transport i manteniment de vehicles</v>
          </cell>
          <cell r="D3199">
            <v>1</v>
          </cell>
          <cell r="E3199">
            <v>310</v>
          </cell>
          <cell r="F3199">
            <v>8.19</v>
          </cell>
          <cell r="G3199">
            <v>9.84</v>
          </cell>
        </row>
        <row r="3200">
          <cell r="A3200" t="str">
            <v>TMVL0006</v>
          </cell>
          <cell r="B3200" t="str">
            <v>Reparació d'abonyegadures sense pintura</v>
          </cell>
          <cell r="C3200" t="str">
            <v>Transport i manteniment de vehicles</v>
          </cell>
          <cell r="D3200">
            <v>1</v>
          </cell>
          <cell r="E3200">
            <v>40</v>
          </cell>
          <cell r="F3200">
            <v>8.19</v>
          </cell>
          <cell r="G3200">
            <v>9.84</v>
          </cell>
        </row>
        <row r="3201">
          <cell r="A3201" t="str">
            <v>TMVL0007</v>
          </cell>
          <cell r="B3201" t="str">
            <v>OPERACIONS BÀSIQUES EN LÍNIA DE FABRICACIÓ DE VEHICLES MILITARS D' ALTA MOBILITAT</v>
          </cell>
          <cell r="C3201" t="str">
            <v>Transport i manteniment de vehicles</v>
          </cell>
          <cell r="D3201">
            <v>1</v>
          </cell>
          <cell r="E3201">
            <v>246</v>
          </cell>
          <cell r="F3201">
            <v>8.19</v>
          </cell>
          <cell r="G3201">
            <v>9.84</v>
          </cell>
        </row>
        <row r="3202">
          <cell r="A3202" t="str">
            <v>TMVL01</v>
          </cell>
          <cell r="B3202" t="str">
            <v>Soldadura TIG per acer carboni</v>
          </cell>
          <cell r="C3202" t="str">
            <v>Transport i manteniment de vehicles</v>
          </cell>
          <cell r="D3202">
            <v>2</v>
          </cell>
          <cell r="E3202">
            <v>60</v>
          </cell>
          <cell r="F3202">
            <v>8.19</v>
          </cell>
          <cell r="G3202">
            <v>9.84</v>
          </cell>
        </row>
        <row r="3203">
          <cell r="A3203" t="str">
            <v>TMVL02</v>
          </cell>
          <cell r="B3203" t="str">
            <v>Soldadura TIG per acer inoxidable</v>
          </cell>
          <cell r="C3203" t="str">
            <v>Transport i manteniment de vehicles</v>
          </cell>
          <cell r="D3203">
            <v>2</v>
          </cell>
          <cell r="E3203">
            <v>60</v>
          </cell>
          <cell r="F3203">
            <v>8.19</v>
          </cell>
          <cell r="G3203">
            <v>9.84</v>
          </cell>
        </row>
        <row r="3204">
          <cell r="A3204" t="str">
            <v>TMVL03</v>
          </cell>
          <cell r="B3204" t="str">
            <v>Soldadura TIG per alumini</v>
          </cell>
          <cell r="C3204" t="str">
            <v>Transport i manteniment de vehicles</v>
          </cell>
          <cell r="D3204">
            <v>2</v>
          </cell>
          <cell r="E3204">
            <v>50</v>
          </cell>
          <cell r="F3204">
            <v>8.19</v>
          </cell>
          <cell r="G3204">
            <v>9.84</v>
          </cell>
        </row>
        <row r="3205">
          <cell r="A3205" t="str">
            <v>TMVL04</v>
          </cell>
          <cell r="B3205" t="str">
            <v>Soldadura TIG per a automoció</v>
          </cell>
          <cell r="C3205" t="str">
            <v>Transport i manteniment de vehicles</v>
          </cell>
          <cell r="D3205">
            <v>2</v>
          </cell>
          <cell r="E3205">
            <v>180</v>
          </cell>
          <cell r="F3205">
            <v>8.19</v>
          </cell>
          <cell r="G3205">
            <v>9.84</v>
          </cell>
        </row>
        <row r="3206">
          <cell r="A3206" t="str">
            <v>TMVL05</v>
          </cell>
          <cell r="B3206" t="str">
            <v>Metodologia de disseny de peces de plàstic i xapa amb CATIA V5 per al sector de l'automoció</v>
          </cell>
          <cell r="C3206" t="str">
            <v>Transport i manteniment de vehicles</v>
          </cell>
          <cell r="D3206">
            <v>3</v>
          </cell>
          <cell r="E3206">
            <v>80</v>
          </cell>
          <cell r="F3206">
            <v>8.19</v>
          </cell>
          <cell r="G3206">
            <v>9.84</v>
          </cell>
        </row>
        <row r="3207">
          <cell r="A3207" t="str">
            <v>TMVL06</v>
          </cell>
          <cell r="B3207" t="str">
            <v>Construcció de peces d'automoció amb materials compostos d'última generació</v>
          </cell>
          <cell r="C3207" t="str">
            <v>Transport i manteniment de vehicles</v>
          </cell>
          <cell r="D3207">
            <v>3</v>
          </cell>
          <cell r="E3207">
            <v>40</v>
          </cell>
          <cell r="F3207">
            <v>8.19</v>
          </cell>
          <cell r="G3207">
            <v>9.84</v>
          </cell>
        </row>
        <row r="3208">
          <cell r="A3208" t="str">
            <v>TMVL07</v>
          </cell>
          <cell r="B3208" t="str">
            <v>Valoració i gestió de la reparació de vehicles sinistrats</v>
          </cell>
          <cell r="C3208" t="str">
            <v>Transport i manteniment de vehicles</v>
          </cell>
          <cell r="D3208">
            <v>2</v>
          </cell>
          <cell r="E3208">
            <v>24</v>
          </cell>
          <cell r="F3208">
            <v>8.19</v>
          </cell>
          <cell r="G3208">
            <v>9.84</v>
          </cell>
        </row>
        <row r="3209">
          <cell r="A3209" t="str">
            <v>TMVL08</v>
          </cell>
          <cell r="B3209" t="str">
            <v>PROCEDIMENTS BÀSICS EN LA REPARACIÓ I PINTURA DE CARROSSERIA DE VEHICLES</v>
          </cell>
          <cell r="C3209" t="str">
            <v>Transport i manteniment de vehicles</v>
          </cell>
          <cell r="D3209">
            <v>1</v>
          </cell>
          <cell r="E3209">
            <v>125</v>
          </cell>
          <cell r="F3209">
            <v>8.19</v>
          </cell>
          <cell r="G3209">
            <v>9.84</v>
          </cell>
        </row>
        <row r="3210">
          <cell r="A3210" t="str">
            <v>TMVL09</v>
          </cell>
          <cell r="B3210" t="str">
            <v>Embelliment i personalització de quadres de bicicleta.</v>
          </cell>
          <cell r="C3210" t="str">
            <v>Transport i manteniment de vehicles</v>
          </cell>
          <cell r="D3210">
            <v>2</v>
          </cell>
          <cell r="E3210">
            <v>150</v>
          </cell>
          <cell r="F3210">
            <v>8.19</v>
          </cell>
          <cell r="G3210">
            <v>9.84</v>
          </cell>
        </row>
        <row r="3211">
          <cell r="A3211" t="str">
            <v>TMVO0001</v>
          </cell>
          <cell r="B3211" t="str">
            <v>CERTIFICACIÓ C2 - OPERADOR D'EQUIPS D'INSPECCIÓ AEROPORTUARIS</v>
          </cell>
          <cell r="C3211" t="str">
            <v>Transport i manteniment de vehicles</v>
          </cell>
          <cell r="D3211">
            <v>2</v>
          </cell>
          <cell r="E3211">
            <v>14</v>
          </cell>
          <cell r="F3211">
            <v>8.19</v>
          </cell>
          <cell r="G3211">
            <v>9.84</v>
          </cell>
        </row>
        <row r="3212">
          <cell r="A3212" t="str">
            <v>TMVO0002</v>
          </cell>
          <cell r="B3212" t="str">
            <v>GESTIÓ I OPERACIONS NODE CÀRREGA AÈRIA</v>
          </cell>
          <cell r="C3212" t="str">
            <v>Transport i manteniment de vehicles</v>
          </cell>
          <cell r="D3212">
            <v>2</v>
          </cell>
          <cell r="E3212">
            <v>90</v>
          </cell>
          <cell r="F3212">
            <v>8.19</v>
          </cell>
          <cell r="G3212">
            <v>9.84</v>
          </cell>
        </row>
        <row r="3213">
          <cell r="A3213" t="str">
            <v>TMVO0003</v>
          </cell>
          <cell r="B3213" t="str">
            <v>CAPACITACIÓ EN PINTAT D' AERONAUS</v>
          </cell>
          <cell r="C3213" t="str">
            <v>Transport i manteniment de vehicles</v>
          </cell>
          <cell r="D3213">
            <v>1</v>
          </cell>
          <cell r="E3213">
            <v>720</v>
          </cell>
          <cell r="F3213">
            <v>8.19</v>
          </cell>
          <cell r="G3213">
            <v>9.84</v>
          </cell>
        </row>
        <row r="3214">
          <cell r="A3214" t="str">
            <v>TMVO0004</v>
          </cell>
          <cell r="B3214" t="str">
            <v>PREPARACIÓ BÀSICA PER A ACTIVITATS DE MANTENIMENT AEROMECÀNIC</v>
          </cell>
          <cell r="C3214" t="str">
            <v>Transport i manteniment de vehicles</v>
          </cell>
          <cell r="D3214">
            <v>3</v>
          </cell>
          <cell r="E3214">
            <v>120</v>
          </cell>
          <cell r="F3214">
            <v>8.19</v>
          </cell>
          <cell r="G3214">
            <v>9.84</v>
          </cell>
        </row>
        <row r="3215">
          <cell r="A3215" t="str">
            <v>TMVO0005</v>
          </cell>
          <cell r="B3215" t="str">
            <v>Formació per a radiofonista de RPA'S</v>
          </cell>
          <cell r="C3215" t="str">
            <v>Transport i manteniment de vehicles</v>
          </cell>
          <cell r="D3215">
            <v>2</v>
          </cell>
          <cell r="E3215">
            <v>20</v>
          </cell>
          <cell r="F3215">
            <v>8.19</v>
          </cell>
          <cell r="G3215">
            <v>9.84</v>
          </cell>
        </row>
        <row r="3216">
          <cell r="A3216" t="str">
            <v>TMVO0006</v>
          </cell>
          <cell r="B3216" t="str">
            <v>MANTENIMENT REPARACIÓ I OVERHAUL DE MOTORS D' HELICÒPTER</v>
          </cell>
          <cell r="C3216" t="str">
            <v>Transport i manteniment de vehicles</v>
          </cell>
          <cell r="D3216">
            <v>3</v>
          </cell>
          <cell r="E3216">
            <v>143</v>
          </cell>
          <cell r="F3216">
            <v>8.19</v>
          </cell>
          <cell r="G3216">
            <v>9.84</v>
          </cell>
        </row>
        <row r="3217">
          <cell r="A3217" t="str">
            <v>TMVO0007</v>
          </cell>
          <cell r="B3217" t="str">
            <v>TRANSPORT DE MERCADERIES PERILLOSES PER VIA AÈRIA (CAT 12 FUNCIÓ 10)</v>
          </cell>
          <cell r="C3217" t="str">
            <v>Transport i manteniment de vehicles</v>
          </cell>
          <cell r="D3217">
            <v>1</v>
          </cell>
          <cell r="E3217">
            <v>4</v>
          </cell>
          <cell r="F3217">
            <v>8.19</v>
          </cell>
          <cell r="G3217">
            <v>9.84</v>
          </cell>
        </row>
        <row r="3218">
          <cell r="A3218" t="str">
            <v>TMVO01</v>
          </cell>
          <cell r="B3218" t="str">
            <v>Introducció a l'aviació</v>
          </cell>
          <cell r="C3218" t="str">
            <v>Transport i manteniment de vehicles</v>
          </cell>
          <cell r="D3218">
            <v>1</v>
          </cell>
          <cell r="E3218">
            <v>8</v>
          </cell>
          <cell r="F3218">
            <v>8.19</v>
          </cell>
          <cell r="G3218">
            <v>9.84</v>
          </cell>
        </row>
        <row r="3219">
          <cell r="A3219" t="str">
            <v>TMVO02</v>
          </cell>
          <cell r="B3219" t="str">
            <v>Data training - sector aviació</v>
          </cell>
          <cell r="C3219" t="str">
            <v>Transport i manteniment de vehicles</v>
          </cell>
          <cell r="D3219">
            <v>3</v>
          </cell>
          <cell r="E3219">
            <v>60</v>
          </cell>
          <cell r="F3219">
            <v>8.19</v>
          </cell>
          <cell r="G3219">
            <v>9.84</v>
          </cell>
        </row>
        <row r="3220">
          <cell r="A3220" t="str">
            <v>TMVO03</v>
          </cell>
          <cell r="B3220" t="str">
            <v>Drons. Maneig, fotografia, amidaments i avisos</v>
          </cell>
          <cell r="C3220" t="str">
            <v>Transport i manteniment de vehicles</v>
          </cell>
          <cell r="D3220">
            <v>3</v>
          </cell>
          <cell r="E3220">
            <v>16</v>
          </cell>
          <cell r="F3220">
            <v>8.19</v>
          </cell>
          <cell r="G3220">
            <v>9.84</v>
          </cell>
        </row>
        <row r="3221">
          <cell r="A3221" t="str">
            <v>TMVO04</v>
          </cell>
          <cell r="B3221" t="str">
            <v>Conceptes bàsics de dret aeronàutic</v>
          </cell>
          <cell r="C3221" t="str">
            <v>Transport i manteniment de vehicles</v>
          </cell>
          <cell r="D3221">
            <v>3</v>
          </cell>
          <cell r="E3221">
            <v>16</v>
          </cell>
          <cell r="F3221">
            <v>8.19</v>
          </cell>
          <cell r="G3221">
            <v>9.84</v>
          </cell>
        </row>
        <row r="3222">
          <cell r="A3222" t="str">
            <v>TMVO05</v>
          </cell>
          <cell r="B3222" t="str">
            <v>Excel·lència en l'atenció al client en temps de covid i post covid. Sector aviació</v>
          </cell>
          <cell r="C3222" t="str">
            <v>Transport i manteniment de vehicles</v>
          </cell>
          <cell r="D3222">
            <v>2</v>
          </cell>
          <cell r="E3222">
            <v>6</v>
          </cell>
          <cell r="F3222">
            <v>8.19</v>
          </cell>
          <cell r="G3222">
            <v>9.84</v>
          </cell>
        </row>
        <row r="3223">
          <cell r="A3223" t="str">
            <v>TMVO06</v>
          </cell>
          <cell r="B3223" t="str">
            <v>Introducció a la  gestió d'ingressos de la companyia aèria</v>
          </cell>
          <cell r="C3223" t="str">
            <v>Transport i manteniment de vehicles</v>
          </cell>
          <cell r="D3223">
            <v>2</v>
          </cell>
          <cell r="E3223">
            <v>16</v>
          </cell>
          <cell r="F3223">
            <v>8.19</v>
          </cell>
          <cell r="G3223">
            <v>9.84</v>
          </cell>
        </row>
        <row r="3224">
          <cell r="A3224" t="str">
            <v>TMVO07</v>
          </cell>
          <cell r="B3224" t="str">
            <v>Estadística de transport aeri</v>
          </cell>
          <cell r="C3224" t="str">
            <v>Transport i manteniment de vehicles</v>
          </cell>
          <cell r="D3224">
            <v>3</v>
          </cell>
          <cell r="E3224">
            <v>16</v>
          </cell>
          <cell r="F3224">
            <v>8.19</v>
          </cell>
          <cell r="G3224">
            <v>9.84</v>
          </cell>
        </row>
        <row r="3225">
          <cell r="A3225" t="str">
            <v>TMVO08</v>
          </cell>
          <cell r="B3225" t="str">
            <v>Fonaments de navegació aèria</v>
          </cell>
          <cell r="C3225" t="str">
            <v>Transport i manteniment de vehicles</v>
          </cell>
          <cell r="D3225">
            <v>3</v>
          </cell>
          <cell r="E3225">
            <v>12</v>
          </cell>
          <cell r="F3225">
            <v>8.19</v>
          </cell>
          <cell r="G3225">
            <v>9.84</v>
          </cell>
        </row>
        <row r="3226">
          <cell r="A3226" t="str">
            <v>TMVO09</v>
          </cell>
          <cell r="B3226" t="str">
            <v>Operacions auxiliars en el manteniment pesat d'aeronaus</v>
          </cell>
          <cell r="C3226" t="str">
            <v>Transport i manteniment de vehicles</v>
          </cell>
          <cell r="D3226">
            <v>3</v>
          </cell>
          <cell r="E3226">
            <v>26</v>
          </cell>
          <cell r="F3226">
            <v>8.19</v>
          </cell>
          <cell r="G3226">
            <v>9.84</v>
          </cell>
        </row>
        <row r="3227">
          <cell r="A3227" t="str">
            <v>TMVO10</v>
          </cell>
          <cell r="B3227" t="str">
            <v>Operacions auxiliars en el manteniment pesat d'aeronaus</v>
          </cell>
          <cell r="C3227" t="str">
            <v>Transport i manteniment de vehicles</v>
          </cell>
          <cell r="D3227">
            <v>2</v>
          </cell>
          <cell r="E3227">
            <v>500</v>
          </cell>
          <cell r="F3227">
            <v>8.19</v>
          </cell>
          <cell r="G3227">
            <v>9.84</v>
          </cell>
        </row>
        <row r="3228">
          <cell r="A3228" t="str">
            <v>TMVO11</v>
          </cell>
          <cell r="B3228" t="str">
            <v>INSPECCIONS TÈCNIQUES AMB DRONS</v>
          </cell>
          <cell r="C3228" t="str">
            <v>Transport i manteniment de vehicles</v>
          </cell>
          <cell r="D3228">
            <v>2</v>
          </cell>
          <cell r="E3228">
            <v>56</v>
          </cell>
          <cell r="F3228">
            <v>8.19</v>
          </cell>
          <cell r="G3228">
            <v>9.84</v>
          </cell>
        </row>
        <row r="3229">
          <cell r="A3229" t="str">
            <v>TMVO12</v>
          </cell>
          <cell r="B3229" t="str">
            <v>Formació per a Pilot professional de Drons (STS)</v>
          </cell>
          <cell r="C3229" t="str">
            <v>Transport i manteniment de vehicles</v>
          </cell>
          <cell r="D3229">
            <v>2</v>
          </cell>
          <cell r="E3229">
            <v>120</v>
          </cell>
          <cell r="F3229">
            <v>8.19</v>
          </cell>
          <cell r="G3229">
            <v>9.84</v>
          </cell>
        </row>
        <row r="3230">
          <cell r="A3230" t="str">
            <v>TMVU0001</v>
          </cell>
          <cell r="B3230" t="str">
            <v>OPERACIONS AUXILIARS EN SISTEMES D' AUTOCONSTRUCCIÓ D' EMBARCACIONS MENORS</v>
          </cell>
          <cell r="C3230" t="str">
            <v>Transport i manteniment de vehicles</v>
          </cell>
          <cell r="D3230">
            <v>1</v>
          </cell>
          <cell r="E3230">
            <v>350</v>
          </cell>
          <cell r="F3230">
            <v>8.19</v>
          </cell>
          <cell r="G3230">
            <v>9.84</v>
          </cell>
        </row>
        <row r="3231">
          <cell r="A3231" t="str">
            <v>TMVU01</v>
          </cell>
          <cell r="B3231" t="str">
            <v>Operacions auxiliars en varador</v>
          </cell>
          <cell r="C3231" t="str">
            <v>Transport i manteniment de vehicles</v>
          </cell>
          <cell r="D3231">
            <v>2</v>
          </cell>
          <cell r="E3231">
            <v>135</v>
          </cell>
          <cell r="F3231">
            <v>8.19</v>
          </cell>
          <cell r="G3231">
            <v>9.84</v>
          </cell>
        </row>
        <row r="3232">
          <cell r="A3232" t="str">
            <v>TMVU02</v>
          </cell>
          <cell r="B3232" t="str">
            <v>Retractilat d'embarcacions</v>
          </cell>
          <cell r="C3232" t="str">
            <v>Transport i manteniment de vehicles</v>
          </cell>
          <cell r="D3232">
            <v>1</v>
          </cell>
          <cell r="E3232">
            <v>35</v>
          </cell>
          <cell r="F3232">
            <v>8.19</v>
          </cell>
          <cell r="G3232">
            <v>9.84</v>
          </cell>
        </row>
        <row r="3233">
          <cell r="A3233" t="str">
            <v>VICF0001</v>
          </cell>
          <cell r="B3233" t="str">
            <v>TECNOLOGIA D'IMPRESIÓ INKJET PER A CERÀMICA</v>
          </cell>
          <cell r="C3233" t="str">
            <v>Vidre i ceràmica</v>
          </cell>
          <cell r="D3233">
            <v>3</v>
          </cell>
          <cell r="E3233">
            <v>40</v>
          </cell>
          <cell r="F3233">
            <v>7.86</v>
          </cell>
          <cell r="G3233">
            <v>9.68</v>
          </cell>
        </row>
        <row r="3234">
          <cell r="A3234" t="str">
            <v>VICF01</v>
          </cell>
          <cell r="B3234" t="str">
            <v>Retolació en murals i peces de volum en ceràmica</v>
          </cell>
          <cell r="C3234" t="str">
            <v>Vidre i ceràmica</v>
          </cell>
          <cell r="D3234">
            <v>1</v>
          </cell>
          <cell r="E3234">
            <v>150</v>
          </cell>
          <cell r="F3234">
            <v>7.86</v>
          </cell>
          <cell r="G3234">
            <v>9.68</v>
          </cell>
        </row>
        <row r="3235">
          <cell r="A3235" t="str">
            <v>VICF02</v>
          </cell>
          <cell r="B3235" t="str">
            <v>Disseny de ceràmica aplicada a la gastronomia.</v>
          </cell>
          <cell r="C3235" t="str">
            <v>Vidre i ceràmica</v>
          </cell>
          <cell r="D3235">
            <v>1</v>
          </cell>
          <cell r="E3235">
            <v>65</v>
          </cell>
          <cell r="F3235">
            <v>7.86</v>
          </cell>
          <cell r="G3235">
            <v>9.68</v>
          </cell>
        </row>
      </sheetData>
    </sheetDataSet>
  </externalBook>
</externalLink>
</file>

<file path=xl/persons/person.xml><?xml version="1.0" encoding="utf-8"?>
<personList xmlns="http://schemas.microsoft.com/office/spreadsheetml/2018/threadedcomments" xmlns:x="http://schemas.openxmlformats.org/spreadsheetml/2006/main">
  <person displayName="FPO DUAL 2025" id="{2D44A668-5EE4-4375-A153-A0C3F6990617}" userId="FPO DUAL 2025"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07BC3F-0319-4CD0-972F-BEA775DFE541}" name="Tabla2" displayName="Tabla2" ref="B2:G68" totalsRowShown="0" headerRowDxfId="92" dataDxfId="91" headerRowCellStyle="Normal 2" dataCellStyle="Normal 2">
  <autoFilter ref="B2:G68" xr:uid="{4F07BC3F-0319-4CD0-972F-BEA775DFE541}"/>
  <tableColumns count="6">
    <tableColumn id="1" xr3:uid="{47521D06-CBC5-47C9-AC05-CA340212200B}" name="Columna1" dataDxfId="90" dataCellStyle="Normal 2"/>
    <tableColumn id="2" xr3:uid="{CB70B638-68AD-4EAC-AB43-09E4575F11BC}" name="Columna2" dataDxfId="89" dataCellStyle="Normal 2"/>
    <tableColumn id="3" xr3:uid="{4FC84AD6-C0DA-48BA-BC5C-133881AAD0C4}" name="Columna3" dataDxfId="88" dataCellStyle="Normal 2"/>
    <tableColumn id="4" xr3:uid="{161556E8-512C-4F70-9F68-C75348C80846}" name="Columna4" dataDxfId="87" dataCellStyle="Normal 2"/>
    <tableColumn id="5" xr3:uid="{EBD33596-98A8-4DDF-ADC9-2DCF6E8E4A0A}" name="Columna5" dataDxfId="86" dataCellStyle="Normal 2"/>
    <tableColumn id="6" xr3:uid="{839C8A40-402F-42BA-BB57-DBCCFA4B0448}" name="Columna6" dataDxfId="85" dataCellStyle="Normal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7A5A92-7F60-40BE-9DBD-904AA88777F4}" name="Tabla4" displayName="Tabla4" ref="B2:R21" totalsRowShown="0" headerRowDxfId="82" dataDxfId="81" tableBorderDxfId="80">
  <autoFilter ref="B2:R21" xr:uid="{FF7A5A92-7F60-40BE-9DBD-904AA88777F4}"/>
  <tableColumns count="17">
    <tableColumn id="1" xr3:uid="{C5BE3F4A-930C-41EE-977F-0D467BA1E861}" name="Columna1" dataDxfId="79"/>
    <tableColumn id="2" xr3:uid="{87DD10F4-57F7-483E-A217-9D835062EAE5}" name="Columna2" dataDxfId="78"/>
    <tableColumn id="3" xr3:uid="{1C92224E-B9A4-43EA-A6E2-99B6D5F36507}" name="Columna3" dataDxfId="77"/>
    <tableColumn id="4" xr3:uid="{DFAF6183-C4F5-4DD7-BA57-E5055C17B7B0}" name="Columna4" dataDxfId="76"/>
    <tableColumn id="5" xr3:uid="{0B26DC4B-B774-484E-8D2F-095666B0CDAE}" name="Columna5" dataDxfId="75"/>
    <tableColumn id="6" xr3:uid="{DE8383BF-1986-47E4-8B7E-5B8664BEFEB0}" name="Columna6" dataDxfId="74"/>
    <tableColumn id="7" xr3:uid="{D1D93E5F-2955-4A88-9120-78EBA2E2FC26}" name="Columna7" dataDxfId="73"/>
    <tableColumn id="8" xr3:uid="{DDC82B26-D9E4-4E83-A53A-EC827C3B053B}" name="Columna8" dataDxfId="72"/>
    <tableColumn id="9" xr3:uid="{9F4C5CDC-3C9B-490E-827A-9758F18C2277}" name="Columna9" dataDxfId="71"/>
    <tableColumn id="10" xr3:uid="{2AD2AD88-7483-4786-A636-E9EC26618D3D}" name="Columna10" dataDxfId="70"/>
    <tableColumn id="11" xr3:uid="{D4B54210-2F21-4C6D-B8B1-BD8FA8E48DF1}" name="Columna11" dataDxfId="69"/>
    <tableColumn id="12" xr3:uid="{46FF6246-2625-4A1C-9930-C3FDC77D4335}" name="Columna12" dataDxfId="68"/>
    <tableColumn id="13" xr3:uid="{74469124-F622-423A-8A71-2280EDBA1763}" name="Columna13" dataDxfId="67"/>
    <tableColumn id="14" xr3:uid="{405B1B6D-CE04-4C21-B39D-EDAE36A0FAB2}" name="Columna14" dataDxfId="66"/>
    <tableColumn id="15" xr3:uid="{345ACF0B-6E06-4E1F-85ED-A0093F22BC9A}" name="Columna15" dataDxfId="65"/>
    <tableColumn id="16" xr3:uid="{DA41DC46-0038-4E04-9F22-090AE91A682D}" name="Columna16" dataDxfId="64"/>
    <tableColumn id="17" xr3:uid="{F481681F-9941-444B-87D4-8E9EA162F78A}" name="Columna17" dataDxfId="6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E3FA52-84D9-4754-A84D-D090C33DA9A3}" name="Tabla5" displayName="Tabla5" ref="B2:D20" totalsRowShown="0" headerRowDxfId="62" dataDxfId="60" headerRowBorderDxfId="61" tableBorderDxfId="59" headerRowCellStyle="Normal 2">
  <autoFilter ref="B2:D20" xr:uid="{6AE3FA52-84D9-4754-A84D-D090C33DA9A3}"/>
  <tableColumns count="3">
    <tableColumn id="1" xr3:uid="{0FB0FAC9-A7AF-49A5-AC52-DC86F94871A2}" name="Columna1" dataDxfId="58"/>
    <tableColumn id="2" xr3:uid="{DE07CEF5-236E-47B6-8DBE-C0C8D80CD031}" name="Columna2"/>
    <tableColumn id="3" xr3:uid="{AECE0E33-E2F5-4980-B5BA-0D7CDEBF8EE6}" name="Columna3" dataDxfId="57">
      <calculatedColumnFormula>IF((C3=0),"",IF(OR(C3&lt;8,C3&gt;15),"ATENCIÓ! El nombre de participants ha de ser d'entre 8 i 15.",""))</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2FA2588-DA34-4BCE-ABFA-EB3D302A045F}" name="Tabla6" displayName="Tabla6" ref="B2:V173" totalsRowShown="0" headerRowDxfId="51" dataDxfId="50">
  <autoFilter ref="B2:V173" xr:uid="{72FA2588-DA34-4BCE-ABFA-EB3D302A045F}"/>
  <tableColumns count="21">
    <tableColumn id="1" xr3:uid="{768E5E14-A2D7-4234-9194-6BE6866983F8}" name="Columna1" dataDxfId="49"/>
    <tableColumn id="2" xr3:uid="{0A3A6D42-C662-4904-BF89-781723185B0D}" name="Columna2" dataDxfId="48"/>
    <tableColumn id="3" xr3:uid="{F05EFD3B-6F32-47CC-BBA7-41AC6EC0DE93}" name="Columna3" dataDxfId="47"/>
    <tableColumn id="4" xr3:uid="{7096D872-962C-4655-B2E3-E07FA6372E26}" name="Columna4" dataDxfId="46"/>
    <tableColumn id="5" xr3:uid="{4A7B7B1C-8177-42C0-9C97-854D89211405}" name="Columna5" dataDxfId="45"/>
    <tableColumn id="6" xr3:uid="{04D38516-8D94-4537-A195-B90E846355FE}" name="Columna6" dataDxfId="44"/>
    <tableColumn id="7" xr3:uid="{6F44FC3C-A115-4302-99EE-9510323AF899}" name="Columna7" dataDxfId="43"/>
    <tableColumn id="8" xr3:uid="{4FC37E49-B9E9-4D0C-A807-542B7C217B47}" name="Columna8" dataDxfId="42"/>
    <tableColumn id="9" xr3:uid="{B71B80E8-BF00-472E-931C-827BE2D04B6D}" name="Columna9" dataDxfId="41"/>
    <tableColumn id="10" xr3:uid="{0EC4EB43-4EEF-409E-9849-B957F1C1BDD6}" name="Columna10" dataDxfId="40"/>
    <tableColumn id="11" xr3:uid="{9874799D-4A49-48E6-B5B5-3360057CEF06}" name="Columna11" dataDxfId="39"/>
    <tableColumn id="12" xr3:uid="{7AA1A9AB-B179-466C-A2AB-227776CE165B}" name="Columna12" dataDxfId="38"/>
    <tableColumn id="13" xr3:uid="{FF3EEF33-CB87-49F7-A5A4-FED073F20C00}" name="Columna13" dataDxfId="37"/>
    <tableColumn id="14" xr3:uid="{78EF892A-0B40-427C-AF73-9B5A6ED8D45C}" name="Columna14" dataDxfId="36"/>
    <tableColumn id="15" xr3:uid="{883CC72B-B0EA-4328-B210-8D31C90B501C}" name="Columna15" dataDxfId="35"/>
    <tableColumn id="18" xr3:uid="{46281800-EBC3-457F-A13F-CD3EF014ED09}" name="Columna153"/>
    <tableColumn id="17" xr3:uid="{D113AC83-3933-4759-A22B-CC481F570112}" name="Columna152"/>
    <tableColumn id="16" xr3:uid="{52784F91-F547-463F-B23E-B6352C871AD2}" name="Columna1522" dataDxfId="34"/>
    <tableColumn id="19" xr3:uid="{63E6DE91-8552-4D6F-83DC-86134E920656}" name="Columna1523" dataDxfId="33"/>
    <tableColumn id="20" xr3:uid="{B4FCF8CF-718A-45F4-86AA-CE78EF6EC507}" name="Columna1524" dataDxfId="32"/>
    <tableColumn id="21" xr3:uid="{F261795C-49B3-400C-BE67-EC632C99AF7B}" name="Columna1525" dataDxfId="3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48EB69-CD07-4B55-B088-BD1AA89BE444}" name="Tabla7" displayName="Tabla7" ref="C2:H30" totalsRowShown="0" headerRowDxfId="30" dataDxfId="29" tableBorderDxfId="28">
  <autoFilter ref="C2:H30" xr:uid="{3D48EB69-CD07-4B55-B088-BD1AA89BE444}"/>
  <tableColumns count="6">
    <tableColumn id="1" xr3:uid="{F9187BA6-8BE0-4EE5-B787-5B378644C411}" name="Columna1" dataDxfId="27"/>
    <tableColumn id="2" xr3:uid="{BC0402C3-C4D0-4649-8E40-93E6885895B2}" name="Columna2" dataDxfId="26"/>
    <tableColumn id="3" xr3:uid="{80F37B84-6CFB-430B-AF05-41D231C81969}" name="Columna3" dataDxfId="25"/>
    <tableColumn id="5" xr3:uid="{7BC5EF70-0188-4BFA-8C55-C6997749D090}" name="Columna32"/>
    <tableColumn id="4" xr3:uid="{D60DA010-AF69-41D6-8313-5B89B56B8B44}" name="Columna4" dataDxfId="24"/>
    <tableColumn id="6" xr3:uid="{2A6C6AA5-92D9-4CD4-8F03-F50F01CB6C7E}" name="Columna5" dataDxfId="23">
      <calculatedColumnFormula>IF((F3=0),"",IF(OR(F3&lt;6,F3&gt;12),"ATENCIÓ! Els mesos de contractació han de ser 12, excepte en els projectes de reindustrialització, que poden ser entre 6 i 12.",""))</calculatedColumnFormula>
    </tableColumn>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5-08-08T09:04:48.52" personId="{2D44A668-5EE4-4375-A153-A0C3F6990617}" id="{F539535C-4C47-4510-99F3-4546DCD65E43}">
    <text>Entre 8 i 15 participants.</text>
  </threadedComment>
  <threadedComment ref="B9" dT="2025-08-08T09:05:15.64" personId="{2D44A668-5EE4-4375-A153-A0C3F6990617}" id="{A9A13DD6-B561-405E-B1E1-D0FDF5A7D999}">
    <text>Màxim 1 grup i una persona tècnica d'acompanyament.</text>
  </threadedComment>
  <threadedComment ref="B10" dT="2025-08-08T09:05:30.44" personId="{2D44A668-5EE4-4375-A153-A0C3F6990617}" id="{A0A07BF1-5154-4D2E-898A-FB21A3E33396}">
    <text>Màxim 3 mesos més que la durada de l'actuació de contractació laboral dels/de les participants.</text>
  </threadedComment>
</ThreadedComments>
</file>

<file path=xl/threadedComments/threadedComment2.xml><?xml version="1.0" encoding="utf-8"?>
<ThreadedComments xmlns="http://schemas.microsoft.com/office/spreadsheetml/2018/threadedcomments" xmlns:x="http://schemas.openxmlformats.org/spreadsheetml/2006/main">
  <threadedComment ref="H8" dT="2025-08-08T08:56:48.96" personId="{2D44A668-5EE4-4375-A153-A0C3F6990617}" id="{C4A31747-4D84-4FE8-91D9-A6B1344D67E1}">
    <text>12 mesos, excepte en els projectes de reindustrialització, que poden ser d'entre 6 i 12 mesos.</text>
  </threadedComment>
  <threadedComment ref="L49" dT="2025-08-08T08:57:22.32" personId="{2D44A668-5EE4-4375-A153-A0C3F6990617}" id="{F3B60CDE-94A3-48C5-A647-8009DF30895C}">
    <text>Indicar si el projecte s'adreça al col·lectiu de persones amb discapacitat i/o trastorn mental.</text>
  </threadedComment>
  <threadedComment ref="H77" dT="2025-08-08T08:57:56.07" personId="{2D44A668-5EE4-4375-A153-A0C3F6990617}" id="{D67DFFFB-6387-4A0C-A25C-9B57260F8B9C}">
    <text>Correspon a les hores del CP que imparteix l'entitat formadora.</text>
  </threadedComment>
  <threadedComment ref="I77" dT="2025-08-08T08:58:15.60" personId="{2D44A668-5EE4-4375-A153-A0C3F6990617}" id="{D02A5FE4-4ED7-42F9-AFBF-EB5170C3DE78}">
    <text>Correspon als resultats d'aprenentatge del CP que s'assoleixen a l'empresa.</text>
  </threadedComment>
  <threadedComment ref="H85" dT="2025-08-08T08:58:53.44" personId="{2D44A668-5EE4-4375-A153-A0C3F6990617}" id="{C83A4B16-7A13-490E-96EE-510BBEC6ABDB}">
    <text>Correspon a les hores del CP que imparteix l'entitat formadora.</text>
  </threadedComment>
  <threadedComment ref="I85" dT="2025-08-08T08:59:10.18" personId="{2D44A668-5EE4-4375-A153-A0C3F6990617}" id="{3E1A89EA-EF57-4AF1-9A3B-694975A0CB4E}">
    <text>Correspon als resultats d'aprenentatge del CP que s'assoleixen a l'empresa.</text>
  </threadedComment>
  <threadedComment ref="N85" dT="2025-08-08T08:58:33.84" personId="{2D44A668-5EE4-4375-A153-A0C3F6990617}" id="{7CC41F63-DB6A-4161-ABD8-0BCF4B42774D}">
    <text>Indicar el nº d'hores amb què es vol cursar el CP en cas que es vulgui ampliar, com a màxim fins al doble d'hores, en projectes adreçats a persones amb discapacitat i/o trastorn mental.</text>
  </threadedComment>
  <threadedComment ref="K110" dT="2025-08-08T08:59:35.01" personId="{2D44A668-5EE4-4375-A153-A0C3F6990617}" id="{452E0CA9-8401-4CDD-9B02-7703BCE01F83}">
    <text>Indicar el nº d'hores amb què es vol cursar el CP. En cas que es vulgui ampliar, com a màxim fins al doble d'hores, en projectes adreçats a persones amb discapacitat i/o trastorn mental.</text>
  </threadedComment>
  <threadedComment ref="L126" dT="2025-08-08T08:59:57.09" personId="{2D44A668-5EE4-4375-A153-A0C3F6990617}" id="{96498A3C-9957-45D3-B183-9359CE1EE2FF}">
    <text>Indicar si el projecte s'adreça al col·lectiu de persones amb discapacitat i/o trastorn mental.</text>
  </threadedComment>
  <threadedComment ref="N144" dT="2025-08-08T09:00:20.06" personId="{2D44A668-5EE4-4375-A153-A0C3F6990617}" id="{A88A0C5B-B1CF-4905-A11E-49D04BB43D2B}">
    <text>Indicar si el projecte s'adreça al col·lectiu de persones amb discapacitat i/o trastorn mental.</text>
  </threadedComment>
  <threadedComment ref="M150" dT="2025-08-08T09:00:32.42" personId="{2D44A668-5EE4-4375-A153-A0C3F6990617}" id="{5F237EF3-EF3E-4537-B68C-7DF7C26280C3}">
    <text>Indicar si el projecte s'adreça al col·lectiu de persones amb discapacitat i/o trastorn mental.</text>
  </threadedComment>
  <threadedComment ref="P157" dT="2025-08-08T09:00:58.72" personId="{2D44A668-5EE4-4375-A153-A0C3F6990617}" id="{9DB1A23A-FF6B-4645-A6B7-D6916A676F2B}">
    <text>Indicar si el projecte s'adreça al col·lectiu de persones amb discapacitat i/o trastorn mental.</text>
  </threadedComment>
  <threadedComment ref="O163" dT="2025-08-08T09:01:09.33" personId="{2D44A668-5EE4-4375-A153-A0C3F6990617}" id="{B4C93A81-A9E1-4559-B154-5F5D81ECA98B}">
    <text>Indicar si el projecte s'adreça al col·lectiu de persones amb discapacitat i/o trastorn mental.</text>
  </threadedComment>
  <threadedComment ref="M169" dT="2025-08-08T09:01:26.31" personId="{2D44A668-5EE4-4375-A153-A0C3F6990617}" id="{134F1DD7-816C-4800-9AA3-6AB879D14AF7}">
    <text>Indicar si el projecte s'adreça al col·lectiu de persones amb discapacitat i/o trastorn mental.</text>
  </threadedComment>
</ThreadedComments>
</file>

<file path=xl/threadedComments/threadedComment3.xml><?xml version="1.0" encoding="utf-8"?>
<ThreadedComments xmlns="http://schemas.microsoft.com/office/spreadsheetml/2018/threadedcomments" xmlns:x="http://schemas.openxmlformats.org/spreadsheetml/2006/main">
  <threadedComment ref="F6" dT="2025-08-08T09:03:58.60" personId="{2D44A668-5EE4-4375-A153-A0C3F6990617}" id="{094A348B-C235-4D61-B2A7-E4193B6EB3AC}">
    <text>Han de ser 12 mesos, excepte en projectes de reindustrialització, que poden ser entre 6 i 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FC02-5706-4D9B-A72B-A44B9BFC6746}">
  <dimension ref="A1"/>
  <sheetViews>
    <sheetView showGridLines="0" tabSelected="1" view="pageLayout" zoomScale="70" zoomScaleNormal="100" zoomScalePageLayoutView="70" workbookViewId="0">
      <selection activeCell="M5" sqref="M5"/>
    </sheetView>
  </sheetViews>
  <sheetFormatPr defaultRowHeight="14.5" x14ac:dyDescent="0.35"/>
  <sheetData/>
  <sheetProtection algorithmName="SHA-512" hashValue="nO4G7H4r1mXyHc+qib/+evEoL7E9pxpdLhGZtyTTNewYEJSO6/CAyEyhH3qMdibnO9Je8vP+2RKHCaiHp82Egw==" saltValue="armyACMAJMaVnRm7nHVWTQ==" spinCount="100000" sheet="1" objects="1" scenarios="1"/>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D5105-6D13-4DF3-B5AF-EE527CFD106E}">
  <dimension ref="A1:F2353"/>
  <sheetViews>
    <sheetView topLeftCell="A2338" zoomScale="60" zoomScaleNormal="60" workbookViewId="0">
      <selection activeCell="H5" sqref="H5"/>
    </sheetView>
  </sheetViews>
  <sheetFormatPr defaultRowHeight="14.5" x14ac:dyDescent="0.35"/>
  <cols>
    <col min="1" max="1" width="12.26953125" customWidth="1"/>
    <col min="2" max="2" width="49.26953125" style="113" customWidth="1"/>
    <col min="3" max="3" width="19.08984375" customWidth="1"/>
    <col min="4" max="4" width="25.36328125" customWidth="1"/>
    <col min="5" max="5" width="58.453125" customWidth="1"/>
    <col min="6" max="6" width="20.36328125" customWidth="1"/>
  </cols>
  <sheetData>
    <row r="1" spans="1:6" x14ac:dyDescent="0.35">
      <c r="A1" s="558" t="s">
        <v>199</v>
      </c>
      <c r="B1" s="558" t="s">
        <v>782</v>
      </c>
      <c r="C1" s="558" t="s">
        <v>5198</v>
      </c>
      <c r="D1" s="558" t="s">
        <v>22566</v>
      </c>
      <c r="E1" s="558" t="s">
        <v>5197</v>
      </c>
      <c r="F1" s="564" t="s">
        <v>22567</v>
      </c>
    </row>
    <row r="2" spans="1:6" x14ac:dyDescent="0.35">
      <c r="A2" s="555" t="s">
        <v>200</v>
      </c>
      <c r="B2" s="555" t="s">
        <v>785</v>
      </c>
      <c r="C2" s="555" t="s">
        <v>5194</v>
      </c>
      <c r="D2" s="555" t="s">
        <v>22568</v>
      </c>
      <c r="E2" s="555" t="s">
        <v>5193</v>
      </c>
      <c r="F2" s="561">
        <v>275</v>
      </c>
    </row>
    <row r="3" spans="1:6" x14ac:dyDescent="0.35">
      <c r="A3" s="555" t="s">
        <v>200</v>
      </c>
      <c r="B3" s="555" t="s">
        <v>785</v>
      </c>
      <c r="C3" s="555" t="s">
        <v>5192</v>
      </c>
      <c r="D3" s="555" t="s">
        <v>22569</v>
      </c>
      <c r="E3" s="555" t="s">
        <v>5191</v>
      </c>
      <c r="F3" s="561">
        <v>137</v>
      </c>
    </row>
    <row r="4" spans="1:6" x14ac:dyDescent="0.35">
      <c r="A4" s="555" t="s">
        <v>200</v>
      </c>
      <c r="B4" s="555" t="s">
        <v>785</v>
      </c>
      <c r="C4" s="555" t="s">
        <v>5108</v>
      </c>
      <c r="D4" s="555" t="s">
        <v>22570</v>
      </c>
      <c r="E4" s="555" t="s">
        <v>5107</v>
      </c>
      <c r="F4" s="561">
        <v>218</v>
      </c>
    </row>
    <row r="5" spans="1:6" x14ac:dyDescent="0.35">
      <c r="A5" s="555" t="s">
        <v>201</v>
      </c>
      <c r="B5" s="555" t="s">
        <v>787</v>
      </c>
      <c r="C5" s="555" t="s">
        <v>5108</v>
      </c>
      <c r="D5" s="555" t="s">
        <v>22571</v>
      </c>
      <c r="E5" s="555" t="s">
        <v>5107</v>
      </c>
      <c r="F5" s="561">
        <v>202</v>
      </c>
    </row>
    <row r="6" spans="1:6" x14ac:dyDescent="0.35">
      <c r="A6" s="555" t="s">
        <v>201</v>
      </c>
      <c r="B6" s="555" t="s">
        <v>787</v>
      </c>
      <c r="C6" s="555" t="s">
        <v>5190</v>
      </c>
      <c r="D6" s="555" t="s">
        <v>22572</v>
      </c>
      <c r="E6" s="555" t="s">
        <v>5189</v>
      </c>
      <c r="F6" s="561">
        <v>95</v>
      </c>
    </row>
    <row r="7" spans="1:6" x14ac:dyDescent="0.35">
      <c r="A7" s="555" t="s">
        <v>201</v>
      </c>
      <c r="B7" s="555" t="s">
        <v>787</v>
      </c>
      <c r="C7" s="555" t="s">
        <v>5188</v>
      </c>
      <c r="D7" s="555" t="s">
        <v>22573</v>
      </c>
      <c r="E7" s="555" t="s">
        <v>5187</v>
      </c>
      <c r="F7" s="561">
        <v>127</v>
      </c>
    </row>
    <row r="8" spans="1:6" ht="29" x14ac:dyDescent="0.35">
      <c r="A8" s="555" t="s">
        <v>201</v>
      </c>
      <c r="B8" s="555" t="s">
        <v>787</v>
      </c>
      <c r="C8" s="555" t="s">
        <v>5186</v>
      </c>
      <c r="D8" s="555" t="s">
        <v>22574</v>
      </c>
      <c r="E8" s="555" t="s">
        <v>5185</v>
      </c>
      <c r="F8" s="561">
        <v>63</v>
      </c>
    </row>
    <row r="9" spans="1:6" x14ac:dyDescent="0.35">
      <c r="A9" s="555" t="s">
        <v>201</v>
      </c>
      <c r="B9" s="555" t="s">
        <v>787</v>
      </c>
      <c r="C9" s="555" t="s">
        <v>5184</v>
      </c>
      <c r="D9" s="555" t="s">
        <v>22575</v>
      </c>
      <c r="E9" s="555" t="s">
        <v>5183</v>
      </c>
      <c r="F9" s="561">
        <v>190</v>
      </c>
    </row>
    <row r="10" spans="1:6" x14ac:dyDescent="0.35">
      <c r="A10" s="555" t="s">
        <v>201</v>
      </c>
      <c r="B10" s="555" t="s">
        <v>787</v>
      </c>
      <c r="C10" s="555" t="s">
        <v>5182</v>
      </c>
      <c r="D10" s="555" t="s">
        <v>22576</v>
      </c>
      <c r="E10" s="555" t="s">
        <v>5181</v>
      </c>
      <c r="F10" s="561">
        <v>63</v>
      </c>
    </row>
    <row r="11" spans="1:6" x14ac:dyDescent="0.35">
      <c r="A11" s="555" t="s">
        <v>202</v>
      </c>
      <c r="B11" s="555" t="s">
        <v>788</v>
      </c>
      <c r="C11" s="555" t="s">
        <v>5108</v>
      </c>
      <c r="D11" s="555" t="s">
        <v>22577</v>
      </c>
      <c r="E11" s="555" t="s">
        <v>5107</v>
      </c>
      <c r="F11" s="561">
        <v>226</v>
      </c>
    </row>
    <row r="12" spans="1:6" x14ac:dyDescent="0.35">
      <c r="A12" s="555" t="s">
        <v>202</v>
      </c>
      <c r="B12" s="555" t="s">
        <v>788</v>
      </c>
      <c r="C12" s="555" t="s">
        <v>5180</v>
      </c>
      <c r="D12" s="555" t="s">
        <v>22578</v>
      </c>
      <c r="E12" s="555" t="s">
        <v>5179</v>
      </c>
      <c r="F12" s="561">
        <v>249</v>
      </c>
    </row>
    <row r="13" spans="1:6" x14ac:dyDescent="0.35">
      <c r="A13" s="555" t="s">
        <v>202</v>
      </c>
      <c r="B13" s="555" t="s">
        <v>788</v>
      </c>
      <c r="C13" s="555" t="s">
        <v>5178</v>
      </c>
      <c r="D13" s="555" t="s">
        <v>22579</v>
      </c>
      <c r="E13" s="555" t="s">
        <v>5177</v>
      </c>
      <c r="F13" s="561">
        <v>172</v>
      </c>
    </row>
    <row r="14" spans="1:6" x14ac:dyDescent="0.35">
      <c r="A14" s="555" t="s">
        <v>202</v>
      </c>
      <c r="B14" s="555" t="s">
        <v>788</v>
      </c>
      <c r="C14" s="555" t="s">
        <v>5144</v>
      </c>
      <c r="D14" s="555" t="s">
        <v>22580</v>
      </c>
      <c r="E14" s="555" t="s">
        <v>5143</v>
      </c>
      <c r="F14" s="561">
        <v>143</v>
      </c>
    </row>
    <row r="15" spans="1:6" ht="29" x14ac:dyDescent="0.35">
      <c r="A15" s="559" t="s">
        <v>203</v>
      </c>
      <c r="B15" s="559" t="s">
        <v>789</v>
      </c>
      <c r="C15" s="559" t="s">
        <v>5176</v>
      </c>
      <c r="D15" s="555" t="s">
        <v>22581</v>
      </c>
      <c r="E15" s="559" t="s">
        <v>5175</v>
      </c>
      <c r="F15" s="561">
        <v>130</v>
      </c>
    </row>
    <row r="16" spans="1:6" x14ac:dyDescent="0.35">
      <c r="A16" s="559" t="s">
        <v>203</v>
      </c>
      <c r="B16" s="559" t="s">
        <v>789</v>
      </c>
      <c r="C16" s="559" t="s">
        <v>5174</v>
      </c>
      <c r="D16" s="555" t="s">
        <v>22582</v>
      </c>
      <c r="E16" s="559" t="s">
        <v>5173</v>
      </c>
      <c r="F16" s="561">
        <v>99</v>
      </c>
    </row>
    <row r="17" spans="1:6" ht="29" x14ac:dyDescent="0.35">
      <c r="A17" s="559" t="s">
        <v>203</v>
      </c>
      <c r="B17" s="559" t="s">
        <v>789</v>
      </c>
      <c r="C17" s="559" t="s">
        <v>5172</v>
      </c>
      <c r="D17" s="555" t="s">
        <v>22583</v>
      </c>
      <c r="E17" s="559" t="s">
        <v>5171</v>
      </c>
      <c r="F17" s="561">
        <v>99</v>
      </c>
    </row>
    <row r="18" spans="1:6" ht="29" x14ac:dyDescent="0.35">
      <c r="A18" s="559" t="s">
        <v>203</v>
      </c>
      <c r="B18" s="559" t="s">
        <v>789</v>
      </c>
      <c r="C18" s="559" t="s">
        <v>5170</v>
      </c>
      <c r="D18" s="555" t="s">
        <v>22584</v>
      </c>
      <c r="E18" s="559" t="s">
        <v>5169</v>
      </c>
      <c r="F18" s="561">
        <v>132</v>
      </c>
    </row>
    <row r="19" spans="1:6" x14ac:dyDescent="0.35">
      <c r="A19" s="559" t="s">
        <v>203</v>
      </c>
      <c r="B19" s="559" t="s">
        <v>789</v>
      </c>
      <c r="C19" s="559" t="s">
        <v>4256</v>
      </c>
      <c r="D19" s="555" t="s">
        <v>22585</v>
      </c>
      <c r="E19" s="559" t="s">
        <v>4255</v>
      </c>
      <c r="F19" s="561">
        <v>60</v>
      </c>
    </row>
    <row r="20" spans="1:6" x14ac:dyDescent="0.35">
      <c r="A20" s="555" t="s">
        <v>204</v>
      </c>
      <c r="B20" s="555" t="s">
        <v>790</v>
      </c>
      <c r="C20" s="555" t="s">
        <v>5108</v>
      </c>
      <c r="D20" s="555" t="s">
        <v>22586</v>
      </c>
      <c r="E20" s="555" t="s">
        <v>5107</v>
      </c>
      <c r="F20" s="561">
        <v>209</v>
      </c>
    </row>
    <row r="21" spans="1:6" x14ac:dyDescent="0.35">
      <c r="A21" s="555" t="s">
        <v>204</v>
      </c>
      <c r="B21" s="555" t="s">
        <v>790</v>
      </c>
      <c r="C21" s="555" t="s">
        <v>5134</v>
      </c>
      <c r="D21" s="555" t="s">
        <v>22587</v>
      </c>
      <c r="E21" s="555" t="s">
        <v>5133</v>
      </c>
      <c r="F21" s="561">
        <v>99</v>
      </c>
    </row>
    <row r="22" spans="1:6" x14ac:dyDescent="0.35">
      <c r="A22" s="555" t="s">
        <v>204</v>
      </c>
      <c r="B22" s="555" t="s">
        <v>790</v>
      </c>
      <c r="C22" s="555" t="s">
        <v>5158</v>
      </c>
      <c r="D22" s="555" t="s">
        <v>22588</v>
      </c>
      <c r="E22" s="555" t="s">
        <v>5157</v>
      </c>
      <c r="F22" s="561">
        <v>176</v>
      </c>
    </row>
    <row r="23" spans="1:6" x14ac:dyDescent="0.35">
      <c r="A23" s="555" t="s">
        <v>204</v>
      </c>
      <c r="B23" s="555" t="s">
        <v>790</v>
      </c>
      <c r="C23" s="555" t="s">
        <v>5154</v>
      </c>
      <c r="D23" s="555" t="s">
        <v>22589</v>
      </c>
      <c r="E23" s="555" t="s">
        <v>5153</v>
      </c>
      <c r="F23" s="561">
        <v>66</v>
      </c>
    </row>
    <row r="24" spans="1:6" x14ac:dyDescent="0.35">
      <c r="A24" s="555" t="s">
        <v>204</v>
      </c>
      <c r="B24" s="555" t="s">
        <v>790</v>
      </c>
      <c r="C24" s="555" t="s">
        <v>5152</v>
      </c>
      <c r="D24" s="555" t="s">
        <v>22590</v>
      </c>
      <c r="E24" s="555" t="s">
        <v>5151</v>
      </c>
      <c r="F24" s="561">
        <v>99</v>
      </c>
    </row>
    <row r="25" spans="1:6" x14ac:dyDescent="0.35">
      <c r="A25" s="555" t="s">
        <v>204</v>
      </c>
      <c r="B25" s="555" t="s">
        <v>790</v>
      </c>
      <c r="C25" s="555" t="s">
        <v>5150</v>
      </c>
      <c r="D25" s="555" t="s">
        <v>22591</v>
      </c>
      <c r="E25" s="555" t="s">
        <v>5149</v>
      </c>
      <c r="F25" s="561">
        <v>99</v>
      </c>
    </row>
    <row r="26" spans="1:6" x14ac:dyDescent="0.35">
      <c r="A26" s="555" t="s">
        <v>204</v>
      </c>
      <c r="B26" s="555" t="s">
        <v>790</v>
      </c>
      <c r="C26" s="555" t="s">
        <v>5168</v>
      </c>
      <c r="D26" s="555" t="s">
        <v>22592</v>
      </c>
      <c r="E26" s="555" t="s">
        <v>5167</v>
      </c>
      <c r="F26" s="561">
        <v>132</v>
      </c>
    </row>
    <row r="27" spans="1:6" x14ac:dyDescent="0.35">
      <c r="A27" s="555" t="s">
        <v>205</v>
      </c>
      <c r="B27" s="555" t="s">
        <v>792</v>
      </c>
      <c r="C27" s="555" t="s">
        <v>5148</v>
      </c>
      <c r="D27" s="555" t="s">
        <v>22593</v>
      </c>
      <c r="E27" s="555" t="s">
        <v>5147</v>
      </c>
      <c r="F27" s="561">
        <v>92</v>
      </c>
    </row>
    <row r="28" spans="1:6" x14ac:dyDescent="0.35">
      <c r="A28" s="555" t="s">
        <v>205</v>
      </c>
      <c r="B28" s="555" t="s">
        <v>792</v>
      </c>
      <c r="C28" s="555" t="s">
        <v>5166</v>
      </c>
      <c r="D28" s="555" t="s">
        <v>22594</v>
      </c>
      <c r="E28" s="555" t="s">
        <v>5165</v>
      </c>
      <c r="F28" s="561">
        <v>138</v>
      </c>
    </row>
    <row r="29" spans="1:6" x14ac:dyDescent="0.35">
      <c r="A29" s="555" t="s">
        <v>205</v>
      </c>
      <c r="B29" s="555" t="s">
        <v>792</v>
      </c>
      <c r="C29" s="555" t="s">
        <v>5164</v>
      </c>
      <c r="D29" s="555" t="s">
        <v>22595</v>
      </c>
      <c r="E29" s="555" t="s">
        <v>5163</v>
      </c>
      <c r="F29" s="561">
        <v>127</v>
      </c>
    </row>
    <row r="30" spans="1:6" ht="29" x14ac:dyDescent="0.35">
      <c r="A30" s="555" t="s">
        <v>205</v>
      </c>
      <c r="B30" s="555" t="s">
        <v>792</v>
      </c>
      <c r="C30" s="555" t="s">
        <v>5162</v>
      </c>
      <c r="D30" s="555" t="s">
        <v>22596</v>
      </c>
      <c r="E30" s="555" t="s">
        <v>5161</v>
      </c>
      <c r="F30" s="561">
        <v>92</v>
      </c>
    </row>
    <row r="31" spans="1:6" x14ac:dyDescent="0.35">
      <c r="A31" s="555" t="s">
        <v>205</v>
      </c>
      <c r="B31" s="555" t="s">
        <v>792</v>
      </c>
      <c r="C31" s="555" t="s">
        <v>5146</v>
      </c>
      <c r="D31" s="555" t="s">
        <v>22597</v>
      </c>
      <c r="E31" s="555" t="s">
        <v>5145</v>
      </c>
      <c r="F31" s="561">
        <v>161</v>
      </c>
    </row>
    <row r="32" spans="1:6" x14ac:dyDescent="0.35">
      <c r="A32" s="555" t="s">
        <v>206</v>
      </c>
      <c r="B32" s="555" t="s">
        <v>793</v>
      </c>
      <c r="C32" s="555" t="s">
        <v>5108</v>
      </c>
      <c r="D32" s="555" t="s">
        <v>22598</v>
      </c>
      <c r="E32" s="555" t="s">
        <v>5107</v>
      </c>
      <c r="F32" s="561">
        <v>224</v>
      </c>
    </row>
    <row r="33" spans="1:6" x14ac:dyDescent="0.35">
      <c r="A33" s="555" t="s">
        <v>206</v>
      </c>
      <c r="B33" s="555" t="s">
        <v>793</v>
      </c>
      <c r="C33" s="555" t="s">
        <v>5134</v>
      </c>
      <c r="D33" s="555" t="s">
        <v>22599</v>
      </c>
      <c r="E33" s="555" t="s">
        <v>5133</v>
      </c>
      <c r="F33" s="561">
        <v>106</v>
      </c>
    </row>
    <row r="34" spans="1:6" x14ac:dyDescent="0.35">
      <c r="A34" s="555" t="s">
        <v>206</v>
      </c>
      <c r="B34" s="555" t="s">
        <v>793</v>
      </c>
      <c r="C34" s="555" t="s">
        <v>5160</v>
      </c>
      <c r="D34" s="555" t="s">
        <v>22600</v>
      </c>
      <c r="E34" s="555" t="s">
        <v>5159</v>
      </c>
      <c r="F34" s="561">
        <v>106</v>
      </c>
    </row>
    <row r="35" spans="1:6" x14ac:dyDescent="0.35">
      <c r="A35" s="555" t="s">
        <v>206</v>
      </c>
      <c r="B35" s="555" t="s">
        <v>793</v>
      </c>
      <c r="C35" s="555" t="s">
        <v>5158</v>
      </c>
      <c r="D35" s="555" t="s">
        <v>22601</v>
      </c>
      <c r="E35" s="555" t="s">
        <v>5157</v>
      </c>
      <c r="F35" s="561">
        <v>188</v>
      </c>
    </row>
    <row r="36" spans="1:6" ht="29" x14ac:dyDescent="0.35">
      <c r="A36" s="555" t="s">
        <v>206</v>
      </c>
      <c r="B36" s="555" t="s">
        <v>793</v>
      </c>
      <c r="C36" s="555" t="s">
        <v>5156</v>
      </c>
      <c r="D36" s="555" t="s">
        <v>22602</v>
      </c>
      <c r="E36" s="555" t="s">
        <v>5155</v>
      </c>
      <c r="F36" s="561">
        <v>106</v>
      </c>
    </row>
    <row r="37" spans="1:6" x14ac:dyDescent="0.35">
      <c r="A37" s="555" t="s">
        <v>206</v>
      </c>
      <c r="B37" s="555" t="s">
        <v>793</v>
      </c>
      <c r="C37" s="555" t="s">
        <v>5154</v>
      </c>
      <c r="D37" s="555" t="s">
        <v>22603</v>
      </c>
      <c r="E37" s="555" t="s">
        <v>5153</v>
      </c>
      <c r="F37" s="561">
        <v>70</v>
      </c>
    </row>
    <row r="38" spans="1:6" x14ac:dyDescent="0.35">
      <c r="A38" s="555" t="s">
        <v>207</v>
      </c>
      <c r="B38" s="555" t="s">
        <v>794</v>
      </c>
      <c r="C38" s="555" t="s">
        <v>5152</v>
      </c>
      <c r="D38" s="555" t="s">
        <v>22604</v>
      </c>
      <c r="E38" s="555" t="s">
        <v>5151</v>
      </c>
      <c r="F38" s="561">
        <v>101</v>
      </c>
    </row>
    <row r="39" spans="1:6" x14ac:dyDescent="0.35">
      <c r="A39" s="555" t="s">
        <v>207</v>
      </c>
      <c r="B39" s="555" t="s">
        <v>794</v>
      </c>
      <c r="C39" s="555" t="s">
        <v>5150</v>
      </c>
      <c r="D39" s="555" t="s">
        <v>22605</v>
      </c>
      <c r="E39" s="555" t="s">
        <v>5149</v>
      </c>
      <c r="F39" s="561">
        <v>101</v>
      </c>
    </row>
    <row r="40" spans="1:6" x14ac:dyDescent="0.35">
      <c r="A40" s="555" t="s">
        <v>207</v>
      </c>
      <c r="B40" s="555" t="s">
        <v>794</v>
      </c>
      <c r="C40" s="555" t="s">
        <v>5148</v>
      </c>
      <c r="D40" s="555" t="s">
        <v>22606</v>
      </c>
      <c r="E40" s="555" t="s">
        <v>5147</v>
      </c>
      <c r="F40" s="561">
        <v>89</v>
      </c>
    </row>
    <row r="41" spans="1:6" x14ac:dyDescent="0.35">
      <c r="A41" s="555" t="s">
        <v>207</v>
      </c>
      <c r="B41" s="555" t="s">
        <v>794</v>
      </c>
      <c r="C41" s="555" t="s">
        <v>5146</v>
      </c>
      <c r="D41" s="555" t="s">
        <v>22607</v>
      </c>
      <c r="E41" s="555" t="s">
        <v>5145</v>
      </c>
      <c r="F41" s="561">
        <v>157</v>
      </c>
    </row>
    <row r="42" spans="1:6" x14ac:dyDescent="0.35">
      <c r="A42" s="555" t="s">
        <v>207</v>
      </c>
      <c r="B42" s="555" t="s">
        <v>794</v>
      </c>
      <c r="C42" s="555" t="s">
        <v>5144</v>
      </c>
      <c r="D42" s="555" t="s">
        <v>22608</v>
      </c>
      <c r="E42" s="555" t="s">
        <v>5143</v>
      </c>
      <c r="F42" s="561">
        <v>134</v>
      </c>
    </row>
    <row r="43" spans="1:6" x14ac:dyDescent="0.35">
      <c r="A43" s="555" t="s">
        <v>207</v>
      </c>
      <c r="B43" s="555" t="s">
        <v>794</v>
      </c>
      <c r="C43" s="555" t="s">
        <v>5142</v>
      </c>
      <c r="D43" s="555" t="s">
        <v>22609</v>
      </c>
      <c r="E43" s="555" t="s">
        <v>5141</v>
      </c>
      <c r="F43" s="561">
        <v>168</v>
      </c>
    </row>
    <row r="44" spans="1:6" x14ac:dyDescent="0.35">
      <c r="A44" s="555" t="s">
        <v>208</v>
      </c>
      <c r="B44" s="555" t="s">
        <v>795</v>
      </c>
      <c r="C44" s="555" t="s">
        <v>5140</v>
      </c>
      <c r="D44" s="555" t="s">
        <v>22610</v>
      </c>
      <c r="E44" s="555" t="s">
        <v>5139</v>
      </c>
      <c r="F44" s="561">
        <v>166</v>
      </c>
    </row>
    <row r="45" spans="1:6" x14ac:dyDescent="0.35">
      <c r="A45" s="555" t="s">
        <v>208</v>
      </c>
      <c r="B45" s="555" t="s">
        <v>795</v>
      </c>
      <c r="C45" s="555" t="s">
        <v>5138</v>
      </c>
      <c r="D45" s="555" t="s">
        <v>22611</v>
      </c>
      <c r="E45" s="555" t="s">
        <v>5137</v>
      </c>
      <c r="F45" s="561">
        <v>132</v>
      </c>
    </row>
    <row r="46" spans="1:6" x14ac:dyDescent="0.35">
      <c r="A46" s="555" t="s">
        <v>208</v>
      </c>
      <c r="B46" s="555" t="s">
        <v>795</v>
      </c>
      <c r="C46" s="555" t="s">
        <v>5136</v>
      </c>
      <c r="D46" s="555" t="s">
        <v>22612</v>
      </c>
      <c r="E46" s="555" t="s">
        <v>5135</v>
      </c>
      <c r="F46" s="561">
        <v>132</v>
      </c>
    </row>
    <row r="47" spans="1:6" ht="29" x14ac:dyDescent="0.35">
      <c r="A47" s="555" t="s">
        <v>209</v>
      </c>
      <c r="B47" s="555" t="s">
        <v>797</v>
      </c>
      <c r="C47" s="555" t="s">
        <v>5136</v>
      </c>
      <c r="D47" s="555" t="s">
        <v>22613</v>
      </c>
      <c r="E47" s="555" t="s">
        <v>5135</v>
      </c>
      <c r="F47" s="561">
        <v>147</v>
      </c>
    </row>
    <row r="48" spans="1:6" ht="29" x14ac:dyDescent="0.35">
      <c r="A48" s="555" t="s">
        <v>209</v>
      </c>
      <c r="B48" s="555" t="s">
        <v>797</v>
      </c>
      <c r="C48" s="555" t="s">
        <v>5134</v>
      </c>
      <c r="D48" s="555" t="s">
        <v>22614</v>
      </c>
      <c r="E48" s="555" t="s">
        <v>5133</v>
      </c>
      <c r="F48" s="561">
        <v>110</v>
      </c>
    </row>
    <row r="49" spans="1:6" ht="29" x14ac:dyDescent="0.35">
      <c r="A49" s="555" t="s">
        <v>209</v>
      </c>
      <c r="B49" s="555" t="s">
        <v>797</v>
      </c>
      <c r="C49" s="555" t="s">
        <v>5132</v>
      </c>
      <c r="D49" s="555" t="s">
        <v>22615</v>
      </c>
      <c r="E49" s="555" t="s">
        <v>5131</v>
      </c>
      <c r="F49" s="561">
        <v>183</v>
      </c>
    </row>
    <row r="50" spans="1:6" x14ac:dyDescent="0.35">
      <c r="A50" s="555" t="s">
        <v>210</v>
      </c>
      <c r="B50" s="555" t="s">
        <v>798</v>
      </c>
      <c r="C50" s="555" t="s">
        <v>5108</v>
      </c>
      <c r="D50" s="555" t="s">
        <v>22616</v>
      </c>
      <c r="E50" s="555" t="s">
        <v>5107</v>
      </c>
      <c r="F50" s="561">
        <v>218</v>
      </c>
    </row>
    <row r="51" spans="1:6" x14ac:dyDescent="0.35">
      <c r="A51" s="555" t="s">
        <v>210</v>
      </c>
      <c r="B51" s="555" t="s">
        <v>798</v>
      </c>
      <c r="C51" s="555" t="s">
        <v>5130</v>
      </c>
      <c r="D51" s="555" t="s">
        <v>22617</v>
      </c>
      <c r="E51" s="555" t="s">
        <v>5129</v>
      </c>
      <c r="F51" s="561">
        <v>137</v>
      </c>
    </row>
    <row r="52" spans="1:6" x14ac:dyDescent="0.35">
      <c r="A52" s="555" t="s">
        <v>210</v>
      </c>
      <c r="B52" s="555" t="s">
        <v>798</v>
      </c>
      <c r="C52" s="555" t="s">
        <v>5128</v>
      </c>
      <c r="D52" s="555" t="s">
        <v>22618</v>
      </c>
      <c r="E52" s="555" t="s">
        <v>5127</v>
      </c>
      <c r="F52" s="561">
        <v>160</v>
      </c>
    </row>
    <row r="53" spans="1:6" x14ac:dyDescent="0.35">
      <c r="A53" s="555" t="s">
        <v>210</v>
      </c>
      <c r="B53" s="555" t="s">
        <v>798</v>
      </c>
      <c r="C53" s="555" t="s">
        <v>5126</v>
      </c>
      <c r="D53" s="555" t="s">
        <v>22619</v>
      </c>
      <c r="E53" s="555" t="s">
        <v>5125</v>
      </c>
      <c r="F53" s="561">
        <v>115</v>
      </c>
    </row>
    <row r="54" spans="1:6" ht="29" x14ac:dyDescent="0.35">
      <c r="A54" s="555" t="s">
        <v>211</v>
      </c>
      <c r="B54" s="555" t="s">
        <v>799</v>
      </c>
      <c r="C54" s="555" t="s">
        <v>5108</v>
      </c>
      <c r="D54" s="555" t="s">
        <v>22620</v>
      </c>
      <c r="E54" s="555" t="s">
        <v>5107</v>
      </c>
      <c r="F54" s="561">
        <v>201</v>
      </c>
    </row>
    <row r="55" spans="1:6" ht="29" x14ac:dyDescent="0.35">
      <c r="A55" s="555" t="s">
        <v>211</v>
      </c>
      <c r="B55" s="555" t="s">
        <v>799</v>
      </c>
      <c r="C55" s="555" t="s">
        <v>5106</v>
      </c>
      <c r="D55" s="555" t="s">
        <v>22621</v>
      </c>
      <c r="E55" s="555" t="s">
        <v>5105</v>
      </c>
      <c r="F55" s="561">
        <v>127</v>
      </c>
    </row>
    <row r="56" spans="1:6" ht="29" x14ac:dyDescent="0.35">
      <c r="A56" s="555" t="s">
        <v>211</v>
      </c>
      <c r="B56" s="555" t="s">
        <v>799</v>
      </c>
      <c r="C56" s="555" t="s">
        <v>5110</v>
      </c>
      <c r="D56" s="555" t="s">
        <v>22622</v>
      </c>
      <c r="E56" s="555" t="s">
        <v>5109</v>
      </c>
      <c r="F56" s="561">
        <v>95</v>
      </c>
    </row>
    <row r="57" spans="1:6" ht="29" x14ac:dyDescent="0.35">
      <c r="A57" s="555" t="s">
        <v>211</v>
      </c>
      <c r="B57" s="555" t="s">
        <v>799</v>
      </c>
      <c r="C57" s="555" t="s">
        <v>5098</v>
      </c>
      <c r="D57" s="555" t="s">
        <v>22623</v>
      </c>
      <c r="E57" s="555" t="s">
        <v>5097</v>
      </c>
      <c r="F57" s="561">
        <v>95</v>
      </c>
    </row>
    <row r="58" spans="1:6" ht="29" x14ac:dyDescent="0.35">
      <c r="A58" s="555" t="s">
        <v>211</v>
      </c>
      <c r="B58" s="555" t="s">
        <v>799</v>
      </c>
      <c r="C58" s="555" t="s">
        <v>5124</v>
      </c>
      <c r="D58" s="555" t="s">
        <v>22624</v>
      </c>
      <c r="E58" s="555" t="s">
        <v>5123</v>
      </c>
      <c r="F58" s="561">
        <v>42</v>
      </c>
    </row>
    <row r="59" spans="1:6" ht="29" x14ac:dyDescent="0.35">
      <c r="A59" s="555" t="s">
        <v>211</v>
      </c>
      <c r="B59" s="555" t="s">
        <v>799</v>
      </c>
      <c r="C59" s="555" t="s">
        <v>5122</v>
      </c>
      <c r="D59" s="555" t="s">
        <v>22625</v>
      </c>
      <c r="E59" s="555" t="s">
        <v>5121</v>
      </c>
      <c r="F59" s="561">
        <v>42</v>
      </c>
    </row>
    <row r="60" spans="1:6" ht="29" x14ac:dyDescent="0.35">
      <c r="A60" s="555" t="s">
        <v>211</v>
      </c>
      <c r="B60" s="555" t="s">
        <v>799</v>
      </c>
      <c r="C60" s="555" t="s">
        <v>5120</v>
      </c>
      <c r="D60" s="555" t="s">
        <v>22626</v>
      </c>
      <c r="E60" s="555" t="s">
        <v>5119</v>
      </c>
      <c r="F60" s="561">
        <v>32</v>
      </c>
    </row>
    <row r="61" spans="1:6" ht="29" x14ac:dyDescent="0.35">
      <c r="A61" s="555" t="s">
        <v>211</v>
      </c>
      <c r="B61" s="555" t="s">
        <v>799</v>
      </c>
      <c r="C61" s="555" t="s">
        <v>5118</v>
      </c>
      <c r="D61" s="555" t="s">
        <v>22627</v>
      </c>
      <c r="E61" s="555" t="s">
        <v>5117</v>
      </c>
      <c r="F61" s="561">
        <v>42</v>
      </c>
    </row>
    <row r="62" spans="1:6" ht="29" x14ac:dyDescent="0.35">
      <c r="A62" s="555" t="s">
        <v>211</v>
      </c>
      <c r="B62" s="555" t="s">
        <v>799</v>
      </c>
      <c r="C62" s="555" t="s">
        <v>5116</v>
      </c>
      <c r="D62" s="555" t="s">
        <v>22628</v>
      </c>
      <c r="E62" s="555" t="s">
        <v>5115</v>
      </c>
      <c r="F62" s="561">
        <v>54</v>
      </c>
    </row>
    <row r="63" spans="1:6" ht="29" x14ac:dyDescent="0.35">
      <c r="A63" s="555" t="s">
        <v>212</v>
      </c>
      <c r="B63" s="555" t="s">
        <v>800</v>
      </c>
      <c r="C63" s="555" t="s">
        <v>5108</v>
      </c>
      <c r="D63" s="555" t="s">
        <v>22629</v>
      </c>
      <c r="E63" s="555" t="s">
        <v>5107</v>
      </c>
      <c r="F63" s="561">
        <v>211</v>
      </c>
    </row>
    <row r="64" spans="1:6" ht="29" x14ac:dyDescent="0.35">
      <c r="A64" s="555" t="s">
        <v>212</v>
      </c>
      <c r="B64" s="555" t="s">
        <v>800</v>
      </c>
      <c r="C64" s="555" t="s">
        <v>5114</v>
      </c>
      <c r="D64" s="555" t="s">
        <v>22630</v>
      </c>
      <c r="E64" s="555" t="s">
        <v>5113</v>
      </c>
      <c r="F64" s="561">
        <v>222</v>
      </c>
    </row>
    <row r="65" spans="1:6" ht="29" x14ac:dyDescent="0.35">
      <c r="A65" s="555" t="s">
        <v>212</v>
      </c>
      <c r="B65" s="555" t="s">
        <v>800</v>
      </c>
      <c r="C65" s="555" t="s">
        <v>5112</v>
      </c>
      <c r="D65" s="555" t="s">
        <v>22631</v>
      </c>
      <c r="E65" s="555" t="s">
        <v>5111</v>
      </c>
      <c r="F65" s="561">
        <v>133</v>
      </c>
    </row>
    <row r="66" spans="1:6" ht="29" x14ac:dyDescent="0.35">
      <c r="A66" s="555" t="s">
        <v>212</v>
      </c>
      <c r="B66" s="555" t="s">
        <v>800</v>
      </c>
      <c r="C66" s="555" t="s">
        <v>5106</v>
      </c>
      <c r="D66" s="555" t="s">
        <v>22632</v>
      </c>
      <c r="E66" s="555" t="s">
        <v>5105</v>
      </c>
      <c r="F66" s="561">
        <v>133</v>
      </c>
    </row>
    <row r="67" spans="1:6" ht="29" x14ac:dyDescent="0.35">
      <c r="A67" s="555" t="s">
        <v>212</v>
      </c>
      <c r="B67" s="555" t="s">
        <v>800</v>
      </c>
      <c r="C67" s="555" t="s">
        <v>5110</v>
      </c>
      <c r="D67" s="555" t="s">
        <v>22633</v>
      </c>
      <c r="E67" s="555" t="s">
        <v>5109</v>
      </c>
      <c r="F67" s="561">
        <v>101</v>
      </c>
    </row>
    <row r="68" spans="1:6" ht="29" x14ac:dyDescent="0.35">
      <c r="A68" s="555" t="s">
        <v>213</v>
      </c>
      <c r="B68" s="555" t="s">
        <v>801</v>
      </c>
      <c r="C68" s="555" t="s">
        <v>5108</v>
      </c>
      <c r="D68" s="555" t="s">
        <v>22634</v>
      </c>
      <c r="E68" s="555" t="s">
        <v>5107</v>
      </c>
      <c r="F68" s="561">
        <v>201</v>
      </c>
    </row>
    <row r="69" spans="1:6" ht="29" x14ac:dyDescent="0.35">
      <c r="A69" s="555" t="s">
        <v>213</v>
      </c>
      <c r="B69" s="555" t="s">
        <v>801</v>
      </c>
      <c r="C69" s="555" t="s">
        <v>5106</v>
      </c>
      <c r="D69" s="555" t="s">
        <v>22635</v>
      </c>
      <c r="E69" s="555" t="s">
        <v>5105</v>
      </c>
      <c r="F69" s="561">
        <v>127</v>
      </c>
    </row>
    <row r="70" spans="1:6" ht="29" x14ac:dyDescent="0.35">
      <c r="A70" s="555" t="s">
        <v>213</v>
      </c>
      <c r="B70" s="555" t="s">
        <v>801</v>
      </c>
      <c r="C70" s="555" t="s">
        <v>5104</v>
      </c>
      <c r="D70" s="555" t="s">
        <v>22636</v>
      </c>
      <c r="E70" s="555" t="s">
        <v>5103</v>
      </c>
      <c r="F70" s="561">
        <v>95</v>
      </c>
    </row>
    <row r="71" spans="1:6" ht="29" x14ac:dyDescent="0.35">
      <c r="A71" s="555" t="s">
        <v>213</v>
      </c>
      <c r="B71" s="555" t="s">
        <v>801</v>
      </c>
      <c r="C71" s="555" t="s">
        <v>5102</v>
      </c>
      <c r="D71" s="555" t="s">
        <v>22637</v>
      </c>
      <c r="E71" s="555" t="s">
        <v>5101</v>
      </c>
      <c r="F71" s="561">
        <v>53</v>
      </c>
    </row>
    <row r="72" spans="1:6" ht="29" x14ac:dyDescent="0.35">
      <c r="A72" s="555" t="s">
        <v>213</v>
      </c>
      <c r="B72" s="555" t="s">
        <v>801</v>
      </c>
      <c r="C72" s="555" t="s">
        <v>5100</v>
      </c>
      <c r="D72" s="555" t="s">
        <v>22638</v>
      </c>
      <c r="E72" s="555" t="s">
        <v>5099</v>
      </c>
      <c r="F72" s="561">
        <v>32</v>
      </c>
    </row>
    <row r="73" spans="1:6" ht="29" x14ac:dyDescent="0.35">
      <c r="A73" s="555" t="s">
        <v>213</v>
      </c>
      <c r="B73" s="555" t="s">
        <v>801</v>
      </c>
      <c r="C73" s="555" t="s">
        <v>5098</v>
      </c>
      <c r="D73" s="555" t="s">
        <v>22639</v>
      </c>
      <c r="E73" s="555" t="s">
        <v>5097</v>
      </c>
      <c r="F73" s="561">
        <v>95</v>
      </c>
    </row>
    <row r="74" spans="1:6" ht="29" x14ac:dyDescent="0.35">
      <c r="A74" s="555" t="s">
        <v>213</v>
      </c>
      <c r="B74" s="555" t="s">
        <v>801</v>
      </c>
      <c r="C74" s="555" t="s">
        <v>5096</v>
      </c>
      <c r="D74" s="555" t="s">
        <v>22640</v>
      </c>
      <c r="E74" s="555" t="s">
        <v>5095</v>
      </c>
      <c r="F74" s="561">
        <v>42</v>
      </c>
    </row>
    <row r="75" spans="1:6" ht="29" x14ac:dyDescent="0.35">
      <c r="A75" s="555" t="s">
        <v>213</v>
      </c>
      <c r="B75" s="555" t="s">
        <v>801</v>
      </c>
      <c r="C75" s="555" t="s">
        <v>5094</v>
      </c>
      <c r="D75" s="555" t="s">
        <v>22641</v>
      </c>
      <c r="E75" s="555" t="s">
        <v>5093</v>
      </c>
      <c r="F75" s="561">
        <v>53</v>
      </c>
    </row>
    <row r="76" spans="1:6" ht="29" x14ac:dyDescent="0.35">
      <c r="A76" s="555" t="s">
        <v>213</v>
      </c>
      <c r="B76" s="555" t="s">
        <v>801</v>
      </c>
      <c r="C76" s="555" t="s">
        <v>5092</v>
      </c>
      <c r="D76" s="555" t="s">
        <v>22642</v>
      </c>
      <c r="E76" s="555" t="s">
        <v>5091</v>
      </c>
      <c r="F76" s="561">
        <v>32</v>
      </c>
    </row>
    <row r="77" spans="1:6" x14ac:dyDescent="0.35">
      <c r="A77" s="559" t="s">
        <v>214</v>
      </c>
      <c r="B77" s="559" t="s">
        <v>802</v>
      </c>
      <c r="C77" s="559" t="s">
        <v>2164</v>
      </c>
      <c r="D77" s="555" t="s">
        <v>22643</v>
      </c>
      <c r="E77" s="559" t="s">
        <v>2163</v>
      </c>
      <c r="F77" s="561">
        <v>49</v>
      </c>
    </row>
    <row r="78" spans="1:6" x14ac:dyDescent="0.35">
      <c r="A78" s="559" t="s">
        <v>214</v>
      </c>
      <c r="B78" s="559" t="s">
        <v>802</v>
      </c>
      <c r="C78" s="559" t="s">
        <v>5090</v>
      </c>
      <c r="D78" s="555" t="s">
        <v>22644</v>
      </c>
      <c r="E78" s="559" t="s">
        <v>5089</v>
      </c>
      <c r="F78" s="561">
        <v>136</v>
      </c>
    </row>
    <row r="79" spans="1:6" x14ac:dyDescent="0.35">
      <c r="A79" s="559" t="s">
        <v>214</v>
      </c>
      <c r="B79" s="559" t="s">
        <v>802</v>
      </c>
      <c r="C79" s="559" t="s">
        <v>5088</v>
      </c>
      <c r="D79" s="555" t="s">
        <v>22645</v>
      </c>
      <c r="E79" s="559" t="s">
        <v>5087</v>
      </c>
      <c r="F79" s="561">
        <v>173</v>
      </c>
    </row>
    <row r="80" spans="1:6" x14ac:dyDescent="0.35">
      <c r="A80" s="559" t="s">
        <v>214</v>
      </c>
      <c r="B80" s="559" t="s">
        <v>802</v>
      </c>
      <c r="C80" s="559" t="s">
        <v>5086</v>
      </c>
      <c r="D80" s="555" t="s">
        <v>22646</v>
      </c>
      <c r="E80" s="559" t="s">
        <v>5085</v>
      </c>
      <c r="F80" s="561">
        <v>136</v>
      </c>
    </row>
    <row r="81" spans="1:6" x14ac:dyDescent="0.35">
      <c r="A81" s="555" t="s">
        <v>215</v>
      </c>
      <c r="B81" s="555" t="s">
        <v>803</v>
      </c>
      <c r="C81" s="555" t="s">
        <v>2164</v>
      </c>
      <c r="D81" s="555" t="s">
        <v>22647</v>
      </c>
      <c r="E81" s="555" t="s">
        <v>2163</v>
      </c>
      <c r="F81" s="561">
        <v>50</v>
      </c>
    </row>
    <row r="82" spans="1:6" x14ac:dyDescent="0.35">
      <c r="A82" s="555" t="s">
        <v>215</v>
      </c>
      <c r="B82" s="555" t="s">
        <v>803</v>
      </c>
      <c r="C82" s="555" t="s">
        <v>5058</v>
      </c>
      <c r="D82" s="555" t="s">
        <v>22648</v>
      </c>
      <c r="E82" s="555" t="s">
        <v>5057</v>
      </c>
      <c r="F82" s="561">
        <v>163</v>
      </c>
    </row>
    <row r="83" spans="1:6" x14ac:dyDescent="0.35">
      <c r="A83" s="555" t="s">
        <v>215</v>
      </c>
      <c r="B83" s="555" t="s">
        <v>803</v>
      </c>
      <c r="C83" s="555" t="s">
        <v>5084</v>
      </c>
      <c r="D83" s="555" t="s">
        <v>22649</v>
      </c>
      <c r="E83" s="555" t="s">
        <v>5083</v>
      </c>
      <c r="F83" s="561">
        <v>151</v>
      </c>
    </row>
    <row r="84" spans="1:6" ht="29" x14ac:dyDescent="0.35">
      <c r="A84" s="555" t="s">
        <v>215</v>
      </c>
      <c r="B84" s="555" t="s">
        <v>803</v>
      </c>
      <c r="C84" s="555" t="s">
        <v>5082</v>
      </c>
      <c r="D84" s="555" t="s">
        <v>22650</v>
      </c>
      <c r="E84" s="555" t="s">
        <v>5081</v>
      </c>
      <c r="F84" s="561">
        <v>226</v>
      </c>
    </row>
    <row r="85" spans="1:6" x14ac:dyDescent="0.35">
      <c r="A85" s="555" t="s">
        <v>216</v>
      </c>
      <c r="B85" s="555" t="s">
        <v>804</v>
      </c>
      <c r="C85" s="555" t="s">
        <v>2164</v>
      </c>
      <c r="D85" s="555" t="s">
        <v>22651</v>
      </c>
      <c r="E85" s="555" t="s">
        <v>2163</v>
      </c>
      <c r="F85" s="561">
        <v>47</v>
      </c>
    </row>
    <row r="86" spans="1:6" x14ac:dyDescent="0.35">
      <c r="A86" s="555" t="s">
        <v>216</v>
      </c>
      <c r="B86" s="555" t="s">
        <v>804</v>
      </c>
      <c r="C86" s="555" t="s">
        <v>5058</v>
      </c>
      <c r="D86" s="555" t="s">
        <v>22652</v>
      </c>
      <c r="E86" s="555" t="s">
        <v>5057</v>
      </c>
      <c r="F86" s="561">
        <v>155</v>
      </c>
    </row>
    <row r="87" spans="1:6" x14ac:dyDescent="0.35">
      <c r="A87" s="555" t="s">
        <v>216</v>
      </c>
      <c r="B87" s="555" t="s">
        <v>804</v>
      </c>
      <c r="C87" s="555" t="s">
        <v>5080</v>
      </c>
      <c r="D87" s="555" t="s">
        <v>22653</v>
      </c>
      <c r="E87" s="555" t="s">
        <v>5079</v>
      </c>
      <c r="F87" s="561">
        <v>143</v>
      </c>
    </row>
    <row r="88" spans="1:6" x14ac:dyDescent="0.35">
      <c r="A88" s="555" t="s">
        <v>216</v>
      </c>
      <c r="B88" s="555" t="s">
        <v>804</v>
      </c>
      <c r="C88" s="555" t="s">
        <v>5078</v>
      </c>
      <c r="D88" s="555" t="s">
        <v>22654</v>
      </c>
      <c r="E88" s="555" t="s">
        <v>5077</v>
      </c>
      <c r="F88" s="561">
        <v>226</v>
      </c>
    </row>
    <row r="89" spans="1:6" x14ac:dyDescent="0.35">
      <c r="A89" s="555" t="s">
        <v>216</v>
      </c>
      <c r="B89" s="555" t="s">
        <v>804</v>
      </c>
      <c r="C89" s="555" t="s">
        <v>5076</v>
      </c>
      <c r="D89" s="555" t="s">
        <v>22655</v>
      </c>
      <c r="E89" s="555" t="s">
        <v>5075</v>
      </c>
      <c r="F89" s="561">
        <v>179</v>
      </c>
    </row>
    <row r="90" spans="1:6" x14ac:dyDescent="0.35">
      <c r="A90" s="559" t="s">
        <v>217</v>
      </c>
      <c r="B90" s="559" t="s">
        <v>805</v>
      </c>
      <c r="C90" s="559" t="s">
        <v>2164</v>
      </c>
      <c r="D90" s="555" t="s">
        <v>22656</v>
      </c>
      <c r="E90" s="559" t="s">
        <v>2163</v>
      </c>
      <c r="F90" s="561">
        <v>53</v>
      </c>
    </row>
    <row r="91" spans="1:6" x14ac:dyDescent="0.35">
      <c r="A91" s="559" t="s">
        <v>217</v>
      </c>
      <c r="B91" s="559" t="s">
        <v>805</v>
      </c>
      <c r="C91" s="559" t="s">
        <v>5074</v>
      </c>
      <c r="D91" s="555" t="s">
        <v>22657</v>
      </c>
      <c r="E91" s="559" t="s">
        <v>5073</v>
      </c>
      <c r="F91" s="561">
        <v>290</v>
      </c>
    </row>
    <row r="92" spans="1:6" x14ac:dyDescent="0.35">
      <c r="A92" s="559" t="s">
        <v>217</v>
      </c>
      <c r="B92" s="559" t="s">
        <v>805</v>
      </c>
      <c r="C92" s="559" t="s">
        <v>5072</v>
      </c>
      <c r="D92" s="555" t="s">
        <v>22658</v>
      </c>
      <c r="E92" s="559" t="s">
        <v>5071</v>
      </c>
      <c r="F92" s="561">
        <v>304</v>
      </c>
    </row>
    <row r="93" spans="1:6" x14ac:dyDescent="0.35">
      <c r="A93" s="559" t="s">
        <v>217</v>
      </c>
      <c r="B93" s="559" t="s">
        <v>805</v>
      </c>
      <c r="C93" s="559" t="s">
        <v>5070</v>
      </c>
      <c r="D93" s="555" t="s">
        <v>22659</v>
      </c>
      <c r="E93" s="559" t="s">
        <v>5069</v>
      </c>
      <c r="F93" s="561">
        <v>317</v>
      </c>
    </row>
    <row r="94" spans="1:6" ht="29" x14ac:dyDescent="0.35">
      <c r="A94" s="555" t="s">
        <v>218</v>
      </c>
      <c r="B94" s="555" t="s">
        <v>806</v>
      </c>
      <c r="C94" s="555" t="s">
        <v>2164</v>
      </c>
      <c r="D94" s="555" t="s">
        <v>22660</v>
      </c>
      <c r="E94" s="555" t="s">
        <v>2163</v>
      </c>
      <c r="F94" s="561">
        <v>53</v>
      </c>
    </row>
    <row r="95" spans="1:6" ht="29" x14ac:dyDescent="0.35">
      <c r="A95" s="555" t="s">
        <v>218</v>
      </c>
      <c r="B95" s="555" t="s">
        <v>806</v>
      </c>
      <c r="C95" s="555" t="s">
        <v>5068</v>
      </c>
      <c r="D95" s="555" t="s">
        <v>22661</v>
      </c>
      <c r="E95" s="555" t="s">
        <v>5067</v>
      </c>
      <c r="F95" s="561">
        <v>79</v>
      </c>
    </row>
    <row r="96" spans="1:6" ht="29" x14ac:dyDescent="0.35">
      <c r="A96" s="555" t="s">
        <v>218</v>
      </c>
      <c r="B96" s="555" t="s">
        <v>806</v>
      </c>
      <c r="C96" s="555" t="s">
        <v>5066</v>
      </c>
      <c r="D96" s="555" t="s">
        <v>22662</v>
      </c>
      <c r="E96" s="555" t="s">
        <v>5065</v>
      </c>
      <c r="F96" s="561">
        <v>79</v>
      </c>
    </row>
    <row r="97" spans="1:6" ht="29" x14ac:dyDescent="0.35">
      <c r="A97" s="555" t="s">
        <v>218</v>
      </c>
      <c r="B97" s="555" t="s">
        <v>806</v>
      </c>
      <c r="C97" s="555" t="s">
        <v>5064</v>
      </c>
      <c r="D97" s="555" t="s">
        <v>22663</v>
      </c>
      <c r="E97" s="555" t="s">
        <v>5063</v>
      </c>
      <c r="F97" s="561">
        <v>119</v>
      </c>
    </row>
    <row r="98" spans="1:6" x14ac:dyDescent="0.35">
      <c r="A98" s="559" t="s">
        <v>219</v>
      </c>
      <c r="B98" s="559" t="s">
        <v>807</v>
      </c>
      <c r="C98" s="559" t="s">
        <v>2164</v>
      </c>
      <c r="D98" s="555" t="s">
        <v>22664</v>
      </c>
      <c r="E98" s="559" t="s">
        <v>2163</v>
      </c>
      <c r="F98" s="561">
        <v>46</v>
      </c>
    </row>
    <row r="99" spans="1:6" x14ac:dyDescent="0.35">
      <c r="A99" s="559" t="s">
        <v>219</v>
      </c>
      <c r="B99" s="559" t="s">
        <v>807</v>
      </c>
      <c r="C99" s="559" t="s">
        <v>4932</v>
      </c>
      <c r="D99" s="555" t="s">
        <v>22665</v>
      </c>
      <c r="E99" s="559" t="s">
        <v>4931</v>
      </c>
      <c r="F99" s="561">
        <v>105</v>
      </c>
    </row>
    <row r="100" spans="1:6" x14ac:dyDescent="0.35">
      <c r="A100" s="559" t="s">
        <v>219</v>
      </c>
      <c r="B100" s="559" t="s">
        <v>807</v>
      </c>
      <c r="C100" s="559" t="s">
        <v>5062</v>
      </c>
      <c r="D100" s="555" t="s">
        <v>22666</v>
      </c>
      <c r="E100" s="559" t="s">
        <v>5061</v>
      </c>
      <c r="F100" s="561">
        <v>128</v>
      </c>
    </row>
    <row r="101" spans="1:6" x14ac:dyDescent="0.35">
      <c r="A101" s="559" t="s">
        <v>219</v>
      </c>
      <c r="B101" s="559" t="s">
        <v>807</v>
      </c>
      <c r="C101" s="559" t="s">
        <v>4924</v>
      </c>
      <c r="D101" s="555" t="s">
        <v>22667</v>
      </c>
      <c r="E101" s="559" t="s">
        <v>4923</v>
      </c>
      <c r="F101" s="561">
        <v>209</v>
      </c>
    </row>
    <row r="102" spans="1:6" x14ac:dyDescent="0.35">
      <c r="A102" s="559" t="s">
        <v>219</v>
      </c>
      <c r="B102" s="559" t="s">
        <v>807</v>
      </c>
      <c r="C102" s="559" t="s">
        <v>5060</v>
      </c>
      <c r="D102" s="555" t="s">
        <v>22668</v>
      </c>
      <c r="E102" s="559" t="s">
        <v>5059</v>
      </c>
      <c r="F102" s="561">
        <v>162</v>
      </c>
    </row>
    <row r="103" spans="1:6" x14ac:dyDescent="0.35">
      <c r="A103" s="559" t="s">
        <v>220</v>
      </c>
      <c r="B103" s="559" t="s">
        <v>808</v>
      </c>
      <c r="C103" s="559" t="s">
        <v>2164</v>
      </c>
      <c r="D103" s="555" t="s">
        <v>22669</v>
      </c>
      <c r="E103" s="559" t="s">
        <v>2163</v>
      </c>
      <c r="F103" s="561">
        <v>53</v>
      </c>
    </row>
    <row r="104" spans="1:6" x14ac:dyDescent="0.35">
      <c r="A104" s="559" t="s">
        <v>220</v>
      </c>
      <c r="B104" s="559" t="s">
        <v>808</v>
      </c>
      <c r="C104" s="559" t="s">
        <v>5058</v>
      </c>
      <c r="D104" s="555" t="s">
        <v>22670</v>
      </c>
      <c r="E104" s="559" t="s">
        <v>5057</v>
      </c>
      <c r="F104" s="561">
        <v>170</v>
      </c>
    </row>
    <row r="105" spans="1:6" x14ac:dyDescent="0.35">
      <c r="A105" s="559" t="s">
        <v>220</v>
      </c>
      <c r="B105" s="559" t="s">
        <v>808</v>
      </c>
      <c r="C105" s="559" t="s">
        <v>5056</v>
      </c>
      <c r="D105" s="555" t="s">
        <v>22671</v>
      </c>
      <c r="E105" s="559" t="s">
        <v>5055</v>
      </c>
      <c r="F105" s="561">
        <v>169</v>
      </c>
    </row>
    <row r="106" spans="1:6" x14ac:dyDescent="0.35">
      <c r="A106" s="559" t="s">
        <v>220</v>
      </c>
      <c r="B106" s="559" t="s">
        <v>808</v>
      </c>
      <c r="C106" s="559" t="s">
        <v>5054</v>
      </c>
      <c r="D106" s="555" t="s">
        <v>22672</v>
      </c>
      <c r="E106" s="559" t="s">
        <v>5053</v>
      </c>
      <c r="F106" s="561">
        <v>237</v>
      </c>
    </row>
    <row r="107" spans="1:6" x14ac:dyDescent="0.35">
      <c r="A107" s="555" t="s">
        <v>221</v>
      </c>
      <c r="B107" s="555" t="s">
        <v>809</v>
      </c>
      <c r="C107" s="555" t="s">
        <v>2164</v>
      </c>
      <c r="D107" s="555" t="s">
        <v>22673</v>
      </c>
      <c r="E107" s="555" t="s">
        <v>2163</v>
      </c>
      <c r="F107" s="561">
        <v>50</v>
      </c>
    </row>
    <row r="108" spans="1:6" ht="29" x14ac:dyDescent="0.35">
      <c r="A108" s="555" t="s">
        <v>221</v>
      </c>
      <c r="B108" s="555" t="s">
        <v>809</v>
      </c>
      <c r="C108" s="555" t="s">
        <v>5052</v>
      </c>
      <c r="D108" s="555" t="s">
        <v>22674</v>
      </c>
      <c r="E108" s="555" t="s">
        <v>5051</v>
      </c>
      <c r="F108" s="561">
        <v>88</v>
      </c>
    </row>
    <row r="109" spans="1:6" x14ac:dyDescent="0.35">
      <c r="A109" s="555" t="s">
        <v>221</v>
      </c>
      <c r="B109" s="555" t="s">
        <v>809</v>
      </c>
      <c r="C109" s="555" t="s">
        <v>5050</v>
      </c>
      <c r="D109" s="555" t="s">
        <v>22675</v>
      </c>
      <c r="E109" s="555" t="s">
        <v>5049</v>
      </c>
      <c r="F109" s="561">
        <v>151</v>
      </c>
    </row>
    <row r="110" spans="1:6" x14ac:dyDescent="0.35">
      <c r="A110" s="555" t="s">
        <v>221</v>
      </c>
      <c r="B110" s="555" t="s">
        <v>809</v>
      </c>
      <c r="C110" s="555" t="s">
        <v>5026</v>
      </c>
      <c r="D110" s="555" t="s">
        <v>22676</v>
      </c>
      <c r="E110" s="555" t="s">
        <v>5025</v>
      </c>
      <c r="F110" s="561">
        <v>113</v>
      </c>
    </row>
    <row r="111" spans="1:6" ht="29" x14ac:dyDescent="0.35">
      <c r="A111" s="555" t="s">
        <v>221</v>
      </c>
      <c r="B111" s="555" t="s">
        <v>809</v>
      </c>
      <c r="C111" s="555" t="s">
        <v>5048</v>
      </c>
      <c r="D111" s="555" t="s">
        <v>22677</v>
      </c>
      <c r="E111" s="555" t="s">
        <v>5047</v>
      </c>
      <c r="F111" s="561">
        <v>188</v>
      </c>
    </row>
    <row r="112" spans="1:6" x14ac:dyDescent="0.35">
      <c r="A112" s="555" t="s">
        <v>222</v>
      </c>
      <c r="B112" s="555" t="s">
        <v>810</v>
      </c>
      <c r="C112" s="555" t="s">
        <v>2164</v>
      </c>
      <c r="D112" s="555" t="s">
        <v>22678</v>
      </c>
      <c r="E112" s="555" t="s">
        <v>2163</v>
      </c>
      <c r="F112" s="561">
        <v>53</v>
      </c>
    </row>
    <row r="113" spans="1:6" ht="29" x14ac:dyDescent="0.35">
      <c r="A113" s="555" t="s">
        <v>222</v>
      </c>
      <c r="B113" s="555" t="s">
        <v>810</v>
      </c>
      <c r="C113" s="555" t="s">
        <v>5046</v>
      </c>
      <c r="D113" s="555" t="s">
        <v>22679</v>
      </c>
      <c r="E113" s="555" t="s">
        <v>5045</v>
      </c>
      <c r="F113" s="561">
        <v>197</v>
      </c>
    </row>
    <row r="114" spans="1:6" ht="29" x14ac:dyDescent="0.35">
      <c r="A114" s="555" t="s">
        <v>222</v>
      </c>
      <c r="B114" s="555" t="s">
        <v>810</v>
      </c>
      <c r="C114" s="555" t="s">
        <v>5044</v>
      </c>
      <c r="D114" s="555" t="s">
        <v>22680</v>
      </c>
      <c r="E114" s="555" t="s">
        <v>5043</v>
      </c>
      <c r="F114" s="561">
        <v>118</v>
      </c>
    </row>
    <row r="115" spans="1:6" x14ac:dyDescent="0.35">
      <c r="A115" s="555" t="s">
        <v>222</v>
      </c>
      <c r="B115" s="555" t="s">
        <v>810</v>
      </c>
      <c r="C115" s="555" t="s">
        <v>5042</v>
      </c>
      <c r="D115" s="555" t="s">
        <v>22681</v>
      </c>
      <c r="E115" s="555" t="s">
        <v>5041</v>
      </c>
      <c r="F115" s="561">
        <v>289</v>
      </c>
    </row>
    <row r="116" spans="1:6" x14ac:dyDescent="0.35">
      <c r="A116" s="555" t="s">
        <v>222</v>
      </c>
      <c r="B116" s="555" t="s">
        <v>810</v>
      </c>
      <c r="C116" s="555" t="s">
        <v>5040</v>
      </c>
      <c r="D116" s="555" t="s">
        <v>22682</v>
      </c>
      <c r="E116" s="555" t="s">
        <v>5039</v>
      </c>
      <c r="F116" s="561">
        <v>315</v>
      </c>
    </row>
    <row r="117" spans="1:6" x14ac:dyDescent="0.35">
      <c r="A117" s="555" t="s">
        <v>223</v>
      </c>
      <c r="B117" s="555" t="s">
        <v>811</v>
      </c>
      <c r="C117" s="555" t="s">
        <v>2525</v>
      </c>
      <c r="D117" s="555" t="s">
        <v>22683</v>
      </c>
      <c r="E117" s="555" t="s">
        <v>2524</v>
      </c>
      <c r="F117" s="561">
        <v>153</v>
      </c>
    </row>
    <row r="118" spans="1:6" x14ac:dyDescent="0.35">
      <c r="A118" s="555" t="s">
        <v>223</v>
      </c>
      <c r="B118" s="555" t="s">
        <v>811</v>
      </c>
      <c r="C118" s="555" t="s">
        <v>5004</v>
      </c>
      <c r="D118" s="555" t="s">
        <v>22684</v>
      </c>
      <c r="E118" s="555" t="s">
        <v>5003</v>
      </c>
      <c r="F118" s="561">
        <v>114</v>
      </c>
    </row>
    <row r="119" spans="1:6" x14ac:dyDescent="0.35">
      <c r="A119" s="555" t="s">
        <v>223</v>
      </c>
      <c r="B119" s="555" t="s">
        <v>811</v>
      </c>
      <c r="C119" s="555" t="s">
        <v>2164</v>
      </c>
      <c r="D119" s="555" t="s">
        <v>22685</v>
      </c>
      <c r="E119" s="555" t="s">
        <v>2163</v>
      </c>
      <c r="F119" s="561">
        <v>51</v>
      </c>
    </row>
    <row r="120" spans="1:6" x14ac:dyDescent="0.35">
      <c r="A120" s="555" t="s">
        <v>223</v>
      </c>
      <c r="B120" s="555" t="s">
        <v>811</v>
      </c>
      <c r="C120" s="555" t="s">
        <v>5038</v>
      </c>
      <c r="D120" s="555" t="s">
        <v>22686</v>
      </c>
      <c r="E120" s="555" t="s">
        <v>5037</v>
      </c>
      <c r="F120" s="561">
        <v>165</v>
      </c>
    </row>
    <row r="121" spans="1:6" x14ac:dyDescent="0.35">
      <c r="A121" s="555" t="s">
        <v>223</v>
      </c>
      <c r="B121" s="555" t="s">
        <v>811</v>
      </c>
      <c r="C121" s="555" t="s">
        <v>5036</v>
      </c>
      <c r="D121" s="555" t="s">
        <v>22687</v>
      </c>
      <c r="E121" s="555" t="s">
        <v>5035</v>
      </c>
      <c r="F121" s="561">
        <v>191</v>
      </c>
    </row>
    <row r="122" spans="1:6" x14ac:dyDescent="0.35">
      <c r="A122" s="555" t="s">
        <v>223</v>
      </c>
      <c r="B122" s="555" t="s">
        <v>811</v>
      </c>
      <c r="C122" s="555" t="s">
        <v>5034</v>
      </c>
      <c r="D122" s="555" t="s">
        <v>22688</v>
      </c>
      <c r="E122" s="555" t="s">
        <v>5033</v>
      </c>
      <c r="F122" s="561">
        <v>76</v>
      </c>
    </row>
    <row r="123" spans="1:6" x14ac:dyDescent="0.35">
      <c r="A123" s="555" t="s">
        <v>224</v>
      </c>
      <c r="B123" s="555" t="s">
        <v>812</v>
      </c>
      <c r="C123" s="555" t="s">
        <v>2164</v>
      </c>
      <c r="D123" s="555" t="s">
        <v>22689</v>
      </c>
      <c r="E123" s="555" t="s">
        <v>2163</v>
      </c>
      <c r="F123" s="561">
        <v>52</v>
      </c>
    </row>
    <row r="124" spans="1:6" x14ac:dyDescent="0.35">
      <c r="A124" s="555" t="s">
        <v>224</v>
      </c>
      <c r="B124" s="555" t="s">
        <v>812</v>
      </c>
      <c r="C124" s="555" t="s">
        <v>5032</v>
      </c>
      <c r="D124" s="555" t="s">
        <v>22690</v>
      </c>
      <c r="E124" s="555" t="s">
        <v>5031</v>
      </c>
      <c r="F124" s="561">
        <v>230</v>
      </c>
    </row>
    <row r="125" spans="1:6" x14ac:dyDescent="0.35">
      <c r="A125" s="555" t="s">
        <v>224</v>
      </c>
      <c r="B125" s="555" t="s">
        <v>812</v>
      </c>
      <c r="C125" s="555" t="s">
        <v>5030</v>
      </c>
      <c r="D125" s="555" t="s">
        <v>22691</v>
      </c>
      <c r="E125" s="555" t="s">
        <v>5029</v>
      </c>
      <c r="F125" s="561">
        <v>153</v>
      </c>
    </row>
    <row r="126" spans="1:6" x14ac:dyDescent="0.35">
      <c r="A126" s="555" t="s">
        <v>224</v>
      </c>
      <c r="B126" s="555" t="s">
        <v>812</v>
      </c>
      <c r="C126" s="555" t="s">
        <v>5028</v>
      </c>
      <c r="D126" s="555" t="s">
        <v>22692</v>
      </c>
      <c r="E126" s="555" t="s">
        <v>5027</v>
      </c>
      <c r="F126" s="561">
        <v>192</v>
      </c>
    </row>
    <row r="127" spans="1:6" ht="29" x14ac:dyDescent="0.35">
      <c r="A127" s="555" t="s">
        <v>225</v>
      </c>
      <c r="B127" s="555" t="s">
        <v>813</v>
      </c>
      <c r="C127" s="555" t="s">
        <v>2164</v>
      </c>
      <c r="D127" s="555" t="s">
        <v>22693</v>
      </c>
      <c r="E127" s="555" t="s">
        <v>2163</v>
      </c>
      <c r="F127" s="561">
        <v>48</v>
      </c>
    </row>
    <row r="128" spans="1:6" ht="29" x14ac:dyDescent="0.35">
      <c r="A128" s="555" t="s">
        <v>225</v>
      </c>
      <c r="B128" s="555" t="s">
        <v>813</v>
      </c>
      <c r="C128" s="555" t="s">
        <v>5026</v>
      </c>
      <c r="D128" s="555" t="s">
        <v>22694</v>
      </c>
      <c r="E128" s="555" t="s">
        <v>5025</v>
      </c>
      <c r="F128" s="561">
        <v>107</v>
      </c>
    </row>
    <row r="129" spans="1:6" ht="43.5" x14ac:dyDescent="0.35">
      <c r="A129" s="555" t="s">
        <v>225</v>
      </c>
      <c r="B129" s="555" t="s">
        <v>813</v>
      </c>
      <c r="C129" s="555" t="s">
        <v>5024</v>
      </c>
      <c r="D129" s="555" t="s">
        <v>22695</v>
      </c>
      <c r="E129" s="555" t="s">
        <v>5023</v>
      </c>
      <c r="F129" s="561">
        <v>179</v>
      </c>
    </row>
    <row r="130" spans="1:6" ht="29" x14ac:dyDescent="0.35">
      <c r="A130" s="555" t="s">
        <v>225</v>
      </c>
      <c r="B130" s="555" t="s">
        <v>813</v>
      </c>
      <c r="C130" s="555" t="s">
        <v>5022</v>
      </c>
      <c r="D130" s="555" t="s">
        <v>22696</v>
      </c>
      <c r="E130" s="555" t="s">
        <v>5021</v>
      </c>
      <c r="F130" s="561">
        <v>203</v>
      </c>
    </row>
    <row r="131" spans="1:6" ht="29" x14ac:dyDescent="0.35">
      <c r="A131" s="555" t="s">
        <v>225</v>
      </c>
      <c r="B131" s="555" t="s">
        <v>813</v>
      </c>
      <c r="C131" s="555" t="s">
        <v>5020</v>
      </c>
      <c r="D131" s="555" t="s">
        <v>22697</v>
      </c>
      <c r="E131" s="555" t="s">
        <v>5019</v>
      </c>
      <c r="F131" s="561">
        <v>203</v>
      </c>
    </row>
    <row r="132" spans="1:6" ht="29" x14ac:dyDescent="0.35">
      <c r="A132" s="559" t="s">
        <v>226</v>
      </c>
      <c r="B132" s="559" t="s">
        <v>814</v>
      </c>
      <c r="C132" s="559" t="s">
        <v>5018</v>
      </c>
      <c r="D132" s="555" t="s">
        <v>22698</v>
      </c>
      <c r="E132" s="559" t="s">
        <v>5017</v>
      </c>
      <c r="F132" s="561">
        <v>100</v>
      </c>
    </row>
    <row r="133" spans="1:6" ht="29" x14ac:dyDescent="0.35">
      <c r="A133" s="559" t="s">
        <v>226</v>
      </c>
      <c r="B133" s="559" t="s">
        <v>814</v>
      </c>
      <c r="C133" s="559" t="s">
        <v>5016</v>
      </c>
      <c r="D133" s="555" t="s">
        <v>22699</v>
      </c>
      <c r="E133" s="559" t="s">
        <v>5015</v>
      </c>
      <c r="F133" s="561">
        <v>100</v>
      </c>
    </row>
    <row r="134" spans="1:6" ht="29" x14ac:dyDescent="0.35">
      <c r="A134" s="559" t="s">
        <v>226</v>
      </c>
      <c r="B134" s="559" t="s">
        <v>814</v>
      </c>
      <c r="C134" s="559" t="s">
        <v>5014</v>
      </c>
      <c r="D134" s="555" t="s">
        <v>22700</v>
      </c>
      <c r="E134" s="559" t="s">
        <v>5013</v>
      </c>
      <c r="F134" s="561">
        <v>60</v>
      </c>
    </row>
    <row r="135" spans="1:6" x14ac:dyDescent="0.35">
      <c r="A135" s="555" t="s">
        <v>227</v>
      </c>
      <c r="B135" s="555" t="s">
        <v>815</v>
      </c>
      <c r="C135" s="555" t="s">
        <v>2164</v>
      </c>
      <c r="D135" s="555" t="s">
        <v>22701</v>
      </c>
      <c r="E135" s="555" t="s">
        <v>2163</v>
      </c>
      <c r="F135" s="561">
        <v>51</v>
      </c>
    </row>
    <row r="136" spans="1:6" x14ac:dyDescent="0.35">
      <c r="A136" s="555" t="s">
        <v>227</v>
      </c>
      <c r="B136" s="555" t="s">
        <v>815</v>
      </c>
      <c r="C136" s="555" t="s">
        <v>5012</v>
      </c>
      <c r="D136" s="555" t="s">
        <v>22702</v>
      </c>
      <c r="E136" s="555" t="s">
        <v>5011</v>
      </c>
      <c r="F136" s="561">
        <v>274</v>
      </c>
    </row>
    <row r="137" spans="1:6" x14ac:dyDescent="0.35">
      <c r="A137" s="555" t="s">
        <v>227</v>
      </c>
      <c r="B137" s="555" t="s">
        <v>815</v>
      </c>
      <c r="C137" s="555" t="s">
        <v>5010</v>
      </c>
      <c r="D137" s="555" t="s">
        <v>22703</v>
      </c>
      <c r="E137" s="555" t="s">
        <v>5009</v>
      </c>
      <c r="F137" s="561">
        <v>286</v>
      </c>
    </row>
    <row r="138" spans="1:6" x14ac:dyDescent="0.35">
      <c r="A138" s="555" t="s">
        <v>227</v>
      </c>
      <c r="B138" s="555" t="s">
        <v>815</v>
      </c>
      <c r="C138" s="555" t="s">
        <v>5008</v>
      </c>
      <c r="D138" s="555" t="s">
        <v>22704</v>
      </c>
      <c r="E138" s="555" t="s">
        <v>5007</v>
      </c>
      <c r="F138" s="561">
        <v>286</v>
      </c>
    </row>
    <row r="139" spans="1:6" x14ac:dyDescent="0.35">
      <c r="A139" s="559" t="s">
        <v>228</v>
      </c>
      <c r="B139" s="559" t="s">
        <v>816</v>
      </c>
      <c r="C139" s="559" t="s">
        <v>2525</v>
      </c>
      <c r="D139" s="555" t="s">
        <v>22705</v>
      </c>
      <c r="E139" s="559" t="s">
        <v>2524</v>
      </c>
      <c r="F139" s="561">
        <v>158</v>
      </c>
    </row>
    <row r="140" spans="1:6" x14ac:dyDescent="0.35">
      <c r="A140" s="559" t="s">
        <v>228</v>
      </c>
      <c r="B140" s="559" t="s">
        <v>816</v>
      </c>
      <c r="C140" s="559" t="s">
        <v>5006</v>
      </c>
      <c r="D140" s="555" t="s">
        <v>22706</v>
      </c>
      <c r="E140" s="559" t="s">
        <v>5005</v>
      </c>
      <c r="F140" s="561">
        <v>40</v>
      </c>
    </row>
    <row r="141" spans="1:6" x14ac:dyDescent="0.35">
      <c r="A141" s="559" t="s">
        <v>228</v>
      </c>
      <c r="B141" s="559" t="s">
        <v>816</v>
      </c>
      <c r="C141" s="559" t="s">
        <v>5004</v>
      </c>
      <c r="D141" s="555" t="s">
        <v>22707</v>
      </c>
      <c r="E141" s="559" t="s">
        <v>5003</v>
      </c>
      <c r="F141" s="561">
        <v>119</v>
      </c>
    </row>
    <row r="142" spans="1:6" x14ac:dyDescent="0.35">
      <c r="A142" s="559" t="s">
        <v>228</v>
      </c>
      <c r="B142" s="559" t="s">
        <v>816</v>
      </c>
      <c r="C142" s="559" t="s">
        <v>2164</v>
      </c>
      <c r="D142" s="555" t="s">
        <v>22708</v>
      </c>
      <c r="E142" s="559" t="s">
        <v>2163</v>
      </c>
      <c r="F142" s="561">
        <v>53</v>
      </c>
    </row>
    <row r="143" spans="1:6" ht="29" x14ac:dyDescent="0.35">
      <c r="A143" s="555" t="s">
        <v>229</v>
      </c>
      <c r="B143" s="555" t="s">
        <v>817</v>
      </c>
      <c r="C143" s="555" t="s">
        <v>2164</v>
      </c>
      <c r="D143" s="555" t="s">
        <v>22709</v>
      </c>
      <c r="E143" s="555" t="s">
        <v>2163</v>
      </c>
      <c r="F143" s="561">
        <v>53</v>
      </c>
    </row>
    <row r="144" spans="1:6" ht="29" x14ac:dyDescent="0.35">
      <c r="A144" s="555" t="s">
        <v>229</v>
      </c>
      <c r="B144" s="555" t="s">
        <v>817</v>
      </c>
      <c r="C144" s="555" t="s">
        <v>5002</v>
      </c>
      <c r="D144" s="555" t="s">
        <v>22710</v>
      </c>
      <c r="E144" s="555" t="s">
        <v>5001</v>
      </c>
      <c r="F144" s="561">
        <v>159</v>
      </c>
    </row>
    <row r="145" spans="1:6" ht="29" x14ac:dyDescent="0.35">
      <c r="A145" s="555" t="s">
        <v>229</v>
      </c>
      <c r="B145" s="555" t="s">
        <v>817</v>
      </c>
      <c r="C145" s="555" t="s">
        <v>5000</v>
      </c>
      <c r="D145" s="555" t="s">
        <v>22711</v>
      </c>
      <c r="E145" s="555" t="s">
        <v>4999</v>
      </c>
      <c r="F145" s="561">
        <v>119</v>
      </c>
    </row>
    <row r="146" spans="1:6" ht="29" x14ac:dyDescent="0.35">
      <c r="A146" s="555" t="s">
        <v>229</v>
      </c>
      <c r="B146" s="555" t="s">
        <v>817</v>
      </c>
      <c r="C146" s="555" t="s">
        <v>4998</v>
      </c>
      <c r="D146" s="555" t="s">
        <v>22712</v>
      </c>
      <c r="E146" s="555" t="s">
        <v>4997</v>
      </c>
      <c r="F146" s="561">
        <v>159</v>
      </c>
    </row>
    <row r="147" spans="1:6" x14ac:dyDescent="0.35">
      <c r="A147" s="555" t="s">
        <v>230</v>
      </c>
      <c r="B147" s="555" t="s">
        <v>818</v>
      </c>
      <c r="C147" s="555" t="s">
        <v>2525</v>
      </c>
      <c r="D147" s="555" t="s">
        <v>22713</v>
      </c>
      <c r="E147" s="555" t="s">
        <v>2524</v>
      </c>
      <c r="F147" s="561">
        <v>148</v>
      </c>
    </row>
    <row r="148" spans="1:6" x14ac:dyDescent="0.35">
      <c r="A148" s="555" t="s">
        <v>230</v>
      </c>
      <c r="B148" s="555" t="s">
        <v>818</v>
      </c>
      <c r="C148" s="555" t="s">
        <v>2164</v>
      </c>
      <c r="D148" s="555" t="s">
        <v>22714</v>
      </c>
      <c r="E148" s="555" t="s">
        <v>2163</v>
      </c>
      <c r="F148" s="561">
        <v>50</v>
      </c>
    </row>
    <row r="149" spans="1:6" x14ac:dyDescent="0.35">
      <c r="A149" s="555" t="s">
        <v>230</v>
      </c>
      <c r="B149" s="555" t="s">
        <v>818</v>
      </c>
      <c r="C149" s="555" t="s">
        <v>4996</v>
      </c>
      <c r="D149" s="555" t="s">
        <v>22715</v>
      </c>
      <c r="E149" s="555" t="s">
        <v>4995</v>
      </c>
      <c r="F149" s="561">
        <v>74</v>
      </c>
    </row>
    <row r="150" spans="1:6" x14ac:dyDescent="0.35">
      <c r="A150" s="555" t="s">
        <v>230</v>
      </c>
      <c r="B150" s="555" t="s">
        <v>818</v>
      </c>
      <c r="C150" s="555" t="s">
        <v>4994</v>
      </c>
      <c r="D150" s="555" t="s">
        <v>22716</v>
      </c>
      <c r="E150" s="555" t="s">
        <v>4993</v>
      </c>
      <c r="F150" s="561">
        <v>148</v>
      </c>
    </row>
    <row r="151" spans="1:6" ht="29" x14ac:dyDescent="0.35">
      <c r="A151" s="555" t="s">
        <v>231</v>
      </c>
      <c r="B151" s="555" t="s">
        <v>819</v>
      </c>
      <c r="C151" s="555" t="s">
        <v>2525</v>
      </c>
      <c r="D151" s="555" t="s">
        <v>22717</v>
      </c>
      <c r="E151" s="555" t="s">
        <v>2524</v>
      </c>
      <c r="F151" s="561">
        <v>147</v>
      </c>
    </row>
    <row r="152" spans="1:6" ht="29" x14ac:dyDescent="0.35">
      <c r="A152" s="555" t="s">
        <v>231</v>
      </c>
      <c r="B152" s="555" t="s">
        <v>819</v>
      </c>
      <c r="C152" s="555" t="s">
        <v>2164</v>
      </c>
      <c r="D152" s="555" t="s">
        <v>22718</v>
      </c>
      <c r="E152" s="555" t="s">
        <v>2163</v>
      </c>
      <c r="F152" s="561">
        <v>48</v>
      </c>
    </row>
    <row r="153" spans="1:6" ht="29" x14ac:dyDescent="0.35">
      <c r="A153" s="555" t="s">
        <v>231</v>
      </c>
      <c r="B153" s="555" t="s">
        <v>819</v>
      </c>
      <c r="C153" s="555" t="s">
        <v>4992</v>
      </c>
      <c r="D153" s="555" t="s">
        <v>22719</v>
      </c>
      <c r="E153" s="555" t="s">
        <v>4991</v>
      </c>
      <c r="F153" s="561">
        <v>171</v>
      </c>
    </row>
    <row r="154" spans="1:6" ht="29" x14ac:dyDescent="0.35">
      <c r="A154" s="555" t="s">
        <v>231</v>
      </c>
      <c r="B154" s="555" t="s">
        <v>819</v>
      </c>
      <c r="C154" s="555" t="s">
        <v>4990</v>
      </c>
      <c r="D154" s="555" t="s">
        <v>22720</v>
      </c>
      <c r="E154" s="555" t="s">
        <v>4989</v>
      </c>
      <c r="F154" s="561">
        <v>147</v>
      </c>
    </row>
    <row r="155" spans="1:6" ht="29" x14ac:dyDescent="0.35">
      <c r="A155" s="555" t="s">
        <v>231</v>
      </c>
      <c r="B155" s="555" t="s">
        <v>819</v>
      </c>
      <c r="C155" s="555" t="s">
        <v>4988</v>
      </c>
      <c r="D155" s="555" t="s">
        <v>22721</v>
      </c>
      <c r="E155" s="555" t="s">
        <v>4987</v>
      </c>
      <c r="F155" s="561">
        <v>147</v>
      </c>
    </row>
    <row r="156" spans="1:6" x14ac:dyDescent="0.35">
      <c r="A156" s="555" t="s">
        <v>232</v>
      </c>
      <c r="B156" s="555" t="s">
        <v>820</v>
      </c>
      <c r="C156" s="555" t="s">
        <v>4986</v>
      </c>
      <c r="D156" s="555" t="s">
        <v>22722</v>
      </c>
      <c r="E156" s="555" t="s">
        <v>4985</v>
      </c>
      <c r="F156" s="561">
        <v>129</v>
      </c>
    </row>
    <row r="157" spans="1:6" x14ac:dyDescent="0.35">
      <c r="A157" s="555" t="s">
        <v>232</v>
      </c>
      <c r="B157" s="555" t="s">
        <v>820</v>
      </c>
      <c r="C157" s="555" t="s">
        <v>4984</v>
      </c>
      <c r="D157" s="555" t="s">
        <v>22723</v>
      </c>
      <c r="E157" s="555" t="s">
        <v>4983</v>
      </c>
      <c r="F157" s="561">
        <v>214</v>
      </c>
    </row>
    <row r="158" spans="1:6" x14ac:dyDescent="0.35">
      <c r="A158" s="555" t="s">
        <v>232</v>
      </c>
      <c r="B158" s="555" t="s">
        <v>820</v>
      </c>
      <c r="C158" s="555" t="s">
        <v>4738</v>
      </c>
      <c r="D158" s="555" t="s">
        <v>22724</v>
      </c>
      <c r="E158" s="555" t="s">
        <v>4737</v>
      </c>
      <c r="F158" s="561">
        <v>128</v>
      </c>
    </row>
    <row r="159" spans="1:6" x14ac:dyDescent="0.35">
      <c r="A159" s="555" t="s">
        <v>232</v>
      </c>
      <c r="B159" s="555" t="s">
        <v>820</v>
      </c>
      <c r="C159" s="555" t="s">
        <v>4736</v>
      </c>
      <c r="D159" s="555" t="s">
        <v>22725</v>
      </c>
      <c r="E159" s="555" t="s">
        <v>4735</v>
      </c>
      <c r="F159" s="561">
        <v>129</v>
      </c>
    </row>
    <row r="160" spans="1:6" x14ac:dyDescent="0.35">
      <c r="A160" s="555" t="s">
        <v>233</v>
      </c>
      <c r="B160" s="555" t="s">
        <v>821</v>
      </c>
      <c r="C160" s="555" t="s">
        <v>4738</v>
      </c>
      <c r="D160" s="555" t="s">
        <v>22726</v>
      </c>
      <c r="E160" s="555" t="s">
        <v>4737</v>
      </c>
      <c r="F160" s="561">
        <v>128</v>
      </c>
    </row>
    <row r="161" spans="1:6" x14ac:dyDescent="0.35">
      <c r="A161" s="555" t="s">
        <v>233</v>
      </c>
      <c r="B161" s="555" t="s">
        <v>821</v>
      </c>
      <c r="C161" s="555" t="s">
        <v>4736</v>
      </c>
      <c r="D161" s="555" t="s">
        <v>22727</v>
      </c>
      <c r="E161" s="555" t="s">
        <v>4735</v>
      </c>
      <c r="F161" s="561">
        <v>129</v>
      </c>
    </row>
    <row r="162" spans="1:6" x14ac:dyDescent="0.35">
      <c r="A162" s="555" t="s">
        <v>233</v>
      </c>
      <c r="B162" s="555" t="s">
        <v>821</v>
      </c>
      <c r="C162" s="555" t="s">
        <v>4982</v>
      </c>
      <c r="D162" s="555" t="s">
        <v>22728</v>
      </c>
      <c r="E162" s="555" t="s">
        <v>4981</v>
      </c>
      <c r="F162" s="561">
        <v>129</v>
      </c>
    </row>
    <row r="163" spans="1:6" x14ac:dyDescent="0.35">
      <c r="A163" s="555" t="s">
        <v>233</v>
      </c>
      <c r="B163" s="555" t="s">
        <v>821</v>
      </c>
      <c r="C163" s="555" t="s">
        <v>4980</v>
      </c>
      <c r="D163" s="555" t="s">
        <v>22729</v>
      </c>
      <c r="E163" s="555" t="s">
        <v>4979</v>
      </c>
      <c r="F163" s="561">
        <v>214</v>
      </c>
    </row>
    <row r="164" spans="1:6" x14ac:dyDescent="0.35">
      <c r="A164" s="555" t="s">
        <v>234</v>
      </c>
      <c r="B164" s="555" t="s">
        <v>822</v>
      </c>
      <c r="C164" s="555" t="s">
        <v>4820</v>
      </c>
      <c r="D164" s="555" t="s">
        <v>22730</v>
      </c>
      <c r="E164" s="555" t="s">
        <v>4819</v>
      </c>
      <c r="F164" s="561">
        <v>107</v>
      </c>
    </row>
    <row r="165" spans="1:6" x14ac:dyDescent="0.35">
      <c r="A165" s="555" t="s">
        <v>234</v>
      </c>
      <c r="B165" s="555" t="s">
        <v>822</v>
      </c>
      <c r="C165" s="555" t="s">
        <v>4978</v>
      </c>
      <c r="D165" s="555" t="s">
        <v>22731</v>
      </c>
      <c r="E165" s="555" t="s">
        <v>4977</v>
      </c>
      <c r="F165" s="561">
        <v>143</v>
      </c>
    </row>
    <row r="166" spans="1:6" x14ac:dyDescent="0.35">
      <c r="A166" s="555" t="s">
        <v>235</v>
      </c>
      <c r="B166" s="555" t="s">
        <v>823</v>
      </c>
      <c r="C166" s="555" t="s">
        <v>4820</v>
      </c>
      <c r="D166" s="555" t="s">
        <v>22732</v>
      </c>
      <c r="E166" s="555" t="s">
        <v>4819</v>
      </c>
      <c r="F166" s="561">
        <v>110</v>
      </c>
    </row>
    <row r="167" spans="1:6" x14ac:dyDescent="0.35">
      <c r="A167" s="555" t="s">
        <v>235</v>
      </c>
      <c r="B167" s="555" t="s">
        <v>823</v>
      </c>
      <c r="C167" s="555" t="s">
        <v>4976</v>
      </c>
      <c r="D167" s="555" t="s">
        <v>22733</v>
      </c>
      <c r="E167" s="555" t="s">
        <v>4975</v>
      </c>
      <c r="F167" s="561">
        <v>110</v>
      </c>
    </row>
    <row r="168" spans="1:6" x14ac:dyDescent="0.35">
      <c r="A168" s="555" t="s">
        <v>236</v>
      </c>
      <c r="B168" s="555" t="s">
        <v>824</v>
      </c>
      <c r="C168" s="555" t="s">
        <v>4738</v>
      </c>
      <c r="D168" s="555" t="s">
        <v>22734</v>
      </c>
      <c r="E168" s="555" t="s">
        <v>4737</v>
      </c>
      <c r="F168" s="561">
        <v>128</v>
      </c>
    </row>
    <row r="169" spans="1:6" x14ac:dyDescent="0.35">
      <c r="A169" s="555" t="s">
        <v>236</v>
      </c>
      <c r="B169" s="555" t="s">
        <v>824</v>
      </c>
      <c r="C169" s="555" t="s">
        <v>4736</v>
      </c>
      <c r="D169" s="555" t="s">
        <v>22735</v>
      </c>
      <c r="E169" s="555" t="s">
        <v>4735</v>
      </c>
      <c r="F169" s="561">
        <v>129</v>
      </c>
    </row>
    <row r="170" spans="1:6" ht="29" x14ac:dyDescent="0.35">
      <c r="A170" s="555" t="s">
        <v>236</v>
      </c>
      <c r="B170" s="555" t="s">
        <v>824</v>
      </c>
      <c r="C170" s="555" t="s">
        <v>4974</v>
      </c>
      <c r="D170" s="555" t="s">
        <v>22736</v>
      </c>
      <c r="E170" s="555" t="s">
        <v>4973</v>
      </c>
      <c r="F170" s="561">
        <v>129</v>
      </c>
    </row>
    <row r="171" spans="1:6" x14ac:dyDescent="0.35">
      <c r="A171" s="555" t="s">
        <v>236</v>
      </c>
      <c r="B171" s="555" t="s">
        <v>824</v>
      </c>
      <c r="C171" s="555" t="s">
        <v>4972</v>
      </c>
      <c r="D171" s="555" t="s">
        <v>22737</v>
      </c>
      <c r="E171" s="555" t="s">
        <v>4971</v>
      </c>
      <c r="F171" s="561">
        <v>214</v>
      </c>
    </row>
    <row r="172" spans="1:6" ht="29" x14ac:dyDescent="0.35">
      <c r="A172" s="555" t="s">
        <v>237</v>
      </c>
      <c r="B172" s="555" t="s">
        <v>825</v>
      </c>
      <c r="C172" s="555" t="s">
        <v>4970</v>
      </c>
      <c r="D172" s="555" t="s">
        <v>22738</v>
      </c>
      <c r="E172" s="555" t="s">
        <v>4969</v>
      </c>
      <c r="F172" s="561">
        <v>63</v>
      </c>
    </row>
    <row r="173" spans="1:6" ht="29" x14ac:dyDescent="0.35">
      <c r="A173" s="555" t="s">
        <v>237</v>
      </c>
      <c r="B173" s="555" t="s">
        <v>825</v>
      </c>
      <c r="C173" s="555" t="s">
        <v>4968</v>
      </c>
      <c r="D173" s="555" t="s">
        <v>22739</v>
      </c>
      <c r="E173" s="555" t="s">
        <v>4967</v>
      </c>
      <c r="F173" s="561">
        <v>113</v>
      </c>
    </row>
    <row r="174" spans="1:6" ht="29" x14ac:dyDescent="0.35">
      <c r="A174" s="555" t="s">
        <v>237</v>
      </c>
      <c r="B174" s="555" t="s">
        <v>825</v>
      </c>
      <c r="C174" s="555" t="s">
        <v>4966</v>
      </c>
      <c r="D174" s="555" t="s">
        <v>22740</v>
      </c>
      <c r="E174" s="555" t="s">
        <v>4965</v>
      </c>
      <c r="F174" s="561">
        <v>113</v>
      </c>
    </row>
    <row r="175" spans="1:6" x14ac:dyDescent="0.35">
      <c r="A175" s="555" t="s">
        <v>237</v>
      </c>
      <c r="B175" s="555" t="s">
        <v>825</v>
      </c>
      <c r="C175" s="555" t="s">
        <v>4964</v>
      </c>
      <c r="D175" s="555" t="s">
        <v>22741</v>
      </c>
      <c r="E175" s="555" t="s">
        <v>4963</v>
      </c>
      <c r="F175" s="561">
        <v>101</v>
      </c>
    </row>
    <row r="176" spans="1:6" x14ac:dyDescent="0.35">
      <c r="A176" s="559" t="s">
        <v>238</v>
      </c>
      <c r="B176" s="559" t="s">
        <v>826</v>
      </c>
      <c r="C176" s="559" t="s">
        <v>4812</v>
      </c>
      <c r="D176" s="555" t="s">
        <v>22742</v>
      </c>
      <c r="E176" s="559" t="s">
        <v>4811</v>
      </c>
      <c r="F176" s="561">
        <v>133</v>
      </c>
    </row>
    <row r="177" spans="1:6" x14ac:dyDescent="0.35">
      <c r="A177" s="559" t="s">
        <v>238</v>
      </c>
      <c r="B177" s="559" t="s">
        <v>826</v>
      </c>
      <c r="C177" s="559" t="s">
        <v>4962</v>
      </c>
      <c r="D177" s="555" t="s">
        <v>22743</v>
      </c>
      <c r="E177" s="559" t="s">
        <v>4961</v>
      </c>
      <c r="F177" s="561">
        <v>121</v>
      </c>
    </row>
    <row r="178" spans="1:6" x14ac:dyDescent="0.35">
      <c r="A178" s="559" t="s">
        <v>238</v>
      </c>
      <c r="B178" s="559" t="s">
        <v>826</v>
      </c>
      <c r="C178" s="559" t="s">
        <v>4960</v>
      </c>
      <c r="D178" s="555" t="s">
        <v>22744</v>
      </c>
      <c r="E178" s="559" t="s">
        <v>4959</v>
      </c>
      <c r="F178" s="561">
        <v>109</v>
      </c>
    </row>
    <row r="179" spans="1:6" ht="29" x14ac:dyDescent="0.35">
      <c r="A179" s="559" t="s">
        <v>238</v>
      </c>
      <c r="B179" s="559" t="s">
        <v>826</v>
      </c>
      <c r="C179" s="559" t="s">
        <v>4958</v>
      </c>
      <c r="D179" s="555" t="s">
        <v>22745</v>
      </c>
      <c r="E179" s="559" t="s">
        <v>4957</v>
      </c>
      <c r="F179" s="561">
        <v>147</v>
      </c>
    </row>
    <row r="180" spans="1:6" ht="29" x14ac:dyDescent="0.35">
      <c r="A180" s="555" t="s">
        <v>239</v>
      </c>
      <c r="B180" s="555" t="s">
        <v>827</v>
      </c>
      <c r="C180" s="555" t="s">
        <v>4956</v>
      </c>
      <c r="D180" s="555" t="s">
        <v>22746</v>
      </c>
      <c r="E180" s="555" t="s">
        <v>4955</v>
      </c>
      <c r="F180" s="561">
        <v>109</v>
      </c>
    </row>
    <row r="181" spans="1:6" x14ac:dyDescent="0.35">
      <c r="A181" s="555" t="s">
        <v>239</v>
      </c>
      <c r="B181" s="555" t="s">
        <v>827</v>
      </c>
      <c r="C181" s="555" t="s">
        <v>4954</v>
      </c>
      <c r="D181" s="555" t="s">
        <v>22747</v>
      </c>
      <c r="E181" s="555" t="s">
        <v>4953</v>
      </c>
      <c r="F181" s="561">
        <v>164</v>
      </c>
    </row>
    <row r="182" spans="1:6" x14ac:dyDescent="0.35">
      <c r="A182" s="555" t="s">
        <v>239</v>
      </c>
      <c r="B182" s="555" t="s">
        <v>827</v>
      </c>
      <c r="C182" s="555" t="s">
        <v>4952</v>
      </c>
      <c r="D182" s="555" t="s">
        <v>22748</v>
      </c>
      <c r="E182" s="555" t="s">
        <v>4951</v>
      </c>
      <c r="F182" s="561">
        <v>109</v>
      </c>
    </row>
    <row r="183" spans="1:6" x14ac:dyDescent="0.35">
      <c r="A183" s="555" t="s">
        <v>239</v>
      </c>
      <c r="B183" s="555" t="s">
        <v>827</v>
      </c>
      <c r="C183" s="555" t="s">
        <v>4950</v>
      </c>
      <c r="D183" s="555" t="s">
        <v>22749</v>
      </c>
      <c r="E183" s="555" t="s">
        <v>4949</v>
      </c>
      <c r="F183" s="561">
        <v>98</v>
      </c>
    </row>
    <row r="184" spans="1:6" x14ac:dyDescent="0.35">
      <c r="A184" s="555" t="s">
        <v>240</v>
      </c>
      <c r="B184" s="555" t="s">
        <v>828</v>
      </c>
      <c r="C184" s="555" t="s">
        <v>4948</v>
      </c>
      <c r="D184" s="555" t="s">
        <v>22750</v>
      </c>
      <c r="E184" s="555" t="s">
        <v>4947</v>
      </c>
      <c r="F184" s="561">
        <v>118</v>
      </c>
    </row>
    <row r="185" spans="1:6" x14ac:dyDescent="0.35">
      <c r="A185" s="555" t="s">
        <v>240</v>
      </c>
      <c r="B185" s="555" t="s">
        <v>828</v>
      </c>
      <c r="C185" s="555" t="s">
        <v>4946</v>
      </c>
      <c r="D185" s="555" t="s">
        <v>22751</v>
      </c>
      <c r="E185" s="555" t="s">
        <v>4945</v>
      </c>
      <c r="F185" s="561">
        <v>193</v>
      </c>
    </row>
    <row r="186" spans="1:6" ht="29" x14ac:dyDescent="0.35">
      <c r="A186" s="555" t="s">
        <v>240</v>
      </c>
      <c r="B186" s="555" t="s">
        <v>828</v>
      </c>
      <c r="C186" s="555" t="s">
        <v>4944</v>
      </c>
      <c r="D186" s="555" t="s">
        <v>22752</v>
      </c>
      <c r="E186" s="555" t="s">
        <v>4943</v>
      </c>
      <c r="F186" s="561">
        <v>204</v>
      </c>
    </row>
    <row r="187" spans="1:6" x14ac:dyDescent="0.35">
      <c r="A187" s="555" t="s">
        <v>240</v>
      </c>
      <c r="B187" s="555" t="s">
        <v>828</v>
      </c>
      <c r="C187" s="555" t="s">
        <v>4942</v>
      </c>
      <c r="D187" s="555" t="s">
        <v>22753</v>
      </c>
      <c r="E187" s="555" t="s">
        <v>4941</v>
      </c>
      <c r="F187" s="561">
        <v>85</v>
      </c>
    </row>
    <row r="188" spans="1:6" ht="29" x14ac:dyDescent="0.35">
      <c r="A188" s="555" t="s">
        <v>241</v>
      </c>
      <c r="B188" s="555" t="s">
        <v>829</v>
      </c>
      <c r="C188" s="555" t="s">
        <v>4826</v>
      </c>
      <c r="D188" s="555" t="s">
        <v>22754</v>
      </c>
      <c r="E188" s="555" t="s">
        <v>4825</v>
      </c>
      <c r="F188" s="561">
        <v>154</v>
      </c>
    </row>
    <row r="189" spans="1:6" ht="29" x14ac:dyDescent="0.35">
      <c r="A189" s="555" t="s">
        <v>241</v>
      </c>
      <c r="B189" s="555" t="s">
        <v>829</v>
      </c>
      <c r="C189" s="555" t="s">
        <v>4808</v>
      </c>
      <c r="D189" s="555" t="s">
        <v>22755</v>
      </c>
      <c r="E189" s="555" t="s">
        <v>4807</v>
      </c>
      <c r="F189" s="561">
        <v>130</v>
      </c>
    </row>
    <row r="190" spans="1:6" ht="29" x14ac:dyDescent="0.35">
      <c r="A190" s="555" t="s">
        <v>241</v>
      </c>
      <c r="B190" s="555" t="s">
        <v>829</v>
      </c>
      <c r="C190" s="555" t="s">
        <v>4940</v>
      </c>
      <c r="D190" s="555" t="s">
        <v>22756</v>
      </c>
      <c r="E190" s="555" t="s">
        <v>4939</v>
      </c>
      <c r="F190" s="561">
        <v>118</v>
      </c>
    </row>
    <row r="191" spans="1:6" ht="29" x14ac:dyDescent="0.35">
      <c r="A191" s="555" t="s">
        <v>241</v>
      </c>
      <c r="B191" s="555" t="s">
        <v>829</v>
      </c>
      <c r="C191" s="555" t="s">
        <v>4938</v>
      </c>
      <c r="D191" s="555" t="s">
        <v>22757</v>
      </c>
      <c r="E191" s="555" t="s">
        <v>4937</v>
      </c>
      <c r="F191" s="561">
        <v>118</v>
      </c>
    </row>
    <row r="192" spans="1:6" x14ac:dyDescent="0.35">
      <c r="A192" s="555" t="s">
        <v>242</v>
      </c>
      <c r="B192" s="555" t="s">
        <v>830</v>
      </c>
      <c r="C192" s="555" t="s">
        <v>4820</v>
      </c>
      <c r="D192" s="555" t="s">
        <v>22758</v>
      </c>
      <c r="E192" s="555" t="s">
        <v>4819</v>
      </c>
      <c r="F192" s="561">
        <v>108</v>
      </c>
    </row>
    <row r="193" spans="1:6" x14ac:dyDescent="0.35">
      <c r="A193" s="555" t="s">
        <v>242</v>
      </c>
      <c r="B193" s="555" t="s">
        <v>830</v>
      </c>
      <c r="C193" s="555" t="s">
        <v>4936</v>
      </c>
      <c r="D193" s="555" t="s">
        <v>22759</v>
      </c>
      <c r="E193" s="555" t="s">
        <v>4935</v>
      </c>
      <c r="F193" s="561">
        <v>239</v>
      </c>
    </row>
    <row r="194" spans="1:6" x14ac:dyDescent="0.35">
      <c r="A194" s="555" t="s">
        <v>242</v>
      </c>
      <c r="B194" s="555" t="s">
        <v>830</v>
      </c>
      <c r="C194" s="555" t="s">
        <v>4934</v>
      </c>
      <c r="D194" s="555" t="s">
        <v>22760</v>
      </c>
      <c r="E194" s="555" t="s">
        <v>4933</v>
      </c>
      <c r="F194" s="561">
        <v>143</v>
      </c>
    </row>
    <row r="195" spans="1:6" x14ac:dyDescent="0.35">
      <c r="A195" s="555" t="s">
        <v>243</v>
      </c>
      <c r="B195" s="555" t="s">
        <v>831</v>
      </c>
      <c r="C195" s="555" t="s">
        <v>4820</v>
      </c>
      <c r="D195" s="555" t="s">
        <v>22761</v>
      </c>
      <c r="E195" s="555" t="s">
        <v>4819</v>
      </c>
      <c r="F195" s="561">
        <v>104</v>
      </c>
    </row>
    <row r="196" spans="1:6" x14ac:dyDescent="0.35">
      <c r="A196" s="555" t="s">
        <v>243</v>
      </c>
      <c r="B196" s="555" t="s">
        <v>831</v>
      </c>
      <c r="C196" s="555" t="s">
        <v>4932</v>
      </c>
      <c r="D196" s="555" t="s">
        <v>22762</v>
      </c>
      <c r="E196" s="555" t="s">
        <v>4931</v>
      </c>
      <c r="F196" s="561">
        <v>104</v>
      </c>
    </row>
    <row r="197" spans="1:6" x14ac:dyDescent="0.35">
      <c r="A197" s="555" t="s">
        <v>243</v>
      </c>
      <c r="B197" s="555" t="s">
        <v>831</v>
      </c>
      <c r="C197" s="555" t="s">
        <v>4930</v>
      </c>
      <c r="D197" s="555" t="s">
        <v>22763</v>
      </c>
      <c r="E197" s="555" t="s">
        <v>4929</v>
      </c>
      <c r="F197" s="561">
        <v>104</v>
      </c>
    </row>
    <row r="198" spans="1:6" x14ac:dyDescent="0.35">
      <c r="A198" s="555" t="s">
        <v>243</v>
      </c>
      <c r="B198" s="555" t="s">
        <v>831</v>
      </c>
      <c r="C198" s="555" t="s">
        <v>4928</v>
      </c>
      <c r="D198" s="555" t="s">
        <v>22764</v>
      </c>
      <c r="E198" s="555" t="s">
        <v>4927</v>
      </c>
      <c r="F198" s="561">
        <v>208</v>
      </c>
    </row>
    <row r="199" spans="1:6" ht="29" x14ac:dyDescent="0.35">
      <c r="A199" s="555" t="s">
        <v>243</v>
      </c>
      <c r="B199" s="555" t="s">
        <v>831</v>
      </c>
      <c r="C199" s="555" t="s">
        <v>4926</v>
      </c>
      <c r="D199" s="555" t="s">
        <v>22765</v>
      </c>
      <c r="E199" s="555" t="s">
        <v>4925</v>
      </c>
      <c r="F199" s="561">
        <v>70</v>
      </c>
    </row>
    <row r="200" spans="1:6" x14ac:dyDescent="0.35">
      <c r="A200" s="555" t="s">
        <v>244</v>
      </c>
      <c r="B200" s="555" t="s">
        <v>832</v>
      </c>
      <c r="C200" s="555" t="s">
        <v>4924</v>
      </c>
      <c r="D200" s="555" t="s">
        <v>22766</v>
      </c>
      <c r="E200" s="555" t="s">
        <v>4923</v>
      </c>
      <c r="F200" s="561">
        <v>207</v>
      </c>
    </row>
    <row r="201" spans="1:6" x14ac:dyDescent="0.35">
      <c r="A201" s="555" t="s">
        <v>244</v>
      </c>
      <c r="B201" s="555" t="s">
        <v>832</v>
      </c>
      <c r="C201" s="555" t="s">
        <v>4922</v>
      </c>
      <c r="D201" s="555" t="s">
        <v>22767</v>
      </c>
      <c r="E201" s="555" t="s">
        <v>4921</v>
      </c>
      <c r="F201" s="561">
        <v>103</v>
      </c>
    </row>
    <row r="202" spans="1:6" x14ac:dyDescent="0.35">
      <c r="A202" s="555" t="s">
        <v>244</v>
      </c>
      <c r="B202" s="555" t="s">
        <v>832</v>
      </c>
      <c r="C202" s="555" t="s">
        <v>4920</v>
      </c>
      <c r="D202" s="555" t="s">
        <v>22768</v>
      </c>
      <c r="E202" s="555" t="s">
        <v>4919</v>
      </c>
      <c r="F202" s="561">
        <v>138</v>
      </c>
    </row>
    <row r="203" spans="1:6" x14ac:dyDescent="0.35">
      <c r="A203" s="555" t="s">
        <v>244</v>
      </c>
      <c r="B203" s="555" t="s">
        <v>832</v>
      </c>
      <c r="C203" s="555" t="s">
        <v>4918</v>
      </c>
      <c r="D203" s="555" t="s">
        <v>22769</v>
      </c>
      <c r="E203" s="555" t="s">
        <v>4917</v>
      </c>
      <c r="F203" s="561">
        <v>172</v>
      </c>
    </row>
    <row r="204" spans="1:6" ht="29" x14ac:dyDescent="0.35">
      <c r="A204" s="559" t="s">
        <v>245</v>
      </c>
      <c r="B204" s="559" t="s">
        <v>833</v>
      </c>
      <c r="C204" s="559" t="s">
        <v>4916</v>
      </c>
      <c r="D204" s="555" t="s">
        <v>22770</v>
      </c>
      <c r="E204" s="559" t="s">
        <v>4915</v>
      </c>
      <c r="F204" s="561">
        <v>254</v>
      </c>
    </row>
    <row r="205" spans="1:6" ht="29" x14ac:dyDescent="0.35">
      <c r="A205" s="559" t="s">
        <v>245</v>
      </c>
      <c r="B205" s="559" t="s">
        <v>833</v>
      </c>
      <c r="C205" s="559" t="s">
        <v>4914</v>
      </c>
      <c r="D205" s="555" t="s">
        <v>22771</v>
      </c>
      <c r="E205" s="559" t="s">
        <v>4913</v>
      </c>
      <c r="F205" s="561">
        <v>99</v>
      </c>
    </row>
    <row r="206" spans="1:6" ht="29" x14ac:dyDescent="0.35">
      <c r="A206" s="559" t="s">
        <v>245</v>
      </c>
      <c r="B206" s="559" t="s">
        <v>833</v>
      </c>
      <c r="C206" s="559" t="s">
        <v>4878</v>
      </c>
      <c r="D206" s="555" t="s">
        <v>22772</v>
      </c>
      <c r="E206" s="559" t="s">
        <v>4877</v>
      </c>
      <c r="F206" s="561">
        <v>57</v>
      </c>
    </row>
    <row r="207" spans="1:6" ht="29" x14ac:dyDescent="0.35">
      <c r="A207" s="559" t="s">
        <v>245</v>
      </c>
      <c r="B207" s="559" t="s">
        <v>833</v>
      </c>
      <c r="C207" s="559" t="s">
        <v>4862</v>
      </c>
      <c r="D207" s="555" t="s">
        <v>22773</v>
      </c>
      <c r="E207" s="559" t="s">
        <v>4861</v>
      </c>
      <c r="F207" s="561">
        <v>40</v>
      </c>
    </row>
    <row r="208" spans="1:6" ht="43.5" x14ac:dyDescent="0.35">
      <c r="A208" s="555" t="s">
        <v>246</v>
      </c>
      <c r="B208" s="555" t="s">
        <v>834</v>
      </c>
      <c r="C208" s="555" t="s">
        <v>4912</v>
      </c>
      <c r="D208" s="555" t="s">
        <v>22774</v>
      </c>
      <c r="E208" s="555" t="s">
        <v>4911</v>
      </c>
      <c r="F208" s="561">
        <v>155</v>
      </c>
    </row>
    <row r="209" spans="1:6" ht="43.5" x14ac:dyDescent="0.35">
      <c r="A209" s="555" t="s">
        <v>246</v>
      </c>
      <c r="B209" s="555" t="s">
        <v>834</v>
      </c>
      <c r="C209" s="555" t="s">
        <v>4910</v>
      </c>
      <c r="D209" s="555" t="s">
        <v>22775</v>
      </c>
      <c r="E209" s="555" t="s">
        <v>4909</v>
      </c>
      <c r="F209" s="561">
        <v>232</v>
      </c>
    </row>
    <row r="210" spans="1:6" ht="43.5" x14ac:dyDescent="0.35">
      <c r="A210" s="555" t="s">
        <v>246</v>
      </c>
      <c r="B210" s="555" t="s">
        <v>834</v>
      </c>
      <c r="C210" s="555" t="s">
        <v>4908</v>
      </c>
      <c r="D210" s="555" t="s">
        <v>22776</v>
      </c>
      <c r="E210" s="555" t="s">
        <v>4907</v>
      </c>
      <c r="F210" s="561">
        <v>33</v>
      </c>
    </row>
    <row r="211" spans="1:6" ht="43.5" x14ac:dyDescent="0.35">
      <c r="A211" s="555" t="s">
        <v>246</v>
      </c>
      <c r="B211" s="555" t="s">
        <v>834</v>
      </c>
      <c r="C211" s="555" t="s">
        <v>4906</v>
      </c>
      <c r="D211" s="555" t="s">
        <v>22777</v>
      </c>
      <c r="E211" s="555" t="s">
        <v>4905</v>
      </c>
      <c r="F211" s="561">
        <v>122</v>
      </c>
    </row>
    <row r="212" spans="1:6" ht="43.5" x14ac:dyDescent="0.35">
      <c r="A212" s="555" t="s">
        <v>246</v>
      </c>
      <c r="B212" s="555" t="s">
        <v>834</v>
      </c>
      <c r="C212" s="555" t="s">
        <v>4904</v>
      </c>
      <c r="D212" s="555" t="s">
        <v>22778</v>
      </c>
      <c r="E212" s="555" t="s">
        <v>4903</v>
      </c>
      <c r="F212" s="561">
        <v>67</v>
      </c>
    </row>
    <row r="213" spans="1:6" ht="43.5" x14ac:dyDescent="0.35">
      <c r="A213" s="555" t="s">
        <v>246</v>
      </c>
      <c r="B213" s="555" t="s">
        <v>834</v>
      </c>
      <c r="C213" s="555" t="s">
        <v>4902</v>
      </c>
      <c r="D213" s="555" t="s">
        <v>22779</v>
      </c>
      <c r="E213" s="555" t="s">
        <v>4901</v>
      </c>
      <c r="F213" s="561">
        <v>221</v>
      </c>
    </row>
    <row r="214" spans="1:6" ht="29" x14ac:dyDescent="0.35">
      <c r="A214" s="555" t="s">
        <v>247</v>
      </c>
      <c r="B214" s="555" t="s">
        <v>835</v>
      </c>
      <c r="C214" s="555" t="s">
        <v>4900</v>
      </c>
      <c r="D214" s="555" t="s">
        <v>22780</v>
      </c>
      <c r="E214" s="555" t="s">
        <v>4899</v>
      </c>
      <c r="F214" s="561">
        <v>191</v>
      </c>
    </row>
    <row r="215" spans="1:6" ht="29" x14ac:dyDescent="0.35">
      <c r="A215" s="555" t="s">
        <v>247</v>
      </c>
      <c r="B215" s="555" t="s">
        <v>835</v>
      </c>
      <c r="C215" s="555" t="s">
        <v>4898</v>
      </c>
      <c r="D215" s="555" t="s">
        <v>22781</v>
      </c>
      <c r="E215" s="555" t="s">
        <v>4897</v>
      </c>
      <c r="F215" s="561">
        <v>160</v>
      </c>
    </row>
    <row r="216" spans="1:6" ht="43.5" x14ac:dyDescent="0.35">
      <c r="A216" s="555" t="s">
        <v>247</v>
      </c>
      <c r="B216" s="555" t="s">
        <v>835</v>
      </c>
      <c r="C216" s="555" t="s">
        <v>4896</v>
      </c>
      <c r="D216" s="555" t="s">
        <v>22782</v>
      </c>
      <c r="E216" s="555" t="s">
        <v>4895</v>
      </c>
      <c r="F216" s="561">
        <v>191</v>
      </c>
    </row>
    <row r="217" spans="1:6" ht="29" x14ac:dyDescent="0.35">
      <c r="A217" s="555" t="s">
        <v>247</v>
      </c>
      <c r="B217" s="555" t="s">
        <v>835</v>
      </c>
      <c r="C217" s="555" t="s">
        <v>4846</v>
      </c>
      <c r="D217" s="555" t="s">
        <v>22783</v>
      </c>
      <c r="E217" s="555" t="s">
        <v>4845</v>
      </c>
      <c r="F217" s="561">
        <v>128</v>
      </c>
    </row>
    <row r="218" spans="1:6" x14ac:dyDescent="0.35">
      <c r="A218" s="555" t="s">
        <v>248</v>
      </c>
      <c r="B218" s="555" t="s">
        <v>836</v>
      </c>
      <c r="C218" s="555" t="s">
        <v>4894</v>
      </c>
      <c r="D218" s="555" t="s">
        <v>22784</v>
      </c>
      <c r="E218" s="555" t="s">
        <v>4893</v>
      </c>
      <c r="F218" s="561">
        <v>180</v>
      </c>
    </row>
    <row r="219" spans="1:6" ht="29" x14ac:dyDescent="0.35">
      <c r="A219" s="555" t="s">
        <v>248</v>
      </c>
      <c r="B219" s="555" t="s">
        <v>836</v>
      </c>
      <c r="C219" s="555" t="s">
        <v>4892</v>
      </c>
      <c r="D219" s="555" t="s">
        <v>22785</v>
      </c>
      <c r="E219" s="555" t="s">
        <v>4891</v>
      </c>
      <c r="F219" s="561">
        <v>382</v>
      </c>
    </row>
    <row r="220" spans="1:6" x14ac:dyDescent="0.35">
      <c r="A220" s="555" t="s">
        <v>248</v>
      </c>
      <c r="B220" s="555" t="s">
        <v>836</v>
      </c>
      <c r="C220" s="555" t="s">
        <v>4890</v>
      </c>
      <c r="D220" s="555" t="s">
        <v>22786</v>
      </c>
      <c r="E220" s="555" t="s">
        <v>4889</v>
      </c>
      <c r="F220" s="561">
        <v>148</v>
      </c>
    </row>
    <row r="221" spans="1:6" x14ac:dyDescent="0.35">
      <c r="A221" s="555" t="s">
        <v>249</v>
      </c>
      <c r="B221" s="555" t="s">
        <v>837</v>
      </c>
      <c r="C221" s="555" t="s">
        <v>4888</v>
      </c>
      <c r="D221" s="555" t="s">
        <v>22787</v>
      </c>
      <c r="E221" s="555" t="s">
        <v>4887</v>
      </c>
      <c r="F221" s="561">
        <v>89</v>
      </c>
    </row>
    <row r="222" spans="1:6" x14ac:dyDescent="0.35">
      <c r="A222" s="555" t="s">
        <v>249</v>
      </c>
      <c r="B222" s="555" t="s">
        <v>837</v>
      </c>
      <c r="C222" s="555" t="s">
        <v>4886</v>
      </c>
      <c r="D222" s="555" t="s">
        <v>22788</v>
      </c>
      <c r="E222" s="555" t="s">
        <v>4885</v>
      </c>
      <c r="F222" s="561">
        <v>144</v>
      </c>
    </row>
    <row r="223" spans="1:6" x14ac:dyDescent="0.35">
      <c r="A223" s="555" t="s">
        <v>249</v>
      </c>
      <c r="B223" s="555" t="s">
        <v>837</v>
      </c>
      <c r="C223" s="555" t="s">
        <v>4884</v>
      </c>
      <c r="D223" s="555" t="s">
        <v>22789</v>
      </c>
      <c r="E223" s="555" t="s">
        <v>4883</v>
      </c>
      <c r="F223" s="561">
        <v>122</v>
      </c>
    </row>
    <row r="224" spans="1:6" x14ac:dyDescent="0.35">
      <c r="A224" s="555" t="s">
        <v>249</v>
      </c>
      <c r="B224" s="555" t="s">
        <v>837</v>
      </c>
      <c r="C224" s="555" t="s">
        <v>4882</v>
      </c>
      <c r="D224" s="555" t="s">
        <v>22790</v>
      </c>
      <c r="E224" s="555" t="s">
        <v>4881</v>
      </c>
      <c r="F224" s="561">
        <v>55</v>
      </c>
    </row>
    <row r="225" spans="1:6" ht="29" x14ac:dyDescent="0.35">
      <c r="A225" s="559" t="s">
        <v>250</v>
      </c>
      <c r="B225" s="559" t="s">
        <v>838</v>
      </c>
      <c r="C225" s="559" t="s">
        <v>4880</v>
      </c>
      <c r="D225" s="555" t="s">
        <v>22791</v>
      </c>
      <c r="E225" s="559" t="s">
        <v>4879</v>
      </c>
      <c r="F225" s="561">
        <v>109</v>
      </c>
    </row>
    <row r="226" spans="1:6" ht="29" x14ac:dyDescent="0.35">
      <c r="A226" s="559" t="s">
        <v>250</v>
      </c>
      <c r="B226" s="559" t="s">
        <v>838</v>
      </c>
      <c r="C226" s="559" t="s">
        <v>4878</v>
      </c>
      <c r="D226" s="555" t="s">
        <v>22792</v>
      </c>
      <c r="E226" s="559" t="s">
        <v>4877</v>
      </c>
      <c r="F226" s="561">
        <v>48</v>
      </c>
    </row>
    <row r="227" spans="1:6" ht="29" x14ac:dyDescent="0.35">
      <c r="A227" s="559" t="s">
        <v>250</v>
      </c>
      <c r="B227" s="559" t="s">
        <v>838</v>
      </c>
      <c r="C227" s="559" t="s">
        <v>4862</v>
      </c>
      <c r="D227" s="555" t="s">
        <v>22793</v>
      </c>
      <c r="E227" s="559" t="s">
        <v>4861</v>
      </c>
      <c r="F227" s="561">
        <v>40</v>
      </c>
    </row>
    <row r="228" spans="1:6" ht="29" x14ac:dyDescent="0.35">
      <c r="A228" s="559" t="s">
        <v>250</v>
      </c>
      <c r="B228" s="559" t="s">
        <v>838</v>
      </c>
      <c r="C228" s="559" t="s">
        <v>4876</v>
      </c>
      <c r="D228" s="555" t="s">
        <v>22794</v>
      </c>
      <c r="E228" s="559" t="s">
        <v>4875</v>
      </c>
      <c r="F228" s="561">
        <v>168</v>
      </c>
    </row>
    <row r="229" spans="1:6" ht="29" x14ac:dyDescent="0.35">
      <c r="A229" s="559" t="s">
        <v>250</v>
      </c>
      <c r="B229" s="559" t="s">
        <v>838</v>
      </c>
      <c r="C229" s="559" t="s">
        <v>4874</v>
      </c>
      <c r="D229" s="555" t="s">
        <v>22795</v>
      </c>
      <c r="E229" s="559" t="s">
        <v>4873</v>
      </c>
      <c r="F229" s="561">
        <v>132</v>
      </c>
    </row>
    <row r="230" spans="1:6" ht="29" x14ac:dyDescent="0.35">
      <c r="A230" s="559" t="s">
        <v>250</v>
      </c>
      <c r="B230" s="559" t="s">
        <v>838</v>
      </c>
      <c r="C230" s="559" t="s">
        <v>4872</v>
      </c>
      <c r="D230" s="555" t="s">
        <v>22796</v>
      </c>
      <c r="E230" s="559" t="s">
        <v>4871</v>
      </c>
      <c r="F230" s="561">
        <v>109</v>
      </c>
    </row>
    <row r="231" spans="1:6" ht="29" x14ac:dyDescent="0.35">
      <c r="A231" s="559" t="s">
        <v>250</v>
      </c>
      <c r="B231" s="559" t="s">
        <v>838</v>
      </c>
      <c r="C231" s="559" t="s">
        <v>4870</v>
      </c>
      <c r="D231" s="555" t="s">
        <v>22797</v>
      </c>
      <c r="E231" s="559" t="s">
        <v>4869</v>
      </c>
      <c r="F231" s="561">
        <v>144</v>
      </c>
    </row>
    <row r="232" spans="1:6" ht="29" x14ac:dyDescent="0.35">
      <c r="A232" s="555" t="s">
        <v>251</v>
      </c>
      <c r="B232" s="555" t="s">
        <v>839</v>
      </c>
      <c r="C232" s="555" t="s">
        <v>4846</v>
      </c>
      <c r="D232" s="555" t="s">
        <v>22798</v>
      </c>
      <c r="E232" s="555" t="s">
        <v>4845</v>
      </c>
      <c r="F232" s="561">
        <v>127</v>
      </c>
    </row>
    <row r="233" spans="1:6" ht="29" x14ac:dyDescent="0.35">
      <c r="A233" s="555" t="s">
        <v>251</v>
      </c>
      <c r="B233" s="555" t="s">
        <v>839</v>
      </c>
      <c r="C233" s="555" t="s">
        <v>4868</v>
      </c>
      <c r="D233" s="555" t="s">
        <v>22799</v>
      </c>
      <c r="E233" s="555" t="s">
        <v>4867</v>
      </c>
      <c r="F233" s="561">
        <v>265</v>
      </c>
    </row>
    <row r="234" spans="1:6" x14ac:dyDescent="0.35">
      <c r="A234" s="555" t="s">
        <v>251</v>
      </c>
      <c r="B234" s="555" t="s">
        <v>839</v>
      </c>
      <c r="C234" s="555" t="s">
        <v>4866</v>
      </c>
      <c r="D234" s="555" t="s">
        <v>22800</v>
      </c>
      <c r="E234" s="555" t="s">
        <v>4865</v>
      </c>
      <c r="F234" s="561">
        <v>170</v>
      </c>
    </row>
    <row r="235" spans="1:6" x14ac:dyDescent="0.35">
      <c r="A235" s="555" t="s">
        <v>251</v>
      </c>
      <c r="B235" s="555" t="s">
        <v>839</v>
      </c>
      <c r="C235" s="555" t="s">
        <v>4864</v>
      </c>
      <c r="D235" s="555" t="s">
        <v>22801</v>
      </c>
      <c r="E235" s="555" t="s">
        <v>4863</v>
      </c>
      <c r="F235" s="561">
        <v>148</v>
      </c>
    </row>
    <row r="236" spans="1:6" ht="29" x14ac:dyDescent="0.35">
      <c r="A236" s="559" t="s">
        <v>252</v>
      </c>
      <c r="B236" s="559" t="s">
        <v>840</v>
      </c>
      <c r="C236" s="559" t="s">
        <v>4862</v>
      </c>
      <c r="D236" s="555" t="s">
        <v>22802</v>
      </c>
      <c r="E236" s="559" t="s">
        <v>4861</v>
      </c>
      <c r="F236" s="561">
        <v>40</v>
      </c>
    </row>
    <row r="237" spans="1:6" x14ac:dyDescent="0.35">
      <c r="A237" s="559" t="s">
        <v>252</v>
      </c>
      <c r="B237" s="559" t="s">
        <v>840</v>
      </c>
      <c r="C237" s="559" t="s">
        <v>4860</v>
      </c>
      <c r="D237" s="555" t="s">
        <v>22803</v>
      </c>
      <c r="E237" s="559" t="s">
        <v>4859</v>
      </c>
      <c r="F237" s="561">
        <v>109</v>
      </c>
    </row>
    <row r="238" spans="1:6" x14ac:dyDescent="0.35">
      <c r="A238" s="559" t="s">
        <v>252</v>
      </c>
      <c r="B238" s="559" t="s">
        <v>840</v>
      </c>
      <c r="C238" s="559" t="s">
        <v>4858</v>
      </c>
      <c r="D238" s="555" t="s">
        <v>22804</v>
      </c>
      <c r="E238" s="559" t="s">
        <v>4857</v>
      </c>
      <c r="F238" s="561">
        <v>120</v>
      </c>
    </row>
    <row r="239" spans="1:6" x14ac:dyDescent="0.35">
      <c r="A239" s="559" t="s">
        <v>252</v>
      </c>
      <c r="B239" s="559" t="s">
        <v>840</v>
      </c>
      <c r="C239" s="559" t="s">
        <v>4856</v>
      </c>
      <c r="D239" s="555" t="s">
        <v>22805</v>
      </c>
      <c r="E239" s="559" t="s">
        <v>4855</v>
      </c>
      <c r="F239" s="561">
        <v>122</v>
      </c>
    </row>
    <row r="240" spans="1:6" x14ac:dyDescent="0.35">
      <c r="A240" s="559" t="s">
        <v>252</v>
      </c>
      <c r="B240" s="559" t="s">
        <v>840</v>
      </c>
      <c r="C240" s="559" t="s">
        <v>4854</v>
      </c>
      <c r="D240" s="555" t="s">
        <v>22806</v>
      </c>
      <c r="E240" s="559" t="s">
        <v>4853</v>
      </c>
      <c r="F240" s="561">
        <v>109</v>
      </c>
    </row>
    <row r="241" spans="1:6" x14ac:dyDescent="0.35">
      <c r="A241" s="555" t="s">
        <v>253</v>
      </c>
      <c r="B241" s="555" t="s">
        <v>841</v>
      </c>
      <c r="C241" s="555" t="s">
        <v>4820</v>
      </c>
      <c r="D241" s="555" t="s">
        <v>22807</v>
      </c>
      <c r="E241" s="555" t="s">
        <v>4819</v>
      </c>
      <c r="F241" s="561">
        <v>98</v>
      </c>
    </row>
    <row r="242" spans="1:6" x14ac:dyDescent="0.35">
      <c r="A242" s="555" t="s">
        <v>253</v>
      </c>
      <c r="B242" s="555" t="s">
        <v>841</v>
      </c>
      <c r="C242" s="555" t="s">
        <v>4852</v>
      </c>
      <c r="D242" s="555" t="s">
        <v>22808</v>
      </c>
      <c r="E242" s="555" t="s">
        <v>4851</v>
      </c>
      <c r="F242" s="561">
        <v>121</v>
      </c>
    </row>
    <row r="243" spans="1:6" x14ac:dyDescent="0.35">
      <c r="A243" s="555" t="s">
        <v>253</v>
      </c>
      <c r="B243" s="555" t="s">
        <v>841</v>
      </c>
      <c r="C243" s="555" t="s">
        <v>4850</v>
      </c>
      <c r="D243" s="555" t="s">
        <v>22809</v>
      </c>
      <c r="E243" s="555" t="s">
        <v>4849</v>
      </c>
      <c r="F243" s="561">
        <v>110</v>
      </c>
    </row>
    <row r="244" spans="1:6" x14ac:dyDescent="0.35">
      <c r="A244" s="555" t="s">
        <v>253</v>
      </c>
      <c r="B244" s="555" t="s">
        <v>841</v>
      </c>
      <c r="C244" s="555" t="s">
        <v>4848</v>
      </c>
      <c r="D244" s="555" t="s">
        <v>22810</v>
      </c>
      <c r="E244" s="555" t="s">
        <v>4847</v>
      </c>
      <c r="F244" s="561">
        <v>121</v>
      </c>
    </row>
    <row r="245" spans="1:6" ht="29" x14ac:dyDescent="0.35">
      <c r="A245" s="555" t="s">
        <v>254</v>
      </c>
      <c r="B245" s="555" t="s">
        <v>842</v>
      </c>
      <c r="C245" s="555" t="s">
        <v>4846</v>
      </c>
      <c r="D245" s="555" t="s">
        <v>22811</v>
      </c>
      <c r="E245" s="555" t="s">
        <v>4845</v>
      </c>
      <c r="F245" s="561">
        <v>128</v>
      </c>
    </row>
    <row r="246" spans="1:6" x14ac:dyDescent="0.35">
      <c r="A246" s="555" t="s">
        <v>254</v>
      </c>
      <c r="B246" s="555" t="s">
        <v>842</v>
      </c>
      <c r="C246" s="555" t="s">
        <v>4844</v>
      </c>
      <c r="D246" s="555" t="s">
        <v>22812</v>
      </c>
      <c r="E246" s="555" t="s">
        <v>4843</v>
      </c>
      <c r="F246" s="561">
        <v>151</v>
      </c>
    </row>
    <row r="247" spans="1:6" x14ac:dyDescent="0.35">
      <c r="A247" s="555" t="s">
        <v>254</v>
      </c>
      <c r="B247" s="555" t="s">
        <v>842</v>
      </c>
      <c r="C247" s="555" t="s">
        <v>4842</v>
      </c>
      <c r="D247" s="555" t="s">
        <v>22813</v>
      </c>
      <c r="E247" s="555" t="s">
        <v>4841</v>
      </c>
      <c r="F247" s="561">
        <v>140</v>
      </c>
    </row>
    <row r="248" spans="1:6" x14ac:dyDescent="0.35">
      <c r="A248" s="555" t="s">
        <v>254</v>
      </c>
      <c r="B248" s="555" t="s">
        <v>842</v>
      </c>
      <c r="C248" s="555" t="s">
        <v>4840</v>
      </c>
      <c r="D248" s="555" t="s">
        <v>22814</v>
      </c>
      <c r="E248" s="555" t="s">
        <v>4839</v>
      </c>
      <c r="F248" s="561">
        <v>151</v>
      </c>
    </row>
    <row r="249" spans="1:6" ht="29" x14ac:dyDescent="0.35">
      <c r="A249" s="555" t="s">
        <v>255</v>
      </c>
      <c r="B249" s="555" t="s">
        <v>843</v>
      </c>
      <c r="C249" s="555" t="s">
        <v>4838</v>
      </c>
      <c r="D249" s="555" t="s">
        <v>22815</v>
      </c>
      <c r="E249" s="555" t="s">
        <v>4837</v>
      </c>
      <c r="F249" s="561">
        <v>119</v>
      </c>
    </row>
    <row r="250" spans="1:6" ht="29" x14ac:dyDescent="0.35">
      <c r="A250" s="555" t="s">
        <v>255</v>
      </c>
      <c r="B250" s="555" t="s">
        <v>843</v>
      </c>
      <c r="C250" s="555" t="s">
        <v>4836</v>
      </c>
      <c r="D250" s="555" t="s">
        <v>22816</v>
      </c>
      <c r="E250" s="555" t="s">
        <v>4835</v>
      </c>
      <c r="F250" s="561">
        <v>119</v>
      </c>
    </row>
    <row r="251" spans="1:6" ht="29" x14ac:dyDescent="0.35">
      <c r="A251" s="555" t="s">
        <v>255</v>
      </c>
      <c r="B251" s="555" t="s">
        <v>843</v>
      </c>
      <c r="C251" s="555" t="s">
        <v>1939</v>
      </c>
      <c r="D251" s="555" t="s">
        <v>22817</v>
      </c>
      <c r="E251" s="555" t="s">
        <v>1938</v>
      </c>
      <c r="F251" s="561">
        <v>92</v>
      </c>
    </row>
    <row r="252" spans="1:6" x14ac:dyDescent="0.35">
      <c r="A252" s="555" t="s">
        <v>256</v>
      </c>
      <c r="B252" s="555" t="s">
        <v>844</v>
      </c>
      <c r="C252" s="555" t="s">
        <v>4738</v>
      </c>
      <c r="D252" s="555" t="s">
        <v>22818</v>
      </c>
      <c r="E252" s="555" t="s">
        <v>4737</v>
      </c>
      <c r="F252" s="561">
        <v>144</v>
      </c>
    </row>
    <row r="253" spans="1:6" x14ac:dyDescent="0.35">
      <c r="A253" s="555" t="s">
        <v>256</v>
      </c>
      <c r="B253" s="555" t="s">
        <v>844</v>
      </c>
      <c r="C253" s="555" t="s">
        <v>4834</v>
      </c>
      <c r="D253" s="555" t="s">
        <v>22819</v>
      </c>
      <c r="E253" s="555" t="s">
        <v>4833</v>
      </c>
      <c r="F253" s="561">
        <v>181</v>
      </c>
    </row>
    <row r="254" spans="1:6" x14ac:dyDescent="0.35">
      <c r="A254" s="555" t="s">
        <v>256</v>
      </c>
      <c r="B254" s="555" t="s">
        <v>844</v>
      </c>
      <c r="C254" s="555" t="s">
        <v>4832</v>
      </c>
      <c r="D254" s="555" t="s">
        <v>22820</v>
      </c>
      <c r="E254" s="555" t="s">
        <v>4831</v>
      </c>
      <c r="F254" s="561">
        <v>145</v>
      </c>
    </row>
    <row r="255" spans="1:6" x14ac:dyDescent="0.35">
      <c r="A255" s="555" t="s">
        <v>257</v>
      </c>
      <c r="B255" s="555" t="s">
        <v>845</v>
      </c>
      <c r="C255" s="555" t="s">
        <v>4830</v>
      </c>
      <c r="D255" s="555" t="s">
        <v>22821</v>
      </c>
      <c r="E255" s="555" t="s">
        <v>4829</v>
      </c>
      <c r="F255" s="561">
        <v>207</v>
      </c>
    </row>
    <row r="256" spans="1:6" x14ac:dyDescent="0.35">
      <c r="A256" s="555" t="s">
        <v>257</v>
      </c>
      <c r="B256" s="555" t="s">
        <v>845</v>
      </c>
      <c r="C256" s="555" t="s">
        <v>4828</v>
      </c>
      <c r="D256" s="555" t="s">
        <v>22822</v>
      </c>
      <c r="E256" s="555" t="s">
        <v>4827</v>
      </c>
      <c r="F256" s="561">
        <v>138</v>
      </c>
    </row>
    <row r="257" spans="1:6" x14ac:dyDescent="0.35">
      <c r="A257" s="555" t="s">
        <v>257</v>
      </c>
      <c r="B257" s="555" t="s">
        <v>845</v>
      </c>
      <c r="C257" s="555" t="s">
        <v>4826</v>
      </c>
      <c r="D257" s="555" t="s">
        <v>22823</v>
      </c>
      <c r="E257" s="555" t="s">
        <v>4825</v>
      </c>
      <c r="F257" s="561">
        <v>149</v>
      </c>
    </row>
    <row r="258" spans="1:6" ht="29" x14ac:dyDescent="0.35">
      <c r="A258" s="555" t="s">
        <v>257</v>
      </c>
      <c r="B258" s="555" t="s">
        <v>845</v>
      </c>
      <c r="C258" s="555" t="s">
        <v>4808</v>
      </c>
      <c r="D258" s="555" t="s">
        <v>22824</v>
      </c>
      <c r="E258" s="555" t="s">
        <v>4807</v>
      </c>
      <c r="F258" s="561">
        <v>126</v>
      </c>
    </row>
    <row r="259" spans="1:6" x14ac:dyDescent="0.35">
      <c r="A259" s="555" t="s">
        <v>258</v>
      </c>
      <c r="B259" s="555" t="s">
        <v>846</v>
      </c>
      <c r="C259" s="555" t="s">
        <v>4824</v>
      </c>
      <c r="D259" s="555" t="s">
        <v>22825</v>
      </c>
      <c r="E259" s="555" t="s">
        <v>4823</v>
      </c>
      <c r="F259" s="561">
        <v>175</v>
      </c>
    </row>
    <row r="260" spans="1:6" x14ac:dyDescent="0.35">
      <c r="A260" s="555" t="s">
        <v>258</v>
      </c>
      <c r="B260" s="555" t="s">
        <v>846</v>
      </c>
      <c r="C260" s="555" t="s">
        <v>4820</v>
      </c>
      <c r="D260" s="555" t="s">
        <v>22826</v>
      </c>
      <c r="E260" s="555" t="s">
        <v>4819</v>
      </c>
      <c r="F260" s="561">
        <v>105</v>
      </c>
    </row>
    <row r="261" spans="1:6" x14ac:dyDescent="0.35">
      <c r="A261" s="555" t="s">
        <v>259</v>
      </c>
      <c r="B261" s="555" t="s">
        <v>847</v>
      </c>
      <c r="C261" s="555" t="s">
        <v>4822</v>
      </c>
      <c r="D261" s="555" t="s">
        <v>22827</v>
      </c>
      <c r="E261" s="555" t="s">
        <v>4821</v>
      </c>
      <c r="F261" s="561">
        <v>143</v>
      </c>
    </row>
    <row r="262" spans="1:6" x14ac:dyDescent="0.35">
      <c r="A262" s="555" t="s">
        <v>259</v>
      </c>
      <c r="B262" s="555" t="s">
        <v>847</v>
      </c>
      <c r="C262" s="555" t="s">
        <v>4820</v>
      </c>
      <c r="D262" s="555" t="s">
        <v>22828</v>
      </c>
      <c r="E262" s="555" t="s">
        <v>4819</v>
      </c>
      <c r="F262" s="561">
        <v>107</v>
      </c>
    </row>
    <row r="263" spans="1:6" x14ac:dyDescent="0.35">
      <c r="A263" s="555" t="s">
        <v>260</v>
      </c>
      <c r="B263" s="555" t="s">
        <v>848</v>
      </c>
      <c r="C263" s="555" t="s">
        <v>4818</v>
      </c>
      <c r="D263" s="555" t="s">
        <v>22829</v>
      </c>
      <c r="E263" s="555" t="s">
        <v>4817</v>
      </c>
      <c r="F263" s="561">
        <v>115</v>
      </c>
    </row>
    <row r="264" spans="1:6" x14ac:dyDescent="0.35">
      <c r="A264" s="555" t="s">
        <v>260</v>
      </c>
      <c r="B264" s="555" t="s">
        <v>848</v>
      </c>
      <c r="C264" s="555" t="s">
        <v>4816</v>
      </c>
      <c r="D264" s="555" t="s">
        <v>22830</v>
      </c>
      <c r="E264" s="555" t="s">
        <v>4815</v>
      </c>
      <c r="F264" s="561">
        <v>115</v>
      </c>
    </row>
    <row r="265" spans="1:6" x14ac:dyDescent="0.35">
      <c r="A265" s="555" t="s">
        <v>260</v>
      </c>
      <c r="B265" s="555" t="s">
        <v>848</v>
      </c>
      <c r="C265" s="555" t="s">
        <v>4814</v>
      </c>
      <c r="D265" s="555" t="s">
        <v>22831</v>
      </c>
      <c r="E265" s="555" t="s">
        <v>4813</v>
      </c>
      <c r="F265" s="561">
        <v>58</v>
      </c>
    </row>
    <row r="266" spans="1:6" x14ac:dyDescent="0.35">
      <c r="A266" s="555" t="s">
        <v>260</v>
      </c>
      <c r="B266" s="555" t="s">
        <v>848</v>
      </c>
      <c r="C266" s="555" t="s">
        <v>4812</v>
      </c>
      <c r="D266" s="555" t="s">
        <v>22832</v>
      </c>
      <c r="E266" s="555" t="s">
        <v>4811</v>
      </c>
      <c r="F266" s="561">
        <v>127</v>
      </c>
    </row>
    <row r="267" spans="1:6" x14ac:dyDescent="0.35">
      <c r="A267" s="555" t="s">
        <v>260</v>
      </c>
      <c r="B267" s="555" t="s">
        <v>848</v>
      </c>
      <c r="C267" s="555" t="s">
        <v>4810</v>
      </c>
      <c r="D267" s="555" t="s">
        <v>22833</v>
      </c>
      <c r="E267" s="555" t="s">
        <v>4809</v>
      </c>
      <c r="F267" s="561">
        <v>58</v>
      </c>
    </row>
    <row r="268" spans="1:6" x14ac:dyDescent="0.35">
      <c r="A268" s="555" t="s">
        <v>260</v>
      </c>
      <c r="B268" s="555" t="s">
        <v>848</v>
      </c>
      <c r="C268" s="555" t="s">
        <v>4790</v>
      </c>
      <c r="D268" s="555" t="s">
        <v>22834</v>
      </c>
      <c r="E268" s="555" t="s">
        <v>4789</v>
      </c>
      <c r="F268" s="561">
        <v>127</v>
      </c>
    </row>
    <row r="269" spans="1:6" ht="29" x14ac:dyDescent="0.35">
      <c r="A269" s="555" t="s">
        <v>261</v>
      </c>
      <c r="B269" s="555" t="s">
        <v>849</v>
      </c>
      <c r="C269" s="555" t="s">
        <v>4808</v>
      </c>
      <c r="D269" s="555" t="s">
        <v>22835</v>
      </c>
      <c r="E269" s="555" t="s">
        <v>4807</v>
      </c>
      <c r="F269" s="561">
        <v>127</v>
      </c>
    </row>
    <row r="270" spans="1:6" x14ac:dyDescent="0.35">
      <c r="A270" s="555" t="s">
        <v>261</v>
      </c>
      <c r="B270" s="555" t="s">
        <v>849</v>
      </c>
      <c r="C270" s="555" t="s">
        <v>4806</v>
      </c>
      <c r="D270" s="555" t="s">
        <v>22836</v>
      </c>
      <c r="E270" s="555" t="s">
        <v>4805</v>
      </c>
      <c r="F270" s="561">
        <v>138</v>
      </c>
    </row>
    <row r="271" spans="1:6" x14ac:dyDescent="0.35">
      <c r="A271" s="555" t="s">
        <v>261</v>
      </c>
      <c r="B271" s="555" t="s">
        <v>849</v>
      </c>
      <c r="C271" s="555" t="s">
        <v>4804</v>
      </c>
      <c r="D271" s="555" t="s">
        <v>22837</v>
      </c>
      <c r="E271" s="555" t="s">
        <v>4803</v>
      </c>
      <c r="F271" s="561">
        <v>253</v>
      </c>
    </row>
    <row r="272" spans="1:6" ht="29" x14ac:dyDescent="0.35">
      <c r="A272" s="555" t="s">
        <v>261</v>
      </c>
      <c r="B272" s="555" t="s">
        <v>849</v>
      </c>
      <c r="C272" s="555" t="s">
        <v>4778</v>
      </c>
      <c r="D272" s="555" t="s">
        <v>22838</v>
      </c>
      <c r="E272" s="555" t="s">
        <v>4777</v>
      </c>
      <c r="F272" s="561">
        <v>127</v>
      </c>
    </row>
    <row r="273" spans="1:6" ht="29" x14ac:dyDescent="0.35">
      <c r="A273" s="555" t="s">
        <v>262</v>
      </c>
      <c r="B273" s="555" t="s">
        <v>850</v>
      </c>
      <c r="C273" s="555" t="s">
        <v>4778</v>
      </c>
      <c r="D273" s="555" t="s">
        <v>22839</v>
      </c>
      <c r="E273" s="555" t="s">
        <v>4777</v>
      </c>
      <c r="F273" s="561">
        <v>126</v>
      </c>
    </row>
    <row r="274" spans="1:6" ht="29" x14ac:dyDescent="0.35">
      <c r="A274" s="555" t="s">
        <v>262</v>
      </c>
      <c r="B274" s="555" t="s">
        <v>850</v>
      </c>
      <c r="C274" s="555" t="s">
        <v>4776</v>
      </c>
      <c r="D274" s="555" t="s">
        <v>22840</v>
      </c>
      <c r="E274" s="555" t="s">
        <v>4775</v>
      </c>
      <c r="F274" s="561">
        <v>115</v>
      </c>
    </row>
    <row r="275" spans="1:6" x14ac:dyDescent="0.35">
      <c r="A275" s="555" t="s">
        <v>262</v>
      </c>
      <c r="B275" s="555" t="s">
        <v>850</v>
      </c>
      <c r="C275" s="555" t="s">
        <v>4802</v>
      </c>
      <c r="D275" s="555" t="s">
        <v>22841</v>
      </c>
      <c r="E275" s="555" t="s">
        <v>4801</v>
      </c>
      <c r="F275" s="561">
        <v>183</v>
      </c>
    </row>
    <row r="276" spans="1:6" x14ac:dyDescent="0.35">
      <c r="A276" s="555" t="s">
        <v>262</v>
      </c>
      <c r="B276" s="555" t="s">
        <v>850</v>
      </c>
      <c r="C276" s="555" t="s">
        <v>4800</v>
      </c>
      <c r="D276" s="555" t="s">
        <v>22842</v>
      </c>
      <c r="E276" s="555" t="s">
        <v>4799</v>
      </c>
      <c r="F276" s="561">
        <v>206</v>
      </c>
    </row>
    <row r="277" spans="1:6" x14ac:dyDescent="0.35">
      <c r="A277" s="555" t="s">
        <v>263</v>
      </c>
      <c r="B277" s="555" t="s">
        <v>851</v>
      </c>
      <c r="C277" s="555" t="s">
        <v>4790</v>
      </c>
      <c r="D277" s="555" t="s">
        <v>22843</v>
      </c>
      <c r="E277" s="555" t="s">
        <v>4789</v>
      </c>
      <c r="F277" s="561">
        <v>127</v>
      </c>
    </row>
    <row r="278" spans="1:6" x14ac:dyDescent="0.35">
      <c r="A278" s="555" t="s">
        <v>263</v>
      </c>
      <c r="B278" s="555" t="s">
        <v>851</v>
      </c>
      <c r="C278" s="555" t="s">
        <v>4798</v>
      </c>
      <c r="D278" s="555" t="s">
        <v>22844</v>
      </c>
      <c r="E278" s="555" t="s">
        <v>4797</v>
      </c>
      <c r="F278" s="561">
        <v>105</v>
      </c>
    </row>
    <row r="279" spans="1:6" ht="29" x14ac:dyDescent="0.35">
      <c r="A279" s="555" t="s">
        <v>263</v>
      </c>
      <c r="B279" s="555" t="s">
        <v>851</v>
      </c>
      <c r="C279" s="555" t="s">
        <v>4796</v>
      </c>
      <c r="D279" s="555" t="s">
        <v>22845</v>
      </c>
      <c r="E279" s="555" t="s">
        <v>4795</v>
      </c>
      <c r="F279" s="561">
        <v>128</v>
      </c>
    </row>
    <row r="280" spans="1:6" x14ac:dyDescent="0.35">
      <c r="A280" s="555" t="s">
        <v>263</v>
      </c>
      <c r="B280" s="555" t="s">
        <v>851</v>
      </c>
      <c r="C280" s="555" t="s">
        <v>4794</v>
      </c>
      <c r="D280" s="555" t="s">
        <v>22846</v>
      </c>
      <c r="E280" s="555" t="s">
        <v>4793</v>
      </c>
      <c r="F280" s="561">
        <v>105</v>
      </c>
    </row>
    <row r="281" spans="1:6" x14ac:dyDescent="0.35">
      <c r="A281" s="555" t="s">
        <v>263</v>
      </c>
      <c r="B281" s="555" t="s">
        <v>851</v>
      </c>
      <c r="C281" s="555" t="s">
        <v>4792</v>
      </c>
      <c r="D281" s="555" t="s">
        <v>22847</v>
      </c>
      <c r="E281" s="555" t="s">
        <v>4791</v>
      </c>
      <c r="F281" s="561">
        <v>105</v>
      </c>
    </row>
    <row r="282" spans="1:6" x14ac:dyDescent="0.35">
      <c r="A282" s="555" t="s">
        <v>264</v>
      </c>
      <c r="B282" s="555" t="s">
        <v>852</v>
      </c>
      <c r="C282" s="555" t="s">
        <v>4790</v>
      </c>
      <c r="D282" s="555" t="s">
        <v>22848</v>
      </c>
      <c r="E282" s="555" t="s">
        <v>4789</v>
      </c>
      <c r="F282" s="561">
        <v>131</v>
      </c>
    </row>
    <row r="283" spans="1:6" x14ac:dyDescent="0.35">
      <c r="A283" s="555" t="s">
        <v>264</v>
      </c>
      <c r="B283" s="555" t="s">
        <v>852</v>
      </c>
      <c r="C283" s="555" t="s">
        <v>4788</v>
      </c>
      <c r="D283" s="555" t="s">
        <v>22849</v>
      </c>
      <c r="E283" s="555" t="s">
        <v>4787</v>
      </c>
      <c r="F283" s="561">
        <v>144</v>
      </c>
    </row>
    <row r="284" spans="1:6" x14ac:dyDescent="0.35">
      <c r="A284" s="555" t="s">
        <v>264</v>
      </c>
      <c r="B284" s="555" t="s">
        <v>852</v>
      </c>
      <c r="C284" s="555" t="s">
        <v>4786</v>
      </c>
      <c r="D284" s="555" t="s">
        <v>22850</v>
      </c>
      <c r="E284" s="555" t="s">
        <v>4785</v>
      </c>
      <c r="F284" s="561">
        <v>215</v>
      </c>
    </row>
    <row r="285" spans="1:6" x14ac:dyDescent="0.35">
      <c r="A285" s="555" t="s">
        <v>265</v>
      </c>
      <c r="B285" s="555" t="s">
        <v>853</v>
      </c>
      <c r="C285" s="555" t="s">
        <v>4784</v>
      </c>
      <c r="D285" s="555" t="s">
        <v>22851</v>
      </c>
      <c r="E285" s="555" t="s">
        <v>4783</v>
      </c>
      <c r="F285" s="561">
        <v>58</v>
      </c>
    </row>
    <row r="286" spans="1:6" x14ac:dyDescent="0.35">
      <c r="A286" s="555" t="s">
        <v>265</v>
      </c>
      <c r="B286" s="555" t="s">
        <v>853</v>
      </c>
      <c r="C286" s="555" t="s">
        <v>4782</v>
      </c>
      <c r="D286" s="555" t="s">
        <v>22852</v>
      </c>
      <c r="E286" s="555" t="s">
        <v>4781</v>
      </c>
      <c r="F286" s="561">
        <v>59</v>
      </c>
    </row>
    <row r="287" spans="1:6" ht="29" x14ac:dyDescent="0.35">
      <c r="A287" s="555" t="s">
        <v>265</v>
      </c>
      <c r="B287" s="555" t="s">
        <v>853</v>
      </c>
      <c r="C287" s="555" t="s">
        <v>4780</v>
      </c>
      <c r="D287" s="555" t="s">
        <v>22853</v>
      </c>
      <c r="E287" s="555" t="s">
        <v>4779</v>
      </c>
      <c r="F287" s="561">
        <v>153</v>
      </c>
    </row>
    <row r="288" spans="1:6" ht="29" x14ac:dyDescent="0.35">
      <c r="A288" s="555" t="s">
        <v>266</v>
      </c>
      <c r="B288" s="555" t="s">
        <v>854</v>
      </c>
      <c r="C288" s="555" t="s">
        <v>4778</v>
      </c>
      <c r="D288" s="555" t="s">
        <v>22854</v>
      </c>
      <c r="E288" s="555" t="s">
        <v>4777</v>
      </c>
      <c r="F288" s="561">
        <v>123</v>
      </c>
    </row>
    <row r="289" spans="1:6" ht="29" x14ac:dyDescent="0.35">
      <c r="A289" s="555" t="s">
        <v>266</v>
      </c>
      <c r="B289" s="555" t="s">
        <v>854</v>
      </c>
      <c r="C289" s="555" t="s">
        <v>4776</v>
      </c>
      <c r="D289" s="555" t="s">
        <v>22855</v>
      </c>
      <c r="E289" s="555" t="s">
        <v>4775</v>
      </c>
      <c r="F289" s="561">
        <v>112</v>
      </c>
    </row>
    <row r="290" spans="1:6" x14ac:dyDescent="0.35">
      <c r="A290" s="555" t="s">
        <v>266</v>
      </c>
      <c r="B290" s="555" t="s">
        <v>854</v>
      </c>
      <c r="C290" s="555" t="s">
        <v>4774</v>
      </c>
      <c r="D290" s="555" t="s">
        <v>22856</v>
      </c>
      <c r="E290" s="555" t="s">
        <v>4773</v>
      </c>
      <c r="F290" s="561">
        <v>123</v>
      </c>
    </row>
    <row r="291" spans="1:6" x14ac:dyDescent="0.35">
      <c r="A291" s="555" t="s">
        <v>266</v>
      </c>
      <c r="B291" s="555" t="s">
        <v>854</v>
      </c>
      <c r="C291" s="555" t="s">
        <v>4772</v>
      </c>
      <c r="D291" s="555" t="s">
        <v>22857</v>
      </c>
      <c r="E291" s="555" t="s">
        <v>4771</v>
      </c>
      <c r="F291" s="561">
        <v>124</v>
      </c>
    </row>
    <row r="292" spans="1:6" x14ac:dyDescent="0.35">
      <c r="A292" s="555" t="s">
        <v>266</v>
      </c>
      <c r="B292" s="555" t="s">
        <v>854</v>
      </c>
      <c r="C292" s="555" t="s">
        <v>4770</v>
      </c>
      <c r="D292" s="555" t="s">
        <v>22858</v>
      </c>
      <c r="E292" s="555" t="s">
        <v>4769</v>
      </c>
      <c r="F292" s="561">
        <v>123</v>
      </c>
    </row>
    <row r="293" spans="1:6" ht="29" x14ac:dyDescent="0.35">
      <c r="A293" s="555" t="s">
        <v>266</v>
      </c>
      <c r="B293" s="555" t="s">
        <v>854</v>
      </c>
      <c r="C293" s="555" t="s">
        <v>4768</v>
      </c>
      <c r="D293" s="555" t="s">
        <v>22859</v>
      </c>
      <c r="E293" s="555" t="s">
        <v>4767</v>
      </c>
      <c r="F293" s="561">
        <v>135</v>
      </c>
    </row>
    <row r="294" spans="1:6" ht="29" x14ac:dyDescent="0.35">
      <c r="A294" s="559" t="s">
        <v>267</v>
      </c>
      <c r="B294" s="559" t="s">
        <v>855</v>
      </c>
      <c r="C294" s="559" t="s">
        <v>4766</v>
      </c>
      <c r="D294" s="555" t="s">
        <v>22860</v>
      </c>
      <c r="E294" s="555" t="s">
        <v>4765</v>
      </c>
      <c r="F294" s="561">
        <v>117</v>
      </c>
    </row>
    <row r="295" spans="1:6" x14ac:dyDescent="0.35">
      <c r="A295" s="559" t="s">
        <v>267</v>
      </c>
      <c r="B295" s="559" t="s">
        <v>855</v>
      </c>
      <c r="C295" s="559" t="s">
        <v>4764</v>
      </c>
      <c r="D295" s="555" t="s">
        <v>22861</v>
      </c>
      <c r="E295" s="555" t="s">
        <v>4763</v>
      </c>
      <c r="F295" s="561">
        <v>117</v>
      </c>
    </row>
    <row r="296" spans="1:6" ht="29" x14ac:dyDescent="0.35">
      <c r="A296" s="559" t="s">
        <v>267</v>
      </c>
      <c r="B296" s="559" t="s">
        <v>855</v>
      </c>
      <c r="C296" s="559" t="s">
        <v>4762</v>
      </c>
      <c r="D296" s="555" t="s">
        <v>22862</v>
      </c>
      <c r="E296" s="555" t="s">
        <v>4761</v>
      </c>
      <c r="F296" s="561">
        <v>83</v>
      </c>
    </row>
    <row r="297" spans="1:6" x14ac:dyDescent="0.35">
      <c r="A297" s="555" t="s">
        <v>268</v>
      </c>
      <c r="B297" s="555" t="s">
        <v>856</v>
      </c>
      <c r="C297" s="555" t="s">
        <v>4736</v>
      </c>
      <c r="D297" s="555" t="s">
        <v>22863</v>
      </c>
      <c r="E297" s="555" t="s">
        <v>4735</v>
      </c>
      <c r="F297" s="561">
        <v>130</v>
      </c>
    </row>
    <row r="298" spans="1:6" ht="29" x14ac:dyDescent="0.35">
      <c r="A298" s="555" t="s">
        <v>268</v>
      </c>
      <c r="B298" s="555" t="s">
        <v>856</v>
      </c>
      <c r="C298" s="555" t="s">
        <v>4760</v>
      </c>
      <c r="D298" s="555" t="s">
        <v>22864</v>
      </c>
      <c r="E298" s="555" t="s">
        <v>4759</v>
      </c>
      <c r="F298" s="561">
        <v>196</v>
      </c>
    </row>
    <row r="299" spans="1:6" x14ac:dyDescent="0.35">
      <c r="A299" s="555" t="s">
        <v>268</v>
      </c>
      <c r="B299" s="555" t="s">
        <v>856</v>
      </c>
      <c r="C299" s="555" t="s">
        <v>4758</v>
      </c>
      <c r="D299" s="555" t="s">
        <v>22865</v>
      </c>
      <c r="E299" s="555" t="s">
        <v>4757</v>
      </c>
      <c r="F299" s="561">
        <v>164</v>
      </c>
    </row>
    <row r="300" spans="1:6" x14ac:dyDescent="0.35">
      <c r="A300" s="555" t="s">
        <v>269</v>
      </c>
      <c r="B300" s="555" t="s">
        <v>857</v>
      </c>
      <c r="C300" s="555" t="s">
        <v>4738</v>
      </c>
      <c r="D300" s="555" t="s">
        <v>22866</v>
      </c>
      <c r="E300" s="555" t="s">
        <v>4737</v>
      </c>
      <c r="F300" s="561">
        <v>139</v>
      </c>
    </row>
    <row r="301" spans="1:6" x14ac:dyDescent="0.35">
      <c r="A301" s="555" t="s">
        <v>269</v>
      </c>
      <c r="B301" s="555" t="s">
        <v>857</v>
      </c>
      <c r="C301" s="555" t="s">
        <v>4736</v>
      </c>
      <c r="D301" s="555" t="s">
        <v>22867</v>
      </c>
      <c r="E301" s="555" t="s">
        <v>4735</v>
      </c>
      <c r="F301" s="561">
        <v>139</v>
      </c>
    </row>
    <row r="302" spans="1:6" x14ac:dyDescent="0.35">
      <c r="A302" s="555" t="s">
        <v>269</v>
      </c>
      <c r="B302" s="555" t="s">
        <v>857</v>
      </c>
      <c r="C302" s="555" t="s">
        <v>4756</v>
      </c>
      <c r="D302" s="555" t="s">
        <v>22868</v>
      </c>
      <c r="E302" s="555" t="s">
        <v>4755</v>
      </c>
      <c r="F302" s="561">
        <v>93</v>
      </c>
    </row>
    <row r="303" spans="1:6" x14ac:dyDescent="0.35">
      <c r="A303" s="555" t="s">
        <v>269</v>
      </c>
      <c r="B303" s="555" t="s">
        <v>857</v>
      </c>
      <c r="C303" s="555" t="s">
        <v>4754</v>
      </c>
      <c r="D303" s="555" t="s">
        <v>22869</v>
      </c>
      <c r="E303" s="555" t="s">
        <v>4753</v>
      </c>
      <c r="F303" s="561">
        <v>116</v>
      </c>
    </row>
    <row r="304" spans="1:6" x14ac:dyDescent="0.35">
      <c r="A304" s="555" t="s">
        <v>269</v>
      </c>
      <c r="B304" s="555" t="s">
        <v>857</v>
      </c>
      <c r="C304" s="555" t="s">
        <v>4752</v>
      </c>
      <c r="D304" s="555" t="s">
        <v>22870</v>
      </c>
      <c r="E304" s="555" t="s">
        <v>4751</v>
      </c>
      <c r="F304" s="561">
        <v>93</v>
      </c>
    </row>
    <row r="305" spans="1:6" ht="29" x14ac:dyDescent="0.35">
      <c r="A305" s="555" t="s">
        <v>270</v>
      </c>
      <c r="B305" s="555" t="s">
        <v>858</v>
      </c>
      <c r="C305" s="555" t="s">
        <v>4750</v>
      </c>
      <c r="D305" s="555" t="s">
        <v>22871</v>
      </c>
      <c r="E305" s="555" t="s">
        <v>4749</v>
      </c>
      <c r="F305" s="561">
        <v>128</v>
      </c>
    </row>
    <row r="306" spans="1:6" x14ac:dyDescent="0.35">
      <c r="A306" s="555" t="s">
        <v>270</v>
      </c>
      <c r="B306" s="555" t="s">
        <v>858</v>
      </c>
      <c r="C306" s="555" t="s">
        <v>4748</v>
      </c>
      <c r="D306" s="555" t="s">
        <v>22872</v>
      </c>
      <c r="E306" s="555" t="s">
        <v>4747</v>
      </c>
      <c r="F306" s="561">
        <v>85</v>
      </c>
    </row>
    <row r="307" spans="1:6" x14ac:dyDescent="0.35">
      <c r="A307" s="555" t="s">
        <v>270</v>
      </c>
      <c r="B307" s="555" t="s">
        <v>858</v>
      </c>
      <c r="C307" s="555" t="s">
        <v>4746</v>
      </c>
      <c r="D307" s="555" t="s">
        <v>22873</v>
      </c>
      <c r="E307" s="555" t="s">
        <v>4745</v>
      </c>
      <c r="F307" s="561">
        <v>85</v>
      </c>
    </row>
    <row r="308" spans="1:6" x14ac:dyDescent="0.35">
      <c r="A308" s="555" t="s">
        <v>270</v>
      </c>
      <c r="B308" s="555" t="s">
        <v>858</v>
      </c>
      <c r="C308" s="555" t="s">
        <v>4744</v>
      </c>
      <c r="D308" s="555" t="s">
        <v>22874</v>
      </c>
      <c r="E308" s="555" t="s">
        <v>4743</v>
      </c>
      <c r="F308" s="561">
        <v>76</v>
      </c>
    </row>
    <row r="309" spans="1:6" ht="29" x14ac:dyDescent="0.35">
      <c r="A309" s="555" t="s">
        <v>270</v>
      </c>
      <c r="B309" s="555" t="s">
        <v>858</v>
      </c>
      <c r="C309" s="555" t="s">
        <v>4742</v>
      </c>
      <c r="D309" s="555" t="s">
        <v>22875</v>
      </c>
      <c r="E309" s="555" t="s">
        <v>4741</v>
      </c>
      <c r="F309" s="561">
        <v>128</v>
      </c>
    </row>
    <row r="310" spans="1:6" ht="29" x14ac:dyDescent="0.35">
      <c r="A310" s="555" t="s">
        <v>270</v>
      </c>
      <c r="B310" s="555" t="s">
        <v>858</v>
      </c>
      <c r="C310" s="555" t="s">
        <v>4740</v>
      </c>
      <c r="D310" s="555" t="s">
        <v>22876</v>
      </c>
      <c r="E310" s="555" t="s">
        <v>4739</v>
      </c>
      <c r="F310" s="561">
        <v>128</v>
      </c>
    </row>
    <row r="311" spans="1:6" x14ac:dyDescent="0.35">
      <c r="A311" s="555" t="s">
        <v>271</v>
      </c>
      <c r="B311" s="555" t="s">
        <v>859</v>
      </c>
      <c r="C311" s="555" t="s">
        <v>4738</v>
      </c>
      <c r="D311" s="555" t="s">
        <v>22877</v>
      </c>
      <c r="E311" s="555" t="s">
        <v>4737</v>
      </c>
      <c r="F311" s="561">
        <v>127</v>
      </c>
    </row>
    <row r="312" spans="1:6" x14ac:dyDescent="0.35">
      <c r="A312" s="555" t="s">
        <v>271</v>
      </c>
      <c r="B312" s="555" t="s">
        <v>859</v>
      </c>
      <c r="C312" s="555" t="s">
        <v>4736</v>
      </c>
      <c r="D312" s="555" t="s">
        <v>22878</v>
      </c>
      <c r="E312" s="555" t="s">
        <v>4735</v>
      </c>
      <c r="F312" s="561">
        <v>127</v>
      </c>
    </row>
    <row r="313" spans="1:6" x14ac:dyDescent="0.35">
      <c r="A313" s="555" t="s">
        <v>271</v>
      </c>
      <c r="B313" s="555" t="s">
        <v>859</v>
      </c>
      <c r="C313" s="555" t="s">
        <v>4734</v>
      </c>
      <c r="D313" s="555" t="s">
        <v>22879</v>
      </c>
      <c r="E313" s="555" t="s">
        <v>4733</v>
      </c>
      <c r="F313" s="561">
        <v>127</v>
      </c>
    </row>
    <row r="314" spans="1:6" x14ac:dyDescent="0.35">
      <c r="A314" s="555" t="s">
        <v>271</v>
      </c>
      <c r="B314" s="555" t="s">
        <v>859</v>
      </c>
      <c r="C314" s="555" t="s">
        <v>4732</v>
      </c>
      <c r="D314" s="555" t="s">
        <v>22880</v>
      </c>
      <c r="E314" s="555" t="s">
        <v>4731</v>
      </c>
      <c r="F314" s="561">
        <v>127</v>
      </c>
    </row>
    <row r="315" spans="1:6" x14ac:dyDescent="0.35">
      <c r="A315" s="555" t="s">
        <v>271</v>
      </c>
      <c r="B315" s="555" t="s">
        <v>859</v>
      </c>
      <c r="C315" s="555" t="s">
        <v>4730</v>
      </c>
      <c r="D315" s="555" t="s">
        <v>22881</v>
      </c>
      <c r="E315" s="555" t="s">
        <v>4729</v>
      </c>
      <c r="F315" s="561">
        <v>94</v>
      </c>
    </row>
    <row r="316" spans="1:6" x14ac:dyDescent="0.35">
      <c r="A316" s="555" t="s">
        <v>271</v>
      </c>
      <c r="B316" s="555" t="s">
        <v>859</v>
      </c>
      <c r="C316" s="555" t="s">
        <v>4728</v>
      </c>
      <c r="D316" s="555" t="s">
        <v>22882</v>
      </c>
      <c r="E316" s="555" t="s">
        <v>4727</v>
      </c>
      <c r="F316" s="561">
        <v>158</v>
      </c>
    </row>
    <row r="317" spans="1:6" ht="29" x14ac:dyDescent="0.35">
      <c r="A317" s="555" t="s">
        <v>272</v>
      </c>
      <c r="B317" s="555" t="s">
        <v>860</v>
      </c>
      <c r="C317" s="555" t="s">
        <v>4726</v>
      </c>
      <c r="D317" s="555" t="s">
        <v>22883</v>
      </c>
      <c r="E317" s="555" t="s">
        <v>4725</v>
      </c>
      <c r="F317" s="561">
        <v>221</v>
      </c>
    </row>
    <row r="318" spans="1:6" x14ac:dyDescent="0.35">
      <c r="A318" s="555" t="s">
        <v>272</v>
      </c>
      <c r="B318" s="555" t="s">
        <v>860</v>
      </c>
      <c r="C318" s="555" t="s">
        <v>4724</v>
      </c>
      <c r="D318" s="555" t="s">
        <v>22884</v>
      </c>
      <c r="E318" s="555" t="s">
        <v>4723</v>
      </c>
      <c r="F318" s="561">
        <v>221</v>
      </c>
    </row>
    <row r="319" spans="1:6" ht="29" x14ac:dyDescent="0.35">
      <c r="A319" s="555" t="s">
        <v>272</v>
      </c>
      <c r="B319" s="555" t="s">
        <v>860</v>
      </c>
      <c r="C319" s="555" t="s">
        <v>4722</v>
      </c>
      <c r="D319" s="555" t="s">
        <v>22885</v>
      </c>
      <c r="E319" s="555" t="s">
        <v>4721</v>
      </c>
      <c r="F319" s="561">
        <v>189</v>
      </c>
    </row>
    <row r="320" spans="1:6" ht="29" x14ac:dyDescent="0.35">
      <c r="A320" s="555" t="s">
        <v>272</v>
      </c>
      <c r="B320" s="555" t="s">
        <v>860</v>
      </c>
      <c r="C320" s="555" t="s">
        <v>4714</v>
      </c>
      <c r="D320" s="555" t="s">
        <v>22886</v>
      </c>
      <c r="E320" s="555" t="s">
        <v>4713</v>
      </c>
      <c r="F320" s="561">
        <v>189</v>
      </c>
    </row>
    <row r="321" spans="1:6" ht="29" x14ac:dyDescent="0.35">
      <c r="A321" s="555" t="s">
        <v>273</v>
      </c>
      <c r="B321" s="555" t="s">
        <v>861</v>
      </c>
      <c r="C321" s="555" t="s">
        <v>4714</v>
      </c>
      <c r="D321" s="555" t="s">
        <v>22887</v>
      </c>
      <c r="E321" s="555" t="s">
        <v>4713</v>
      </c>
      <c r="F321" s="561">
        <v>194</v>
      </c>
    </row>
    <row r="322" spans="1:6" x14ac:dyDescent="0.35">
      <c r="A322" s="555" t="s">
        <v>273</v>
      </c>
      <c r="B322" s="555" t="s">
        <v>861</v>
      </c>
      <c r="C322" s="555" t="s">
        <v>4720</v>
      </c>
      <c r="D322" s="555" t="s">
        <v>22888</v>
      </c>
      <c r="E322" s="555" t="s">
        <v>4719</v>
      </c>
      <c r="F322" s="561">
        <v>97</v>
      </c>
    </row>
    <row r="323" spans="1:6" x14ac:dyDescent="0.35">
      <c r="A323" s="555" t="s">
        <v>273</v>
      </c>
      <c r="B323" s="555" t="s">
        <v>861</v>
      </c>
      <c r="C323" s="555" t="s">
        <v>4718</v>
      </c>
      <c r="D323" s="555" t="s">
        <v>22889</v>
      </c>
      <c r="E323" s="555" t="s">
        <v>4717</v>
      </c>
      <c r="F323" s="561">
        <v>151</v>
      </c>
    </row>
    <row r="324" spans="1:6" x14ac:dyDescent="0.35">
      <c r="A324" s="555" t="s">
        <v>273</v>
      </c>
      <c r="B324" s="555" t="s">
        <v>861</v>
      </c>
      <c r="C324" s="555" t="s">
        <v>4716</v>
      </c>
      <c r="D324" s="555" t="s">
        <v>22890</v>
      </c>
      <c r="E324" s="555" t="s">
        <v>4715</v>
      </c>
      <c r="F324" s="561">
        <v>98</v>
      </c>
    </row>
    <row r="325" spans="1:6" ht="29" x14ac:dyDescent="0.35">
      <c r="A325" s="555" t="s">
        <v>274</v>
      </c>
      <c r="B325" s="555" t="s">
        <v>862</v>
      </c>
      <c r="C325" s="555" t="s">
        <v>4714</v>
      </c>
      <c r="D325" s="555" t="s">
        <v>22891</v>
      </c>
      <c r="E325" s="555" t="s">
        <v>4713</v>
      </c>
      <c r="F325" s="561">
        <v>198</v>
      </c>
    </row>
    <row r="326" spans="1:6" x14ac:dyDescent="0.35">
      <c r="A326" s="555" t="s">
        <v>274</v>
      </c>
      <c r="B326" s="555" t="s">
        <v>862</v>
      </c>
      <c r="C326" s="555" t="s">
        <v>4712</v>
      </c>
      <c r="D326" s="555" t="s">
        <v>22892</v>
      </c>
      <c r="E326" s="555" t="s">
        <v>4711</v>
      </c>
      <c r="F326" s="561">
        <v>143</v>
      </c>
    </row>
    <row r="327" spans="1:6" ht="29" x14ac:dyDescent="0.35">
      <c r="A327" s="555" t="s">
        <v>274</v>
      </c>
      <c r="B327" s="555" t="s">
        <v>862</v>
      </c>
      <c r="C327" s="555" t="s">
        <v>4710</v>
      </c>
      <c r="D327" s="555" t="s">
        <v>22893</v>
      </c>
      <c r="E327" s="555" t="s">
        <v>4709</v>
      </c>
      <c r="F327" s="561">
        <v>176</v>
      </c>
    </row>
    <row r="328" spans="1:6" x14ac:dyDescent="0.35">
      <c r="A328" s="555" t="s">
        <v>274</v>
      </c>
      <c r="B328" s="555" t="s">
        <v>862</v>
      </c>
      <c r="C328" s="555" t="s">
        <v>4708</v>
      </c>
      <c r="D328" s="555" t="s">
        <v>22894</v>
      </c>
      <c r="E328" s="555" t="s">
        <v>4707</v>
      </c>
      <c r="F328" s="561">
        <v>133</v>
      </c>
    </row>
    <row r="329" spans="1:6" x14ac:dyDescent="0.35">
      <c r="A329" s="555" t="s">
        <v>274</v>
      </c>
      <c r="B329" s="555" t="s">
        <v>862</v>
      </c>
      <c r="C329" s="555" t="s">
        <v>4706</v>
      </c>
      <c r="D329" s="555" t="s">
        <v>22895</v>
      </c>
      <c r="E329" s="555" t="s">
        <v>4705</v>
      </c>
      <c r="F329" s="561">
        <v>220</v>
      </c>
    </row>
    <row r="330" spans="1:6" x14ac:dyDescent="0.35">
      <c r="A330" s="555" t="s">
        <v>275</v>
      </c>
      <c r="B330" s="555" t="s">
        <v>863</v>
      </c>
      <c r="C330" s="555" t="s">
        <v>4704</v>
      </c>
      <c r="D330" s="555" t="s">
        <v>22896</v>
      </c>
      <c r="E330" s="555" t="s">
        <v>4703</v>
      </c>
      <c r="F330" s="561">
        <v>118</v>
      </c>
    </row>
    <row r="331" spans="1:6" ht="29" x14ac:dyDescent="0.35">
      <c r="A331" s="555" t="s">
        <v>275</v>
      </c>
      <c r="B331" s="555" t="s">
        <v>863</v>
      </c>
      <c r="C331" s="555" t="s">
        <v>4702</v>
      </c>
      <c r="D331" s="555" t="s">
        <v>22897</v>
      </c>
      <c r="E331" s="555" t="s">
        <v>4701</v>
      </c>
      <c r="F331" s="561">
        <v>157</v>
      </c>
    </row>
    <row r="332" spans="1:6" x14ac:dyDescent="0.35">
      <c r="A332" s="555" t="s">
        <v>275</v>
      </c>
      <c r="B332" s="555" t="s">
        <v>863</v>
      </c>
      <c r="C332" s="555" t="s">
        <v>4700</v>
      </c>
      <c r="D332" s="555" t="s">
        <v>22898</v>
      </c>
      <c r="E332" s="555" t="s">
        <v>4699</v>
      </c>
      <c r="F332" s="561">
        <v>118</v>
      </c>
    </row>
    <row r="333" spans="1:6" ht="29" x14ac:dyDescent="0.35">
      <c r="A333" s="555" t="s">
        <v>275</v>
      </c>
      <c r="B333" s="555" t="s">
        <v>863</v>
      </c>
      <c r="C333" s="555" t="s">
        <v>4698</v>
      </c>
      <c r="D333" s="555" t="s">
        <v>22899</v>
      </c>
      <c r="E333" s="555" t="s">
        <v>4697</v>
      </c>
      <c r="F333" s="561">
        <v>117</v>
      </c>
    </row>
    <row r="334" spans="1:6" ht="29" x14ac:dyDescent="0.35">
      <c r="A334" s="555" t="s">
        <v>276</v>
      </c>
      <c r="B334" s="555" t="s">
        <v>864</v>
      </c>
      <c r="C334" s="555" t="s">
        <v>4696</v>
      </c>
      <c r="D334" s="555" t="s">
        <v>22900</v>
      </c>
      <c r="E334" s="555" t="s">
        <v>4695</v>
      </c>
      <c r="F334" s="561">
        <v>100</v>
      </c>
    </row>
    <row r="335" spans="1:6" ht="29" x14ac:dyDescent="0.35">
      <c r="A335" s="555" t="s">
        <v>276</v>
      </c>
      <c r="B335" s="555" t="s">
        <v>864</v>
      </c>
      <c r="C335" s="555" t="s">
        <v>4694</v>
      </c>
      <c r="D335" s="555" t="s">
        <v>22901</v>
      </c>
      <c r="E335" s="555" t="s">
        <v>4693</v>
      </c>
      <c r="F335" s="561">
        <v>135</v>
      </c>
    </row>
    <row r="336" spans="1:6" ht="29" x14ac:dyDescent="0.35">
      <c r="A336" s="555" t="s">
        <v>276</v>
      </c>
      <c r="B336" s="555" t="s">
        <v>864</v>
      </c>
      <c r="C336" s="555" t="s">
        <v>4692</v>
      </c>
      <c r="D336" s="555" t="s">
        <v>22902</v>
      </c>
      <c r="E336" s="555" t="s">
        <v>4691</v>
      </c>
      <c r="F336" s="561">
        <v>135</v>
      </c>
    </row>
    <row r="337" spans="1:6" x14ac:dyDescent="0.35">
      <c r="A337" s="555" t="s">
        <v>277</v>
      </c>
      <c r="B337" s="555" t="s">
        <v>865</v>
      </c>
      <c r="C337" s="555" t="s">
        <v>4660</v>
      </c>
      <c r="D337" s="555" t="s">
        <v>22903</v>
      </c>
      <c r="E337" s="555" t="s">
        <v>4659</v>
      </c>
      <c r="F337" s="561">
        <v>108</v>
      </c>
    </row>
    <row r="338" spans="1:6" x14ac:dyDescent="0.35">
      <c r="A338" s="555" t="s">
        <v>277</v>
      </c>
      <c r="B338" s="555" t="s">
        <v>865</v>
      </c>
      <c r="C338" s="555" t="s">
        <v>4690</v>
      </c>
      <c r="D338" s="555" t="s">
        <v>22904</v>
      </c>
      <c r="E338" s="555" t="s">
        <v>4689</v>
      </c>
      <c r="F338" s="561">
        <v>84</v>
      </c>
    </row>
    <row r="339" spans="1:6" x14ac:dyDescent="0.35">
      <c r="A339" s="555" t="s">
        <v>277</v>
      </c>
      <c r="B339" s="555" t="s">
        <v>865</v>
      </c>
      <c r="C339" s="555" t="s">
        <v>4688</v>
      </c>
      <c r="D339" s="555" t="s">
        <v>22905</v>
      </c>
      <c r="E339" s="555" t="s">
        <v>4687</v>
      </c>
      <c r="F339" s="561">
        <v>144</v>
      </c>
    </row>
    <row r="340" spans="1:6" x14ac:dyDescent="0.35">
      <c r="A340" s="555" t="s">
        <v>277</v>
      </c>
      <c r="B340" s="555" t="s">
        <v>865</v>
      </c>
      <c r="C340" s="555" t="s">
        <v>4686</v>
      </c>
      <c r="D340" s="555" t="s">
        <v>22906</v>
      </c>
      <c r="E340" s="555" t="s">
        <v>4685</v>
      </c>
      <c r="F340" s="561">
        <v>144</v>
      </c>
    </row>
    <row r="341" spans="1:6" x14ac:dyDescent="0.35">
      <c r="A341" s="555" t="s">
        <v>278</v>
      </c>
      <c r="B341" s="555" t="s">
        <v>866</v>
      </c>
      <c r="C341" s="555" t="s">
        <v>4660</v>
      </c>
      <c r="D341" s="555" t="s">
        <v>22907</v>
      </c>
      <c r="E341" s="555" t="s">
        <v>4659</v>
      </c>
      <c r="F341" s="561">
        <v>110</v>
      </c>
    </row>
    <row r="342" spans="1:6" x14ac:dyDescent="0.35">
      <c r="A342" s="555" t="s">
        <v>278</v>
      </c>
      <c r="B342" s="555" t="s">
        <v>866</v>
      </c>
      <c r="C342" s="555" t="s">
        <v>4684</v>
      </c>
      <c r="D342" s="555" t="s">
        <v>22908</v>
      </c>
      <c r="E342" s="555" t="s">
        <v>4683</v>
      </c>
      <c r="F342" s="561">
        <v>170</v>
      </c>
    </row>
    <row r="343" spans="1:6" x14ac:dyDescent="0.35">
      <c r="A343" s="555" t="s">
        <v>278</v>
      </c>
      <c r="B343" s="555" t="s">
        <v>866</v>
      </c>
      <c r="C343" s="555" t="s">
        <v>4682</v>
      </c>
      <c r="D343" s="555" t="s">
        <v>22909</v>
      </c>
      <c r="E343" s="555" t="s">
        <v>4681</v>
      </c>
      <c r="F343" s="561">
        <v>170</v>
      </c>
    </row>
    <row r="344" spans="1:6" x14ac:dyDescent="0.35">
      <c r="A344" s="555" t="s">
        <v>279</v>
      </c>
      <c r="B344" s="555" t="s">
        <v>867</v>
      </c>
      <c r="C344" s="555" t="s">
        <v>4680</v>
      </c>
      <c r="D344" s="555" t="s">
        <v>22910</v>
      </c>
      <c r="E344" s="555" t="s">
        <v>4679</v>
      </c>
      <c r="F344" s="561">
        <v>167</v>
      </c>
    </row>
    <row r="345" spans="1:6" x14ac:dyDescent="0.35">
      <c r="A345" s="555" t="s">
        <v>279</v>
      </c>
      <c r="B345" s="555" t="s">
        <v>867</v>
      </c>
      <c r="C345" s="555" t="s">
        <v>4678</v>
      </c>
      <c r="D345" s="555" t="s">
        <v>22911</v>
      </c>
      <c r="E345" s="555" t="s">
        <v>4677</v>
      </c>
      <c r="F345" s="561">
        <v>100</v>
      </c>
    </row>
    <row r="346" spans="1:6" ht="29" x14ac:dyDescent="0.35">
      <c r="A346" s="555" t="s">
        <v>279</v>
      </c>
      <c r="B346" s="555" t="s">
        <v>867</v>
      </c>
      <c r="C346" s="555" t="s">
        <v>4676</v>
      </c>
      <c r="D346" s="555" t="s">
        <v>22912</v>
      </c>
      <c r="E346" s="555" t="s">
        <v>4675</v>
      </c>
      <c r="F346" s="561">
        <v>189</v>
      </c>
    </row>
    <row r="347" spans="1:6" x14ac:dyDescent="0.35">
      <c r="A347" s="555" t="s">
        <v>279</v>
      </c>
      <c r="B347" s="555" t="s">
        <v>867</v>
      </c>
      <c r="C347" s="555" t="s">
        <v>4674</v>
      </c>
      <c r="D347" s="555" t="s">
        <v>22913</v>
      </c>
      <c r="E347" s="555" t="s">
        <v>4673</v>
      </c>
      <c r="F347" s="561">
        <v>167</v>
      </c>
    </row>
    <row r="348" spans="1:6" ht="29" x14ac:dyDescent="0.35">
      <c r="A348" s="555" t="s">
        <v>279</v>
      </c>
      <c r="B348" s="555" t="s">
        <v>867</v>
      </c>
      <c r="C348" s="555" t="s">
        <v>4672</v>
      </c>
      <c r="D348" s="555" t="s">
        <v>22914</v>
      </c>
      <c r="E348" s="555" t="s">
        <v>4671</v>
      </c>
      <c r="F348" s="561">
        <v>111</v>
      </c>
    </row>
    <row r="349" spans="1:6" x14ac:dyDescent="0.35">
      <c r="A349" s="555" t="s">
        <v>279</v>
      </c>
      <c r="B349" s="555" t="s">
        <v>867</v>
      </c>
      <c r="C349" s="555" t="s">
        <v>4616</v>
      </c>
      <c r="D349" s="555" t="s">
        <v>22915</v>
      </c>
      <c r="E349" s="555" t="s">
        <v>4615</v>
      </c>
      <c r="F349" s="561">
        <v>66</v>
      </c>
    </row>
    <row r="350" spans="1:6" x14ac:dyDescent="0.35">
      <c r="A350" s="555" t="s">
        <v>280</v>
      </c>
      <c r="B350" s="555" t="s">
        <v>868</v>
      </c>
      <c r="C350" s="555" t="s">
        <v>4670</v>
      </c>
      <c r="D350" s="555" t="s">
        <v>22916</v>
      </c>
      <c r="E350" s="555" t="s">
        <v>4669</v>
      </c>
      <c r="F350" s="561">
        <v>143</v>
      </c>
    </row>
    <row r="351" spans="1:6" ht="29" x14ac:dyDescent="0.35">
      <c r="A351" s="555" t="s">
        <v>280</v>
      </c>
      <c r="B351" s="555" t="s">
        <v>868</v>
      </c>
      <c r="C351" s="555" t="s">
        <v>4668</v>
      </c>
      <c r="D351" s="555" t="s">
        <v>22917</v>
      </c>
      <c r="E351" s="555" t="s">
        <v>4667</v>
      </c>
      <c r="F351" s="561">
        <v>95</v>
      </c>
    </row>
    <row r="352" spans="1:6" x14ac:dyDescent="0.35">
      <c r="A352" s="555" t="s">
        <v>280</v>
      </c>
      <c r="B352" s="555" t="s">
        <v>868</v>
      </c>
      <c r="C352" s="555" t="s">
        <v>4666</v>
      </c>
      <c r="D352" s="555" t="s">
        <v>22918</v>
      </c>
      <c r="E352" s="555" t="s">
        <v>4665</v>
      </c>
      <c r="F352" s="561">
        <v>131</v>
      </c>
    </row>
    <row r="353" spans="1:6" ht="29" x14ac:dyDescent="0.35">
      <c r="A353" s="555" t="s">
        <v>280</v>
      </c>
      <c r="B353" s="555" t="s">
        <v>868</v>
      </c>
      <c r="C353" s="555" t="s">
        <v>4664</v>
      </c>
      <c r="D353" s="555" t="s">
        <v>22919</v>
      </c>
      <c r="E353" s="555" t="s">
        <v>4663</v>
      </c>
      <c r="F353" s="561">
        <v>250</v>
      </c>
    </row>
    <row r="354" spans="1:6" x14ac:dyDescent="0.35">
      <c r="A354" s="555" t="s">
        <v>280</v>
      </c>
      <c r="B354" s="555" t="s">
        <v>868</v>
      </c>
      <c r="C354" s="555" t="s">
        <v>4662</v>
      </c>
      <c r="D354" s="555" t="s">
        <v>22920</v>
      </c>
      <c r="E354" s="555" t="s">
        <v>4661</v>
      </c>
      <c r="F354" s="561">
        <v>131</v>
      </c>
    </row>
    <row r="355" spans="1:6" x14ac:dyDescent="0.35">
      <c r="A355" s="555" t="s">
        <v>281</v>
      </c>
      <c r="B355" s="555" t="s">
        <v>869</v>
      </c>
      <c r="C355" s="555" t="s">
        <v>4660</v>
      </c>
      <c r="D355" s="555" t="s">
        <v>22921</v>
      </c>
      <c r="E355" s="555" t="s">
        <v>4659</v>
      </c>
      <c r="F355" s="561">
        <v>105</v>
      </c>
    </row>
    <row r="356" spans="1:6" x14ac:dyDescent="0.35">
      <c r="A356" s="555" t="s">
        <v>281</v>
      </c>
      <c r="B356" s="555" t="s">
        <v>869</v>
      </c>
      <c r="C356" s="555" t="s">
        <v>4658</v>
      </c>
      <c r="D356" s="555" t="s">
        <v>22922</v>
      </c>
      <c r="E356" s="555" t="s">
        <v>4657</v>
      </c>
      <c r="F356" s="561">
        <v>151</v>
      </c>
    </row>
    <row r="357" spans="1:6" x14ac:dyDescent="0.35">
      <c r="A357" s="555" t="s">
        <v>281</v>
      </c>
      <c r="B357" s="555" t="s">
        <v>869</v>
      </c>
      <c r="C357" s="555" t="s">
        <v>4656</v>
      </c>
      <c r="D357" s="555" t="s">
        <v>22923</v>
      </c>
      <c r="E357" s="555" t="s">
        <v>4655</v>
      </c>
      <c r="F357" s="561">
        <v>163</v>
      </c>
    </row>
    <row r="358" spans="1:6" x14ac:dyDescent="0.35">
      <c r="A358" s="555" t="s">
        <v>281</v>
      </c>
      <c r="B358" s="555" t="s">
        <v>869</v>
      </c>
      <c r="C358" s="555" t="s">
        <v>4654</v>
      </c>
      <c r="D358" s="555" t="s">
        <v>22924</v>
      </c>
      <c r="E358" s="555" t="s">
        <v>4653</v>
      </c>
      <c r="F358" s="561">
        <v>151</v>
      </c>
    </row>
    <row r="359" spans="1:6" x14ac:dyDescent="0.35">
      <c r="A359" s="555" t="s">
        <v>282</v>
      </c>
      <c r="B359" s="555" t="s">
        <v>870</v>
      </c>
      <c r="C359" s="555" t="s">
        <v>4498</v>
      </c>
      <c r="D359" s="555" t="s">
        <v>22925</v>
      </c>
      <c r="E359" s="555" t="s">
        <v>4497</v>
      </c>
      <c r="F359" s="561">
        <v>136</v>
      </c>
    </row>
    <row r="360" spans="1:6" x14ac:dyDescent="0.35">
      <c r="A360" s="555" t="s">
        <v>282</v>
      </c>
      <c r="B360" s="555" t="s">
        <v>870</v>
      </c>
      <c r="C360" s="555" t="s">
        <v>4638</v>
      </c>
      <c r="D360" s="555" t="s">
        <v>22926</v>
      </c>
      <c r="E360" s="555" t="s">
        <v>4637</v>
      </c>
      <c r="F360" s="561">
        <v>109</v>
      </c>
    </row>
    <row r="361" spans="1:6" x14ac:dyDescent="0.35">
      <c r="A361" s="555" t="s">
        <v>282</v>
      </c>
      <c r="B361" s="555" t="s">
        <v>870</v>
      </c>
      <c r="C361" s="555" t="s">
        <v>4652</v>
      </c>
      <c r="D361" s="555" t="s">
        <v>22927</v>
      </c>
      <c r="E361" s="555" t="s">
        <v>4651</v>
      </c>
      <c r="F361" s="561">
        <v>96</v>
      </c>
    </row>
    <row r="362" spans="1:6" x14ac:dyDescent="0.35">
      <c r="A362" s="555" t="s">
        <v>282</v>
      </c>
      <c r="B362" s="555" t="s">
        <v>870</v>
      </c>
      <c r="C362" s="555" t="s">
        <v>4650</v>
      </c>
      <c r="D362" s="555" t="s">
        <v>22928</v>
      </c>
      <c r="E362" s="555" t="s">
        <v>4649</v>
      </c>
      <c r="F362" s="561">
        <v>109</v>
      </c>
    </row>
    <row r="363" spans="1:6" ht="29" x14ac:dyDescent="0.35">
      <c r="A363" s="555" t="s">
        <v>283</v>
      </c>
      <c r="B363" s="555" t="s">
        <v>871</v>
      </c>
      <c r="C363" s="555" t="s">
        <v>4498</v>
      </c>
      <c r="D363" s="555" t="s">
        <v>22929</v>
      </c>
      <c r="E363" s="555" t="s">
        <v>4497</v>
      </c>
      <c r="F363" s="561">
        <v>111</v>
      </c>
    </row>
    <row r="364" spans="1:6" ht="29" x14ac:dyDescent="0.35">
      <c r="A364" s="555" t="s">
        <v>283</v>
      </c>
      <c r="B364" s="555" t="s">
        <v>871</v>
      </c>
      <c r="C364" s="555" t="s">
        <v>4638</v>
      </c>
      <c r="D364" s="555" t="s">
        <v>22930</v>
      </c>
      <c r="E364" s="555" t="s">
        <v>4637</v>
      </c>
      <c r="F364" s="561">
        <v>87</v>
      </c>
    </row>
    <row r="365" spans="1:6" ht="29" x14ac:dyDescent="0.35">
      <c r="A365" s="555" t="s">
        <v>283</v>
      </c>
      <c r="B365" s="555" t="s">
        <v>871</v>
      </c>
      <c r="C365" s="555" t="s">
        <v>4648</v>
      </c>
      <c r="D365" s="555" t="s">
        <v>22931</v>
      </c>
      <c r="E365" s="555" t="s">
        <v>4647</v>
      </c>
      <c r="F365" s="561">
        <v>111</v>
      </c>
    </row>
    <row r="366" spans="1:6" ht="29" x14ac:dyDescent="0.35">
      <c r="A366" s="555" t="s">
        <v>283</v>
      </c>
      <c r="B366" s="555" t="s">
        <v>871</v>
      </c>
      <c r="C366" s="555" t="s">
        <v>4646</v>
      </c>
      <c r="D366" s="555" t="s">
        <v>22932</v>
      </c>
      <c r="E366" s="555" t="s">
        <v>4645</v>
      </c>
      <c r="F366" s="561">
        <v>111</v>
      </c>
    </row>
    <row r="367" spans="1:6" x14ac:dyDescent="0.35">
      <c r="A367" s="555" t="s">
        <v>284</v>
      </c>
      <c r="B367" s="555" t="s">
        <v>872</v>
      </c>
      <c r="C367" s="555" t="s">
        <v>4520</v>
      </c>
      <c r="D367" s="555" t="s">
        <v>22933</v>
      </c>
      <c r="E367" s="555" t="s">
        <v>4519</v>
      </c>
      <c r="F367" s="561">
        <v>137</v>
      </c>
    </row>
    <row r="368" spans="1:6" x14ac:dyDescent="0.35">
      <c r="A368" s="555" t="s">
        <v>284</v>
      </c>
      <c r="B368" s="555" t="s">
        <v>872</v>
      </c>
      <c r="C368" s="555" t="s">
        <v>4518</v>
      </c>
      <c r="D368" s="555" t="s">
        <v>22934</v>
      </c>
      <c r="E368" s="555" t="s">
        <v>4517</v>
      </c>
      <c r="F368" s="561">
        <v>125</v>
      </c>
    </row>
    <row r="369" spans="1:6" x14ac:dyDescent="0.35">
      <c r="A369" s="555" t="s">
        <v>284</v>
      </c>
      <c r="B369" s="555" t="s">
        <v>872</v>
      </c>
      <c r="C369" s="555" t="s">
        <v>4644</v>
      </c>
      <c r="D369" s="555" t="s">
        <v>22935</v>
      </c>
      <c r="E369" s="555" t="s">
        <v>4643</v>
      </c>
      <c r="F369" s="561">
        <v>182</v>
      </c>
    </row>
    <row r="370" spans="1:6" x14ac:dyDescent="0.35">
      <c r="A370" s="555" t="s">
        <v>284</v>
      </c>
      <c r="B370" s="555" t="s">
        <v>872</v>
      </c>
      <c r="C370" s="555" t="s">
        <v>4642</v>
      </c>
      <c r="D370" s="555" t="s">
        <v>22936</v>
      </c>
      <c r="E370" s="555" t="s">
        <v>4641</v>
      </c>
      <c r="F370" s="561">
        <v>125</v>
      </c>
    </row>
    <row r="371" spans="1:6" ht="29" x14ac:dyDescent="0.35">
      <c r="A371" s="555" t="s">
        <v>284</v>
      </c>
      <c r="B371" s="555" t="s">
        <v>872</v>
      </c>
      <c r="C371" s="555" t="s">
        <v>4640</v>
      </c>
      <c r="D371" s="555" t="s">
        <v>22937</v>
      </c>
      <c r="E371" s="555" t="s">
        <v>4639</v>
      </c>
      <c r="F371" s="561">
        <v>91</v>
      </c>
    </row>
    <row r="372" spans="1:6" x14ac:dyDescent="0.35">
      <c r="A372" s="555" t="s">
        <v>285</v>
      </c>
      <c r="B372" s="555" t="s">
        <v>873</v>
      </c>
      <c r="C372" s="555" t="s">
        <v>4498</v>
      </c>
      <c r="D372" s="555" t="s">
        <v>22938</v>
      </c>
      <c r="E372" s="555" t="s">
        <v>4497</v>
      </c>
      <c r="F372" s="561">
        <v>133</v>
      </c>
    </row>
    <row r="373" spans="1:6" x14ac:dyDescent="0.35">
      <c r="A373" s="555" t="s">
        <v>285</v>
      </c>
      <c r="B373" s="555" t="s">
        <v>873</v>
      </c>
      <c r="C373" s="555" t="s">
        <v>4638</v>
      </c>
      <c r="D373" s="555" t="s">
        <v>22939</v>
      </c>
      <c r="E373" s="555" t="s">
        <v>4637</v>
      </c>
      <c r="F373" s="561">
        <v>107</v>
      </c>
    </row>
    <row r="374" spans="1:6" x14ac:dyDescent="0.35">
      <c r="A374" s="555" t="s">
        <v>285</v>
      </c>
      <c r="B374" s="555" t="s">
        <v>873</v>
      </c>
      <c r="C374" s="555" t="s">
        <v>4636</v>
      </c>
      <c r="D374" s="555" t="s">
        <v>22940</v>
      </c>
      <c r="E374" s="555" t="s">
        <v>4635</v>
      </c>
      <c r="F374" s="561">
        <v>120</v>
      </c>
    </row>
    <row r="375" spans="1:6" x14ac:dyDescent="0.35">
      <c r="A375" s="555" t="s">
        <v>285</v>
      </c>
      <c r="B375" s="555" t="s">
        <v>873</v>
      </c>
      <c r="C375" s="555" t="s">
        <v>4634</v>
      </c>
      <c r="D375" s="555" t="s">
        <v>22941</v>
      </c>
      <c r="E375" s="555" t="s">
        <v>4633</v>
      </c>
      <c r="F375" s="561">
        <v>120</v>
      </c>
    </row>
    <row r="376" spans="1:6" x14ac:dyDescent="0.35">
      <c r="A376" s="555" t="s">
        <v>286</v>
      </c>
      <c r="B376" s="555" t="s">
        <v>874</v>
      </c>
      <c r="C376" s="555" t="s">
        <v>4632</v>
      </c>
      <c r="D376" s="555" t="s">
        <v>22942</v>
      </c>
      <c r="E376" s="555" t="s">
        <v>4631</v>
      </c>
      <c r="F376" s="561">
        <v>150</v>
      </c>
    </row>
    <row r="377" spans="1:6" x14ac:dyDescent="0.35">
      <c r="A377" s="555" t="s">
        <v>286</v>
      </c>
      <c r="B377" s="555" t="s">
        <v>874</v>
      </c>
      <c r="C377" s="555" t="s">
        <v>4630</v>
      </c>
      <c r="D377" s="555" t="s">
        <v>22943</v>
      </c>
      <c r="E377" s="555" t="s">
        <v>4629</v>
      </c>
      <c r="F377" s="561">
        <v>171</v>
      </c>
    </row>
    <row r="378" spans="1:6" x14ac:dyDescent="0.35">
      <c r="A378" s="555" t="s">
        <v>286</v>
      </c>
      <c r="B378" s="555" t="s">
        <v>874</v>
      </c>
      <c r="C378" s="555" t="s">
        <v>4628</v>
      </c>
      <c r="D378" s="555" t="s">
        <v>22944</v>
      </c>
      <c r="E378" s="555" t="s">
        <v>4627</v>
      </c>
      <c r="F378" s="561">
        <v>150</v>
      </c>
    </row>
    <row r="379" spans="1:6" x14ac:dyDescent="0.35">
      <c r="A379" s="555" t="s">
        <v>286</v>
      </c>
      <c r="B379" s="555" t="s">
        <v>874</v>
      </c>
      <c r="C379" s="555" t="s">
        <v>4626</v>
      </c>
      <c r="D379" s="555" t="s">
        <v>22945</v>
      </c>
      <c r="E379" s="555" t="s">
        <v>4625</v>
      </c>
      <c r="F379" s="561">
        <v>129</v>
      </c>
    </row>
    <row r="380" spans="1:6" ht="29" x14ac:dyDescent="0.35">
      <c r="A380" s="555" t="s">
        <v>287</v>
      </c>
      <c r="B380" s="555" t="s">
        <v>875</v>
      </c>
      <c r="C380" s="555" t="s">
        <v>4624</v>
      </c>
      <c r="D380" s="555" t="s">
        <v>22946</v>
      </c>
      <c r="E380" s="555" t="s">
        <v>4623</v>
      </c>
      <c r="F380" s="561">
        <v>156</v>
      </c>
    </row>
    <row r="381" spans="1:6" ht="29" x14ac:dyDescent="0.35">
      <c r="A381" s="555" t="s">
        <v>287</v>
      </c>
      <c r="B381" s="555" t="s">
        <v>875</v>
      </c>
      <c r="C381" s="555" t="s">
        <v>4622</v>
      </c>
      <c r="D381" s="555" t="s">
        <v>22947</v>
      </c>
      <c r="E381" s="555" t="s">
        <v>4621</v>
      </c>
      <c r="F381" s="561">
        <v>120</v>
      </c>
    </row>
    <row r="382" spans="1:6" ht="29" x14ac:dyDescent="0.35">
      <c r="A382" s="555" t="s">
        <v>287</v>
      </c>
      <c r="B382" s="555" t="s">
        <v>875</v>
      </c>
      <c r="C382" s="555" t="s">
        <v>4620</v>
      </c>
      <c r="D382" s="555" t="s">
        <v>22948</v>
      </c>
      <c r="E382" s="555" t="s">
        <v>4619</v>
      </c>
      <c r="F382" s="561">
        <v>108</v>
      </c>
    </row>
    <row r="383" spans="1:6" ht="29" x14ac:dyDescent="0.35">
      <c r="A383" s="555" t="s">
        <v>287</v>
      </c>
      <c r="B383" s="555" t="s">
        <v>875</v>
      </c>
      <c r="C383" s="555" t="s">
        <v>4618</v>
      </c>
      <c r="D383" s="555" t="s">
        <v>22949</v>
      </c>
      <c r="E383" s="555" t="s">
        <v>4617</v>
      </c>
      <c r="F383" s="561">
        <v>96</v>
      </c>
    </row>
    <row r="384" spans="1:6" x14ac:dyDescent="0.35">
      <c r="A384" s="555" t="s">
        <v>288</v>
      </c>
      <c r="B384" s="555" t="s">
        <v>876</v>
      </c>
      <c r="C384" s="555" t="s">
        <v>4616</v>
      </c>
      <c r="D384" s="555" t="s">
        <v>22950</v>
      </c>
      <c r="E384" s="555" t="s">
        <v>4615</v>
      </c>
      <c r="F384" s="561">
        <v>67</v>
      </c>
    </row>
    <row r="385" spans="1:6" x14ac:dyDescent="0.35">
      <c r="A385" s="555" t="s">
        <v>288</v>
      </c>
      <c r="B385" s="555" t="s">
        <v>876</v>
      </c>
      <c r="C385" s="555" t="s">
        <v>4614</v>
      </c>
      <c r="D385" s="555" t="s">
        <v>22951</v>
      </c>
      <c r="E385" s="555" t="s">
        <v>4613</v>
      </c>
      <c r="F385" s="561">
        <v>101</v>
      </c>
    </row>
    <row r="386" spans="1:6" x14ac:dyDescent="0.35">
      <c r="A386" s="555" t="s">
        <v>288</v>
      </c>
      <c r="B386" s="555" t="s">
        <v>876</v>
      </c>
      <c r="C386" s="555" t="s">
        <v>4612</v>
      </c>
      <c r="D386" s="555" t="s">
        <v>22952</v>
      </c>
      <c r="E386" s="555" t="s">
        <v>4611</v>
      </c>
      <c r="F386" s="561">
        <v>101</v>
      </c>
    </row>
    <row r="387" spans="1:6" ht="29" x14ac:dyDescent="0.35">
      <c r="A387" s="555" t="s">
        <v>288</v>
      </c>
      <c r="B387" s="555" t="s">
        <v>876</v>
      </c>
      <c r="C387" s="555" t="s">
        <v>4610</v>
      </c>
      <c r="D387" s="555" t="s">
        <v>22953</v>
      </c>
      <c r="E387" s="555" t="s">
        <v>4609</v>
      </c>
      <c r="F387" s="561">
        <v>179</v>
      </c>
    </row>
    <row r="388" spans="1:6" x14ac:dyDescent="0.35">
      <c r="A388" s="555" t="s">
        <v>288</v>
      </c>
      <c r="B388" s="555" t="s">
        <v>876</v>
      </c>
      <c r="C388" s="555" t="s">
        <v>4608</v>
      </c>
      <c r="D388" s="555" t="s">
        <v>22954</v>
      </c>
      <c r="E388" s="555" t="s">
        <v>4607</v>
      </c>
      <c r="F388" s="561">
        <v>201</v>
      </c>
    </row>
    <row r="389" spans="1:6" x14ac:dyDescent="0.35">
      <c r="A389" s="555" t="s">
        <v>288</v>
      </c>
      <c r="B389" s="555" t="s">
        <v>876</v>
      </c>
      <c r="C389" s="555" t="s">
        <v>4606</v>
      </c>
      <c r="D389" s="555" t="s">
        <v>22955</v>
      </c>
      <c r="E389" s="555" t="s">
        <v>4605</v>
      </c>
      <c r="F389" s="561">
        <v>101</v>
      </c>
    </row>
    <row r="390" spans="1:6" x14ac:dyDescent="0.35">
      <c r="A390" s="555" t="s">
        <v>289</v>
      </c>
      <c r="B390" s="555" t="s">
        <v>877</v>
      </c>
      <c r="C390" s="555" t="s">
        <v>4498</v>
      </c>
      <c r="D390" s="555" t="s">
        <v>22956</v>
      </c>
      <c r="E390" s="555" t="s">
        <v>4497</v>
      </c>
      <c r="F390" s="561">
        <v>127</v>
      </c>
    </row>
    <row r="391" spans="1:6" x14ac:dyDescent="0.35">
      <c r="A391" s="555" t="s">
        <v>289</v>
      </c>
      <c r="B391" s="555" t="s">
        <v>877</v>
      </c>
      <c r="C391" s="555" t="s">
        <v>4576</v>
      </c>
      <c r="D391" s="555" t="s">
        <v>22957</v>
      </c>
      <c r="E391" s="555" t="s">
        <v>4575</v>
      </c>
      <c r="F391" s="561">
        <v>115</v>
      </c>
    </row>
    <row r="392" spans="1:6" x14ac:dyDescent="0.35">
      <c r="A392" s="555" t="s">
        <v>289</v>
      </c>
      <c r="B392" s="555" t="s">
        <v>877</v>
      </c>
      <c r="C392" s="555" t="s">
        <v>4604</v>
      </c>
      <c r="D392" s="555" t="s">
        <v>22958</v>
      </c>
      <c r="E392" s="555" t="s">
        <v>4603</v>
      </c>
      <c r="F392" s="561">
        <v>204</v>
      </c>
    </row>
    <row r="393" spans="1:6" x14ac:dyDescent="0.35">
      <c r="A393" s="555" t="s">
        <v>289</v>
      </c>
      <c r="B393" s="555" t="s">
        <v>877</v>
      </c>
      <c r="C393" s="555" t="s">
        <v>4602</v>
      </c>
      <c r="D393" s="555" t="s">
        <v>22959</v>
      </c>
      <c r="E393" s="555" t="s">
        <v>4601</v>
      </c>
      <c r="F393" s="561">
        <v>114</v>
      </c>
    </row>
    <row r="394" spans="1:6" x14ac:dyDescent="0.35">
      <c r="A394" s="555" t="s">
        <v>290</v>
      </c>
      <c r="B394" s="555" t="s">
        <v>878</v>
      </c>
      <c r="C394" s="555" t="s">
        <v>4498</v>
      </c>
      <c r="D394" s="555" t="s">
        <v>22960</v>
      </c>
      <c r="E394" s="555" t="s">
        <v>4497</v>
      </c>
      <c r="F394" s="561">
        <v>136</v>
      </c>
    </row>
    <row r="395" spans="1:6" x14ac:dyDescent="0.35">
      <c r="A395" s="555" t="s">
        <v>290</v>
      </c>
      <c r="B395" s="555" t="s">
        <v>878</v>
      </c>
      <c r="C395" s="555" t="s">
        <v>4576</v>
      </c>
      <c r="D395" s="555" t="s">
        <v>22961</v>
      </c>
      <c r="E395" s="555" t="s">
        <v>4575</v>
      </c>
      <c r="F395" s="561">
        <v>123</v>
      </c>
    </row>
    <row r="396" spans="1:6" x14ac:dyDescent="0.35">
      <c r="A396" s="555" t="s">
        <v>290</v>
      </c>
      <c r="B396" s="555" t="s">
        <v>878</v>
      </c>
      <c r="C396" s="555" t="s">
        <v>4600</v>
      </c>
      <c r="D396" s="555" t="s">
        <v>22962</v>
      </c>
      <c r="E396" s="555" t="s">
        <v>4599</v>
      </c>
      <c r="F396" s="561">
        <v>109</v>
      </c>
    </row>
    <row r="397" spans="1:6" x14ac:dyDescent="0.35">
      <c r="A397" s="555" t="s">
        <v>290</v>
      </c>
      <c r="B397" s="555" t="s">
        <v>878</v>
      </c>
      <c r="C397" s="555" t="s">
        <v>4598</v>
      </c>
      <c r="D397" s="555" t="s">
        <v>22963</v>
      </c>
      <c r="E397" s="555" t="s">
        <v>4597</v>
      </c>
      <c r="F397" s="561">
        <v>82</v>
      </c>
    </row>
    <row r="398" spans="1:6" x14ac:dyDescent="0.35">
      <c r="A398" s="555" t="s">
        <v>291</v>
      </c>
      <c r="B398" s="555" t="s">
        <v>879</v>
      </c>
      <c r="C398" s="555" t="s">
        <v>4520</v>
      </c>
      <c r="D398" s="555" t="s">
        <v>22964</v>
      </c>
      <c r="E398" s="555" t="s">
        <v>4519</v>
      </c>
      <c r="F398" s="561">
        <v>133</v>
      </c>
    </row>
    <row r="399" spans="1:6" x14ac:dyDescent="0.35">
      <c r="A399" s="555" t="s">
        <v>291</v>
      </c>
      <c r="B399" s="555" t="s">
        <v>879</v>
      </c>
      <c r="C399" s="555" t="s">
        <v>4518</v>
      </c>
      <c r="D399" s="555" t="s">
        <v>22965</v>
      </c>
      <c r="E399" s="555" t="s">
        <v>4517</v>
      </c>
      <c r="F399" s="561">
        <v>122</v>
      </c>
    </row>
    <row r="400" spans="1:6" x14ac:dyDescent="0.35">
      <c r="A400" s="555" t="s">
        <v>291</v>
      </c>
      <c r="B400" s="555" t="s">
        <v>879</v>
      </c>
      <c r="C400" s="555" t="s">
        <v>4544</v>
      </c>
      <c r="D400" s="555" t="s">
        <v>22966</v>
      </c>
      <c r="E400" s="555" t="s">
        <v>4543</v>
      </c>
      <c r="F400" s="561">
        <v>200</v>
      </c>
    </row>
    <row r="401" spans="1:6" x14ac:dyDescent="0.35">
      <c r="A401" s="555" t="s">
        <v>291</v>
      </c>
      <c r="B401" s="555" t="s">
        <v>879</v>
      </c>
      <c r="C401" s="555" t="s">
        <v>4596</v>
      </c>
      <c r="D401" s="555" t="s">
        <v>22967</v>
      </c>
      <c r="E401" s="555" t="s">
        <v>4595</v>
      </c>
      <c r="F401" s="561">
        <v>144</v>
      </c>
    </row>
    <row r="402" spans="1:6" x14ac:dyDescent="0.35">
      <c r="A402" s="555" t="s">
        <v>291</v>
      </c>
      <c r="B402" s="555" t="s">
        <v>879</v>
      </c>
      <c r="C402" s="555" t="s">
        <v>4594</v>
      </c>
      <c r="D402" s="555" t="s">
        <v>22968</v>
      </c>
      <c r="E402" s="555" t="s">
        <v>4593</v>
      </c>
      <c r="F402" s="561">
        <v>122</v>
      </c>
    </row>
    <row r="403" spans="1:6" ht="29" x14ac:dyDescent="0.35">
      <c r="A403" s="555" t="s">
        <v>291</v>
      </c>
      <c r="B403" s="555" t="s">
        <v>879</v>
      </c>
      <c r="C403" s="555" t="s">
        <v>4592</v>
      </c>
      <c r="D403" s="555" t="s">
        <v>22969</v>
      </c>
      <c r="E403" s="555" t="s">
        <v>4591</v>
      </c>
      <c r="F403" s="561">
        <v>89</v>
      </c>
    </row>
    <row r="404" spans="1:6" x14ac:dyDescent="0.35">
      <c r="A404" s="555" t="s">
        <v>292</v>
      </c>
      <c r="B404" s="555" t="s">
        <v>880</v>
      </c>
      <c r="C404" s="555" t="s">
        <v>4498</v>
      </c>
      <c r="D404" s="555" t="s">
        <v>22970</v>
      </c>
      <c r="E404" s="555" t="s">
        <v>4497</v>
      </c>
      <c r="F404" s="561">
        <v>138</v>
      </c>
    </row>
    <row r="405" spans="1:6" x14ac:dyDescent="0.35">
      <c r="A405" s="555" t="s">
        <v>292</v>
      </c>
      <c r="B405" s="555" t="s">
        <v>880</v>
      </c>
      <c r="C405" s="555" t="s">
        <v>4590</v>
      </c>
      <c r="D405" s="555" t="s">
        <v>22971</v>
      </c>
      <c r="E405" s="555" t="s">
        <v>4589</v>
      </c>
      <c r="F405" s="561">
        <v>109</v>
      </c>
    </row>
    <row r="406" spans="1:6" x14ac:dyDescent="0.35">
      <c r="A406" s="555" t="s">
        <v>292</v>
      </c>
      <c r="B406" s="555" t="s">
        <v>880</v>
      </c>
      <c r="C406" s="555" t="s">
        <v>4588</v>
      </c>
      <c r="D406" s="555" t="s">
        <v>22972</v>
      </c>
      <c r="E406" s="555" t="s">
        <v>4587</v>
      </c>
      <c r="F406" s="561">
        <v>193</v>
      </c>
    </row>
    <row r="407" spans="1:6" x14ac:dyDescent="0.35">
      <c r="A407" s="555" t="s">
        <v>293</v>
      </c>
      <c r="B407" s="555" t="s">
        <v>881</v>
      </c>
      <c r="C407" s="555" t="s">
        <v>4498</v>
      </c>
      <c r="D407" s="555" t="s">
        <v>22973</v>
      </c>
      <c r="E407" s="555" t="s">
        <v>4497</v>
      </c>
      <c r="F407" s="561">
        <v>136</v>
      </c>
    </row>
    <row r="408" spans="1:6" x14ac:dyDescent="0.35">
      <c r="A408" s="555" t="s">
        <v>293</v>
      </c>
      <c r="B408" s="555" t="s">
        <v>881</v>
      </c>
      <c r="C408" s="555" t="s">
        <v>4576</v>
      </c>
      <c r="D408" s="555" t="s">
        <v>22974</v>
      </c>
      <c r="E408" s="555" t="s">
        <v>4575</v>
      </c>
      <c r="F408" s="561">
        <v>123</v>
      </c>
    </row>
    <row r="409" spans="1:6" x14ac:dyDescent="0.35">
      <c r="A409" s="555" t="s">
        <v>293</v>
      </c>
      <c r="B409" s="555" t="s">
        <v>881</v>
      </c>
      <c r="C409" s="555" t="s">
        <v>4586</v>
      </c>
      <c r="D409" s="555" t="s">
        <v>22975</v>
      </c>
      <c r="E409" s="555" t="s">
        <v>4585</v>
      </c>
      <c r="F409" s="561">
        <v>109</v>
      </c>
    </row>
    <row r="410" spans="1:6" x14ac:dyDescent="0.35">
      <c r="A410" s="555" t="s">
        <v>293</v>
      </c>
      <c r="B410" s="555" t="s">
        <v>881</v>
      </c>
      <c r="C410" s="555" t="s">
        <v>4584</v>
      </c>
      <c r="D410" s="555" t="s">
        <v>22976</v>
      </c>
      <c r="E410" s="555" t="s">
        <v>4583</v>
      </c>
      <c r="F410" s="561">
        <v>82</v>
      </c>
    </row>
    <row r="411" spans="1:6" x14ac:dyDescent="0.35">
      <c r="A411" s="555" t="s">
        <v>294</v>
      </c>
      <c r="B411" s="555" t="s">
        <v>882</v>
      </c>
      <c r="C411" s="555" t="s">
        <v>4582</v>
      </c>
      <c r="D411" s="555" t="s">
        <v>22977</v>
      </c>
      <c r="E411" s="555" t="s">
        <v>4581</v>
      </c>
      <c r="F411" s="561">
        <v>95</v>
      </c>
    </row>
    <row r="412" spans="1:6" x14ac:dyDescent="0.35">
      <c r="A412" s="555" t="s">
        <v>294</v>
      </c>
      <c r="B412" s="555" t="s">
        <v>882</v>
      </c>
      <c r="C412" s="555" t="s">
        <v>4580</v>
      </c>
      <c r="D412" s="555" t="s">
        <v>22978</v>
      </c>
      <c r="E412" s="555" t="s">
        <v>4579</v>
      </c>
      <c r="F412" s="561">
        <v>110</v>
      </c>
    </row>
    <row r="413" spans="1:6" x14ac:dyDescent="0.35">
      <c r="A413" s="555" t="s">
        <v>294</v>
      </c>
      <c r="B413" s="555" t="s">
        <v>882</v>
      </c>
      <c r="C413" s="555" t="s">
        <v>4578</v>
      </c>
      <c r="D413" s="555" t="s">
        <v>22979</v>
      </c>
      <c r="E413" s="555" t="s">
        <v>4577</v>
      </c>
      <c r="F413" s="561">
        <v>95</v>
      </c>
    </row>
    <row r="414" spans="1:6" x14ac:dyDescent="0.35">
      <c r="A414" s="555" t="s">
        <v>295</v>
      </c>
      <c r="B414" s="555" t="s">
        <v>883</v>
      </c>
      <c r="C414" s="555" t="s">
        <v>4498</v>
      </c>
      <c r="D414" s="555" t="s">
        <v>22980</v>
      </c>
      <c r="E414" s="555" t="s">
        <v>4497</v>
      </c>
      <c r="F414" s="561">
        <v>136</v>
      </c>
    </row>
    <row r="415" spans="1:6" x14ac:dyDescent="0.35">
      <c r="A415" s="555" t="s">
        <v>295</v>
      </c>
      <c r="B415" s="555" t="s">
        <v>883</v>
      </c>
      <c r="C415" s="555" t="s">
        <v>4576</v>
      </c>
      <c r="D415" s="555" t="s">
        <v>22981</v>
      </c>
      <c r="E415" s="555" t="s">
        <v>4575</v>
      </c>
      <c r="F415" s="561">
        <v>123</v>
      </c>
    </row>
    <row r="416" spans="1:6" x14ac:dyDescent="0.35">
      <c r="A416" s="555" t="s">
        <v>295</v>
      </c>
      <c r="B416" s="555" t="s">
        <v>883</v>
      </c>
      <c r="C416" s="555" t="s">
        <v>4574</v>
      </c>
      <c r="D416" s="555" t="s">
        <v>22982</v>
      </c>
      <c r="E416" s="555" t="s">
        <v>4573</v>
      </c>
      <c r="F416" s="561">
        <v>136</v>
      </c>
    </row>
    <row r="417" spans="1:6" x14ac:dyDescent="0.35">
      <c r="A417" s="555" t="s">
        <v>295</v>
      </c>
      <c r="B417" s="555" t="s">
        <v>883</v>
      </c>
      <c r="C417" s="555" t="s">
        <v>4572</v>
      </c>
      <c r="D417" s="555" t="s">
        <v>22983</v>
      </c>
      <c r="E417" s="555" t="s">
        <v>4571</v>
      </c>
      <c r="F417" s="561">
        <v>55</v>
      </c>
    </row>
    <row r="418" spans="1:6" x14ac:dyDescent="0.35">
      <c r="A418" s="555" t="s">
        <v>296</v>
      </c>
      <c r="B418" s="555" t="s">
        <v>884</v>
      </c>
      <c r="C418" s="555" t="s">
        <v>4570</v>
      </c>
      <c r="D418" s="555" t="s">
        <v>22984</v>
      </c>
      <c r="E418" s="555" t="s">
        <v>4569</v>
      </c>
      <c r="F418" s="561">
        <v>156</v>
      </c>
    </row>
    <row r="419" spans="1:6" x14ac:dyDescent="0.35">
      <c r="A419" s="555" t="s">
        <v>296</v>
      </c>
      <c r="B419" s="555" t="s">
        <v>884</v>
      </c>
      <c r="C419" s="555" t="s">
        <v>4568</v>
      </c>
      <c r="D419" s="555" t="s">
        <v>22985</v>
      </c>
      <c r="E419" s="555" t="s">
        <v>4567</v>
      </c>
      <c r="F419" s="561">
        <v>213</v>
      </c>
    </row>
    <row r="420" spans="1:6" x14ac:dyDescent="0.35">
      <c r="A420" s="555" t="s">
        <v>296</v>
      </c>
      <c r="B420" s="555" t="s">
        <v>884</v>
      </c>
      <c r="C420" s="555" t="s">
        <v>4566</v>
      </c>
      <c r="D420" s="555" t="s">
        <v>22986</v>
      </c>
      <c r="E420" s="555" t="s">
        <v>4565</v>
      </c>
      <c r="F420" s="561">
        <v>171</v>
      </c>
    </row>
    <row r="421" spans="1:6" x14ac:dyDescent="0.35">
      <c r="A421" s="555" t="s">
        <v>297</v>
      </c>
      <c r="B421" s="555" t="s">
        <v>885</v>
      </c>
      <c r="C421" s="555" t="s">
        <v>4564</v>
      </c>
      <c r="D421" s="555" t="s">
        <v>22987</v>
      </c>
      <c r="E421" s="555" t="s">
        <v>4563</v>
      </c>
      <c r="F421" s="561">
        <v>105</v>
      </c>
    </row>
    <row r="422" spans="1:6" x14ac:dyDescent="0.35">
      <c r="A422" s="555" t="s">
        <v>297</v>
      </c>
      <c r="B422" s="555" t="s">
        <v>885</v>
      </c>
      <c r="C422" s="555" t="s">
        <v>4562</v>
      </c>
      <c r="D422" s="555" t="s">
        <v>22988</v>
      </c>
      <c r="E422" s="555" t="s">
        <v>4561</v>
      </c>
      <c r="F422" s="561">
        <v>128</v>
      </c>
    </row>
    <row r="423" spans="1:6" x14ac:dyDescent="0.35">
      <c r="A423" s="555" t="s">
        <v>297</v>
      </c>
      <c r="B423" s="555" t="s">
        <v>885</v>
      </c>
      <c r="C423" s="555" t="s">
        <v>4560</v>
      </c>
      <c r="D423" s="555" t="s">
        <v>22989</v>
      </c>
      <c r="E423" s="555" t="s">
        <v>4559</v>
      </c>
      <c r="F423" s="561">
        <v>244</v>
      </c>
    </row>
    <row r="424" spans="1:6" x14ac:dyDescent="0.35">
      <c r="A424" s="555" t="s">
        <v>297</v>
      </c>
      <c r="B424" s="555" t="s">
        <v>885</v>
      </c>
      <c r="C424" s="555" t="s">
        <v>4558</v>
      </c>
      <c r="D424" s="555" t="s">
        <v>22990</v>
      </c>
      <c r="E424" s="555" t="s">
        <v>4557</v>
      </c>
      <c r="F424" s="561">
        <v>93</v>
      </c>
    </row>
    <row r="425" spans="1:6" x14ac:dyDescent="0.35">
      <c r="A425" s="555" t="s">
        <v>298</v>
      </c>
      <c r="B425" s="555" t="s">
        <v>886</v>
      </c>
      <c r="C425" s="555" t="s">
        <v>4556</v>
      </c>
      <c r="D425" s="555" t="s">
        <v>22991</v>
      </c>
      <c r="E425" s="555" t="s">
        <v>4555</v>
      </c>
      <c r="F425" s="561">
        <v>140</v>
      </c>
    </row>
    <row r="426" spans="1:6" x14ac:dyDescent="0.35">
      <c r="A426" s="555" t="s">
        <v>298</v>
      </c>
      <c r="B426" s="555" t="s">
        <v>886</v>
      </c>
      <c r="C426" s="555" t="s">
        <v>4554</v>
      </c>
      <c r="D426" s="555" t="s">
        <v>22992</v>
      </c>
      <c r="E426" s="555" t="s">
        <v>4553</v>
      </c>
      <c r="F426" s="561">
        <v>116</v>
      </c>
    </row>
    <row r="427" spans="1:6" x14ac:dyDescent="0.35">
      <c r="A427" s="555" t="s">
        <v>298</v>
      </c>
      <c r="B427" s="555" t="s">
        <v>886</v>
      </c>
      <c r="C427" s="555" t="s">
        <v>4552</v>
      </c>
      <c r="D427" s="555" t="s">
        <v>22993</v>
      </c>
      <c r="E427" s="555" t="s">
        <v>4551</v>
      </c>
      <c r="F427" s="561">
        <v>209</v>
      </c>
    </row>
    <row r="428" spans="1:6" x14ac:dyDescent="0.35">
      <c r="A428" s="555" t="s">
        <v>298</v>
      </c>
      <c r="B428" s="555" t="s">
        <v>886</v>
      </c>
      <c r="C428" s="555" t="s">
        <v>4550</v>
      </c>
      <c r="D428" s="555" t="s">
        <v>22994</v>
      </c>
      <c r="E428" s="555" t="s">
        <v>4549</v>
      </c>
      <c r="F428" s="561">
        <v>105</v>
      </c>
    </row>
    <row r="429" spans="1:6" ht="29" x14ac:dyDescent="0.35">
      <c r="A429" s="555" t="s">
        <v>299</v>
      </c>
      <c r="B429" s="555" t="s">
        <v>887</v>
      </c>
      <c r="C429" s="555" t="s">
        <v>4498</v>
      </c>
      <c r="D429" s="555" t="s">
        <v>22995</v>
      </c>
      <c r="E429" s="555" t="s">
        <v>4497</v>
      </c>
      <c r="F429" s="561">
        <v>124</v>
      </c>
    </row>
    <row r="430" spans="1:6" ht="29" x14ac:dyDescent="0.35">
      <c r="A430" s="555" t="s">
        <v>299</v>
      </c>
      <c r="B430" s="555" t="s">
        <v>887</v>
      </c>
      <c r="C430" s="555" t="s">
        <v>2912</v>
      </c>
      <c r="D430" s="555" t="s">
        <v>22996</v>
      </c>
      <c r="E430" s="555" t="s">
        <v>2911</v>
      </c>
      <c r="F430" s="561">
        <v>236</v>
      </c>
    </row>
    <row r="431" spans="1:6" ht="29" x14ac:dyDescent="0.35">
      <c r="A431" s="555" t="s">
        <v>299</v>
      </c>
      <c r="B431" s="555" t="s">
        <v>887</v>
      </c>
      <c r="C431" s="555" t="s">
        <v>4548</v>
      </c>
      <c r="D431" s="555" t="s">
        <v>22997</v>
      </c>
      <c r="E431" s="555" t="s">
        <v>4547</v>
      </c>
      <c r="F431" s="561">
        <v>86</v>
      </c>
    </row>
    <row r="432" spans="1:6" ht="29" x14ac:dyDescent="0.35">
      <c r="A432" s="555" t="s">
        <v>299</v>
      </c>
      <c r="B432" s="555" t="s">
        <v>887</v>
      </c>
      <c r="C432" s="555" t="s">
        <v>4546</v>
      </c>
      <c r="D432" s="555" t="s">
        <v>22998</v>
      </c>
      <c r="E432" s="555" t="s">
        <v>4545</v>
      </c>
      <c r="F432" s="561">
        <v>174</v>
      </c>
    </row>
    <row r="433" spans="1:6" x14ac:dyDescent="0.35">
      <c r="A433" s="555" t="s">
        <v>300</v>
      </c>
      <c r="B433" s="555" t="s">
        <v>888</v>
      </c>
      <c r="C433" s="555" t="s">
        <v>4520</v>
      </c>
      <c r="D433" s="555" t="s">
        <v>22999</v>
      </c>
      <c r="E433" s="555" t="s">
        <v>4519</v>
      </c>
      <c r="F433" s="561">
        <v>134</v>
      </c>
    </row>
    <row r="434" spans="1:6" x14ac:dyDescent="0.35">
      <c r="A434" s="555" t="s">
        <v>300</v>
      </c>
      <c r="B434" s="555" t="s">
        <v>888</v>
      </c>
      <c r="C434" s="555" t="s">
        <v>4518</v>
      </c>
      <c r="D434" s="555" t="s">
        <v>23000</v>
      </c>
      <c r="E434" s="555" t="s">
        <v>4517</v>
      </c>
      <c r="F434" s="561">
        <v>123</v>
      </c>
    </row>
    <row r="435" spans="1:6" x14ac:dyDescent="0.35">
      <c r="A435" s="555" t="s">
        <v>300</v>
      </c>
      <c r="B435" s="555" t="s">
        <v>888</v>
      </c>
      <c r="C435" s="555" t="s">
        <v>4544</v>
      </c>
      <c r="D435" s="555" t="s">
        <v>23001</v>
      </c>
      <c r="E435" s="555" t="s">
        <v>4543</v>
      </c>
      <c r="F435" s="561">
        <v>201</v>
      </c>
    </row>
    <row r="436" spans="1:6" x14ac:dyDescent="0.35">
      <c r="A436" s="555" t="s">
        <v>300</v>
      </c>
      <c r="B436" s="555" t="s">
        <v>888</v>
      </c>
      <c r="C436" s="555" t="s">
        <v>4542</v>
      </c>
      <c r="D436" s="555" t="s">
        <v>23002</v>
      </c>
      <c r="E436" s="555" t="s">
        <v>4541</v>
      </c>
      <c r="F436" s="561">
        <v>146</v>
      </c>
    </row>
    <row r="437" spans="1:6" x14ac:dyDescent="0.35">
      <c r="A437" s="555" t="s">
        <v>300</v>
      </c>
      <c r="B437" s="555" t="s">
        <v>888</v>
      </c>
      <c r="C437" s="555" t="s">
        <v>4540</v>
      </c>
      <c r="D437" s="555" t="s">
        <v>23003</v>
      </c>
      <c r="E437" s="555" t="s">
        <v>4539</v>
      </c>
      <c r="F437" s="561">
        <v>56</v>
      </c>
    </row>
    <row r="438" spans="1:6" ht="29" x14ac:dyDescent="0.35">
      <c r="A438" s="555" t="s">
        <v>300</v>
      </c>
      <c r="B438" s="555" t="s">
        <v>888</v>
      </c>
      <c r="C438" s="555" t="s">
        <v>4538</v>
      </c>
      <c r="D438" s="555" t="s">
        <v>23004</v>
      </c>
      <c r="E438" s="555" t="s">
        <v>4537</v>
      </c>
      <c r="F438" s="561">
        <v>90</v>
      </c>
    </row>
    <row r="439" spans="1:6" x14ac:dyDescent="0.35">
      <c r="A439" s="555" t="s">
        <v>301</v>
      </c>
      <c r="B439" s="555" t="s">
        <v>889</v>
      </c>
      <c r="C439" s="555" t="s">
        <v>4498</v>
      </c>
      <c r="D439" s="555" t="s">
        <v>23005</v>
      </c>
      <c r="E439" s="555" t="s">
        <v>4497</v>
      </c>
      <c r="F439" s="561">
        <v>122</v>
      </c>
    </row>
    <row r="440" spans="1:6" x14ac:dyDescent="0.35">
      <c r="A440" s="555" t="s">
        <v>301</v>
      </c>
      <c r="B440" s="555" t="s">
        <v>889</v>
      </c>
      <c r="C440" s="555" t="s">
        <v>4536</v>
      </c>
      <c r="D440" s="555" t="s">
        <v>23006</v>
      </c>
      <c r="E440" s="555" t="s">
        <v>4535</v>
      </c>
      <c r="F440" s="561">
        <v>85</v>
      </c>
    </row>
    <row r="441" spans="1:6" ht="29" x14ac:dyDescent="0.35">
      <c r="A441" s="555" t="s">
        <v>301</v>
      </c>
      <c r="B441" s="555" t="s">
        <v>889</v>
      </c>
      <c r="C441" s="555" t="s">
        <v>4534</v>
      </c>
      <c r="D441" s="555" t="s">
        <v>23007</v>
      </c>
      <c r="E441" s="555" t="s">
        <v>4533</v>
      </c>
      <c r="F441" s="561">
        <v>85</v>
      </c>
    </row>
    <row r="442" spans="1:6" ht="29" x14ac:dyDescent="0.35">
      <c r="A442" s="555" t="s">
        <v>301</v>
      </c>
      <c r="B442" s="555" t="s">
        <v>889</v>
      </c>
      <c r="C442" s="555" t="s">
        <v>4532</v>
      </c>
      <c r="D442" s="555" t="s">
        <v>23008</v>
      </c>
      <c r="E442" s="555" t="s">
        <v>4531</v>
      </c>
      <c r="F442" s="561">
        <v>97</v>
      </c>
    </row>
    <row r="443" spans="1:6" x14ac:dyDescent="0.35">
      <c r="A443" s="555" t="s">
        <v>301</v>
      </c>
      <c r="B443" s="555" t="s">
        <v>889</v>
      </c>
      <c r="C443" s="555" t="s">
        <v>4530</v>
      </c>
      <c r="D443" s="555" t="s">
        <v>23009</v>
      </c>
      <c r="E443" s="555" t="s">
        <v>4529</v>
      </c>
      <c r="F443" s="561">
        <v>61</v>
      </c>
    </row>
    <row r="444" spans="1:6" x14ac:dyDescent="0.35">
      <c r="A444" s="555" t="s">
        <v>302</v>
      </c>
      <c r="B444" s="555" t="s">
        <v>890</v>
      </c>
      <c r="C444" s="555" t="s">
        <v>4498</v>
      </c>
      <c r="D444" s="555" t="s">
        <v>23010</v>
      </c>
      <c r="E444" s="555" t="s">
        <v>4497</v>
      </c>
      <c r="F444" s="561">
        <v>132</v>
      </c>
    </row>
    <row r="445" spans="1:6" x14ac:dyDescent="0.35">
      <c r="A445" s="555" t="s">
        <v>302</v>
      </c>
      <c r="B445" s="555" t="s">
        <v>890</v>
      </c>
      <c r="C445" s="555" t="s">
        <v>4528</v>
      </c>
      <c r="D445" s="555" t="s">
        <v>23011</v>
      </c>
      <c r="E445" s="555" t="s">
        <v>4527</v>
      </c>
      <c r="F445" s="561">
        <v>92</v>
      </c>
    </row>
    <row r="446" spans="1:6" x14ac:dyDescent="0.35">
      <c r="A446" s="555" t="s">
        <v>302</v>
      </c>
      <c r="B446" s="555" t="s">
        <v>890</v>
      </c>
      <c r="C446" s="555" t="s">
        <v>4526</v>
      </c>
      <c r="D446" s="555" t="s">
        <v>23012</v>
      </c>
      <c r="E446" s="555" t="s">
        <v>4525</v>
      </c>
      <c r="F446" s="561">
        <v>106</v>
      </c>
    </row>
    <row r="447" spans="1:6" ht="29" x14ac:dyDescent="0.35">
      <c r="A447" s="555" t="s">
        <v>303</v>
      </c>
      <c r="B447" s="555" t="s">
        <v>891</v>
      </c>
      <c r="C447" s="555" t="s">
        <v>4506</v>
      </c>
      <c r="D447" s="555" t="s">
        <v>23013</v>
      </c>
      <c r="E447" s="555" t="s">
        <v>4505</v>
      </c>
      <c r="F447" s="561">
        <v>68</v>
      </c>
    </row>
    <row r="448" spans="1:6" ht="29" x14ac:dyDescent="0.35">
      <c r="A448" s="555" t="s">
        <v>303</v>
      </c>
      <c r="B448" s="555" t="s">
        <v>891</v>
      </c>
      <c r="C448" s="555" t="s">
        <v>4524</v>
      </c>
      <c r="D448" s="555" t="s">
        <v>23014</v>
      </c>
      <c r="E448" s="555" t="s">
        <v>4523</v>
      </c>
      <c r="F448" s="561">
        <v>109</v>
      </c>
    </row>
    <row r="449" spans="1:6" ht="29" x14ac:dyDescent="0.35">
      <c r="A449" s="555" t="s">
        <v>303</v>
      </c>
      <c r="B449" s="555" t="s">
        <v>891</v>
      </c>
      <c r="C449" s="555" t="s">
        <v>4522</v>
      </c>
      <c r="D449" s="555" t="s">
        <v>23015</v>
      </c>
      <c r="E449" s="555" t="s">
        <v>4521</v>
      </c>
      <c r="F449" s="561">
        <v>123</v>
      </c>
    </row>
    <row r="450" spans="1:6" ht="29" x14ac:dyDescent="0.35">
      <c r="A450" s="555" t="s">
        <v>304</v>
      </c>
      <c r="B450" s="555" t="s">
        <v>892</v>
      </c>
      <c r="C450" s="555" t="s">
        <v>4520</v>
      </c>
      <c r="D450" s="555" t="s">
        <v>23016</v>
      </c>
      <c r="E450" s="555" t="s">
        <v>4519</v>
      </c>
      <c r="F450" s="561">
        <v>137</v>
      </c>
    </row>
    <row r="451" spans="1:6" ht="29" x14ac:dyDescent="0.35">
      <c r="A451" s="555" t="s">
        <v>304</v>
      </c>
      <c r="B451" s="555" t="s">
        <v>892</v>
      </c>
      <c r="C451" s="555" t="s">
        <v>4518</v>
      </c>
      <c r="D451" s="555" t="s">
        <v>23017</v>
      </c>
      <c r="E451" s="555" t="s">
        <v>4517</v>
      </c>
      <c r="F451" s="561">
        <v>126</v>
      </c>
    </row>
    <row r="452" spans="1:6" ht="29" x14ac:dyDescent="0.35">
      <c r="A452" s="555" t="s">
        <v>304</v>
      </c>
      <c r="B452" s="555" t="s">
        <v>892</v>
      </c>
      <c r="C452" s="555" t="s">
        <v>4516</v>
      </c>
      <c r="D452" s="555" t="s">
        <v>23018</v>
      </c>
      <c r="E452" s="555" t="s">
        <v>4515</v>
      </c>
      <c r="F452" s="561">
        <v>149</v>
      </c>
    </row>
    <row r="453" spans="1:6" ht="29" x14ac:dyDescent="0.35">
      <c r="A453" s="555" t="s">
        <v>304</v>
      </c>
      <c r="B453" s="555" t="s">
        <v>892</v>
      </c>
      <c r="C453" s="555" t="s">
        <v>4514</v>
      </c>
      <c r="D453" s="555" t="s">
        <v>23019</v>
      </c>
      <c r="E453" s="555" t="s">
        <v>4513</v>
      </c>
      <c r="F453" s="561">
        <v>126</v>
      </c>
    </row>
    <row r="454" spans="1:6" ht="29" x14ac:dyDescent="0.35">
      <c r="A454" s="555" t="s">
        <v>304</v>
      </c>
      <c r="B454" s="555" t="s">
        <v>892</v>
      </c>
      <c r="C454" s="555" t="s">
        <v>4512</v>
      </c>
      <c r="D454" s="555" t="s">
        <v>23020</v>
      </c>
      <c r="E454" s="555" t="s">
        <v>4511</v>
      </c>
      <c r="F454" s="561">
        <v>92</v>
      </c>
    </row>
    <row r="455" spans="1:6" x14ac:dyDescent="0.35">
      <c r="A455" s="555" t="s">
        <v>305</v>
      </c>
      <c r="B455" s="555" t="s">
        <v>893</v>
      </c>
      <c r="C455" s="555" t="s">
        <v>1731</v>
      </c>
      <c r="D455" s="555" t="s">
        <v>23021</v>
      </c>
      <c r="E455" s="555" t="s">
        <v>1730</v>
      </c>
      <c r="F455" s="561">
        <v>75</v>
      </c>
    </row>
    <row r="456" spans="1:6" x14ac:dyDescent="0.35">
      <c r="A456" s="555" t="s">
        <v>305</v>
      </c>
      <c r="B456" s="555" t="s">
        <v>893</v>
      </c>
      <c r="C456" s="555" t="s">
        <v>4510</v>
      </c>
      <c r="D456" s="555" t="s">
        <v>23022</v>
      </c>
      <c r="E456" s="555" t="s">
        <v>4509</v>
      </c>
      <c r="F456" s="561">
        <v>135</v>
      </c>
    </row>
    <row r="457" spans="1:6" ht="29" x14ac:dyDescent="0.35">
      <c r="A457" s="555" t="s">
        <v>305</v>
      </c>
      <c r="B457" s="555" t="s">
        <v>893</v>
      </c>
      <c r="C457" s="555" t="s">
        <v>4508</v>
      </c>
      <c r="D457" s="555" t="s">
        <v>23023</v>
      </c>
      <c r="E457" s="555" t="s">
        <v>4507</v>
      </c>
      <c r="F457" s="561">
        <v>75</v>
      </c>
    </row>
    <row r="458" spans="1:6" ht="29" x14ac:dyDescent="0.35">
      <c r="A458" s="555" t="s">
        <v>305</v>
      </c>
      <c r="B458" s="555" t="s">
        <v>893</v>
      </c>
      <c r="C458" s="555" t="s">
        <v>4506</v>
      </c>
      <c r="D458" s="555" t="s">
        <v>23024</v>
      </c>
      <c r="E458" s="555" t="s">
        <v>4505</v>
      </c>
      <c r="F458" s="561">
        <v>75</v>
      </c>
    </row>
    <row r="459" spans="1:6" ht="29" x14ac:dyDescent="0.35">
      <c r="A459" s="555" t="s">
        <v>306</v>
      </c>
      <c r="B459" s="555" t="s">
        <v>894</v>
      </c>
      <c r="C459" s="555" t="s">
        <v>4496</v>
      </c>
      <c r="D459" s="555" t="s">
        <v>23025</v>
      </c>
      <c r="E459" s="555" t="s">
        <v>4495</v>
      </c>
      <c r="F459" s="561">
        <v>111</v>
      </c>
    </row>
    <row r="460" spans="1:6" x14ac:dyDescent="0.35">
      <c r="A460" s="555" t="s">
        <v>306</v>
      </c>
      <c r="B460" s="555" t="s">
        <v>894</v>
      </c>
      <c r="C460" s="555" t="s">
        <v>4504</v>
      </c>
      <c r="D460" s="555" t="s">
        <v>23026</v>
      </c>
      <c r="E460" s="555" t="s">
        <v>4503</v>
      </c>
      <c r="F460" s="561">
        <v>99</v>
      </c>
    </row>
    <row r="461" spans="1:6" x14ac:dyDescent="0.35">
      <c r="A461" s="555" t="s">
        <v>306</v>
      </c>
      <c r="B461" s="555" t="s">
        <v>894</v>
      </c>
      <c r="C461" s="555" t="s">
        <v>4502</v>
      </c>
      <c r="D461" s="555" t="s">
        <v>23027</v>
      </c>
      <c r="E461" s="555" t="s">
        <v>4501</v>
      </c>
      <c r="F461" s="561">
        <v>111</v>
      </c>
    </row>
    <row r="462" spans="1:6" x14ac:dyDescent="0.35">
      <c r="A462" s="555" t="s">
        <v>306</v>
      </c>
      <c r="B462" s="555" t="s">
        <v>894</v>
      </c>
      <c r="C462" s="555" t="s">
        <v>4500</v>
      </c>
      <c r="D462" s="555" t="s">
        <v>23028</v>
      </c>
      <c r="E462" s="555" t="s">
        <v>4499</v>
      </c>
      <c r="F462" s="561">
        <v>99</v>
      </c>
    </row>
    <row r="463" spans="1:6" ht="29" x14ac:dyDescent="0.35">
      <c r="A463" s="555" t="s">
        <v>307</v>
      </c>
      <c r="B463" s="555" t="s">
        <v>895</v>
      </c>
      <c r="C463" s="555" t="s">
        <v>4498</v>
      </c>
      <c r="D463" s="555" t="s">
        <v>23029</v>
      </c>
      <c r="E463" s="555" t="s">
        <v>4497</v>
      </c>
      <c r="F463" s="561">
        <v>115</v>
      </c>
    </row>
    <row r="464" spans="1:6" ht="29" x14ac:dyDescent="0.35">
      <c r="A464" s="555" t="s">
        <v>307</v>
      </c>
      <c r="B464" s="555" t="s">
        <v>895</v>
      </c>
      <c r="C464" s="555" t="s">
        <v>4496</v>
      </c>
      <c r="D464" s="555" t="s">
        <v>23030</v>
      </c>
      <c r="E464" s="555" t="s">
        <v>4495</v>
      </c>
      <c r="F464" s="561">
        <v>105</v>
      </c>
    </row>
    <row r="465" spans="1:6" ht="29" x14ac:dyDescent="0.35">
      <c r="A465" s="555" t="s">
        <v>307</v>
      </c>
      <c r="B465" s="555" t="s">
        <v>895</v>
      </c>
      <c r="C465" s="555" t="s">
        <v>4494</v>
      </c>
      <c r="D465" s="555" t="s">
        <v>23031</v>
      </c>
      <c r="E465" s="555" t="s">
        <v>4493</v>
      </c>
      <c r="F465" s="561">
        <v>92</v>
      </c>
    </row>
    <row r="466" spans="1:6" ht="29" x14ac:dyDescent="0.35">
      <c r="A466" s="555" t="s">
        <v>307</v>
      </c>
      <c r="B466" s="555" t="s">
        <v>895</v>
      </c>
      <c r="C466" s="555" t="s">
        <v>4492</v>
      </c>
      <c r="D466" s="555" t="s">
        <v>23032</v>
      </c>
      <c r="E466" s="555" t="s">
        <v>4491</v>
      </c>
      <c r="F466" s="561">
        <v>92</v>
      </c>
    </row>
    <row r="467" spans="1:6" ht="29" x14ac:dyDescent="0.35">
      <c r="A467" s="555" t="s">
        <v>307</v>
      </c>
      <c r="B467" s="555" t="s">
        <v>895</v>
      </c>
      <c r="C467" s="555" t="s">
        <v>4490</v>
      </c>
      <c r="D467" s="555" t="s">
        <v>23033</v>
      </c>
      <c r="E467" s="555" t="s">
        <v>4489</v>
      </c>
      <c r="F467" s="561">
        <v>58</v>
      </c>
    </row>
    <row r="468" spans="1:6" ht="29" x14ac:dyDescent="0.35">
      <c r="A468" s="555" t="s">
        <v>307</v>
      </c>
      <c r="B468" s="555" t="s">
        <v>895</v>
      </c>
      <c r="C468" s="555" t="s">
        <v>4488</v>
      </c>
      <c r="D468" s="555" t="s">
        <v>23034</v>
      </c>
      <c r="E468" s="555" t="s">
        <v>4487</v>
      </c>
      <c r="F468" s="561">
        <v>69</v>
      </c>
    </row>
    <row r="469" spans="1:6" ht="29" x14ac:dyDescent="0.35">
      <c r="A469" s="555" t="s">
        <v>307</v>
      </c>
      <c r="B469" s="555" t="s">
        <v>895</v>
      </c>
      <c r="C469" s="555" t="s">
        <v>4486</v>
      </c>
      <c r="D469" s="555" t="s">
        <v>23035</v>
      </c>
      <c r="E469" s="555" t="s">
        <v>4485</v>
      </c>
      <c r="F469" s="561">
        <v>69</v>
      </c>
    </row>
    <row r="470" spans="1:6" x14ac:dyDescent="0.35">
      <c r="A470" s="555" t="s">
        <v>308</v>
      </c>
      <c r="B470" s="555" t="s">
        <v>896</v>
      </c>
      <c r="C470" s="555" t="s">
        <v>4378</v>
      </c>
      <c r="D470" s="555" t="s">
        <v>23036</v>
      </c>
      <c r="E470" s="555" t="s">
        <v>4377</v>
      </c>
      <c r="F470" s="561">
        <v>66</v>
      </c>
    </row>
    <row r="471" spans="1:6" ht="29" x14ac:dyDescent="0.35">
      <c r="A471" s="555" t="s">
        <v>308</v>
      </c>
      <c r="B471" s="555" t="s">
        <v>896</v>
      </c>
      <c r="C471" s="555" t="s">
        <v>4484</v>
      </c>
      <c r="D471" s="555" t="s">
        <v>23037</v>
      </c>
      <c r="E471" s="555" t="s">
        <v>4483</v>
      </c>
      <c r="F471" s="561">
        <v>79</v>
      </c>
    </row>
    <row r="472" spans="1:6" ht="29" x14ac:dyDescent="0.35">
      <c r="A472" s="555" t="s">
        <v>308</v>
      </c>
      <c r="B472" s="555" t="s">
        <v>896</v>
      </c>
      <c r="C472" s="555" t="s">
        <v>4482</v>
      </c>
      <c r="D472" s="555" t="s">
        <v>23038</v>
      </c>
      <c r="E472" s="555" t="s">
        <v>4481</v>
      </c>
      <c r="F472" s="561">
        <v>118</v>
      </c>
    </row>
    <row r="473" spans="1:6" x14ac:dyDescent="0.35">
      <c r="A473" s="555" t="s">
        <v>308</v>
      </c>
      <c r="B473" s="555" t="s">
        <v>896</v>
      </c>
      <c r="C473" s="555" t="s">
        <v>4480</v>
      </c>
      <c r="D473" s="555" t="s">
        <v>23039</v>
      </c>
      <c r="E473" s="555" t="s">
        <v>4479</v>
      </c>
      <c r="F473" s="561">
        <v>237</v>
      </c>
    </row>
    <row r="474" spans="1:6" x14ac:dyDescent="0.35">
      <c r="A474" s="555" t="s">
        <v>309</v>
      </c>
      <c r="B474" s="555" t="s">
        <v>897</v>
      </c>
      <c r="C474" s="555" t="s">
        <v>4378</v>
      </c>
      <c r="D474" s="555" t="s">
        <v>23040</v>
      </c>
      <c r="E474" s="555" t="s">
        <v>4377</v>
      </c>
      <c r="F474" s="561">
        <v>59</v>
      </c>
    </row>
    <row r="475" spans="1:6" x14ac:dyDescent="0.35">
      <c r="A475" s="555" t="s">
        <v>309</v>
      </c>
      <c r="B475" s="555" t="s">
        <v>897</v>
      </c>
      <c r="C475" s="555" t="s">
        <v>4478</v>
      </c>
      <c r="D475" s="555" t="s">
        <v>23041</v>
      </c>
      <c r="E475" s="555" t="s">
        <v>4477</v>
      </c>
      <c r="F475" s="561">
        <v>119</v>
      </c>
    </row>
    <row r="476" spans="1:6" x14ac:dyDescent="0.35">
      <c r="A476" s="555" t="s">
        <v>309</v>
      </c>
      <c r="B476" s="555" t="s">
        <v>897</v>
      </c>
      <c r="C476" s="555" t="s">
        <v>4476</v>
      </c>
      <c r="D476" s="555" t="s">
        <v>23042</v>
      </c>
      <c r="E476" s="555" t="s">
        <v>4475</v>
      </c>
      <c r="F476" s="561">
        <v>83</v>
      </c>
    </row>
    <row r="477" spans="1:6" ht="29" x14ac:dyDescent="0.35">
      <c r="A477" s="555" t="s">
        <v>309</v>
      </c>
      <c r="B477" s="555" t="s">
        <v>897</v>
      </c>
      <c r="C477" s="555" t="s">
        <v>4474</v>
      </c>
      <c r="D477" s="555" t="s">
        <v>23043</v>
      </c>
      <c r="E477" s="555" t="s">
        <v>4473</v>
      </c>
      <c r="F477" s="561">
        <v>190</v>
      </c>
    </row>
    <row r="478" spans="1:6" x14ac:dyDescent="0.35">
      <c r="A478" s="555" t="s">
        <v>309</v>
      </c>
      <c r="B478" s="555" t="s">
        <v>897</v>
      </c>
      <c r="C478" s="555" t="s">
        <v>4472</v>
      </c>
      <c r="D478" s="555" t="s">
        <v>23044</v>
      </c>
      <c r="E478" s="555" t="s">
        <v>4471</v>
      </c>
      <c r="F478" s="561">
        <v>59</v>
      </c>
    </row>
    <row r="479" spans="1:6" x14ac:dyDescent="0.35">
      <c r="A479" s="559" t="s">
        <v>310</v>
      </c>
      <c r="B479" s="559" t="s">
        <v>898</v>
      </c>
      <c r="C479" s="559" t="s">
        <v>4378</v>
      </c>
      <c r="D479" s="555" t="s">
        <v>23045</v>
      </c>
      <c r="E479" s="555" t="s">
        <v>4377</v>
      </c>
      <c r="F479" s="561">
        <v>57</v>
      </c>
    </row>
    <row r="480" spans="1:6" ht="29" x14ac:dyDescent="0.35">
      <c r="A480" s="559" t="s">
        <v>310</v>
      </c>
      <c r="B480" s="559" t="s">
        <v>898</v>
      </c>
      <c r="C480" s="559" t="s">
        <v>4470</v>
      </c>
      <c r="D480" s="555" t="s">
        <v>23046</v>
      </c>
      <c r="E480" s="555" t="s">
        <v>4469</v>
      </c>
      <c r="F480" s="561">
        <v>206</v>
      </c>
    </row>
    <row r="481" spans="1:6" x14ac:dyDescent="0.35">
      <c r="A481" s="559" t="s">
        <v>310</v>
      </c>
      <c r="B481" s="559" t="s">
        <v>898</v>
      </c>
      <c r="C481" s="559" t="s">
        <v>4468</v>
      </c>
      <c r="D481" s="555" t="s">
        <v>23047</v>
      </c>
      <c r="E481" s="555" t="s">
        <v>4467</v>
      </c>
      <c r="F481" s="561">
        <v>207</v>
      </c>
    </row>
    <row r="482" spans="1:6" x14ac:dyDescent="0.35">
      <c r="A482" s="559" t="s">
        <v>310</v>
      </c>
      <c r="B482" s="559" t="s">
        <v>898</v>
      </c>
      <c r="C482" s="559" t="s">
        <v>4466</v>
      </c>
      <c r="D482" s="555" t="s">
        <v>23048</v>
      </c>
      <c r="E482" s="555" t="s">
        <v>4465</v>
      </c>
      <c r="F482" s="561">
        <v>195</v>
      </c>
    </row>
    <row r="483" spans="1:6" x14ac:dyDescent="0.35">
      <c r="A483" s="559" t="s">
        <v>310</v>
      </c>
      <c r="B483" s="559" t="s">
        <v>898</v>
      </c>
      <c r="C483" s="559" t="s">
        <v>4464</v>
      </c>
      <c r="D483" s="555" t="s">
        <v>23049</v>
      </c>
      <c r="E483" s="555" t="s">
        <v>4463</v>
      </c>
      <c r="F483" s="561">
        <v>126</v>
      </c>
    </row>
    <row r="484" spans="1:6" ht="29" x14ac:dyDescent="0.35">
      <c r="A484" s="555" t="s">
        <v>311</v>
      </c>
      <c r="B484" s="555" t="s">
        <v>899</v>
      </c>
      <c r="C484" s="555" t="s">
        <v>4378</v>
      </c>
      <c r="D484" s="555" t="s">
        <v>23050</v>
      </c>
      <c r="E484" s="555" t="s">
        <v>4377</v>
      </c>
      <c r="F484" s="561">
        <v>68</v>
      </c>
    </row>
    <row r="485" spans="1:6" ht="29" x14ac:dyDescent="0.35">
      <c r="A485" s="555" t="s">
        <v>311</v>
      </c>
      <c r="B485" s="555" t="s">
        <v>899</v>
      </c>
      <c r="C485" s="555" t="s">
        <v>4462</v>
      </c>
      <c r="D485" s="555" t="s">
        <v>23051</v>
      </c>
      <c r="E485" s="555" t="s">
        <v>4461</v>
      </c>
      <c r="F485" s="561">
        <v>162</v>
      </c>
    </row>
    <row r="486" spans="1:6" ht="29" x14ac:dyDescent="0.35">
      <c r="A486" s="555" t="s">
        <v>311</v>
      </c>
      <c r="B486" s="555" t="s">
        <v>899</v>
      </c>
      <c r="C486" s="555" t="s">
        <v>4460</v>
      </c>
      <c r="D486" s="555" t="s">
        <v>23052</v>
      </c>
      <c r="E486" s="555" t="s">
        <v>4459</v>
      </c>
      <c r="F486" s="561">
        <v>352</v>
      </c>
    </row>
    <row r="487" spans="1:6" x14ac:dyDescent="0.35">
      <c r="A487" s="559" t="s">
        <v>312</v>
      </c>
      <c r="B487" s="559" t="s">
        <v>900</v>
      </c>
      <c r="C487" s="559" t="s">
        <v>4378</v>
      </c>
      <c r="D487" s="555" t="s">
        <v>23053</v>
      </c>
      <c r="E487" s="555" t="s">
        <v>4377</v>
      </c>
      <c r="F487" s="561">
        <v>58</v>
      </c>
    </row>
    <row r="488" spans="1:6" x14ac:dyDescent="0.35">
      <c r="A488" s="559" t="s">
        <v>312</v>
      </c>
      <c r="B488" s="559" t="s">
        <v>900</v>
      </c>
      <c r="C488" s="559" t="s">
        <v>4458</v>
      </c>
      <c r="D488" s="555" t="s">
        <v>23054</v>
      </c>
      <c r="E488" s="555" t="s">
        <v>4457</v>
      </c>
      <c r="F488" s="561">
        <v>150</v>
      </c>
    </row>
    <row r="489" spans="1:6" x14ac:dyDescent="0.35">
      <c r="A489" s="559" t="s">
        <v>312</v>
      </c>
      <c r="B489" s="559" t="s">
        <v>900</v>
      </c>
      <c r="C489" s="559" t="s">
        <v>4456</v>
      </c>
      <c r="D489" s="555" t="s">
        <v>23055</v>
      </c>
      <c r="E489" s="555" t="s">
        <v>4455</v>
      </c>
      <c r="F489" s="561">
        <v>231</v>
      </c>
    </row>
    <row r="490" spans="1:6" x14ac:dyDescent="0.35">
      <c r="A490" s="559" t="s">
        <v>312</v>
      </c>
      <c r="B490" s="559" t="s">
        <v>900</v>
      </c>
      <c r="C490" s="559" t="s">
        <v>4454</v>
      </c>
      <c r="D490" s="555" t="s">
        <v>23056</v>
      </c>
      <c r="E490" s="555" t="s">
        <v>4453</v>
      </c>
      <c r="F490" s="561">
        <v>255</v>
      </c>
    </row>
    <row r="491" spans="1:6" x14ac:dyDescent="0.35">
      <c r="A491" s="555" t="s">
        <v>313</v>
      </c>
      <c r="B491" s="555" t="s">
        <v>901</v>
      </c>
      <c r="C491" s="555" t="s">
        <v>4446</v>
      </c>
      <c r="D491" s="555" t="s">
        <v>23057</v>
      </c>
      <c r="E491" s="555" t="s">
        <v>4445</v>
      </c>
      <c r="F491" s="561">
        <v>109</v>
      </c>
    </row>
    <row r="492" spans="1:6" x14ac:dyDescent="0.35">
      <c r="A492" s="555" t="s">
        <v>313</v>
      </c>
      <c r="B492" s="555" t="s">
        <v>901</v>
      </c>
      <c r="C492" s="555" t="s">
        <v>4444</v>
      </c>
      <c r="D492" s="555" t="s">
        <v>23058</v>
      </c>
      <c r="E492" s="555" t="s">
        <v>4443</v>
      </c>
      <c r="F492" s="561">
        <v>109</v>
      </c>
    </row>
    <row r="493" spans="1:6" x14ac:dyDescent="0.35">
      <c r="A493" s="555" t="s">
        <v>313</v>
      </c>
      <c r="B493" s="555" t="s">
        <v>901</v>
      </c>
      <c r="C493" s="555" t="s">
        <v>4452</v>
      </c>
      <c r="D493" s="555" t="s">
        <v>23059</v>
      </c>
      <c r="E493" s="555" t="s">
        <v>4451</v>
      </c>
      <c r="F493" s="561">
        <v>61</v>
      </c>
    </row>
    <row r="494" spans="1:6" x14ac:dyDescent="0.35">
      <c r="A494" s="555" t="s">
        <v>313</v>
      </c>
      <c r="B494" s="555" t="s">
        <v>901</v>
      </c>
      <c r="C494" s="555" t="s">
        <v>4450</v>
      </c>
      <c r="D494" s="555" t="s">
        <v>23060</v>
      </c>
      <c r="E494" s="555" t="s">
        <v>4449</v>
      </c>
      <c r="F494" s="561">
        <v>231</v>
      </c>
    </row>
    <row r="495" spans="1:6" ht="29" x14ac:dyDescent="0.35">
      <c r="A495" s="555" t="s">
        <v>313</v>
      </c>
      <c r="B495" s="555" t="s">
        <v>901</v>
      </c>
      <c r="C495" s="555" t="s">
        <v>4448</v>
      </c>
      <c r="D495" s="555" t="s">
        <v>23061</v>
      </c>
      <c r="E495" s="555" t="s">
        <v>4447</v>
      </c>
      <c r="F495" s="561">
        <v>170</v>
      </c>
    </row>
    <row r="496" spans="1:6" x14ac:dyDescent="0.35">
      <c r="A496" s="555" t="s">
        <v>314</v>
      </c>
      <c r="B496" s="555" t="s">
        <v>902</v>
      </c>
      <c r="C496" s="555" t="s">
        <v>4446</v>
      </c>
      <c r="D496" s="555" t="s">
        <v>23062</v>
      </c>
      <c r="E496" s="555" t="s">
        <v>4445</v>
      </c>
      <c r="F496" s="561">
        <v>109</v>
      </c>
    </row>
    <row r="497" spans="1:6" x14ac:dyDescent="0.35">
      <c r="A497" s="555" t="s">
        <v>314</v>
      </c>
      <c r="B497" s="555" t="s">
        <v>902</v>
      </c>
      <c r="C497" s="555" t="s">
        <v>4444</v>
      </c>
      <c r="D497" s="555" t="s">
        <v>23063</v>
      </c>
      <c r="E497" s="555" t="s">
        <v>4443</v>
      </c>
      <c r="F497" s="561">
        <v>109</v>
      </c>
    </row>
    <row r="498" spans="1:6" ht="29" x14ac:dyDescent="0.35">
      <c r="A498" s="555" t="s">
        <v>314</v>
      </c>
      <c r="B498" s="555" t="s">
        <v>902</v>
      </c>
      <c r="C498" s="555" t="s">
        <v>4442</v>
      </c>
      <c r="D498" s="555" t="s">
        <v>23064</v>
      </c>
      <c r="E498" s="555" t="s">
        <v>4441</v>
      </c>
      <c r="F498" s="561">
        <v>37</v>
      </c>
    </row>
    <row r="499" spans="1:6" x14ac:dyDescent="0.35">
      <c r="A499" s="555" t="s">
        <v>314</v>
      </c>
      <c r="B499" s="555" t="s">
        <v>902</v>
      </c>
      <c r="C499" s="555" t="s">
        <v>4440</v>
      </c>
      <c r="D499" s="555" t="s">
        <v>23065</v>
      </c>
      <c r="E499" s="555" t="s">
        <v>4439</v>
      </c>
      <c r="F499" s="561">
        <v>73</v>
      </c>
    </row>
    <row r="500" spans="1:6" ht="29" x14ac:dyDescent="0.35">
      <c r="A500" s="555" t="s">
        <v>314</v>
      </c>
      <c r="B500" s="555" t="s">
        <v>902</v>
      </c>
      <c r="C500" s="555" t="s">
        <v>4438</v>
      </c>
      <c r="D500" s="555" t="s">
        <v>23066</v>
      </c>
      <c r="E500" s="555" t="s">
        <v>4437</v>
      </c>
      <c r="F500" s="561">
        <v>352</v>
      </c>
    </row>
    <row r="501" spans="1:6" ht="29" x14ac:dyDescent="0.35">
      <c r="A501" s="555" t="s">
        <v>315</v>
      </c>
      <c r="B501" s="555" t="s">
        <v>903</v>
      </c>
      <c r="C501" s="555" t="s">
        <v>4378</v>
      </c>
      <c r="D501" s="555" t="s">
        <v>23067</v>
      </c>
      <c r="E501" s="555" t="s">
        <v>4377</v>
      </c>
      <c r="F501" s="561">
        <v>55</v>
      </c>
    </row>
    <row r="502" spans="1:6" ht="29" x14ac:dyDescent="0.35">
      <c r="A502" s="555" t="s">
        <v>315</v>
      </c>
      <c r="B502" s="555" t="s">
        <v>903</v>
      </c>
      <c r="C502" s="555" t="s">
        <v>4436</v>
      </c>
      <c r="D502" s="555" t="s">
        <v>23068</v>
      </c>
      <c r="E502" s="555" t="s">
        <v>4435</v>
      </c>
      <c r="F502" s="561">
        <v>89</v>
      </c>
    </row>
    <row r="503" spans="1:6" ht="29" x14ac:dyDescent="0.35">
      <c r="A503" s="555" t="s">
        <v>315</v>
      </c>
      <c r="B503" s="555" t="s">
        <v>903</v>
      </c>
      <c r="C503" s="555" t="s">
        <v>4434</v>
      </c>
      <c r="D503" s="555" t="s">
        <v>23069</v>
      </c>
      <c r="E503" s="555" t="s">
        <v>4433</v>
      </c>
      <c r="F503" s="561">
        <v>89</v>
      </c>
    </row>
    <row r="504" spans="1:6" ht="29" x14ac:dyDescent="0.35">
      <c r="A504" s="555" t="s">
        <v>315</v>
      </c>
      <c r="B504" s="555" t="s">
        <v>903</v>
      </c>
      <c r="C504" s="555" t="s">
        <v>4432</v>
      </c>
      <c r="D504" s="555" t="s">
        <v>23070</v>
      </c>
      <c r="E504" s="555" t="s">
        <v>4431</v>
      </c>
      <c r="F504" s="561">
        <v>222</v>
      </c>
    </row>
    <row r="505" spans="1:6" ht="29" x14ac:dyDescent="0.35">
      <c r="A505" s="555" t="s">
        <v>315</v>
      </c>
      <c r="B505" s="555" t="s">
        <v>903</v>
      </c>
      <c r="C505" s="555" t="s">
        <v>4430</v>
      </c>
      <c r="D505" s="555" t="s">
        <v>23071</v>
      </c>
      <c r="E505" s="555" t="s">
        <v>4429</v>
      </c>
      <c r="F505" s="561">
        <v>111</v>
      </c>
    </row>
    <row r="506" spans="1:6" ht="29" x14ac:dyDescent="0.35">
      <c r="A506" s="555" t="s">
        <v>315</v>
      </c>
      <c r="B506" s="555" t="s">
        <v>903</v>
      </c>
      <c r="C506" s="555" t="s">
        <v>4428</v>
      </c>
      <c r="D506" s="555" t="s">
        <v>23072</v>
      </c>
      <c r="E506" s="555" t="s">
        <v>4427</v>
      </c>
      <c r="F506" s="561">
        <v>244</v>
      </c>
    </row>
    <row r="507" spans="1:6" x14ac:dyDescent="0.35">
      <c r="A507" s="555" t="s">
        <v>316</v>
      </c>
      <c r="B507" s="555" t="s">
        <v>904</v>
      </c>
      <c r="C507" s="555" t="s">
        <v>4378</v>
      </c>
      <c r="D507" s="555" t="s">
        <v>23073</v>
      </c>
      <c r="E507" s="555" t="s">
        <v>4377</v>
      </c>
      <c r="F507" s="561">
        <v>55</v>
      </c>
    </row>
    <row r="508" spans="1:6" x14ac:dyDescent="0.35">
      <c r="A508" s="555" t="s">
        <v>316</v>
      </c>
      <c r="B508" s="555" t="s">
        <v>904</v>
      </c>
      <c r="C508" s="555" t="s">
        <v>4422</v>
      </c>
      <c r="D508" s="555" t="s">
        <v>23074</v>
      </c>
      <c r="E508" s="555" t="s">
        <v>4421</v>
      </c>
      <c r="F508" s="561">
        <v>244</v>
      </c>
    </row>
    <row r="509" spans="1:6" ht="29" x14ac:dyDescent="0.35">
      <c r="A509" s="555" t="s">
        <v>316</v>
      </c>
      <c r="B509" s="555" t="s">
        <v>904</v>
      </c>
      <c r="C509" s="555" t="s">
        <v>4420</v>
      </c>
      <c r="D509" s="555" t="s">
        <v>23075</v>
      </c>
      <c r="E509" s="555" t="s">
        <v>4419</v>
      </c>
      <c r="F509" s="561">
        <v>100</v>
      </c>
    </row>
    <row r="510" spans="1:6" x14ac:dyDescent="0.35">
      <c r="A510" s="555" t="s">
        <v>316</v>
      </c>
      <c r="B510" s="555" t="s">
        <v>904</v>
      </c>
      <c r="C510" s="555" t="s">
        <v>4418</v>
      </c>
      <c r="D510" s="555" t="s">
        <v>23076</v>
      </c>
      <c r="E510" s="555" t="s">
        <v>4417</v>
      </c>
      <c r="F510" s="561">
        <v>211</v>
      </c>
    </row>
    <row r="511" spans="1:6" x14ac:dyDescent="0.35">
      <c r="A511" s="555" t="s">
        <v>316</v>
      </c>
      <c r="B511" s="555" t="s">
        <v>904</v>
      </c>
      <c r="C511" s="555" t="s">
        <v>4426</v>
      </c>
      <c r="D511" s="555" t="s">
        <v>23077</v>
      </c>
      <c r="E511" s="555" t="s">
        <v>4425</v>
      </c>
      <c r="F511" s="561">
        <v>111</v>
      </c>
    </row>
    <row r="512" spans="1:6" x14ac:dyDescent="0.35">
      <c r="A512" s="555" t="s">
        <v>316</v>
      </c>
      <c r="B512" s="555" t="s">
        <v>904</v>
      </c>
      <c r="C512" s="555" t="s">
        <v>4424</v>
      </c>
      <c r="D512" s="555" t="s">
        <v>23078</v>
      </c>
      <c r="E512" s="555" t="s">
        <v>4423</v>
      </c>
      <c r="F512" s="561">
        <v>89</v>
      </c>
    </row>
    <row r="513" spans="1:6" x14ac:dyDescent="0.35">
      <c r="A513" s="555" t="s">
        <v>317</v>
      </c>
      <c r="B513" s="555" t="s">
        <v>905</v>
      </c>
      <c r="C513" s="555" t="s">
        <v>4378</v>
      </c>
      <c r="D513" s="555" t="s">
        <v>23079</v>
      </c>
      <c r="E513" s="555" t="s">
        <v>4377</v>
      </c>
      <c r="F513" s="561">
        <v>54</v>
      </c>
    </row>
    <row r="514" spans="1:6" x14ac:dyDescent="0.35">
      <c r="A514" s="555" t="s">
        <v>317</v>
      </c>
      <c r="B514" s="555" t="s">
        <v>905</v>
      </c>
      <c r="C514" s="555" t="s">
        <v>4422</v>
      </c>
      <c r="D514" s="555" t="s">
        <v>23080</v>
      </c>
      <c r="E514" s="555" t="s">
        <v>4421</v>
      </c>
      <c r="F514" s="561">
        <v>239</v>
      </c>
    </row>
    <row r="515" spans="1:6" ht="29" x14ac:dyDescent="0.35">
      <c r="A515" s="555" t="s">
        <v>317</v>
      </c>
      <c r="B515" s="555" t="s">
        <v>905</v>
      </c>
      <c r="C515" s="555" t="s">
        <v>4420</v>
      </c>
      <c r="D515" s="555" t="s">
        <v>23081</v>
      </c>
      <c r="E515" s="555" t="s">
        <v>4419</v>
      </c>
      <c r="F515" s="561">
        <v>98</v>
      </c>
    </row>
    <row r="516" spans="1:6" x14ac:dyDescent="0.35">
      <c r="A516" s="555" t="s">
        <v>317</v>
      </c>
      <c r="B516" s="555" t="s">
        <v>905</v>
      </c>
      <c r="C516" s="555" t="s">
        <v>4418</v>
      </c>
      <c r="D516" s="555" t="s">
        <v>23082</v>
      </c>
      <c r="E516" s="555" t="s">
        <v>4417</v>
      </c>
      <c r="F516" s="561">
        <v>207</v>
      </c>
    </row>
    <row r="517" spans="1:6" x14ac:dyDescent="0.35">
      <c r="A517" s="555" t="s">
        <v>317</v>
      </c>
      <c r="B517" s="555" t="s">
        <v>905</v>
      </c>
      <c r="C517" s="555" t="s">
        <v>4416</v>
      </c>
      <c r="D517" s="555" t="s">
        <v>23083</v>
      </c>
      <c r="E517" s="555" t="s">
        <v>4415</v>
      </c>
      <c r="F517" s="561">
        <v>120</v>
      </c>
    </row>
    <row r="518" spans="1:6" x14ac:dyDescent="0.35">
      <c r="A518" s="555" t="s">
        <v>317</v>
      </c>
      <c r="B518" s="555" t="s">
        <v>905</v>
      </c>
      <c r="C518" s="555" t="s">
        <v>4414</v>
      </c>
      <c r="D518" s="555" t="s">
        <v>23084</v>
      </c>
      <c r="E518" s="555" t="s">
        <v>4413</v>
      </c>
      <c r="F518" s="561">
        <v>87</v>
      </c>
    </row>
    <row r="519" spans="1:6" x14ac:dyDescent="0.35">
      <c r="A519" s="555" t="s">
        <v>317</v>
      </c>
      <c r="B519" s="555" t="s">
        <v>905</v>
      </c>
      <c r="C519" s="555" t="s">
        <v>4412</v>
      </c>
      <c r="D519" s="555" t="s">
        <v>23085</v>
      </c>
      <c r="E519" s="555" t="s">
        <v>4411</v>
      </c>
      <c r="F519" s="561">
        <v>185</v>
      </c>
    </row>
    <row r="520" spans="1:6" x14ac:dyDescent="0.35">
      <c r="A520" s="555" t="s">
        <v>318</v>
      </c>
      <c r="B520" s="555" t="s">
        <v>906</v>
      </c>
      <c r="C520" s="555" t="s">
        <v>4378</v>
      </c>
      <c r="D520" s="555" t="s">
        <v>23086</v>
      </c>
      <c r="E520" s="555" t="s">
        <v>4377</v>
      </c>
      <c r="F520" s="561">
        <v>57</v>
      </c>
    </row>
    <row r="521" spans="1:6" x14ac:dyDescent="0.35">
      <c r="A521" s="555" t="s">
        <v>318</v>
      </c>
      <c r="B521" s="555" t="s">
        <v>906</v>
      </c>
      <c r="C521" s="555" t="s">
        <v>4376</v>
      </c>
      <c r="D521" s="555" t="s">
        <v>23087</v>
      </c>
      <c r="E521" s="555" t="s">
        <v>4375</v>
      </c>
      <c r="F521" s="561">
        <v>159</v>
      </c>
    </row>
    <row r="522" spans="1:6" x14ac:dyDescent="0.35">
      <c r="A522" s="555" t="s">
        <v>318</v>
      </c>
      <c r="B522" s="555" t="s">
        <v>906</v>
      </c>
      <c r="C522" s="555" t="s">
        <v>4410</v>
      </c>
      <c r="D522" s="555" t="s">
        <v>23088</v>
      </c>
      <c r="E522" s="555" t="s">
        <v>4409</v>
      </c>
      <c r="F522" s="561">
        <v>125</v>
      </c>
    </row>
    <row r="523" spans="1:6" ht="29" x14ac:dyDescent="0.35">
      <c r="A523" s="555" t="s">
        <v>318</v>
      </c>
      <c r="B523" s="555" t="s">
        <v>906</v>
      </c>
      <c r="C523" s="555" t="s">
        <v>4408</v>
      </c>
      <c r="D523" s="555" t="s">
        <v>23089</v>
      </c>
      <c r="E523" s="555" t="s">
        <v>4407</v>
      </c>
      <c r="F523" s="561">
        <v>205</v>
      </c>
    </row>
    <row r="524" spans="1:6" ht="29" x14ac:dyDescent="0.35">
      <c r="A524" s="555" t="s">
        <v>318</v>
      </c>
      <c r="B524" s="555" t="s">
        <v>906</v>
      </c>
      <c r="C524" s="555" t="s">
        <v>4406</v>
      </c>
      <c r="D524" s="555" t="s">
        <v>23090</v>
      </c>
      <c r="E524" s="555" t="s">
        <v>4405</v>
      </c>
      <c r="F524" s="561">
        <v>114</v>
      </c>
    </row>
    <row r="525" spans="1:6" ht="29" x14ac:dyDescent="0.35">
      <c r="A525" s="555" t="s">
        <v>319</v>
      </c>
      <c r="B525" s="555" t="s">
        <v>907</v>
      </c>
      <c r="C525" s="555" t="s">
        <v>4404</v>
      </c>
      <c r="D525" s="555" t="s">
        <v>23091</v>
      </c>
      <c r="E525" s="555" t="s">
        <v>4403</v>
      </c>
      <c r="F525" s="561">
        <v>162</v>
      </c>
    </row>
    <row r="526" spans="1:6" ht="29" x14ac:dyDescent="0.35">
      <c r="A526" s="555" t="s">
        <v>319</v>
      </c>
      <c r="B526" s="555" t="s">
        <v>907</v>
      </c>
      <c r="C526" s="555" t="s">
        <v>4402</v>
      </c>
      <c r="D526" s="555" t="s">
        <v>23092</v>
      </c>
      <c r="E526" s="555" t="s">
        <v>4401</v>
      </c>
      <c r="F526" s="561">
        <v>138</v>
      </c>
    </row>
    <row r="527" spans="1:6" ht="29" x14ac:dyDescent="0.35">
      <c r="A527" s="555" t="s">
        <v>320</v>
      </c>
      <c r="B527" s="555" t="s">
        <v>908</v>
      </c>
      <c r="C527" s="555" t="s">
        <v>4400</v>
      </c>
      <c r="D527" s="555" t="s">
        <v>23093</v>
      </c>
      <c r="E527" s="555" t="s">
        <v>4399</v>
      </c>
      <c r="F527" s="561">
        <v>211</v>
      </c>
    </row>
    <row r="528" spans="1:6" ht="29" x14ac:dyDescent="0.35">
      <c r="A528" s="555" t="s">
        <v>320</v>
      </c>
      <c r="B528" s="555" t="s">
        <v>908</v>
      </c>
      <c r="C528" s="555" t="s">
        <v>4398</v>
      </c>
      <c r="D528" s="555" t="s">
        <v>23094</v>
      </c>
      <c r="E528" s="555" t="s">
        <v>4397</v>
      </c>
      <c r="F528" s="561">
        <v>174</v>
      </c>
    </row>
    <row r="529" spans="1:6" ht="29" x14ac:dyDescent="0.35">
      <c r="A529" s="555" t="s">
        <v>320</v>
      </c>
      <c r="B529" s="555" t="s">
        <v>908</v>
      </c>
      <c r="C529" s="555" t="s">
        <v>4396</v>
      </c>
      <c r="D529" s="555" t="s">
        <v>23095</v>
      </c>
      <c r="E529" s="555" t="s">
        <v>4395</v>
      </c>
      <c r="F529" s="561">
        <v>136</v>
      </c>
    </row>
    <row r="530" spans="1:6" ht="29" x14ac:dyDescent="0.35">
      <c r="A530" s="555" t="s">
        <v>320</v>
      </c>
      <c r="B530" s="555" t="s">
        <v>908</v>
      </c>
      <c r="C530" s="555" t="s">
        <v>4394</v>
      </c>
      <c r="D530" s="555" t="s">
        <v>23096</v>
      </c>
      <c r="E530" s="555" t="s">
        <v>4393</v>
      </c>
      <c r="F530" s="561">
        <v>99</v>
      </c>
    </row>
    <row r="531" spans="1:6" ht="29" x14ac:dyDescent="0.35">
      <c r="A531" s="555" t="s">
        <v>321</v>
      </c>
      <c r="B531" s="555" t="s">
        <v>909</v>
      </c>
      <c r="C531" s="555" t="s">
        <v>4392</v>
      </c>
      <c r="D531" s="555" t="s">
        <v>23097</v>
      </c>
      <c r="E531" s="555" t="s">
        <v>4391</v>
      </c>
      <c r="F531" s="561">
        <v>150</v>
      </c>
    </row>
    <row r="532" spans="1:6" ht="29" x14ac:dyDescent="0.35">
      <c r="A532" s="555" t="s">
        <v>321</v>
      </c>
      <c r="B532" s="555" t="s">
        <v>909</v>
      </c>
      <c r="C532" s="555" t="s">
        <v>4390</v>
      </c>
      <c r="D532" s="555" t="s">
        <v>23098</v>
      </c>
      <c r="E532" s="555" t="s">
        <v>4389</v>
      </c>
      <c r="F532" s="561">
        <v>219</v>
      </c>
    </row>
    <row r="533" spans="1:6" x14ac:dyDescent="0.35">
      <c r="A533" s="555" t="s">
        <v>321</v>
      </c>
      <c r="B533" s="555" t="s">
        <v>909</v>
      </c>
      <c r="C533" s="555" t="s">
        <v>4388</v>
      </c>
      <c r="D533" s="555" t="s">
        <v>23099</v>
      </c>
      <c r="E533" s="555" t="s">
        <v>4387</v>
      </c>
      <c r="F533" s="561">
        <v>115</v>
      </c>
    </row>
    <row r="534" spans="1:6" x14ac:dyDescent="0.35">
      <c r="A534" s="555" t="s">
        <v>321</v>
      </c>
      <c r="B534" s="555" t="s">
        <v>909</v>
      </c>
      <c r="C534" s="555" t="s">
        <v>4386</v>
      </c>
      <c r="D534" s="555" t="s">
        <v>23100</v>
      </c>
      <c r="E534" s="555" t="s">
        <v>4385</v>
      </c>
      <c r="F534" s="561">
        <v>58</v>
      </c>
    </row>
    <row r="535" spans="1:6" x14ac:dyDescent="0.35">
      <c r="A535" s="555" t="s">
        <v>321</v>
      </c>
      <c r="B535" s="555" t="s">
        <v>909</v>
      </c>
      <c r="C535" s="555" t="s">
        <v>4378</v>
      </c>
      <c r="D535" s="555" t="s">
        <v>23101</v>
      </c>
      <c r="E535" s="555" t="s">
        <v>4377</v>
      </c>
      <c r="F535" s="561">
        <v>58</v>
      </c>
    </row>
    <row r="536" spans="1:6" ht="29" x14ac:dyDescent="0.35">
      <c r="A536" s="555" t="s">
        <v>322</v>
      </c>
      <c r="B536" s="555" t="s">
        <v>910</v>
      </c>
      <c r="C536" s="555" t="s">
        <v>4378</v>
      </c>
      <c r="D536" s="555" t="s">
        <v>23102</v>
      </c>
      <c r="E536" s="555" t="s">
        <v>4377</v>
      </c>
      <c r="F536" s="561">
        <v>63</v>
      </c>
    </row>
    <row r="537" spans="1:6" ht="29" x14ac:dyDescent="0.35">
      <c r="A537" s="555" t="s">
        <v>322</v>
      </c>
      <c r="B537" s="555" t="s">
        <v>910</v>
      </c>
      <c r="C537" s="555" t="s">
        <v>4384</v>
      </c>
      <c r="D537" s="555" t="s">
        <v>23103</v>
      </c>
      <c r="E537" s="555" t="s">
        <v>4383</v>
      </c>
      <c r="F537" s="561">
        <v>151</v>
      </c>
    </row>
    <row r="538" spans="1:6" ht="29" x14ac:dyDescent="0.35">
      <c r="A538" s="555" t="s">
        <v>322</v>
      </c>
      <c r="B538" s="555" t="s">
        <v>910</v>
      </c>
      <c r="C538" s="555" t="s">
        <v>4382</v>
      </c>
      <c r="D538" s="555" t="s">
        <v>23104</v>
      </c>
      <c r="E538" s="555" t="s">
        <v>4381</v>
      </c>
      <c r="F538" s="561">
        <v>240</v>
      </c>
    </row>
    <row r="539" spans="1:6" ht="29" x14ac:dyDescent="0.35">
      <c r="A539" s="555" t="s">
        <v>322</v>
      </c>
      <c r="B539" s="555" t="s">
        <v>910</v>
      </c>
      <c r="C539" s="555" t="s">
        <v>4380</v>
      </c>
      <c r="D539" s="555" t="s">
        <v>23105</v>
      </c>
      <c r="E539" s="555" t="s">
        <v>4379</v>
      </c>
      <c r="F539" s="561">
        <v>126</v>
      </c>
    </row>
    <row r="540" spans="1:6" x14ac:dyDescent="0.35">
      <c r="A540" s="555" t="s">
        <v>323</v>
      </c>
      <c r="B540" s="555" t="s">
        <v>911</v>
      </c>
      <c r="C540" s="555" t="s">
        <v>4378</v>
      </c>
      <c r="D540" s="555" t="s">
        <v>23106</v>
      </c>
      <c r="E540" s="555" t="s">
        <v>4377</v>
      </c>
      <c r="F540" s="561">
        <v>56</v>
      </c>
    </row>
    <row r="541" spans="1:6" x14ac:dyDescent="0.35">
      <c r="A541" s="555" t="s">
        <v>323</v>
      </c>
      <c r="B541" s="555" t="s">
        <v>911</v>
      </c>
      <c r="C541" s="555" t="s">
        <v>4376</v>
      </c>
      <c r="D541" s="555" t="s">
        <v>23107</v>
      </c>
      <c r="E541" s="555" t="s">
        <v>4375</v>
      </c>
      <c r="F541" s="561">
        <v>159</v>
      </c>
    </row>
    <row r="542" spans="1:6" x14ac:dyDescent="0.35">
      <c r="A542" s="555" t="s">
        <v>323</v>
      </c>
      <c r="B542" s="555" t="s">
        <v>911</v>
      </c>
      <c r="C542" s="555" t="s">
        <v>4374</v>
      </c>
      <c r="D542" s="555" t="s">
        <v>23108</v>
      </c>
      <c r="E542" s="555" t="s">
        <v>4373</v>
      </c>
      <c r="F542" s="561">
        <v>148</v>
      </c>
    </row>
    <row r="543" spans="1:6" x14ac:dyDescent="0.35">
      <c r="A543" s="555" t="s">
        <v>323</v>
      </c>
      <c r="B543" s="555" t="s">
        <v>911</v>
      </c>
      <c r="C543" s="555" t="s">
        <v>4372</v>
      </c>
      <c r="D543" s="555" t="s">
        <v>23109</v>
      </c>
      <c r="E543" s="555" t="s">
        <v>4371</v>
      </c>
      <c r="F543" s="561">
        <v>125</v>
      </c>
    </row>
    <row r="544" spans="1:6" x14ac:dyDescent="0.35">
      <c r="A544" s="555" t="s">
        <v>323</v>
      </c>
      <c r="B544" s="555" t="s">
        <v>911</v>
      </c>
      <c r="C544" s="555" t="s">
        <v>4370</v>
      </c>
      <c r="D544" s="555" t="s">
        <v>23110</v>
      </c>
      <c r="E544" s="555" t="s">
        <v>4369</v>
      </c>
      <c r="F544" s="561">
        <v>91</v>
      </c>
    </row>
    <row r="545" spans="1:6" x14ac:dyDescent="0.35">
      <c r="A545" s="555" t="s">
        <v>323</v>
      </c>
      <c r="B545" s="555" t="s">
        <v>911</v>
      </c>
      <c r="C545" s="555" t="s">
        <v>4368</v>
      </c>
      <c r="D545" s="555" t="s">
        <v>23111</v>
      </c>
      <c r="E545" s="555" t="s">
        <v>4367</v>
      </c>
      <c r="F545" s="561">
        <v>91</v>
      </c>
    </row>
    <row r="546" spans="1:6" ht="29" x14ac:dyDescent="0.35">
      <c r="A546" s="559" t="s">
        <v>324</v>
      </c>
      <c r="B546" s="559" t="s">
        <v>912</v>
      </c>
      <c r="C546" s="559" t="s">
        <v>4366</v>
      </c>
      <c r="D546" s="555" t="s">
        <v>23112</v>
      </c>
      <c r="E546" s="555" t="s">
        <v>4365</v>
      </c>
      <c r="F546" s="561">
        <v>429</v>
      </c>
    </row>
    <row r="547" spans="1:6" ht="29" x14ac:dyDescent="0.35">
      <c r="A547" s="559" t="s">
        <v>324</v>
      </c>
      <c r="B547" s="559" t="s">
        <v>912</v>
      </c>
      <c r="C547" s="559" t="s">
        <v>4364</v>
      </c>
      <c r="D547" s="555" t="s">
        <v>23113</v>
      </c>
      <c r="E547" s="555" t="s">
        <v>4363</v>
      </c>
      <c r="F547" s="561">
        <v>429</v>
      </c>
    </row>
    <row r="548" spans="1:6" x14ac:dyDescent="0.35">
      <c r="A548" s="555" t="s">
        <v>325</v>
      </c>
      <c r="B548" s="555" t="s">
        <v>913</v>
      </c>
      <c r="C548" s="555" t="s">
        <v>4356</v>
      </c>
      <c r="D548" s="555" t="s">
        <v>23114</v>
      </c>
      <c r="E548" s="555" t="s">
        <v>4355</v>
      </c>
      <c r="F548" s="561">
        <v>152</v>
      </c>
    </row>
    <row r="549" spans="1:6" ht="29" x14ac:dyDescent="0.35">
      <c r="A549" s="555" t="s">
        <v>325</v>
      </c>
      <c r="B549" s="555" t="s">
        <v>913</v>
      </c>
      <c r="C549" s="555" t="s">
        <v>4362</v>
      </c>
      <c r="D549" s="555" t="s">
        <v>23115</v>
      </c>
      <c r="E549" s="555" t="s">
        <v>4361</v>
      </c>
      <c r="F549" s="561">
        <v>129</v>
      </c>
    </row>
    <row r="550" spans="1:6" x14ac:dyDescent="0.35">
      <c r="A550" s="555" t="s">
        <v>325</v>
      </c>
      <c r="B550" s="555" t="s">
        <v>913</v>
      </c>
      <c r="C550" s="555" t="s">
        <v>4360</v>
      </c>
      <c r="D550" s="555" t="s">
        <v>23116</v>
      </c>
      <c r="E550" s="555" t="s">
        <v>4359</v>
      </c>
      <c r="F550" s="561">
        <v>292</v>
      </c>
    </row>
    <row r="551" spans="1:6" ht="29" x14ac:dyDescent="0.35">
      <c r="A551" s="555" t="s">
        <v>325</v>
      </c>
      <c r="B551" s="555" t="s">
        <v>913</v>
      </c>
      <c r="C551" s="555" t="s">
        <v>4358</v>
      </c>
      <c r="D551" s="555" t="s">
        <v>23117</v>
      </c>
      <c r="E551" s="555" t="s">
        <v>4357</v>
      </c>
      <c r="F551" s="561">
        <v>257</v>
      </c>
    </row>
    <row r="552" spans="1:6" x14ac:dyDescent="0.35">
      <c r="A552" s="555" t="s">
        <v>326</v>
      </c>
      <c r="B552" s="555" t="s">
        <v>914</v>
      </c>
      <c r="C552" s="555" t="s">
        <v>4356</v>
      </c>
      <c r="D552" s="555" t="s">
        <v>23118</v>
      </c>
      <c r="E552" s="555" t="s">
        <v>4355</v>
      </c>
      <c r="F552" s="561">
        <v>152</v>
      </c>
    </row>
    <row r="553" spans="1:6" ht="29" x14ac:dyDescent="0.35">
      <c r="A553" s="555" t="s">
        <v>326</v>
      </c>
      <c r="B553" s="555" t="s">
        <v>914</v>
      </c>
      <c r="C553" s="555" t="s">
        <v>4354</v>
      </c>
      <c r="D553" s="555" t="s">
        <v>23119</v>
      </c>
      <c r="E553" s="555" t="s">
        <v>4353</v>
      </c>
      <c r="F553" s="561">
        <v>129</v>
      </c>
    </row>
    <row r="554" spans="1:6" x14ac:dyDescent="0.35">
      <c r="A554" s="555" t="s">
        <v>326</v>
      </c>
      <c r="B554" s="555" t="s">
        <v>914</v>
      </c>
      <c r="C554" s="555" t="s">
        <v>4352</v>
      </c>
      <c r="D554" s="555" t="s">
        <v>23120</v>
      </c>
      <c r="E554" s="555" t="s">
        <v>4351</v>
      </c>
      <c r="F554" s="561">
        <v>292</v>
      </c>
    </row>
    <row r="555" spans="1:6" ht="29" x14ac:dyDescent="0.35">
      <c r="A555" s="555" t="s">
        <v>326</v>
      </c>
      <c r="B555" s="555" t="s">
        <v>914</v>
      </c>
      <c r="C555" s="555" t="s">
        <v>4350</v>
      </c>
      <c r="D555" s="555" t="s">
        <v>23121</v>
      </c>
      <c r="E555" s="555" t="s">
        <v>4349</v>
      </c>
      <c r="F555" s="561">
        <v>257</v>
      </c>
    </row>
    <row r="556" spans="1:6" ht="29" x14ac:dyDescent="0.35">
      <c r="A556" s="555" t="s">
        <v>327</v>
      </c>
      <c r="B556" s="555" t="s">
        <v>915</v>
      </c>
      <c r="C556" s="555" t="s">
        <v>4348</v>
      </c>
      <c r="D556" s="555" t="s">
        <v>23122</v>
      </c>
      <c r="E556" s="555" t="s">
        <v>4347</v>
      </c>
      <c r="F556" s="561">
        <v>128</v>
      </c>
    </row>
    <row r="557" spans="1:6" ht="29" x14ac:dyDescent="0.35">
      <c r="A557" s="555" t="s">
        <v>327</v>
      </c>
      <c r="B557" s="555" t="s">
        <v>915</v>
      </c>
      <c r="C557" s="555" t="s">
        <v>4346</v>
      </c>
      <c r="D557" s="555" t="s">
        <v>23123</v>
      </c>
      <c r="E557" s="555" t="s">
        <v>4345</v>
      </c>
      <c r="F557" s="561">
        <v>175</v>
      </c>
    </row>
    <row r="558" spans="1:6" ht="29" x14ac:dyDescent="0.35">
      <c r="A558" s="555" t="s">
        <v>327</v>
      </c>
      <c r="B558" s="555" t="s">
        <v>915</v>
      </c>
      <c r="C558" s="555" t="s">
        <v>4344</v>
      </c>
      <c r="D558" s="555" t="s">
        <v>23124</v>
      </c>
      <c r="E558" s="555" t="s">
        <v>4343</v>
      </c>
      <c r="F558" s="561">
        <v>82</v>
      </c>
    </row>
    <row r="559" spans="1:6" ht="29" x14ac:dyDescent="0.35">
      <c r="A559" s="555" t="s">
        <v>327</v>
      </c>
      <c r="B559" s="555" t="s">
        <v>915</v>
      </c>
      <c r="C559" s="555" t="s">
        <v>4342</v>
      </c>
      <c r="D559" s="555" t="s">
        <v>23125</v>
      </c>
      <c r="E559" s="555" t="s">
        <v>4341</v>
      </c>
      <c r="F559" s="561">
        <v>268</v>
      </c>
    </row>
    <row r="560" spans="1:6" ht="29" x14ac:dyDescent="0.35">
      <c r="A560" s="555" t="s">
        <v>327</v>
      </c>
      <c r="B560" s="555" t="s">
        <v>915</v>
      </c>
      <c r="C560" s="555" t="s">
        <v>4340</v>
      </c>
      <c r="D560" s="555" t="s">
        <v>23126</v>
      </c>
      <c r="E560" s="555" t="s">
        <v>4339</v>
      </c>
      <c r="F560" s="561">
        <v>187</v>
      </c>
    </row>
    <row r="561" spans="1:6" ht="29" x14ac:dyDescent="0.35">
      <c r="A561" s="559" t="s">
        <v>328</v>
      </c>
      <c r="B561" s="559" t="s">
        <v>916</v>
      </c>
      <c r="C561" s="559" t="s">
        <v>4338</v>
      </c>
      <c r="D561" s="555" t="s">
        <v>23127</v>
      </c>
      <c r="E561" s="559" t="s">
        <v>4337</v>
      </c>
      <c r="F561" s="561">
        <v>214</v>
      </c>
    </row>
    <row r="562" spans="1:6" ht="43.5" x14ac:dyDescent="0.35">
      <c r="A562" s="559" t="s">
        <v>328</v>
      </c>
      <c r="B562" s="559" t="s">
        <v>916</v>
      </c>
      <c r="C562" s="559" t="s">
        <v>4336</v>
      </c>
      <c r="D562" s="555" t="s">
        <v>23128</v>
      </c>
      <c r="E562" s="559" t="s">
        <v>4335</v>
      </c>
      <c r="F562" s="561">
        <v>142</v>
      </c>
    </row>
    <row r="563" spans="1:6" ht="43.5" x14ac:dyDescent="0.35">
      <c r="A563" s="559" t="s">
        <v>328</v>
      </c>
      <c r="B563" s="559" t="s">
        <v>916</v>
      </c>
      <c r="C563" s="559" t="s">
        <v>4334</v>
      </c>
      <c r="D563" s="555" t="s">
        <v>23129</v>
      </c>
      <c r="E563" s="559" t="s">
        <v>4333</v>
      </c>
      <c r="F563" s="561">
        <v>174</v>
      </c>
    </row>
    <row r="564" spans="1:6" x14ac:dyDescent="0.35">
      <c r="A564" s="559" t="s">
        <v>329</v>
      </c>
      <c r="B564" s="559" t="s">
        <v>917</v>
      </c>
      <c r="C564" s="559" t="s">
        <v>4332</v>
      </c>
      <c r="D564" s="555" t="s">
        <v>23130</v>
      </c>
      <c r="E564" s="559" t="s">
        <v>4331</v>
      </c>
      <c r="F564" s="561">
        <v>220</v>
      </c>
    </row>
    <row r="565" spans="1:6" x14ac:dyDescent="0.35">
      <c r="A565" s="559" t="s">
        <v>329</v>
      </c>
      <c r="B565" s="559" t="s">
        <v>917</v>
      </c>
      <c r="C565" s="559" t="s">
        <v>4330</v>
      </c>
      <c r="D565" s="555" t="s">
        <v>23131</v>
      </c>
      <c r="E565" s="559" t="s">
        <v>4329</v>
      </c>
      <c r="F565" s="561">
        <v>222</v>
      </c>
    </row>
    <row r="566" spans="1:6" x14ac:dyDescent="0.35">
      <c r="A566" s="559" t="s">
        <v>329</v>
      </c>
      <c r="B566" s="559" t="s">
        <v>917</v>
      </c>
      <c r="C566" s="559" t="s">
        <v>4310</v>
      </c>
      <c r="D566" s="555" t="s">
        <v>23132</v>
      </c>
      <c r="E566" s="559" t="s">
        <v>4309</v>
      </c>
      <c r="F566" s="561">
        <v>108</v>
      </c>
    </row>
    <row r="567" spans="1:6" x14ac:dyDescent="0.35">
      <c r="A567" s="560" t="s">
        <v>330</v>
      </c>
      <c r="B567" s="559" t="s">
        <v>918</v>
      </c>
      <c r="C567" s="559" t="s">
        <v>1731</v>
      </c>
      <c r="D567" s="555" t="s">
        <v>23133</v>
      </c>
      <c r="E567" s="559" t="s">
        <v>1730</v>
      </c>
      <c r="F567" s="561">
        <v>62</v>
      </c>
    </row>
    <row r="568" spans="1:6" x14ac:dyDescent="0.35">
      <c r="A568" s="560" t="s">
        <v>330</v>
      </c>
      <c r="B568" s="559" t="s">
        <v>918</v>
      </c>
      <c r="C568" s="559" t="s">
        <v>4328</v>
      </c>
      <c r="D568" s="555" t="s">
        <v>23134</v>
      </c>
      <c r="E568" s="559" t="s">
        <v>4327</v>
      </c>
      <c r="F568" s="561">
        <v>99</v>
      </c>
    </row>
    <row r="569" spans="1:6" x14ac:dyDescent="0.35">
      <c r="A569" s="560" t="s">
        <v>330</v>
      </c>
      <c r="B569" s="559" t="s">
        <v>918</v>
      </c>
      <c r="C569" s="559" t="s">
        <v>4240</v>
      </c>
      <c r="D569" s="555" t="s">
        <v>23135</v>
      </c>
      <c r="E569" s="559" t="s">
        <v>4239</v>
      </c>
      <c r="F569" s="561">
        <v>49</v>
      </c>
    </row>
    <row r="570" spans="1:6" x14ac:dyDescent="0.35">
      <c r="A570" s="559" t="s">
        <v>331</v>
      </c>
      <c r="B570" s="559" t="s">
        <v>919</v>
      </c>
      <c r="C570" s="559" t="s">
        <v>1631</v>
      </c>
      <c r="D570" s="555" t="s">
        <v>23136</v>
      </c>
      <c r="E570" s="559" t="s">
        <v>1630</v>
      </c>
      <c r="F570" s="561">
        <v>61</v>
      </c>
    </row>
    <row r="571" spans="1:6" x14ac:dyDescent="0.35">
      <c r="A571" s="559" t="s">
        <v>331</v>
      </c>
      <c r="B571" s="559" t="s">
        <v>919</v>
      </c>
      <c r="C571" s="559" t="s">
        <v>4326</v>
      </c>
      <c r="D571" s="555" t="s">
        <v>23137</v>
      </c>
      <c r="E571" s="559" t="s">
        <v>4325</v>
      </c>
      <c r="F571" s="561">
        <v>146</v>
      </c>
    </row>
    <row r="572" spans="1:6" x14ac:dyDescent="0.35">
      <c r="A572" s="559" t="s">
        <v>331</v>
      </c>
      <c r="B572" s="559" t="s">
        <v>919</v>
      </c>
      <c r="C572" s="559" t="s">
        <v>4324</v>
      </c>
      <c r="D572" s="555" t="s">
        <v>23138</v>
      </c>
      <c r="E572" s="559" t="s">
        <v>4323</v>
      </c>
      <c r="F572" s="561">
        <v>134</v>
      </c>
    </row>
    <row r="573" spans="1:6" ht="29" x14ac:dyDescent="0.35">
      <c r="A573" s="559" t="s">
        <v>331</v>
      </c>
      <c r="B573" s="559" t="s">
        <v>919</v>
      </c>
      <c r="C573" s="559" t="s">
        <v>4308</v>
      </c>
      <c r="D573" s="555" t="s">
        <v>23139</v>
      </c>
      <c r="E573" s="559" t="s">
        <v>4307</v>
      </c>
      <c r="F573" s="561">
        <v>109</v>
      </c>
    </row>
    <row r="574" spans="1:6" x14ac:dyDescent="0.35">
      <c r="A574" s="555" t="s">
        <v>332</v>
      </c>
      <c r="B574" s="555" t="s">
        <v>920</v>
      </c>
      <c r="C574" s="555" t="s">
        <v>4322</v>
      </c>
      <c r="D574" s="555" t="s">
        <v>23140</v>
      </c>
      <c r="E574" s="555" t="s">
        <v>4321</v>
      </c>
      <c r="F574" s="561">
        <v>124</v>
      </c>
    </row>
    <row r="575" spans="1:6" ht="29" x14ac:dyDescent="0.35">
      <c r="A575" s="555" t="s">
        <v>332</v>
      </c>
      <c r="B575" s="555" t="s">
        <v>920</v>
      </c>
      <c r="C575" s="555" t="s">
        <v>4320</v>
      </c>
      <c r="D575" s="555" t="s">
        <v>23141</v>
      </c>
      <c r="E575" s="555" t="s">
        <v>4319</v>
      </c>
      <c r="F575" s="561">
        <v>86</v>
      </c>
    </row>
    <row r="576" spans="1:6" x14ac:dyDescent="0.35">
      <c r="A576" s="555" t="s">
        <v>333</v>
      </c>
      <c r="B576" s="555" t="s">
        <v>921</v>
      </c>
      <c r="C576" s="555" t="s">
        <v>1825</v>
      </c>
      <c r="D576" s="555" t="s">
        <v>23142</v>
      </c>
      <c r="E576" s="555" t="s">
        <v>1824</v>
      </c>
      <c r="F576" s="561">
        <v>111</v>
      </c>
    </row>
    <row r="577" spans="1:6" x14ac:dyDescent="0.35">
      <c r="A577" s="555" t="s">
        <v>333</v>
      </c>
      <c r="B577" s="555" t="s">
        <v>921</v>
      </c>
      <c r="C577" s="555" t="s">
        <v>4310</v>
      </c>
      <c r="D577" s="555" t="s">
        <v>23143</v>
      </c>
      <c r="E577" s="555" t="s">
        <v>4309</v>
      </c>
      <c r="F577" s="561">
        <v>111</v>
      </c>
    </row>
    <row r="578" spans="1:6" x14ac:dyDescent="0.35">
      <c r="A578" s="555" t="s">
        <v>333</v>
      </c>
      <c r="B578" s="555" t="s">
        <v>921</v>
      </c>
      <c r="C578" s="555" t="s">
        <v>4318</v>
      </c>
      <c r="D578" s="555" t="s">
        <v>23144</v>
      </c>
      <c r="E578" s="555" t="s">
        <v>4317</v>
      </c>
      <c r="F578" s="561">
        <v>87</v>
      </c>
    </row>
    <row r="579" spans="1:6" x14ac:dyDescent="0.35">
      <c r="A579" s="555" t="s">
        <v>333</v>
      </c>
      <c r="B579" s="555" t="s">
        <v>921</v>
      </c>
      <c r="C579" s="555" t="s">
        <v>4316</v>
      </c>
      <c r="D579" s="555" t="s">
        <v>23145</v>
      </c>
      <c r="E579" s="555" t="s">
        <v>4315</v>
      </c>
      <c r="F579" s="561">
        <v>111</v>
      </c>
    </row>
    <row r="580" spans="1:6" x14ac:dyDescent="0.35">
      <c r="A580" s="555" t="s">
        <v>334</v>
      </c>
      <c r="B580" s="555" t="s">
        <v>922</v>
      </c>
      <c r="C580" s="555" t="s">
        <v>4314</v>
      </c>
      <c r="D580" s="555" t="s">
        <v>23146</v>
      </c>
      <c r="E580" s="555" t="s">
        <v>4313</v>
      </c>
      <c r="F580" s="561">
        <v>134</v>
      </c>
    </row>
    <row r="581" spans="1:6" x14ac:dyDescent="0.35">
      <c r="A581" s="555" t="s">
        <v>334</v>
      </c>
      <c r="B581" s="555" t="s">
        <v>922</v>
      </c>
      <c r="C581" s="555" t="s">
        <v>4312</v>
      </c>
      <c r="D581" s="555" t="s">
        <v>23147</v>
      </c>
      <c r="E581" s="555" t="s">
        <v>4311</v>
      </c>
      <c r="F581" s="561">
        <v>98</v>
      </c>
    </row>
    <row r="582" spans="1:6" x14ac:dyDescent="0.35">
      <c r="A582" s="555" t="s">
        <v>334</v>
      </c>
      <c r="B582" s="555" t="s">
        <v>922</v>
      </c>
      <c r="C582" s="555" t="s">
        <v>1825</v>
      </c>
      <c r="D582" s="555" t="s">
        <v>23148</v>
      </c>
      <c r="E582" s="555" t="s">
        <v>1824</v>
      </c>
      <c r="F582" s="561">
        <v>109</v>
      </c>
    </row>
    <row r="583" spans="1:6" x14ac:dyDescent="0.35">
      <c r="A583" s="555" t="s">
        <v>334</v>
      </c>
      <c r="B583" s="555" t="s">
        <v>922</v>
      </c>
      <c r="C583" s="555" t="s">
        <v>4310</v>
      </c>
      <c r="D583" s="555" t="s">
        <v>23149</v>
      </c>
      <c r="E583" s="555" t="s">
        <v>4309</v>
      </c>
      <c r="F583" s="561">
        <v>109</v>
      </c>
    </row>
    <row r="584" spans="1:6" x14ac:dyDescent="0.35">
      <c r="A584" s="555" t="s">
        <v>335</v>
      </c>
      <c r="B584" s="555" t="s">
        <v>923</v>
      </c>
      <c r="C584" s="555" t="s">
        <v>4310</v>
      </c>
      <c r="D584" s="555" t="s">
        <v>23150</v>
      </c>
      <c r="E584" s="555" t="s">
        <v>4309</v>
      </c>
      <c r="F584" s="561">
        <v>103</v>
      </c>
    </row>
    <row r="585" spans="1:6" ht="29" x14ac:dyDescent="0.35">
      <c r="A585" s="555" t="s">
        <v>335</v>
      </c>
      <c r="B585" s="555" t="s">
        <v>923</v>
      </c>
      <c r="C585" s="555" t="s">
        <v>4308</v>
      </c>
      <c r="D585" s="555" t="s">
        <v>23151</v>
      </c>
      <c r="E585" s="555" t="s">
        <v>4307</v>
      </c>
      <c r="F585" s="561">
        <v>103</v>
      </c>
    </row>
    <row r="586" spans="1:6" x14ac:dyDescent="0.35">
      <c r="A586" s="555" t="s">
        <v>335</v>
      </c>
      <c r="B586" s="555" t="s">
        <v>923</v>
      </c>
      <c r="C586" s="555" t="s">
        <v>4306</v>
      </c>
      <c r="D586" s="555" t="s">
        <v>23152</v>
      </c>
      <c r="E586" s="555" t="s">
        <v>4305</v>
      </c>
      <c r="F586" s="561">
        <v>183</v>
      </c>
    </row>
    <row r="587" spans="1:6" x14ac:dyDescent="0.35">
      <c r="A587" s="555" t="s">
        <v>335</v>
      </c>
      <c r="B587" s="555" t="s">
        <v>923</v>
      </c>
      <c r="C587" s="555" t="s">
        <v>4304</v>
      </c>
      <c r="D587" s="555" t="s">
        <v>23153</v>
      </c>
      <c r="E587" s="555" t="s">
        <v>4303</v>
      </c>
      <c r="F587" s="561">
        <v>195</v>
      </c>
    </row>
    <row r="588" spans="1:6" ht="29" x14ac:dyDescent="0.35">
      <c r="A588" s="555" t="s">
        <v>335</v>
      </c>
      <c r="B588" s="555" t="s">
        <v>923</v>
      </c>
      <c r="C588" s="555" t="s">
        <v>4302</v>
      </c>
      <c r="D588" s="555" t="s">
        <v>23154</v>
      </c>
      <c r="E588" s="555" t="s">
        <v>4301</v>
      </c>
      <c r="F588" s="561">
        <v>46</v>
      </c>
    </row>
    <row r="589" spans="1:6" x14ac:dyDescent="0.35">
      <c r="A589" s="559" t="s">
        <v>336</v>
      </c>
      <c r="B589" s="559" t="s">
        <v>924</v>
      </c>
      <c r="C589" s="559" t="s">
        <v>1825</v>
      </c>
      <c r="D589" s="555" t="s">
        <v>23155</v>
      </c>
      <c r="E589" s="559" t="s">
        <v>1824</v>
      </c>
      <c r="F589" s="561">
        <v>115</v>
      </c>
    </row>
    <row r="590" spans="1:6" x14ac:dyDescent="0.35">
      <c r="A590" s="559" t="s">
        <v>336</v>
      </c>
      <c r="B590" s="559" t="s">
        <v>924</v>
      </c>
      <c r="C590" s="559" t="s">
        <v>4300</v>
      </c>
      <c r="D590" s="555" t="s">
        <v>23156</v>
      </c>
      <c r="E590" s="559" t="s">
        <v>4299</v>
      </c>
      <c r="F590" s="561">
        <v>172</v>
      </c>
    </row>
    <row r="591" spans="1:6" x14ac:dyDescent="0.35">
      <c r="A591" s="559" t="s">
        <v>336</v>
      </c>
      <c r="B591" s="559" t="s">
        <v>924</v>
      </c>
      <c r="C591" s="559" t="s">
        <v>4298</v>
      </c>
      <c r="D591" s="555" t="s">
        <v>23157</v>
      </c>
      <c r="E591" s="559" t="s">
        <v>4297</v>
      </c>
      <c r="F591" s="561">
        <v>133</v>
      </c>
    </row>
    <row r="592" spans="1:6" x14ac:dyDescent="0.35">
      <c r="A592" s="555" t="s">
        <v>337</v>
      </c>
      <c r="B592" s="555" t="s">
        <v>925</v>
      </c>
      <c r="C592" s="555" t="s">
        <v>4282</v>
      </c>
      <c r="D592" s="555" t="s">
        <v>23158</v>
      </c>
      <c r="E592" s="555" t="s">
        <v>4281</v>
      </c>
      <c r="F592" s="561">
        <v>190</v>
      </c>
    </row>
    <row r="593" spans="1:6" x14ac:dyDescent="0.35">
      <c r="A593" s="555" t="s">
        <v>337</v>
      </c>
      <c r="B593" s="555" t="s">
        <v>925</v>
      </c>
      <c r="C593" s="555" t="s">
        <v>4296</v>
      </c>
      <c r="D593" s="555" t="s">
        <v>23159</v>
      </c>
      <c r="E593" s="555" t="s">
        <v>4295</v>
      </c>
      <c r="F593" s="561">
        <v>137</v>
      </c>
    </row>
    <row r="594" spans="1:6" x14ac:dyDescent="0.35">
      <c r="A594" s="555" t="s">
        <v>337</v>
      </c>
      <c r="B594" s="555" t="s">
        <v>925</v>
      </c>
      <c r="C594" s="555" t="s">
        <v>4294</v>
      </c>
      <c r="D594" s="555" t="s">
        <v>23160</v>
      </c>
      <c r="E594" s="555" t="s">
        <v>4293</v>
      </c>
      <c r="F594" s="561">
        <v>169</v>
      </c>
    </row>
    <row r="595" spans="1:6" x14ac:dyDescent="0.35">
      <c r="A595" s="555" t="s">
        <v>337</v>
      </c>
      <c r="B595" s="555" t="s">
        <v>925</v>
      </c>
      <c r="C595" s="555" t="s">
        <v>4242</v>
      </c>
      <c r="D595" s="555" t="s">
        <v>23161</v>
      </c>
      <c r="E595" s="555" t="s">
        <v>4241</v>
      </c>
      <c r="F595" s="561">
        <v>127</v>
      </c>
    </row>
    <row r="596" spans="1:6" ht="29" x14ac:dyDescent="0.35">
      <c r="A596" s="555" t="s">
        <v>337</v>
      </c>
      <c r="B596" s="555" t="s">
        <v>925</v>
      </c>
      <c r="C596" s="555" t="s">
        <v>4292</v>
      </c>
      <c r="D596" s="555" t="s">
        <v>23162</v>
      </c>
      <c r="E596" s="555" t="s">
        <v>4291</v>
      </c>
      <c r="F596" s="561">
        <v>127</v>
      </c>
    </row>
    <row r="597" spans="1:6" x14ac:dyDescent="0.35">
      <c r="A597" s="555" t="s">
        <v>338</v>
      </c>
      <c r="B597" s="555" t="s">
        <v>926</v>
      </c>
      <c r="C597" s="555" t="s">
        <v>4290</v>
      </c>
      <c r="D597" s="555" t="s">
        <v>23163</v>
      </c>
      <c r="E597" s="555" t="s">
        <v>4289</v>
      </c>
      <c r="F597" s="561">
        <v>119</v>
      </c>
    </row>
    <row r="598" spans="1:6" x14ac:dyDescent="0.35">
      <c r="A598" s="555" t="s">
        <v>338</v>
      </c>
      <c r="B598" s="555" t="s">
        <v>926</v>
      </c>
      <c r="C598" s="555" t="s">
        <v>4288</v>
      </c>
      <c r="D598" s="555" t="s">
        <v>23164</v>
      </c>
      <c r="E598" s="555" t="s">
        <v>4287</v>
      </c>
      <c r="F598" s="561">
        <v>142</v>
      </c>
    </row>
    <row r="599" spans="1:6" x14ac:dyDescent="0.35">
      <c r="A599" s="555" t="s">
        <v>338</v>
      </c>
      <c r="B599" s="555" t="s">
        <v>926</v>
      </c>
      <c r="C599" s="555" t="s">
        <v>4286</v>
      </c>
      <c r="D599" s="555" t="s">
        <v>23165</v>
      </c>
      <c r="E599" s="555" t="s">
        <v>4285</v>
      </c>
      <c r="F599" s="561">
        <v>107</v>
      </c>
    </row>
    <row r="600" spans="1:6" x14ac:dyDescent="0.35">
      <c r="A600" s="555" t="s">
        <v>338</v>
      </c>
      <c r="B600" s="555" t="s">
        <v>926</v>
      </c>
      <c r="C600" s="555" t="s">
        <v>4284</v>
      </c>
      <c r="D600" s="555" t="s">
        <v>23166</v>
      </c>
      <c r="E600" s="555" t="s">
        <v>4283</v>
      </c>
      <c r="F600" s="561">
        <v>142</v>
      </c>
    </row>
    <row r="601" spans="1:6" x14ac:dyDescent="0.35">
      <c r="A601" s="555" t="s">
        <v>339</v>
      </c>
      <c r="B601" s="555" t="s">
        <v>927</v>
      </c>
      <c r="C601" s="555" t="s">
        <v>4214</v>
      </c>
      <c r="D601" s="555" t="s">
        <v>23167</v>
      </c>
      <c r="E601" s="555" t="s">
        <v>4213</v>
      </c>
      <c r="F601" s="561">
        <v>100</v>
      </c>
    </row>
    <row r="602" spans="1:6" x14ac:dyDescent="0.35">
      <c r="A602" s="555" t="s">
        <v>339</v>
      </c>
      <c r="B602" s="555" t="s">
        <v>927</v>
      </c>
      <c r="C602" s="555" t="s">
        <v>4282</v>
      </c>
      <c r="D602" s="555" t="s">
        <v>23168</v>
      </c>
      <c r="E602" s="555" t="s">
        <v>4281</v>
      </c>
      <c r="F602" s="561">
        <v>200</v>
      </c>
    </row>
    <row r="603" spans="1:6" x14ac:dyDescent="0.35">
      <c r="A603" s="555" t="s">
        <v>339</v>
      </c>
      <c r="B603" s="555" t="s">
        <v>927</v>
      </c>
      <c r="C603" s="555" t="s">
        <v>4280</v>
      </c>
      <c r="D603" s="555" t="s">
        <v>23169</v>
      </c>
      <c r="E603" s="555" t="s">
        <v>4279</v>
      </c>
      <c r="F603" s="561">
        <v>110</v>
      </c>
    </row>
    <row r="604" spans="1:6" x14ac:dyDescent="0.35">
      <c r="A604" s="555" t="s">
        <v>339</v>
      </c>
      <c r="B604" s="555" t="s">
        <v>927</v>
      </c>
      <c r="C604" s="555" t="s">
        <v>4278</v>
      </c>
      <c r="D604" s="555" t="s">
        <v>23170</v>
      </c>
      <c r="E604" s="555" t="s">
        <v>4277</v>
      </c>
      <c r="F604" s="561">
        <v>100</v>
      </c>
    </row>
    <row r="605" spans="1:6" x14ac:dyDescent="0.35">
      <c r="A605" s="555" t="s">
        <v>339</v>
      </c>
      <c r="B605" s="555" t="s">
        <v>927</v>
      </c>
      <c r="C605" s="555" t="s">
        <v>4276</v>
      </c>
      <c r="D605" s="555" t="s">
        <v>23171</v>
      </c>
      <c r="E605" s="555" t="s">
        <v>4275</v>
      </c>
      <c r="F605" s="561">
        <v>100</v>
      </c>
    </row>
    <row r="606" spans="1:6" x14ac:dyDescent="0.35">
      <c r="A606" s="555" t="s">
        <v>339</v>
      </c>
      <c r="B606" s="555" t="s">
        <v>927</v>
      </c>
      <c r="C606" s="555" t="s">
        <v>4274</v>
      </c>
      <c r="D606" s="555" t="s">
        <v>23172</v>
      </c>
      <c r="E606" s="555" t="s">
        <v>4273</v>
      </c>
      <c r="F606" s="561">
        <v>100</v>
      </c>
    </row>
    <row r="607" spans="1:6" x14ac:dyDescent="0.35">
      <c r="A607" s="555" t="s">
        <v>339</v>
      </c>
      <c r="B607" s="555" t="s">
        <v>927</v>
      </c>
      <c r="C607" s="555" t="s">
        <v>4272</v>
      </c>
      <c r="D607" s="555" t="s">
        <v>23173</v>
      </c>
      <c r="E607" s="555" t="s">
        <v>4271</v>
      </c>
      <c r="F607" s="561">
        <v>100</v>
      </c>
    </row>
    <row r="608" spans="1:6" x14ac:dyDescent="0.35">
      <c r="A608" s="555" t="s">
        <v>340</v>
      </c>
      <c r="B608" s="555" t="s">
        <v>928</v>
      </c>
      <c r="C608" s="555" t="s">
        <v>4270</v>
      </c>
      <c r="D608" s="555" t="s">
        <v>23174</v>
      </c>
      <c r="E608" s="555" t="s">
        <v>4269</v>
      </c>
      <c r="F608" s="561">
        <v>113</v>
      </c>
    </row>
    <row r="609" spans="1:6" x14ac:dyDescent="0.35">
      <c r="A609" s="555" t="s">
        <v>340</v>
      </c>
      <c r="B609" s="555" t="s">
        <v>928</v>
      </c>
      <c r="C609" s="555" t="s">
        <v>4268</v>
      </c>
      <c r="D609" s="555" t="s">
        <v>23175</v>
      </c>
      <c r="E609" s="555" t="s">
        <v>4267</v>
      </c>
      <c r="F609" s="561">
        <v>88</v>
      </c>
    </row>
    <row r="610" spans="1:6" x14ac:dyDescent="0.35">
      <c r="A610" s="555" t="s">
        <v>340</v>
      </c>
      <c r="B610" s="555" t="s">
        <v>928</v>
      </c>
      <c r="C610" s="555" t="s">
        <v>4226</v>
      </c>
      <c r="D610" s="555" t="s">
        <v>23176</v>
      </c>
      <c r="E610" s="555" t="s">
        <v>4225</v>
      </c>
      <c r="F610" s="561">
        <v>88</v>
      </c>
    </row>
    <row r="611" spans="1:6" x14ac:dyDescent="0.35">
      <c r="A611" s="555" t="s">
        <v>340</v>
      </c>
      <c r="B611" s="555" t="s">
        <v>928</v>
      </c>
      <c r="C611" s="555" t="s">
        <v>4266</v>
      </c>
      <c r="D611" s="555" t="s">
        <v>23177</v>
      </c>
      <c r="E611" s="555" t="s">
        <v>4265</v>
      </c>
      <c r="F611" s="561">
        <v>101</v>
      </c>
    </row>
    <row r="612" spans="1:6" x14ac:dyDescent="0.35">
      <c r="A612" s="555" t="s">
        <v>341</v>
      </c>
      <c r="B612" s="555" t="s">
        <v>929</v>
      </c>
      <c r="C612" s="555" t="s">
        <v>4216</v>
      </c>
      <c r="D612" s="555" t="s">
        <v>23178</v>
      </c>
      <c r="E612" s="555" t="s">
        <v>4215</v>
      </c>
      <c r="F612" s="561">
        <v>131</v>
      </c>
    </row>
    <row r="613" spans="1:6" x14ac:dyDescent="0.35">
      <c r="A613" s="555" t="s">
        <v>341</v>
      </c>
      <c r="B613" s="555" t="s">
        <v>929</v>
      </c>
      <c r="C613" s="555" t="s">
        <v>4264</v>
      </c>
      <c r="D613" s="555" t="s">
        <v>23179</v>
      </c>
      <c r="E613" s="555" t="s">
        <v>4263</v>
      </c>
      <c r="F613" s="561">
        <v>99</v>
      </c>
    </row>
    <row r="614" spans="1:6" x14ac:dyDescent="0.35">
      <c r="A614" s="555" t="s">
        <v>341</v>
      </c>
      <c r="B614" s="555" t="s">
        <v>929</v>
      </c>
      <c r="C614" s="555" t="s">
        <v>4232</v>
      </c>
      <c r="D614" s="555" t="s">
        <v>23180</v>
      </c>
      <c r="E614" s="555" t="s">
        <v>4231</v>
      </c>
      <c r="F614" s="561">
        <v>131</v>
      </c>
    </row>
    <row r="615" spans="1:6" x14ac:dyDescent="0.35">
      <c r="A615" s="555" t="s">
        <v>341</v>
      </c>
      <c r="B615" s="555" t="s">
        <v>929</v>
      </c>
      <c r="C615" s="555" t="s">
        <v>4214</v>
      </c>
      <c r="D615" s="555" t="s">
        <v>23181</v>
      </c>
      <c r="E615" s="555" t="s">
        <v>4213</v>
      </c>
      <c r="F615" s="561">
        <v>99</v>
      </c>
    </row>
    <row r="616" spans="1:6" x14ac:dyDescent="0.35">
      <c r="A616" s="555" t="s">
        <v>342</v>
      </c>
      <c r="B616" s="555" t="s">
        <v>930</v>
      </c>
      <c r="C616" s="555" t="s">
        <v>4262</v>
      </c>
      <c r="D616" s="555" t="s">
        <v>23182</v>
      </c>
      <c r="E616" s="555" t="s">
        <v>4261</v>
      </c>
      <c r="F616" s="561">
        <v>118</v>
      </c>
    </row>
    <row r="617" spans="1:6" x14ac:dyDescent="0.35">
      <c r="A617" s="555" t="s">
        <v>342</v>
      </c>
      <c r="B617" s="555" t="s">
        <v>930</v>
      </c>
      <c r="C617" s="555" t="s">
        <v>4260</v>
      </c>
      <c r="D617" s="555" t="s">
        <v>23183</v>
      </c>
      <c r="E617" s="555" t="s">
        <v>4259</v>
      </c>
      <c r="F617" s="561">
        <v>140</v>
      </c>
    </row>
    <row r="618" spans="1:6" x14ac:dyDescent="0.35">
      <c r="A618" s="555" t="s">
        <v>342</v>
      </c>
      <c r="B618" s="555" t="s">
        <v>930</v>
      </c>
      <c r="C618" s="555" t="s">
        <v>4222</v>
      </c>
      <c r="D618" s="555" t="s">
        <v>23184</v>
      </c>
      <c r="E618" s="555" t="s">
        <v>4221</v>
      </c>
      <c r="F618" s="561">
        <v>96</v>
      </c>
    </row>
    <row r="619" spans="1:6" x14ac:dyDescent="0.35">
      <c r="A619" s="555" t="s">
        <v>342</v>
      </c>
      <c r="B619" s="555" t="s">
        <v>930</v>
      </c>
      <c r="C619" s="555" t="s">
        <v>4214</v>
      </c>
      <c r="D619" s="555" t="s">
        <v>23185</v>
      </c>
      <c r="E619" s="555" t="s">
        <v>4213</v>
      </c>
      <c r="F619" s="561">
        <v>97</v>
      </c>
    </row>
    <row r="620" spans="1:6" x14ac:dyDescent="0.35">
      <c r="A620" s="555" t="s">
        <v>342</v>
      </c>
      <c r="B620" s="555" t="s">
        <v>930</v>
      </c>
      <c r="C620" s="555" t="s">
        <v>4258</v>
      </c>
      <c r="D620" s="555" t="s">
        <v>23186</v>
      </c>
      <c r="E620" s="555" t="s">
        <v>4257</v>
      </c>
      <c r="F620" s="561">
        <v>129</v>
      </c>
    </row>
    <row r="621" spans="1:6" x14ac:dyDescent="0.35">
      <c r="A621" s="559" t="s">
        <v>343</v>
      </c>
      <c r="B621" s="559" t="s">
        <v>931</v>
      </c>
      <c r="C621" s="559" t="s">
        <v>4220</v>
      </c>
      <c r="D621" s="555" t="s">
        <v>23187</v>
      </c>
      <c r="E621" s="559" t="s">
        <v>4219</v>
      </c>
      <c r="F621" s="561">
        <v>194</v>
      </c>
    </row>
    <row r="622" spans="1:6" x14ac:dyDescent="0.35">
      <c r="A622" s="559" t="s">
        <v>343</v>
      </c>
      <c r="B622" s="559" t="s">
        <v>931</v>
      </c>
      <c r="C622" s="559" t="s">
        <v>4256</v>
      </c>
      <c r="D622" s="555" t="s">
        <v>23188</v>
      </c>
      <c r="E622" s="559" t="s">
        <v>4255</v>
      </c>
      <c r="F622" s="561">
        <v>60</v>
      </c>
    </row>
    <row r="623" spans="1:6" x14ac:dyDescent="0.35">
      <c r="A623" s="559" t="s">
        <v>343</v>
      </c>
      <c r="B623" s="559" t="s">
        <v>931</v>
      </c>
      <c r="C623" s="559" t="s">
        <v>4254</v>
      </c>
      <c r="D623" s="555" t="s">
        <v>23189</v>
      </c>
      <c r="E623" s="559" t="s">
        <v>4253</v>
      </c>
      <c r="F623" s="561">
        <v>120</v>
      </c>
    </row>
    <row r="624" spans="1:6" x14ac:dyDescent="0.35">
      <c r="A624" s="559" t="s">
        <v>343</v>
      </c>
      <c r="B624" s="559" t="s">
        <v>931</v>
      </c>
      <c r="C624" s="559" t="s">
        <v>4252</v>
      </c>
      <c r="D624" s="555" t="s">
        <v>23190</v>
      </c>
      <c r="E624" s="559" t="s">
        <v>4251</v>
      </c>
      <c r="F624" s="561">
        <v>120</v>
      </c>
    </row>
    <row r="625" spans="1:6" x14ac:dyDescent="0.35">
      <c r="A625" s="559" t="s">
        <v>343</v>
      </c>
      <c r="B625" s="559" t="s">
        <v>931</v>
      </c>
      <c r="C625" s="559" t="s">
        <v>4250</v>
      </c>
      <c r="D625" s="555" t="s">
        <v>23191</v>
      </c>
      <c r="E625" s="559" t="s">
        <v>4249</v>
      </c>
      <c r="F625" s="561">
        <v>72</v>
      </c>
    </row>
    <row r="626" spans="1:6" ht="29" x14ac:dyDescent="0.35">
      <c r="A626" s="555" t="s">
        <v>344</v>
      </c>
      <c r="B626" s="555" t="s">
        <v>932</v>
      </c>
      <c r="C626" s="555" t="s">
        <v>4248</v>
      </c>
      <c r="D626" s="555" t="s">
        <v>23192</v>
      </c>
      <c r="E626" s="555" t="s">
        <v>4247</v>
      </c>
      <c r="F626" s="561">
        <v>245</v>
      </c>
    </row>
    <row r="627" spans="1:6" ht="29" x14ac:dyDescent="0.35">
      <c r="A627" s="555" t="s">
        <v>344</v>
      </c>
      <c r="B627" s="555" t="s">
        <v>932</v>
      </c>
      <c r="C627" s="555" t="s">
        <v>4246</v>
      </c>
      <c r="D627" s="555" t="s">
        <v>23193</v>
      </c>
      <c r="E627" s="555" t="s">
        <v>4245</v>
      </c>
      <c r="F627" s="561">
        <v>192</v>
      </c>
    </row>
    <row r="628" spans="1:6" ht="29" x14ac:dyDescent="0.35">
      <c r="A628" s="555" t="s">
        <v>344</v>
      </c>
      <c r="B628" s="555" t="s">
        <v>932</v>
      </c>
      <c r="C628" s="555" t="s">
        <v>4244</v>
      </c>
      <c r="D628" s="555" t="s">
        <v>23194</v>
      </c>
      <c r="E628" s="555" t="s">
        <v>4243</v>
      </c>
      <c r="F628" s="561">
        <v>95</v>
      </c>
    </row>
    <row r="629" spans="1:6" ht="29" x14ac:dyDescent="0.35">
      <c r="A629" s="555" t="s">
        <v>344</v>
      </c>
      <c r="B629" s="555" t="s">
        <v>932</v>
      </c>
      <c r="C629" s="555" t="s">
        <v>4242</v>
      </c>
      <c r="D629" s="555" t="s">
        <v>23195</v>
      </c>
      <c r="E629" s="555" t="s">
        <v>4241</v>
      </c>
      <c r="F629" s="561">
        <v>128</v>
      </c>
    </row>
    <row r="630" spans="1:6" x14ac:dyDescent="0.35">
      <c r="A630" s="555" t="s">
        <v>345</v>
      </c>
      <c r="B630" s="555" t="s">
        <v>933</v>
      </c>
      <c r="C630" s="555" t="s">
        <v>4240</v>
      </c>
      <c r="D630" s="555" t="s">
        <v>23196</v>
      </c>
      <c r="E630" s="555" t="s">
        <v>4239</v>
      </c>
      <c r="F630" s="561">
        <v>47</v>
      </c>
    </row>
    <row r="631" spans="1:6" x14ac:dyDescent="0.35">
      <c r="A631" s="555" t="s">
        <v>345</v>
      </c>
      <c r="B631" s="555" t="s">
        <v>933</v>
      </c>
      <c r="C631" s="555" t="s">
        <v>4238</v>
      </c>
      <c r="D631" s="555" t="s">
        <v>23197</v>
      </c>
      <c r="E631" s="555" t="s">
        <v>4237</v>
      </c>
      <c r="F631" s="561">
        <v>105</v>
      </c>
    </row>
    <row r="632" spans="1:6" x14ac:dyDescent="0.35">
      <c r="A632" s="555" t="s">
        <v>345</v>
      </c>
      <c r="B632" s="555" t="s">
        <v>933</v>
      </c>
      <c r="C632" s="555" t="s">
        <v>4236</v>
      </c>
      <c r="D632" s="555" t="s">
        <v>23198</v>
      </c>
      <c r="E632" s="555" t="s">
        <v>4235</v>
      </c>
      <c r="F632" s="561">
        <v>59</v>
      </c>
    </row>
    <row r="633" spans="1:6" x14ac:dyDescent="0.35">
      <c r="A633" s="555" t="s">
        <v>345</v>
      </c>
      <c r="B633" s="555" t="s">
        <v>933</v>
      </c>
      <c r="C633" s="555" t="s">
        <v>4234</v>
      </c>
      <c r="D633" s="555" t="s">
        <v>23199</v>
      </c>
      <c r="E633" s="555" t="s">
        <v>4233</v>
      </c>
      <c r="F633" s="561">
        <v>59</v>
      </c>
    </row>
    <row r="634" spans="1:6" x14ac:dyDescent="0.35">
      <c r="A634" s="555" t="s">
        <v>346</v>
      </c>
      <c r="B634" s="555" t="s">
        <v>934</v>
      </c>
      <c r="C634" s="555" t="s">
        <v>4232</v>
      </c>
      <c r="D634" s="555" t="s">
        <v>23200</v>
      </c>
      <c r="E634" s="555" t="s">
        <v>4231</v>
      </c>
      <c r="F634" s="561">
        <v>141</v>
      </c>
    </row>
    <row r="635" spans="1:6" x14ac:dyDescent="0.35">
      <c r="A635" s="555" t="s">
        <v>346</v>
      </c>
      <c r="B635" s="555" t="s">
        <v>934</v>
      </c>
      <c r="C635" s="555" t="s">
        <v>4230</v>
      </c>
      <c r="D635" s="555" t="s">
        <v>23201</v>
      </c>
      <c r="E635" s="555" t="s">
        <v>4229</v>
      </c>
      <c r="F635" s="561">
        <v>211</v>
      </c>
    </row>
    <row r="636" spans="1:6" x14ac:dyDescent="0.35">
      <c r="A636" s="555" t="s">
        <v>346</v>
      </c>
      <c r="B636" s="555" t="s">
        <v>934</v>
      </c>
      <c r="C636" s="555" t="s">
        <v>4228</v>
      </c>
      <c r="D636" s="555" t="s">
        <v>23202</v>
      </c>
      <c r="E636" s="555" t="s">
        <v>4227</v>
      </c>
      <c r="F636" s="561">
        <v>188</v>
      </c>
    </row>
    <row r="637" spans="1:6" x14ac:dyDescent="0.35">
      <c r="A637" s="555" t="s">
        <v>347</v>
      </c>
      <c r="B637" s="555" t="s">
        <v>935</v>
      </c>
      <c r="C637" s="555" t="s">
        <v>4220</v>
      </c>
      <c r="D637" s="555" t="s">
        <v>23203</v>
      </c>
      <c r="E637" s="555" t="s">
        <v>4219</v>
      </c>
      <c r="F637" s="561">
        <v>184</v>
      </c>
    </row>
    <row r="638" spans="1:6" x14ac:dyDescent="0.35">
      <c r="A638" s="555" t="s">
        <v>347</v>
      </c>
      <c r="B638" s="555" t="s">
        <v>935</v>
      </c>
      <c r="C638" s="555" t="s">
        <v>4226</v>
      </c>
      <c r="D638" s="555" t="s">
        <v>23204</v>
      </c>
      <c r="E638" s="555" t="s">
        <v>4225</v>
      </c>
      <c r="F638" s="561">
        <v>80</v>
      </c>
    </row>
    <row r="639" spans="1:6" x14ac:dyDescent="0.35">
      <c r="A639" s="555" t="s">
        <v>347</v>
      </c>
      <c r="B639" s="555" t="s">
        <v>935</v>
      </c>
      <c r="C639" s="555" t="s">
        <v>4224</v>
      </c>
      <c r="D639" s="555" t="s">
        <v>23205</v>
      </c>
      <c r="E639" s="555" t="s">
        <v>4223</v>
      </c>
      <c r="F639" s="561">
        <v>138</v>
      </c>
    </row>
    <row r="640" spans="1:6" x14ac:dyDescent="0.35">
      <c r="A640" s="555" t="s">
        <v>347</v>
      </c>
      <c r="B640" s="555" t="s">
        <v>935</v>
      </c>
      <c r="C640" s="555" t="s">
        <v>4222</v>
      </c>
      <c r="D640" s="555" t="s">
        <v>23206</v>
      </c>
      <c r="E640" s="555" t="s">
        <v>4221</v>
      </c>
      <c r="F640" s="561">
        <v>104</v>
      </c>
    </row>
    <row r="641" spans="1:6" x14ac:dyDescent="0.35">
      <c r="A641" s="555" t="s">
        <v>347</v>
      </c>
      <c r="B641" s="555" t="s">
        <v>935</v>
      </c>
      <c r="C641" s="555" t="s">
        <v>4214</v>
      </c>
      <c r="D641" s="555" t="s">
        <v>23207</v>
      </c>
      <c r="E641" s="555" t="s">
        <v>4213</v>
      </c>
      <c r="F641" s="561">
        <v>104</v>
      </c>
    </row>
    <row r="642" spans="1:6" x14ac:dyDescent="0.35">
      <c r="A642" s="555" t="s">
        <v>348</v>
      </c>
      <c r="B642" s="555" t="s">
        <v>936</v>
      </c>
      <c r="C642" s="555" t="s">
        <v>4220</v>
      </c>
      <c r="D642" s="555" t="s">
        <v>23208</v>
      </c>
      <c r="E642" s="555" t="s">
        <v>4219</v>
      </c>
      <c r="F642" s="561">
        <v>185</v>
      </c>
    </row>
    <row r="643" spans="1:6" x14ac:dyDescent="0.35">
      <c r="A643" s="555" t="s">
        <v>348</v>
      </c>
      <c r="B643" s="555" t="s">
        <v>936</v>
      </c>
      <c r="C643" s="555" t="s">
        <v>4218</v>
      </c>
      <c r="D643" s="555" t="s">
        <v>23209</v>
      </c>
      <c r="E643" s="555" t="s">
        <v>4217</v>
      </c>
      <c r="F643" s="561">
        <v>162</v>
      </c>
    </row>
    <row r="644" spans="1:6" x14ac:dyDescent="0.35">
      <c r="A644" s="555" t="s">
        <v>348</v>
      </c>
      <c r="B644" s="555" t="s">
        <v>936</v>
      </c>
      <c r="C644" s="555" t="s">
        <v>4216</v>
      </c>
      <c r="D644" s="555" t="s">
        <v>23210</v>
      </c>
      <c r="E644" s="555" t="s">
        <v>4215</v>
      </c>
      <c r="F644" s="561">
        <v>139</v>
      </c>
    </row>
    <row r="645" spans="1:6" x14ac:dyDescent="0.35">
      <c r="A645" s="555" t="s">
        <v>348</v>
      </c>
      <c r="B645" s="555" t="s">
        <v>936</v>
      </c>
      <c r="C645" s="555" t="s">
        <v>4214</v>
      </c>
      <c r="D645" s="555" t="s">
        <v>23211</v>
      </c>
      <c r="E645" s="555" t="s">
        <v>4213</v>
      </c>
      <c r="F645" s="561">
        <v>104</v>
      </c>
    </row>
    <row r="646" spans="1:6" x14ac:dyDescent="0.35">
      <c r="A646" s="555" t="s">
        <v>349</v>
      </c>
      <c r="B646" s="555" t="s">
        <v>937</v>
      </c>
      <c r="C646" s="555" t="s">
        <v>4212</v>
      </c>
      <c r="D646" s="555" t="s">
        <v>23212</v>
      </c>
      <c r="E646" s="555" t="s">
        <v>4211</v>
      </c>
      <c r="F646" s="561">
        <v>110</v>
      </c>
    </row>
    <row r="647" spans="1:6" ht="29" x14ac:dyDescent="0.35">
      <c r="A647" s="555" t="s">
        <v>349</v>
      </c>
      <c r="B647" s="555" t="s">
        <v>937</v>
      </c>
      <c r="C647" s="555" t="s">
        <v>4210</v>
      </c>
      <c r="D647" s="555" t="s">
        <v>23213</v>
      </c>
      <c r="E647" s="555" t="s">
        <v>4209</v>
      </c>
      <c r="F647" s="561">
        <v>110</v>
      </c>
    </row>
    <row r="648" spans="1:6" ht="29" x14ac:dyDescent="0.35">
      <c r="A648" s="559" t="s">
        <v>350</v>
      </c>
      <c r="B648" s="559" t="s">
        <v>938</v>
      </c>
      <c r="C648" s="559" t="s">
        <v>4208</v>
      </c>
      <c r="D648" s="555" t="s">
        <v>23214</v>
      </c>
      <c r="E648" s="555" t="s">
        <v>4207</v>
      </c>
      <c r="F648" s="561">
        <v>184</v>
      </c>
    </row>
    <row r="649" spans="1:6" ht="29" x14ac:dyDescent="0.35">
      <c r="A649" s="559" t="s">
        <v>350</v>
      </c>
      <c r="B649" s="559" t="s">
        <v>938</v>
      </c>
      <c r="C649" s="559" t="s">
        <v>4206</v>
      </c>
      <c r="D649" s="555" t="s">
        <v>23215</v>
      </c>
      <c r="E649" s="555" t="s">
        <v>4205</v>
      </c>
      <c r="F649" s="561">
        <v>250</v>
      </c>
    </row>
    <row r="650" spans="1:6" ht="29" x14ac:dyDescent="0.35">
      <c r="A650" s="559" t="s">
        <v>350</v>
      </c>
      <c r="B650" s="559" t="s">
        <v>938</v>
      </c>
      <c r="C650" s="559" t="s">
        <v>4204</v>
      </c>
      <c r="D650" s="555" t="s">
        <v>23216</v>
      </c>
      <c r="E650" s="555" t="s">
        <v>4203</v>
      </c>
      <c r="F650" s="561">
        <v>260</v>
      </c>
    </row>
    <row r="651" spans="1:6" ht="29" x14ac:dyDescent="0.35">
      <c r="A651" s="559" t="s">
        <v>350</v>
      </c>
      <c r="B651" s="559" t="s">
        <v>938</v>
      </c>
      <c r="C651" s="559" t="s">
        <v>4202</v>
      </c>
      <c r="D651" s="555" t="s">
        <v>23217</v>
      </c>
      <c r="E651" s="555" t="s">
        <v>4201</v>
      </c>
      <c r="F651" s="561">
        <v>129</v>
      </c>
    </row>
    <row r="652" spans="1:6" ht="29" x14ac:dyDescent="0.35">
      <c r="A652" s="559" t="s">
        <v>350</v>
      </c>
      <c r="B652" s="559" t="s">
        <v>938</v>
      </c>
      <c r="C652" s="559" t="s">
        <v>4200</v>
      </c>
      <c r="D652" s="555" t="s">
        <v>23218</v>
      </c>
      <c r="E652" s="555" t="s">
        <v>4199</v>
      </c>
      <c r="F652" s="561">
        <v>118</v>
      </c>
    </row>
    <row r="653" spans="1:6" ht="29" x14ac:dyDescent="0.35">
      <c r="A653" s="559" t="s">
        <v>350</v>
      </c>
      <c r="B653" s="559" t="s">
        <v>938</v>
      </c>
      <c r="C653" s="559" t="s">
        <v>4198</v>
      </c>
      <c r="D653" s="555" t="s">
        <v>23219</v>
      </c>
      <c r="E653" s="555" t="s">
        <v>4197</v>
      </c>
      <c r="F653" s="561">
        <v>195</v>
      </c>
    </row>
    <row r="654" spans="1:6" ht="29" x14ac:dyDescent="0.35">
      <c r="A654" s="555" t="s">
        <v>351</v>
      </c>
      <c r="B654" s="555" t="s">
        <v>939</v>
      </c>
      <c r="C654" s="555" t="s">
        <v>4196</v>
      </c>
      <c r="D654" s="555" t="s">
        <v>23220</v>
      </c>
      <c r="E654" s="555" t="s">
        <v>4195</v>
      </c>
      <c r="F654" s="561">
        <v>260</v>
      </c>
    </row>
    <row r="655" spans="1:6" ht="29" x14ac:dyDescent="0.35">
      <c r="A655" s="555" t="s">
        <v>351</v>
      </c>
      <c r="B655" s="555" t="s">
        <v>939</v>
      </c>
      <c r="C655" s="555" t="s">
        <v>4194</v>
      </c>
      <c r="D655" s="555" t="s">
        <v>23221</v>
      </c>
      <c r="E655" s="555" t="s">
        <v>4193</v>
      </c>
      <c r="F655" s="561">
        <v>260</v>
      </c>
    </row>
    <row r="656" spans="1:6" ht="43.5" x14ac:dyDescent="0.35">
      <c r="A656" s="559" t="s">
        <v>352</v>
      </c>
      <c r="B656" s="559" t="s">
        <v>940</v>
      </c>
      <c r="C656" s="559" t="s">
        <v>4192</v>
      </c>
      <c r="D656" s="555" t="s">
        <v>23222</v>
      </c>
      <c r="E656" s="555" t="s">
        <v>4191</v>
      </c>
      <c r="F656" s="561">
        <v>232</v>
      </c>
    </row>
    <row r="657" spans="1:6" ht="43.5" x14ac:dyDescent="0.35">
      <c r="A657" s="559" t="s">
        <v>352</v>
      </c>
      <c r="B657" s="559" t="s">
        <v>940</v>
      </c>
      <c r="C657" s="559" t="s">
        <v>4190</v>
      </c>
      <c r="D657" s="555" t="s">
        <v>23223</v>
      </c>
      <c r="E657" s="555" t="s">
        <v>4189</v>
      </c>
      <c r="F657" s="561">
        <v>185</v>
      </c>
    </row>
    <row r="658" spans="1:6" ht="43.5" x14ac:dyDescent="0.35">
      <c r="A658" s="559" t="s">
        <v>352</v>
      </c>
      <c r="B658" s="559" t="s">
        <v>940</v>
      </c>
      <c r="C658" s="559" t="s">
        <v>4188</v>
      </c>
      <c r="D658" s="555" t="s">
        <v>23224</v>
      </c>
      <c r="E658" s="555" t="s">
        <v>4187</v>
      </c>
      <c r="F658" s="561">
        <v>173</v>
      </c>
    </row>
    <row r="659" spans="1:6" ht="29" x14ac:dyDescent="0.35">
      <c r="A659" s="555" t="s">
        <v>353</v>
      </c>
      <c r="B659" s="555" t="s">
        <v>941</v>
      </c>
      <c r="C659" s="555" t="s">
        <v>4186</v>
      </c>
      <c r="D659" s="555" t="s">
        <v>23225</v>
      </c>
      <c r="E659" s="555" t="s">
        <v>4185</v>
      </c>
      <c r="F659" s="561">
        <v>170</v>
      </c>
    </row>
    <row r="660" spans="1:6" ht="29" x14ac:dyDescent="0.35">
      <c r="A660" s="555" t="s">
        <v>353</v>
      </c>
      <c r="B660" s="555" t="s">
        <v>941</v>
      </c>
      <c r="C660" s="555" t="s">
        <v>4184</v>
      </c>
      <c r="D660" s="555" t="s">
        <v>23226</v>
      </c>
      <c r="E660" s="555" t="s">
        <v>4183</v>
      </c>
      <c r="F660" s="561">
        <v>180</v>
      </c>
    </row>
    <row r="661" spans="1:6" ht="29" x14ac:dyDescent="0.35">
      <c r="A661" s="555" t="s">
        <v>353</v>
      </c>
      <c r="B661" s="555" t="s">
        <v>941</v>
      </c>
      <c r="C661" s="555" t="s">
        <v>4182</v>
      </c>
      <c r="D661" s="555" t="s">
        <v>23227</v>
      </c>
      <c r="E661" s="555" t="s">
        <v>4181</v>
      </c>
      <c r="F661" s="561">
        <v>170</v>
      </c>
    </row>
    <row r="662" spans="1:6" ht="29" x14ac:dyDescent="0.35">
      <c r="A662" s="555" t="s">
        <v>353</v>
      </c>
      <c r="B662" s="555" t="s">
        <v>941</v>
      </c>
      <c r="C662" s="555" t="s">
        <v>4180</v>
      </c>
      <c r="D662" s="555" t="s">
        <v>23228</v>
      </c>
      <c r="E662" s="555" t="s">
        <v>4179</v>
      </c>
      <c r="F662" s="561">
        <v>170</v>
      </c>
    </row>
    <row r="663" spans="1:6" ht="29" x14ac:dyDescent="0.35">
      <c r="A663" s="555" t="s">
        <v>354</v>
      </c>
      <c r="B663" s="555" t="s">
        <v>942</v>
      </c>
      <c r="C663" s="555" t="s">
        <v>4178</v>
      </c>
      <c r="D663" s="555" t="s">
        <v>23229</v>
      </c>
      <c r="E663" s="555" t="s">
        <v>4177</v>
      </c>
      <c r="F663" s="561">
        <v>102</v>
      </c>
    </row>
    <row r="664" spans="1:6" ht="29" x14ac:dyDescent="0.35">
      <c r="A664" s="555" t="s">
        <v>354</v>
      </c>
      <c r="B664" s="555" t="s">
        <v>942</v>
      </c>
      <c r="C664" s="555" t="s">
        <v>4176</v>
      </c>
      <c r="D664" s="555" t="s">
        <v>23230</v>
      </c>
      <c r="E664" s="555" t="s">
        <v>4175</v>
      </c>
      <c r="F664" s="561">
        <v>248</v>
      </c>
    </row>
    <row r="665" spans="1:6" ht="29" x14ac:dyDescent="0.35">
      <c r="A665" s="555" t="s">
        <v>354</v>
      </c>
      <c r="B665" s="555" t="s">
        <v>942</v>
      </c>
      <c r="C665" s="555" t="s">
        <v>4174</v>
      </c>
      <c r="D665" s="555" t="s">
        <v>23231</v>
      </c>
      <c r="E665" s="555" t="s">
        <v>4173</v>
      </c>
      <c r="F665" s="561">
        <v>79</v>
      </c>
    </row>
    <row r="666" spans="1:6" ht="29" x14ac:dyDescent="0.35">
      <c r="A666" s="555" t="s">
        <v>354</v>
      </c>
      <c r="B666" s="555" t="s">
        <v>942</v>
      </c>
      <c r="C666" s="555" t="s">
        <v>4172</v>
      </c>
      <c r="D666" s="555" t="s">
        <v>23232</v>
      </c>
      <c r="E666" s="555" t="s">
        <v>4171</v>
      </c>
      <c r="F666" s="561">
        <v>271</v>
      </c>
    </row>
    <row r="667" spans="1:6" ht="43.5" x14ac:dyDescent="0.35">
      <c r="A667" s="559" t="s">
        <v>355</v>
      </c>
      <c r="B667" s="559" t="s">
        <v>943</v>
      </c>
      <c r="C667" s="559" t="s">
        <v>4170</v>
      </c>
      <c r="D667" s="555" t="s">
        <v>23233</v>
      </c>
      <c r="E667" s="559" t="s">
        <v>4169</v>
      </c>
      <c r="F667" s="561">
        <v>173</v>
      </c>
    </row>
    <row r="668" spans="1:6" ht="43.5" x14ac:dyDescent="0.35">
      <c r="A668" s="559" t="s">
        <v>355</v>
      </c>
      <c r="B668" s="559" t="s">
        <v>943</v>
      </c>
      <c r="C668" s="559" t="s">
        <v>4168</v>
      </c>
      <c r="D668" s="555" t="s">
        <v>23234</v>
      </c>
      <c r="E668" s="559" t="s">
        <v>4167</v>
      </c>
      <c r="F668" s="561">
        <v>237</v>
      </c>
    </row>
    <row r="669" spans="1:6" ht="43.5" x14ac:dyDescent="0.35">
      <c r="A669" s="559" t="s">
        <v>355</v>
      </c>
      <c r="B669" s="559" t="s">
        <v>943</v>
      </c>
      <c r="C669" s="559" t="s">
        <v>4166</v>
      </c>
      <c r="D669" s="555" t="s">
        <v>23235</v>
      </c>
      <c r="E669" s="559" t="s">
        <v>4165</v>
      </c>
      <c r="F669" s="561">
        <v>230</v>
      </c>
    </row>
    <row r="670" spans="1:6" ht="43.5" x14ac:dyDescent="0.35">
      <c r="A670" s="559" t="s">
        <v>356</v>
      </c>
      <c r="B670" s="559" t="s">
        <v>944</v>
      </c>
      <c r="C670" s="559" t="s">
        <v>4164</v>
      </c>
      <c r="D670" s="555" t="s">
        <v>23236</v>
      </c>
      <c r="E670" s="559" t="s">
        <v>4163</v>
      </c>
      <c r="F670" s="561">
        <v>173</v>
      </c>
    </row>
    <row r="671" spans="1:6" ht="43.5" x14ac:dyDescent="0.35">
      <c r="A671" s="559" t="s">
        <v>356</v>
      </c>
      <c r="B671" s="559" t="s">
        <v>944</v>
      </c>
      <c r="C671" s="559" t="s">
        <v>4162</v>
      </c>
      <c r="D671" s="555" t="s">
        <v>23237</v>
      </c>
      <c r="E671" s="559" t="s">
        <v>4161</v>
      </c>
      <c r="F671" s="561">
        <v>237</v>
      </c>
    </row>
    <row r="672" spans="1:6" ht="43.5" x14ac:dyDescent="0.35">
      <c r="A672" s="559" t="s">
        <v>356</v>
      </c>
      <c r="B672" s="559" t="s">
        <v>944</v>
      </c>
      <c r="C672" s="559" t="s">
        <v>4160</v>
      </c>
      <c r="D672" s="555" t="s">
        <v>23238</v>
      </c>
      <c r="E672" s="559" t="s">
        <v>4159</v>
      </c>
      <c r="F672" s="561">
        <v>230</v>
      </c>
    </row>
    <row r="673" spans="1:6" ht="29" x14ac:dyDescent="0.35">
      <c r="A673" s="555" t="s">
        <v>357</v>
      </c>
      <c r="B673" s="555" t="s">
        <v>945</v>
      </c>
      <c r="C673" s="555" t="s">
        <v>4158</v>
      </c>
      <c r="D673" s="555" t="s">
        <v>23239</v>
      </c>
      <c r="E673" s="555" t="s">
        <v>4157</v>
      </c>
      <c r="F673" s="561">
        <v>206</v>
      </c>
    </row>
    <row r="674" spans="1:6" ht="29" x14ac:dyDescent="0.35">
      <c r="A674" s="555" t="s">
        <v>357</v>
      </c>
      <c r="B674" s="555" t="s">
        <v>945</v>
      </c>
      <c r="C674" s="555" t="s">
        <v>4156</v>
      </c>
      <c r="D674" s="555" t="s">
        <v>23240</v>
      </c>
      <c r="E674" s="555" t="s">
        <v>4155</v>
      </c>
      <c r="F674" s="561">
        <v>207</v>
      </c>
    </row>
    <row r="675" spans="1:6" ht="29" x14ac:dyDescent="0.35">
      <c r="A675" s="555" t="s">
        <v>357</v>
      </c>
      <c r="B675" s="555" t="s">
        <v>945</v>
      </c>
      <c r="C675" s="555" t="s">
        <v>4154</v>
      </c>
      <c r="D675" s="555" t="s">
        <v>23241</v>
      </c>
      <c r="E675" s="555" t="s">
        <v>4153</v>
      </c>
      <c r="F675" s="561">
        <v>207</v>
      </c>
    </row>
    <row r="676" spans="1:6" ht="29" x14ac:dyDescent="0.35">
      <c r="A676" s="559" t="s">
        <v>358</v>
      </c>
      <c r="B676" s="559" t="s">
        <v>946</v>
      </c>
      <c r="C676" s="559" t="s">
        <v>4152</v>
      </c>
      <c r="D676" s="555" t="s">
        <v>23242</v>
      </c>
      <c r="E676" s="559" t="s">
        <v>4151</v>
      </c>
      <c r="F676" s="561">
        <v>218</v>
      </c>
    </row>
    <row r="677" spans="1:6" ht="29" x14ac:dyDescent="0.35">
      <c r="A677" s="559" t="s">
        <v>358</v>
      </c>
      <c r="B677" s="559" t="s">
        <v>946</v>
      </c>
      <c r="C677" s="559" t="s">
        <v>4150</v>
      </c>
      <c r="D677" s="555" t="s">
        <v>23243</v>
      </c>
      <c r="E677" s="559" t="s">
        <v>4149</v>
      </c>
      <c r="F677" s="561">
        <v>206</v>
      </c>
    </row>
    <row r="678" spans="1:6" ht="29" x14ac:dyDescent="0.35">
      <c r="A678" s="559" t="s">
        <v>358</v>
      </c>
      <c r="B678" s="559" t="s">
        <v>946</v>
      </c>
      <c r="C678" s="559" t="s">
        <v>4148</v>
      </c>
      <c r="D678" s="555" t="s">
        <v>23244</v>
      </c>
      <c r="E678" s="559" t="s">
        <v>4147</v>
      </c>
      <c r="F678" s="561">
        <v>206</v>
      </c>
    </row>
    <row r="679" spans="1:6" x14ac:dyDescent="0.35">
      <c r="A679" s="559" t="s">
        <v>359</v>
      </c>
      <c r="B679" s="559" t="s">
        <v>947</v>
      </c>
      <c r="C679" s="559" t="s">
        <v>4146</v>
      </c>
      <c r="D679" s="555" t="s">
        <v>23245</v>
      </c>
      <c r="E679" s="559" t="s">
        <v>4145</v>
      </c>
      <c r="F679" s="561">
        <v>276</v>
      </c>
    </row>
    <row r="680" spans="1:6" x14ac:dyDescent="0.35">
      <c r="A680" s="559" t="s">
        <v>359</v>
      </c>
      <c r="B680" s="559" t="s">
        <v>947</v>
      </c>
      <c r="C680" s="559" t="s">
        <v>4144</v>
      </c>
      <c r="D680" s="555" t="s">
        <v>23246</v>
      </c>
      <c r="E680" s="559" t="s">
        <v>4143</v>
      </c>
      <c r="F680" s="561">
        <v>234</v>
      </c>
    </row>
    <row r="681" spans="1:6" ht="29" x14ac:dyDescent="0.35">
      <c r="A681" s="559" t="s">
        <v>360</v>
      </c>
      <c r="B681" s="559" t="s">
        <v>948</v>
      </c>
      <c r="C681" s="559" t="s">
        <v>4142</v>
      </c>
      <c r="D681" s="555" t="s">
        <v>23247</v>
      </c>
      <c r="E681" s="559" t="s">
        <v>4141</v>
      </c>
      <c r="F681" s="561">
        <v>202</v>
      </c>
    </row>
    <row r="682" spans="1:6" ht="29" x14ac:dyDescent="0.35">
      <c r="A682" s="559" t="s">
        <v>360</v>
      </c>
      <c r="B682" s="559" t="s">
        <v>948</v>
      </c>
      <c r="C682" s="559" t="s">
        <v>4140</v>
      </c>
      <c r="D682" s="555" t="s">
        <v>23248</v>
      </c>
      <c r="E682" s="559" t="s">
        <v>4139</v>
      </c>
      <c r="F682" s="561">
        <v>254</v>
      </c>
    </row>
    <row r="683" spans="1:6" ht="29" x14ac:dyDescent="0.35">
      <c r="A683" s="559" t="s">
        <v>360</v>
      </c>
      <c r="B683" s="559" t="s">
        <v>948</v>
      </c>
      <c r="C683" s="559" t="s">
        <v>4138</v>
      </c>
      <c r="D683" s="555" t="s">
        <v>23249</v>
      </c>
      <c r="E683" s="559" t="s">
        <v>4137</v>
      </c>
      <c r="F683" s="561">
        <v>254</v>
      </c>
    </row>
    <row r="684" spans="1:6" ht="29" x14ac:dyDescent="0.35">
      <c r="A684" s="559" t="s">
        <v>361</v>
      </c>
      <c r="B684" s="559" t="s">
        <v>949</v>
      </c>
      <c r="C684" s="559" t="s">
        <v>4136</v>
      </c>
      <c r="D684" s="555" t="s">
        <v>23250</v>
      </c>
      <c r="E684" s="559" t="s">
        <v>4135</v>
      </c>
      <c r="F684" s="561">
        <v>199</v>
      </c>
    </row>
    <row r="685" spans="1:6" ht="29" x14ac:dyDescent="0.35">
      <c r="A685" s="559" t="s">
        <v>361</v>
      </c>
      <c r="B685" s="559" t="s">
        <v>949</v>
      </c>
      <c r="C685" s="559" t="s">
        <v>4134</v>
      </c>
      <c r="D685" s="555" t="s">
        <v>23251</v>
      </c>
      <c r="E685" s="559" t="s">
        <v>4133</v>
      </c>
      <c r="F685" s="561">
        <v>238</v>
      </c>
    </row>
    <row r="686" spans="1:6" ht="29" x14ac:dyDescent="0.35">
      <c r="A686" s="559" t="s">
        <v>361</v>
      </c>
      <c r="B686" s="559" t="s">
        <v>949</v>
      </c>
      <c r="C686" s="559" t="s">
        <v>4132</v>
      </c>
      <c r="D686" s="555" t="s">
        <v>23252</v>
      </c>
      <c r="E686" s="559" t="s">
        <v>4131</v>
      </c>
      <c r="F686" s="561">
        <v>173</v>
      </c>
    </row>
    <row r="687" spans="1:6" ht="29" x14ac:dyDescent="0.35">
      <c r="A687" s="559" t="s">
        <v>362</v>
      </c>
      <c r="B687" s="559" t="s">
        <v>950</v>
      </c>
      <c r="C687" s="559" t="s">
        <v>4130</v>
      </c>
      <c r="D687" s="555" t="s">
        <v>23253</v>
      </c>
      <c r="E687" s="555" t="s">
        <v>4129</v>
      </c>
      <c r="F687" s="561">
        <v>270</v>
      </c>
    </row>
    <row r="688" spans="1:6" ht="29" x14ac:dyDescent="0.35">
      <c r="A688" s="559" t="s">
        <v>362</v>
      </c>
      <c r="B688" s="559" t="s">
        <v>950</v>
      </c>
      <c r="C688" s="559" t="s">
        <v>4128</v>
      </c>
      <c r="D688" s="555" t="s">
        <v>23254</v>
      </c>
      <c r="E688" s="555" t="s">
        <v>4127</v>
      </c>
      <c r="F688" s="561">
        <v>270</v>
      </c>
    </row>
    <row r="689" spans="1:6" x14ac:dyDescent="0.35">
      <c r="A689" s="559" t="s">
        <v>363</v>
      </c>
      <c r="B689" s="559" t="s">
        <v>951</v>
      </c>
      <c r="C689" s="559" t="s">
        <v>4126</v>
      </c>
      <c r="D689" s="555" t="s">
        <v>23255</v>
      </c>
      <c r="E689" s="559" t="s">
        <v>4125</v>
      </c>
      <c r="F689" s="561">
        <v>221</v>
      </c>
    </row>
    <row r="690" spans="1:6" x14ac:dyDescent="0.35">
      <c r="A690" s="559" t="s">
        <v>363</v>
      </c>
      <c r="B690" s="559" t="s">
        <v>951</v>
      </c>
      <c r="C690" s="559" t="s">
        <v>4124</v>
      </c>
      <c r="D690" s="555" t="s">
        <v>23256</v>
      </c>
      <c r="E690" s="559" t="s">
        <v>4123</v>
      </c>
      <c r="F690" s="561">
        <v>247</v>
      </c>
    </row>
    <row r="691" spans="1:6" x14ac:dyDescent="0.35">
      <c r="A691" s="559" t="s">
        <v>363</v>
      </c>
      <c r="B691" s="559" t="s">
        <v>951</v>
      </c>
      <c r="C691" s="559" t="s">
        <v>4122</v>
      </c>
      <c r="D691" s="555" t="s">
        <v>23257</v>
      </c>
      <c r="E691" s="559" t="s">
        <v>4121</v>
      </c>
      <c r="F691" s="561">
        <v>112</v>
      </c>
    </row>
    <row r="692" spans="1:6" ht="29" x14ac:dyDescent="0.35">
      <c r="A692" s="555" t="s">
        <v>364</v>
      </c>
      <c r="B692" s="555" t="s">
        <v>952</v>
      </c>
      <c r="C692" s="555" t="s">
        <v>4120</v>
      </c>
      <c r="D692" s="555" t="s">
        <v>23258</v>
      </c>
      <c r="E692" s="555" t="s">
        <v>4119</v>
      </c>
      <c r="F692" s="561">
        <v>192</v>
      </c>
    </row>
    <row r="693" spans="1:6" ht="29" x14ac:dyDescent="0.35">
      <c r="A693" s="555" t="s">
        <v>364</v>
      </c>
      <c r="B693" s="555" t="s">
        <v>952</v>
      </c>
      <c r="C693" s="555" t="s">
        <v>4118</v>
      </c>
      <c r="D693" s="555" t="s">
        <v>23259</v>
      </c>
      <c r="E693" s="555" t="s">
        <v>4117</v>
      </c>
      <c r="F693" s="561">
        <v>230</v>
      </c>
    </row>
    <row r="694" spans="1:6" ht="29" x14ac:dyDescent="0.35">
      <c r="A694" s="555" t="s">
        <v>364</v>
      </c>
      <c r="B694" s="555" t="s">
        <v>952</v>
      </c>
      <c r="C694" s="555" t="s">
        <v>4116</v>
      </c>
      <c r="D694" s="555" t="s">
        <v>23260</v>
      </c>
      <c r="E694" s="555" t="s">
        <v>4115</v>
      </c>
      <c r="F694" s="561">
        <v>128</v>
      </c>
    </row>
    <row r="695" spans="1:6" ht="29" x14ac:dyDescent="0.35">
      <c r="A695" s="559" t="s">
        <v>365</v>
      </c>
      <c r="B695" s="559" t="s">
        <v>953</v>
      </c>
      <c r="C695" s="559" t="s">
        <v>4114</v>
      </c>
      <c r="D695" s="555" t="s">
        <v>23261</v>
      </c>
      <c r="E695" s="559" t="s">
        <v>4113</v>
      </c>
      <c r="F695" s="561">
        <v>368</v>
      </c>
    </row>
    <row r="696" spans="1:6" x14ac:dyDescent="0.35">
      <c r="A696" s="559" t="s">
        <v>365</v>
      </c>
      <c r="B696" s="559" t="s">
        <v>953</v>
      </c>
      <c r="C696" s="559" t="s">
        <v>4112</v>
      </c>
      <c r="D696" s="555" t="s">
        <v>23262</v>
      </c>
      <c r="E696" s="559" t="s">
        <v>4111</v>
      </c>
      <c r="F696" s="561">
        <v>395</v>
      </c>
    </row>
    <row r="697" spans="1:6" ht="29" x14ac:dyDescent="0.35">
      <c r="A697" s="559" t="s">
        <v>366</v>
      </c>
      <c r="B697" s="559" t="s">
        <v>954</v>
      </c>
      <c r="C697" s="559" t="s">
        <v>4110</v>
      </c>
      <c r="D697" s="555" t="s">
        <v>23263</v>
      </c>
      <c r="E697" s="559" t="s">
        <v>4109</v>
      </c>
      <c r="F697" s="561">
        <v>133</v>
      </c>
    </row>
    <row r="698" spans="1:6" ht="29" x14ac:dyDescent="0.35">
      <c r="A698" s="559" t="s">
        <v>366</v>
      </c>
      <c r="B698" s="559" t="s">
        <v>954</v>
      </c>
      <c r="C698" s="559" t="s">
        <v>4108</v>
      </c>
      <c r="D698" s="555" t="s">
        <v>23264</v>
      </c>
      <c r="E698" s="559" t="s">
        <v>4107</v>
      </c>
      <c r="F698" s="561">
        <v>133</v>
      </c>
    </row>
    <row r="699" spans="1:6" ht="29" x14ac:dyDescent="0.35">
      <c r="A699" s="559" t="s">
        <v>366</v>
      </c>
      <c r="B699" s="559" t="s">
        <v>954</v>
      </c>
      <c r="C699" s="559" t="s">
        <v>4106</v>
      </c>
      <c r="D699" s="555" t="s">
        <v>23265</v>
      </c>
      <c r="E699" s="559" t="s">
        <v>4105</v>
      </c>
      <c r="F699" s="561">
        <v>184</v>
      </c>
    </row>
    <row r="700" spans="1:6" ht="29" x14ac:dyDescent="0.35">
      <c r="A700" s="559" t="s">
        <v>367</v>
      </c>
      <c r="B700" s="559" t="s">
        <v>955</v>
      </c>
      <c r="C700" s="559" t="s">
        <v>4104</v>
      </c>
      <c r="D700" s="555" t="s">
        <v>23266</v>
      </c>
      <c r="E700" s="559" t="s">
        <v>4103</v>
      </c>
      <c r="F700" s="561">
        <v>277</v>
      </c>
    </row>
    <row r="701" spans="1:6" ht="29" x14ac:dyDescent="0.35">
      <c r="A701" s="559" t="s">
        <v>367</v>
      </c>
      <c r="B701" s="559" t="s">
        <v>955</v>
      </c>
      <c r="C701" s="559" t="s">
        <v>4102</v>
      </c>
      <c r="D701" s="555" t="s">
        <v>23267</v>
      </c>
      <c r="E701" s="559" t="s">
        <v>4101</v>
      </c>
      <c r="F701" s="561">
        <v>300</v>
      </c>
    </row>
    <row r="702" spans="1:6" ht="29" x14ac:dyDescent="0.35">
      <c r="A702" s="559" t="s">
        <v>367</v>
      </c>
      <c r="B702" s="559" t="s">
        <v>955</v>
      </c>
      <c r="C702" s="559" t="s">
        <v>4100</v>
      </c>
      <c r="D702" s="555" t="s">
        <v>23268</v>
      </c>
      <c r="E702" s="559" t="s">
        <v>4099</v>
      </c>
      <c r="F702" s="561">
        <v>276</v>
      </c>
    </row>
    <row r="703" spans="1:6" ht="29" x14ac:dyDescent="0.35">
      <c r="A703" s="559" t="s">
        <v>367</v>
      </c>
      <c r="B703" s="559" t="s">
        <v>955</v>
      </c>
      <c r="C703" s="559" t="s">
        <v>4098</v>
      </c>
      <c r="D703" s="555" t="s">
        <v>23269</v>
      </c>
      <c r="E703" s="559" t="s">
        <v>4097</v>
      </c>
      <c r="F703" s="561">
        <v>300</v>
      </c>
    </row>
    <row r="704" spans="1:6" x14ac:dyDescent="0.35">
      <c r="A704" s="555" t="s">
        <v>368</v>
      </c>
      <c r="B704" s="555" t="s">
        <v>956</v>
      </c>
      <c r="C704" s="555" t="s">
        <v>4096</v>
      </c>
      <c r="D704" s="555" t="s">
        <v>23270</v>
      </c>
      <c r="E704" s="555" t="s">
        <v>4095</v>
      </c>
      <c r="F704" s="561">
        <v>267</v>
      </c>
    </row>
    <row r="705" spans="1:6" x14ac:dyDescent="0.35">
      <c r="A705" s="555" t="s">
        <v>368</v>
      </c>
      <c r="B705" s="555" t="s">
        <v>956</v>
      </c>
      <c r="C705" s="555" t="s">
        <v>4094</v>
      </c>
      <c r="D705" s="555" t="s">
        <v>23271</v>
      </c>
      <c r="E705" s="555" t="s">
        <v>4093</v>
      </c>
      <c r="F705" s="561">
        <v>313</v>
      </c>
    </row>
    <row r="706" spans="1:6" ht="29" x14ac:dyDescent="0.35">
      <c r="A706" s="555" t="s">
        <v>369</v>
      </c>
      <c r="B706" s="555" t="s">
        <v>957</v>
      </c>
      <c r="C706" s="555" t="s">
        <v>4092</v>
      </c>
      <c r="D706" s="555" t="s">
        <v>23272</v>
      </c>
      <c r="E706" s="555" t="s">
        <v>4091</v>
      </c>
      <c r="F706" s="561">
        <v>170</v>
      </c>
    </row>
    <row r="707" spans="1:6" x14ac:dyDescent="0.35">
      <c r="A707" s="555" t="s">
        <v>369</v>
      </c>
      <c r="B707" s="555" t="s">
        <v>957</v>
      </c>
      <c r="C707" s="555" t="s">
        <v>4090</v>
      </c>
      <c r="D707" s="555" t="s">
        <v>23273</v>
      </c>
      <c r="E707" s="555" t="s">
        <v>4089</v>
      </c>
      <c r="F707" s="561">
        <v>170</v>
      </c>
    </row>
    <row r="708" spans="1:6" x14ac:dyDescent="0.35">
      <c r="A708" s="555" t="s">
        <v>369</v>
      </c>
      <c r="B708" s="555" t="s">
        <v>957</v>
      </c>
      <c r="C708" s="555" t="s">
        <v>4088</v>
      </c>
      <c r="D708" s="555" t="s">
        <v>23274</v>
      </c>
      <c r="E708" s="555" t="s">
        <v>4087</v>
      </c>
      <c r="F708" s="561">
        <v>170</v>
      </c>
    </row>
    <row r="709" spans="1:6" x14ac:dyDescent="0.35">
      <c r="A709" s="555" t="s">
        <v>369</v>
      </c>
      <c r="B709" s="555" t="s">
        <v>957</v>
      </c>
      <c r="C709" s="555" t="s">
        <v>4086</v>
      </c>
      <c r="D709" s="555" t="s">
        <v>23275</v>
      </c>
      <c r="E709" s="555" t="s">
        <v>4085</v>
      </c>
      <c r="F709" s="561">
        <v>170</v>
      </c>
    </row>
    <row r="710" spans="1:6" ht="29" x14ac:dyDescent="0.35">
      <c r="A710" s="556" t="s">
        <v>370</v>
      </c>
      <c r="B710" s="555" t="s">
        <v>958</v>
      </c>
      <c r="C710" s="555" t="s">
        <v>4084</v>
      </c>
      <c r="D710" s="555" t="s">
        <v>23276</v>
      </c>
      <c r="E710" s="555" t="s">
        <v>4083</v>
      </c>
      <c r="F710" s="561">
        <v>245</v>
      </c>
    </row>
    <row r="711" spans="1:6" ht="29" x14ac:dyDescent="0.35">
      <c r="A711" s="556" t="s">
        <v>370</v>
      </c>
      <c r="B711" s="555" t="s">
        <v>958</v>
      </c>
      <c r="C711" s="555" t="s">
        <v>4082</v>
      </c>
      <c r="D711" s="555" t="s">
        <v>23277</v>
      </c>
      <c r="E711" s="555" t="s">
        <v>4081</v>
      </c>
      <c r="F711" s="561">
        <v>205</v>
      </c>
    </row>
    <row r="712" spans="1:6" ht="29" x14ac:dyDescent="0.35">
      <c r="A712" s="559" t="s">
        <v>371</v>
      </c>
      <c r="B712" s="559" t="s">
        <v>959</v>
      </c>
      <c r="C712" s="559" t="s">
        <v>4080</v>
      </c>
      <c r="D712" s="555" t="s">
        <v>23278</v>
      </c>
      <c r="E712" s="555" t="s">
        <v>4079</v>
      </c>
      <c r="F712" s="561">
        <v>190</v>
      </c>
    </row>
    <row r="713" spans="1:6" ht="29" x14ac:dyDescent="0.35">
      <c r="A713" s="559" t="s">
        <v>371</v>
      </c>
      <c r="B713" s="559" t="s">
        <v>959</v>
      </c>
      <c r="C713" s="559" t="s">
        <v>4078</v>
      </c>
      <c r="D713" s="555" t="s">
        <v>23279</v>
      </c>
      <c r="E713" s="555" t="s">
        <v>4077</v>
      </c>
      <c r="F713" s="561">
        <v>190</v>
      </c>
    </row>
    <row r="714" spans="1:6" ht="43.5" x14ac:dyDescent="0.35">
      <c r="A714" s="555" t="s">
        <v>372</v>
      </c>
      <c r="B714" s="555" t="s">
        <v>960</v>
      </c>
      <c r="C714" s="555" t="s">
        <v>4076</v>
      </c>
      <c r="D714" s="555" t="s">
        <v>23280</v>
      </c>
      <c r="E714" s="555" t="s">
        <v>4075</v>
      </c>
      <c r="F714" s="561">
        <v>179</v>
      </c>
    </row>
    <row r="715" spans="1:6" ht="43.5" x14ac:dyDescent="0.35">
      <c r="A715" s="555" t="s">
        <v>372</v>
      </c>
      <c r="B715" s="555" t="s">
        <v>960</v>
      </c>
      <c r="C715" s="555" t="s">
        <v>4074</v>
      </c>
      <c r="D715" s="555" t="s">
        <v>23281</v>
      </c>
      <c r="E715" s="555" t="s">
        <v>4073</v>
      </c>
      <c r="F715" s="561">
        <v>142</v>
      </c>
    </row>
    <row r="716" spans="1:6" ht="43.5" x14ac:dyDescent="0.35">
      <c r="A716" s="555" t="s">
        <v>372</v>
      </c>
      <c r="B716" s="555" t="s">
        <v>960</v>
      </c>
      <c r="C716" s="555" t="s">
        <v>4072</v>
      </c>
      <c r="D716" s="555" t="s">
        <v>23282</v>
      </c>
      <c r="E716" s="555" t="s">
        <v>4071</v>
      </c>
      <c r="F716" s="561">
        <v>179</v>
      </c>
    </row>
    <row r="717" spans="1:6" ht="29" x14ac:dyDescent="0.35">
      <c r="A717" s="559" t="s">
        <v>373</v>
      </c>
      <c r="B717" s="559" t="s">
        <v>961</v>
      </c>
      <c r="C717" s="559" t="s">
        <v>4070</v>
      </c>
      <c r="D717" s="555" t="s">
        <v>23283</v>
      </c>
      <c r="E717" s="559" t="s">
        <v>4069</v>
      </c>
      <c r="F717" s="561">
        <v>135</v>
      </c>
    </row>
    <row r="718" spans="1:6" ht="29" x14ac:dyDescent="0.35">
      <c r="A718" s="559" t="s">
        <v>373</v>
      </c>
      <c r="B718" s="559" t="s">
        <v>961</v>
      </c>
      <c r="C718" s="559" t="s">
        <v>4068</v>
      </c>
      <c r="D718" s="555" t="s">
        <v>23284</v>
      </c>
      <c r="E718" s="559" t="s">
        <v>4067</v>
      </c>
      <c r="F718" s="561">
        <v>205</v>
      </c>
    </row>
    <row r="719" spans="1:6" ht="29" x14ac:dyDescent="0.35">
      <c r="A719" s="559" t="s">
        <v>373</v>
      </c>
      <c r="B719" s="559" t="s">
        <v>961</v>
      </c>
      <c r="C719" s="559" t="s">
        <v>4066</v>
      </c>
      <c r="D719" s="555" t="s">
        <v>23285</v>
      </c>
      <c r="E719" s="559" t="s">
        <v>4065</v>
      </c>
      <c r="F719" s="561">
        <v>135</v>
      </c>
    </row>
    <row r="720" spans="1:6" ht="29" x14ac:dyDescent="0.35">
      <c r="A720" s="559" t="s">
        <v>373</v>
      </c>
      <c r="B720" s="559" t="s">
        <v>961</v>
      </c>
      <c r="C720" s="559" t="s">
        <v>4064</v>
      </c>
      <c r="D720" s="555" t="s">
        <v>23286</v>
      </c>
      <c r="E720" s="559" t="s">
        <v>4063</v>
      </c>
      <c r="F720" s="561">
        <v>205</v>
      </c>
    </row>
    <row r="721" spans="1:6" ht="29" x14ac:dyDescent="0.35">
      <c r="A721" s="559" t="s">
        <v>374</v>
      </c>
      <c r="B721" s="559" t="s">
        <v>962</v>
      </c>
      <c r="C721" s="559" t="s">
        <v>4062</v>
      </c>
      <c r="D721" s="555" t="s">
        <v>23287</v>
      </c>
      <c r="E721" s="559" t="s">
        <v>4061</v>
      </c>
      <c r="F721" s="561">
        <v>186</v>
      </c>
    </row>
    <row r="722" spans="1:6" ht="29" x14ac:dyDescent="0.35">
      <c r="A722" s="559" t="s">
        <v>374</v>
      </c>
      <c r="B722" s="559" t="s">
        <v>962</v>
      </c>
      <c r="C722" s="559" t="s">
        <v>4060</v>
      </c>
      <c r="D722" s="555" t="s">
        <v>23288</v>
      </c>
      <c r="E722" s="559" t="s">
        <v>4059</v>
      </c>
      <c r="F722" s="561">
        <v>224</v>
      </c>
    </row>
    <row r="723" spans="1:6" ht="29" x14ac:dyDescent="0.35">
      <c r="A723" s="559" t="s">
        <v>375</v>
      </c>
      <c r="B723" s="559" t="s">
        <v>963</v>
      </c>
      <c r="C723" s="559" t="s">
        <v>4058</v>
      </c>
      <c r="D723" s="555" t="s">
        <v>23289</v>
      </c>
      <c r="E723" s="559" t="s">
        <v>4057</v>
      </c>
      <c r="F723" s="561">
        <v>219</v>
      </c>
    </row>
    <row r="724" spans="1:6" ht="29" x14ac:dyDescent="0.35">
      <c r="A724" s="559" t="s">
        <v>375</v>
      </c>
      <c r="B724" s="559" t="s">
        <v>963</v>
      </c>
      <c r="C724" s="559" t="s">
        <v>4056</v>
      </c>
      <c r="D724" s="555" t="s">
        <v>23290</v>
      </c>
      <c r="E724" s="559" t="s">
        <v>4055</v>
      </c>
      <c r="F724" s="561">
        <v>231</v>
      </c>
    </row>
    <row r="725" spans="1:6" ht="43.5" x14ac:dyDescent="0.35">
      <c r="A725" s="555" t="s">
        <v>376</v>
      </c>
      <c r="B725" s="555" t="s">
        <v>964</v>
      </c>
      <c r="C725" s="555" t="s">
        <v>4054</v>
      </c>
      <c r="D725" s="555" t="s">
        <v>23291</v>
      </c>
      <c r="E725" s="555" t="s">
        <v>4053</v>
      </c>
      <c r="F725" s="561">
        <v>102</v>
      </c>
    </row>
    <row r="726" spans="1:6" ht="43.5" x14ac:dyDescent="0.35">
      <c r="A726" s="555" t="s">
        <v>376</v>
      </c>
      <c r="B726" s="555" t="s">
        <v>964</v>
      </c>
      <c r="C726" s="555" t="s">
        <v>4052</v>
      </c>
      <c r="D726" s="555" t="s">
        <v>23292</v>
      </c>
      <c r="E726" s="555" t="s">
        <v>4051</v>
      </c>
      <c r="F726" s="561">
        <v>261</v>
      </c>
    </row>
    <row r="727" spans="1:6" ht="43.5" x14ac:dyDescent="0.35">
      <c r="A727" s="555" t="s">
        <v>376</v>
      </c>
      <c r="B727" s="555" t="s">
        <v>964</v>
      </c>
      <c r="C727" s="555" t="s">
        <v>4050</v>
      </c>
      <c r="D727" s="555" t="s">
        <v>23293</v>
      </c>
      <c r="E727" s="555" t="s">
        <v>4049</v>
      </c>
      <c r="F727" s="561">
        <v>102</v>
      </c>
    </row>
    <row r="728" spans="1:6" ht="43.5" x14ac:dyDescent="0.35">
      <c r="A728" s="555" t="s">
        <v>376</v>
      </c>
      <c r="B728" s="555" t="s">
        <v>964</v>
      </c>
      <c r="C728" s="555" t="s">
        <v>4048</v>
      </c>
      <c r="D728" s="555" t="s">
        <v>23294</v>
      </c>
      <c r="E728" s="555" t="s">
        <v>4047</v>
      </c>
      <c r="F728" s="561">
        <v>215</v>
      </c>
    </row>
    <row r="729" spans="1:6" ht="29" x14ac:dyDescent="0.35">
      <c r="A729" s="559" t="s">
        <v>377</v>
      </c>
      <c r="B729" s="559" t="s">
        <v>965</v>
      </c>
      <c r="C729" s="559" t="s">
        <v>4046</v>
      </c>
      <c r="D729" s="555" t="s">
        <v>23295</v>
      </c>
      <c r="E729" s="559" t="s">
        <v>4045</v>
      </c>
      <c r="F729" s="561">
        <v>241</v>
      </c>
    </row>
    <row r="730" spans="1:6" ht="29" x14ac:dyDescent="0.35">
      <c r="A730" s="559" t="s">
        <v>377</v>
      </c>
      <c r="B730" s="559" t="s">
        <v>965</v>
      </c>
      <c r="C730" s="559" t="s">
        <v>4044</v>
      </c>
      <c r="D730" s="555" t="s">
        <v>23296</v>
      </c>
      <c r="E730" s="559" t="s">
        <v>4043</v>
      </c>
      <c r="F730" s="561">
        <v>229</v>
      </c>
    </row>
    <row r="731" spans="1:6" ht="29" x14ac:dyDescent="0.35">
      <c r="A731" s="555" t="s">
        <v>378</v>
      </c>
      <c r="B731" s="555" t="s">
        <v>966</v>
      </c>
      <c r="C731" s="555" t="s">
        <v>4042</v>
      </c>
      <c r="D731" s="555" t="s">
        <v>23297</v>
      </c>
      <c r="E731" s="555" t="s">
        <v>4041</v>
      </c>
      <c r="F731" s="561">
        <v>170</v>
      </c>
    </row>
    <row r="732" spans="1:6" ht="29" x14ac:dyDescent="0.35">
      <c r="A732" s="555" t="s">
        <v>378</v>
      </c>
      <c r="B732" s="555" t="s">
        <v>966</v>
      </c>
      <c r="C732" s="555" t="s">
        <v>4040</v>
      </c>
      <c r="D732" s="555" t="s">
        <v>23298</v>
      </c>
      <c r="E732" s="555" t="s">
        <v>4039</v>
      </c>
      <c r="F732" s="561">
        <v>204</v>
      </c>
    </row>
    <row r="733" spans="1:6" ht="29" x14ac:dyDescent="0.35">
      <c r="A733" s="555" t="s">
        <v>378</v>
      </c>
      <c r="B733" s="555" t="s">
        <v>966</v>
      </c>
      <c r="C733" s="555" t="s">
        <v>4038</v>
      </c>
      <c r="D733" s="555" t="s">
        <v>23299</v>
      </c>
      <c r="E733" s="555" t="s">
        <v>4037</v>
      </c>
      <c r="F733" s="561">
        <v>136</v>
      </c>
    </row>
    <row r="734" spans="1:6" ht="29" x14ac:dyDescent="0.35">
      <c r="A734" s="555" t="s">
        <v>378</v>
      </c>
      <c r="B734" s="555" t="s">
        <v>966</v>
      </c>
      <c r="C734" s="555" t="s">
        <v>4036</v>
      </c>
      <c r="D734" s="555" t="s">
        <v>23300</v>
      </c>
      <c r="E734" s="555" t="s">
        <v>4035</v>
      </c>
      <c r="F734" s="561">
        <v>170</v>
      </c>
    </row>
    <row r="735" spans="1:6" ht="29" x14ac:dyDescent="0.35">
      <c r="A735" s="555" t="s">
        <v>379</v>
      </c>
      <c r="B735" s="555" t="s">
        <v>967</v>
      </c>
      <c r="C735" s="555" t="s">
        <v>4034</v>
      </c>
      <c r="D735" s="555" t="s">
        <v>23301</v>
      </c>
      <c r="E735" s="555" t="s">
        <v>4033</v>
      </c>
      <c r="F735" s="561">
        <v>167</v>
      </c>
    </row>
    <row r="736" spans="1:6" ht="29" x14ac:dyDescent="0.35">
      <c r="A736" s="555" t="s">
        <v>379</v>
      </c>
      <c r="B736" s="555" t="s">
        <v>967</v>
      </c>
      <c r="C736" s="555" t="s">
        <v>4032</v>
      </c>
      <c r="D736" s="555" t="s">
        <v>23302</v>
      </c>
      <c r="E736" s="555" t="s">
        <v>4031</v>
      </c>
      <c r="F736" s="561">
        <v>201</v>
      </c>
    </row>
    <row r="737" spans="1:6" ht="29" x14ac:dyDescent="0.35">
      <c r="A737" s="555" t="s">
        <v>379</v>
      </c>
      <c r="B737" s="555" t="s">
        <v>967</v>
      </c>
      <c r="C737" s="555" t="s">
        <v>4030</v>
      </c>
      <c r="D737" s="555" t="s">
        <v>23303</v>
      </c>
      <c r="E737" s="555" t="s">
        <v>4029</v>
      </c>
      <c r="F737" s="561">
        <v>201</v>
      </c>
    </row>
    <row r="738" spans="1:6" ht="29" x14ac:dyDescent="0.35">
      <c r="A738" s="555" t="s">
        <v>379</v>
      </c>
      <c r="B738" s="555" t="s">
        <v>967</v>
      </c>
      <c r="C738" s="555" t="s">
        <v>4028</v>
      </c>
      <c r="D738" s="555" t="s">
        <v>23304</v>
      </c>
      <c r="E738" s="555" t="s">
        <v>4027</v>
      </c>
      <c r="F738" s="561">
        <v>201</v>
      </c>
    </row>
    <row r="739" spans="1:6" ht="29" x14ac:dyDescent="0.35">
      <c r="A739" s="559" t="s">
        <v>380</v>
      </c>
      <c r="B739" s="559" t="s">
        <v>968</v>
      </c>
      <c r="C739" s="559" t="s">
        <v>4026</v>
      </c>
      <c r="D739" s="555" t="s">
        <v>23305</v>
      </c>
      <c r="E739" s="555" t="s">
        <v>4025</v>
      </c>
      <c r="F739" s="561">
        <v>195</v>
      </c>
    </row>
    <row r="740" spans="1:6" ht="29" x14ac:dyDescent="0.35">
      <c r="A740" s="559" t="s">
        <v>380</v>
      </c>
      <c r="B740" s="559" t="s">
        <v>968</v>
      </c>
      <c r="C740" s="559" t="s">
        <v>4024</v>
      </c>
      <c r="D740" s="555" t="s">
        <v>23306</v>
      </c>
      <c r="E740" s="555" t="s">
        <v>4023</v>
      </c>
      <c r="F740" s="561">
        <v>184</v>
      </c>
    </row>
    <row r="741" spans="1:6" ht="29" x14ac:dyDescent="0.35">
      <c r="A741" s="559" t="s">
        <v>380</v>
      </c>
      <c r="B741" s="559" t="s">
        <v>968</v>
      </c>
      <c r="C741" s="559" t="s">
        <v>4022</v>
      </c>
      <c r="D741" s="555" t="s">
        <v>23307</v>
      </c>
      <c r="E741" s="555" t="s">
        <v>4021</v>
      </c>
      <c r="F741" s="561">
        <v>71</v>
      </c>
    </row>
    <row r="742" spans="1:6" ht="29" x14ac:dyDescent="0.35">
      <c r="A742" s="559" t="s">
        <v>380</v>
      </c>
      <c r="B742" s="559" t="s">
        <v>968</v>
      </c>
      <c r="C742" s="559" t="s">
        <v>4020</v>
      </c>
      <c r="D742" s="555" t="s">
        <v>23308</v>
      </c>
      <c r="E742" s="555" t="s">
        <v>4019</v>
      </c>
      <c r="F742" s="561">
        <v>160</v>
      </c>
    </row>
    <row r="743" spans="1:6" x14ac:dyDescent="0.35">
      <c r="A743" s="555" t="s">
        <v>381</v>
      </c>
      <c r="B743" s="555" t="s">
        <v>969</v>
      </c>
      <c r="C743" s="555" t="s">
        <v>4004</v>
      </c>
      <c r="D743" s="555" t="s">
        <v>23309</v>
      </c>
      <c r="E743" s="555" t="s">
        <v>4003</v>
      </c>
      <c r="F743" s="561">
        <v>112</v>
      </c>
    </row>
    <row r="744" spans="1:6" ht="29" x14ac:dyDescent="0.35">
      <c r="A744" s="555" t="s">
        <v>381</v>
      </c>
      <c r="B744" s="555" t="s">
        <v>969</v>
      </c>
      <c r="C744" s="555" t="s">
        <v>4018</v>
      </c>
      <c r="D744" s="555" t="s">
        <v>23310</v>
      </c>
      <c r="E744" s="555" t="s">
        <v>4017</v>
      </c>
      <c r="F744" s="561">
        <v>112</v>
      </c>
    </row>
    <row r="745" spans="1:6" ht="29" x14ac:dyDescent="0.35">
      <c r="A745" s="555" t="s">
        <v>381</v>
      </c>
      <c r="B745" s="555" t="s">
        <v>969</v>
      </c>
      <c r="C745" s="555" t="s">
        <v>4016</v>
      </c>
      <c r="D745" s="555" t="s">
        <v>23311</v>
      </c>
      <c r="E745" s="555" t="s">
        <v>4015</v>
      </c>
      <c r="F745" s="561">
        <v>134</v>
      </c>
    </row>
    <row r="746" spans="1:6" ht="29" x14ac:dyDescent="0.35">
      <c r="A746" s="555" t="s">
        <v>381</v>
      </c>
      <c r="B746" s="555" t="s">
        <v>969</v>
      </c>
      <c r="C746" s="555" t="s">
        <v>4014</v>
      </c>
      <c r="D746" s="555" t="s">
        <v>23312</v>
      </c>
      <c r="E746" s="555" t="s">
        <v>4013</v>
      </c>
      <c r="F746" s="561">
        <v>201</v>
      </c>
    </row>
    <row r="747" spans="1:6" ht="29" x14ac:dyDescent="0.35">
      <c r="A747" s="555" t="s">
        <v>381</v>
      </c>
      <c r="B747" s="555" t="s">
        <v>969</v>
      </c>
      <c r="C747" s="555" t="s">
        <v>4012</v>
      </c>
      <c r="D747" s="555" t="s">
        <v>23313</v>
      </c>
      <c r="E747" s="555" t="s">
        <v>4011</v>
      </c>
      <c r="F747" s="561">
        <v>134</v>
      </c>
    </row>
    <row r="748" spans="1:6" x14ac:dyDescent="0.35">
      <c r="A748" s="555" t="s">
        <v>381</v>
      </c>
      <c r="B748" s="555" t="s">
        <v>969</v>
      </c>
      <c r="C748" s="555" t="s">
        <v>4010</v>
      </c>
      <c r="D748" s="555" t="s">
        <v>23314</v>
      </c>
      <c r="E748" s="555" t="s">
        <v>4009</v>
      </c>
      <c r="F748" s="561">
        <v>67</v>
      </c>
    </row>
    <row r="749" spans="1:6" x14ac:dyDescent="0.35">
      <c r="A749" s="555" t="s">
        <v>382</v>
      </c>
      <c r="B749" s="555" t="s">
        <v>970</v>
      </c>
      <c r="C749" s="555" t="s">
        <v>3962</v>
      </c>
      <c r="D749" s="555" t="s">
        <v>23315</v>
      </c>
      <c r="E749" s="555" t="s">
        <v>3961</v>
      </c>
      <c r="F749" s="561">
        <v>138</v>
      </c>
    </row>
    <row r="750" spans="1:6" x14ac:dyDescent="0.35">
      <c r="A750" s="555" t="s">
        <v>382</v>
      </c>
      <c r="B750" s="555" t="s">
        <v>970</v>
      </c>
      <c r="C750" s="555" t="s">
        <v>4008</v>
      </c>
      <c r="D750" s="555" t="s">
        <v>23316</v>
      </c>
      <c r="E750" s="555" t="s">
        <v>4007</v>
      </c>
      <c r="F750" s="561">
        <v>345</v>
      </c>
    </row>
    <row r="751" spans="1:6" x14ac:dyDescent="0.35">
      <c r="A751" s="555" t="s">
        <v>382</v>
      </c>
      <c r="B751" s="555" t="s">
        <v>970</v>
      </c>
      <c r="C751" s="555" t="s">
        <v>4006</v>
      </c>
      <c r="D751" s="555" t="s">
        <v>23317</v>
      </c>
      <c r="E751" s="555" t="s">
        <v>4005</v>
      </c>
      <c r="F751" s="561">
        <v>276</v>
      </c>
    </row>
    <row r="752" spans="1:6" x14ac:dyDescent="0.35">
      <c r="A752" s="555" t="s">
        <v>382</v>
      </c>
      <c r="B752" s="555" t="s">
        <v>970</v>
      </c>
      <c r="C752" s="555" t="s">
        <v>4004</v>
      </c>
      <c r="D752" s="555" t="s">
        <v>23318</v>
      </c>
      <c r="E752" s="555" t="s">
        <v>4003</v>
      </c>
      <c r="F752" s="561">
        <v>115</v>
      </c>
    </row>
    <row r="753" spans="1:6" x14ac:dyDescent="0.35">
      <c r="A753" s="555" t="s">
        <v>382</v>
      </c>
      <c r="B753" s="555" t="s">
        <v>970</v>
      </c>
      <c r="C753" s="555" t="s">
        <v>4002</v>
      </c>
      <c r="D753" s="555" t="s">
        <v>23319</v>
      </c>
      <c r="E753" s="555" t="s">
        <v>4001</v>
      </c>
      <c r="F753" s="561">
        <v>46</v>
      </c>
    </row>
    <row r="754" spans="1:6" ht="29" x14ac:dyDescent="0.35">
      <c r="A754" s="559" t="s">
        <v>383</v>
      </c>
      <c r="B754" s="559" t="s">
        <v>971</v>
      </c>
      <c r="C754" s="559" t="s">
        <v>4000</v>
      </c>
      <c r="D754" s="555" t="s">
        <v>23320</v>
      </c>
      <c r="E754" s="559" t="s">
        <v>3999</v>
      </c>
      <c r="F754" s="561">
        <v>196</v>
      </c>
    </row>
    <row r="755" spans="1:6" ht="29" x14ac:dyDescent="0.35">
      <c r="A755" s="559" t="s">
        <v>383</v>
      </c>
      <c r="B755" s="559" t="s">
        <v>971</v>
      </c>
      <c r="C755" s="559" t="s">
        <v>3998</v>
      </c>
      <c r="D755" s="555" t="s">
        <v>23321</v>
      </c>
      <c r="E755" s="559" t="s">
        <v>3997</v>
      </c>
      <c r="F755" s="561">
        <v>266</v>
      </c>
    </row>
    <row r="756" spans="1:6" ht="29" x14ac:dyDescent="0.35">
      <c r="A756" s="559" t="s">
        <v>383</v>
      </c>
      <c r="B756" s="559" t="s">
        <v>971</v>
      </c>
      <c r="C756" s="559" t="s">
        <v>3996</v>
      </c>
      <c r="D756" s="555" t="s">
        <v>23322</v>
      </c>
      <c r="E756" s="559" t="s">
        <v>3995</v>
      </c>
      <c r="F756" s="561">
        <v>78</v>
      </c>
    </row>
    <row r="757" spans="1:6" ht="29" x14ac:dyDescent="0.35">
      <c r="A757" s="559" t="s">
        <v>384</v>
      </c>
      <c r="B757" s="559" t="s">
        <v>972</v>
      </c>
      <c r="C757" s="559" t="s">
        <v>1551</v>
      </c>
      <c r="D757" s="555" t="s">
        <v>23323</v>
      </c>
      <c r="E757" s="559" t="s">
        <v>1550</v>
      </c>
      <c r="F757" s="561">
        <v>116</v>
      </c>
    </row>
    <row r="758" spans="1:6" ht="29" x14ac:dyDescent="0.35">
      <c r="A758" s="559" t="s">
        <v>384</v>
      </c>
      <c r="B758" s="559" t="s">
        <v>972</v>
      </c>
      <c r="C758" s="559" t="s">
        <v>3994</v>
      </c>
      <c r="D758" s="555" t="s">
        <v>23324</v>
      </c>
      <c r="E758" s="559" t="s">
        <v>3993</v>
      </c>
      <c r="F758" s="561">
        <v>193</v>
      </c>
    </row>
    <row r="759" spans="1:6" ht="29" x14ac:dyDescent="0.35">
      <c r="A759" s="559" t="s">
        <v>384</v>
      </c>
      <c r="B759" s="559" t="s">
        <v>972</v>
      </c>
      <c r="C759" s="559" t="s">
        <v>3992</v>
      </c>
      <c r="D759" s="555" t="s">
        <v>23325</v>
      </c>
      <c r="E759" s="559" t="s">
        <v>3991</v>
      </c>
      <c r="F759" s="561">
        <v>116</v>
      </c>
    </row>
    <row r="760" spans="1:6" ht="29" x14ac:dyDescent="0.35">
      <c r="A760" s="559" t="s">
        <v>384</v>
      </c>
      <c r="B760" s="559" t="s">
        <v>972</v>
      </c>
      <c r="C760" s="559" t="s">
        <v>3990</v>
      </c>
      <c r="D760" s="555" t="s">
        <v>23326</v>
      </c>
      <c r="E760" s="559" t="s">
        <v>3989</v>
      </c>
      <c r="F760" s="561">
        <v>115</v>
      </c>
    </row>
    <row r="761" spans="1:6" ht="29" x14ac:dyDescent="0.35">
      <c r="A761" s="559" t="s">
        <v>385</v>
      </c>
      <c r="B761" s="559" t="s">
        <v>973</v>
      </c>
      <c r="C761" s="559" t="s">
        <v>3988</v>
      </c>
      <c r="D761" s="555" t="s">
        <v>23327</v>
      </c>
      <c r="E761" s="559" t="s">
        <v>3987</v>
      </c>
      <c r="F761" s="561">
        <v>126</v>
      </c>
    </row>
    <row r="762" spans="1:6" ht="29" x14ac:dyDescent="0.35">
      <c r="A762" s="559" t="s">
        <v>385</v>
      </c>
      <c r="B762" s="559" t="s">
        <v>973</v>
      </c>
      <c r="C762" s="559" t="s">
        <v>3986</v>
      </c>
      <c r="D762" s="555" t="s">
        <v>23328</v>
      </c>
      <c r="E762" s="559" t="s">
        <v>3985</v>
      </c>
      <c r="F762" s="561">
        <v>157</v>
      </c>
    </row>
    <row r="763" spans="1:6" ht="29" x14ac:dyDescent="0.35">
      <c r="A763" s="559" t="s">
        <v>385</v>
      </c>
      <c r="B763" s="559" t="s">
        <v>973</v>
      </c>
      <c r="C763" s="559" t="s">
        <v>3984</v>
      </c>
      <c r="D763" s="555" t="s">
        <v>23329</v>
      </c>
      <c r="E763" s="559" t="s">
        <v>3983</v>
      </c>
      <c r="F763" s="561">
        <v>127</v>
      </c>
    </row>
    <row r="764" spans="1:6" ht="29" x14ac:dyDescent="0.35">
      <c r="A764" s="559" t="s">
        <v>385</v>
      </c>
      <c r="B764" s="559" t="s">
        <v>973</v>
      </c>
      <c r="C764" s="559" t="s">
        <v>3982</v>
      </c>
      <c r="D764" s="555" t="s">
        <v>23330</v>
      </c>
      <c r="E764" s="559" t="s">
        <v>3981</v>
      </c>
      <c r="F764" s="561">
        <v>85</v>
      </c>
    </row>
    <row r="765" spans="1:6" ht="29" x14ac:dyDescent="0.35">
      <c r="A765" s="559" t="s">
        <v>385</v>
      </c>
      <c r="B765" s="559" t="s">
        <v>973</v>
      </c>
      <c r="C765" s="559" t="s">
        <v>3980</v>
      </c>
      <c r="D765" s="555" t="s">
        <v>23331</v>
      </c>
      <c r="E765" s="559" t="s">
        <v>3979</v>
      </c>
      <c r="F765" s="561">
        <v>85</v>
      </c>
    </row>
    <row r="766" spans="1:6" x14ac:dyDescent="0.35">
      <c r="A766" s="555" t="s">
        <v>386</v>
      </c>
      <c r="B766" s="555" t="s">
        <v>974</v>
      </c>
      <c r="C766" s="555" t="s">
        <v>3962</v>
      </c>
      <c r="D766" s="555" t="s">
        <v>23332</v>
      </c>
      <c r="E766" s="555" t="s">
        <v>3961</v>
      </c>
      <c r="F766" s="561">
        <v>161</v>
      </c>
    </row>
    <row r="767" spans="1:6" x14ac:dyDescent="0.35">
      <c r="A767" s="555" t="s">
        <v>386</v>
      </c>
      <c r="B767" s="555" t="s">
        <v>974</v>
      </c>
      <c r="C767" s="555" t="s">
        <v>3978</v>
      </c>
      <c r="D767" s="555" t="s">
        <v>23333</v>
      </c>
      <c r="E767" s="555" t="s">
        <v>3977</v>
      </c>
      <c r="F767" s="561">
        <v>241</v>
      </c>
    </row>
    <row r="768" spans="1:6" x14ac:dyDescent="0.35">
      <c r="A768" s="555" t="s">
        <v>386</v>
      </c>
      <c r="B768" s="555" t="s">
        <v>974</v>
      </c>
      <c r="C768" s="555" t="s">
        <v>3976</v>
      </c>
      <c r="D768" s="555" t="s">
        <v>23334</v>
      </c>
      <c r="E768" s="555" t="s">
        <v>3975</v>
      </c>
      <c r="F768" s="561">
        <v>121</v>
      </c>
    </row>
    <row r="769" spans="1:6" ht="29" x14ac:dyDescent="0.35">
      <c r="A769" s="555" t="s">
        <v>386</v>
      </c>
      <c r="B769" s="555" t="s">
        <v>974</v>
      </c>
      <c r="C769" s="555" t="s">
        <v>3974</v>
      </c>
      <c r="D769" s="555" t="s">
        <v>23335</v>
      </c>
      <c r="E769" s="555" t="s">
        <v>3973</v>
      </c>
      <c r="F769" s="561">
        <v>107</v>
      </c>
    </row>
    <row r="770" spans="1:6" x14ac:dyDescent="0.35">
      <c r="A770" s="559" t="s">
        <v>387</v>
      </c>
      <c r="B770" s="559" t="s">
        <v>975</v>
      </c>
      <c r="C770" s="559" t="s">
        <v>3972</v>
      </c>
      <c r="D770" s="555" t="s">
        <v>23336</v>
      </c>
      <c r="E770" s="559" t="s">
        <v>3971</v>
      </c>
      <c r="F770" s="561">
        <v>165</v>
      </c>
    </row>
    <row r="771" spans="1:6" x14ac:dyDescent="0.35">
      <c r="A771" s="559" t="s">
        <v>387</v>
      </c>
      <c r="B771" s="559" t="s">
        <v>975</v>
      </c>
      <c r="C771" s="559" t="s">
        <v>3970</v>
      </c>
      <c r="D771" s="555" t="s">
        <v>23337</v>
      </c>
      <c r="E771" s="559" t="s">
        <v>3969</v>
      </c>
      <c r="F771" s="561">
        <v>84</v>
      </c>
    </row>
    <row r="772" spans="1:6" x14ac:dyDescent="0.35">
      <c r="A772" s="559" t="s">
        <v>387</v>
      </c>
      <c r="B772" s="559" t="s">
        <v>975</v>
      </c>
      <c r="C772" s="559" t="s">
        <v>3968</v>
      </c>
      <c r="D772" s="555" t="s">
        <v>23338</v>
      </c>
      <c r="E772" s="559" t="s">
        <v>3967</v>
      </c>
      <c r="F772" s="561">
        <v>124</v>
      </c>
    </row>
    <row r="773" spans="1:6" x14ac:dyDescent="0.35">
      <c r="A773" s="559" t="s">
        <v>387</v>
      </c>
      <c r="B773" s="559" t="s">
        <v>975</v>
      </c>
      <c r="C773" s="559" t="s">
        <v>3966</v>
      </c>
      <c r="D773" s="555" t="s">
        <v>23339</v>
      </c>
      <c r="E773" s="559" t="s">
        <v>3965</v>
      </c>
      <c r="F773" s="561">
        <v>40</v>
      </c>
    </row>
    <row r="774" spans="1:6" x14ac:dyDescent="0.35">
      <c r="A774" s="559" t="s">
        <v>387</v>
      </c>
      <c r="B774" s="559" t="s">
        <v>975</v>
      </c>
      <c r="C774" s="559" t="s">
        <v>3964</v>
      </c>
      <c r="D774" s="555" t="s">
        <v>23340</v>
      </c>
      <c r="E774" s="559" t="s">
        <v>3963</v>
      </c>
      <c r="F774" s="561">
        <v>207</v>
      </c>
    </row>
    <row r="775" spans="1:6" ht="29" x14ac:dyDescent="0.35">
      <c r="A775" s="555" t="s">
        <v>388</v>
      </c>
      <c r="B775" s="555" t="s">
        <v>976</v>
      </c>
      <c r="C775" s="555" t="s">
        <v>3962</v>
      </c>
      <c r="D775" s="555" t="s">
        <v>23341</v>
      </c>
      <c r="E775" s="555" t="s">
        <v>3961</v>
      </c>
      <c r="F775" s="561">
        <v>161</v>
      </c>
    </row>
    <row r="776" spans="1:6" ht="29" x14ac:dyDescent="0.35">
      <c r="A776" s="555" t="s">
        <v>388</v>
      </c>
      <c r="B776" s="555" t="s">
        <v>976</v>
      </c>
      <c r="C776" s="555" t="s">
        <v>3960</v>
      </c>
      <c r="D776" s="555" t="s">
        <v>23342</v>
      </c>
      <c r="E776" s="555" t="s">
        <v>3959</v>
      </c>
      <c r="F776" s="561">
        <v>241</v>
      </c>
    </row>
    <row r="777" spans="1:6" ht="29" x14ac:dyDescent="0.35">
      <c r="A777" s="555" t="s">
        <v>388</v>
      </c>
      <c r="B777" s="555" t="s">
        <v>976</v>
      </c>
      <c r="C777" s="555" t="s">
        <v>3958</v>
      </c>
      <c r="D777" s="555" t="s">
        <v>23343</v>
      </c>
      <c r="E777" s="555" t="s">
        <v>3957</v>
      </c>
      <c r="F777" s="561">
        <v>121</v>
      </c>
    </row>
    <row r="778" spans="1:6" ht="29" x14ac:dyDescent="0.35">
      <c r="A778" s="555" t="s">
        <v>388</v>
      </c>
      <c r="B778" s="555" t="s">
        <v>976</v>
      </c>
      <c r="C778" s="555" t="s">
        <v>3956</v>
      </c>
      <c r="D778" s="555" t="s">
        <v>23344</v>
      </c>
      <c r="E778" s="555" t="s">
        <v>3955</v>
      </c>
      <c r="F778" s="561">
        <v>107</v>
      </c>
    </row>
    <row r="779" spans="1:6" x14ac:dyDescent="0.35">
      <c r="A779" s="555" t="s">
        <v>389</v>
      </c>
      <c r="B779" s="555" t="s">
        <v>977</v>
      </c>
      <c r="C779" s="555" t="s">
        <v>3954</v>
      </c>
      <c r="D779" s="555" t="s">
        <v>23345</v>
      </c>
      <c r="E779" s="555" t="s">
        <v>3953</v>
      </c>
      <c r="F779" s="561">
        <v>224</v>
      </c>
    </row>
    <row r="780" spans="1:6" ht="29" x14ac:dyDescent="0.35">
      <c r="A780" s="555" t="s">
        <v>389</v>
      </c>
      <c r="B780" s="555" t="s">
        <v>977</v>
      </c>
      <c r="C780" s="555" t="s">
        <v>3952</v>
      </c>
      <c r="D780" s="555" t="s">
        <v>23346</v>
      </c>
      <c r="E780" s="555" t="s">
        <v>3951</v>
      </c>
      <c r="F780" s="561">
        <v>257</v>
      </c>
    </row>
    <row r="781" spans="1:6" ht="29" x14ac:dyDescent="0.35">
      <c r="A781" s="555" t="s">
        <v>389</v>
      </c>
      <c r="B781" s="555" t="s">
        <v>977</v>
      </c>
      <c r="C781" s="555" t="s">
        <v>3948</v>
      </c>
      <c r="D781" s="555" t="s">
        <v>23347</v>
      </c>
      <c r="E781" s="555" t="s">
        <v>3947</v>
      </c>
      <c r="F781" s="561">
        <v>112</v>
      </c>
    </row>
    <row r="782" spans="1:6" ht="29" x14ac:dyDescent="0.35">
      <c r="A782" s="555" t="s">
        <v>389</v>
      </c>
      <c r="B782" s="555" t="s">
        <v>977</v>
      </c>
      <c r="C782" s="555" t="s">
        <v>3950</v>
      </c>
      <c r="D782" s="555" t="s">
        <v>23348</v>
      </c>
      <c r="E782" s="555" t="s">
        <v>3949</v>
      </c>
      <c r="F782" s="561">
        <v>157</v>
      </c>
    </row>
    <row r="783" spans="1:6" ht="29" x14ac:dyDescent="0.35">
      <c r="A783" s="559" t="s">
        <v>390</v>
      </c>
      <c r="B783" s="559" t="s">
        <v>978</v>
      </c>
      <c r="C783" s="559" t="s">
        <v>3948</v>
      </c>
      <c r="D783" s="555" t="s">
        <v>23349</v>
      </c>
      <c r="E783" s="559" t="s">
        <v>3947</v>
      </c>
      <c r="F783" s="561">
        <v>114</v>
      </c>
    </row>
    <row r="784" spans="1:6" ht="29" x14ac:dyDescent="0.35">
      <c r="A784" s="559" t="s">
        <v>390</v>
      </c>
      <c r="B784" s="559" t="s">
        <v>978</v>
      </c>
      <c r="C784" s="559" t="s">
        <v>3946</v>
      </c>
      <c r="D784" s="555" t="s">
        <v>23350</v>
      </c>
      <c r="E784" s="559" t="s">
        <v>3945</v>
      </c>
      <c r="F784" s="561">
        <v>240</v>
      </c>
    </row>
    <row r="785" spans="1:6" x14ac:dyDescent="0.35">
      <c r="A785" s="559" t="s">
        <v>390</v>
      </c>
      <c r="B785" s="559" t="s">
        <v>978</v>
      </c>
      <c r="C785" s="559" t="s">
        <v>3944</v>
      </c>
      <c r="D785" s="555" t="s">
        <v>23351</v>
      </c>
      <c r="E785" s="559" t="s">
        <v>3943</v>
      </c>
      <c r="F785" s="561">
        <v>171</v>
      </c>
    </row>
    <row r="786" spans="1:6" ht="29" x14ac:dyDescent="0.35">
      <c r="A786" s="559" t="s">
        <v>390</v>
      </c>
      <c r="B786" s="559" t="s">
        <v>978</v>
      </c>
      <c r="C786" s="559" t="s">
        <v>3942</v>
      </c>
      <c r="D786" s="555" t="s">
        <v>23352</v>
      </c>
      <c r="E786" s="559" t="s">
        <v>3941</v>
      </c>
      <c r="F786" s="561">
        <v>115</v>
      </c>
    </row>
    <row r="787" spans="1:6" x14ac:dyDescent="0.35">
      <c r="A787" s="559" t="s">
        <v>390</v>
      </c>
      <c r="B787" s="559" t="s">
        <v>978</v>
      </c>
      <c r="C787" s="559" t="s">
        <v>3940</v>
      </c>
      <c r="D787" s="555" t="s">
        <v>23353</v>
      </c>
      <c r="E787" s="559" t="s">
        <v>3939</v>
      </c>
      <c r="F787" s="561">
        <v>90</v>
      </c>
    </row>
    <row r="788" spans="1:6" ht="29" x14ac:dyDescent="0.35">
      <c r="A788" s="559" t="s">
        <v>391</v>
      </c>
      <c r="B788" s="559" t="s">
        <v>979</v>
      </c>
      <c r="C788" s="559" t="s">
        <v>3940</v>
      </c>
      <c r="D788" s="555" t="s">
        <v>23354</v>
      </c>
      <c r="E788" s="559" t="s">
        <v>3939</v>
      </c>
      <c r="F788" s="561">
        <v>90</v>
      </c>
    </row>
    <row r="789" spans="1:6" ht="29" x14ac:dyDescent="0.35">
      <c r="A789" s="559" t="s">
        <v>391</v>
      </c>
      <c r="B789" s="559" t="s">
        <v>979</v>
      </c>
      <c r="C789" s="559" t="s">
        <v>3938</v>
      </c>
      <c r="D789" s="555" t="s">
        <v>23355</v>
      </c>
      <c r="E789" s="559" t="s">
        <v>3937</v>
      </c>
      <c r="F789" s="561">
        <v>177</v>
      </c>
    </row>
    <row r="790" spans="1:6" ht="29" x14ac:dyDescent="0.35">
      <c r="A790" s="559" t="s">
        <v>391</v>
      </c>
      <c r="B790" s="559" t="s">
        <v>979</v>
      </c>
      <c r="C790" s="559" t="s">
        <v>3936</v>
      </c>
      <c r="D790" s="555" t="s">
        <v>23356</v>
      </c>
      <c r="E790" s="559" t="s">
        <v>3935</v>
      </c>
      <c r="F790" s="561">
        <v>212</v>
      </c>
    </row>
    <row r="791" spans="1:6" ht="29" x14ac:dyDescent="0.35">
      <c r="A791" s="559" t="s">
        <v>391</v>
      </c>
      <c r="B791" s="559" t="s">
        <v>979</v>
      </c>
      <c r="C791" s="559" t="s">
        <v>3934</v>
      </c>
      <c r="D791" s="555" t="s">
        <v>23357</v>
      </c>
      <c r="E791" s="559" t="s">
        <v>3933</v>
      </c>
      <c r="F791" s="561">
        <v>141</v>
      </c>
    </row>
    <row r="792" spans="1:6" x14ac:dyDescent="0.35">
      <c r="A792" s="559" t="s">
        <v>392</v>
      </c>
      <c r="B792" s="559" t="s">
        <v>980</v>
      </c>
      <c r="C792" s="559" t="s">
        <v>3932</v>
      </c>
      <c r="D792" s="555" t="s">
        <v>23358</v>
      </c>
      <c r="E792" s="559" t="s">
        <v>3931</v>
      </c>
      <c r="F792" s="561">
        <v>75</v>
      </c>
    </row>
    <row r="793" spans="1:6" x14ac:dyDescent="0.35">
      <c r="A793" s="559" t="s">
        <v>392</v>
      </c>
      <c r="B793" s="559" t="s">
        <v>980</v>
      </c>
      <c r="C793" s="559" t="s">
        <v>3930</v>
      </c>
      <c r="D793" s="555" t="s">
        <v>23359</v>
      </c>
      <c r="E793" s="559" t="s">
        <v>3929</v>
      </c>
      <c r="F793" s="561">
        <v>126</v>
      </c>
    </row>
    <row r="794" spans="1:6" x14ac:dyDescent="0.35">
      <c r="A794" s="559" t="s">
        <v>392</v>
      </c>
      <c r="B794" s="559" t="s">
        <v>980</v>
      </c>
      <c r="C794" s="559" t="s">
        <v>3928</v>
      </c>
      <c r="D794" s="555" t="s">
        <v>23360</v>
      </c>
      <c r="E794" s="559" t="s">
        <v>3927</v>
      </c>
      <c r="F794" s="561">
        <v>126</v>
      </c>
    </row>
    <row r="795" spans="1:6" x14ac:dyDescent="0.35">
      <c r="A795" s="559" t="s">
        <v>392</v>
      </c>
      <c r="B795" s="559" t="s">
        <v>980</v>
      </c>
      <c r="C795" s="559" t="s">
        <v>3926</v>
      </c>
      <c r="D795" s="555" t="s">
        <v>23361</v>
      </c>
      <c r="E795" s="559" t="s">
        <v>3925</v>
      </c>
      <c r="F795" s="561">
        <v>63</v>
      </c>
    </row>
    <row r="796" spans="1:6" x14ac:dyDescent="0.35">
      <c r="A796" s="559" t="s">
        <v>392</v>
      </c>
      <c r="B796" s="559" t="s">
        <v>980</v>
      </c>
      <c r="C796" s="559" t="s">
        <v>3924</v>
      </c>
      <c r="D796" s="555" t="s">
        <v>23362</v>
      </c>
      <c r="E796" s="559" t="s">
        <v>3923</v>
      </c>
      <c r="F796" s="561">
        <v>60</v>
      </c>
    </row>
    <row r="797" spans="1:6" ht="29" x14ac:dyDescent="0.35">
      <c r="A797" s="559" t="s">
        <v>393</v>
      </c>
      <c r="B797" s="559" t="s">
        <v>981</v>
      </c>
      <c r="C797" s="559" t="s">
        <v>3922</v>
      </c>
      <c r="D797" s="555" t="s">
        <v>23363</v>
      </c>
      <c r="E797" s="559" t="s">
        <v>3921</v>
      </c>
      <c r="F797" s="561">
        <v>202</v>
      </c>
    </row>
    <row r="798" spans="1:6" ht="29" x14ac:dyDescent="0.35">
      <c r="A798" s="559" t="s">
        <v>393</v>
      </c>
      <c r="B798" s="559" t="s">
        <v>981</v>
      </c>
      <c r="C798" s="559" t="s">
        <v>3920</v>
      </c>
      <c r="D798" s="555" t="s">
        <v>23364</v>
      </c>
      <c r="E798" s="559" t="s">
        <v>3919</v>
      </c>
      <c r="F798" s="561">
        <v>96</v>
      </c>
    </row>
    <row r="799" spans="1:6" ht="29" x14ac:dyDescent="0.35">
      <c r="A799" s="559" t="s">
        <v>393</v>
      </c>
      <c r="B799" s="559" t="s">
        <v>981</v>
      </c>
      <c r="C799" s="559" t="s">
        <v>3918</v>
      </c>
      <c r="D799" s="555" t="s">
        <v>23365</v>
      </c>
      <c r="E799" s="559" t="s">
        <v>3917</v>
      </c>
      <c r="F799" s="561">
        <v>96</v>
      </c>
    </row>
    <row r="800" spans="1:6" ht="29" x14ac:dyDescent="0.35">
      <c r="A800" s="559" t="s">
        <v>393</v>
      </c>
      <c r="B800" s="559" t="s">
        <v>981</v>
      </c>
      <c r="C800" s="559" t="s">
        <v>3916</v>
      </c>
      <c r="D800" s="555" t="s">
        <v>23366</v>
      </c>
      <c r="E800" s="559" t="s">
        <v>3915</v>
      </c>
      <c r="F800" s="561">
        <v>96</v>
      </c>
    </row>
    <row r="801" spans="1:6" ht="29" x14ac:dyDescent="0.35">
      <c r="A801" s="559" t="s">
        <v>393</v>
      </c>
      <c r="B801" s="559" t="s">
        <v>981</v>
      </c>
      <c r="C801" s="559" t="s">
        <v>3914</v>
      </c>
      <c r="D801" s="555" t="s">
        <v>23367</v>
      </c>
      <c r="E801" s="559" t="s">
        <v>3913</v>
      </c>
      <c r="F801" s="561">
        <v>50</v>
      </c>
    </row>
    <row r="802" spans="1:6" x14ac:dyDescent="0.35">
      <c r="A802" s="559" t="s">
        <v>394</v>
      </c>
      <c r="B802" s="559" t="s">
        <v>982</v>
      </c>
      <c r="C802" s="559" t="s">
        <v>3912</v>
      </c>
      <c r="D802" s="555" t="s">
        <v>23368</v>
      </c>
      <c r="E802" s="559" t="s">
        <v>3911</v>
      </c>
      <c r="F802" s="561">
        <v>169</v>
      </c>
    </row>
    <row r="803" spans="1:6" x14ac:dyDescent="0.35">
      <c r="A803" s="559" t="s">
        <v>394</v>
      </c>
      <c r="B803" s="559" t="s">
        <v>982</v>
      </c>
      <c r="C803" s="559" t="s">
        <v>3910</v>
      </c>
      <c r="D803" s="555" t="s">
        <v>23369</v>
      </c>
      <c r="E803" s="559" t="s">
        <v>3909</v>
      </c>
      <c r="F803" s="561">
        <v>144</v>
      </c>
    </row>
    <row r="804" spans="1:6" x14ac:dyDescent="0.35">
      <c r="A804" s="559" t="s">
        <v>394</v>
      </c>
      <c r="B804" s="559" t="s">
        <v>982</v>
      </c>
      <c r="C804" s="559" t="s">
        <v>3908</v>
      </c>
      <c r="D804" s="555" t="s">
        <v>23370</v>
      </c>
      <c r="E804" s="559" t="s">
        <v>3907</v>
      </c>
      <c r="F804" s="561">
        <v>60</v>
      </c>
    </row>
    <row r="805" spans="1:6" x14ac:dyDescent="0.35">
      <c r="A805" s="559" t="s">
        <v>394</v>
      </c>
      <c r="B805" s="559" t="s">
        <v>982</v>
      </c>
      <c r="C805" s="559" t="s">
        <v>3906</v>
      </c>
      <c r="D805" s="555" t="s">
        <v>23371</v>
      </c>
      <c r="E805" s="559" t="s">
        <v>3905</v>
      </c>
      <c r="F805" s="561">
        <v>97</v>
      </c>
    </row>
    <row r="806" spans="1:6" x14ac:dyDescent="0.35">
      <c r="A806" s="559" t="s">
        <v>394</v>
      </c>
      <c r="B806" s="559" t="s">
        <v>982</v>
      </c>
      <c r="C806" s="559" t="s">
        <v>3904</v>
      </c>
      <c r="D806" s="555" t="s">
        <v>23372</v>
      </c>
      <c r="E806" s="559" t="s">
        <v>3903</v>
      </c>
      <c r="F806" s="561">
        <v>50</v>
      </c>
    </row>
    <row r="807" spans="1:6" x14ac:dyDescent="0.35">
      <c r="A807" s="559" t="s">
        <v>395</v>
      </c>
      <c r="B807" s="559" t="s">
        <v>983</v>
      </c>
      <c r="C807" s="559" t="s">
        <v>3902</v>
      </c>
      <c r="D807" s="555" t="s">
        <v>23373</v>
      </c>
      <c r="E807" s="559" t="s">
        <v>3901</v>
      </c>
      <c r="F807" s="561">
        <v>62</v>
      </c>
    </row>
    <row r="808" spans="1:6" x14ac:dyDescent="0.35">
      <c r="A808" s="559" t="s">
        <v>395</v>
      </c>
      <c r="B808" s="559" t="s">
        <v>983</v>
      </c>
      <c r="C808" s="559" t="s">
        <v>3900</v>
      </c>
      <c r="D808" s="555" t="s">
        <v>23374</v>
      </c>
      <c r="E808" s="559" t="s">
        <v>3899</v>
      </c>
      <c r="F808" s="561">
        <v>178</v>
      </c>
    </row>
    <row r="809" spans="1:6" ht="29" x14ac:dyDescent="0.35">
      <c r="A809" s="559" t="s">
        <v>395</v>
      </c>
      <c r="B809" s="559" t="s">
        <v>983</v>
      </c>
      <c r="C809" s="559" t="s">
        <v>3898</v>
      </c>
      <c r="D809" s="555" t="s">
        <v>23375</v>
      </c>
      <c r="E809" s="559" t="s">
        <v>3897</v>
      </c>
      <c r="F809" s="561">
        <v>62</v>
      </c>
    </row>
    <row r="810" spans="1:6" x14ac:dyDescent="0.35">
      <c r="A810" s="559" t="s">
        <v>395</v>
      </c>
      <c r="B810" s="559" t="s">
        <v>983</v>
      </c>
      <c r="C810" s="559" t="s">
        <v>3896</v>
      </c>
      <c r="D810" s="555" t="s">
        <v>23376</v>
      </c>
      <c r="E810" s="559" t="s">
        <v>3895</v>
      </c>
      <c r="F810" s="561">
        <v>178</v>
      </c>
    </row>
    <row r="811" spans="1:6" x14ac:dyDescent="0.35">
      <c r="A811" s="559" t="s">
        <v>396</v>
      </c>
      <c r="B811" s="559" t="s">
        <v>984</v>
      </c>
      <c r="C811" s="559" t="s">
        <v>3894</v>
      </c>
      <c r="D811" s="555" t="s">
        <v>23377</v>
      </c>
      <c r="E811" s="559" t="s">
        <v>3893</v>
      </c>
      <c r="F811" s="561">
        <v>72</v>
      </c>
    </row>
    <row r="812" spans="1:6" x14ac:dyDescent="0.35">
      <c r="A812" s="559" t="s">
        <v>396</v>
      </c>
      <c r="B812" s="559" t="s">
        <v>984</v>
      </c>
      <c r="C812" s="559" t="s">
        <v>3881</v>
      </c>
      <c r="D812" s="555" t="s">
        <v>23378</v>
      </c>
      <c r="E812" s="559" t="s">
        <v>3880</v>
      </c>
      <c r="F812" s="561">
        <v>143</v>
      </c>
    </row>
    <row r="813" spans="1:6" x14ac:dyDescent="0.35">
      <c r="A813" s="559" t="s">
        <v>396</v>
      </c>
      <c r="B813" s="559" t="s">
        <v>984</v>
      </c>
      <c r="C813" s="559" t="s">
        <v>3892</v>
      </c>
      <c r="D813" s="555" t="s">
        <v>23379</v>
      </c>
      <c r="E813" s="559" t="s">
        <v>3891</v>
      </c>
      <c r="F813" s="561">
        <v>287</v>
      </c>
    </row>
    <row r="814" spans="1:6" x14ac:dyDescent="0.35">
      <c r="A814" s="559" t="s">
        <v>396</v>
      </c>
      <c r="B814" s="559" t="s">
        <v>984</v>
      </c>
      <c r="C814" s="559" t="s">
        <v>3356</v>
      </c>
      <c r="D814" s="555" t="s">
        <v>23380</v>
      </c>
      <c r="E814" s="559" t="s">
        <v>3355</v>
      </c>
      <c r="F814" s="561">
        <v>36</v>
      </c>
    </row>
    <row r="815" spans="1:6" ht="29" x14ac:dyDescent="0.35">
      <c r="A815" s="559" t="s">
        <v>397</v>
      </c>
      <c r="B815" s="559" t="s">
        <v>985</v>
      </c>
      <c r="C815" s="559" t="s">
        <v>3791</v>
      </c>
      <c r="D815" s="555" t="s">
        <v>23381</v>
      </c>
      <c r="E815" s="555" t="s">
        <v>3790</v>
      </c>
      <c r="F815" s="561">
        <v>61</v>
      </c>
    </row>
    <row r="816" spans="1:6" ht="29" x14ac:dyDescent="0.35">
      <c r="A816" s="559" t="s">
        <v>397</v>
      </c>
      <c r="B816" s="559" t="s">
        <v>985</v>
      </c>
      <c r="C816" s="559" t="s">
        <v>3356</v>
      </c>
      <c r="D816" s="555" t="s">
        <v>23382</v>
      </c>
      <c r="E816" s="555" t="s">
        <v>3355</v>
      </c>
      <c r="F816" s="561">
        <v>37</v>
      </c>
    </row>
    <row r="817" spans="1:6" ht="29" x14ac:dyDescent="0.35">
      <c r="A817" s="559" t="s">
        <v>397</v>
      </c>
      <c r="B817" s="559" t="s">
        <v>985</v>
      </c>
      <c r="C817" s="559" t="s">
        <v>3789</v>
      </c>
      <c r="D817" s="555" t="s">
        <v>23383</v>
      </c>
      <c r="E817" s="555" t="s">
        <v>3788</v>
      </c>
      <c r="F817" s="561">
        <v>122</v>
      </c>
    </row>
    <row r="818" spans="1:6" ht="29" x14ac:dyDescent="0.35">
      <c r="A818" s="559" t="s">
        <v>397</v>
      </c>
      <c r="B818" s="559" t="s">
        <v>985</v>
      </c>
      <c r="C818" s="559" t="s">
        <v>3877</v>
      </c>
      <c r="D818" s="555" t="s">
        <v>23384</v>
      </c>
      <c r="E818" s="555" t="s">
        <v>3876</v>
      </c>
      <c r="F818" s="561">
        <v>122</v>
      </c>
    </row>
    <row r="819" spans="1:6" ht="29" x14ac:dyDescent="0.35">
      <c r="A819" s="559" t="s">
        <v>397</v>
      </c>
      <c r="B819" s="559" t="s">
        <v>985</v>
      </c>
      <c r="C819" s="559" t="s">
        <v>3851</v>
      </c>
      <c r="D819" s="555" t="s">
        <v>23385</v>
      </c>
      <c r="E819" s="555" t="s">
        <v>3850</v>
      </c>
      <c r="F819" s="561">
        <v>147</v>
      </c>
    </row>
    <row r="820" spans="1:6" x14ac:dyDescent="0.35">
      <c r="A820" s="555" t="s">
        <v>398</v>
      </c>
      <c r="B820" s="555" t="s">
        <v>986</v>
      </c>
      <c r="C820" s="555" t="s">
        <v>3789</v>
      </c>
      <c r="D820" s="555" t="s">
        <v>23386</v>
      </c>
      <c r="E820" s="555" t="s">
        <v>3788</v>
      </c>
      <c r="F820" s="561">
        <v>116</v>
      </c>
    </row>
    <row r="821" spans="1:6" x14ac:dyDescent="0.35">
      <c r="A821" s="555" t="s">
        <v>398</v>
      </c>
      <c r="B821" s="555" t="s">
        <v>986</v>
      </c>
      <c r="C821" s="555" t="s">
        <v>3851</v>
      </c>
      <c r="D821" s="555" t="s">
        <v>23387</v>
      </c>
      <c r="E821" s="555" t="s">
        <v>3850</v>
      </c>
      <c r="F821" s="561">
        <v>139</v>
      </c>
    </row>
    <row r="822" spans="1:6" x14ac:dyDescent="0.35">
      <c r="A822" s="555" t="s">
        <v>398</v>
      </c>
      <c r="B822" s="555" t="s">
        <v>986</v>
      </c>
      <c r="C822" s="555" t="s">
        <v>2631</v>
      </c>
      <c r="D822" s="555" t="s">
        <v>23388</v>
      </c>
      <c r="E822" s="555" t="s">
        <v>2630</v>
      </c>
      <c r="F822" s="561">
        <v>60</v>
      </c>
    </row>
    <row r="823" spans="1:6" x14ac:dyDescent="0.35">
      <c r="A823" s="555" t="s">
        <v>398</v>
      </c>
      <c r="B823" s="555" t="s">
        <v>986</v>
      </c>
      <c r="C823" s="555" t="s">
        <v>3890</v>
      </c>
      <c r="D823" s="555" t="s">
        <v>23389</v>
      </c>
      <c r="E823" s="555" t="s">
        <v>3889</v>
      </c>
      <c r="F823" s="561">
        <v>47</v>
      </c>
    </row>
    <row r="824" spans="1:6" x14ac:dyDescent="0.35">
      <c r="A824" s="555" t="s">
        <v>398</v>
      </c>
      <c r="B824" s="555" t="s">
        <v>986</v>
      </c>
      <c r="C824" s="555" t="s">
        <v>3888</v>
      </c>
      <c r="D824" s="555" t="s">
        <v>23390</v>
      </c>
      <c r="E824" s="555" t="s">
        <v>986</v>
      </c>
      <c r="F824" s="561">
        <v>209</v>
      </c>
    </row>
    <row r="825" spans="1:6" x14ac:dyDescent="0.35">
      <c r="A825" s="555" t="s">
        <v>398</v>
      </c>
      <c r="B825" s="555" t="s">
        <v>986</v>
      </c>
      <c r="C825" s="555" t="s">
        <v>3849</v>
      </c>
      <c r="D825" s="555" t="s">
        <v>23391</v>
      </c>
      <c r="E825" s="555" t="s">
        <v>3848</v>
      </c>
      <c r="F825" s="561">
        <v>69</v>
      </c>
    </row>
    <row r="826" spans="1:6" x14ac:dyDescent="0.35">
      <c r="A826" s="555" t="s">
        <v>399</v>
      </c>
      <c r="B826" s="555" t="s">
        <v>987</v>
      </c>
      <c r="C826" s="555" t="s">
        <v>3356</v>
      </c>
      <c r="D826" s="555" t="s">
        <v>23392</v>
      </c>
      <c r="E826" s="555" t="s">
        <v>3355</v>
      </c>
      <c r="F826" s="561">
        <v>35</v>
      </c>
    </row>
    <row r="827" spans="1:6" x14ac:dyDescent="0.35">
      <c r="A827" s="557" t="s">
        <v>399</v>
      </c>
      <c r="B827" s="557" t="s">
        <v>987</v>
      </c>
      <c r="C827" s="557" t="s">
        <v>3879</v>
      </c>
      <c r="D827" s="555" t="s">
        <v>23393</v>
      </c>
      <c r="E827" s="557" t="s">
        <v>3878</v>
      </c>
      <c r="F827" s="561">
        <v>140</v>
      </c>
    </row>
    <row r="828" spans="1:6" x14ac:dyDescent="0.35">
      <c r="A828" s="557" t="s">
        <v>399</v>
      </c>
      <c r="B828" s="557" t="s">
        <v>987</v>
      </c>
      <c r="C828" s="557" t="s">
        <v>2631</v>
      </c>
      <c r="D828" s="555" t="s">
        <v>23394</v>
      </c>
      <c r="E828" s="557" t="s">
        <v>2630</v>
      </c>
      <c r="F828" s="561">
        <v>60</v>
      </c>
    </row>
    <row r="829" spans="1:6" x14ac:dyDescent="0.35">
      <c r="A829" s="557" t="s">
        <v>399</v>
      </c>
      <c r="B829" s="557" t="s">
        <v>987</v>
      </c>
      <c r="C829" s="557" t="s">
        <v>3887</v>
      </c>
      <c r="D829" s="555" t="s">
        <v>23395</v>
      </c>
      <c r="E829" s="557" t="s">
        <v>3886</v>
      </c>
      <c r="F829" s="561">
        <v>68</v>
      </c>
    </row>
    <row r="830" spans="1:6" x14ac:dyDescent="0.35">
      <c r="A830" s="557" t="s">
        <v>399</v>
      </c>
      <c r="B830" s="557" t="s">
        <v>987</v>
      </c>
      <c r="C830" s="557" t="s">
        <v>3885</v>
      </c>
      <c r="D830" s="555" t="s">
        <v>23396</v>
      </c>
      <c r="E830" s="557" t="s">
        <v>3884</v>
      </c>
      <c r="F830" s="561">
        <v>94</v>
      </c>
    </row>
    <row r="831" spans="1:6" x14ac:dyDescent="0.35">
      <c r="A831" s="557" t="s">
        <v>399</v>
      </c>
      <c r="B831" s="557" t="s">
        <v>987</v>
      </c>
      <c r="C831" s="557" t="s">
        <v>3883</v>
      </c>
      <c r="D831" s="555" t="s">
        <v>23397</v>
      </c>
      <c r="E831" s="557" t="s">
        <v>3882</v>
      </c>
      <c r="F831" s="561">
        <v>185</v>
      </c>
    </row>
    <row r="832" spans="1:6" x14ac:dyDescent="0.35">
      <c r="A832" s="557" t="s">
        <v>399</v>
      </c>
      <c r="B832" s="557" t="s">
        <v>987</v>
      </c>
      <c r="C832" s="557" t="s">
        <v>3803</v>
      </c>
      <c r="D832" s="555" t="s">
        <v>23398</v>
      </c>
      <c r="E832" s="557" t="s">
        <v>3802</v>
      </c>
      <c r="F832" s="561">
        <v>68</v>
      </c>
    </row>
    <row r="833" spans="1:6" ht="29" x14ac:dyDescent="0.35">
      <c r="A833" s="562" t="s">
        <v>400</v>
      </c>
      <c r="B833" s="562" t="s">
        <v>988</v>
      </c>
      <c r="C833" s="562" t="s">
        <v>3881</v>
      </c>
      <c r="D833" s="555" t="s">
        <v>23399</v>
      </c>
      <c r="E833" s="557" t="s">
        <v>3880</v>
      </c>
      <c r="F833" s="561">
        <v>137</v>
      </c>
    </row>
    <row r="834" spans="1:6" ht="29" x14ac:dyDescent="0.35">
      <c r="A834" s="562" t="s">
        <v>400</v>
      </c>
      <c r="B834" s="562" t="s">
        <v>988</v>
      </c>
      <c r="C834" s="562" t="s">
        <v>3791</v>
      </c>
      <c r="D834" s="555" t="s">
        <v>23400</v>
      </c>
      <c r="E834" s="557" t="s">
        <v>3790</v>
      </c>
      <c r="F834" s="561">
        <v>57</v>
      </c>
    </row>
    <row r="835" spans="1:6" ht="29" x14ac:dyDescent="0.35">
      <c r="A835" s="562" t="s">
        <v>400</v>
      </c>
      <c r="B835" s="562" t="s">
        <v>988</v>
      </c>
      <c r="C835" s="562" t="s">
        <v>3356</v>
      </c>
      <c r="D835" s="555" t="s">
        <v>23401</v>
      </c>
      <c r="E835" s="557" t="s">
        <v>3355</v>
      </c>
      <c r="F835" s="561">
        <v>35</v>
      </c>
    </row>
    <row r="836" spans="1:6" ht="29" x14ac:dyDescent="0.35">
      <c r="A836" s="562" t="s">
        <v>400</v>
      </c>
      <c r="B836" s="562" t="s">
        <v>988</v>
      </c>
      <c r="C836" s="562" t="s">
        <v>3879</v>
      </c>
      <c r="D836" s="555" t="s">
        <v>23402</v>
      </c>
      <c r="E836" s="557" t="s">
        <v>3878</v>
      </c>
      <c r="F836" s="561">
        <v>137</v>
      </c>
    </row>
    <row r="837" spans="1:6" x14ac:dyDescent="0.35">
      <c r="A837" s="557" t="s">
        <v>401</v>
      </c>
      <c r="B837" s="557" t="s">
        <v>989</v>
      </c>
      <c r="C837" s="557" t="s">
        <v>3791</v>
      </c>
      <c r="D837" s="555" t="s">
        <v>23403</v>
      </c>
      <c r="E837" s="557" t="s">
        <v>3790</v>
      </c>
      <c r="F837" s="561">
        <v>57</v>
      </c>
    </row>
    <row r="838" spans="1:6" x14ac:dyDescent="0.35">
      <c r="A838" s="557" t="s">
        <v>401</v>
      </c>
      <c r="B838" s="557" t="s">
        <v>989</v>
      </c>
      <c r="C838" s="557" t="s">
        <v>3356</v>
      </c>
      <c r="D838" s="555" t="s">
        <v>23404</v>
      </c>
      <c r="E838" s="557" t="s">
        <v>3355</v>
      </c>
      <c r="F838" s="561">
        <v>34</v>
      </c>
    </row>
    <row r="839" spans="1:6" x14ac:dyDescent="0.35">
      <c r="A839" s="557" t="s">
        <v>401</v>
      </c>
      <c r="B839" s="557" t="s">
        <v>989</v>
      </c>
      <c r="C839" s="557" t="s">
        <v>3789</v>
      </c>
      <c r="D839" s="555" t="s">
        <v>23405</v>
      </c>
      <c r="E839" s="557" t="s">
        <v>3788</v>
      </c>
      <c r="F839" s="561">
        <v>113</v>
      </c>
    </row>
    <row r="840" spans="1:6" x14ac:dyDescent="0.35">
      <c r="A840" s="557" t="s">
        <v>401</v>
      </c>
      <c r="B840" s="557" t="s">
        <v>989</v>
      </c>
      <c r="C840" s="557" t="s">
        <v>3861</v>
      </c>
      <c r="D840" s="555" t="s">
        <v>23406</v>
      </c>
      <c r="E840" s="557" t="s">
        <v>3860</v>
      </c>
      <c r="F840" s="561">
        <v>45</v>
      </c>
    </row>
    <row r="841" spans="1:6" x14ac:dyDescent="0.35">
      <c r="A841" s="557" t="s">
        <v>401</v>
      </c>
      <c r="B841" s="557" t="s">
        <v>989</v>
      </c>
      <c r="C841" s="557" t="s">
        <v>3871</v>
      </c>
      <c r="D841" s="555" t="s">
        <v>23407</v>
      </c>
      <c r="E841" s="557" t="s">
        <v>3870</v>
      </c>
      <c r="F841" s="561">
        <v>136</v>
      </c>
    </row>
    <row r="842" spans="1:6" x14ac:dyDescent="0.35">
      <c r="A842" s="562" t="s">
        <v>402</v>
      </c>
      <c r="B842" s="562" t="s">
        <v>990</v>
      </c>
      <c r="C842" s="562" t="s">
        <v>3356</v>
      </c>
      <c r="D842" s="555" t="s">
        <v>23408</v>
      </c>
      <c r="E842" s="557" t="s">
        <v>3355</v>
      </c>
      <c r="F842" s="561">
        <v>34</v>
      </c>
    </row>
    <row r="843" spans="1:6" x14ac:dyDescent="0.35">
      <c r="A843" s="562" t="s">
        <v>402</v>
      </c>
      <c r="B843" s="562" t="s">
        <v>990</v>
      </c>
      <c r="C843" s="562" t="s">
        <v>3789</v>
      </c>
      <c r="D843" s="555" t="s">
        <v>23409</v>
      </c>
      <c r="E843" s="557" t="s">
        <v>3788</v>
      </c>
      <c r="F843" s="561">
        <v>116</v>
      </c>
    </row>
    <row r="844" spans="1:6" x14ac:dyDescent="0.35">
      <c r="A844" s="562" t="s">
        <v>402</v>
      </c>
      <c r="B844" s="562" t="s">
        <v>990</v>
      </c>
      <c r="C844" s="562" t="s">
        <v>3877</v>
      </c>
      <c r="D844" s="555" t="s">
        <v>23410</v>
      </c>
      <c r="E844" s="557" t="s">
        <v>3876</v>
      </c>
      <c r="F844" s="561">
        <v>116</v>
      </c>
    </row>
    <row r="845" spans="1:6" x14ac:dyDescent="0.35">
      <c r="A845" s="562" t="s">
        <v>402</v>
      </c>
      <c r="B845" s="562" t="s">
        <v>990</v>
      </c>
      <c r="C845" s="562" t="s">
        <v>2631</v>
      </c>
      <c r="D845" s="555" t="s">
        <v>23411</v>
      </c>
      <c r="E845" s="557" t="s">
        <v>2630</v>
      </c>
      <c r="F845" s="561">
        <v>60</v>
      </c>
    </row>
    <row r="846" spans="1:6" x14ac:dyDescent="0.35">
      <c r="A846" s="562" t="s">
        <v>402</v>
      </c>
      <c r="B846" s="562" t="s">
        <v>990</v>
      </c>
      <c r="C846" s="562" t="s">
        <v>3859</v>
      </c>
      <c r="D846" s="555" t="s">
        <v>23412</v>
      </c>
      <c r="E846" s="557" t="s">
        <v>3858</v>
      </c>
      <c r="F846" s="561">
        <v>116</v>
      </c>
    </row>
    <row r="847" spans="1:6" x14ac:dyDescent="0.35">
      <c r="A847" s="562" t="s">
        <v>402</v>
      </c>
      <c r="B847" s="562" t="s">
        <v>990</v>
      </c>
      <c r="C847" s="562" t="s">
        <v>3875</v>
      </c>
      <c r="D847" s="555" t="s">
        <v>23413</v>
      </c>
      <c r="E847" s="557" t="s">
        <v>3874</v>
      </c>
      <c r="F847" s="561">
        <v>138</v>
      </c>
    </row>
    <row r="848" spans="1:6" ht="29" x14ac:dyDescent="0.35">
      <c r="A848" s="562" t="s">
        <v>402</v>
      </c>
      <c r="B848" s="562" t="s">
        <v>990</v>
      </c>
      <c r="C848" s="562" t="s">
        <v>3873</v>
      </c>
      <c r="D848" s="555" t="s">
        <v>23414</v>
      </c>
      <c r="E848" s="557" t="s">
        <v>3872</v>
      </c>
      <c r="F848" s="561">
        <v>68</v>
      </c>
    </row>
    <row r="849" spans="1:6" ht="29" x14ac:dyDescent="0.35">
      <c r="A849" s="562" t="s">
        <v>402</v>
      </c>
      <c r="B849" s="562" t="s">
        <v>990</v>
      </c>
      <c r="C849" s="562" t="s">
        <v>3857</v>
      </c>
      <c r="D849" s="555" t="s">
        <v>23415</v>
      </c>
      <c r="E849" s="557" t="s">
        <v>3856</v>
      </c>
      <c r="F849" s="561">
        <v>68</v>
      </c>
    </row>
    <row r="850" spans="1:6" x14ac:dyDescent="0.35">
      <c r="A850" s="557" t="s">
        <v>403</v>
      </c>
      <c r="B850" s="557" t="s">
        <v>991</v>
      </c>
      <c r="C850" s="557" t="s">
        <v>3356</v>
      </c>
      <c r="D850" s="555" t="s">
        <v>23416</v>
      </c>
      <c r="E850" s="557" t="s">
        <v>3355</v>
      </c>
      <c r="F850" s="561">
        <v>36</v>
      </c>
    </row>
    <row r="851" spans="1:6" x14ac:dyDescent="0.35">
      <c r="A851" s="557" t="s">
        <v>403</v>
      </c>
      <c r="B851" s="557" t="s">
        <v>991</v>
      </c>
      <c r="C851" s="557" t="s">
        <v>3871</v>
      </c>
      <c r="D851" s="555" t="s">
        <v>23417</v>
      </c>
      <c r="E851" s="557" t="s">
        <v>3870</v>
      </c>
      <c r="F851" s="561">
        <v>146</v>
      </c>
    </row>
    <row r="852" spans="1:6" x14ac:dyDescent="0.35">
      <c r="A852" s="557" t="s">
        <v>403</v>
      </c>
      <c r="B852" s="557" t="s">
        <v>991</v>
      </c>
      <c r="C852" s="557" t="s">
        <v>2631</v>
      </c>
      <c r="D852" s="555" t="s">
        <v>23418</v>
      </c>
      <c r="E852" s="557" t="s">
        <v>2630</v>
      </c>
      <c r="F852" s="561">
        <v>60</v>
      </c>
    </row>
    <row r="853" spans="1:6" x14ac:dyDescent="0.35">
      <c r="A853" s="557" t="s">
        <v>403</v>
      </c>
      <c r="B853" s="557" t="s">
        <v>991</v>
      </c>
      <c r="C853" s="557" t="s">
        <v>3869</v>
      </c>
      <c r="D853" s="555" t="s">
        <v>23419</v>
      </c>
      <c r="E853" s="557" t="s">
        <v>3868</v>
      </c>
      <c r="F853" s="561">
        <v>62</v>
      </c>
    </row>
    <row r="854" spans="1:6" x14ac:dyDescent="0.35">
      <c r="A854" s="557" t="s">
        <v>403</v>
      </c>
      <c r="B854" s="557" t="s">
        <v>991</v>
      </c>
      <c r="C854" s="557" t="s">
        <v>3867</v>
      </c>
      <c r="D854" s="555" t="s">
        <v>23420</v>
      </c>
      <c r="E854" s="557" t="s">
        <v>3866</v>
      </c>
      <c r="F854" s="561">
        <v>50</v>
      </c>
    </row>
    <row r="855" spans="1:6" x14ac:dyDescent="0.35">
      <c r="A855" s="557" t="s">
        <v>403</v>
      </c>
      <c r="B855" s="557" t="s">
        <v>991</v>
      </c>
      <c r="C855" s="557" t="s">
        <v>3865</v>
      </c>
      <c r="D855" s="555" t="s">
        <v>23421</v>
      </c>
      <c r="E855" s="557" t="s">
        <v>3864</v>
      </c>
      <c r="F855" s="561">
        <v>62</v>
      </c>
    </row>
    <row r="856" spans="1:6" x14ac:dyDescent="0.35">
      <c r="A856" s="557" t="s">
        <v>403</v>
      </c>
      <c r="B856" s="557" t="s">
        <v>991</v>
      </c>
      <c r="C856" s="557" t="s">
        <v>3863</v>
      </c>
      <c r="D856" s="555" t="s">
        <v>23422</v>
      </c>
      <c r="E856" s="557" t="s">
        <v>3862</v>
      </c>
      <c r="F856" s="561">
        <v>74</v>
      </c>
    </row>
    <row r="857" spans="1:6" ht="29" x14ac:dyDescent="0.35">
      <c r="A857" s="557" t="s">
        <v>404</v>
      </c>
      <c r="B857" s="557" t="s">
        <v>992</v>
      </c>
      <c r="C857" s="557" t="s">
        <v>3356</v>
      </c>
      <c r="D857" s="555" t="s">
        <v>23423</v>
      </c>
      <c r="E857" s="557" t="s">
        <v>3355</v>
      </c>
      <c r="F857" s="561">
        <v>34</v>
      </c>
    </row>
    <row r="858" spans="1:6" ht="29" x14ac:dyDescent="0.35">
      <c r="A858" s="557" t="s">
        <v>404</v>
      </c>
      <c r="B858" s="557" t="s">
        <v>992</v>
      </c>
      <c r="C858" s="557" t="s">
        <v>3789</v>
      </c>
      <c r="D858" s="555" t="s">
        <v>23424</v>
      </c>
      <c r="E858" s="557" t="s">
        <v>3788</v>
      </c>
      <c r="F858" s="561">
        <v>113</v>
      </c>
    </row>
    <row r="859" spans="1:6" ht="29" x14ac:dyDescent="0.35">
      <c r="A859" s="557" t="s">
        <v>404</v>
      </c>
      <c r="B859" s="557" t="s">
        <v>992</v>
      </c>
      <c r="C859" s="557" t="s">
        <v>3861</v>
      </c>
      <c r="D859" s="555" t="s">
        <v>23425</v>
      </c>
      <c r="E859" s="557" t="s">
        <v>3860</v>
      </c>
      <c r="F859" s="561">
        <v>45</v>
      </c>
    </row>
    <row r="860" spans="1:6" ht="29" x14ac:dyDescent="0.35">
      <c r="A860" s="557" t="s">
        <v>404</v>
      </c>
      <c r="B860" s="557" t="s">
        <v>992</v>
      </c>
      <c r="C860" s="557" t="s">
        <v>2631</v>
      </c>
      <c r="D860" s="555" t="s">
        <v>23426</v>
      </c>
      <c r="E860" s="557" t="s">
        <v>2630</v>
      </c>
      <c r="F860" s="561">
        <v>60</v>
      </c>
    </row>
    <row r="861" spans="1:6" ht="29" x14ac:dyDescent="0.35">
      <c r="A861" s="557" t="s">
        <v>404</v>
      </c>
      <c r="B861" s="557" t="s">
        <v>992</v>
      </c>
      <c r="C861" s="557" t="s">
        <v>3859</v>
      </c>
      <c r="D861" s="555" t="s">
        <v>23427</v>
      </c>
      <c r="E861" s="557" t="s">
        <v>3858</v>
      </c>
      <c r="F861" s="561">
        <v>113</v>
      </c>
    </row>
    <row r="862" spans="1:6" ht="29" x14ac:dyDescent="0.35">
      <c r="A862" s="557" t="s">
        <v>404</v>
      </c>
      <c r="B862" s="557" t="s">
        <v>992</v>
      </c>
      <c r="C862" s="557" t="s">
        <v>3857</v>
      </c>
      <c r="D862" s="555" t="s">
        <v>23428</v>
      </c>
      <c r="E862" s="557" t="s">
        <v>3856</v>
      </c>
      <c r="F862" s="561">
        <v>68</v>
      </c>
    </row>
    <row r="863" spans="1:6" ht="29" x14ac:dyDescent="0.35">
      <c r="A863" s="557" t="s">
        <v>404</v>
      </c>
      <c r="B863" s="557" t="s">
        <v>992</v>
      </c>
      <c r="C863" s="557" t="s">
        <v>3855</v>
      </c>
      <c r="D863" s="555" t="s">
        <v>23429</v>
      </c>
      <c r="E863" s="557" t="s">
        <v>3854</v>
      </c>
      <c r="F863" s="561">
        <v>192</v>
      </c>
    </row>
    <row r="864" spans="1:6" ht="29" x14ac:dyDescent="0.35">
      <c r="A864" s="557" t="s">
        <v>404</v>
      </c>
      <c r="B864" s="557" t="s">
        <v>992</v>
      </c>
      <c r="C864" s="557" t="s">
        <v>3853</v>
      </c>
      <c r="D864" s="555" t="s">
        <v>23430</v>
      </c>
      <c r="E864" s="557" t="s">
        <v>3852</v>
      </c>
      <c r="F864" s="561">
        <v>125</v>
      </c>
    </row>
    <row r="865" spans="1:6" x14ac:dyDescent="0.35">
      <c r="A865" s="557" t="s">
        <v>405</v>
      </c>
      <c r="B865" s="557" t="s">
        <v>993</v>
      </c>
      <c r="C865" s="557" t="s">
        <v>3789</v>
      </c>
      <c r="D865" s="555" t="s">
        <v>23431</v>
      </c>
      <c r="E865" s="557" t="s">
        <v>3788</v>
      </c>
      <c r="F865" s="561">
        <v>118</v>
      </c>
    </row>
    <row r="866" spans="1:6" x14ac:dyDescent="0.35">
      <c r="A866" s="557" t="s">
        <v>405</v>
      </c>
      <c r="B866" s="557" t="s">
        <v>993</v>
      </c>
      <c r="C866" s="557" t="s">
        <v>3851</v>
      </c>
      <c r="D866" s="555" t="s">
        <v>23432</v>
      </c>
      <c r="E866" s="557" t="s">
        <v>3850</v>
      </c>
      <c r="F866" s="561">
        <v>140</v>
      </c>
    </row>
    <row r="867" spans="1:6" x14ac:dyDescent="0.35">
      <c r="A867" s="557" t="s">
        <v>405</v>
      </c>
      <c r="B867" s="557" t="s">
        <v>993</v>
      </c>
      <c r="C867" s="557" t="s">
        <v>2631</v>
      </c>
      <c r="D867" s="555" t="s">
        <v>23433</v>
      </c>
      <c r="E867" s="557" t="s">
        <v>2630</v>
      </c>
      <c r="F867" s="561">
        <v>60</v>
      </c>
    </row>
    <row r="868" spans="1:6" x14ac:dyDescent="0.35">
      <c r="A868" s="557" t="s">
        <v>405</v>
      </c>
      <c r="B868" s="557" t="s">
        <v>993</v>
      </c>
      <c r="C868" s="557" t="s">
        <v>3849</v>
      </c>
      <c r="D868" s="555" t="s">
        <v>23434</v>
      </c>
      <c r="E868" s="557" t="s">
        <v>3848</v>
      </c>
      <c r="F868" s="561">
        <v>70</v>
      </c>
    </row>
    <row r="869" spans="1:6" x14ac:dyDescent="0.35">
      <c r="A869" s="557" t="s">
        <v>405</v>
      </c>
      <c r="B869" s="557" t="s">
        <v>993</v>
      </c>
      <c r="C869" s="557" t="s">
        <v>3847</v>
      </c>
      <c r="D869" s="555" t="s">
        <v>23435</v>
      </c>
      <c r="E869" s="557" t="s">
        <v>993</v>
      </c>
      <c r="F869" s="561">
        <v>154</v>
      </c>
    </row>
    <row r="870" spans="1:6" x14ac:dyDescent="0.35">
      <c r="A870" s="557" t="s">
        <v>405</v>
      </c>
      <c r="B870" s="557" t="s">
        <v>993</v>
      </c>
      <c r="C870" s="557" t="s">
        <v>3846</v>
      </c>
      <c r="D870" s="555" t="s">
        <v>23436</v>
      </c>
      <c r="E870" s="557" t="s">
        <v>3845</v>
      </c>
      <c r="F870" s="561">
        <v>58</v>
      </c>
    </row>
    <row r="871" spans="1:6" x14ac:dyDescent="0.35">
      <c r="A871" s="562" t="s">
        <v>406</v>
      </c>
      <c r="B871" s="562" t="s">
        <v>994</v>
      </c>
      <c r="C871" s="562" t="s">
        <v>3844</v>
      </c>
      <c r="D871" s="555" t="s">
        <v>23437</v>
      </c>
      <c r="E871" s="557" t="s">
        <v>3843</v>
      </c>
      <c r="F871" s="561">
        <v>276</v>
      </c>
    </row>
    <row r="872" spans="1:6" x14ac:dyDescent="0.35">
      <c r="A872" s="562" t="s">
        <v>406</v>
      </c>
      <c r="B872" s="562" t="s">
        <v>994</v>
      </c>
      <c r="C872" s="562" t="s">
        <v>3842</v>
      </c>
      <c r="D872" s="555" t="s">
        <v>23438</v>
      </c>
      <c r="E872" s="557" t="s">
        <v>3841</v>
      </c>
      <c r="F872" s="561">
        <v>300</v>
      </c>
    </row>
    <row r="873" spans="1:6" x14ac:dyDescent="0.35">
      <c r="A873" s="562" t="s">
        <v>406</v>
      </c>
      <c r="B873" s="562" t="s">
        <v>994</v>
      </c>
      <c r="C873" s="562" t="s">
        <v>3840</v>
      </c>
      <c r="D873" s="555" t="s">
        <v>23439</v>
      </c>
      <c r="E873" s="557" t="s">
        <v>3839</v>
      </c>
      <c r="F873" s="561">
        <v>250</v>
      </c>
    </row>
    <row r="874" spans="1:6" x14ac:dyDescent="0.35">
      <c r="A874" s="557" t="s">
        <v>407</v>
      </c>
      <c r="B874" s="557" t="s">
        <v>995</v>
      </c>
      <c r="C874" s="557" t="s">
        <v>1777</v>
      </c>
      <c r="D874" s="555" t="s">
        <v>23440</v>
      </c>
      <c r="E874" s="557" t="s">
        <v>1776</v>
      </c>
      <c r="F874" s="561">
        <v>35</v>
      </c>
    </row>
    <row r="875" spans="1:6" x14ac:dyDescent="0.35">
      <c r="A875" s="557" t="s">
        <v>407</v>
      </c>
      <c r="B875" s="557" t="s">
        <v>995</v>
      </c>
      <c r="C875" s="557" t="s">
        <v>2631</v>
      </c>
      <c r="D875" s="555" t="s">
        <v>23441</v>
      </c>
      <c r="E875" s="557" t="s">
        <v>2630</v>
      </c>
      <c r="F875" s="561">
        <v>60</v>
      </c>
    </row>
    <row r="876" spans="1:6" x14ac:dyDescent="0.35">
      <c r="A876" s="557" t="s">
        <v>407</v>
      </c>
      <c r="B876" s="557" t="s">
        <v>995</v>
      </c>
      <c r="C876" s="557" t="s">
        <v>3838</v>
      </c>
      <c r="D876" s="555" t="s">
        <v>23442</v>
      </c>
      <c r="E876" s="557" t="s">
        <v>3837</v>
      </c>
      <c r="F876" s="561">
        <v>117</v>
      </c>
    </row>
    <row r="877" spans="1:6" x14ac:dyDescent="0.35">
      <c r="A877" s="557" t="s">
        <v>407</v>
      </c>
      <c r="B877" s="557" t="s">
        <v>995</v>
      </c>
      <c r="C877" s="557" t="s">
        <v>3836</v>
      </c>
      <c r="D877" s="555" t="s">
        <v>23443</v>
      </c>
      <c r="E877" s="557" t="s">
        <v>3835</v>
      </c>
      <c r="F877" s="561">
        <v>258</v>
      </c>
    </row>
    <row r="878" spans="1:6" x14ac:dyDescent="0.35">
      <c r="A878" s="557" t="s">
        <v>407</v>
      </c>
      <c r="B878" s="557" t="s">
        <v>995</v>
      </c>
      <c r="C878" s="557" t="s">
        <v>3834</v>
      </c>
      <c r="D878" s="555" t="s">
        <v>23444</v>
      </c>
      <c r="E878" s="557" t="s">
        <v>3833</v>
      </c>
      <c r="F878" s="561">
        <v>70</v>
      </c>
    </row>
    <row r="879" spans="1:6" x14ac:dyDescent="0.35">
      <c r="A879" s="557" t="s">
        <v>407</v>
      </c>
      <c r="B879" s="557" t="s">
        <v>995</v>
      </c>
      <c r="C879" s="557" t="s">
        <v>3832</v>
      </c>
      <c r="D879" s="555" t="s">
        <v>23445</v>
      </c>
      <c r="E879" s="557" t="s">
        <v>3831</v>
      </c>
      <c r="F879" s="561">
        <v>70</v>
      </c>
    </row>
    <row r="880" spans="1:6" x14ac:dyDescent="0.35">
      <c r="A880" s="557" t="s">
        <v>408</v>
      </c>
      <c r="B880" s="557" t="s">
        <v>996</v>
      </c>
      <c r="C880" s="557" t="s">
        <v>3818</v>
      </c>
      <c r="D880" s="555" t="s">
        <v>23446</v>
      </c>
      <c r="E880" s="557" t="s">
        <v>3817</v>
      </c>
      <c r="F880" s="561">
        <v>130</v>
      </c>
    </row>
    <row r="881" spans="1:6" x14ac:dyDescent="0.35">
      <c r="A881" s="557" t="s">
        <v>408</v>
      </c>
      <c r="B881" s="557" t="s">
        <v>996</v>
      </c>
      <c r="C881" s="557" t="s">
        <v>2631</v>
      </c>
      <c r="D881" s="555" t="s">
        <v>23447</v>
      </c>
      <c r="E881" s="557" t="s">
        <v>2630</v>
      </c>
      <c r="F881" s="561">
        <v>60</v>
      </c>
    </row>
    <row r="882" spans="1:6" x14ac:dyDescent="0.35">
      <c r="A882" s="557" t="s">
        <v>408</v>
      </c>
      <c r="B882" s="557" t="s">
        <v>996</v>
      </c>
      <c r="C882" s="557" t="s">
        <v>3830</v>
      </c>
      <c r="D882" s="555" t="s">
        <v>23448</v>
      </c>
      <c r="E882" s="557" t="s">
        <v>3829</v>
      </c>
      <c r="F882" s="561">
        <v>106</v>
      </c>
    </row>
    <row r="883" spans="1:6" x14ac:dyDescent="0.35">
      <c r="A883" s="557" t="s">
        <v>408</v>
      </c>
      <c r="B883" s="557" t="s">
        <v>996</v>
      </c>
      <c r="C883" s="557" t="s">
        <v>3828</v>
      </c>
      <c r="D883" s="555" t="s">
        <v>23449</v>
      </c>
      <c r="E883" s="557" t="s">
        <v>3827</v>
      </c>
      <c r="F883" s="561">
        <v>106</v>
      </c>
    </row>
    <row r="884" spans="1:6" x14ac:dyDescent="0.35">
      <c r="A884" s="557" t="s">
        <v>408</v>
      </c>
      <c r="B884" s="557" t="s">
        <v>996</v>
      </c>
      <c r="C884" s="557" t="s">
        <v>3826</v>
      </c>
      <c r="D884" s="555" t="s">
        <v>23450</v>
      </c>
      <c r="E884" s="557" t="s">
        <v>3825</v>
      </c>
      <c r="F884" s="561">
        <v>93</v>
      </c>
    </row>
    <row r="885" spans="1:6" x14ac:dyDescent="0.35">
      <c r="A885" s="557" t="s">
        <v>408</v>
      </c>
      <c r="B885" s="557" t="s">
        <v>996</v>
      </c>
      <c r="C885" s="557" t="s">
        <v>3824</v>
      </c>
      <c r="D885" s="555" t="s">
        <v>23451</v>
      </c>
      <c r="E885" s="557" t="s">
        <v>3823</v>
      </c>
      <c r="F885" s="561">
        <v>46</v>
      </c>
    </row>
    <row r="886" spans="1:6" x14ac:dyDescent="0.35">
      <c r="A886" s="557" t="s">
        <v>408</v>
      </c>
      <c r="B886" s="557" t="s">
        <v>996</v>
      </c>
      <c r="C886" s="557" t="s">
        <v>3822</v>
      </c>
      <c r="D886" s="555" t="s">
        <v>23452</v>
      </c>
      <c r="E886" s="557" t="s">
        <v>3821</v>
      </c>
      <c r="F886" s="561">
        <v>69</v>
      </c>
    </row>
    <row r="887" spans="1:6" x14ac:dyDescent="0.35">
      <c r="A887" s="557" t="s">
        <v>409</v>
      </c>
      <c r="B887" s="557" t="s">
        <v>997</v>
      </c>
      <c r="C887" s="557" t="s">
        <v>3791</v>
      </c>
      <c r="D887" s="555" t="s">
        <v>23453</v>
      </c>
      <c r="E887" s="557" t="s">
        <v>3790</v>
      </c>
      <c r="F887" s="561">
        <v>59</v>
      </c>
    </row>
    <row r="888" spans="1:6" x14ac:dyDescent="0.35">
      <c r="A888" s="557" t="s">
        <v>409</v>
      </c>
      <c r="B888" s="557" t="s">
        <v>997</v>
      </c>
      <c r="C888" s="557" t="s">
        <v>3820</v>
      </c>
      <c r="D888" s="555" t="s">
        <v>23454</v>
      </c>
      <c r="E888" s="557" t="s">
        <v>3819</v>
      </c>
      <c r="F888" s="561">
        <v>36</v>
      </c>
    </row>
    <row r="889" spans="1:6" x14ac:dyDescent="0.35">
      <c r="A889" s="557" t="s">
        <v>409</v>
      </c>
      <c r="B889" s="557" t="s">
        <v>997</v>
      </c>
      <c r="C889" s="557" t="s">
        <v>3818</v>
      </c>
      <c r="D889" s="555" t="s">
        <v>23455</v>
      </c>
      <c r="E889" s="557" t="s">
        <v>3817</v>
      </c>
      <c r="F889" s="561">
        <v>130</v>
      </c>
    </row>
    <row r="890" spans="1:6" x14ac:dyDescent="0.35">
      <c r="A890" s="557" t="s">
        <v>409</v>
      </c>
      <c r="B890" s="557" t="s">
        <v>997</v>
      </c>
      <c r="C890" s="557" t="s">
        <v>3356</v>
      </c>
      <c r="D890" s="555" t="s">
        <v>23456</v>
      </c>
      <c r="E890" s="557" t="s">
        <v>3355</v>
      </c>
      <c r="F890" s="561">
        <v>35</v>
      </c>
    </row>
    <row r="891" spans="1:6" x14ac:dyDescent="0.35">
      <c r="A891" s="557" t="s">
        <v>410</v>
      </c>
      <c r="B891" s="557" t="s">
        <v>998</v>
      </c>
      <c r="C891" s="557" t="s">
        <v>2631</v>
      </c>
      <c r="D891" s="555" t="s">
        <v>23457</v>
      </c>
      <c r="E891" s="557" t="s">
        <v>2630</v>
      </c>
      <c r="F891" s="561">
        <v>60</v>
      </c>
    </row>
    <row r="892" spans="1:6" x14ac:dyDescent="0.35">
      <c r="A892" s="557" t="s">
        <v>410</v>
      </c>
      <c r="B892" s="557" t="s">
        <v>998</v>
      </c>
      <c r="C892" s="557" t="s">
        <v>3816</v>
      </c>
      <c r="D892" s="555" t="s">
        <v>23458</v>
      </c>
      <c r="E892" s="557" t="s">
        <v>3815</v>
      </c>
      <c r="F892" s="561">
        <v>80</v>
      </c>
    </row>
    <row r="893" spans="1:6" x14ac:dyDescent="0.35">
      <c r="A893" s="557" t="s">
        <v>410</v>
      </c>
      <c r="B893" s="557" t="s">
        <v>998</v>
      </c>
      <c r="C893" s="557" t="s">
        <v>3814</v>
      </c>
      <c r="D893" s="555" t="s">
        <v>23459</v>
      </c>
      <c r="E893" s="557" t="s">
        <v>998</v>
      </c>
      <c r="F893" s="561">
        <v>110</v>
      </c>
    </row>
    <row r="894" spans="1:6" x14ac:dyDescent="0.35">
      <c r="A894" s="557" t="s">
        <v>410</v>
      </c>
      <c r="B894" s="557" t="s">
        <v>998</v>
      </c>
      <c r="C894" s="557" t="s">
        <v>3813</v>
      </c>
      <c r="D894" s="555" t="s">
        <v>23460</v>
      </c>
      <c r="E894" s="557" t="s">
        <v>3812</v>
      </c>
      <c r="F894" s="561">
        <v>110</v>
      </c>
    </row>
    <row r="895" spans="1:6" x14ac:dyDescent="0.35">
      <c r="A895" s="557" t="s">
        <v>411</v>
      </c>
      <c r="B895" s="557" t="s">
        <v>999</v>
      </c>
      <c r="C895" s="557" t="s">
        <v>2631</v>
      </c>
      <c r="D895" s="555" t="s">
        <v>23461</v>
      </c>
      <c r="E895" s="557" t="s">
        <v>2630</v>
      </c>
      <c r="F895" s="561">
        <v>60</v>
      </c>
    </row>
    <row r="896" spans="1:6" x14ac:dyDescent="0.35">
      <c r="A896" s="557" t="s">
        <v>411</v>
      </c>
      <c r="B896" s="557" t="s">
        <v>999</v>
      </c>
      <c r="C896" s="557" t="s">
        <v>3785</v>
      </c>
      <c r="D896" s="555" t="s">
        <v>23462</v>
      </c>
      <c r="E896" s="557" t="s">
        <v>3784</v>
      </c>
      <c r="F896" s="561">
        <v>96</v>
      </c>
    </row>
    <row r="897" spans="1:6" x14ac:dyDescent="0.35">
      <c r="A897" s="557" t="s">
        <v>411</v>
      </c>
      <c r="B897" s="557" t="s">
        <v>999</v>
      </c>
      <c r="C897" s="557" t="s">
        <v>3811</v>
      </c>
      <c r="D897" s="555" t="s">
        <v>23463</v>
      </c>
      <c r="E897" s="557" t="s">
        <v>3810</v>
      </c>
      <c r="F897" s="561">
        <v>144</v>
      </c>
    </row>
    <row r="898" spans="1:6" x14ac:dyDescent="0.35">
      <c r="A898" s="557" t="s">
        <v>411</v>
      </c>
      <c r="B898" s="557" t="s">
        <v>999</v>
      </c>
      <c r="C898" s="557" t="s">
        <v>3809</v>
      </c>
      <c r="D898" s="555" t="s">
        <v>23464</v>
      </c>
      <c r="E898" s="557" t="s">
        <v>3808</v>
      </c>
      <c r="F898" s="561">
        <v>144</v>
      </c>
    </row>
    <row r="899" spans="1:6" x14ac:dyDescent="0.35">
      <c r="A899" s="557" t="s">
        <v>411</v>
      </c>
      <c r="B899" s="557" t="s">
        <v>999</v>
      </c>
      <c r="C899" s="557" t="s">
        <v>3807</v>
      </c>
      <c r="D899" s="555" t="s">
        <v>23465</v>
      </c>
      <c r="E899" s="557" t="s">
        <v>3806</v>
      </c>
      <c r="F899" s="561">
        <v>36</v>
      </c>
    </row>
    <row r="900" spans="1:6" ht="29" x14ac:dyDescent="0.35">
      <c r="A900" s="557" t="s">
        <v>411</v>
      </c>
      <c r="B900" s="557" t="s">
        <v>999</v>
      </c>
      <c r="C900" s="557" t="s">
        <v>3805</v>
      </c>
      <c r="D900" s="555" t="s">
        <v>23466</v>
      </c>
      <c r="E900" s="557" t="s">
        <v>3804</v>
      </c>
      <c r="F900" s="561">
        <v>70</v>
      </c>
    </row>
    <row r="901" spans="1:6" ht="29" x14ac:dyDescent="0.35">
      <c r="A901" s="562" t="s">
        <v>412</v>
      </c>
      <c r="B901" s="562" t="s">
        <v>1000</v>
      </c>
      <c r="C901" s="562" t="s">
        <v>3356</v>
      </c>
      <c r="D901" s="555" t="s">
        <v>23467</v>
      </c>
      <c r="E901" s="557" t="s">
        <v>3355</v>
      </c>
      <c r="F901" s="561">
        <v>37</v>
      </c>
    </row>
    <row r="902" spans="1:6" ht="29" x14ac:dyDescent="0.35">
      <c r="A902" s="562" t="s">
        <v>412</v>
      </c>
      <c r="B902" s="562" t="s">
        <v>1000</v>
      </c>
      <c r="C902" s="562" t="s">
        <v>2631</v>
      </c>
      <c r="D902" s="555" t="s">
        <v>23468</v>
      </c>
      <c r="E902" s="557" t="s">
        <v>2630</v>
      </c>
      <c r="F902" s="561">
        <v>60</v>
      </c>
    </row>
    <row r="903" spans="1:6" ht="29" x14ac:dyDescent="0.35">
      <c r="A903" s="562" t="s">
        <v>412</v>
      </c>
      <c r="B903" s="562" t="s">
        <v>1000</v>
      </c>
      <c r="C903" s="562" t="s">
        <v>3803</v>
      </c>
      <c r="D903" s="555" t="s">
        <v>23469</v>
      </c>
      <c r="E903" s="557" t="s">
        <v>3802</v>
      </c>
      <c r="F903" s="561">
        <v>70</v>
      </c>
    </row>
    <row r="904" spans="1:6" ht="29" x14ac:dyDescent="0.35">
      <c r="A904" s="562" t="s">
        <v>412</v>
      </c>
      <c r="B904" s="562" t="s">
        <v>1000</v>
      </c>
      <c r="C904" s="562" t="s">
        <v>3801</v>
      </c>
      <c r="D904" s="555" t="s">
        <v>23470</v>
      </c>
      <c r="E904" s="557" t="s">
        <v>3800</v>
      </c>
      <c r="F904" s="561">
        <v>188</v>
      </c>
    </row>
    <row r="905" spans="1:6" ht="29" x14ac:dyDescent="0.35">
      <c r="A905" s="562" t="s">
        <v>412</v>
      </c>
      <c r="B905" s="562" t="s">
        <v>1000</v>
      </c>
      <c r="C905" s="562" t="s">
        <v>3799</v>
      </c>
      <c r="D905" s="555" t="s">
        <v>23471</v>
      </c>
      <c r="E905" s="557" t="s">
        <v>3798</v>
      </c>
      <c r="F905" s="561">
        <v>152</v>
      </c>
    </row>
    <row r="906" spans="1:6" ht="29" x14ac:dyDescent="0.35">
      <c r="A906" s="562" t="s">
        <v>412</v>
      </c>
      <c r="B906" s="562" t="s">
        <v>1000</v>
      </c>
      <c r="C906" s="562" t="s">
        <v>3797</v>
      </c>
      <c r="D906" s="555" t="s">
        <v>23472</v>
      </c>
      <c r="E906" s="557" t="s">
        <v>3796</v>
      </c>
      <c r="F906" s="561">
        <v>152</v>
      </c>
    </row>
    <row r="907" spans="1:6" ht="29" x14ac:dyDescent="0.35">
      <c r="A907" s="557" t="s">
        <v>413</v>
      </c>
      <c r="B907" s="557" t="s">
        <v>1001</v>
      </c>
      <c r="C907" s="557" t="s">
        <v>3789</v>
      </c>
      <c r="D907" s="555" t="s">
        <v>23473</v>
      </c>
      <c r="E907" s="557" t="s">
        <v>3788</v>
      </c>
      <c r="F907" s="561">
        <v>132</v>
      </c>
    </row>
    <row r="908" spans="1:6" ht="29" x14ac:dyDescent="0.35">
      <c r="A908" s="557" t="s">
        <v>413</v>
      </c>
      <c r="B908" s="557" t="s">
        <v>1001</v>
      </c>
      <c r="C908" s="557" t="s">
        <v>2631</v>
      </c>
      <c r="D908" s="555" t="s">
        <v>23474</v>
      </c>
      <c r="E908" s="557" t="s">
        <v>2630</v>
      </c>
      <c r="F908" s="561">
        <v>60</v>
      </c>
    </row>
    <row r="909" spans="1:6" ht="29" x14ac:dyDescent="0.35">
      <c r="A909" s="557" t="s">
        <v>413</v>
      </c>
      <c r="B909" s="557" t="s">
        <v>1001</v>
      </c>
      <c r="C909" s="557" t="s">
        <v>3787</v>
      </c>
      <c r="D909" s="555" t="s">
        <v>23475</v>
      </c>
      <c r="E909" s="557" t="s">
        <v>3786</v>
      </c>
      <c r="F909" s="561">
        <v>52</v>
      </c>
    </row>
    <row r="910" spans="1:6" ht="29" x14ac:dyDescent="0.35">
      <c r="A910" s="557" t="s">
        <v>413</v>
      </c>
      <c r="B910" s="557" t="s">
        <v>1001</v>
      </c>
      <c r="C910" s="557" t="s">
        <v>3795</v>
      </c>
      <c r="D910" s="555" t="s">
        <v>23476</v>
      </c>
      <c r="E910" s="557" t="s">
        <v>3794</v>
      </c>
      <c r="F910" s="561">
        <v>40</v>
      </c>
    </row>
    <row r="911" spans="1:6" ht="29" x14ac:dyDescent="0.35">
      <c r="A911" s="557" t="s">
        <v>413</v>
      </c>
      <c r="B911" s="557" t="s">
        <v>1001</v>
      </c>
      <c r="C911" s="557" t="s">
        <v>3793</v>
      </c>
      <c r="D911" s="555" t="s">
        <v>23477</v>
      </c>
      <c r="E911" s="557" t="s">
        <v>3792</v>
      </c>
      <c r="F911" s="561">
        <v>106</v>
      </c>
    </row>
    <row r="912" spans="1:6" ht="29" x14ac:dyDescent="0.35">
      <c r="A912" s="557" t="s">
        <v>414</v>
      </c>
      <c r="B912" s="557" t="s">
        <v>1002</v>
      </c>
      <c r="C912" s="557" t="s">
        <v>3791</v>
      </c>
      <c r="D912" s="555" t="s">
        <v>23478</v>
      </c>
      <c r="E912" s="557" t="s">
        <v>3790</v>
      </c>
      <c r="F912" s="561">
        <v>57</v>
      </c>
    </row>
    <row r="913" spans="1:6" ht="29" x14ac:dyDescent="0.35">
      <c r="A913" s="557" t="s">
        <v>414</v>
      </c>
      <c r="B913" s="557" t="s">
        <v>1002</v>
      </c>
      <c r="C913" s="557" t="s">
        <v>3789</v>
      </c>
      <c r="D913" s="555" t="s">
        <v>23479</v>
      </c>
      <c r="E913" s="557" t="s">
        <v>3788</v>
      </c>
      <c r="F913" s="561">
        <v>115</v>
      </c>
    </row>
    <row r="914" spans="1:6" ht="29" x14ac:dyDescent="0.35">
      <c r="A914" s="557" t="s">
        <v>414</v>
      </c>
      <c r="B914" s="557" t="s">
        <v>1002</v>
      </c>
      <c r="C914" s="557" t="s">
        <v>3787</v>
      </c>
      <c r="D914" s="555" t="s">
        <v>23480</v>
      </c>
      <c r="E914" s="557" t="s">
        <v>3786</v>
      </c>
      <c r="F914" s="561">
        <v>46</v>
      </c>
    </row>
    <row r="915" spans="1:6" ht="29" x14ac:dyDescent="0.35">
      <c r="A915" s="557" t="s">
        <v>414</v>
      </c>
      <c r="B915" s="557" t="s">
        <v>1002</v>
      </c>
      <c r="C915" s="557" t="s">
        <v>3785</v>
      </c>
      <c r="D915" s="555" t="s">
        <v>23481</v>
      </c>
      <c r="E915" s="557" t="s">
        <v>3784</v>
      </c>
      <c r="F915" s="561">
        <v>92</v>
      </c>
    </row>
    <row r="916" spans="1:6" x14ac:dyDescent="0.35">
      <c r="A916" s="557" t="s">
        <v>415</v>
      </c>
      <c r="B916" s="557" t="s">
        <v>1003</v>
      </c>
      <c r="C916" s="557" t="s">
        <v>3386</v>
      </c>
      <c r="D916" s="555" t="s">
        <v>23482</v>
      </c>
      <c r="E916" s="557" t="s">
        <v>3385</v>
      </c>
      <c r="F916" s="561">
        <v>238</v>
      </c>
    </row>
    <row r="917" spans="1:6" x14ac:dyDescent="0.35">
      <c r="A917" s="557" t="s">
        <v>415</v>
      </c>
      <c r="B917" s="557" t="s">
        <v>1003</v>
      </c>
      <c r="C917" s="557" t="s">
        <v>3783</v>
      </c>
      <c r="D917" s="555" t="s">
        <v>23483</v>
      </c>
      <c r="E917" s="557" t="s">
        <v>3782</v>
      </c>
      <c r="F917" s="561">
        <v>250</v>
      </c>
    </row>
    <row r="918" spans="1:6" x14ac:dyDescent="0.35">
      <c r="A918" s="557" t="s">
        <v>415</v>
      </c>
      <c r="B918" s="557" t="s">
        <v>1003</v>
      </c>
      <c r="C918" s="557" t="s">
        <v>3781</v>
      </c>
      <c r="D918" s="555" t="s">
        <v>23484</v>
      </c>
      <c r="E918" s="557" t="s">
        <v>3780</v>
      </c>
      <c r="F918" s="561">
        <v>112</v>
      </c>
    </row>
    <row r="919" spans="1:6" x14ac:dyDescent="0.35">
      <c r="A919" s="557" t="s">
        <v>416</v>
      </c>
      <c r="B919" s="557" t="s">
        <v>1004</v>
      </c>
      <c r="C919" s="557" t="s">
        <v>3779</v>
      </c>
      <c r="D919" s="555" t="s">
        <v>23485</v>
      </c>
      <c r="E919" s="557" t="s">
        <v>3778</v>
      </c>
      <c r="F919" s="561">
        <v>269</v>
      </c>
    </row>
    <row r="920" spans="1:6" x14ac:dyDescent="0.35">
      <c r="A920" s="557" t="s">
        <v>416</v>
      </c>
      <c r="B920" s="557" t="s">
        <v>1004</v>
      </c>
      <c r="C920" s="557" t="s">
        <v>3777</v>
      </c>
      <c r="D920" s="555" t="s">
        <v>23486</v>
      </c>
      <c r="E920" s="557" t="s">
        <v>3776</v>
      </c>
      <c r="F920" s="561">
        <v>192</v>
      </c>
    </row>
    <row r="921" spans="1:6" x14ac:dyDescent="0.35">
      <c r="A921" s="557" t="s">
        <v>416</v>
      </c>
      <c r="B921" s="557" t="s">
        <v>1004</v>
      </c>
      <c r="C921" s="557" t="s">
        <v>3775</v>
      </c>
      <c r="D921" s="555" t="s">
        <v>23487</v>
      </c>
      <c r="E921" s="557" t="s">
        <v>3774</v>
      </c>
      <c r="F921" s="561">
        <v>89</v>
      </c>
    </row>
    <row r="922" spans="1:6" x14ac:dyDescent="0.35">
      <c r="A922" s="557" t="s">
        <v>417</v>
      </c>
      <c r="B922" s="557" t="s">
        <v>1005</v>
      </c>
      <c r="C922" s="557" t="s">
        <v>2631</v>
      </c>
      <c r="D922" s="555" t="s">
        <v>23488</v>
      </c>
      <c r="E922" s="557" t="s">
        <v>2630</v>
      </c>
      <c r="F922" s="561">
        <v>60</v>
      </c>
    </row>
    <row r="923" spans="1:6" ht="29" x14ac:dyDescent="0.35">
      <c r="A923" s="557" t="s">
        <v>417</v>
      </c>
      <c r="B923" s="557" t="s">
        <v>1005</v>
      </c>
      <c r="C923" s="557" t="s">
        <v>3761</v>
      </c>
      <c r="D923" s="555" t="s">
        <v>23489</v>
      </c>
      <c r="E923" s="557" t="s">
        <v>3760</v>
      </c>
      <c r="F923" s="561">
        <v>122</v>
      </c>
    </row>
    <row r="924" spans="1:6" x14ac:dyDescent="0.35">
      <c r="A924" s="557" t="s">
        <v>417</v>
      </c>
      <c r="B924" s="557" t="s">
        <v>1005</v>
      </c>
      <c r="C924" s="557" t="s">
        <v>3759</v>
      </c>
      <c r="D924" s="555" t="s">
        <v>23490</v>
      </c>
      <c r="E924" s="557" t="s">
        <v>3758</v>
      </c>
      <c r="F924" s="561">
        <v>85</v>
      </c>
    </row>
    <row r="925" spans="1:6" x14ac:dyDescent="0.35">
      <c r="A925" s="557" t="s">
        <v>417</v>
      </c>
      <c r="B925" s="557" t="s">
        <v>1005</v>
      </c>
      <c r="C925" s="557" t="s">
        <v>3749</v>
      </c>
      <c r="D925" s="555" t="s">
        <v>23491</v>
      </c>
      <c r="E925" s="557" t="s">
        <v>3748</v>
      </c>
      <c r="F925" s="561">
        <v>85</v>
      </c>
    </row>
    <row r="926" spans="1:6" ht="29" x14ac:dyDescent="0.35">
      <c r="A926" s="557" t="s">
        <v>417</v>
      </c>
      <c r="B926" s="557" t="s">
        <v>1005</v>
      </c>
      <c r="C926" s="557" t="s">
        <v>3773</v>
      </c>
      <c r="D926" s="555" t="s">
        <v>23492</v>
      </c>
      <c r="E926" s="557" t="s">
        <v>3772</v>
      </c>
      <c r="F926" s="561">
        <v>96</v>
      </c>
    </row>
    <row r="927" spans="1:6" x14ac:dyDescent="0.35">
      <c r="A927" s="557" t="s">
        <v>417</v>
      </c>
      <c r="B927" s="557" t="s">
        <v>1005</v>
      </c>
      <c r="C927" s="557" t="s">
        <v>3771</v>
      </c>
      <c r="D927" s="555" t="s">
        <v>23493</v>
      </c>
      <c r="E927" s="557" t="s">
        <v>3770</v>
      </c>
      <c r="F927" s="561">
        <v>109</v>
      </c>
    </row>
    <row r="928" spans="1:6" x14ac:dyDescent="0.35">
      <c r="A928" s="557" t="s">
        <v>417</v>
      </c>
      <c r="B928" s="557" t="s">
        <v>1005</v>
      </c>
      <c r="C928" s="557" t="s">
        <v>3769</v>
      </c>
      <c r="D928" s="555" t="s">
        <v>23494</v>
      </c>
      <c r="E928" s="557" t="s">
        <v>3768</v>
      </c>
      <c r="F928" s="561">
        <v>109</v>
      </c>
    </row>
    <row r="929" spans="1:6" x14ac:dyDescent="0.35">
      <c r="A929" s="557" t="s">
        <v>417</v>
      </c>
      <c r="B929" s="557" t="s">
        <v>1005</v>
      </c>
      <c r="C929" s="557" t="s">
        <v>3767</v>
      </c>
      <c r="D929" s="555" t="s">
        <v>23495</v>
      </c>
      <c r="E929" s="557" t="s">
        <v>3766</v>
      </c>
      <c r="F929" s="561">
        <v>84</v>
      </c>
    </row>
    <row r="930" spans="1:6" x14ac:dyDescent="0.35">
      <c r="A930" s="557" t="s">
        <v>418</v>
      </c>
      <c r="B930" s="557" t="s">
        <v>1006</v>
      </c>
      <c r="C930" s="557" t="s">
        <v>3386</v>
      </c>
      <c r="D930" s="555" t="s">
        <v>23496</v>
      </c>
      <c r="E930" s="557" t="s">
        <v>3385</v>
      </c>
      <c r="F930" s="561">
        <v>238</v>
      </c>
    </row>
    <row r="931" spans="1:6" x14ac:dyDescent="0.35">
      <c r="A931" s="557" t="s">
        <v>418</v>
      </c>
      <c r="B931" s="557" t="s">
        <v>1006</v>
      </c>
      <c r="C931" s="557" t="s">
        <v>3765</v>
      </c>
      <c r="D931" s="555" t="s">
        <v>23497</v>
      </c>
      <c r="E931" s="557" t="s">
        <v>3764</v>
      </c>
      <c r="F931" s="561">
        <v>250</v>
      </c>
    </row>
    <row r="932" spans="1:6" x14ac:dyDescent="0.35">
      <c r="A932" s="557" t="s">
        <v>418</v>
      </c>
      <c r="B932" s="557" t="s">
        <v>1006</v>
      </c>
      <c r="C932" s="557" t="s">
        <v>3763</v>
      </c>
      <c r="D932" s="555" t="s">
        <v>23498</v>
      </c>
      <c r="E932" s="557" t="s">
        <v>3762</v>
      </c>
      <c r="F932" s="561">
        <v>112</v>
      </c>
    </row>
    <row r="933" spans="1:6" x14ac:dyDescent="0.35">
      <c r="A933" s="557" t="s">
        <v>419</v>
      </c>
      <c r="B933" s="557" t="s">
        <v>1007</v>
      </c>
      <c r="C933" s="557" t="s">
        <v>2631</v>
      </c>
      <c r="D933" s="555" t="s">
        <v>23499</v>
      </c>
      <c r="E933" s="557" t="s">
        <v>2630</v>
      </c>
      <c r="F933" s="561">
        <v>60</v>
      </c>
    </row>
    <row r="934" spans="1:6" ht="29" x14ac:dyDescent="0.35">
      <c r="A934" s="557" t="s">
        <v>419</v>
      </c>
      <c r="B934" s="557" t="s">
        <v>1007</v>
      </c>
      <c r="C934" s="557" t="s">
        <v>3761</v>
      </c>
      <c r="D934" s="555" t="s">
        <v>23500</v>
      </c>
      <c r="E934" s="557" t="s">
        <v>3760</v>
      </c>
      <c r="F934" s="561">
        <v>128</v>
      </c>
    </row>
    <row r="935" spans="1:6" x14ac:dyDescent="0.35">
      <c r="A935" s="557" t="s">
        <v>419</v>
      </c>
      <c r="B935" s="557" t="s">
        <v>1007</v>
      </c>
      <c r="C935" s="557" t="s">
        <v>3759</v>
      </c>
      <c r="D935" s="555" t="s">
        <v>23501</v>
      </c>
      <c r="E935" s="557" t="s">
        <v>3758</v>
      </c>
      <c r="F935" s="561">
        <v>87</v>
      </c>
    </row>
    <row r="936" spans="1:6" x14ac:dyDescent="0.35">
      <c r="A936" s="557" t="s">
        <v>419</v>
      </c>
      <c r="B936" s="557" t="s">
        <v>1007</v>
      </c>
      <c r="C936" s="557" t="s">
        <v>3757</v>
      </c>
      <c r="D936" s="555" t="s">
        <v>23502</v>
      </c>
      <c r="E936" s="557" t="s">
        <v>3756</v>
      </c>
      <c r="F936" s="561">
        <v>87</v>
      </c>
    </row>
    <row r="937" spans="1:6" x14ac:dyDescent="0.35">
      <c r="A937" s="557" t="s">
        <v>419</v>
      </c>
      <c r="B937" s="557" t="s">
        <v>1007</v>
      </c>
      <c r="C937" s="557" t="s">
        <v>3755</v>
      </c>
      <c r="D937" s="555" t="s">
        <v>23503</v>
      </c>
      <c r="E937" s="557" t="s">
        <v>3754</v>
      </c>
      <c r="F937" s="561">
        <v>75</v>
      </c>
    </row>
    <row r="938" spans="1:6" x14ac:dyDescent="0.35">
      <c r="A938" s="557" t="s">
        <v>419</v>
      </c>
      <c r="B938" s="557" t="s">
        <v>1007</v>
      </c>
      <c r="C938" s="557" t="s">
        <v>3753</v>
      </c>
      <c r="D938" s="555" t="s">
        <v>23504</v>
      </c>
      <c r="E938" s="557" t="s">
        <v>3752</v>
      </c>
      <c r="F938" s="561">
        <v>37</v>
      </c>
    </row>
    <row r="939" spans="1:6" x14ac:dyDescent="0.35">
      <c r="A939" s="557" t="s">
        <v>419</v>
      </c>
      <c r="B939" s="557" t="s">
        <v>1007</v>
      </c>
      <c r="C939" s="557" t="s">
        <v>3751</v>
      </c>
      <c r="D939" s="555" t="s">
        <v>23505</v>
      </c>
      <c r="E939" s="557" t="s">
        <v>3750</v>
      </c>
      <c r="F939" s="561">
        <v>88</v>
      </c>
    </row>
    <row r="940" spans="1:6" x14ac:dyDescent="0.35">
      <c r="A940" s="557" t="s">
        <v>419</v>
      </c>
      <c r="B940" s="557" t="s">
        <v>1007</v>
      </c>
      <c r="C940" s="557" t="s">
        <v>3749</v>
      </c>
      <c r="D940" s="555" t="s">
        <v>23506</v>
      </c>
      <c r="E940" s="557" t="s">
        <v>3748</v>
      </c>
      <c r="F940" s="561">
        <v>88</v>
      </c>
    </row>
    <row r="941" spans="1:6" ht="29" x14ac:dyDescent="0.35">
      <c r="A941" s="562" t="s">
        <v>420</v>
      </c>
      <c r="B941" s="562" t="s">
        <v>1008</v>
      </c>
      <c r="C941" s="562" t="s">
        <v>3747</v>
      </c>
      <c r="D941" s="555" t="s">
        <v>23507</v>
      </c>
      <c r="E941" s="562" t="s">
        <v>3746</v>
      </c>
      <c r="F941" s="561">
        <v>244</v>
      </c>
    </row>
    <row r="942" spans="1:6" ht="29" x14ac:dyDescent="0.35">
      <c r="A942" s="562" t="s">
        <v>420</v>
      </c>
      <c r="B942" s="562" t="s">
        <v>1008</v>
      </c>
      <c r="C942" s="562" t="s">
        <v>3745</v>
      </c>
      <c r="D942" s="555" t="s">
        <v>23508</v>
      </c>
      <c r="E942" s="562" t="s">
        <v>3744</v>
      </c>
      <c r="F942" s="561">
        <v>57</v>
      </c>
    </row>
    <row r="943" spans="1:6" ht="29" x14ac:dyDescent="0.35">
      <c r="A943" s="562" t="s">
        <v>420</v>
      </c>
      <c r="B943" s="562" t="s">
        <v>1008</v>
      </c>
      <c r="C943" s="562" t="s">
        <v>3743</v>
      </c>
      <c r="D943" s="555" t="s">
        <v>23509</v>
      </c>
      <c r="E943" s="562" t="s">
        <v>3742</v>
      </c>
      <c r="F943" s="561">
        <v>383</v>
      </c>
    </row>
    <row r="944" spans="1:6" ht="29" x14ac:dyDescent="0.35">
      <c r="A944" s="557" t="s">
        <v>421</v>
      </c>
      <c r="B944" s="557" t="s">
        <v>1009</v>
      </c>
      <c r="C944" s="557" t="s">
        <v>3741</v>
      </c>
      <c r="D944" s="555" t="s">
        <v>23510</v>
      </c>
      <c r="E944" s="557" t="s">
        <v>3740</v>
      </c>
      <c r="F944" s="561">
        <v>205</v>
      </c>
    </row>
    <row r="945" spans="1:6" ht="29" x14ac:dyDescent="0.35">
      <c r="A945" s="557" t="s">
        <v>421</v>
      </c>
      <c r="B945" s="557" t="s">
        <v>1009</v>
      </c>
      <c r="C945" s="557" t="s">
        <v>3739</v>
      </c>
      <c r="D945" s="555" t="s">
        <v>23511</v>
      </c>
      <c r="E945" s="557" t="s">
        <v>3738</v>
      </c>
      <c r="F945" s="561">
        <v>239</v>
      </c>
    </row>
    <row r="946" spans="1:6" ht="29" x14ac:dyDescent="0.35">
      <c r="A946" s="557" t="s">
        <v>421</v>
      </c>
      <c r="B946" s="557" t="s">
        <v>1009</v>
      </c>
      <c r="C946" s="557" t="s">
        <v>3737</v>
      </c>
      <c r="D946" s="555" t="s">
        <v>23512</v>
      </c>
      <c r="E946" s="557" t="s">
        <v>3736</v>
      </c>
      <c r="F946" s="561">
        <v>159</v>
      </c>
    </row>
    <row r="947" spans="1:6" ht="29" x14ac:dyDescent="0.35">
      <c r="A947" s="557" t="s">
        <v>421</v>
      </c>
      <c r="B947" s="557" t="s">
        <v>1009</v>
      </c>
      <c r="C947" s="557" t="s">
        <v>3735</v>
      </c>
      <c r="D947" s="555" t="s">
        <v>23513</v>
      </c>
      <c r="E947" s="557" t="s">
        <v>3734</v>
      </c>
      <c r="F947" s="561">
        <v>159</v>
      </c>
    </row>
    <row r="948" spans="1:6" ht="29" x14ac:dyDescent="0.35">
      <c r="A948" s="557" t="s">
        <v>421</v>
      </c>
      <c r="B948" s="557" t="s">
        <v>1009</v>
      </c>
      <c r="C948" s="557" t="s">
        <v>3733</v>
      </c>
      <c r="D948" s="555" t="s">
        <v>23514</v>
      </c>
      <c r="E948" s="557" t="s">
        <v>3732</v>
      </c>
      <c r="F948" s="561">
        <v>102</v>
      </c>
    </row>
    <row r="949" spans="1:6" ht="29" x14ac:dyDescent="0.35">
      <c r="A949" s="557" t="s">
        <v>422</v>
      </c>
      <c r="B949" s="557" t="s">
        <v>1010</v>
      </c>
      <c r="C949" s="557" t="s">
        <v>3731</v>
      </c>
      <c r="D949" s="555" t="s">
        <v>23515</v>
      </c>
      <c r="E949" s="557" t="s">
        <v>3730</v>
      </c>
      <c r="F949" s="561">
        <v>177</v>
      </c>
    </row>
    <row r="950" spans="1:6" ht="29" x14ac:dyDescent="0.35">
      <c r="A950" s="557" t="s">
        <v>422</v>
      </c>
      <c r="B950" s="557" t="s">
        <v>1010</v>
      </c>
      <c r="C950" s="557" t="s">
        <v>3729</v>
      </c>
      <c r="D950" s="555" t="s">
        <v>23516</v>
      </c>
      <c r="E950" s="557" t="s">
        <v>3728</v>
      </c>
      <c r="F950" s="561">
        <v>188</v>
      </c>
    </row>
    <row r="951" spans="1:6" ht="29" x14ac:dyDescent="0.35">
      <c r="A951" s="557" t="s">
        <v>422</v>
      </c>
      <c r="B951" s="557" t="s">
        <v>1010</v>
      </c>
      <c r="C951" s="557" t="s">
        <v>3727</v>
      </c>
      <c r="D951" s="555" t="s">
        <v>23517</v>
      </c>
      <c r="E951" s="557" t="s">
        <v>3726</v>
      </c>
      <c r="F951" s="561">
        <v>224</v>
      </c>
    </row>
    <row r="952" spans="1:6" x14ac:dyDescent="0.35">
      <c r="A952" s="557" t="s">
        <v>423</v>
      </c>
      <c r="B952" s="557" t="s">
        <v>1011</v>
      </c>
      <c r="C952" s="557" t="s">
        <v>3625</v>
      </c>
      <c r="D952" s="555" t="s">
        <v>23518</v>
      </c>
      <c r="E952" s="557" t="s">
        <v>3624</v>
      </c>
      <c r="F952" s="561">
        <v>143</v>
      </c>
    </row>
    <row r="953" spans="1:6" x14ac:dyDescent="0.35">
      <c r="A953" s="557" t="s">
        <v>423</v>
      </c>
      <c r="B953" s="557" t="s">
        <v>1011</v>
      </c>
      <c r="C953" s="557" t="s">
        <v>3725</v>
      </c>
      <c r="D953" s="555" t="s">
        <v>23519</v>
      </c>
      <c r="E953" s="557" t="s">
        <v>3724</v>
      </c>
      <c r="F953" s="561">
        <v>120</v>
      </c>
    </row>
    <row r="954" spans="1:6" x14ac:dyDescent="0.35">
      <c r="A954" s="557" t="s">
        <v>423</v>
      </c>
      <c r="B954" s="557" t="s">
        <v>1011</v>
      </c>
      <c r="C954" s="557" t="s">
        <v>3723</v>
      </c>
      <c r="D954" s="555" t="s">
        <v>23520</v>
      </c>
      <c r="E954" s="557" t="s">
        <v>3722</v>
      </c>
      <c r="F954" s="561">
        <v>120</v>
      </c>
    </row>
    <row r="955" spans="1:6" ht="29" x14ac:dyDescent="0.35">
      <c r="A955" s="557" t="s">
        <v>423</v>
      </c>
      <c r="B955" s="557" t="s">
        <v>1011</v>
      </c>
      <c r="C955" s="557" t="s">
        <v>3721</v>
      </c>
      <c r="D955" s="555" t="s">
        <v>23521</v>
      </c>
      <c r="E955" s="557" t="s">
        <v>3720</v>
      </c>
      <c r="F955" s="561">
        <v>107</v>
      </c>
    </row>
    <row r="956" spans="1:6" ht="29" x14ac:dyDescent="0.35">
      <c r="A956" s="562" t="s">
        <v>424</v>
      </c>
      <c r="B956" s="562" t="s">
        <v>1012</v>
      </c>
      <c r="C956" s="562" t="s">
        <v>3696</v>
      </c>
      <c r="D956" s="555" t="s">
        <v>23522</v>
      </c>
      <c r="E956" s="557" t="s">
        <v>3695</v>
      </c>
      <c r="F956" s="561">
        <v>105</v>
      </c>
    </row>
    <row r="957" spans="1:6" ht="29" x14ac:dyDescent="0.35">
      <c r="A957" s="562" t="s">
        <v>424</v>
      </c>
      <c r="B957" s="562" t="s">
        <v>1012</v>
      </c>
      <c r="C957" s="562" t="s">
        <v>3719</v>
      </c>
      <c r="D957" s="555" t="s">
        <v>23523</v>
      </c>
      <c r="E957" s="557" t="s">
        <v>3718</v>
      </c>
      <c r="F957" s="561">
        <v>340</v>
      </c>
    </row>
    <row r="958" spans="1:6" ht="29" x14ac:dyDescent="0.35">
      <c r="A958" s="562" t="s">
        <v>424</v>
      </c>
      <c r="B958" s="562" t="s">
        <v>1012</v>
      </c>
      <c r="C958" s="562" t="s">
        <v>3694</v>
      </c>
      <c r="D958" s="555" t="s">
        <v>23524</v>
      </c>
      <c r="E958" s="557" t="s">
        <v>3693</v>
      </c>
      <c r="F958" s="561">
        <v>105</v>
      </c>
    </row>
    <row r="959" spans="1:6" x14ac:dyDescent="0.35">
      <c r="A959" s="557" t="s">
        <v>425</v>
      </c>
      <c r="B959" s="557" t="s">
        <v>1013</v>
      </c>
      <c r="C959" s="557" t="s">
        <v>3717</v>
      </c>
      <c r="D959" s="555" t="s">
        <v>23525</v>
      </c>
      <c r="E959" s="557" t="s">
        <v>3716</v>
      </c>
      <c r="F959" s="561">
        <v>149</v>
      </c>
    </row>
    <row r="960" spans="1:6" x14ac:dyDescent="0.35">
      <c r="A960" s="557" t="s">
        <v>425</v>
      </c>
      <c r="B960" s="557" t="s">
        <v>1013</v>
      </c>
      <c r="C960" s="557" t="s">
        <v>3715</v>
      </c>
      <c r="D960" s="555" t="s">
        <v>23526</v>
      </c>
      <c r="E960" s="557" t="s">
        <v>3714</v>
      </c>
      <c r="F960" s="561">
        <v>149</v>
      </c>
    </row>
    <row r="961" spans="1:6" x14ac:dyDescent="0.35">
      <c r="A961" s="557" t="s">
        <v>425</v>
      </c>
      <c r="B961" s="557" t="s">
        <v>1013</v>
      </c>
      <c r="C961" s="557" t="s">
        <v>3713</v>
      </c>
      <c r="D961" s="555" t="s">
        <v>23527</v>
      </c>
      <c r="E961" s="557" t="s">
        <v>3712</v>
      </c>
      <c r="F961" s="561">
        <v>181</v>
      </c>
    </row>
    <row r="962" spans="1:6" ht="29" x14ac:dyDescent="0.35">
      <c r="A962" s="557" t="s">
        <v>425</v>
      </c>
      <c r="B962" s="557" t="s">
        <v>1013</v>
      </c>
      <c r="C962" s="557" t="s">
        <v>3711</v>
      </c>
      <c r="D962" s="555" t="s">
        <v>23528</v>
      </c>
      <c r="E962" s="557" t="s">
        <v>3710</v>
      </c>
      <c r="F962" s="561">
        <v>181</v>
      </c>
    </row>
    <row r="963" spans="1:6" ht="29" x14ac:dyDescent="0.35">
      <c r="A963" s="557" t="s">
        <v>426</v>
      </c>
      <c r="B963" s="557" t="s">
        <v>1014</v>
      </c>
      <c r="C963" s="557" t="s">
        <v>3711</v>
      </c>
      <c r="D963" s="555" t="s">
        <v>23529</v>
      </c>
      <c r="E963" s="557" t="s">
        <v>3710</v>
      </c>
      <c r="F963" s="561">
        <v>185</v>
      </c>
    </row>
    <row r="964" spans="1:6" x14ac:dyDescent="0.35">
      <c r="A964" s="557" t="s">
        <v>426</v>
      </c>
      <c r="B964" s="557" t="s">
        <v>1014</v>
      </c>
      <c r="C964" s="557" t="s">
        <v>3709</v>
      </c>
      <c r="D964" s="555" t="s">
        <v>23530</v>
      </c>
      <c r="E964" s="557" t="s">
        <v>3708</v>
      </c>
      <c r="F964" s="561">
        <v>153</v>
      </c>
    </row>
    <row r="965" spans="1:6" x14ac:dyDescent="0.35">
      <c r="A965" s="557" t="s">
        <v>426</v>
      </c>
      <c r="B965" s="557" t="s">
        <v>1014</v>
      </c>
      <c r="C965" s="557" t="s">
        <v>3707</v>
      </c>
      <c r="D965" s="555" t="s">
        <v>23531</v>
      </c>
      <c r="E965" s="557" t="s">
        <v>3706</v>
      </c>
      <c r="F965" s="561">
        <v>142</v>
      </c>
    </row>
    <row r="966" spans="1:6" ht="29" x14ac:dyDescent="0.35">
      <c r="A966" s="562" t="s">
        <v>427</v>
      </c>
      <c r="B966" s="562" t="s">
        <v>1015</v>
      </c>
      <c r="C966" s="562" t="s">
        <v>3696</v>
      </c>
      <c r="D966" s="555" t="s">
        <v>23532</v>
      </c>
      <c r="E966" s="562" t="s">
        <v>3695</v>
      </c>
      <c r="F966" s="561">
        <v>102</v>
      </c>
    </row>
    <row r="967" spans="1:6" ht="29" x14ac:dyDescent="0.35">
      <c r="A967" s="562" t="s">
        <v>427</v>
      </c>
      <c r="B967" s="562" t="s">
        <v>1015</v>
      </c>
      <c r="C967" s="562" t="s">
        <v>3694</v>
      </c>
      <c r="D967" s="555" t="s">
        <v>23533</v>
      </c>
      <c r="E967" s="562" t="s">
        <v>3693</v>
      </c>
      <c r="F967" s="561">
        <v>102</v>
      </c>
    </row>
    <row r="968" spans="1:6" ht="29" x14ac:dyDescent="0.35">
      <c r="A968" s="562" t="s">
        <v>427</v>
      </c>
      <c r="B968" s="562" t="s">
        <v>1015</v>
      </c>
      <c r="C968" s="562" t="s">
        <v>3705</v>
      </c>
      <c r="D968" s="555" t="s">
        <v>23534</v>
      </c>
      <c r="E968" s="562" t="s">
        <v>3691</v>
      </c>
      <c r="F968" s="561">
        <v>346</v>
      </c>
    </row>
    <row r="969" spans="1:6" x14ac:dyDescent="0.35">
      <c r="A969" s="557" t="s">
        <v>428</v>
      </c>
      <c r="B969" s="557" t="s">
        <v>1016</v>
      </c>
      <c r="C969" s="557" t="s">
        <v>3704</v>
      </c>
      <c r="D969" s="555" t="s">
        <v>23535</v>
      </c>
      <c r="E969" s="557" t="s">
        <v>3703</v>
      </c>
      <c r="F969" s="561">
        <v>181</v>
      </c>
    </row>
    <row r="970" spans="1:6" x14ac:dyDescent="0.35">
      <c r="A970" s="557" t="s">
        <v>428</v>
      </c>
      <c r="B970" s="557" t="s">
        <v>1016</v>
      </c>
      <c r="C970" s="557" t="s">
        <v>3702</v>
      </c>
      <c r="D970" s="555" t="s">
        <v>23536</v>
      </c>
      <c r="E970" s="557" t="s">
        <v>3701</v>
      </c>
      <c r="F970" s="561">
        <v>118</v>
      </c>
    </row>
    <row r="971" spans="1:6" x14ac:dyDescent="0.35">
      <c r="A971" s="557" t="s">
        <v>428</v>
      </c>
      <c r="B971" s="557" t="s">
        <v>1016</v>
      </c>
      <c r="C971" s="557" t="s">
        <v>3700</v>
      </c>
      <c r="D971" s="555" t="s">
        <v>23537</v>
      </c>
      <c r="E971" s="557" t="s">
        <v>3699</v>
      </c>
      <c r="F971" s="561">
        <v>181</v>
      </c>
    </row>
    <row r="972" spans="1:6" x14ac:dyDescent="0.35">
      <c r="A972" s="557" t="s">
        <v>428</v>
      </c>
      <c r="B972" s="557" t="s">
        <v>1016</v>
      </c>
      <c r="C972" s="557" t="s">
        <v>3698</v>
      </c>
      <c r="D972" s="555" t="s">
        <v>23538</v>
      </c>
      <c r="E972" s="557" t="s">
        <v>3697</v>
      </c>
      <c r="F972" s="561">
        <v>160</v>
      </c>
    </row>
    <row r="973" spans="1:6" x14ac:dyDescent="0.35">
      <c r="A973" s="562" t="s">
        <v>429</v>
      </c>
      <c r="B973" s="562" t="s">
        <v>1017</v>
      </c>
      <c r="C973" s="562" t="s">
        <v>3696</v>
      </c>
      <c r="D973" s="555" t="s">
        <v>23539</v>
      </c>
      <c r="E973" s="557" t="s">
        <v>3695</v>
      </c>
      <c r="F973" s="561">
        <v>105</v>
      </c>
    </row>
    <row r="974" spans="1:6" x14ac:dyDescent="0.35">
      <c r="A974" s="562" t="s">
        <v>429</v>
      </c>
      <c r="B974" s="562" t="s">
        <v>1017</v>
      </c>
      <c r="C974" s="562" t="s">
        <v>3694</v>
      </c>
      <c r="D974" s="555" t="s">
        <v>23540</v>
      </c>
      <c r="E974" s="557" t="s">
        <v>3693</v>
      </c>
      <c r="F974" s="561">
        <v>105</v>
      </c>
    </row>
    <row r="975" spans="1:6" ht="29" x14ac:dyDescent="0.35">
      <c r="A975" s="562" t="s">
        <v>429</v>
      </c>
      <c r="B975" s="562" t="s">
        <v>1017</v>
      </c>
      <c r="C975" s="562" t="s">
        <v>3692</v>
      </c>
      <c r="D975" s="555" t="s">
        <v>23541</v>
      </c>
      <c r="E975" s="557" t="s">
        <v>3691</v>
      </c>
      <c r="F975" s="561">
        <v>340</v>
      </c>
    </row>
    <row r="976" spans="1:6" x14ac:dyDescent="0.35">
      <c r="A976" s="562" t="s">
        <v>430</v>
      </c>
      <c r="B976" s="562" t="s">
        <v>1018</v>
      </c>
      <c r="C976" s="562" t="s">
        <v>3690</v>
      </c>
      <c r="D976" s="555" t="s">
        <v>23542</v>
      </c>
      <c r="E976" s="562" t="s">
        <v>3689</v>
      </c>
      <c r="F976" s="561">
        <v>242</v>
      </c>
    </row>
    <row r="977" spans="1:6" x14ac:dyDescent="0.35">
      <c r="A977" s="562" t="s">
        <v>430</v>
      </c>
      <c r="B977" s="562" t="s">
        <v>1018</v>
      </c>
      <c r="C977" s="562" t="s">
        <v>3688</v>
      </c>
      <c r="D977" s="555" t="s">
        <v>23543</v>
      </c>
      <c r="E977" s="562" t="s">
        <v>3687</v>
      </c>
      <c r="F977" s="561">
        <v>198</v>
      </c>
    </row>
    <row r="978" spans="1:6" ht="29" x14ac:dyDescent="0.35">
      <c r="A978" s="557" t="s">
        <v>431</v>
      </c>
      <c r="B978" s="557" t="s">
        <v>1019</v>
      </c>
      <c r="C978" s="557" t="s">
        <v>3686</v>
      </c>
      <c r="D978" s="555" t="s">
        <v>23544</v>
      </c>
      <c r="E978" s="557" t="s">
        <v>3685</v>
      </c>
      <c r="F978" s="561">
        <v>136</v>
      </c>
    </row>
    <row r="979" spans="1:6" ht="29" x14ac:dyDescent="0.35">
      <c r="A979" s="557" t="s">
        <v>431</v>
      </c>
      <c r="B979" s="557" t="s">
        <v>1019</v>
      </c>
      <c r="C979" s="557" t="s">
        <v>3684</v>
      </c>
      <c r="D979" s="555" t="s">
        <v>23545</v>
      </c>
      <c r="E979" s="557" t="s">
        <v>3683</v>
      </c>
      <c r="F979" s="561">
        <v>384</v>
      </c>
    </row>
    <row r="980" spans="1:6" ht="29" x14ac:dyDescent="0.35">
      <c r="A980" s="557" t="s">
        <v>431</v>
      </c>
      <c r="B980" s="557" t="s">
        <v>1019</v>
      </c>
      <c r="C980" s="557" t="s">
        <v>3682</v>
      </c>
      <c r="D980" s="555" t="s">
        <v>23546</v>
      </c>
      <c r="E980" s="557" t="s">
        <v>3681</v>
      </c>
      <c r="F980" s="561">
        <v>170</v>
      </c>
    </row>
    <row r="981" spans="1:6" x14ac:dyDescent="0.35">
      <c r="A981" s="557" t="s">
        <v>432</v>
      </c>
      <c r="B981" s="557" t="s">
        <v>1020</v>
      </c>
      <c r="C981" s="557" t="s">
        <v>3680</v>
      </c>
      <c r="D981" s="555" t="s">
        <v>23547</v>
      </c>
      <c r="E981" s="557" t="s">
        <v>3679</v>
      </c>
      <c r="F981" s="561">
        <v>261</v>
      </c>
    </row>
    <row r="982" spans="1:6" x14ac:dyDescent="0.35">
      <c r="A982" s="557" t="s">
        <v>432</v>
      </c>
      <c r="B982" s="557" t="s">
        <v>1020</v>
      </c>
      <c r="C982" s="557" t="s">
        <v>3678</v>
      </c>
      <c r="D982" s="555" t="s">
        <v>23548</v>
      </c>
      <c r="E982" s="557" t="s">
        <v>3677</v>
      </c>
      <c r="F982" s="561">
        <v>238</v>
      </c>
    </row>
    <row r="983" spans="1:6" x14ac:dyDescent="0.35">
      <c r="A983" s="557" t="s">
        <v>432</v>
      </c>
      <c r="B983" s="557" t="s">
        <v>1020</v>
      </c>
      <c r="C983" s="557" t="s">
        <v>3676</v>
      </c>
      <c r="D983" s="555" t="s">
        <v>23549</v>
      </c>
      <c r="E983" s="557" t="s">
        <v>3675</v>
      </c>
      <c r="F983" s="561">
        <v>181</v>
      </c>
    </row>
    <row r="984" spans="1:6" x14ac:dyDescent="0.35">
      <c r="A984" s="557" t="s">
        <v>433</v>
      </c>
      <c r="B984" s="557" t="s">
        <v>1021</v>
      </c>
      <c r="C984" s="557" t="s">
        <v>3674</v>
      </c>
      <c r="D984" s="555" t="s">
        <v>23550</v>
      </c>
      <c r="E984" s="557" t="s">
        <v>3673</v>
      </c>
      <c r="F984" s="561">
        <v>288</v>
      </c>
    </row>
    <row r="985" spans="1:6" x14ac:dyDescent="0.35">
      <c r="A985" s="557" t="s">
        <v>433</v>
      </c>
      <c r="B985" s="557" t="s">
        <v>1021</v>
      </c>
      <c r="C985" s="557" t="s">
        <v>3672</v>
      </c>
      <c r="D985" s="555" t="s">
        <v>23551</v>
      </c>
      <c r="E985" s="557" t="s">
        <v>3671</v>
      </c>
      <c r="F985" s="561">
        <v>112</v>
      </c>
    </row>
    <row r="986" spans="1:6" x14ac:dyDescent="0.35">
      <c r="A986" s="557" t="s">
        <v>434</v>
      </c>
      <c r="B986" s="557" t="s">
        <v>1022</v>
      </c>
      <c r="C986" s="557" t="s">
        <v>3672</v>
      </c>
      <c r="D986" s="555" t="s">
        <v>23552</v>
      </c>
      <c r="E986" s="557" t="s">
        <v>3671</v>
      </c>
      <c r="F986" s="561">
        <v>112</v>
      </c>
    </row>
    <row r="987" spans="1:6" x14ac:dyDescent="0.35">
      <c r="A987" s="557" t="s">
        <v>434</v>
      </c>
      <c r="B987" s="557" t="s">
        <v>1022</v>
      </c>
      <c r="C987" s="557" t="s">
        <v>3670</v>
      </c>
      <c r="D987" s="555" t="s">
        <v>23553</v>
      </c>
      <c r="E987" s="557" t="s">
        <v>3669</v>
      </c>
      <c r="F987" s="561">
        <v>288</v>
      </c>
    </row>
    <row r="988" spans="1:6" x14ac:dyDescent="0.35">
      <c r="A988" s="557" t="s">
        <v>435</v>
      </c>
      <c r="B988" s="557" t="s">
        <v>1023</v>
      </c>
      <c r="C988" s="557" t="s">
        <v>3668</v>
      </c>
      <c r="D988" s="555" t="s">
        <v>23554</v>
      </c>
      <c r="E988" s="557" t="s">
        <v>3667</v>
      </c>
      <c r="F988" s="561">
        <v>229</v>
      </c>
    </row>
    <row r="989" spans="1:6" x14ac:dyDescent="0.35">
      <c r="A989" s="557" t="s">
        <v>435</v>
      </c>
      <c r="B989" s="557" t="s">
        <v>1023</v>
      </c>
      <c r="C989" s="557" t="s">
        <v>3666</v>
      </c>
      <c r="D989" s="555" t="s">
        <v>23555</v>
      </c>
      <c r="E989" s="557" t="s">
        <v>3665</v>
      </c>
      <c r="F989" s="561">
        <v>76</v>
      </c>
    </row>
    <row r="990" spans="1:6" x14ac:dyDescent="0.35">
      <c r="A990" s="557" t="s">
        <v>435</v>
      </c>
      <c r="B990" s="557" t="s">
        <v>1023</v>
      </c>
      <c r="C990" s="557" t="s">
        <v>3627</v>
      </c>
      <c r="D990" s="555" t="s">
        <v>23556</v>
      </c>
      <c r="E990" s="557" t="s">
        <v>3626</v>
      </c>
      <c r="F990" s="561">
        <v>102</v>
      </c>
    </row>
    <row r="991" spans="1:6" x14ac:dyDescent="0.35">
      <c r="A991" s="557" t="s">
        <v>435</v>
      </c>
      <c r="B991" s="557" t="s">
        <v>1023</v>
      </c>
      <c r="C991" s="557" t="s">
        <v>3625</v>
      </c>
      <c r="D991" s="555" t="s">
        <v>23557</v>
      </c>
      <c r="E991" s="557" t="s">
        <v>3624</v>
      </c>
      <c r="F991" s="561">
        <v>153</v>
      </c>
    </row>
    <row r="992" spans="1:6" x14ac:dyDescent="0.35">
      <c r="A992" s="562" t="s">
        <v>436</v>
      </c>
      <c r="B992" s="562" t="s">
        <v>1024</v>
      </c>
      <c r="C992" s="562" t="s">
        <v>3664</v>
      </c>
      <c r="D992" s="555" t="s">
        <v>23558</v>
      </c>
      <c r="E992" s="557" t="s">
        <v>3663</v>
      </c>
      <c r="F992" s="561">
        <v>115</v>
      </c>
    </row>
    <row r="993" spans="1:6" ht="29" x14ac:dyDescent="0.35">
      <c r="A993" s="562" t="s">
        <v>436</v>
      </c>
      <c r="B993" s="562" t="s">
        <v>1024</v>
      </c>
      <c r="C993" s="562" t="s">
        <v>3662</v>
      </c>
      <c r="D993" s="555" t="s">
        <v>23559</v>
      </c>
      <c r="E993" s="557" t="s">
        <v>3661</v>
      </c>
      <c r="F993" s="561">
        <v>296</v>
      </c>
    </row>
    <row r="994" spans="1:6" x14ac:dyDescent="0.35">
      <c r="A994" s="562" t="s">
        <v>436</v>
      </c>
      <c r="B994" s="562" t="s">
        <v>1024</v>
      </c>
      <c r="C994" s="562" t="s">
        <v>3660</v>
      </c>
      <c r="D994" s="555" t="s">
        <v>23560</v>
      </c>
      <c r="E994" s="557" t="s">
        <v>1024</v>
      </c>
      <c r="F994" s="561">
        <v>239</v>
      </c>
    </row>
    <row r="995" spans="1:6" x14ac:dyDescent="0.35">
      <c r="A995" s="557" t="s">
        <v>437</v>
      </c>
      <c r="B995" s="557" t="s">
        <v>1025</v>
      </c>
      <c r="C995" s="557" t="s">
        <v>3648</v>
      </c>
      <c r="D995" s="555" t="s">
        <v>23561</v>
      </c>
      <c r="E995" s="557" t="s">
        <v>3647</v>
      </c>
      <c r="F995" s="561">
        <v>135</v>
      </c>
    </row>
    <row r="996" spans="1:6" x14ac:dyDescent="0.35">
      <c r="A996" s="557" t="s">
        <v>437</v>
      </c>
      <c r="B996" s="557" t="s">
        <v>1025</v>
      </c>
      <c r="C996" s="557" t="s">
        <v>3659</v>
      </c>
      <c r="D996" s="555" t="s">
        <v>23562</v>
      </c>
      <c r="E996" s="557" t="s">
        <v>3658</v>
      </c>
      <c r="F996" s="561">
        <v>235</v>
      </c>
    </row>
    <row r="997" spans="1:6" x14ac:dyDescent="0.35">
      <c r="A997" s="562" t="s">
        <v>438</v>
      </c>
      <c r="B997" s="562" t="s">
        <v>1026</v>
      </c>
      <c r="C997" s="562" t="s">
        <v>3657</v>
      </c>
      <c r="D997" s="555" t="s">
        <v>23563</v>
      </c>
      <c r="E997" s="557" t="s">
        <v>3656</v>
      </c>
      <c r="F997" s="561">
        <v>115</v>
      </c>
    </row>
    <row r="998" spans="1:6" ht="29" x14ac:dyDescent="0.35">
      <c r="A998" s="562" t="s">
        <v>438</v>
      </c>
      <c r="B998" s="562" t="s">
        <v>1026</v>
      </c>
      <c r="C998" s="562" t="s">
        <v>3655</v>
      </c>
      <c r="D998" s="555" t="s">
        <v>23564</v>
      </c>
      <c r="E998" s="557" t="s">
        <v>3654</v>
      </c>
      <c r="F998" s="561">
        <v>296</v>
      </c>
    </row>
    <row r="999" spans="1:6" x14ac:dyDescent="0.35">
      <c r="A999" s="562" t="s">
        <v>438</v>
      </c>
      <c r="B999" s="562" t="s">
        <v>1026</v>
      </c>
      <c r="C999" s="562" t="s">
        <v>3653</v>
      </c>
      <c r="D999" s="555" t="s">
        <v>23565</v>
      </c>
      <c r="E999" s="557" t="s">
        <v>3652</v>
      </c>
      <c r="F999" s="561">
        <v>239</v>
      </c>
    </row>
    <row r="1000" spans="1:6" x14ac:dyDescent="0.35">
      <c r="A1000" s="562" t="s">
        <v>439</v>
      </c>
      <c r="B1000" s="562" t="s">
        <v>1027</v>
      </c>
      <c r="C1000" s="562" t="s">
        <v>3651</v>
      </c>
      <c r="D1000" s="555" t="s">
        <v>23566</v>
      </c>
      <c r="E1000" s="557" t="s">
        <v>1027</v>
      </c>
      <c r="F1000" s="561">
        <v>222</v>
      </c>
    </row>
    <row r="1001" spans="1:6" x14ac:dyDescent="0.35">
      <c r="A1001" s="562" t="s">
        <v>439</v>
      </c>
      <c r="B1001" s="562" t="s">
        <v>1027</v>
      </c>
      <c r="C1001" s="562" t="s">
        <v>3650</v>
      </c>
      <c r="D1001" s="555" t="s">
        <v>23567</v>
      </c>
      <c r="E1001" s="557" t="s">
        <v>3649</v>
      </c>
      <c r="F1001" s="561">
        <v>198</v>
      </c>
    </row>
    <row r="1002" spans="1:6" x14ac:dyDescent="0.35">
      <c r="A1002" s="562" t="s">
        <v>439</v>
      </c>
      <c r="B1002" s="562" t="s">
        <v>1027</v>
      </c>
      <c r="C1002" s="562" t="s">
        <v>3648</v>
      </c>
      <c r="D1002" s="555" t="s">
        <v>23568</v>
      </c>
      <c r="E1002" s="557" t="s">
        <v>3647</v>
      </c>
      <c r="F1002" s="561">
        <v>140</v>
      </c>
    </row>
    <row r="1003" spans="1:6" ht="29" x14ac:dyDescent="0.35">
      <c r="A1003" s="562" t="s">
        <v>440</v>
      </c>
      <c r="B1003" s="562" t="s">
        <v>1028</v>
      </c>
      <c r="C1003" s="562" t="s">
        <v>3646</v>
      </c>
      <c r="D1003" s="555" t="s">
        <v>23569</v>
      </c>
      <c r="E1003" s="557" t="s">
        <v>3645</v>
      </c>
      <c r="F1003" s="561">
        <v>115</v>
      </c>
    </row>
    <row r="1004" spans="1:6" ht="29" x14ac:dyDescent="0.35">
      <c r="A1004" s="562" t="s">
        <v>440</v>
      </c>
      <c r="B1004" s="562" t="s">
        <v>1028</v>
      </c>
      <c r="C1004" s="562" t="s">
        <v>3644</v>
      </c>
      <c r="D1004" s="555" t="s">
        <v>23570</v>
      </c>
      <c r="E1004" s="557" t="s">
        <v>3643</v>
      </c>
      <c r="F1004" s="561">
        <v>296</v>
      </c>
    </row>
    <row r="1005" spans="1:6" ht="29" x14ac:dyDescent="0.35">
      <c r="A1005" s="562" t="s">
        <v>440</v>
      </c>
      <c r="B1005" s="562" t="s">
        <v>1028</v>
      </c>
      <c r="C1005" s="562" t="s">
        <v>3642</v>
      </c>
      <c r="D1005" s="555" t="s">
        <v>23571</v>
      </c>
      <c r="E1005" s="557" t="s">
        <v>1028</v>
      </c>
      <c r="F1005" s="561">
        <v>239</v>
      </c>
    </row>
    <row r="1006" spans="1:6" ht="29" x14ac:dyDescent="0.35">
      <c r="A1006" s="557" t="s">
        <v>441</v>
      </c>
      <c r="B1006" s="557" t="s">
        <v>1029</v>
      </c>
      <c r="C1006" s="557" t="s">
        <v>3641</v>
      </c>
      <c r="D1006" s="555" t="s">
        <v>23572</v>
      </c>
      <c r="E1006" s="557" t="s">
        <v>3640</v>
      </c>
      <c r="F1006" s="561">
        <v>237</v>
      </c>
    </row>
    <row r="1007" spans="1:6" x14ac:dyDescent="0.35">
      <c r="A1007" s="557" t="s">
        <v>441</v>
      </c>
      <c r="B1007" s="557" t="s">
        <v>1029</v>
      </c>
      <c r="C1007" s="557" t="s">
        <v>3639</v>
      </c>
      <c r="D1007" s="555" t="s">
        <v>23573</v>
      </c>
      <c r="E1007" s="557" t="s">
        <v>3638</v>
      </c>
      <c r="F1007" s="561">
        <v>113</v>
      </c>
    </row>
    <row r="1008" spans="1:6" x14ac:dyDescent="0.35">
      <c r="A1008" s="557" t="s">
        <v>442</v>
      </c>
      <c r="B1008" s="557" t="s">
        <v>1030</v>
      </c>
      <c r="C1008" s="557" t="s">
        <v>3637</v>
      </c>
      <c r="D1008" s="555" t="s">
        <v>23574</v>
      </c>
      <c r="E1008" s="557" t="s">
        <v>3636</v>
      </c>
      <c r="F1008" s="561">
        <v>96</v>
      </c>
    </row>
    <row r="1009" spans="1:6" ht="29" x14ac:dyDescent="0.35">
      <c r="A1009" s="557" t="s">
        <v>442</v>
      </c>
      <c r="B1009" s="557" t="s">
        <v>1030</v>
      </c>
      <c r="C1009" s="557" t="s">
        <v>3635</v>
      </c>
      <c r="D1009" s="555" t="s">
        <v>23575</v>
      </c>
      <c r="E1009" s="557" t="s">
        <v>3634</v>
      </c>
      <c r="F1009" s="561">
        <v>182</v>
      </c>
    </row>
    <row r="1010" spans="1:6" x14ac:dyDescent="0.35">
      <c r="A1010" s="557" t="s">
        <v>442</v>
      </c>
      <c r="B1010" s="557" t="s">
        <v>1030</v>
      </c>
      <c r="C1010" s="557" t="s">
        <v>3633</v>
      </c>
      <c r="D1010" s="555" t="s">
        <v>23576</v>
      </c>
      <c r="E1010" s="557" t="s">
        <v>3632</v>
      </c>
      <c r="F1010" s="561">
        <v>160</v>
      </c>
    </row>
    <row r="1011" spans="1:6" ht="29" x14ac:dyDescent="0.35">
      <c r="A1011" s="557" t="s">
        <v>442</v>
      </c>
      <c r="B1011" s="557" t="s">
        <v>1030</v>
      </c>
      <c r="C1011" s="557" t="s">
        <v>3631</v>
      </c>
      <c r="D1011" s="555" t="s">
        <v>23577</v>
      </c>
      <c r="E1011" s="557" t="s">
        <v>3630</v>
      </c>
      <c r="F1011" s="561">
        <v>96</v>
      </c>
    </row>
    <row r="1012" spans="1:6" x14ac:dyDescent="0.35">
      <c r="A1012" s="557" t="s">
        <v>442</v>
      </c>
      <c r="B1012" s="557" t="s">
        <v>1030</v>
      </c>
      <c r="C1012" s="557" t="s">
        <v>3629</v>
      </c>
      <c r="D1012" s="555" t="s">
        <v>23578</v>
      </c>
      <c r="E1012" s="557" t="s">
        <v>3628</v>
      </c>
      <c r="F1012" s="561">
        <v>96</v>
      </c>
    </row>
    <row r="1013" spans="1:6" ht="29" x14ac:dyDescent="0.35">
      <c r="A1013" s="557" t="s">
        <v>443</v>
      </c>
      <c r="B1013" s="557" t="s">
        <v>1031</v>
      </c>
      <c r="C1013" s="557" t="s">
        <v>3627</v>
      </c>
      <c r="D1013" s="555" t="s">
        <v>23579</v>
      </c>
      <c r="E1013" s="557" t="s">
        <v>3626</v>
      </c>
      <c r="F1013" s="561">
        <v>92</v>
      </c>
    </row>
    <row r="1014" spans="1:6" ht="29" x14ac:dyDescent="0.35">
      <c r="A1014" s="557" t="s">
        <v>443</v>
      </c>
      <c r="B1014" s="557" t="s">
        <v>1031</v>
      </c>
      <c r="C1014" s="557" t="s">
        <v>3625</v>
      </c>
      <c r="D1014" s="555" t="s">
        <v>23580</v>
      </c>
      <c r="E1014" s="557" t="s">
        <v>3624</v>
      </c>
      <c r="F1014" s="561">
        <v>138</v>
      </c>
    </row>
    <row r="1015" spans="1:6" ht="29" x14ac:dyDescent="0.35">
      <c r="A1015" s="557" t="s">
        <v>443</v>
      </c>
      <c r="B1015" s="557" t="s">
        <v>1031</v>
      </c>
      <c r="C1015" s="557" t="s">
        <v>3623</v>
      </c>
      <c r="D1015" s="555" t="s">
        <v>23581</v>
      </c>
      <c r="E1015" s="557" t="s">
        <v>3622</v>
      </c>
      <c r="F1015" s="561">
        <v>138</v>
      </c>
    </row>
    <row r="1016" spans="1:6" ht="29" x14ac:dyDescent="0.35">
      <c r="A1016" s="557" t="s">
        <v>443</v>
      </c>
      <c r="B1016" s="557" t="s">
        <v>1031</v>
      </c>
      <c r="C1016" s="557" t="s">
        <v>3621</v>
      </c>
      <c r="D1016" s="555" t="s">
        <v>23582</v>
      </c>
      <c r="E1016" s="557" t="s">
        <v>3620</v>
      </c>
      <c r="F1016" s="561">
        <v>70</v>
      </c>
    </row>
    <row r="1017" spans="1:6" ht="29" x14ac:dyDescent="0.35">
      <c r="A1017" s="557" t="s">
        <v>443</v>
      </c>
      <c r="B1017" s="557" t="s">
        <v>1031</v>
      </c>
      <c r="C1017" s="557" t="s">
        <v>3619</v>
      </c>
      <c r="D1017" s="555" t="s">
        <v>23583</v>
      </c>
      <c r="E1017" s="557" t="s">
        <v>3618</v>
      </c>
      <c r="F1017" s="561">
        <v>58</v>
      </c>
    </row>
    <row r="1018" spans="1:6" ht="29" x14ac:dyDescent="0.35">
      <c r="A1018" s="557" t="s">
        <v>443</v>
      </c>
      <c r="B1018" s="557" t="s">
        <v>1031</v>
      </c>
      <c r="C1018" s="557" t="s">
        <v>3617</v>
      </c>
      <c r="D1018" s="555" t="s">
        <v>23584</v>
      </c>
      <c r="E1018" s="557" t="s">
        <v>3616</v>
      </c>
      <c r="F1018" s="561">
        <v>138</v>
      </c>
    </row>
    <row r="1019" spans="1:6" ht="29" x14ac:dyDescent="0.35">
      <c r="A1019" s="557" t="s">
        <v>444</v>
      </c>
      <c r="B1019" s="557" t="s">
        <v>1032</v>
      </c>
      <c r="C1019" s="557" t="s">
        <v>3615</v>
      </c>
      <c r="D1019" s="555" t="s">
        <v>23585</v>
      </c>
      <c r="E1019" s="557" t="s">
        <v>3614</v>
      </c>
      <c r="F1019" s="561">
        <v>96</v>
      </c>
    </row>
    <row r="1020" spans="1:6" ht="29" x14ac:dyDescent="0.35">
      <c r="A1020" s="557" t="s">
        <v>444</v>
      </c>
      <c r="B1020" s="557" t="s">
        <v>1032</v>
      </c>
      <c r="C1020" s="557" t="s">
        <v>3613</v>
      </c>
      <c r="D1020" s="555" t="s">
        <v>23586</v>
      </c>
      <c r="E1020" s="557" t="s">
        <v>3612</v>
      </c>
      <c r="F1020" s="561">
        <v>182</v>
      </c>
    </row>
    <row r="1021" spans="1:6" ht="29" x14ac:dyDescent="0.35">
      <c r="A1021" s="557" t="s">
        <v>444</v>
      </c>
      <c r="B1021" s="557" t="s">
        <v>1032</v>
      </c>
      <c r="C1021" s="557" t="s">
        <v>3611</v>
      </c>
      <c r="D1021" s="555" t="s">
        <v>23587</v>
      </c>
      <c r="E1021" s="557" t="s">
        <v>3610</v>
      </c>
      <c r="F1021" s="561">
        <v>224</v>
      </c>
    </row>
    <row r="1022" spans="1:6" ht="29" x14ac:dyDescent="0.35">
      <c r="A1022" s="557" t="s">
        <v>444</v>
      </c>
      <c r="B1022" s="557" t="s">
        <v>1032</v>
      </c>
      <c r="C1022" s="557" t="s">
        <v>3609</v>
      </c>
      <c r="D1022" s="555" t="s">
        <v>23588</v>
      </c>
      <c r="E1022" s="557" t="s">
        <v>3608</v>
      </c>
      <c r="F1022" s="561">
        <v>128</v>
      </c>
    </row>
    <row r="1023" spans="1:6" x14ac:dyDescent="0.35">
      <c r="A1023" s="557" t="s">
        <v>445</v>
      </c>
      <c r="B1023" s="557" t="s">
        <v>1033</v>
      </c>
      <c r="C1023" s="557" t="s">
        <v>3607</v>
      </c>
      <c r="D1023" s="555" t="s">
        <v>23589</v>
      </c>
      <c r="E1023" s="557" t="s">
        <v>3606</v>
      </c>
      <c r="F1023" s="561">
        <v>261</v>
      </c>
    </row>
    <row r="1024" spans="1:6" x14ac:dyDescent="0.35">
      <c r="A1024" s="557" t="s">
        <v>445</v>
      </c>
      <c r="B1024" s="557" t="s">
        <v>1033</v>
      </c>
      <c r="C1024" s="557" t="s">
        <v>3605</v>
      </c>
      <c r="D1024" s="555" t="s">
        <v>23590</v>
      </c>
      <c r="E1024" s="557" t="s">
        <v>3604</v>
      </c>
      <c r="F1024" s="561">
        <v>238</v>
      </c>
    </row>
    <row r="1025" spans="1:6" x14ac:dyDescent="0.35">
      <c r="A1025" s="557" t="s">
        <v>445</v>
      </c>
      <c r="B1025" s="557" t="s">
        <v>1033</v>
      </c>
      <c r="C1025" s="557" t="s">
        <v>3603</v>
      </c>
      <c r="D1025" s="555" t="s">
        <v>23591</v>
      </c>
      <c r="E1025" s="557" t="s">
        <v>3602</v>
      </c>
      <c r="F1025" s="561">
        <v>181</v>
      </c>
    </row>
    <row r="1026" spans="1:6" ht="29" x14ac:dyDescent="0.35">
      <c r="A1026" s="557" t="s">
        <v>446</v>
      </c>
      <c r="B1026" s="557" t="s">
        <v>1034</v>
      </c>
      <c r="C1026" s="557" t="s">
        <v>3601</v>
      </c>
      <c r="D1026" s="555" t="s">
        <v>23592</v>
      </c>
      <c r="E1026" s="557" t="s">
        <v>3600</v>
      </c>
      <c r="F1026" s="561">
        <v>192</v>
      </c>
    </row>
    <row r="1027" spans="1:6" ht="29" x14ac:dyDescent="0.35">
      <c r="A1027" s="557" t="s">
        <v>446</v>
      </c>
      <c r="B1027" s="557" t="s">
        <v>1034</v>
      </c>
      <c r="C1027" s="557" t="s">
        <v>3599</v>
      </c>
      <c r="D1027" s="555" t="s">
        <v>23593</v>
      </c>
      <c r="E1027" s="557" t="s">
        <v>3598</v>
      </c>
      <c r="F1027" s="561">
        <v>150</v>
      </c>
    </row>
    <row r="1028" spans="1:6" ht="29" x14ac:dyDescent="0.35">
      <c r="A1028" s="557" t="s">
        <v>446</v>
      </c>
      <c r="B1028" s="557" t="s">
        <v>1034</v>
      </c>
      <c r="C1028" s="557" t="s">
        <v>3597</v>
      </c>
      <c r="D1028" s="555" t="s">
        <v>23594</v>
      </c>
      <c r="E1028" s="557" t="s">
        <v>3596</v>
      </c>
      <c r="F1028" s="561">
        <v>160</v>
      </c>
    </row>
    <row r="1029" spans="1:6" ht="29" x14ac:dyDescent="0.35">
      <c r="A1029" s="557" t="s">
        <v>446</v>
      </c>
      <c r="B1029" s="557" t="s">
        <v>1034</v>
      </c>
      <c r="C1029" s="557" t="s">
        <v>3595</v>
      </c>
      <c r="D1029" s="555" t="s">
        <v>23595</v>
      </c>
      <c r="E1029" s="557" t="s">
        <v>3594</v>
      </c>
      <c r="F1029" s="561">
        <v>128</v>
      </c>
    </row>
    <row r="1030" spans="1:6" x14ac:dyDescent="0.35">
      <c r="A1030" s="557" t="s">
        <v>447</v>
      </c>
      <c r="B1030" s="557" t="s">
        <v>1035</v>
      </c>
      <c r="C1030" s="557" t="s">
        <v>3593</v>
      </c>
      <c r="D1030" s="555" t="s">
        <v>23596</v>
      </c>
      <c r="E1030" s="557" t="s">
        <v>3592</v>
      </c>
      <c r="F1030" s="561">
        <v>271</v>
      </c>
    </row>
    <row r="1031" spans="1:6" x14ac:dyDescent="0.35">
      <c r="A1031" s="557" t="s">
        <v>447</v>
      </c>
      <c r="B1031" s="557" t="s">
        <v>1035</v>
      </c>
      <c r="C1031" s="557" t="s">
        <v>3591</v>
      </c>
      <c r="D1031" s="555" t="s">
        <v>23597</v>
      </c>
      <c r="E1031" s="557" t="s">
        <v>3590</v>
      </c>
      <c r="F1031" s="561">
        <v>238</v>
      </c>
    </row>
    <row r="1032" spans="1:6" x14ac:dyDescent="0.35">
      <c r="A1032" s="557" t="s">
        <v>447</v>
      </c>
      <c r="B1032" s="557" t="s">
        <v>1035</v>
      </c>
      <c r="C1032" s="557" t="s">
        <v>3589</v>
      </c>
      <c r="D1032" s="555" t="s">
        <v>23598</v>
      </c>
      <c r="E1032" s="557" t="s">
        <v>3588</v>
      </c>
      <c r="F1032" s="561">
        <v>181</v>
      </c>
    </row>
    <row r="1033" spans="1:6" ht="29" x14ac:dyDescent="0.35">
      <c r="A1033" s="557" t="s">
        <v>448</v>
      </c>
      <c r="B1033" s="557" t="s">
        <v>1036</v>
      </c>
      <c r="C1033" s="557" t="s">
        <v>3587</v>
      </c>
      <c r="D1033" s="555" t="s">
        <v>23599</v>
      </c>
      <c r="E1033" s="557" t="s">
        <v>3586</v>
      </c>
      <c r="F1033" s="561">
        <v>192</v>
      </c>
    </row>
    <row r="1034" spans="1:6" ht="29" x14ac:dyDescent="0.35">
      <c r="A1034" s="557" t="s">
        <v>448</v>
      </c>
      <c r="B1034" s="557" t="s">
        <v>1036</v>
      </c>
      <c r="C1034" s="557" t="s">
        <v>3585</v>
      </c>
      <c r="D1034" s="555" t="s">
        <v>23600</v>
      </c>
      <c r="E1034" s="557" t="s">
        <v>3584</v>
      </c>
      <c r="F1034" s="561">
        <v>150</v>
      </c>
    </row>
    <row r="1035" spans="1:6" ht="29" x14ac:dyDescent="0.35">
      <c r="A1035" s="557" t="s">
        <v>448</v>
      </c>
      <c r="B1035" s="557" t="s">
        <v>1036</v>
      </c>
      <c r="C1035" s="557" t="s">
        <v>3583</v>
      </c>
      <c r="D1035" s="555" t="s">
        <v>23601</v>
      </c>
      <c r="E1035" s="557" t="s">
        <v>3582</v>
      </c>
      <c r="F1035" s="561">
        <v>160</v>
      </c>
    </row>
    <row r="1036" spans="1:6" ht="29" x14ac:dyDescent="0.35">
      <c r="A1036" s="557" t="s">
        <v>448</v>
      </c>
      <c r="B1036" s="557" t="s">
        <v>1036</v>
      </c>
      <c r="C1036" s="557" t="s">
        <v>3581</v>
      </c>
      <c r="D1036" s="555" t="s">
        <v>23602</v>
      </c>
      <c r="E1036" s="557" t="s">
        <v>3580</v>
      </c>
      <c r="F1036" s="561">
        <v>128</v>
      </c>
    </row>
    <row r="1037" spans="1:6" x14ac:dyDescent="0.35">
      <c r="A1037" s="557" t="s">
        <v>449</v>
      </c>
      <c r="B1037" s="557" t="s">
        <v>1037</v>
      </c>
      <c r="C1037" s="557" t="s">
        <v>3579</v>
      </c>
      <c r="D1037" s="555" t="s">
        <v>23603</v>
      </c>
      <c r="E1037" s="557" t="s">
        <v>3578</v>
      </c>
      <c r="F1037" s="561">
        <v>152</v>
      </c>
    </row>
    <row r="1038" spans="1:6" x14ac:dyDescent="0.35">
      <c r="A1038" s="557" t="s">
        <v>449</v>
      </c>
      <c r="B1038" s="557" t="s">
        <v>1037</v>
      </c>
      <c r="C1038" s="557" t="s">
        <v>3577</v>
      </c>
      <c r="D1038" s="555" t="s">
        <v>23604</v>
      </c>
      <c r="E1038" s="557" t="s">
        <v>3576</v>
      </c>
      <c r="F1038" s="561">
        <v>114</v>
      </c>
    </row>
    <row r="1039" spans="1:6" x14ac:dyDescent="0.35">
      <c r="A1039" s="557" t="s">
        <v>449</v>
      </c>
      <c r="B1039" s="557" t="s">
        <v>1037</v>
      </c>
      <c r="C1039" s="557" t="s">
        <v>3575</v>
      </c>
      <c r="D1039" s="555" t="s">
        <v>23605</v>
      </c>
      <c r="E1039" s="557" t="s">
        <v>3574</v>
      </c>
      <c r="F1039" s="561">
        <v>114</v>
      </c>
    </row>
    <row r="1040" spans="1:6" x14ac:dyDescent="0.35">
      <c r="A1040" s="557" t="s">
        <v>450</v>
      </c>
      <c r="B1040" s="557" t="s">
        <v>1038</v>
      </c>
      <c r="C1040" s="557" t="s">
        <v>3565</v>
      </c>
      <c r="D1040" s="555" t="s">
        <v>23606</v>
      </c>
      <c r="E1040" s="557" t="s">
        <v>3564</v>
      </c>
      <c r="F1040" s="561">
        <v>144</v>
      </c>
    </row>
    <row r="1041" spans="1:6" x14ac:dyDescent="0.35">
      <c r="A1041" s="557" t="s">
        <v>450</v>
      </c>
      <c r="B1041" s="557" t="s">
        <v>1038</v>
      </c>
      <c r="C1041" s="557" t="s">
        <v>3573</v>
      </c>
      <c r="D1041" s="555" t="s">
        <v>23607</v>
      </c>
      <c r="E1041" s="557" t="s">
        <v>3572</v>
      </c>
      <c r="F1041" s="561">
        <v>156</v>
      </c>
    </row>
    <row r="1042" spans="1:6" x14ac:dyDescent="0.35">
      <c r="A1042" s="557" t="s">
        <v>450</v>
      </c>
      <c r="B1042" s="557" t="s">
        <v>1038</v>
      </c>
      <c r="C1042" s="557" t="s">
        <v>3571</v>
      </c>
      <c r="D1042" s="555" t="s">
        <v>23608</v>
      </c>
      <c r="E1042" s="557" t="s">
        <v>3570</v>
      </c>
      <c r="F1042" s="561">
        <v>180</v>
      </c>
    </row>
    <row r="1043" spans="1:6" x14ac:dyDescent="0.35">
      <c r="A1043" s="562" t="s">
        <v>451</v>
      </c>
      <c r="B1043" s="562" t="s">
        <v>1039</v>
      </c>
      <c r="C1043" s="562" t="s">
        <v>3569</v>
      </c>
      <c r="D1043" s="555" t="s">
        <v>23609</v>
      </c>
      <c r="E1043" s="557" t="s">
        <v>3568</v>
      </c>
      <c r="F1043" s="561">
        <v>185</v>
      </c>
    </row>
    <row r="1044" spans="1:6" x14ac:dyDescent="0.35">
      <c r="A1044" s="562" t="s">
        <v>451</v>
      </c>
      <c r="B1044" s="562" t="s">
        <v>1039</v>
      </c>
      <c r="C1044" s="562" t="s">
        <v>3567</v>
      </c>
      <c r="D1044" s="555" t="s">
        <v>23610</v>
      </c>
      <c r="E1044" s="557" t="s">
        <v>3566</v>
      </c>
      <c r="F1044" s="561">
        <v>222</v>
      </c>
    </row>
    <row r="1045" spans="1:6" x14ac:dyDescent="0.35">
      <c r="A1045" s="562" t="s">
        <v>451</v>
      </c>
      <c r="B1045" s="562" t="s">
        <v>1039</v>
      </c>
      <c r="C1045" s="562" t="s">
        <v>3565</v>
      </c>
      <c r="D1045" s="555" t="s">
        <v>23611</v>
      </c>
      <c r="E1045" s="557" t="s">
        <v>3564</v>
      </c>
      <c r="F1045" s="561">
        <v>148</v>
      </c>
    </row>
    <row r="1046" spans="1:6" x14ac:dyDescent="0.35">
      <c r="A1046" s="562" t="s">
        <v>451</v>
      </c>
      <c r="B1046" s="562" t="s">
        <v>1039</v>
      </c>
      <c r="C1046" s="562" t="s">
        <v>3418</v>
      </c>
      <c r="D1046" s="555" t="s">
        <v>23612</v>
      </c>
      <c r="E1046" s="557" t="s">
        <v>3417</v>
      </c>
      <c r="F1046" s="561">
        <v>112</v>
      </c>
    </row>
    <row r="1047" spans="1:6" x14ac:dyDescent="0.35">
      <c r="A1047" s="557" t="s">
        <v>452</v>
      </c>
      <c r="B1047" s="557" t="s">
        <v>1040</v>
      </c>
      <c r="C1047" s="557" t="s">
        <v>3555</v>
      </c>
      <c r="D1047" s="555" t="s">
        <v>23613</v>
      </c>
      <c r="E1047" s="557" t="s">
        <v>3554</v>
      </c>
      <c r="F1047" s="561">
        <v>158</v>
      </c>
    </row>
    <row r="1048" spans="1:6" x14ac:dyDescent="0.35">
      <c r="A1048" s="557" t="s">
        <v>452</v>
      </c>
      <c r="B1048" s="557" t="s">
        <v>1040</v>
      </c>
      <c r="C1048" s="557" t="s">
        <v>3563</v>
      </c>
      <c r="D1048" s="555" t="s">
        <v>23614</v>
      </c>
      <c r="E1048" s="557" t="s">
        <v>3562</v>
      </c>
      <c r="F1048" s="561">
        <v>197</v>
      </c>
    </row>
    <row r="1049" spans="1:6" x14ac:dyDescent="0.35">
      <c r="A1049" s="557" t="s">
        <v>452</v>
      </c>
      <c r="B1049" s="557" t="s">
        <v>1040</v>
      </c>
      <c r="C1049" s="557" t="s">
        <v>3561</v>
      </c>
      <c r="D1049" s="555" t="s">
        <v>23615</v>
      </c>
      <c r="E1049" s="557" t="s">
        <v>3560</v>
      </c>
      <c r="F1049" s="561">
        <v>197</v>
      </c>
    </row>
    <row r="1050" spans="1:6" x14ac:dyDescent="0.35">
      <c r="A1050" s="557" t="s">
        <v>452</v>
      </c>
      <c r="B1050" s="557" t="s">
        <v>1040</v>
      </c>
      <c r="C1050" s="557" t="s">
        <v>3418</v>
      </c>
      <c r="D1050" s="555" t="s">
        <v>23616</v>
      </c>
      <c r="E1050" s="557" t="s">
        <v>3417</v>
      </c>
      <c r="F1050" s="561">
        <v>118</v>
      </c>
    </row>
    <row r="1051" spans="1:6" x14ac:dyDescent="0.35">
      <c r="A1051" s="557" t="s">
        <v>453</v>
      </c>
      <c r="B1051" s="557" t="s">
        <v>1041</v>
      </c>
      <c r="C1051" s="557" t="s">
        <v>3559</v>
      </c>
      <c r="D1051" s="555" t="s">
        <v>23617</v>
      </c>
      <c r="E1051" s="557" t="s">
        <v>3558</v>
      </c>
      <c r="F1051" s="561">
        <v>305</v>
      </c>
    </row>
    <row r="1052" spans="1:6" x14ac:dyDescent="0.35">
      <c r="A1052" s="557" t="s">
        <v>453</v>
      </c>
      <c r="B1052" s="557" t="s">
        <v>1041</v>
      </c>
      <c r="C1052" s="557" t="s">
        <v>3557</v>
      </c>
      <c r="D1052" s="555" t="s">
        <v>23618</v>
      </c>
      <c r="E1052" s="557" t="s">
        <v>3556</v>
      </c>
      <c r="F1052" s="561">
        <v>110</v>
      </c>
    </row>
    <row r="1053" spans="1:6" x14ac:dyDescent="0.35">
      <c r="A1053" s="557" t="s">
        <v>453</v>
      </c>
      <c r="B1053" s="557" t="s">
        <v>1041</v>
      </c>
      <c r="C1053" s="557" t="s">
        <v>3555</v>
      </c>
      <c r="D1053" s="555" t="s">
        <v>23619</v>
      </c>
      <c r="E1053" s="557" t="s">
        <v>3554</v>
      </c>
      <c r="F1053" s="561">
        <v>146</v>
      </c>
    </row>
    <row r="1054" spans="1:6" x14ac:dyDescent="0.35">
      <c r="A1054" s="557" t="s">
        <v>453</v>
      </c>
      <c r="B1054" s="557" t="s">
        <v>1041</v>
      </c>
      <c r="C1054" s="557" t="s">
        <v>3418</v>
      </c>
      <c r="D1054" s="555" t="s">
        <v>23620</v>
      </c>
      <c r="E1054" s="557" t="s">
        <v>3417</v>
      </c>
      <c r="F1054" s="561">
        <v>109</v>
      </c>
    </row>
    <row r="1055" spans="1:6" x14ac:dyDescent="0.35">
      <c r="A1055" s="557" t="s">
        <v>454</v>
      </c>
      <c r="B1055" s="557" t="s">
        <v>1042</v>
      </c>
      <c r="C1055" s="557" t="s">
        <v>3555</v>
      </c>
      <c r="D1055" s="555" t="s">
        <v>23621</v>
      </c>
      <c r="E1055" s="557" t="s">
        <v>3554</v>
      </c>
      <c r="F1055" s="561">
        <v>145</v>
      </c>
    </row>
    <row r="1056" spans="1:6" x14ac:dyDescent="0.35">
      <c r="A1056" s="557" t="s">
        <v>454</v>
      </c>
      <c r="B1056" s="557" t="s">
        <v>1042</v>
      </c>
      <c r="C1056" s="557" t="s">
        <v>3418</v>
      </c>
      <c r="D1056" s="555" t="s">
        <v>23622</v>
      </c>
      <c r="E1056" s="557" t="s">
        <v>3417</v>
      </c>
      <c r="F1056" s="561">
        <v>109</v>
      </c>
    </row>
    <row r="1057" spans="1:6" x14ac:dyDescent="0.35">
      <c r="A1057" s="557" t="s">
        <v>454</v>
      </c>
      <c r="B1057" s="557" t="s">
        <v>1042</v>
      </c>
      <c r="C1057" s="557" t="s">
        <v>3553</v>
      </c>
      <c r="D1057" s="555" t="s">
        <v>23623</v>
      </c>
      <c r="E1057" s="557" t="s">
        <v>3552</v>
      </c>
      <c r="F1057" s="561">
        <v>218</v>
      </c>
    </row>
    <row r="1058" spans="1:6" x14ac:dyDescent="0.35">
      <c r="A1058" s="557" t="s">
        <v>454</v>
      </c>
      <c r="B1058" s="557" t="s">
        <v>1042</v>
      </c>
      <c r="C1058" s="557" t="s">
        <v>3551</v>
      </c>
      <c r="D1058" s="555" t="s">
        <v>23624</v>
      </c>
      <c r="E1058" s="557" t="s">
        <v>3550</v>
      </c>
      <c r="F1058" s="561">
        <v>218</v>
      </c>
    </row>
    <row r="1059" spans="1:6" ht="29" x14ac:dyDescent="0.35">
      <c r="A1059" s="557" t="s">
        <v>455</v>
      </c>
      <c r="B1059" s="557" t="s">
        <v>1043</v>
      </c>
      <c r="C1059" s="557" t="s">
        <v>3531</v>
      </c>
      <c r="D1059" s="555" t="s">
        <v>23625</v>
      </c>
      <c r="E1059" s="557" t="s">
        <v>3530</v>
      </c>
      <c r="F1059" s="561">
        <v>64</v>
      </c>
    </row>
    <row r="1060" spans="1:6" ht="29" x14ac:dyDescent="0.35">
      <c r="A1060" s="557" t="s">
        <v>455</v>
      </c>
      <c r="B1060" s="557" t="s">
        <v>1043</v>
      </c>
      <c r="C1060" s="557" t="s">
        <v>3549</v>
      </c>
      <c r="D1060" s="555" t="s">
        <v>23626</v>
      </c>
      <c r="E1060" s="557" t="s">
        <v>3548</v>
      </c>
      <c r="F1060" s="561">
        <v>127</v>
      </c>
    </row>
    <row r="1061" spans="1:6" x14ac:dyDescent="0.35">
      <c r="A1061" s="557" t="s">
        <v>455</v>
      </c>
      <c r="B1061" s="557" t="s">
        <v>1043</v>
      </c>
      <c r="C1061" s="557" t="s">
        <v>3547</v>
      </c>
      <c r="D1061" s="555" t="s">
        <v>23627</v>
      </c>
      <c r="E1061" s="557" t="s">
        <v>3546</v>
      </c>
      <c r="F1061" s="561">
        <v>84</v>
      </c>
    </row>
    <row r="1062" spans="1:6" x14ac:dyDescent="0.35">
      <c r="A1062" s="557" t="s">
        <v>455</v>
      </c>
      <c r="B1062" s="557" t="s">
        <v>1043</v>
      </c>
      <c r="C1062" s="557" t="s">
        <v>3545</v>
      </c>
      <c r="D1062" s="555" t="s">
        <v>23628</v>
      </c>
      <c r="E1062" s="557" t="s">
        <v>3544</v>
      </c>
      <c r="F1062" s="561">
        <v>64</v>
      </c>
    </row>
    <row r="1063" spans="1:6" x14ac:dyDescent="0.35">
      <c r="A1063" s="557" t="s">
        <v>455</v>
      </c>
      <c r="B1063" s="557" t="s">
        <v>1043</v>
      </c>
      <c r="C1063" s="557" t="s">
        <v>3543</v>
      </c>
      <c r="D1063" s="555" t="s">
        <v>23629</v>
      </c>
      <c r="E1063" s="557" t="s">
        <v>3542</v>
      </c>
      <c r="F1063" s="561">
        <v>85</v>
      </c>
    </row>
    <row r="1064" spans="1:6" x14ac:dyDescent="0.35">
      <c r="A1064" s="557" t="s">
        <v>455</v>
      </c>
      <c r="B1064" s="557" t="s">
        <v>1043</v>
      </c>
      <c r="C1064" s="557" t="s">
        <v>3541</v>
      </c>
      <c r="D1064" s="555" t="s">
        <v>23630</v>
      </c>
      <c r="E1064" s="557" t="s">
        <v>3540</v>
      </c>
      <c r="F1064" s="561">
        <v>212</v>
      </c>
    </row>
    <row r="1065" spans="1:6" x14ac:dyDescent="0.35">
      <c r="A1065" s="557" t="s">
        <v>455</v>
      </c>
      <c r="B1065" s="557" t="s">
        <v>1043</v>
      </c>
      <c r="C1065" s="557" t="s">
        <v>3539</v>
      </c>
      <c r="D1065" s="555" t="s">
        <v>23631</v>
      </c>
      <c r="E1065" s="557" t="s">
        <v>3538</v>
      </c>
      <c r="F1065" s="561">
        <v>64</v>
      </c>
    </row>
    <row r="1066" spans="1:6" x14ac:dyDescent="0.35">
      <c r="A1066" s="557" t="s">
        <v>456</v>
      </c>
      <c r="B1066" s="557" t="s">
        <v>1044</v>
      </c>
      <c r="C1066" s="557" t="s">
        <v>3537</v>
      </c>
      <c r="D1066" s="555" t="s">
        <v>23632</v>
      </c>
      <c r="E1066" s="557" t="s">
        <v>3536</v>
      </c>
      <c r="F1066" s="561">
        <v>48</v>
      </c>
    </row>
    <row r="1067" spans="1:6" x14ac:dyDescent="0.35">
      <c r="A1067" s="557" t="s">
        <v>456</v>
      </c>
      <c r="B1067" s="557" t="s">
        <v>1044</v>
      </c>
      <c r="C1067" s="557" t="s">
        <v>3535</v>
      </c>
      <c r="D1067" s="555" t="s">
        <v>23633</v>
      </c>
      <c r="E1067" s="557" t="s">
        <v>3534</v>
      </c>
      <c r="F1067" s="561">
        <v>71</v>
      </c>
    </row>
    <row r="1068" spans="1:6" x14ac:dyDescent="0.35">
      <c r="A1068" s="557" t="s">
        <v>456</v>
      </c>
      <c r="B1068" s="557" t="s">
        <v>1044</v>
      </c>
      <c r="C1068" s="557" t="s">
        <v>3533</v>
      </c>
      <c r="D1068" s="555" t="s">
        <v>23634</v>
      </c>
      <c r="E1068" s="557" t="s">
        <v>3532</v>
      </c>
      <c r="F1068" s="561">
        <v>60</v>
      </c>
    </row>
    <row r="1069" spans="1:6" ht="29" x14ac:dyDescent="0.35">
      <c r="A1069" s="557" t="s">
        <v>456</v>
      </c>
      <c r="B1069" s="557" t="s">
        <v>1044</v>
      </c>
      <c r="C1069" s="557" t="s">
        <v>3531</v>
      </c>
      <c r="D1069" s="555" t="s">
        <v>23635</v>
      </c>
      <c r="E1069" s="557" t="s">
        <v>3530</v>
      </c>
      <c r="F1069" s="561">
        <v>71</v>
      </c>
    </row>
    <row r="1070" spans="1:6" x14ac:dyDescent="0.35">
      <c r="A1070" s="562" t="s">
        <v>457</v>
      </c>
      <c r="B1070" s="562" t="s">
        <v>1045</v>
      </c>
      <c r="C1070" s="562" t="s">
        <v>3529</v>
      </c>
      <c r="D1070" s="555" t="s">
        <v>23636</v>
      </c>
      <c r="E1070" s="562" t="s">
        <v>3528</v>
      </c>
      <c r="F1070" s="561">
        <v>156</v>
      </c>
    </row>
    <row r="1071" spans="1:6" x14ac:dyDescent="0.35">
      <c r="A1071" s="562" t="s">
        <v>457</v>
      </c>
      <c r="B1071" s="562" t="s">
        <v>1045</v>
      </c>
      <c r="C1071" s="562" t="s">
        <v>3527</v>
      </c>
      <c r="D1071" s="555" t="s">
        <v>23637</v>
      </c>
      <c r="E1071" s="562" t="s">
        <v>3526</v>
      </c>
      <c r="F1071" s="561">
        <v>233</v>
      </c>
    </row>
    <row r="1072" spans="1:6" x14ac:dyDescent="0.35">
      <c r="A1072" s="562" t="s">
        <v>458</v>
      </c>
      <c r="B1072" s="562" t="s">
        <v>1046</v>
      </c>
      <c r="C1072" s="562" t="s">
        <v>3525</v>
      </c>
      <c r="D1072" s="555" t="s">
        <v>23638</v>
      </c>
      <c r="E1072" s="557" t="s">
        <v>3524</v>
      </c>
      <c r="F1072" s="561">
        <v>149</v>
      </c>
    </row>
    <row r="1073" spans="1:6" x14ac:dyDescent="0.35">
      <c r="A1073" s="562" t="s">
        <v>458</v>
      </c>
      <c r="B1073" s="562" t="s">
        <v>1046</v>
      </c>
      <c r="C1073" s="562" t="s">
        <v>3523</v>
      </c>
      <c r="D1073" s="555" t="s">
        <v>23639</v>
      </c>
      <c r="E1073" s="557" t="s">
        <v>3522</v>
      </c>
      <c r="F1073" s="561">
        <v>298</v>
      </c>
    </row>
    <row r="1074" spans="1:6" x14ac:dyDescent="0.35">
      <c r="A1074" s="562" t="s">
        <v>459</v>
      </c>
      <c r="B1074" s="562" t="s">
        <v>1047</v>
      </c>
      <c r="C1074" s="562" t="s">
        <v>3408</v>
      </c>
      <c r="D1074" s="555" t="s">
        <v>23640</v>
      </c>
      <c r="E1074" s="562" t="s">
        <v>3407</v>
      </c>
      <c r="F1074" s="561">
        <v>60</v>
      </c>
    </row>
    <row r="1075" spans="1:6" x14ac:dyDescent="0.35">
      <c r="A1075" s="562" t="s">
        <v>459</v>
      </c>
      <c r="B1075" s="562" t="s">
        <v>1047</v>
      </c>
      <c r="C1075" s="562" t="s">
        <v>3521</v>
      </c>
      <c r="D1075" s="555" t="s">
        <v>23641</v>
      </c>
      <c r="E1075" s="562" t="s">
        <v>3520</v>
      </c>
      <c r="F1075" s="561">
        <v>118</v>
      </c>
    </row>
    <row r="1076" spans="1:6" x14ac:dyDescent="0.35">
      <c r="A1076" s="562" t="s">
        <v>459</v>
      </c>
      <c r="B1076" s="562" t="s">
        <v>1047</v>
      </c>
      <c r="C1076" s="562" t="s">
        <v>3519</v>
      </c>
      <c r="D1076" s="555" t="s">
        <v>23642</v>
      </c>
      <c r="E1076" s="562" t="s">
        <v>3518</v>
      </c>
      <c r="F1076" s="561">
        <v>250</v>
      </c>
    </row>
    <row r="1077" spans="1:6" x14ac:dyDescent="0.35">
      <c r="A1077" s="562" t="s">
        <v>459</v>
      </c>
      <c r="B1077" s="562" t="s">
        <v>1047</v>
      </c>
      <c r="C1077" s="562" t="s">
        <v>3517</v>
      </c>
      <c r="D1077" s="555" t="s">
        <v>23643</v>
      </c>
      <c r="E1077" s="562" t="s">
        <v>3516</v>
      </c>
      <c r="F1077" s="561">
        <v>87</v>
      </c>
    </row>
    <row r="1078" spans="1:6" x14ac:dyDescent="0.35">
      <c r="A1078" s="562" t="s">
        <v>459</v>
      </c>
      <c r="B1078" s="562" t="s">
        <v>1047</v>
      </c>
      <c r="C1078" s="562" t="s">
        <v>3515</v>
      </c>
      <c r="D1078" s="555" t="s">
        <v>23644</v>
      </c>
      <c r="E1078" s="562" t="s">
        <v>3514</v>
      </c>
      <c r="F1078" s="561">
        <v>162</v>
      </c>
    </row>
    <row r="1079" spans="1:6" x14ac:dyDescent="0.35">
      <c r="A1079" s="562" t="s">
        <v>459</v>
      </c>
      <c r="B1079" s="562" t="s">
        <v>1047</v>
      </c>
      <c r="C1079" s="562" t="s">
        <v>3513</v>
      </c>
      <c r="D1079" s="555" t="s">
        <v>23645</v>
      </c>
      <c r="E1079" s="562" t="s">
        <v>3512</v>
      </c>
      <c r="F1079" s="561">
        <v>65</v>
      </c>
    </row>
    <row r="1080" spans="1:6" x14ac:dyDescent="0.35">
      <c r="A1080" s="562" t="s">
        <v>459</v>
      </c>
      <c r="B1080" s="562" t="s">
        <v>1047</v>
      </c>
      <c r="C1080" s="562" t="s">
        <v>3511</v>
      </c>
      <c r="D1080" s="555" t="s">
        <v>23646</v>
      </c>
      <c r="E1080" s="562" t="s">
        <v>3510</v>
      </c>
      <c r="F1080" s="561">
        <v>87</v>
      </c>
    </row>
    <row r="1081" spans="1:6" x14ac:dyDescent="0.35">
      <c r="A1081" s="562" t="s">
        <v>459</v>
      </c>
      <c r="B1081" s="562" t="s">
        <v>1047</v>
      </c>
      <c r="C1081" s="562" t="s">
        <v>3469</v>
      </c>
      <c r="D1081" s="555" t="s">
        <v>23647</v>
      </c>
      <c r="E1081" s="562" t="s">
        <v>3468</v>
      </c>
      <c r="F1081" s="561">
        <v>97</v>
      </c>
    </row>
    <row r="1082" spans="1:6" x14ac:dyDescent="0.35">
      <c r="A1082" s="562" t="s">
        <v>459</v>
      </c>
      <c r="B1082" s="562" t="s">
        <v>1047</v>
      </c>
      <c r="C1082" s="562" t="s">
        <v>3509</v>
      </c>
      <c r="D1082" s="555" t="s">
        <v>23648</v>
      </c>
      <c r="E1082" s="562" t="s">
        <v>3508</v>
      </c>
      <c r="F1082" s="561">
        <v>87</v>
      </c>
    </row>
    <row r="1083" spans="1:6" x14ac:dyDescent="0.35">
      <c r="A1083" s="562" t="s">
        <v>459</v>
      </c>
      <c r="B1083" s="562" t="s">
        <v>1047</v>
      </c>
      <c r="C1083" s="562" t="s">
        <v>3507</v>
      </c>
      <c r="D1083" s="555" t="s">
        <v>23649</v>
      </c>
      <c r="E1083" s="562" t="s">
        <v>3506</v>
      </c>
      <c r="F1083" s="561">
        <v>97</v>
      </c>
    </row>
    <row r="1084" spans="1:6" x14ac:dyDescent="0.35">
      <c r="A1084" s="562" t="s">
        <v>460</v>
      </c>
      <c r="B1084" s="562" t="s">
        <v>1048</v>
      </c>
      <c r="C1084" s="562" t="s">
        <v>3505</v>
      </c>
      <c r="D1084" s="555" t="s">
        <v>23650</v>
      </c>
      <c r="E1084" s="562" t="s">
        <v>3504</v>
      </c>
      <c r="F1084" s="561">
        <v>166</v>
      </c>
    </row>
    <row r="1085" spans="1:6" x14ac:dyDescent="0.35">
      <c r="A1085" s="562" t="s">
        <v>460</v>
      </c>
      <c r="B1085" s="562" t="s">
        <v>1048</v>
      </c>
      <c r="C1085" s="562" t="s">
        <v>3503</v>
      </c>
      <c r="D1085" s="555" t="s">
        <v>23651</v>
      </c>
      <c r="E1085" s="562" t="s">
        <v>3502</v>
      </c>
      <c r="F1085" s="561">
        <v>165</v>
      </c>
    </row>
    <row r="1086" spans="1:6" x14ac:dyDescent="0.35">
      <c r="A1086" s="562" t="s">
        <v>461</v>
      </c>
      <c r="B1086" s="562" t="s">
        <v>1049</v>
      </c>
      <c r="C1086" s="562" t="s">
        <v>3408</v>
      </c>
      <c r="D1086" s="555" t="s">
        <v>23652</v>
      </c>
      <c r="E1086" s="562" t="s">
        <v>3407</v>
      </c>
      <c r="F1086" s="561">
        <v>60</v>
      </c>
    </row>
    <row r="1087" spans="1:6" ht="29" x14ac:dyDescent="0.35">
      <c r="A1087" s="562" t="s">
        <v>461</v>
      </c>
      <c r="B1087" s="562" t="s">
        <v>1049</v>
      </c>
      <c r="C1087" s="562" t="s">
        <v>3501</v>
      </c>
      <c r="D1087" s="555" t="s">
        <v>23653</v>
      </c>
      <c r="E1087" s="562" t="s">
        <v>3500</v>
      </c>
      <c r="F1087" s="561">
        <v>307</v>
      </c>
    </row>
    <row r="1088" spans="1:6" ht="29" x14ac:dyDescent="0.35">
      <c r="A1088" s="562" t="s">
        <v>461</v>
      </c>
      <c r="B1088" s="562" t="s">
        <v>1049</v>
      </c>
      <c r="C1088" s="562" t="s">
        <v>3499</v>
      </c>
      <c r="D1088" s="555" t="s">
        <v>23654</v>
      </c>
      <c r="E1088" s="562" t="s">
        <v>3498</v>
      </c>
      <c r="F1088" s="561">
        <v>216</v>
      </c>
    </row>
    <row r="1089" spans="1:6" ht="29" x14ac:dyDescent="0.35">
      <c r="A1089" s="562" t="s">
        <v>461</v>
      </c>
      <c r="B1089" s="562" t="s">
        <v>1049</v>
      </c>
      <c r="C1089" s="562" t="s">
        <v>3497</v>
      </c>
      <c r="D1089" s="555" t="s">
        <v>23655</v>
      </c>
      <c r="E1089" s="562" t="s">
        <v>3496</v>
      </c>
      <c r="F1089" s="561">
        <v>68</v>
      </c>
    </row>
    <row r="1090" spans="1:6" x14ac:dyDescent="0.35">
      <c r="A1090" s="562" t="s">
        <v>461</v>
      </c>
      <c r="B1090" s="562" t="s">
        <v>1049</v>
      </c>
      <c r="C1090" s="562" t="s">
        <v>3495</v>
      </c>
      <c r="D1090" s="555" t="s">
        <v>23656</v>
      </c>
      <c r="E1090" s="562" t="s">
        <v>3494</v>
      </c>
      <c r="F1090" s="561">
        <v>68</v>
      </c>
    </row>
    <row r="1091" spans="1:6" x14ac:dyDescent="0.35">
      <c r="A1091" s="562" t="s">
        <v>461</v>
      </c>
      <c r="B1091" s="562" t="s">
        <v>1049</v>
      </c>
      <c r="C1091" s="562" t="s">
        <v>3493</v>
      </c>
      <c r="D1091" s="555" t="s">
        <v>23657</v>
      </c>
      <c r="E1091" s="562" t="s">
        <v>3492</v>
      </c>
      <c r="F1091" s="561">
        <v>91</v>
      </c>
    </row>
    <row r="1092" spans="1:6" x14ac:dyDescent="0.35">
      <c r="A1092" s="562" t="s">
        <v>461</v>
      </c>
      <c r="B1092" s="562" t="s">
        <v>1049</v>
      </c>
      <c r="C1092" s="562" t="s">
        <v>3491</v>
      </c>
      <c r="D1092" s="555" t="s">
        <v>23658</v>
      </c>
      <c r="E1092" s="562" t="s">
        <v>3490</v>
      </c>
      <c r="F1092" s="561">
        <v>102</v>
      </c>
    </row>
    <row r="1093" spans="1:6" x14ac:dyDescent="0.35">
      <c r="A1093" s="562" t="s">
        <v>462</v>
      </c>
      <c r="B1093" s="562" t="s">
        <v>1050</v>
      </c>
      <c r="C1093" s="562" t="s">
        <v>3408</v>
      </c>
      <c r="D1093" s="555" t="s">
        <v>23659</v>
      </c>
      <c r="E1093" s="562" t="s">
        <v>3407</v>
      </c>
      <c r="F1093" s="561">
        <v>60</v>
      </c>
    </row>
    <row r="1094" spans="1:6" ht="29" x14ac:dyDescent="0.35">
      <c r="A1094" s="562" t="s">
        <v>462</v>
      </c>
      <c r="B1094" s="562" t="s">
        <v>1050</v>
      </c>
      <c r="C1094" s="562" t="s">
        <v>3489</v>
      </c>
      <c r="D1094" s="555" t="s">
        <v>23660</v>
      </c>
      <c r="E1094" s="562" t="s">
        <v>3488</v>
      </c>
      <c r="F1094" s="561">
        <v>178</v>
      </c>
    </row>
    <row r="1095" spans="1:6" x14ac:dyDescent="0.35">
      <c r="A1095" s="562" t="s">
        <v>462</v>
      </c>
      <c r="B1095" s="562" t="s">
        <v>1050</v>
      </c>
      <c r="C1095" s="562" t="s">
        <v>3487</v>
      </c>
      <c r="D1095" s="555" t="s">
        <v>23661</v>
      </c>
      <c r="E1095" s="562" t="s">
        <v>3486</v>
      </c>
      <c r="F1095" s="561">
        <v>89</v>
      </c>
    </row>
    <row r="1096" spans="1:6" ht="29" x14ac:dyDescent="0.35">
      <c r="A1096" s="562" t="s">
        <v>462</v>
      </c>
      <c r="B1096" s="562" t="s">
        <v>1050</v>
      </c>
      <c r="C1096" s="562" t="s">
        <v>3485</v>
      </c>
      <c r="D1096" s="555" t="s">
        <v>23662</v>
      </c>
      <c r="E1096" s="562" t="s">
        <v>3484</v>
      </c>
      <c r="F1096" s="561">
        <v>110</v>
      </c>
    </row>
    <row r="1097" spans="1:6" ht="29" x14ac:dyDescent="0.35">
      <c r="A1097" s="562" t="s">
        <v>462</v>
      </c>
      <c r="B1097" s="562" t="s">
        <v>1050</v>
      </c>
      <c r="C1097" s="562" t="s">
        <v>3483</v>
      </c>
      <c r="D1097" s="555" t="s">
        <v>23663</v>
      </c>
      <c r="E1097" s="562" t="s">
        <v>3482</v>
      </c>
      <c r="F1097" s="561">
        <v>55</v>
      </c>
    </row>
    <row r="1098" spans="1:6" x14ac:dyDescent="0.35">
      <c r="A1098" s="562" t="s">
        <v>462</v>
      </c>
      <c r="B1098" s="562" t="s">
        <v>1050</v>
      </c>
      <c r="C1098" s="562" t="s">
        <v>3481</v>
      </c>
      <c r="D1098" s="555" t="s">
        <v>23664</v>
      </c>
      <c r="E1098" s="562" t="s">
        <v>3480</v>
      </c>
      <c r="F1098" s="561">
        <v>67</v>
      </c>
    </row>
    <row r="1099" spans="1:6" x14ac:dyDescent="0.35">
      <c r="A1099" s="562" t="s">
        <v>462</v>
      </c>
      <c r="B1099" s="562" t="s">
        <v>1050</v>
      </c>
      <c r="C1099" s="562" t="s">
        <v>3479</v>
      </c>
      <c r="D1099" s="555" t="s">
        <v>23665</v>
      </c>
      <c r="E1099" s="562" t="s">
        <v>3478</v>
      </c>
      <c r="F1099" s="561">
        <v>133</v>
      </c>
    </row>
    <row r="1100" spans="1:6" ht="29" x14ac:dyDescent="0.35">
      <c r="A1100" s="562" t="s">
        <v>462</v>
      </c>
      <c r="B1100" s="562" t="s">
        <v>1050</v>
      </c>
      <c r="C1100" s="562" t="s">
        <v>3477</v>
      </c>
      <c r="D1100" s="555" t="s">
        <v>23666</v>
      </c>
      <c r="E1100" s="562" t="s">
        <v>3476</v>
      </c>
      <c r="F1100" s="561">
        <v>89</v>
      </c>
    </row>
    <row r="1101" spans="1:6" ht="29" x14ac:dyDescent="0.35">
      <c r="A1101" s="562" t="s">
        <v>462</v>
      </c>
      <c r="B1101" s="562" t="s">
        <v>1050</v>
      </c>
      <c r="C1101" s="562" t="s">
        <v>3475</v>
      </c>
      <c r="D1101" s="555" t="s">
        <v>23667</v>
      </c>
      <c r="E1101" s="562" t="s">
        <v>3474</v>
      </c>
      <c r="F1101" s="561">
        <v>89</v>
      </c>
    </row>
    <row r="1102" spans="1:6" x14ac:dyDescent="0.35">
      <c r="A1102" s="557" t="s">
        <v>463</v>
      </c>
      <c r="B1102" s="557" t="s">
        <v>1051</v>
      </c>
      <c r="C1102" s="557" t="s">
        <v>3473</v>
      </c>
      <c r="D1102" s="555" t="s">
        <v>23668</v>
      </c>
      <c r="E1102" s="557" t="s">
        <v>3472</v>
      </c>
      <c r="F1102" s="561">
        <v>143</v>
      </c>
    </row>
    <row r="1103" spans="1:6" x14ac:dyDescent="0.35">
      <c r="A1103" s="557" t="s">
        <v>463</v>
      </c>
      <c r="B1103" s="557" t="s">
        <v>1051</v>
      </c>
      <c r="C1103" s="557" t="s">
        <v>3471</v>
      </c>
      <c r="D1103" s="555" t="s">
        <v>23669</v>
      </c>
      <c r="E1103" s="557" t="s">
        <v>3470</v>
      </c>
      <c r="F1103" s="561">
        <v>107</v>
      </c>
    </row>
    <row r="1104" spans="1:6" x14ac:dyDescent="0.35">
      <c r="A1104" s="562" t="s">
        <v>464</v>
      </c>
      <c r="B1104" s="562" t="s">
        <v>1052</v>
      </c>
      <c r="C1104" s="562" t="s">
        <v>3426</v>
      </c>
      <c r="D1104" s="555" t="s">
        <v>23670</v>
      </c>
      <c r="E1104" s="562" t="s">
        <v>3425</v>
      </c>
      <c r="F1104" s="561">
        <v>100</v>
      </c>
    </row>
    <row r="1105" spans="1:6" x14ac:dyDescent="0.35">
      <c r="A1105" s="562" t="s">
        <v>464</v>
      </c>
      <c r="B1105" s="562" t="s">
        <v>1052</v>
      </c>
      <c r="C1105" s="562" t="s">
        <v>3469</v>
      </c>
      <c r="D1105" s="555" t="s">
        <v>23671</v>
      </c>
      <c r="E1105" s="562" t="s">
        <v>3468</v>
      </c>
      <c r="F1105" s="561">
        <v>100</v>
      </c>
    </row>
    <row r="1106" spans="1:6" x14ac:dyDescent="0.35">
      <c r="A1106" s="562" t="s">
        <v>464</v>
      </c>
      <c r="B1106" s="562" t="s">
        <v>1052</v>
      </c>
      <c r="C1106" s="562" t="s">
        <v>3467</v>
      </c>
      <c r="D1106" s="555" t="s">
        <v>23672</v>
      </c>
      <c r="E1106" s="562" t="s">
        <v>3466</v>
      </c>
      <c r="F1106" s="561">
        <v>168</v>
      </c>
    </row>
    <row r="1107" spans="1:6" x14ac:dyDescent="0.35">
      <c r="A1107" s="562" t="s">
        <v>464</v>
      </c>
      <c r="B1107" s="562" t="s">
        <v>1052</v>
      </c>
      <c r="C1107" s="562" t="s">
        <v>3448</v>
      </c>
      <c r="D1107" s="555" t="s">
        <v>23673</v>
      </c>
      <c r="E1107" s="562" t="s">
        <v>3447</v>
      </c>
      <c r="F1107" s="561">
        <v>68</v>
      </c>
    </row>
    <row r="1108" spans="1:6" x14ac:dyDescent="0.35">
      <c r="A1108" s="562" t="s">
        <v>464</v>
      </c>
      <c r="B1108" s="562" t="s">
        <v>1052</v>
      </c>
      <c r="C1108" s="562" t="s">
        <v>3465</v>
      </c>
      <c r="D1108" s="555" t="s">
        <v>23674</v>
      </c>
      <c r="E1108" s="562" t="s">
        <v>3464</v>
      </c>
      <c r="F1108" s="561">
        <v>167</v>
      </c>
    </row>
    <row r="1109" spans="1:6" x14ac:dyDescent="0.35">
      <c r="A1109" s="562" t="s">
        <v>464</v>
      </c>
      <c r="B1109" s="562" t="s">
        <v>1052</v>
      </c>
      <c r="C1109" s="562" t="s">
        <v>3463</v>
      </c>
      <c r="D1109" s="555" t="s">
        <v>23675</v>
      </c>
      <c r="E1109" s="562" t="s">
        <v>3462</v>
      </c>
      <c r="F1109" s="561">
        <v>60</v>
      </c>
    </row>
    <row r="1110" spans="1:6" x14ac:dyDescent="0.35">
      <c r="A1110" s="562" t="s">
        <v>464</v>
      </c>
      <c r="B1110" s="562" t="s">
        <v>1052</v>
      </c>
      <c r="C1110" s="562" t="s">
        <v>3461</v>
      </c>
      <c r="D1110" s="555" t="s">
        <v>23676</v>
      </c>
      <c r="E1110" s="562" t="s">
        <v>3460</v>
      </c>
      <c r="F1110" s="561">
        <v>100</v>
      </c>
    </row>
    <row r="1111" spans="1:6" x14ac:dyDescent="0.35">
      <c r="A1111" s="562" t="s">
        <v>464</v>
      </c>
      <c r="B1111" s="562" t="s">
        <v>1052</v>
      </c>
      <c r="C1111" s="562" t="s">
        <v>3459</v>
      </c>
      <c r="D1111" s="555" t="s">
        <v>23677</v>
      </c>
      <c r="E1111" s="562" t="s">
        <v>3458</v>
      </c>
      <c r="F1111" s="561">
        <v>67</v>
      </c>
    </row>
    <row r="1112" spans="1:6" x14ac:dyDescent="0.35">
      <c r="A1112" s="562" t="s">
        <v>465</v>
      </c>
      <c r="B1112" s="562" t="s">
        <v>1053</v>
      </c>
      <c r="C1112" s="562" t="s">
        <v>3457</v>
      </c>
      <c r="D1112" s="555" t="s">
        <v>23678</v>
      </c>
      <c r="E1112" s="562" t="s">
        <v>3456</v>
      </c>
      <c r="F1112" s="561">
        <v>78</v>
      </c>
    </row>
    <row r="1113" spans="1:6" x14ac:dyDescent="0.35">
      <c r="A1113" s="562" t="s">
        <v>465</v>
      </c>
      <c r="B1113" s="562" t="s">
        <v>1053</v>
      </c>
      <c r="C1113" s="562" t="s">
        <v>3455</v>
      </c>
      <c r="D1113" s="555" t="s">
        <v>23679</v>
      </c>
      <c r="E1113" s="562" t="s">
        <v>3454</v>
      </c>
      <c r="F1113" s="561">
        <v>212</v>
      </c>
    </row>
    <row r="1114" spans="1:6" x14ac:dyDescent="0.35">
      <c r="A1114" s="562" t="s">
        <v>465</v>
      </c>
      <c r="B1114" s="562" t="s">
        <v>1053</v>
      </c>
      <c r="C1114" s="562" t="s">
        <v>3453</v>
      </c>
      <c r="D1114" s="555" t="s">
        <v>23680</v>
      </c>
      <c r="E1114" s="562" t="s">
        <v>3452</v>
      </c>
      <c r="F1114" s="561">
        <v>269</v>
      </c>
    </row>
    <row r="1115" spans="1:6" x14ac:dyDescent="0.35">
      <c r="A1115" s="562" t="s">
        <v>465</v>
      </c>
      <c r="B1115" s="562" t="s">
        <v>1053</v>
      </c>
      <c r="C1115" s="562" t="s">
        <v>3451</v>
      </c>
      <c r="D1115" s="555" t="s">
        <v>23681</v>
      </c>
      <c r="E1115" s="562" t="s">
        <v>3450</v>
      </c>
      <c r="F1115" s="561">
        <v>191</v>
      </c>
    </row>
    <row r="1116" spans="1:6" x14ac:dyDescent="0.35">
      <c r="A1116" s="562" t="s">
        <v>465</v>
      </c>
      <c r="B1116" s="562" t="s">
        <v>1053</v>
      </c>
      <c r="C1116" s="562" t="s">
        <v>3408</v>
      </c>
      <c r="D1116" s="555" t="s">
        <v>23682</v>
      </c>
      <c r="E1116" s="562" t="s">
        <v>3407</v>
      </c>
      <c r="F1116" s="561">
        <v>60</v>
      </c>
    </row>
    <row r="1117" spans="1:6" x14ac:dyDescent="0.35">
      <c r="A1117" s="562" t="s">
        <v>466</v>
      </c>
      <c r="B1117" s="562" t="s">
        <v>1054</v>
      </c>
      <c r="C1117" s="562" t="s">
        <v>3408</v>
      </c>
      <c r="D1117" s="555" t="s">
        <v>23683</v>
      </c>
      <c r="E1117" s="562" t="s">
        <v>3407</v>
      </c>
      <c r="F1117" s="561">
        <v>60</v>
      </c>
    </row>
    <row r="1118" spans="1:6" x14ac:dyDescent="0.35">
      <c r="A1118" s="562" t="s">
        <v>466</v>
      </c>
      <c r="B1118" s="562" t="s">
        <v>1054</v>
      </c>
      <c r="C1118" s="562" t="s">
        <v>3438</v>
      </c>
      <c r="D1118" s="555" t="s">
        <v>23684</v>
      </c>
      <c r="E1118" s="562" t="s">
        <v>3437</v>
      </c>
      <c r="F1118" s="561">
        <v>95</v>
      </c>
    </row>
    <row r="1119" spans="1:6" x14ac:dyDescent="0.35">
      <c r="A1119" s="562" t="s">
        <v>466</v>
      </c>
      <c r="B1119" s="562" t="s">
        <v>1054</v>
      </c>
      <c r="C1119" s="562" t="s">
        <v>3428</v>
      </c>
      <c r="D1119" s="555" t="s">
        <v>23685</v>
      </c>
      <c r="E1119" s="562" t="s">
        <v>3427</v>
      </c>
      <c r="F1119" s="561">
        <v>105</v>
      </c>
    </row>
    <row r="1120" spans="1:6" x14ac:dyDescent="0.35">
      <c r="A1120" s="562" t="s">
        <v>466</v>
      </c>
      <c r="B1120" s="562" t="s">
        <v>1054</v>
      </c>
      <c r="C1120" s="562" t="s">
        <v>3426</v>
      </c>
      <c r="D1120" s="555" t="s">
        <v>23686</v>
      </c>
      <c r="E1120" s="562" t="s">
        <v>3425</v>
      </c>
      <c r="F1120" s="561">
        <v>105</v>
      </c>
    </row>
    <row r="1121" spans="1:6" x14ac:dyDescent="0.35">
      <c r="A1121" s="562" t="s">
        <v>466</v>
      </c>
      <c r="B1121" s="562" t="s">
        <v>1054</v>
      </c>
      <c r="C1121" s="562" t="s">
        <v>3448</v>
      </c>
      <c r="D1121" s="555" t="s">
        <v>23687</v>
      </c>
      <c r="E1121" s="562" t="s">
        <v>3447</v>
      </c>
      <c r="F1121" s="561">
        <v>70</v>
      </c>
    </row>
    <row r="1122" spans="1:6" x14ac:dyDescent="0.35">
      <c r="A1122" s="562" t="s">
        <v>466</v>
      </c>
      <c r="B1122" s="562" t="s">
        <v>1054</v>
      </c>
      <c r="C1122" s="562" t="s">
        <v>3446</v>
      </c>
      <c r="D1122" s="555" t="s">
        <v>23688</v>
      </c>
      <c r="E1122" s="562" t="s">
        <v>3445</v>
      </c>
      <c r="F1122" s="561">
        <v>70</v>
      </c>
    </row>
    <row r="1123" spans="1:6" x14ac:dyDescent="0.35">
      <c r="A1123" s="562" t="s">
        <v>466</v>
      </c>
      <c r="B1123" s="562" t="s">
        <v>1054</v>
      </c>
      <c r="C1123" s="562" t="s">
        <v>3444</v>
      </c>
      <c r="D1123" s="555" t="s">
        <v>23689</v>
      </c>
      <c r="E1123" s="562" t="s">
        <v>3443</v>
      </c>
      <c r="F1123" s="561">
        <v>70</v>
      </c>
    </row>
    <row r="1124" spans="1:6" x14ac:dyDescent="0.35">
      <c r="A1124" s="562" t="s">
        <v>466</v>
      </c>
      <c r="B1124" s="562" t="s">
        <v>1054</v>
      </c>
      <c r="C1124" s="562" t="s">
        <v>3442</v>
      </c>
      <c r="D1124" s="555" t="s">
        <v>23690</v>
      </c>
      <c r="E1124" s="562" t="s">
        <v>3441</v>
      </c>
      <c r="F1124" s="561">
        <v>35</v>
      </c>
    </row>
    <row r="1125" spans="1:6" x14ac:dyDescent="0.35">
      <c r="A1125" s="562" t="s">
        <v>467</v>
      </c>
      <c r="B1125" s="562" t="s">
        <v>1055</v>
      </c>
      <c r="C1125" s="562" t="s">
        <v>3408</v>
      </c>
      <c r="D1125" s="555" t="s">
        <v>23691</v>
      </c>
      <c r="E1125" s="562" t="s">
        <v>3407</v>
      </c>
      <c r="F1125" s="561">
        <v>60</v>
      </c>
    </row>
    <row r="1126" spans="1:6" x14ac:dyDescent="0.35">
      <c r="A1126" s="562" t="s">
        <v>467</v>
      </c>
      <c r="B1126" s="562" t="s">
        <v>1055</v>
      </c>
      <c r="C1126" s="562" t="s">
        <v>3440</v>
      </c>
      <c r="D1126" s="555" t="s">
        <v>23692</v>
      </c>
      <c r="E1126" s="562" t="s">
        <v>3439</v>
      </c>
      <c r="F1126" s="561">
        <v>81</v>
      </c>
    </row>
    <row r="1127" spans="1:6" x14ac:dyDescent="0.35">
      <c r="A1127" s="562" t="s">
        <v>467</v>
      </c>
      <c r="B1127" s="562" t="s">
        <v>1055</v>
      </c>
      <c r="C1127" s="562" t="s">
        <v>3438</v>
      </c>
      <c r="D1127" s="555" t="s">
        <v>23693</v>
      </c>
      <c r="E1127" s="562" t="s">
        <v>3437</v>
      </c>
      <c r="F1127" s="561">
        <v>94</v>
      </c>
    </row>
    <row r="1128" spans="1:6" x14ac:dyDescent="0.35">
      <c r="A1128" s="562" t="s">
        <v>467</v>
      </c>
      <c r="B1128" s="562" t="s">
        <v>1055</v>
      </c>
      <c r="C1128" s="562" t="s">
        <v>3428</v>
      </c>
      <c r="D1128" s="555" t="s">
        <v>23694</v>
      </c>
      <c r="E1128" s="562" t="s">
        <v>3427</v>
      </c>
      <c r="F1128" s="561">
        <v>104</v>
      </c>
    </row>
    <row r="1129" spans="1:6" x14ac:dyDescent="0.35">
      <c r="A1129" s="562" t="s">
        <v>467</v>
      </c>
      <c r="B1129" s="562" t="s">
        <v>1055</v>
      </c>
      <c r="C1129" s="562" t="s">
        <v>3436</v>
      </c>
      <c r="D1129" s="555" t="s">
        <v>23695</v>
      </c>
      <c r="E1129" s="562" t="s">
        <v>3435</v>
      </c>
      <c r="F1129" s="561">
        <v>58</v>
      </c>
    </row>
    <row r="1130" spans="1:6" x14ac:dyDescent="0.35">
      <c r="A1130" s="562" t="s">
        <v>467</v>
      </c>
      <c r="B1130" s="562" t="s">
        <v>1055</v>
      </c>
      <c r="C1130" s="562" t="s">
        <v>3434</v>
      </c>
      <c r="D1130" s="555" t="s">
        <v>23696</v>
      </c>
      <c r="E1130" s="562" t="s">
        <v>3433</v>
      </c>
      <c r="F1130" s="561">
        <v>139</v>
      </c>
    </row>
    <row r="1131" spans="1:6" x14ac:dyDescent="0.35">
      <c r="A1131" s="562" t="s">
        <v>467</v>
      </c>
      <c r="B1131" s="562" t="s">
        <v>1055</v>
      </c>
      <c r="C1131" s="562" t="s">
        <v>3426</v>
      </c>
      <c r="D1131" s="555" t="s">
        <v>23697</v>
      </c>
      <c r="E1131" s="562" t="s">
        <v>3425</v>
      </c>
      <c r="F1131" s="561">
        <v>104</v>
      </c>
    </row>
    <row r="1132" spans="1:6" x14ac:dyDescent="0.35">
      <c r="A1132" s="562" t="s">
        <v>468</v>
      </c>
      <c r="B1132" s="562" t="s">
        <v>1056</v>
      </c>
      <c r="C1132" s="562" t="s">
        <v>2805</v>
      </c>
      <c r="D1132" s="555" t="s">
        <v>23698</v>
      </c>
      <c r="E1132" s="562" t="s">
        <v>2804</v>
      </c>
      <c r="F1132" s="561">
        <v>148</v>
      </c>
    </row>
    <row r="1133" spans="1:6" x14ac:dyDescent="0.35">
      <c r="A1133" s="562" t="s">
        <v>468</v>
      </c>
      <c r="B1133" s="562" t="s">
        <v>1056</v>
      </c>
      <c r="C1133" s="562" t="s">
        <v>3432</v>
      </c>
      <c r="D1133" s="555" t="s">
        <v>23699</v>
      </c>
      <c r="E1133" s="562" t="s">
        <v>3431</v>
      </c>
      <c r="F1133" s="561">
        <v>73</v>
      </c>
    </row>
    <row r="1134" spans="1:6" x14ac:dyDescent="0.35">
      <c r="A1134" s="562" t="s">
        <v>468</v>
      </c>
      <c r="B1134" s="562" t="s">
        <v>1056</v>
      </c>
      <c r="C1134" s="562" t="s">
        <v>3430</v>
      </c>
      <c r="D1134" s="555" t="s">
        <v>23700</v>
      </c>
      <c r="E1134" s="562" t="s">
        <v>3429</v>
      </c>
      <c r="F1134" s="561">
        <v>219</v>
      </c>
    </row>
    <row r="1135" spans="1:6" x14ac:dyDescent="0.35">
      <c r="A1135" s="562" t="s">
        <v>468</v>
      </c>
      <c r="B1135" s="562" t="s">
        <v>1056</v>
      </c>
      <c r="C1135" s="562" t="s">
        <v>3408</v>
      </c>
      <c r="D1135" s="555" t="s">
        <v>23701</v>
      </c>
      <c r="E1135" s="562" t="s">
        <v>3407</v>
      </c>
      <c r="F1135" s="561">
        <v>60</v>
      </c>
    </row>
    <row r="1136" spans="1:6" x14ac:dyDescent="0.35">
      <c r="A1136" s="562" t="s">
        <v>469</v>
      </c>
      <c r="B1136" s="562" t="s">
        <v>1057</v>
      </c>
      <c r="C1136" s="562" t="s">
        <v>3408</v>
      </c>
      <c r="D1136" s="555" t="s">
        <v>23702</v>
      </c>
      <c r="E1136" s="562" t="s">
        <v>3407</v>
      </c>
      <c r="F1136" s="561">
        <v>60</v>
      </c>
    </row>
    <row r="1137" spans="1:6" x14ac:dyDescent="0.35">
      <c r="A1137" s="562" t="s">
        <v>469</v>
      </c>
      <c r="B1137" s="562" t="s">
        <v>1057</v>
      </c>
      <c r="C1137" s="562" t="s">
        <v>3428</v>
      </c>
      <c r="D1137" s="555" t="s">
        <v>23703</v>
      </c>
      <c r="E1137" s="562" t="s">
        <v>3427</v>
      </c>
      <c r="F1137" s="561">
        <v>106</v>
      </c>
    </row>
    <row r="1138" spans="1:6" x14ac:dyDescent="0.35">
      <c r="A1138" s="562" t="s">
        <v>469</v>
      </c>
      <c r="B1138" s="562" t="s">
        <v>1057</v>
      </c>
      <c r="C1138" s="562" t="s">
        <v>3426</v>
      </c>
      <c r="D1138" s="555" t="s">
        <v>23704</v>
      </c>
      <c r="E1138" s="562" t="s">
        <v>3425</v>
      </c>
      <c r="F1138" s="561">
        <v>106</v>
      </c>
    </row>
    <row r="1139" spans="1:6" x14ac:dyDescent="0.35">
      <c r="A1139" s="562" t="s">
        <v>469</v>
      </c>
      <c r="B1139" s="562" t="s">
        <v>1057</v>
      </c>
      <c r="C1139" s="562" t="s">
        <v>3424</v>
      </c>
      <c r="D1139" s="555" t="s">
        <v>23705</v>
      </c>
      <c r="E1139" s="562" t="s">
        <v>3423</v>
      </c>
      <c r="F1139" s="561">
        <v>153</v>
      </c>
    </row>
    <row r="1140" spans="1:6" x14ac:dyDescent="0.35">
      <c r="A1140" s="562" t="s">
        <v>469</v>
      </c>
      <c r="B1140" s="562" t="s">
        <v>1057</v>
      </c>
      <c r="C1140" s="562" t="s">
        <v>3422</v>
      </c>
      <c r="D1140" s="555" t="s">
        <v>23706</v>
      </c>
      <c r="E1140" s="562" t="s">
        <v>3421</v>
      </c>
      <c r="F1140" s="561">
        <v>59</v>
      </c>
    </row>
    <row r="1141" spans="1:6" x14ac:dyDescent="0.35">
      <c r="A1141" s="562" t="s">
        <v>469</v>
      </c>
      <c r="B1141" s="562" t="s">
        <v>1057</v>
      </c>
      <c r="C1141" s="562" t="s">
        <v>3420</v>
      </c>
      <c r="D1141" s="555" t="s">
        <v>23707</v>
      </c>
      <c r="E1141" s="562" t="s">
        <v>3419</v>
      </c>
      <c r="F1141" s="561">
        <v>96</v>
      </c>
    </row>
    <row r="1142" spans="1:6" x14ac:dyDescent="0.35">
      <c r="A1142" s="562" t="s">
        <v>470</v>
      </c>
      <c r="B1142" s="562" t="s">
        <v>1058</v>
      </c>
      <c r="C1142" s="562" t="s">
        <v>3418</v>
      </c>
      <c r="D1142" s="555" t="s">
        <v>23708</v>
      </c>
      <c r="E1142" s="562" t="s">
        <v>3417</v>
      </c>
      <c r="F1142" s="561">
        <v>104</v>
      </c>
    </row>
    <row r="1143" spans="1:6" x14ac:dyDescent="0.35">
      <c r="A1143" s="562" t="s">
        <v>470</v>
      </c>
      <c r="B1143" s="562" t="s">
        <v>1058</v>
      </c>
      <c r="C1143" s="562" t="s">
        <v>1575</v>
      </c>
      <c r="D1143" s="555" t="s">
        <v>23709</v>
      </c>
      <c r="E1143" s="562" t="s">
        <v>1574</v>
      </c>
      <c r="F1143" s="561">
        <v>70</v>
      </c>
    </row>
    <row r="1144" spans="1:6" x14ac:dyDescent="0.35">
      <c r="A1144" s="562" t="s">
        <v>470</v>
      </c>
      <c r="B1144" s="562" t="s">
        <v>1058</v>
      </c>
      <c r="C1144" s="562" t="s">
        <v>1571</v>
      </c>
      <c r="D1144" s="555" t="s">
        <v>23710</v>
      </c>
      <c r="E1144" s="562" t="s">
        <v>1570</v>
      </c>
      <c r="F1144" s="561">
        <v>70</v>
      </c>
    </row>
    <row r="1145" spans="1:6" ht="29" x14ac:dyDescent="0.35">
      <c r="A1145" s="562" t="s">
        <v>470</v>
      </c>
      <c r="B1145" s="562" t="s">
        <v>1058</v>
      </c>
      <c r="C1145" s="562" t="s">
        <v>3416</v>
      </c>
      <c r="D1145" s="555" t="s">
        <v>23711</v>
      </c>
      <c r="E1145" s="562" t="s">
        <v>3415</v>
      </c>
      <c r="F1145" s="561">
        <v>46</v>
      </c>
    </row>
    <row r="1146" spans="1:6" x14ac:dyDescent="0.35">
      <c r="A1146" s="562" t="s">
        <v>470</v>
      </c>
      <c r="B1146" s="562" t="s">
        <v>1058</v>
      </c>
      <c r="C1146" s="562" t="s">
        <v>3414</v>
      </c>
      <c r="D1146" s="555" t="s">
        <v>23712</v>
      </c>
      <c r="E1146" s="562" t="s">
        <v>3413</v>
      </c>
      <c r="F1146" s="561">
        <v>60</v>
      </c>
    </row>
    <row r="1147" spans="1:6" x14ac:dyDescent="0.35">
      <c r="A1147" s="562" t="s">
        <v>471</v>
      </c>
      <c r="B1147" s="562" t="s">
        <v>1059</v>
      </c>
      <c r="C1147" s="562" t="s">
        <v>3408</v>
      </c>
      <c r="D1147" s="555" t="s">
        <v>23713</v>
      </c>
      <c r="E1147" s="562" t="s">
        <v>3407</v>
      </c>
      <c r="F1147" s="561">
        <v>60</v>
      </c>
    </row>
    <row r="1148" spans="1:6" x14ac:dyDescent="0.35">
      <c r="A1148" s="562" t="s">
        <v>471</v>
      </c>
      <c r="B1148" s="562" t="s">
        <v>1059</v>
      </c>
      <c r="C1148" s="562" t="s">
        <v>3412</v>
      </c>
      <c r="D1148" s="555" t="s">
        <v>23714</v>
      </c>
      <c r="E1148" s="562" t="s">
        <v>3411</v>
      </c>
      <c r="F1148" s="561">
        <v>194</v>
      </c>
    </row>
    <row r="1149" spans="1:6" ht="29" x14ac:dyDescent="0.35">
      <c r="A1149" s="562" t="s">
        <v>471</v>
      </c>
      <c r="B1149" s="562" t="s">
        <v>1059</v>
      </c>
      <c r="C1149" s="562" t="s">
        <v>3406</v>
      </c>
      <c r="D1149" s="555" t="s">
        <v>23715</v>
      </c>
      <c r="E1149" s="562" t="s">
        <v>3405</v>
      </c>
      <c r="F1149" s="561">
        <v>98</v>
      </c>
    </row>
    <row r="1150" spans="1:6" x14ac:dyDescent="0.35">
      <c r="A1150" s="562" t="s">
        <v>471</v>
      </c>
      <c r="B1150" s="562" t="s">
        <v>1059</v>
      </c>
      <c r="C1150" s="562" t="s">
        <v>3404</v>
      </c>
      <c r="D1150" s="555" t="s">
        <v>23716</v>
      </c>
      <c r="E1150" s="562" t="s">
        <v>3403</v>
      </c>
      <c r="F1150" s="561">
        <v>130</v>
      </c>
    </row>
    <row r="1151" spans="1:6" x14ac:dyDescent="0.35">
      <c r="A1151" s="562" t="s">
        <v>471</v>
      </c>
      <c r="B1151" s="562" t="s">
        <v>1059</v>
      </c>
      <c r="C1151" s="562" t="s">
        <v>3410</v>
      </c>
      <c r="D1151" s="555" t="s">
        <v>23717</v>
      </c>
      <c r="E1151" s="562" t="s">
        <v>3409</v>
      </c>
      <c r="F1151" s="561">
        <v>98</v>
      </c>
    </row>
    <row r="1152" spans="1:6" x14ac:dyDescent="0.35">
      <c r="A1152" s="562" t="s">
        <v>472</v>
      </c>
      <c r="B1152" s="562" t="s">
        <v>1060</v>
      </c>
      <c r="C1152" s="562" t="s">
        <v>2164</v>
      </c>
      <c r="D1152" s="555" t="s">
        <v>23718</v>
      </c>
      <c r="E1152" s="562" t="s">
        <v>2163</v>
      </c>
      <c r="F1152" s="561">
        <v>43</v>
      </c>
    </row>
    <row r="1153" spans="1:6" x14ac:dyDescent="0.35">
      <c r="A1153" s="562" t="s">
        <v>472</v>
      </c>
      <c r="B1153" s="562" t="s">
        <v>1060</v>
      </c>
      <c r="C1153" s="562" t="s">
        <v>3408</v>
      </c>
      <c r="D1153" s="555" t="s">
        <v>23719</v>
      </c>
      <c r="E1153" s="562" t="s">
        <v>3407</v>
      </c>
      <c r="F1153" s="561">
        <v>60</v>
      </c>
    </row>
    <row r="1154" spans="1:6" ht="29" x14ac:dyDescent="0.35">
      <c r="A1154" s="562" t="s">
        <v>472</v>
      </c>
      <c r="B1154" s="562" t="s">
        <v>1060</v>
      </c>
      <c r="C1154" s="562" t="s">
        <v>3406</v>
      </c>
      <c r="D1154" s="555" t="s">
        <v>23720</v>
      </c>
      <c r="E1154" s="562" t="s">
        <v>3405</v>
      </c>
      <c r="F1154" s="561">
        <v>96</v>
      </c>
    </row>
    <row r="1155" spans="1:6" x14ac:dyDescent="0.35">
      <c r="A1155" s="562" t="s">
        <v>472</v>
      </c>
      <c r="B1155" s="562" t="s">
        <v>1060</v>
      </c>
      <c r="C1155" s="562" t="s">
        <v>3404</v>
      </c>
      <c r="D1155" s="555" t="s">
        <v>23721</v>
      </c>
      <c r="E1155" s="562" t="s">
        <v>3403</v>
      </c>
      <c r="F1155" s="561">
        <v>128</v>
      </c>
    </row>
    <row r="1156" spans="1:6" x14ac:dyDescent="0.35">
      <c r="A1156" s="562" t="s">
        <v>472</v>
      </c>
      <c r="B1156" s="562" t="s">
        <v>1060</v>
      </c>
      <c r="C1156" s="562" t="s">
        <v>3402</v>
      </c>
      <c r="D1156" s="555" t="s">
        <v>23722</v>
      </c>
      <c r="E1156" s="562" t="s">
        <v>3401</v>
      </c>
      <c r="F1156" s="561">
        <v>63</v>
      </c>
    </row>
    <row r="1157" spans="1:6" x14ac:dyDescent="0.35">
      <c r="A1157" s="562" t="s">
        <v>472</v>
      </c>
      <c r="B1157" s="562" t="s">
        <v>1060</v>
      </c>
      <c r="C1157" s="562" t="s">
        <v>3400</v>
      </c>
      <c r="D1157" s="555" t="s">
        <v>23723</v>
      </c>
      <c r="E1157" s="562" t="s">
        <v>3399</v>
      </c>
      <c r="F1157" s="561">
        <v>85</v>
      </c>
    </row>
    <row r="1158" spans="1:6" x14ac:dyDescent="0.35">
      <c r="A1158" s="562" t="s">
        <v>472</v>
      </c>
      <c r="B1158" s="562" t="s">
        <v>1060</v>
      </c>
      <c r="C1158" s="562" t="s">
        <v>3398</v>
      </c>
      <c r="D1158" s="555" t="s">
        <v>23724</v>
      </c>
      <c r="E1158" s="562" t="s">
        <v>3397</v>
      </c>
      <c r="F1158" s="561">
        <v>64</v>
      </c>
    </row>
    <row r="1159" spans="1:6" x14ac:dyDescent="0.35">
      <c r="A1159" s="562" t="s">
        <v>472</v>
      </c>
      <c r="B1159" s="562" t="s">
        <v>1060</v>
      </c>
      <c r="C1159" s="562" t="s">
        <v>3396</v>
      </c>
      <c r="D1159" s="555" t="s">
        <v>23725</v>
      </c>
      <c r="E1159" s="562" t="s">
        <v>3395</v>
      </c>
      <c r="F1159" s="561">
        <v>85</v>
      </c>
    </row>
    <row r="1160" spans="1:6" x14ac:dyDescent="0.35">
      <c r="A1160" s="562" t="s">
        <v>472</v>
      </c>
      <c r="B1160" s="562" t="s">
        <v>1060</v>
      </c>
      <c r="C1160" s="562" t="s">
        <v>3394</v>
      </c>
      <c r="D1160" s="555" t="s">
        <v>23726</v>
      </c>
      <c r="E1160" s="562" t="s">
        <v>3393</v>
      </c>
      <c r="F1160" s="561">
        <v>96</v>
      </c>
    </row>
    <row r="1161" spans="1:6" x14ac:dyDescent="0.35">
      <c r="A1161" s="557" t="s">
        <v>473</v>
      </c>
      <c r="B1161" s="557" t="s">
        <v>1061</v>
      </c>
      <c r="C1161" s="557" t="s">
        <v>1731</v>
      </c>
      <c r="D1161" s="555" t="s">
        <v>23727</v>
      </c>
      <c r="E1161" s="557" t="s">
        <v>1730</v>
      </c>
      <c r="F1161" s="561">
        <v>57</v>
      </c>
    </row>
    <row r="1162" spans="1:6" x14ac:dyDescent="0.35">
      <c r="A1162" s="557" t="s">
        <v>473</v>
      </c>
      <c r="B1162" s="557" t="s">
        <v>1061</v>
      </c>
      <c r="C1162" s="557" t="s">
        <v>3392</v>
      </c>
      <c r="D1162" s="555" t="s">
        <v>23728</v>
      </c>
      <c r="E1162" s="557" t="s">
        <v>3391</v>
      </c>
      <c r="F1162" s="561">
        <v>149</v>
      </c>
    </row>
    <row r="1163" spans="1:6" x14ac:dyDescent="0.35">
      <c r="A1163" s="557" t="s">
        <v>473</v>
      </c>
      <c r="B1163" s="557" t="s">
        <v>1061</v>
      </c>
      <c r="C1163" s="557" t="s">
        <v>3390</v>
      </c>
      <c r="D1163" s="555" t="s">
        <v>23729</v>
      </c>
      <c r="E1163" s="557" t="s">
        <v>3389</v>
      </c>
      <c r="F1163" s="561">
        <v>149</v>
      </c>
    </row>
    <row r="1164" spans="1:6" x14ac:dyDescent="0.35">
      <c r="A1164" s="557" t="s">
        <v>473</v>
      </c>
      <c r="B1164" s="557" t="s">
        <v>1061</v>
      </c>
      <c r="C1164" s="557" t="s">
        <v>3388</v>
      </c>
      <c r="D1164" s="555" t="s">
        <v>23730</v>
      </c>
      <c r="E1164" s="557" t="s">
        <v>3387</v>
      </c>
      <c r="F1164" s="561">
        <v>251</v>
      </c>
    </row>
    <row r="1165" spans="1:6" x14ac:dyDescent="0.35">
      <c r="A1165" s="557" t="s">
        <v>473</v>
      </c>
      <c r="B1165" s="557" t="s">
        <v>1061</v>
      </c>
      <c r="C1165" s="557" t="s">
        <v>1777</v>
      </c>
      <c r="D1165" s="555" t="s">
        <v>23731</v>
      </c>
      <c r="E1165" s="557" t="s">
        <v>1776</v>
      </c>
      <c r="F1165" s="561">
        <v>34</v>
      </c>
    </row>
    <row r="1166" spans="1:6" x14ac:dyDescent="0.35">
      <c r="A1166" s="557" t="s">
        <v>474</v>
      </c>
      <c r="B1166" s="557" t="s">
        <v>1062</v>
      </c>
      <c r="C1166" s="557" t="s">
        <v>3386</v>
      </c>
      <c r="D1166" s="555" t="s">
        <v>23732</v>
      </c>
      <c r="E1166" s="557" t="s">
        <v>3385</v>
      </c>
      <c r="F1166" s="561">
        <v>213</v>
      </c>
    </row>
    <row r="1167" spans="1:6" x14ac:dyDescent="0.35">
      <c r="A1167" s="557" t="s">
        <v>474</v>
      </c>
      <c r="B1167" s="557" t="s">
        <v>1062</v>
      </c>
      <c r="C1167" s="557" t="s">
        <v>3384</v>
      </c>
      <c r="D1167" s="555" t="s">
        <v>23733</v>
      </c>
      <c r="E1167" s="557" t="s">
        <v>3383</v>
      </c>
      <c r="F1167" s="561">
        <v>157</v>
      </c>
    </row>
    <row r="1168" spans="1:6" x14ac:dyDescent="0.35">
      <c r="A1168" s="557" t="s">
        <v>474</v>
      </c>
      <c r="B1168" s="557" t="s">
        <v>1062</v>
      </c>
      <c r="C1168" s="557" t="s">
        <v>3382</v>
      </c>
      <c r="D1168" s="555" t="s">
        <v>23734</v>
      </c>
      <c r="E1168" s="557" t="s">
        <v>3381</v>
      </c>
      <c r="F1168" s="561">
        <v>157</v>
      </c>
    </row>
    <row r="1169" spans="1:6" ht="29" x14ac:dyDescent="0.35">
      <c r="A1169" s="557" t="s">
        <v>474</v>
      </c>
      <c r="B1169" s="557" t="s">
        <v>1062</v>
      </c>
      <c r="C1169" s="557" t="s">
        <v>3380</v>
      </c>
      <c r="D1169" s="555" t="s">
        <v>23735</v>
      </c>
      <c r="E1169" s="557" t="s">
        <v>3379</v>
      </c>
      <c r="F1169" s="561">
        <v>135</v>
      </c>
    </row>
    <row r="1170" spans="1:6" ht="29" x14ac:dyDescent="0.35">
      <c r="A1170" s="557" t="s">
        <v>474</v>
      </c>
      <c r="B1170" s="557" t="s">
        <v>1062</v>
      </c>
      <c r="C1170" s="557" t="s">
        <v>3378</v>
      </c>
      <c r="D1170" s="555" t="s">
        <v>23736</v>
      </c>
      <c r="E1170" s="557" t="s">
        <v>3377</v>
      </c>
      <c r="F1170" s="561">
        <v>135</v>
      </c>
    </row>
    <row r="1171" spans="1:6" x14ac:dyDescent="0.35">
      <c r="A1171" s="557" t="s">
        <v>475</v>
      </c>
      <c r="B1171" s="557" t="s">
        <v>1063</v>
      </c>
      <c r="C1171" s="557" t="s">
        <v>3376</v>
      </c>
      <c r="D1171" s="555" t="s">
        <v>23737</v>
      </c>
      <c r="E1171" s="557" t="s">
        <v>3375</v>
      </c>
      <c r="F1171" s="561">
        <v>219</v>
      </c>
    </row>
    <row r="1172" spans="1:6" x14ac:dyDescent="0.35">
      <c r="A1172" s="557" t="s">
        <v>475</v>
      </c>
      <c r="B1172" s="557" t="s">
        <v>1063</v>
      </c>
      <c r="C1172" s="557" t="s">
        <v>3278</v>
      </c>
      <c r="D1172" s="555" t="s">
        <v>23738</v>
      </c>
      <c r="E1172" s="557" t="s">
        <v>3277</v>
      </c>
      <c r="F1172" s="561">
        <v>97</v>
      </c>
    </row>
    <row r="1173" spans="1:6" x14ac:dyDescent="0.35">
      <c r="A1173" s="557" t="s">
        <v>475</v>
      </c>
      <c r="B1173" s="557" t="s">
        <v>1063</v>
      </c>
      <c r="C1173" s="557" t="s">
        <v>3374</v>
      </c>
      <c r="D1173" s="555" t="s">
        <v>23739</v>
      </c>
      <c r="E1173" s="557" t="s">
        <v>3373</v>
      </c>
      <c r="F1173" s="561">
        <v>134</v>
      </c>
    </row>
    <row r="1174" spans="1:6" ht="29" x14ac:dyDescent="0.35">
      <c r="A1174" s="557" t="s">
        <v>476</v>
      </c>
      <c r="B1174" s="557" t="s">
        <v>1064</v>
      </c>
      <c r="C1174" s="557" t="s">
        <v>3372</v>
      </c>
      <c r="D1174" s="555" t="s">
        <v>23740</v>
      </c>
      <c r="E1174" s="557" t="s">
        <v>3371</v>
      </c>
      <c r="F1174" s="561">
        <v>231</v>
      </c>
    </row>
    <row r="1175" spans="1:6" x14ac:dyDescent="0.35">
      <c r="A1175" s="557" t="s">
        <v>476</v>
      </c>
      <c r="B1175" s="557" t="s">
        <v>1064</v>
      </c>
      <c r="C1175" s="557" t="s">
        <v>3370</v>
      </c>
      <c r="D1175" s="555" t="s">
        <v>23741</v>
      </c>
      <c r="E1175" s="557" t="s">
        <v>3369</v>
      </c>
      <c r="F1175" s="561">
        <v>254</v>
      </c>
    </row>
    <row r="1176" spans="1:6" x14ac:dyDescent="0.35">
      <c r="A1176" s="557" t="s">
        <v>476</v>
      </c>
      <c r="B1176" s="557" t="s">
        <v>1064</v>
      </c>
      <c r="C1176" s="557" t="s">
        <v>3368</v>
      </c>
      <c r="D1176" s="555" t="s">
        <v>23742</v>
      </c>
      <c r="E1176" s="557" t="s">
        <v>3367</v>
      </c>
      <c r="F1176" s="561">
        <v>115</v>
      </c>
    </row>
    <row r="1177" spans="1:6" ht="29" x14ac:dyDescent="0.35">
      <c r="A1177" s="557" t="s">
        <v>477</v>
      </c>
      <c r="B1177" s="557" t="s">
        <v>1065</v>
      </c>
      <c r="C1177" s="557" t="s">
        <v>1731</v>
      </c>
      <c r="D1177" s="555" t="s">
        <v>23743</v>
      </c>
      <c r="E1177" s="557" t="s">
        <v>1730</v>
      </c>
      <c r="F1177" s="561">
        <v>65</v>
      </c>
    </row>
    <row r="1178" spans="1:6" ht="29" x14ac:dyDescent="0.35">
      <c r="A1178" s="557" t="s">
        <v>477</v>
      </c>
      <c r="B1178" s="557" t="s">
        <v>1065</v>
      </c>
      <c r="C1178" s="557" t="s">
        <v>1777</v>
      </c>
      <c r="D1178" s="555" t="s">
        <v>23744</v>
      </c>
      <c r="E1178" s="557" t="s">
        <v>1776</v>
      </c>
      <c r="F1178" s="561">
        <v>39</v>
      </c>
    </row>
    <row r="1179" spans="1:6" ht="29" x14ac:dyDescent="0.35">
      <c r="A1179" s="557" t="s">
        <v>477</v>
      </c>
      <c r="B1179" s="557" t="s">
        <v>1065</v>
      </c>
      <c r="C1179" s="557" t="s">
        <v>3366</v>
      </c>
      <c r="D1179" s="555" t="s">
        <v>23745</v>
      </c>
      <c r="E1179" s="557" t="s">
        <v>3365</v>
      </c>
      <c r="F1179" s="561">
        <v>92</v>
      </c>
    </row>
    <row r="1180" spans="1:6" ht="43.5" x14ac:dyDescent="0.35">
      <c r="A1180" s="557" t="s">
        <v>477</v>
      </c>
      <c r="B1180" s="557" t="s">
        <v>1065</v>
      </c>
      <c r="C1180" s="557" t="s">
        <v>3364</v>
      </c>
      <c r="D1180" s="555" t="s">
        <v>23746</v>
      </c>
      <c r="E1180" s="557" t="s">
        <v>3363</v>
      </c>
      <c r="F1180" s="561">
        <v>144</v>
      </c>
    </row>
    <row r="1181" spans="1:6" ht="29" x14ac:dyDescent="0.35">
      <c r="A1181" s="562" t="s">
        <v>478</v>
      </c>
      <c r="B1181" s="562" t="s">
        <v>1066</v>
      </c>
      <c r="C1181" s="562" t="s">
        <v>3362</v>
      </c>
      <c r="D1181" s="555" t="s">
        <v>23747</v>
      </c>
      <c r="E1181" s="562" t="s">
        <v>3361</v>
      </c>
      <c r="F1181" s="561">
        <v>264</v>
      </c>
    </row>
    <row r="1182" spans="1:6" ht="29" x14ac:dyDescent="0.35">
      <c r="A1182" s="562" t="s">
        <v>478</v>
      </c>
      <c r="B1182" s="562" t="s">
        <v>1066</v>
      </c>
      <c r="C1182" s="562" t="s">
        <v>3360</v>
      </c>
      <c r="D1182" s="555" t="s">
        <v>23748</v>
      </c>
      <c r="E1182" s="562" t="s">
        <v>3359</v>
      </c>
      <c r="F1182" s="561">
        <v>126</v>
      </c>
    </row>
    <row r="1183" spans="1:6" ht="29" x14ac:dyDescent="0.35">
      <c r="A1183" s="562" t="s">
        <v>478</v>
      </c>
      <c r="B1183" s="562" t="s">
        <v>1066</v>
      </c>
      <c r="C1183" s="562" t="s">
        <v>3358</v>
      </c>
      <c r="D1183" s="555" t="s">
        <v>23749</v>
      </c>
      <c r="E1183" s="562" t="s">
        <v>3357</v>
      </c>
      <c r="F1183" s="561">
        <v>120</v>
      </c>
    </row>
    <row r="1184" spans="1:6" x14ac:dyDescent="0.35">
      <c r="A1184" s="557" t="s">
        <v>479</v>
      </c>
      <c r="B1184" s="557" t="s">
        <v>1067</v>
      </c>
      <c r="C1184" s="557" t="s">
        <v>3356</v>
      </c>
      <c r="D1184" s="555" t="s">
        <v>23750</v>
      </c>
      <c r="E1184" s="557" t="s">
        <v>3355</v>
      </c>
      <c r="F1184" s="561">
        <v>34</v>
      </c>
    </row>
    <row r="1185" spans="1:6" x14ac:dyDescent="0.35">
      <c r="A1185" s="557" t="s">
        <v>479</v>
      </c>
      <c r="B1185" s="557" t="s">
        <v>1067</v>
      </c>
      <c r="C1185" s="557" t="s">
        <v>2631</v>
      </c>
      <c r="D1185" s="555" t="s">
        <v>23751</v>
      </c>
      <c r="E1185" s="557" t="s">
        <v>2630</v>
      </c>
      <c r="F1185" s="561">
        <v>60</v>
      </c>
    </row>
    <row r="1186" spans="1:6" x14ac:dyDescent="0.35">
      <c r="A1186" s="557" t="s">
        <v>479</v>
      </c>
      <c r="B1186" s="557" t="s">
        <v>1067</v>
      </c>
      <c r="C1186" s="557" t="s">
        <v>3354</v>
      </c>
      <c r="D1186" s="555" t="s">
        <v>23752</v>
      </c>
      <c r="E1186" s="557" t="s">
        <v>3353</v>
      </c>
      <c r="F1186" s="561">
        <v>140</v>
      </c>
    </row>
    <row r="1187" spans="1:6" x14ac:dyDescent="0.35">
      <c r="A1187" s="557" t="s">
        <v>479</v>
      </c>
      <c r="B1187" s="557" t="s">
        <v>1067</v>
      </c>
      <c r="C1187" s="557" t="s">
        <v>3352</v>
      </c>
      <c r="D1187" s="555" t="s">
        <v>23753</v>
      </c>
      <c r="E1187" s="557" t="s">
        <v>3351</v>
      </c>
      <c r="F1187" s="561">
        <v>140</v>
      </c>
    </row>
    <row r="1188" spans="1:6" x14ac:dyDescent="0.35">
      <c r="A1188" s="557" t="s">
        <v>479</v>
      </c>
      <c r="B1188" s="557" t="s">
        <v>1067</v>
      </c>
      <c r="C1188" s="557" t="s">
        <v>3350</v>
      </c>
      <c r="D1188" s="555" t="s">
        <v>23754</v>
      </c>
      <c r="E1188" s="557" t="s">
        <v>3349</v>
      </c>
      <c r="F1188" s="561">
        <v>266</v>
      </c>
    </row>
    <row r="1189" spans="1:6" ht="29" x14ac:dyDescent="0.35">
      <c r="A1189" s="562" t="s">
        <v>480</v>
      </c>
      <c r="B1189" s="562" t="s">
        <v>1068</v>
      </c>
      <c r="C1189" s="562" t="s">
        <v>3348</v>
      </c>
      <c r="D1189" s="555" t="s">
        <v>23755</v>
      </c>
      <c r="E1189" s="562" t="s">
        <v>3347</v>
      </c>
      <c r="F1189" s="561">
        <v>102</v>
      </c>
    </row>
    <row r="1190" spans="1:6" ht="29" x14ac:dyDescent="0.35">
      <c r="A1190" s="562" t="s">
        <v>480</v>
      </c>
      <c r="B1190" s="562" t="s">
        <v>1068</v>
      </c>
      <c r="C1190" s="562" t="s">
        <v>3346</v>
      </c>
      <c r="D1190" s="555" t="s">
        <v>23756</v>
      </c>
      <c r="E1190" s="562" t="s">
        <v>3345</v>
      </c>
      <c r="F1190" s="561">
        <v>64</v>
      </c>
    </row>
    <row r="1191" spans="1:6" ht="29" x14ac:dyDescent="0.35">
      <c r="A1191" s="562" t="s">
        <v>480</v>
      </c>
      <c r="B1191" s="562" t="s">
        <v>1068</v>
      </c>
      <c r="C1191" s="562" t="s">
        <v>3344</v>
      </c>
      <c r="D1191" s="555" t="s">
        <v>23757</v>
      </c>
      <c r="E1191" s="562" t="s">
        <v>3343</v>
      </c>
      <c r="F1191" s="561">
        <v>102</v>
      </c>
    </row>
    <row r="1192" spans="1:6" ht="29" x14ac:dyDescent="0.35">
      <c r="A1192" s="562" t="s">
        <v>480</v>
      </c>
      <c r="B1192" s="562" t="s">
        <v>1068</v>
      </c>
      <c r="C1192" s="562" t="s">
        <v>3342</v>
      </c>
      <c r="D1192" s="555" t="s">
        <v>23758</v>
      </c>
      <c r="E1192" s="562" t="s">
        <v>3341</v>
      </c>
      <c r="F1192" s="561">
        <v>102</v>
      </c>
    </row>
    <row r="1193" spans="1:6" ht="29" x14ac:dyDescent="0.35">
      <c r="A1193" s="562" t="s">
        <v>480</v>
      </c>
      <c r="B1193" s="562" t="s">
        <v>1068</v>
      </c>
      <c r="C1193" s="562" t="s">
        <v>3292</v>
      </c>
      <c r="D1193" s="555" t="s">
        <v>23759</v>
      </c>
      <c r="E1193" s="562" t="s">
        <v>3291</v>
      </c>
      <c r="F1193" s="561">
        <v>50</v>
      </c>
    </row>
    <row r="1194" spans="1:6" x14ac:dyDescent="0.35">
      <c r="A1194" s="562" t="s">
        <v>481</v>
      </c>
      <c r="B1194" s="562" t="s">
        <v>1069</v>
      </c>
      <c r="C1194" s="562" t="s">
        <v>3298</v>
      </c>
      <c r="D1194" s="555" t="s">
        <v>23760</v>
      </c>
      <c r="E1194" s="562" t="s">
        <v>3297</v>
      </c>
      <c r="F1194" s="561">
        <v>50</v>
      </c>
    </row>
    <row r="1195" spans="1:6" x14ac:dyDescent="0.35">
      <c r="A1195" s="562" t="s">
        <v>481</v>
      </c>
      <c r="B1195" s="562" t="s">
        <v>1069</v>
      </c>
      <c r="C1195" s="562" t="s">
        <v>3340</v>
      </c>
      <c r="D1195" s="555" t="s">
        <v>23761</v>
      </c>
      <c r="E1195" s="562" t="s">
        <v>3339</v>
      </c>
      <c r="F1195" s="561">
        <v>175</v>
      </c>
    </row>
    <row r="1196" spans="1:6" x14ac:dyDescent="0.35">
      <c r="A1196" s="562" t="s">
        <v>481</v>
      </c>
      <c r="B1196" s="562" t="s">
        <v>1069</v>
      </c>
      <c r="C1196" s="562" t="s">
        <v>3338</v>
      </c>
      <c r="D1196" s="555" t="s">
        <v>23762</v>
      </c>
      <c r="E1196" s="562" t="s">
        <v>3337</v>
      </c>
      <c r="F1196" s="561">
        <v>175</v>
      </c>
    </row>
    <row r="1197" spans="1:6" x14ac:dyDescent="0.35">
      <c r="A1197" s="562" t="s">
        <v>481</v>
      </c>
      <c r="B1197" s="562" t="s">
        <v>1069</v>
      </c>
      <c r="C1197" s="562" t="s">
        <v>3336</v>
      </c>
      <c r="D1197" s="555" t="s">
        <v>23763</v>
      </c>
      <c r="E1197" s="562" t="s">
        <v>3335</v>
      </c>
      <c r="F1197" s="561">
        <v>200</v>
      </c>
    </row>
    <row r="1198" spans="1:6" x14ac:dyDescent="0.35">
      <c r="A1198" s="562" t="s">
        <v>482</v>
      </c>
      <c r="B1198" s="562" t="s">
        <v>1070</v>
      </c>
      <c r="C1198" s="562" t="s">
        <v>3334</v>
      </c>
      <c r="D1198" s="555" t="s">
        <v>23764</v>
      </c>
      <c r="E1198" s="557" t="s">
        <v>3333</v>
      </c>
      <c r="F1198" s="561">
        <v>235</v>
      </c>
    </row>
    <row r="1199" spans="1:6" x14ac:dyDescent="0.35">
      <c r="A1199" s="562" t="s">
        <v>482</v>
      </c>
      <c r="B1199" s="562" t="s">
        <v>1070</v>
      </c>
      <c r="C1199" s="562" t="s">
        <v>3332</v>
      </c>
      <c r="D1199" s="555" t="s">
        <v>23765</v>
      </c>
      <c r="E1199" s="557" t="s">
        <v>3331</v>
      </c>
      <c r="F1199" s="561">
        <v>289</v>
      </c>
    </row>
    <row r="1200" spans="1:6" ht="29" x14ac:dyDescent="0.35">
      <c r="A1200" s="562" t="s">
        <v>482</v>
      </c>
      <c r="B1200" s="562" t="s">
        <v>1070</v>
      </c>
      <c r="C1200" s="562" t="s">
        <v>3330</v>
      </c>
      <c r="D1200" s="555" t="s">
        <v>23766</v>
      </c>
      <c r="E1200" s="557" t="s">
        <v>3329</v>
      </c>
      <c r="F1200" s="561">
        <v>266</v>
      </c>
    </row>
    <row r="1201" spans="1:6" ht="29" x14ac:dyDescent="0.35">
      <c r="A1201" s="562" t="s">
        <v>483</v>
      </c>
      <c r="B1201" s="562" t="s">
        <v>1071</v>
      </c>
      <c r="C1201" s="562" t="s">
        <v>3292</v>
      </c>
      <c r="D1201" s="555" t="s">
        <v>23767</v>
      </c>
      <c r="E1201" s="562" t="s">
        <v>3291</v>
      </c>
      <c r="F1201" s="561">
        <v>50</v>
      </c>
    </row>
    <row r="1202" spans="1:6" ht="29" x14ac:dyDescent="0.35">
      <c r="A1202" s="562" t="s">
        <v>483</v>
      </c>
      <c r="B1202" s="562" t="s">
        <v>1071</v>
      </c>
      <c r="C1202" s="562" t="s">
        <v>3328</v>
      </c>
      <c r="D1202" s="555" t="s">
        <v>23768</v>
      </c>
      <c r="E1202" s="562" t="s">
        <v>3327</v>
      </c>
      <c r="F1202" s="561">
        <v>111</v>
      </c>
    </row>
    <row r="1203" spans="1:6" ht="29" x14ac:dyDescent="0.35">
      <c r="A1203" s="562" t="s">
        <v>483</v>
      </c>
      <c r="B1203" s="562" t="s">
        <v>1071</v>
      </c>
      <c r="C1203" s="562" t="s">
        <v>3326</v>
      </c>
      <c r="D1203" s="555" t="s">
        <v>23769</v>
      </c>
      <c r="E1203" s="562" t="s">
        <v>3325</v>
      </c>
      <c r="F1203" s="561">
        <v>111</v>
      </c>
    </row>
    <row r="1204" spans="1:6" ht="29" x14ac:dyDescent="0.35">
      <c r="A1204" s="562" t="s">
        <v>483</v>
      </c>
      <c r="B1204" s="562" t="s">
        <v>1071</v>
      </c>
      <c r="C1204" s="562" t="s">
        <v>3324</v>
      </c>
      <c r="D1204" s="555" t="s">
        <v>23770</v>
      </c>
      <c r="E1204" s="562" t="s">
        <v>3323</v>
      </c>
      <c r="F1204" s="561">
        <v>198</v>
      </c>
    </row>
    <row r="1205" spans="1:6" ht="29" x14ac:dyDescent="0.35">
      <c r="A1205" s="562" t="s">
        <v>484</v>
      </c>
      <c r="B1205" s="562" t="s">
        <v>1072</v>
      </c>
      <c r="C1205" s="562" t="s">
        <v>3322</v>
      </c>
      <c r="D1205" s="555" t="s">
        <v>23771</v>
      </c>
      <c r="E1205" s="562" t="s">
        <v>3321</v>
      </c>
      <c r="F1205" s="561">
        <v>194</v>
      </c>
    </row>
    <row r="1206" spans="1:6" ht="29" x14ac:dyDescent="0.35">
      <c r="A1206" s="562" t="s">
        <v>484</v>
      </c>
      <c r="B1206" s="562" t="s">
        <v>1072</v>
      </c>
      <c r="C1206" s="562" t="s">
        <v>3320</v>
      </c>
      <c r="D1206" s="555" t="s">
        <v>23772</v>
      </c>
      <c r="E1206" s="562" t="s">
        <v>3319</v>
      </c>
      <c r="F1206" s="561">
        <v>181</v>
      </c>
    </row>
    <row r="1207" spans="1:6" ht="29" x14ac:dyDescent="0.35">
      <c r="A1207" s="562" t="s">
        <v>484</v>
      </c>
      <c r="B1207" s="562" t="s">
        <v>1072</v>
      </c>
      <c r="C1207" s="562" t="s">
        <v>3318</v>
      </c>
      <c r="D1207" s="555" t="s">
        <v>23773</v>
      </c>
      <c r="E1207" s="562" t="s">
        <v>3317</v>
      </c>
      <c r="F1207" s="561">
        <v>134</v>
      </c>
    </row>
    <row r="1208" spans="1:6" ht="29" x14ac:dyDescent="0.35">
      <c r="A1208" s="562" t="s">
        <v>484</v>
      </c>
      <c r="B1208" s="562" t="s">
        <v>1072</v>
      </c>
      <c r="C1208" s="562" t="s">
        <v>3316</v>
      </c>
      <c r="D1208" s="555" t="s">
        <v>23774</v>
      </c>
      <c r="E1208" s="562" t="s">
        <v>3315</v>
      </c>
      <c r="F1208" s="561">
        <v>181</v>
      </c>
    </row>
    <row r="1209" spans="1:6" ht="29" x14ac:dyDescent="0.35">
      <c r="A1209" s="562" t="s">
        <v>485</v>
      </c>
      <c r="B1209" s="562" t="s">
        <v>1073</v>
      </c>
      <c r="C1209" s="562" t="s">
        <v>3298</v>
      </c>
      <c r="D1209" s="555" t="s">
        <v>23775</v>
      </c>
      <c r="E1209" s="562" t="s">
        <v>3297</v>
      </c>
      <c r="F1209" s="561">
        <v>50</v>
      </c>
    </row>
    <row r="1210" spans="1:6" ht="29" x14ac:dyDescent="0.35">
      <c r="A1210" s="562" t="s">
        <v>485</v>
      </c>
      <c r="B1210" s="562" t="s">
        <v>1073</v>
      </c>
      <c r="C1210" s="562" t="s">
        <v>3314</v>
      </c>
      <c r="D1210" s="555" t="s">
        <v>23776</v>
      </c>
      <c r="E1210" s="562" t="s">
        <v>3313</v>
      </c>
      <c r="F1210" s="561">
        <v>270</v>
      </c>
    </row>
    <row r="1211" spans="1:6" ht="29" x14ac:dyDescent="0.35">
      <c r="A1211" s="562" t="s">
        <v>485</v>
      </c>
      <c r="B1211" s="562" t="s">
        <v>1073</v>
      </c>
      <c r="C1211" s="562" t="s">
        <v>3312</v>
      </c>
      <c r="D1211" s="555" t="s">
        <v>23777</v>
      </c>
      <c r="E1211" s="562" t="s">
        <v>3311</v>
      </c>
      <c r="F1211" s="561">
        <v>270</v>
      </c>
    </row>
    <row r="1212" spans="1:6" x14ac:dyDescent="0.35">
      <c r="A1212" s="562" t="s">
        <v>486</v>
      </c>
      <c r="B1212" s="562" t="s">
        <v>1074</v>
      </c>
      <c r="C1212" s="562" t="s">
        <v>3310</v>
      </c>
      <c r="D1212" s="555" t="s">
        <v>23778</v>
      </c>
      <c r="E1212" s="562" t="s">
        <v>3309</v>
      </c>
      <c r="F1212" s="561">
        <v>265</v>
      </c>
    </row>
    <row r="1213" spans="1:6" x14ac:dyDescent="0.35">
      <c r="A1213" s="562" t="s">
        <v>486</v>
      </c>
      <c r="B1213" s="562" t="s">
        <v>1074</v>
      </c>
      <c r="C1213" s="562" t="s">
        <v>3308</v>
      </c>
      <c r="D1213" s="555" t="s">
        <v>23779</v>
      </c>
      <c r="E1213" s="562" t="s">
        <v>3307</v>
      </c>
      <c r="F1213" s="561">
        <v>166</v>
      </c>
    </row>
    <row r="1214" spans="1:6" x14ac:dyDescent="0.35">
      <c r="A1214" s="562" t="s">
        <v>486</v>
      </c>
      <c r="B1214" s="562" t="s">
        <v>1074</v>
      </c>
      <c r="C1214" s="562" t="s">
        <v>3306</v>
      </c>
      <c r="D1214" s="555" t="s">
        <v>23780</v>
      </c>
      <c r="E1214" s="562" t="s">
        <v>3305</v>
      </c>
      <c r="F1214" s="561">
        <v>265</v>
      </c>
    </row>
    <row r="1215" spans="1:6" x14ac:dyDescent="0.35">
      <c r="A1215" s="562" t="s">
        <v>486</v>
      </c>
      <c r="B1215" s="562" t="s">
        <v>1074</v>
      </c>
      <c r="C1215" s="562" t="s">
        <v>3280</v>
      </c>
      <c r="D1215" s="555" t="s">
        <v>23781</v>
      </c>
      <c r="E1215" s="562" t="s">
        <v>3279</v>
      </c>
      <c r="F1215" s="561">
        <v>134</v>
      </c>
    </row>
    <row r="1216" spans="1:6" ht="29" x14ac:dyDescent="0.35">
      <c r="A1216" s="562" t="s">
        <v>487</v>
      </c>
      <c r="B1216" s="562" t="s">
        <v>1075</v>
      </c>
      <c r="C1216" s="562" t="s">
        <v>3304</v>
      </c>
      <c r="D1216" s="555" t="s">
        <v>23782</v>
      </c>
      <c r="E1216" s="562" t="s">
        <v>3303</v>
      </c>
      <c r="F1216" s="561">
        <v>126</v>
      </c>
    </row>
    <row r="1217" spans="1:6" ht="29" x14ac:dyDescent="0.35">
      <c r="A1217" s="562" t="s">
        <v>487</v>
      </c>
      <c r="B1217" s="562" t="s">
        <v>1075</v>
      </c>
      <c r="C1217" s="562" t="s">
        <v>3302</v>
      </c>
      <c r="D1217" s="555" t="s">
        <v>23783</v>
      </c>
      <c r="E1217" s="562" t="s">
        <v>3301</v>
      </c>
      <c r="F1217" s="561">
        <v>132</v>
      </c>
    </row>
    <row r="1218" spans="1:6" ht="29" x14ac:dyDescent="0.35">
      <c r="A1218" s="562" t="s">
        <v>487</v>
      </c>
      <c r="B1218" s="562" t="s">
        <v>1075</v>
      </c>
      <c r="C1218" s="562" t="s">
        <v>3300</v>
      </c>
      <c r="D1218" s="555" t="s">
        <v>23784</v>
      </c>
      <c r="E1218" s="562" t="s">
        <v>3299</v>
      </c>
      <c r="F1218" s="561">
        <v>192</v>
      </c>
    </row>
    <row r="1219" spans="1:6" ht="29" x14ac:dyDescent="0.35">
      <c r="A1219" s="562" t="s">
        <v>487</v>
      </c>
      <c r="B1219" s="562" t="s">
        <v>1075</v>
      </c>
      <c r="C1219" s="562" t="s">
        <v>3298</v>
      </c>
      <c r="D1219" s="555" t="s">
        <v>23785</v>
      </c>
      <c r="E1219" s="562" t="s">
        <v>3297</v>
      </c>
      <c r="F1219" s="561">
        <v>60</v>
      </c>
    </row>
    <row r="1220" spans="1:6" ht="29" x14ac:dyDescent="0.35">
      <c r="A1220" s="562" t="s">
        <v>488</v>
      </c>
      <c r="B1220" s="562" t="s">
        <v>1076</v>
      </c>
      <c r="C1220" s="562" t="s">
        <v>3292</v>
      </c>
      <c r="D1220" s="555" t="s">
        <v>23786</v>
      </c>
      <c r="E1220" s="562" t="s">
        <v>3291</v>
      </c>
      <c r="F1220" s="561">
        <v>50</v>
      </c>
    </row>
    <row r="1221" spans="1:6" ht="29" x14ac:dyDescent="0.35">
      <c r="A1221" s="562" t="s">
        <v>488</v>
      </c>
      <c r="B1221" s="562" t="s">
        <v>1076</v>
      </c>
      <c r="C1221" s="562" t="s">
        <v>3296</v>
      </c>
      <c r="D1221" s="555" t="s">
        <v>23787</v>
      </c>
      <c r="E1221" s="562" t="s">
        <v>3295</v>
      </c>
      <c r="F1221" s="561">
        <v>138</v>
      </c>
    </row>
    <row r="1222" spans="1:6" ht="29" x14ac:dyDescent="0.35">
      <c r="A1222" s="562" t="s">
        <v>488</v>
      </c>
      <c r="B1222" s="562" t="s">
        <v>1076</v>
      </c>
      <c r="C1222" s="562" t="s">
        <v>3294</v>
      </c>
      <c r="D1222" s="555" t="s">
        <v>23788</v>
      </c>
      <c r="E1222" s="562" t="s">
        <v>3293</v>
      </c>
      <c r="F1222" s="561">
        <v>150</v>
      </c>
    </row>
    <row r="1223" spans="1:6" ht="29" x14ac:dyDescent="0.35">
      <c r="A1223" s="562" t="s">
        <v>488</v>
      </c>
      <c r="B1223" s="562" t="s">
        <v>1076</v>
      </c>
      <c r="C1223" s="562" t="s">
        <v>3290</v>
      </c>
      <c r="D1223" s="555" t="s">
        <v>23789</v>
      </c>
      <c r="E1223" s="562" t="s">
        <v>3289</v>
      </c>
      <c r="F1223" s="561">
        <v>112</v>
      </c>
    </row>
    <row r="1224" spans="1:6" ht="29" x14ac:dyDescent="0.35">
      <c r="A1224" s="562" t="s">
        <v>489</v>
      </c>
      <c r="B1224" s="562" t="s">
        <v>1077</v>
      </c>
      <c r="C1224" s="562" t="s">
        <v>3124</v>
      </c>
      <c r="D1224" s="555" t="s">
        <v>23790</v>
      </c>
      <c r="E1224" s="562" t="s">
        <v>3123</v>
      </c>
      <c r="F1224" s="561">
        <v>302</v>
      </c>
    </row>
    <row r="1225" spans="1:6" ht="29" x14ac:dyDescent="0.35">
      <c r="A1225" s="562" t="s">
        <v>489</v>
      </c>
      <c r="B1225" s="562" t="s">
        <v>1077</v>
      </c>
      <c r="C1225" s="562" t="s">
        <v>3292</v>
      </c>
      <c r="D1225" s="555" t="s">
        <v>23791</v>
      </c>
      <c r="E1225" s="562" t="s">
        <v>3291</v>
      </c>
      <c r="F1225" s="561">
        <v>50</v>
      </c>
    </row>
    <row r="1226" spans="1:6" ht="29" x14ac:dyDescent="0.35">
      <c r="A1226" s="562" t="s">
        <v>489</v>
      </c>
      <c r="B1226" s="562" t="s">
        <v>1077</v>
      </c>
      <c r="C1226" s="562" t="s">
        <v>3290</v>
      </c>
      <c r="D1226" s="555" t="s">
        <v>23792</v>
      </c>
      <c r="E1226" s="562" t="s">
        <v>3289</v>
      </c>
      <c r="F1226" s="561">
        <v>101</v>
      </c>
    </row>
    <row r="1227" spans="1:6" ht="29" x14ac:dyDescent="0.35">
      <c r="A1227" s="562" t="s">
        <v>489</v>
      </c>
      <c r="B1227" s="562" t="s">
        <v>1077</v>
      </c>
      <c r="C1227" s="562" t="s">
        <v>3288</v>
      </c>
      <c r="D1227" s="555" t="s">
        <v>23793</v>
      </c>
      <c r="E1227" s="562" t="s">
        <v>3287</v>
      </c>
      <c r="F1227" s="561">
        <v>101</v>
      </c>
    </row>
    <row r="1228" spans="1:6" ht="29" x14ac:dyDescent="0.35">
      <c r="A1228" s="562" t="s">
        <v>489</v>
      </c>
      <c r="B1228" s="562" t="s">
        <v>1077</v>
      </c>
      <c r="C1228" s="562" t="s">
        <v>3286</v>
      </c>
      <c r="D1228" s="555" t="s">
        <v>23794</v>
      </c>
      <c r="E1228" s="562" t="s">
        <v>3285</v>
      </c>
      <c r="F1228" s="561">
        <v>122</v>
      </c>
    </row>
    <row r="1229" spans="1:6" ht="29" x14ac:dyDescent="0.35">
      <c r="A1229" s="562" t="s">
        <v>489</v>
      </c>
      <c r="B1229" s="562" t="s">
        <v>1077</v>
      </c>
      <c r="C1229" s="562" t="s">
        <v>3284</v>
      </c>
      <c r="D1229" s="555" t="s">
        <v>23795</v>
      </c>
      <c r="E1229" s="562" t="s">
        <v>3283</v>
      </c>
      <c r="F1229" s="561">
        <v>67</v>
      </c>
    </row>
    <row r="1230" spans="1:6" ht="29" x14ac:dyDescent="0.35">
      <c r="A1230" s="562" t="s">
        <v>489</v>
      </c>
      <c r="B1230" s="562" t="s">
        <v>1077</v>
      </c>
      <c r="C1230" s="562" t="s">
        <v>3282</v>
      </c>
      <c r="D1230" s="555" t="s">
        <v>23796</v>
      </c>
      <c r="E1230" s="562" t="s">
        <v>3281</v>
      </c>
      <c r="F1230" s="561">
        <v>67</v>
      </c>
    </row>
    <row r="1231" spans="1:6" x14ac:dyDescent="0.35">
      <c r="A1231" s="557" t="s">
        <v>490</v>
      </c>
      <c r="B1231" s="557" t="s">
        <v>1078</v>
      </c>
      <c r="C1231" s="557" t="s">
        <v>3280</v>
      </c>
      <c r="D1231" s="555" t="s">
        <v>23797</v>
      </c>
      <c r="E1231" s="557" t="s">
        <v>3279</v>
      </c>
      <c r="F1231" s="561">
        <v>138</v>
      </c>
    </row>
    <row r="1232" spans="1:6" x14ac:dyDescent="0.35">
      <c r="A1232" s="557" t="s">
        <v>490</v>
      </c>
      <c r="B1232" s="557" t="s">
        <v>1078</v>
      </c>
      <c r="C1232" s="557" t="s">
        <v>3278</v>
      </c>
      <c r="D1232" s="555" t="s">
        <v>23798</v>
      </c>
      <c r="E1232" s="557" t="s">
        <v>3277</v>
      </c>
      <c r="F1232" s="561">
        <v>92</v>
      </c>
    </row>
    <row r="1233" spans="1:6" x14ac:dyDescent="0.35">
      <c r="A1233" s="557" t="s">
        <v>490</v>
      </c>
      <c r="B1233" s="557" t="s">
        <v>1078</v>
      </c>
      <c r="C1233" s="557" t="s">
        <v>3276</v>
      </c>
      <c r="D1233" s="555" t="s">
        <v>23799</v>
      </c>
      <c r="E1233" s="557" t="s">
        <v>3275</v>
      </c>
      <c r="F1233" s="561">
        <v>276</v>
      </c>
    </row>
    <row r="1234" spans="1:6" x14ac:dyDescent="0.35">
      <c r="A1234" s="557" t="s">
        <v>490</v>
      </c>
      <c r="B1234" s="557" t="s">
        <v>1078</v>
      </c>
      <c r="C1234" s="557" t="s">
        <v>3274</v>
      </c>
      <c r="D1234" s="555" t="s">
        <v>23800</v>
      </c>
      <c r="E1234" s="557" t="s">
        <v>3273</v>
      </c>
      <c r="F1234" s="561">
        <v>69</v>
      </c>
    </row>
    <row r="1235" spans="1:6" x14ac:dyDescent="0.35">
      <c r="A1235" s="557" t="s">
        <v>490</v>
      </c>
      <c r="B1235" s="557" t="s">
        <v>1078</v>
      </c>
      <c r="C1235" s="557" t="s">
        <v>3272</v>
      </c>
      <c r="D1235" s="555" t="s">
        <v>23801</v>
      </c>
      <c r="E1235" s="557" t="s">
        <v>3271</v>
      </c>
      <c r="F1235" s="561">
        <v>35</v>
      </c>
    </row>
    <row r="1236" spans="1:6" x14ac:dyDescent="0.35">
      <c r="A1236" s="557" t="s">
        <v>491</v>
      </c>
      <c r="B1236" s="557" t="s">
        <v>1079</v>
      </c>
      <c r="C1236" s="557" t="s">
        <v>3270</v>
      </c>
      <c r="D1236" s="555" t="s">
        <v>23802</v>
      </c>
      <c r="E1236" s="557" t="s">
        <v>3269</v>
      </c>
      <c r="F1236" s="561">
        <v>245</v>
      </c>
    </row>
    <row r="1237" spans="1:6" x14ac:dyDescent="0.35">
      <c r="A1237" s="557" t="s">
        <v>491</v>
      </c>
      <c r="B1237" s="557" t="s">
        <v>1079</v>
      </c>
      <c r="C1237" s="557" t="s">
        <v>3268</v>
      </c>
      <c r="D1237" s="555" t="s">
        <v>23803</v>
      </c>
      <c r="E1237" s="557" t="s">
        <v>3267</v>
      </c>
      <c r="F1237" s="561">
        <v>210</v>
      </c>
    </row>
    <row r="1238" spans="1:6" x14ac:dyDescent="0.35">
      <c r="A1238" s="557" t="s">
        <v>491</v>
      </c>
      <c r="B1238" s="557" t="s">
        <v>1079</v>
      </c>
      <c r="C1238" s="557" t="s">
        <v>3266</v>
      </c>
      <c r="D1238" s="555" t="s">
        <v>23804</v>
      </c>
      <c r="E1238" s="557" t="s">
        <v>3265</v>
      </c>
      <c r="F1238" s="561">
        <v>105</v>
      </c>
    </row>
    <row r="1239" spans="1:6" ht="29" x14ac:dyDescent="0.35">
      <c r="A1239" s="557" t="s">
        <v>492</v>
      </c>
      <c r="B1239" s="557" t="s">
        <v>1080</v>
      </c>
      <c r="C1239" s="557" t="s">
        <v>3186</v>
      </c>
      <c r="D1239" s="555" t="s">
        <v>23805</v>
      </c>
      <c r="E1239" s="557" t="s">
        <v>3185</v>
      </c>
      <c r="F1239" s="561">
        <v>192</v>
      </c>
    </row>
    <row r="1240" spans="1:6" ht="29" x14ac:dyDescent="0.35">
      <c r="A1240" s="557" t="s">
        <v>492</v>
      </c>
      <c r="B1240" s="557" t="s">
        <v>1080</v>
      </c>
      <c r="C1240" s="557" t="s">
        <v>3262</v>
      </c>
      <c r="D1240" s="555" t="s">
        <v>23806</v>
      </c>
      <c r="E1240" s="557" t="s">
        <v>3261</v>
      </c>
      <c r="F1240" s="561">
        <v>237</v>
      </c>
    </row>
    <row r="1241" spans="1:6" ht="29" x14ac:dyDescent="0.35">
      <c r="A1241" s="557" t="s">
        <v>492</v>
      </c>
      <c r="B1241" s="557" t="s">
        <v>1080</v>
      </c>
      <c r="C1241" s="557" t="s">
        <v>3264</v>
      </c>
      <c r="D1241" s="555" t="s">
        <v>23807</v>
      </c>
      <c r="E1241" s="557" t="s">
        <v>3263</v>
      </c>
      <c r="F1241" s="561">
        <v>271</v>
      </c>
    </row>
    <row r="1242" spans="1:6" ht="29" x14ac:dyDescent="0.35">
      <c r="A1242" s="557" t="s">
        <v>493</v>
      </c>
      <c r="B1242" s="557" t="s">
        <v>1081</v>
      </c>
      <c r="C1242" s="557" t="s">
        <v>3186</v>
      </c>
      <c r="D1242" s="555" t="s">
        <v>23808</v>
      </c>
      <c r="E1242" s="557" t="s">
        <v>3185</v>
      </c>
      <c r="F1242" s="561">
        <v>192</v>
      </c>
    </row>
    <row r="1243" spans="1:6" ht="29" x14ac:dyDescent="0.35">
      <c r="A1243" s="557" t="s">
        <v>493</v>
      </c>
      <c r="B1243" s="557" t="s">
        <v>1081</v>
      </c>
      <c r="C1243" s="557" t="s">
        <v>3262</v>
      </c>
      <c r="D1243" s="555" t="s">
        <v>23809</v>
      </c>
      <c r="E1243" s="557" t="s">
        <v>3261</v>
      </c>
      <c r="F1243" s="561">
        <v>236</v>
      </c>
    </row>
    <row r="1244" spans="1:6" ht="29" x14ac:dyDescent="0.35">
      <c r="A1244" s="557" t="s">
        <v>493</v>
      </c>
      <c r="B1244" s="557" t="s">
        <v>1081</v>
      </c>
      <c r="C1244" s="557" t="s">
        <v>3260</v>
      </c>
      <c r="D1244" s="555" t="s">
        <v>23810</v>
      </c>
      <c r="E1244" s="557" t="s">
        <v>3259</v>
      </c>
      <c r="F1244" s="561">
        <v>282</v>
      </c>
    </row>
    <row r="1245" spans="1:6" x14ac:dyDescent="0.35">
      <c r="A1245" s="557" t="s">
        <v>494</v>
      </c>
      <c r="B1245" s="557" t="s">
        <v>1082</v>
      </c>
      <c r="C1245" s="557" t="s">
        <v>3258</v>
      </c>
      <c r="D1245" s="555" t="s">
        <v>23811</v>
      </c>
      <c r="E1245" s="557" t="s">
        <v>3257</v>
      </c>
      <c r="F1245" s="561">
        <v>208</v>
      </c>
    </row>
    <row r="1246" spans="1:6" x14ac:dyDescent="0.35">
      <c r="A1246" s="557" t="s">
        <v>494</v>
      </c>
      <c r="B1246" s="557" t="s">
        <v>1082</v>
      </c>
      <c r="C1246" s="557" t="s">
        <v>3256</v>
      </c>
      <c r="D1246" s="555" t="s">
        <v>23812</v>
      </c>
      <c r="E1246" s="557" t="s">
        <v>3255</v>
      </c>
      <c r="F1246" s="561">
        <v>278</v>
      </c>
    </row>
    <row r="1247" spans="1:6" ht="29" x14ac:dyDescent="0.35">
      <c r="A1247" s="557" t="s">
        <v>494</v>
      </c>
      <c r="B1247" s="557" t="s">
        <v>1082</v>
      </c>
      <c r="C1247" s="557" t="s">
        <v>3254</v>
      </c>
      <c r="D1247" s="555" t="s">
        <v>23813</v>
      </c>
      <c r="E1247" s="557" t="s">
        <v>3253</v>
      </c>
      <c r="F1247" s="561">
        <v>104</v>
      </c>
    </row>
    <row r="1248" spans="1:6" x14ac:dyDescent="0.35">
      <c r="A1248" s="557" t="s">
        <v>495</v>
      </c>
      <c r="B1248" s="557" t="s">
        <v>1083</v>
      </c>
      <c r="C1248" s="557" t="s">
        <v>3252</v>
      </c>
      <c r="D1248" s="555" t="s">
        <v>23814</v>
      </c>
      <c r="E1248" s="557" t="s">
        <v>3251</v>
      </c>
      <c r="F1248" s="561">
        <v>243</v>
      </c>
    </row>
    <row r="1249" spans="1:6" x14ac:dyDescent="0.35">
      <c r="A1249" s="557" t="s">
        <v>495</v>
      </c>
      <c r="B1249" s="557" t="s">
        <v>1083</v>
      </c>
      <c r="C1249" s="557" t="s">
        <v>3250</v>
      </c>
      <c r="D1249" s="555" t="s">
        <v>23815</v>
      </c>
      <c r="E1249" s="557" t="s">
        <v>3249</v>
      </c>
      <c r="F1249" s="561">
        <v>231</v>
      </c>
    </row>
    <row r="1250" spans="1:6" x14ac:dyDescent="0.35">
      <c r="A1250" s="557" t="s">
        <v>495</v>
      </c>
      <c r="B1250" s="557" t="s">
        <v>1083</v>
      </c>
      <c r="C1250" s="557" t="s">
        <v>3248</v>
      </c>
      <c r="D1250" s="555" t="s">
        <v>23816</v>
      </c>
      <c r="E1250" s="557" t="s">
        <v>3247</v>
      </c>
      <c r="F1250" s="561">
        <v>116</v>
      </c>
    </row>
    <row r="1251" spans="1:6" x14ac:dyDescent="0.35">
      <c r="A1251" s="557" t="s">
        <v>496</v>
      </c>
      <c r="B1251" s="557" t="s">
        <v>1084</v>
      </c>
      <c r="C1251" s="557" t="s">
        <v>3206</v>
      </c>
      <c r="D1251" s="555" t="s">
        <v>23817</v>
      </c>
      <c r="E1251" s="557" t="s">
        <v>3205</v>
      </c>
      <c r="F1251" s="561">
        <v>162</v>
      </c>
    </row>
    <row r="1252" spans="1:6" x14ac:dyDescent="0.35">
      <c r="A1252" s="557" t="s">
        <v>496</v>
      </c>
      <c r="B1252" s="557" t="s">
        <v>1084</v>
      </c>
      <c r="C1252" s="557" t="s">
        <v>3246</v>
      </c>
      <c r="D1252" s="555" t="s">
        <v>23818</v>
      </c>
      <c r="E1252" s="557" t="s">
        <v>3245</v>
      </c>
      <c r="F1252" s="561">
        <v>226</v>
      </c>
    </row>
    <row r="1253" spans="1:6" x14ac:dyDescent="0.35">
      <c r="A1253" s="557" t="s">
        <v>496</v>
      </c>
      <c r="B1253" s="557" t="s">
        <v>1084</v>
      </c>
      <c r="C1253" s="557" t="s">
        <v>3244</v>
      </c>
      <c r="D1253" s="555" t="s">
        <v>23819</v>
      </c>
      <c r="E1253" s="557" t="s">
        <v>3243</v>
      </c>
      <c r="F1253" s="561">
        <v>162</v>
      </c>
    </row>
    <row r="1254" spans="1:6" ht="29" x14ac:dyDescent="0.35">
      <c r="A1254" s="557" t="s">
        <v>497</v>
      </c>
      <c r="B1254" s="557" t="s">
        <v>1085</v>
      </c>
      <c r="C1254" s="557" t="s">
        <v>3242</v>
      </c>
      <c r="D1254" s="555" t="s">
        <v>23820</v>
      </c>
      <c r="E1254" s="557" t="s">
        <v>3241</v>
      </c>
      <c r="F1254" s="561">
        <v>238</v>
      </c>
    </row>
    <row r="1255" spans="1:6" ht="29" x14ac:dyDescent="0.35">
      <c r="A1255" s="557" t="s">
        <v>497</v>
      </c>
      <c r="B1255" s="557" t="s">
        <v>1085</v>
      </c>
      <c r="C1255" s="557" t="s">
        <v>3240</v>
      </c>
      <c r="D1255" s="555" t="s">
        <v>23821</v>
      </c>
      <c r="E1255" s="557" t="s">
        <v>3239</v>
      </c>
      <c r="F1255" s="561">
        <v>204</v>
      </c>
    </row>
    <row r="1256" spans="1:6" ht="29" x14ac:dyDescent="0.35">
      <c r="A1256" s="557" t="s">
        <v>497</v>
      </c>
      <c r="B1256" s="557" t="s">
        <v>1085</v>
      </c>
      <c r="C1256" s="557" t="s">
        <v>3238</v>
      </c>
      <c r="D1256" s="555" t="s">
        <v>23822</v>
      </c>
      <c r="E1256" s="557" t="s">
        <v>3237</v>
      </c>
      <c r="F1256" s="561">
        <v>238</v>
      </c>
    </row>
    <row r="1257" spans="1:6" ht="29" x14ac:dyDescent="0.35">
      <c r="A1257" s="557" t="s">
        <v>498</v>
      </c>
      <c r="B1257" s="557" t="s">
        <v>1086</v>
      </c>
      <c r="C1257" s="557" t="s">
        <v>3236</v>
      </c>
      <c r="D1257" s="555" t="s">
        <v>23823</v>
      </c>
      <c r="E1257" s="557" t="s">
        <v>3235</v>
      </c>
      <c r="F1257" s="561">
        <v>193</v>
      </c>
    </row>
    <row r="1258" spans="1:6" ht="29" x14ac:dyDescent="0.35">
      <c r="A1258" s="557" t="s">
        <v>498</v>
      </c>
      <c r="B1258" s="557" t="s">
        <v>1086</v>
      </c>
      <c r="C1258" s="557" t="s">
        <v>3234</v>
      </c>
      <c r="D1258" s="555" t="s">
        <v>23824</v>
      </c>
      <c r="E1258" s="557" t="s">
        <v>3233</v>
      </c>
      <c r="F1258" s="561">
        <v>161</v>
      </c>
    </row>
    <row r="1259" spans="1:6" ht="29" x14ac:dyDescent="0.35">
      <c r="A1259" s="557" t="s">
        <v>498</v>
      </c>
      <c r="B1259" s="557" t="s">
        <v>1086</v>
      </c>
      <c r="C1259" s="557" t="s">
        <v>3232</v>
      </c>
      <c r="D1259" s="555" t="s">
        <v>23825</v>
      </c>
      <c r="E1259" s="557" t="s">
        <v>3231</v>
      </c>
      <c r="F1259" s="561">
        <v>226</v>
      </c>
    </row>
    <row r="1260" spans="1:6" x14ac:dyDescent="0.35">
      <c r="A1260" s="557" t="s">
        <v>499</v>
      </c>
      <c r="B1260" s="557" t="s">
        <v>1087</v>
      </c>
      <c r="C1260" s="557" t="s">
        <v>3176</v>
      </c>
      <c r="D1260" s="555" t="s">
        <v>23826</v>
      </c>
      <c r="E1260" s="557" t="s">
        <v>3175</v>
      </c>
      <c r="F1260" s="561">
        <v>230</v>
      </c>
    </row>
    <row r="1261" spans="1:6" x14ac:dyDescent="0.35">
      <c r="A1261" s="557" t="s">
        <v>499</v>
      </c>
      <c r="B1261" s="557" t="s">
        <v>1087</v>
      </c>
      <c r="C1261" s="557" t="s">
        <v>3230</v>
      </c>
      <c r="D1261" s="555" t="s">
        <v>23827</v>
      </c>
      <c r="E1261" s="557" t="s">
        <v>3229</v>
      </c>
      <c r="F1261" s="561">
        <v>207</v>
      </c>
    </row>
    <row r="1262" spans="1:6" x14ac:dyDescent="0.35">
      <c r="A1262" s="557" t="s">
        <v>499</v>
      </c>
      <c r="B1262" s="557" t="s">
        <v>1087</v>
      </c>
      <c r="C1262" s="557" t="s">
        <v>3228</v>
      </c>
      <c r="D1262" s="555" t="s">
        <v>23828</v>
      </c>
      <c r="E1262" s="557" t="s">
        <v>3227</v>
      </c>
      <c r="F1262" s="561">
        <v>173</v>
      </c>
    </row>
    <row r="1263" spans="1:6" x14ac:dyDescent="0.35">
      <c r="A1263" s="557" t="s">
        <v>500</v>
      </c>
      <c r="B1263" s="557" t="s">
        <v>1088</v>
      </c>
      <c r="C1263" s="557" t="s">
        <v>3226</v>
      </c>
      <c r="D1263" s="555" t="s">
        <v>23829</v>
      </c>
      <c r="E1263" s="557" t="s">
        <v>3225</v>
      </c>
      <c r="F1263" s="561">
        <v>272</v>
      </c>
    </row>
    <row r="1264" spans="1:6" ht="29" x14ac:dyDescent="0.35">
      <c r="A1264" s="557" t="s">
        <v>500</v>
      </c>
      <c r="B1264" s="557" t="s">
        <v>1088</v>
      </c>
      <c r="C1264" s="557" t="s">
        <v>3224</v>
      </c>
      <c r="D1264" s="555" t="s">
        <v>23830</v>
      </c>
      <c r="E1264" s="557" t="s">
        <v>3223</v>
      </c>
      <c r="F1264" s="561">
        <v>272</v>
      </c>
    </row>
    <row r="1265" spans="1:6" ht="29" x14ac:dyDescent="0.35">
      <c r="A1265" s="557" t="s">
        <v>500</v>
      </c>
      <c r="B1265" s="557" t="s">
        <v>1088</v>
      </c>
      <c r="C1265" s="557" t="s">
        <v>3222</v>
      </c>
      <c r="D1265" s="555" t="s">
        <v>23831</v>
      </c>
      <c r="E1265" s="557" t="s">
        <v>3221</v>
      </c>
      <c r="F1265" s="561">
        <v>136</v>
      </c>
    </row>
    <row r="1266" spans="1:6" ht="29" x14ac:dyDescent="0.35">
      <c r="A1266" s="557" t="s">
        <v>501</v>
      </c>
      <c r="B1266" s="557" t="s">
        <v>1089</v>
      </c>
      <c r="C1266" s="557" t="s">
        <v>3220</v>
      </c>
      <c r="D1266" s="555" t="s">
        <v>23832</v>
      </c>
      <c r="E1266" s="557" t="s">
        <v>3219</v>
      </c>
      <c r="F1266" s="561">
        <v>166</v>
      </c>
    </row>
    <row r="1267" spans="1:6" ht="29" x14ac:dyDescent="0.35">
      <c r="A1267" s="557" t="s">
        <v>501</v>
      </c>
      <c r="B1267" s="557" t="s">
        <v>1089</v>
      </c>
      <c r="C1267" s="557" t="s">
        <v>3218</v>
      </c>
      <c r="D1267" s="555" t="s">
        <v>23833</v>
      </c>
      <c r="E1267" s="557" t="s">
        <v>3217</v>
      </c>
      <c r="F1267" s="561">
        <v>89</v>
      </c>
    </row>
    <row r="1268" spans="1:6" ht="29" x14ac:dyDescent="0.35">
      <c r="A1268" s="557" t="s">
        <v>501</v>
      </c>
      <c r="B1268" s="557" t="s">
        <v>1089</v>
      </c>
      <c r="C1268" s="557" t="s">
        <v>3216</v>
      </c>
      <c r="D1268" s="555" t="s">
        <v>23834</v>
      </c>
      <c r="E1268" s="557" t="s">
        <v>3215</v>
      </c>
      <c r="F1268" s="561">
        <v>115</v>
      </c>
    </row>
    <row r="1269" spans="1:6" x14ac:dyDescent="0.35">
      <c r="A1269" s="557" t="s">
        <v>502</v>
      </c>
      <c r="B1269" s="557" t="s">
        <v>1090</v>
      </c>
      <c r="C1269" s="557" t="s">
        <v>3160</v>
      </c>
      <c r="D1269" s="555" t="s">
        <v>23835</v>
      </c>
      <c r="E1269" s="557" t="s">
        <v>3159</v>
      </c>
      <c r="F1269" s="561">
        <v>107</v>
      </c>
    </row>
    <row r="1270" spans="1:6" x14ac:dyDescent="0.35">
      <c r="A1270" s="557" t="s">
        <v>502</v>
      </c>
      <c r="B1270" s="557" t="s">
        <v>1090</v>
      </c>
      <c r="C1270" s="557" t="s">
        <v>3214</v>
      </c>
      <c r="D1270" s="555" t="s">
        <v>23836</v>
      </c>
      <c r="E1270" s="557" t="s">
        <v>3213</v>
      </c>
      <c r="F1270" s="561">
        <v>107</v>
      </c>
    </row>
    <row r="1271" spans="1:6" x14ac:dyDescent="0.35">
      <c r="A1271" s="557" t="s">
        <v>502</v>
      </c>
      <c r="B1271" s="557" t="s">
        <v>1090</v>
      </c>
      <c r="C1271" s="557" t="s">
        <v>3212</v>
      </c>
      <c r="D1271" s="555" t="s">
        <v>23837</v>
      </c>
      <c r="E1271" s="557" t="s">
        <v>3211</v>
      </c>
      <c r="F1271" s="561">
        <v>107</v>
      </c>
    </row>
    <row r="1272" spans="1:6" x14ac:dyDescent="0.35">
      <c r="A1272" s="557" t="s">
        <v>502</v>
      </c>
      <c r="B1272" s="557" t="s">
        <v>1090</v>
      </c>
      <c r="C1272" s="557" t="s">
        <v>3210</v>
      </c>
      <c r="D1272" s="555" t="s">
        <v>23838</v>
      </c>
      <c r="E1272" s="557" t="s">
        <v>3209</v>
      </c>
      <c r="F1272" s="561">
        <v>72</v>
      </c>
    </row>
    <row r="1273" spans="1:6" x14ac:dyDescent="0.35">
      <c r="A1273" s="557" t="s">
        <v>502</v>
      </c>
      <c r="B1273" s="557" t="s">
        <v>1090</v>
      </c>
      <c r="C1273" s="557" t="s">
        <v>3158</v>
      </c>
      <c r="D1273" s="555" t="s">
        <v>23839</v>
      </c>
      <c r="E1273" s="557" t="s">
        <v>3157</v>
      </c>
      <c r="F1273" s="561">
        <v>107</v>
      </c>
    </row>
    <row r="1274" spans="1:6" x14ac:dyDescent="0.35">
      <c r="A1274" s="557" t="s">
        <v>503</v>
      </c>
      <c r="B1274" s="557" t="s">
        <v>1091</v>
      </c>
      <c r="C1274" s="557" t="s">
        <v>3204</v>
      </c>
      <c r="D1274" s="555" t="s">
        <v>23840</v>
      </c>
      <c r="E1274" s="557" t="s">
        <v>3203</v>
      </c>
      <c r="F1274" s="561">
        <v>173</v>
      </c>
    </row>
    <row r="1275" spans="1:6" x14ac:dyDescent="0.35">
      <c r="A1275" s="557" t="s">
        <v>503</v>
      </c>
      <c r="B1275" s="557" t="s">
        <v>1091</v>
      </c>
      <c r="C1275" s="557" t="s">
        <v>3208</v>
      </c>
      <c r="D1275" s="555" t="s">
        <v>23841</v>
      </c>
      <c r="E1275" s="557" t="s">
        <v>3207</v>
      </c>
      <c r="F1275" s="561">
        <v>195</v>
      </c>
    </row>
    <row r="1276" spans="1:6" x14ac:dyDescent="0.35">
      <c r="A1276" s="557" t="s">
        <v>503</v>
      </c>
      <c r="B1276" s="557" t="s">
        <v>1091</v>
      </c>
      <c r="C1276" s="557" t="s">
        <v>3206</v>
      </c>
      <c r="D1276" s="555" t="s">
        <v>23842</v>
      </c>
      <c r="E1276" s="557" t="s">
        <v>3205</v>
      </c>
      <c r="F1276" s="561">
        <v>162</v>
      </c>
    </row>
    <row r="1277" spans="1:6" x14ac:dyDescent="0.35">
      <c r="A1277" s="557" t="s">
        <v>504</v>
      </c>
      <c r="B1277" s="557" t="s">
        <v>1092</v>
      </c>
      <c r="C1277" s="557" t="s">
        <v>3192</v>
      </c>
      <c r="D1277" s="555" t="s">
        <v>23843</v>
      </c>
      <c r="E1277" s="557" t="s">
        <v>3191</v>
      </c>
      <c r="F1277" s="561">
        <v>150</v>
      </c>
    </row>
    <row r="1278" spans="1:6" x14ac:dyDescent="0.35">
      <c r="A1278" s="557" t="s">
        <v>504</v>
      </c>
      <c r="B1278" s="557" t="s">
        <v>1092</v>
      </c>
      <c r="C1278" s="557" t="s">
        <v>3204</v>
      </c>
      <c r="D1278" s="555" t="s">
        <v>23844</v>
      </c>
      <c r="E1278" s="557" t="s">
        <v>3203</v>
      </c>
      <c r="F1278" s="561">
        <v>171</v>
      </c>
    </row>
    <row r="1279" spans="1:6" x14ac:dyDescent="0.35">
      <c r="A1279" s="557" t="s">
        <v>504</v>
      </c>
      <c r="B1279" s="557" t="s">
        <v>1092</v>
      </c>
      <c r="C1279" s="557" t="s">
        <v>3202</v>
      </c>
      <c r="D1279" s="555" t="s">
        <v>23845</v>
      </c>
      <c r="E1279" s="557" t="s">
        <v>3201</v>
      </c>
      <c r="F1279" s="561">
        <v>65</v>
      </c>
    </row>
    <row r="1280" spans="1:6" x14ac:dyDescent="0.35">
      <c r="A1280" s="557" t="s">
        <v>504</v>
      </c>
      <c r="B1280" s="557" t="s">
        <v>1092</v>
      </c>
      <c r="C1280" s="557" t="s">
        <v>3200</v>
      </c>
      <c r="D1280" s="555" t="s">
        <v>23846</v>
      </c>
      <c r="E1280" s="557" t="s">
        <v>3199</v>
      </c>
      <c r="F1280" s="561">
        <v>214</v>
      </c>
    </row>
    <row r="1281" spans="1:6" x14ac:dyDescent="0.35">
      <c r="A1281" s="557" t="s">
        <v>505</v>
      </c>
      <c r="B1281" s="557" t="s">
        <v>1093</v>
      </c>
      <c r="C1281" s="557" t="s">
        <v>3192</v>
      </c>
      <c r="D1281" s="555" t="s">
        <v>23847</v>
      </c>
      <c r="E1281" s="557" t="s">
        <v>3191</v>
      </c>
      <c r="F1281" s="561">
        <v>150</v>
      </c>
    </row>
    <row r="1282" spans="1:6" x14ac:dyDescent="0.35">
      <c r="A1282" s="557" t="s">
        <v>505</v>
      </c>
      <c r="B1282" s="557" t="s">
        <v>1093</v>
      </c>
      <c r="C1282" s="557" t="s">
        <v>3198</v>
      </c>
      <c r="D1282" s="555" t="s">
        <v>23848</v>
      </c>
      <c r="E1282" s="557" t="s">
        <v>3197</v>
      </c>
      <c r="F1282" s="561">
        <v>160</v>
      </c>
    </row>
    <row r="1283" spans="1:6" x14ac:dyDescent="0.35">
      <c r="A1283" s="557" t="s">
        <v>505</v>
      </c>
      <c r="B1283" s="557" t="s">
        <v>1093</v>
      </c>
      <c r="C1283" s="557" t="s">
        <v>3196</v>
      </c>
      <c r="D1283" s="555" t="s">
        <v>23849</v>
      </c>
      <c r="E1283" s="557" t="s">
        <v>3195</v>
      </c>
      <c r="F1283" s="561">
        <v>161</v>
      </c>
    </row>
    <row r="1284" spans="1:6" x14ac:dyDescent="0.35">
      <c r="A1284" s="557" t="s">
        <v>505</v>
      </c>
      <c r="B1284" s="557" t="s">
        <v>1093</v>
      </c>
      <c r="C1284" s="557" t="s">
        <v>3194</v>
      </c>
      <c r="D1284" s="555" t="s">
        <v>23850</v>
      </c>
      <c r="E1284" s="557" t="s">
        <v>3193</v>
      </c>
      <c r="F1284" s="561">
        <v>129</v>
      </c>
    </row>
    <row r="1285" spans="1:6" x14ac:dyDescent="0.35">
      <c r="A1285" s="557" t="s">
        <v>506</v>
      </c>
      <c r="B1285" s="557" t="s">
        <v>1094</v>
      </c>
      <c r="C1285" s="557" t="s">
        <v>3192</v>
      </c>
      <c r="D1285" s="555" t="s">
        <v>23851</v>
      </c>
      <c r="E1285" s="557" t="s">
        <v>3191</v>
      </c>
      <c r="F1285" s="561">
        <v>152</v>
      </c>
    </row>
    <row r="1286" spans="1:6" x14ac:dyDescent="0.35">
      <c r="A1286" s="557" t="s">
        <v>506</v>
      </c>
      <c r="B1286" s="557" t="s">
        <v>1094</v>
      </c>
      <c r="C1286" s="557" t="s">
        <v>3190</v>
      </c>
      <c r="D1286" s="555" t="s">
        <v>23852</v>
      </c>
      <c r="E1286" s="557" t="s">
        <v>3189</v>
      </c>
      <c r="F1286" s="561">
        <v>163</v>
      </c>
    </row>
    <row r="1287" spans="1:6" x14ac:dyDescent="0.35">
      <c r="A1287" s="557" t="s">
        <v>506</v>
      </c>
      <c r="B1287" s="557" t="s">
        <v>1094</v>
      </c>
      <c r="C1287" s="557" t="s">
        <v>3188</v>
      </c>
      <c r="D1287" s="555" t="s">
        <v>23853</v>
      </c>
      <c r="E1287" s="557" t="s">
        <v>3187</v>
      </c>
      <c r="F1287" s="561">
        <v>195</v>
      </c>
    </row>
    <row r="1288" spans="1:6" x14ac:dyDescent="0.35">
      <c r="A1288" s="557" t="s">
        <v>507</v>
      </c>
      <c r="B1288" s="557" t="s">
        <v>1095</v>
      </c>
      <c r="C1288" s="557" t="s">
        <v>3186</v>
      </c>
      <c r="D1288" s="555" t="s">
        <v>23854</v>
      </c>
      <c r="E1288" s="557" t="s">
        <v>3185</v>
      </c>
      <c r="F1288" s="561">
        <v>194</v>
      </c>
    </row>
    <row r="1289" spans="1:6" x14ac:dyDescent="0.35">
      <c r="A1289" s="557" t="s">
        <v>507</v>
      </c>
      <c r="B1289" s="557" t="s">
        <v>1095</v>
      </c>
      <c r="C1289" s="557" t="s">
        <v>3184</v>
      </c>
      <c r="D1289" s="555" t="s">
        <v>23855</v>
      </c>
      <c r="E1289" s="557" t="s">
        <v>3183</v>
      </c>
      <c r="F1289" s="561">
        <v>228</v>
      </c>
    </row>
    <row r="1290" spans="1:6" x14ac:dyDescent="0.35">
      <c r="A1290" s="557" t="s">
        <v>507</v>
      </c>
      <c r="B1290" s="557" t="s">
        <v>1095</v>
      </c>
      <c r="C1290" s="557" t="s">
        <v>3182</v>
      </c>
      <c r="D1290" s="555" t="s">
        <v>23856</v>
      </c>
      <c r="E1290" s="557" t="s">
        <v>3181</v>
      </c>
      <c r="F1290" s="561">
        <v>228</v>
      </c>
    </row>
    <row r="1291" spans="1:6" ht="43.5" x14ac:dyDescent="0.35">
      <c r="A1291" s="557" t="s">
        <v>508</v>
      </c>
      <c r="B1291" s="557" t="s">
        <v>1096</v>
      </c>
      <c r="C1291" s="557" t="s">
        <v>3158</v>
      </c>
      <c r="D1291" s="555" t="s">
        <v>23857</v>
      </c>
      <c r="E1291" s="557" t="s">
        <v>3157</v>
      </c>
      <c r="F1291" s="561">
        <v>106</v>
      </c>
    </row>
    <row r="1292" spans="1:6" ht="43.5" x14ac:dyDescent="0.35">
      <c r="A1292" s="557" t="s">
        <v>508</v>
      </c>
      <c r="B1292" s="557" t="s">
        <v>1096</v>
      </c>
      <c r="C1292" s="557" t="s">
        <v>3180</v>
      </c>
      <c r="D1292" s="555" t="s">
        <v>23858</v>
      </c>
      <c r="E1292" s="557" t="s">
        <v>3179</v>
      </c>
      <c r="F1292" s="561">
        <v>176</v>
      </c>
    </row>
    <row r="1293" spans="1:6" ht="43.5" x14ac:dyDescent="0.35">
      <c r="A1293" s="557" t="s">
        <v>508</v>
      </c>
      <c r="B1293" s="557" t="s">
        <v>1096</v>
      </c>
      <c r="C1293" s="557" t="s">
        <v>3178</v>
      </c>
      <c r="D1293" s="555" t="s">
        <v>23859</v>
      </c>
      <c r="E1293" s="557" t="s">
        <v>3177</v>
      </c>
      <c r="F1293" s="561">
        <v>258</v>
      </c>
    </row>
    <row r="1294" spans="1:6" x14ac:dyDescent="0.35">
      <c r="A1294" s="557" t="s">
        <v>509</v>
      </c>
      <c r="B1294" s="557" t="s">
        <v>1097</v>
      </c>
      <c r="C1294" s="557" t="s">
        <v>3176</v>
      </c>
      <c r="D1294" s="555" t="s">
        <v>23860</v>
      </c>
      <c r="E1294" s="557" t="s">
        <v>3175</v>
      </c>
      <c r="F1294" s="561">
        <v>230</v>
      </c>
    </row>
    <row r="1295" spans="1:6" x14ac:dyDescent="0.35">
      <c r="A1295" s="557" t="s">
        <v>509</v>
      </c>
      <c r="B1295" s="557" t="s">
        <v>1097</v>
      </c>
      <c r="C1295" s="557" t="s">
        <v>3174</v>
      </c>
      <c r="D1295" s="555" t="s">
        <v>23861</v>
      </c>
      <c r="E1295" s="557" t="s">
        <v>3173</v>
      </c>
      <c r="F1295" s="561">
        <v>138</v>
      </c>
    </row>
    <row r="1296" spans="1:6" x14ac:dyDescent="0.35">
      <c r="A1296" s="557" t="s">
        <v>509</v>
      </c>
      <c r="B1296" s="557" t="s">
        <v>1097</v>
      </c>
      <c r="C1296" s="557" t="s">
        <v>3172</v>
      </c>
      <c r="D1296" s="555" t="s">
        <v>23862</v>
      </c>
      <c r="E1296" s="557" t="s">
        <v>3171</v>
      </c>
      <c r="F1296" s="561">
        <v>242</v>
      </c>
    </row>
    <row r="1297" spans="1:6" x14ac:dyDescent="0.35">
      <c r="A1297" s="557" t="s">
        <v>510</v>
      </c>
      <c r="B1297" s="557" t="s">
        <v>1098</v>
      </c>
      <c r="C1297" s="557" t="s">
        <v>3158</v>
      </c>
      <c r="D1297" s="555" t="s">
        <v>23863</v>
      </c>
      <c r="E1297" s="557" t="s">
        <v>3157</v>
      </c>
      <c r="F1297" s="561">
        <v>104</v>
      </c>
    </row>
    <row r="1298" spans="1:6" x14ac:dyDescent="0.35">
      <c r="A1298" s="557" t="s">
        <v>510</v>
      </c>
      <c r="B1298" s="557" t="s">
        <v>1098</v>
      </c>
      <c r="C1298" s="557" t="s">
        <v>3170</v>
      </c>
      <c r="D1298" s="555" t="s">
        <v>23864</v>
      </c>
      <c r="E1298" s="557" t="s">
        <v>3169</v>
      </c>
      <c r="F1298" s="561">
        <v>208</v>
      </c>
    </row>
    <row r="1299" spans="1:6" x14ac:dyDescent="0.35">
      <c r="A1299" s="557" t="s">
        <v>510</v>
      </c>
      <c r="B1299" s="557" t="s">
        <v>1098</v>
      </c>
      <c r="C1299" s="557" t="s">
        <v>3168</v>
      </c>
      <c r="D1299" s="555" t="s">
        <v>23865</v>
      </c>
      <c r="E1299" s="557" t="s">
        <v>3167</v>
      </c>
      <c r="F1299" s="561">
        <v>139</v>
      </c>
    </row>
    <row r="1300" spans="1:6" ht="29" x14ac:dyDescent="0.35">
      <c r="A1300" s="557" t="s">
        <v>510</v>
      </c>
      <c r="B1300" s="557" t="s">
        <v>1098</v>
      </c>
      <c r="C1300" s="557" t="s">
        <v>3166</v>
      </c>
      <c r="D1300" s="555" t="s">
        <v>23866</v>
      </c>
      <c r="E1300" s="557" t="s">
        <v>3165</v>
      </c>
      <c r="F1300" s="561">
        <v>139</v>
      </c>
    </row>
    <row r="1301" spans="1:6" x14ac:dyDescent="0.35">
      <c r="A1301" s="557" t="s">
        <v>511</v>
      </c>
      <c r="B1301" s="557" t="s">
        <v>1099</v>
      </c>
      <c r="C1301" s="557" t="s">
        <v>3164</v>
      </c>
      <c r="D1301" s="555" t="s">
        <v>23867</v>
      </c>
      <c r="E1301" s="557" t="s">
        <v>3163</v>
      </c>
      <c r="F1301" s="561">
        <v>143</v>
      </c>
    </row>
    <row r="1302" spans="1:6" x14ac:dyDescent="0.35">
      <c r="A1302" s="557" t="s">
        <v>511</v>
      </c>
      <c r="B1302" s="557" t="s">
        <v>1099</v>
      </c>
      <c r="C1302" s="557" t="s">
        <v>3162</v>
      </c>
      <c r="D1302" s="555" t="s">
        <v>23868</v>
      </c>
      <c r="E1302" s="557" t="s">
        <v>3161</v>
      </c>
      <c r="F1302" s="561">
        <v>250</v>
      </c>
    </row>
    <row r="1303" spans="1:6" x14ac:dyDescent="0.35">
      <c r="A1303" s="557" t="s">
        <v>511</v>
      </c>
      <c r="B1303" s="557" t="s">
        <v>1099</v>
      </c>
      <c r="C1303" s="557" t="s">
        <v>3160</v>
      </c>
      <c r="D1303" s="555" t="s">
        <v>23869</v>
      </c>
      <c r="E1303" s="557" t="s">
        <v>3159</v>
      </c>
      <c r="F1303" s="561">
        <v>107</v>
      </c>
    </row>
    <row r="1304" spans="1:6" x14ac:dyDescent="0.35">
      <c r="A1304" s="557" t="s">
        <v>512</v>
      </c>
      <c r="B1304" s="557" t="s">
        <v>1100</v>
      </c>
      <c r="C1304" s="557" t="s">
        <v>3158</v>
      </c>
      <c r="D1304" s="555" t="s">
        <v>23870</v>
      </c>
      <c r="E1304" s="557" t="s">
        <v>3157</v>
      </c>
      <c r="F1304" s="561">
        <v>104</v>
      </c>
    </row>
    <row r="1305" spans="1:6" ht="29" x14ac:dyDescent="0.35">
      <c r="A1305" s="557" t="s">
        <v>512</v>
      </c>
      <c r="B1305" s="557" t="s">
        <v>1100</v>
      </c>
      <c r="C1305" s="557" t="s">
        <v>3156</v>
      </c>
      <c r="D1305" s="555" t="s">
        <v>23871</v>
      </c>
      <c r="E1305" s="557" t="s">
        <v>3155</v>
      </c>
      <c r="F1305" s="561">
        <v>243</v>
      </c>
    </row>
    <row r="1306" spans="1:6" ht="29" x14ac:dyDescent="0.35">
      <c r="A1306" s="557" t="s">
        <v>512</v>
      </c>
      <c r="B1306" s="557" t="s">
        <v>1100</v>
      </c>
      <c r="C1306" s="557" t="s">
        <v>3154</v>
      </c>
      <c r="D1306" s="555" t="s">
        <v>23872</v>
      </c>
      <c r="E1306" s="557" t="s">
        <v>3153</v>
      </c>
      <c r="F1306" s="561">
        <v>243</v>
      </c>
    </row>
    <row r="1307" spans="1:6" ht="43.5" x14ac:dyDescent="0.35">
      <c r="A1307" s="557" t="s">
        <v>513</v>
      </c>
      <c r="B1307" s="557" t="s">
        <v>1101</v>
      </c>
      <c r="C1307" s="557" t="s">
        <v>3152</v>
      </c>
      <c r="D1307" s="555" t="s">
        <v>23873</v>
      </c>
      <c r="E1307" s="557" t="s">
        <v>3151</v>
      </c>
      <c r="F1307" s="561">
        <v>172</v>
      </c>
    </row>
    <row r="1308" spans="1:6" ht="43.5" x14ac:dyDescent="0.35">
      <c r="A1308" s="557" t="s">
        <v>513</v>
      </c>
      <c r="B1308" s="557" t="s">
        <v>1101</v>
      </c>
      <c r="C1308" s="557" t="s">
        <v>3150</v>
      </c>
      <c r="D1308" s="555" t="s">
        <v>23874</v>
      </c>
      <c r="E1308" s="557" t="s">
        <v>3149</v>
      </c>
      <c r="F1308" s="561">
        <v>239</v>
      </c>
    </row>
    <row r="1309" spans="1:6" ht="43.5" x14ac:dyDescent="0.35">
      <c r="A1309" s="557" t="s">
        <v>513</v>
      </c>
      <c r="B1309" s="557" t="s">
        <v>1101</v>
      </c>
      <c r="C1309" s="557" t="s">
        <v>3148</v>
      </c>
      <c r="D1309" s="555" t="s">
        <v>23875</v>
      </c>
      <c r="E1309" s="557" t="s">
        <v>3147</v>
      </c>
      <c r="F1309" s="561">
        <v>239</v>
      </c>
    </row>
    <row r="1310" spans="1:6" ht="29" x14ac:dyDescent="0.35">
      <c r="A1310" s="562" t="s">
        <v>514</v>
      </c>
      <c r="B1310" s="562" t="s">
        <v>1102</v>
      </c>
      <c r="C1310" s="562" t="s">
        <v>3146</v>
      </c>
      <c r="D1310" s="555" t="s">
        <v>23876</v>
      </c>
      <c r="E1310" s="562" t="s">
        <v>3145</v>
      </c>
      <c r="F1310" s="561">
        <v>247</v>
      </c>
    </row>
    <row r="1311" spans="1:6" ht="29" x14ac:dyDescent="0.35">
      <c r="A1311" s="562" t="s">
        <v>514</v>
      </c>
      <c r="B1311" s="562" t="s">
        <v>1102</v>
      </c>
      <c r="C1311" s="562" t="s">
        <v>3144</v>
      </c>
      <c r="D1311" s="555" t="s">
        <v>23877</v>
      </c>
      <c r="E1311" s="562" t="s">
        <v>3143</v>
      </c>
      <c r="F1311" s="561">
        <v>263</v>
      </c>
    </row>
    <row r="1312" spans="1:6" ht="29" x14ac:dyDescent="0.35">
      <c r="A1312" s="562" t="s">
        <v>515</v>
      </c>
      <c r="B1312" s="562" t="s">
        <v>1103</v>
      </c>
      <c r="C1312" s="562" t="s">
        <v>3142</v>
      </c>
      <c r="D1312" s="555" t="s">
        <v>23878</v>
      </c>
      <c r="E1312" s="562" t="s">
        <v>3141</v>
      </c>
      <c r="F1312" s="561">
        <v>136</v>
      </c>
    </row>
    <row r="1313" spans="1:6" ht="29" x14ac:dyDescent="0.35">
      <c r="A1313" s="562" t="s">
        <v>515</v>
      </c>
      <c r="B1313" s="562" t="s">
        <v>1103</v>
      </c>
      <c r="C1313" s="562" t="s">
        <v>3140</v>
      </c>
      <c r="D1313" s="555" t="s">
        <v>23879</v>
      </c>
      <c r="E1313" s="562" t="s">
        <v>3139</v>
      </c>
      <c r="F1313" s="561">
        <v>340</v>
      </c>
    </row>
    <row r="1314" spans="1:6" ht="29" x14ac:dyDescent="0.35">
      <c r="A1314" s="562" t="s">
        <v>515</v>
      </c>
      <c r="B1314" s="562" t="s">
        <v>1103</v>
      </c>
      <c r="C1314" s="562" t="s">
        <v>3138</v>
      </c>
      <c r="D1314" s="555" t="s">
        <v>23880</v>
      </c>
      <c r="E1314" s="562" t="s">
        <v>3137</v>
      </c>
      <c r="F1314" s="561">
        <v>204</v>
      </c>
    </row>
    <row r="1315" spans="1:6" ht="43.5" x14ac:dyDescent="0.35">
      <c r="A1315" s="562" t="s">
        <v>516</v>
      </c>
      <c r="B1315" s="562" t="s">
        <v>1104</v>
      </c>
      <c r="C1315" s="562" t="s">
        <v>3136</v>
      </c>
      <c r="D1315" s="555" t="s">
        <v>23881</v>
      </c>
      <c r="E1315" s="557" t="s">
        <v>3135</v>
      </c>
      <c r="F1315" s="561">
        <v>172</v>
      </c>
    </row>
    <row r="1316" spans="1:6" ht="43.5" x14ac:dyDescent="0.35">
      <c r="A1316" s="562" t="s">
        <v>516</v>
      </c>
      <c r="B1316" s="562" t="s">
        <v>1104</v>
      </c>
      <c r="C1316" s="562" t="s">
        <v>3134</v>
      </c>
      <c r="D1316" s="555" t="s">
        <v>23882</v>
      </c>
      <c r="E1316" s="557" t="s">
        <v>3133</v>
      </c>
      <c r="F1316" s="561">
        <v>92</v>
      </c>
    </row>
    <row r="1317" spans="1:6" ht="43.5" x14ac:dyDescent="0.35">
      <c r="A1317" s="562" t="s">
        <v>516</v>
      </c>
      <c r="B1317" s="562" t="s">
        <v>1104</v>
      </c>
      <c r="C1317" s="562" t="s">
        <v>3132</v>
      </c>
      <c r="D1317" s="555" t="s">
        <v>23883</v>
      </c>
      <c r="E1317" s="557" t="s">
        <v>3131</v>
      </c>
      <c r="F1317" s="561">
        <v>184</v>
      </c>
    </row>
    <row r="1318" spans="1:6" ht="43.5" x14ac:dyDescent="0.35">
      <c r="A1318" s="562" t="s">
        <v>516</v>
      </c>
      <c r="B1318" s="562" t="s">
        <v>1104</v>
      </c>
      <c r="C1318" s="562" t="s">
        <v>3130</v>
      </c>
      <c r="D1318" s="555" t="s">
        <v>23884</v>
      </c>
      <c r="E1318" s="557" t="s">
        <v>3129</v>
      </c>
      <c r="F1318" s="561">
        <v>162</v>
      </c>
    </row>
    <row r="1319" spans="1:6" ht="29" x14ac:dyDescent="0.35">
      <c r="A1319" s="562" t="s">
        <v>517</v>
      </c>
      <c r="B1319" s="562" t="s">
        <v>1105</v>
      </c>
      <c r="C1319" s="562" t="s">
        <v>3128</v>
      </c>
      <c r="D1319" s="555" t="s">
        <v>23885</v>
      </c>
      <c r="E1319" s="557" t="s">
        <v>3127</v>
      </c>
      <c r="F1319" s="561">
        <v>342</v>
      </c>
    </row>
    <row r="1320" spans="1:6" ht="29" x14ac:dyDescent="0.35">
      <c r="A1320" s="562" t="s">
        <v>517</v>
      </c>
      <c r="B1320" s="562" t="s">
        <v>1105</v>
      </c>
      <c r="C1320" s="562" t="s">
        <v>3126</v>
      </c>
      <c r="D1320" s="555" t="s">
        <v>23886</v>
      </c>
      <c r="E1320" s="557" t="s">
        <v>3125</v>
      </c>
      <c r="F1320" s="561">
        <v>308</v>
      </c>
    </row>
    <row r="1321" spans="1:6" x14ac:dyDescent="0.35">
      <c r="A1321" s="557" t="s">
        <v>518</v>
      </c>
      <c r="B1321" s="557" t="s">
        <v>1106</v>
      </c>
      <c r="C1321" s="557" t="s">
        <v>3124</v>
      </c>
      <c r="D1321" s="555" t="s">
        <v>23887</v>
      </c>
      <c r="E1321" s="557" t="s">
        <v>3123</v>
      </c>
      <c r="F1321" s="561">
        <v>312</v>
      </c>
    </row>
    <row r="1322" spans="1:6" x14ac:dyDescent="0.35">
      <c r="A1322" s="557" t="s">
        <v>518</v>
      </c>
      <c r="B1322" s="557" t="s">
        <v>1106</v>
      </c>
      <c r="C1322" s="557" t="s">
        <v>3122</v>
      </c>
      <c r="D1322" s="555" t="s">
        <v>23888</v>
      </c>
      <c r="E1322" s="557" t="s">
        <v>3121</v>
      </c>
      <c r="F1322" s="561">
        <v>278</v>
      </c>
    </row>
    <row r="1323" spans="1:6" ht="29" x14ac:dyDescent="0.35">
      <c r="A1323" s="562" t="s">
        <v>519</v>
      </c>
      <c r="B1323" s="562" t="s">
        <v>1107</v>
      </c>
      <c r="C1323" s="562" t="s">
        <v>3120</v>
      </c>
      <c r="D1323" s="555" t="s">
        <v>23889</v>
      </c>
      <c r="E1323" s="557" t="s">
        <v>3119</v>
      </c>
      <c r="F1323" s="561">
        <v>312</v>
      </c>
    </row>
    <row r="1324" spans="1:6" ht="29" x14ac:dyDescent="0.35">
      <c r="A1324" s="562" t="s">
        <v>519</v>
      </c>
      <c r="B1324" s="562" t="s">
        <v>1107</v>
      </c>
      <c r="C1324" s="562" t="s">
        <v>3118</v>
      </c>
      <c r="D1324" s="555" t="s">
        <v>23890</v>
      </c>
      <c r="E1324" s="557" t="s">
        <v>3117</v>
      </c>
      <c r="F1324" s="561">
        <v>278</v>
      </c>
    </row>
    <row r="1325" spans="1:6" ht="43.5" x14ac:dyDescent="0.35">
      <c r="A1325" s="562" t="s">
        <v>520</v>
      </c>
      <c r="B1325" s="562" t="s">
        <v>1108</v>
      </c>
      <c r="C1325" s="562" t="s">
        <v>3116</v>
      </c>
      <c r="D1325" s="555" t="s">
        <v>23891</v>
      </c>
      <c r="E1325" s="557" t="s">
        <v>3115</v>
      </c>
      <c r="F1325" s="561">
        <v>149</v>
      </c>
    </row>
    <row r="1326" spans="1:6" ht="43.5" x14ac:dyDescent="0.35">
      <c r="A1326" s="562" t="s">
        <v>520</v>
      </c>
      <c r="B1326" s="562" t="s">
        <v>1108</v>
      </c>
      <c r="C1326" s="562" t="s">
        <v>3114</v>
      </c>
      <c r="D1326" s="555" t="s">
        <v>23892</v>
      </c>
      <c r="E1326" s="557" t="s">
        <v>3113</v>
      </c>
      <c r="F1326" s="561">
        <v>93</v>
      </c>
    </row>
    <row r="1327" spans="1:6" ht="43.5" x14ac:dyDescent="0.35">
      <c r="A1327" s="562" t="s">
        <v>520</v>
      </c>
      <c r="B1327" s="562" t="s">
        <v>1108</v>
      </c>
      <c r="C1327" s="562" t="s">
        <v>3112</v>
      </c>
      <c r="D1327" s="555" t="s">
        <v>23893</v>
      </c>
      <c r="E1327" s="557" t="s">
        <v>3111</v>
      </c>
      <c r="F1327" s="561">
        <v>195</v>
      </c>
    </row>
    <row r="1328" spans="1:6" ht="43.5" x14ac:dyDescent="0.35">
      <c r="A1328" s="562" t="s">
        <v>520</v>
      </c>
      <c r="B1328" s="562" t="s">
        <v>1108</v>
      </c>
      <c r="C1328" s="562" t="s">
        <v>3110</v>
      </c>
      <c r="D1328" s="555" t="s">
        <v>23894</v>
      </c>
      <c r="E1328" s="557" t="s">
        <v>3109</v>
      </c>
      <c r="F1328" s="561">
        <v>163</v>
      </c>
    </row>
    <row r="1329" spans="1:6" ht="29" x14ac:dyDescent="0.35">
      <c r="A1329" s="562" t="s">
        <v>521</v>
      </c>
      <c r="B1329" s="562" t="s">
        <v>1109</v>
      </c>
      <c r="C1329" s="562" t="s">
        <v>3108</v>
      </c>
      <c r="D1329" s="555" t="s">
        <v>23895</v>
      </c>
      <c r="E1329" s="557" t="s">
        <v>3107</v>
      </c>
      <c r="F1329" s="561">
        <v>169</v>
      </c>
    </row>
    <row r="1330" spans="1:6" ht="43.5" x14ac:dyDescent="0.35">
      <c r="A1330" s="562" t="s">
        <v>521</v>
      </c>
      <c r="B1330" s="562" t="s">
        <v>1109</v>
      </c>
      <c r="C1330" s="562" t="s">
        <v>3106</v>
      </c>
      <c r="D1330" s="555" t="s">
        <v>23896</v>
      </c>
      <c r="E1330" s="557" t="s">
        <v>3105</v>
      </c>
      <c r="F1330" s="561">
        <v>169</v>
      </c>
    </row>
    <row r="1331" spans="1:6" ht="29" x14ac:dyDescent="0.35">
      <c r="A1331" s="562" t="s">
        <v>521</v>
      </c>
      <c r="B1331" s="562" t="s">
        <v>1109</v>
      </c>
      <c r="C1331" s="562" t="s">
        <v>3104</v>
      </c>
      <c r="D1331" s="555" t="s">
        <v>23897</v>
      </c>
      <c r="E1331" s="557" t="s">
        <v>3103</v>
      </c>
      <c r="F1331" s="561">
        <v>135</v>
      </c>
    </row>
    <row r="1332" spans="1:6" ht="29" x14ac:dyDescent="0.35">
      <c r="A1332" s="562" t="s">
        <v>521</v>
      </c>
      <c r="B1332" s="562" t="s">
        <v>1109</v>
      </c>
      <c r="C1332" s="562" t="s">
        <v>3102</v>
      </c>
      <c r="D1332" s="555" t="s">
        <v>23898</v>
      </c>
      <c r="E1332" s="557" t="s">
        <v>3101</v>
      </c>
      <c r="F1332" s="561">
        <v>102</v>
      </c>
    </row>
    <row r="1333" spans="1:6" ht="29" x14ac:dyDescent="0.35">
      <c r="A1333" s="562" t="s">
        <v>521</v>
      </c>
      <c r="B1333" s="562" t="s">
        <v>1109</v>
      </c>
      <c r="C1333" s="562" t="s">
        <v>3100</v>
      </c>
      <c r="D1333" s="555" t="s">
        <v>23899</v>
      </c>
      <c r="E1333" s="557" t="s">
        <v>3099</v>
      </c>
      <c r="F1333" s="561">
        <v>135</v>
      </c>
    </row>
    <row r="1334" spans="1:6" x14ac:dyDescent="0.35">
      <c r="A1334" s="562" t="s">
        <v>522</v>
      </c>
      <c r="B1334" s="562" t="s">
        <v>1110</v>
      </c>
      <c r="C1334" s="562" t="s">
        <v>3098</v>
      </c>
      <c r="D1334" s="555" t="s">
        <v>23900</v>
      </c>
      <c r="E1334" s="557" t="s">
        <v>3097</v>
      </c>
      <c r="F1334" s="561">
        <v>300</v>
      </c>
    </row>
    <row r="1335" spans="1:6" x14ac:dyDescent="0.35">
      <c r="A1335" s="562" t="s">
        <v>522</v>
      </c>
      <c r="B1335" s="562" t="s">
        <v>1110</v>
      </c>
      <c r="C1335" s="562" t="s">
        <v>3096</v>
      </c>
      <c r="D1335" s="555" t="s">
        <v>23901</v>
      </c>
      <c r="E1335" s="557" t="s">
        <v>3095</v>
      </c>
      <c r="F1335" s="561">
        <v>300</v>
      </c>
    </row>
    <row r="1336" spans="1:6" ht="29" x14ac:dyDescent="0.35">
      <c r="A1336" s="562" t="s">
        <v>523</v>
      </c>
      <c r="B1336" s="562" t="s">
        <v>1111</v>
      </c>
      <c r="C1336" s="562" t="s">
        <v>3058</v>
      </c>
      <c r="D1336" s="555" t="s">
        <v>23902</v>
      </c>
      <c r="E1336" s="562" t="s">
        <v>3057</v>
      </c>
      <c r="F1336" s="561">
        <v>95</v>
      </c>
    </row>
    <row r="1337" spans="1:6" ht="29" x14ac:dyDescent="0.35">
      <c r="A1337" s="562" t="s">
        <v>523</v>
      </c>
      <c r="B1337" s="562" t="s">
        <v>1111</v>
      </c>
      <c r="C1337" s="562" t="s">
        <v>3056</v>
      </c>
      <c r="D1337" s="555" t="s">
        <v>23903</v>
      </c>
      <c r="E1337" s="562" t="s">
        <v>3055</v>
      </c>
      <c r="F1337" s="561">
        <v>95</v>
      </c>
    </row>
    <row r="1338" spans="1:6" ht="29" x14ac:dyDescent="0.35">
      <c r="A1338" s="562" t="s">
        <v>523</v>
      </c>
      <c r="B1338" s="562" t="s">
        <v>1111</v>
      </c>
      <c r="C1338" s="562" t="s">
        <v>3094</v>
      </c>
      <c r="D1338" s="555" t="s">
        <v>23904</v>
      </c>
      <c r="E1338" s="562" t="s">
        <v>3093</v>
      </c>
      <c r="F1338" s="561">
        <v>154</v>
      </c>
    </row>
    <row r="1339" spans="1:6" ht="29" x14ac:dyDescent="0.35">
      <c r="A1339" s="562" t="s">
        <v>523</v>
      </c>
      <c r="B1339" s="562" t="s">
        <v>1111</v>
      </c>
      <c r="C1339" s="562" t="s">
        <v>3092</v>
      </c>
      <c r="D1339" s="555" t="s">
        <v>23905</v>
      </c>
      <c r="E1339" s="562" t="s">
        <v>3091</v>
      </c>
      <c r="F1339" s="561">
        <v>47</v>
      </c>
    </row>
    <row r="1340" spans="1:6" ht="29" x14ac:dyDescent="0.35">
      <c r="A1340" s="562" t="s">
        <v>523</v>
      </c>
      <c r="B1340" s="562" t="s">
        <v>1111</v>
      </c>
      <c r="C1340" s="562" t="s">
        <v>3090</v>
      </c>
      <c r="D1340" s="555" t="s">
        <v>23906</v>
      </c>
      <c r="E1340" s="562" t="s">
        <v>3089</v>
      </c>
      <c r="F1340" s="561">
        <v>179</v>
      </c>
    </row>
    <row r="1341" spans="1:6" ht="29" x14ac:dyDescent="0.35">
      <c r="A1341" s="562" t="s">
        <v>524</v>
      </c>
      <c r="B1341" s="562" t="s">
        <v>1112</v>
      </c>
      <c r="C1341" s="562" t="s">
        <v>3088</v>
      </c>
      <c r="D1341" s="555" t="s">
        <v>23907</v>
      </c>
      <c r="E1341" s="562" t="s">
        <v>3087</v>
      </c>
      <c r="F1341" s="561">
        <v>280</v>
      </c>
    </row>
    <row r="1342" spans="1:6" ht="29" x14ac:dyDescent="0.35">
      <c r="A1342" s="562" t="s">
        <v>524</v>
      </c>
      <c r="B1342" s="562" t="s">
        <v>1112</v>
      </c>
      <c r="C1342" s="562" t="s">
        <v>3086</v>
      </c>
      <c r="D1342" s="555" t="s">
        <v>23908</v>
      </c>
      <c r="E1342" s="562" t="s">
        <v>3085</v>
      </c>
      <c r="F1342" s="561">
        <v>280</v>
      </c>
    </row>
    <row r="1343" spans="1:6" ht="29" x14ac:dyDescent="0.35">
      <c r="A1343" s="557" t="s">
        <v>525</v>
      </c>
      <c r="B1343" s="557" t="s">
        <v>1113</v>
      </c>
      <c r="C1343" s="557" t="s">
        <v>3058</v>
      </c>
      <c r="D1343" s="555" t="s">
        <v>23909</v>
      </c>
      <c r="E1343" s="557" t="s">
        <v>3057</v>
      </c>
      <c r="F1343" s="561">
        <v>93</v>
      </c>
    </row>
    <row r="1344" spans="1:6" ht="29" x14ac:dyDescent="0.35">
      <c r="A1344" s="557" t="s">
        <v>525</v>
      </c>
      <c r="B1344" s="557" t="s">
        <v>1113</v>
      </c>
      <c r="C1344" s="557" t="s">
        <v>3056</v>
      </c>
      <c r="D1344" s="555" t="s">
        <v>23910</v>
      </c>
      <c r="E1344" s="557" t="s">
        <v>3055</v>
      </c>
      <c r="F1344" s="561">
        <v>93</v>
      </c>
    </row>
    <row r="1345" spans="1:6" ht="29" x14ac:dyDescent="0.35">
      <c r="A1345" s="557" t="s">
        <v>525</v>
      </c>
      <c r="B1345" s="557" t="s">
        <v>1113</v>
      </c>
      <c r="C1345" s="557" t="s">
        <v>3084</v>
      </c>
      <c r="D1345" s="555" t="s">
        <v>23911</v>
      </c>
      <c r="E1345" s="557" t="s">
        <v>3083</v>
      </c>
      <c r="F1345" s="561">
        <v>163</v>
      </c>
    </row>
    <row r="1346" spans="1:6" ht="29" x14ac:dyDescent="0.35">
      <c r="A1346" s="557" t="s">
        <v>525</v>
      </c>
      <c r="B1346" s="557" t="s">
        <v>1113</v>
      </c>
      <c r="C1346" s="557" t="s">
        <v>3082</v>
      </c>
      <c r="D1346" s="555" t="s">
        <v>23912</v>
      </c>
      <c r="E1346" s="557" t="s">
        <v>3081</v>
      </c>
      <c r="F1346" s="561">
        <v>221</v>
      </c>
    </row>
    <row r="1347" spans="1:6" ht="29" x14ac:dyDescent="0.35">
      <c r="A1347" s="557" t="s">
        <v>526</v>
      </c>
      <c r="B1347" s="557" t="s">
        <v>1114</v>
      </c>
      <c r="C1347" s="557" t="s">
        <v>3080</v>
      </c>
      <c r="D1347" s="555" t="s">
        <v>23913</v>
      </c>
      <c r="E1347" s="557" t="s">
        <v>3079</v>
      </c>
      <c r="F1347" s="561">
        <v>222</v>
      </c>
    </row>
    <row r="1348" spans="1:6" ht="29" x14ac:dyDescent="0.35">
      <c r="A1348" s="557" t="s">
        <v>526</v>
      </c>
      <c r="B1348" s="557" t="s">
        <v>1114</v>
      </c>
      <c r="C1348" s="557" t="s">
        <v>3078</v>
      </c>
      <c r="D1348" s="555" t="s">
        <v>23914</v>
      </c>
      <c r="E1348" s="557" t="s">
        <v>3077</v>
      </c>
      <c r="F1348" s="561">
        <v>112</v>
      </c>
    </row>
    <row r="1349" spans="1:6" ht="29" x14ac:dyDescent="0.35">
      <c r="A1349" s="557" t="s">
        <v>526</v>
      </c>
      <c r="B1349" s="557" t="s">
        <v>1114</v>
      </c>
      <c r="C1349" s="557" t="s">
        <v>3076</v>
      </c>
      <c r="D1349" s="555" t="s">
        <v>23915</v>
      </c>
      <c r="E1349" s="557" t="s">
        <v>3075</v>
      </c>
      <c r="F1349" s="561">
        <v>111</v>
      </c>
    </row>
    <row r="1350" spans="1:6" ht="29" x14ac:dyDescent="0.35">
      <c r="A1350" s="557" t="s">
        <v>526</v>
      </c>
      <c r="B1350" s="557" t="s">
        <v>1114</v>
      </c>
      <c r="C1350" s="557" t="s">
        <v>3074</v>
      </c>
      <c r="D1350" s="555" t="s">
        <v>23916</v>
      </c>
      <c r="E1350" s="557" t="s">
        <v>3073</v>
      </c>
      <c r="F1350" s="561">
        <v>185</v>
      </c>
    </row>
    <row r="1351" spans="1:6" ht="29" x14ac:dyDescent="0.35">
      <c r="A1351" s="557" t="s">
        <v>527</v>
      </c>
      <c r="B1351" s="557" t="s">
        <v>1115</v>
      </c>
      <c r="C1351" s="557" t="s">
        <v>3052</v>
      </c>
      <c r="D1351" s="555" t="s">
        <v>23917</v>
      </c>
      <c r="E1351" s="557" t="s">
        <v>3051</v>
      </c>
      <c r="F1351" s="561">
        <v>141</v>
      </c>
    </row>
    <row r="1352" spans="1:6" ht="29" x14ac:dyDescent="0.35">
      <c r="A1352" s="557" t="s">
        <v>527</v>
      </c>
      <c r="B1352" s="557" t="s">
        <v>1115</v>
      </c>
      <c r="C1352" s="557" t="s">
        <v>3050</v>
      </c>
      <c r="D1352" s="555" t="s">
        <v>23918</v>
      </c>
      <c r="E1352" s="557" t="s">
        <v>3049</v>
      </c>
      <c r="F1352" s="561">
        <v>82</v>
      </c>
    </row>
    <row r="1353" spans="1:6" ht="29" x14ac:dyDescent="0.35">
      <c r="A1353" s="557" t="s">
        <v>527</v>
      </c>
      <c r="B1353" s="557" t="s">
        <v>1115</v>
      </c>
      <c r="C1353" s="557" t="s">
        <v>3072</v>
      </c>
      <c r="D1353" s="555" t="s">
        <v>23919</v>
      </c>
      <c r="E1353" s="557" t="s">
        <v>3071</v>
      </c>
      <c r="F1353" s="561">
        <v>247</v>
      </c>
    </row>
    <row r="1354" spans="1:6" ht="29" x14ac:dyDescent="0.35">
      <c r="A1354" s="557" t="s">
        <v>527</v>
      </c>
      <c r="B1354" s="557" t="s">
        <v>1115</v>
      </c>
      <c r="C1354" s="557" t="s">
        <v>3070</v>
      </c>
      <c r="D1354" s="555" t="s">
        <v>23920</v>
      </c>
      <c r="E1354" s="557" t="s">
        <v>3069</v>
      </c>
      <c r="F1354" s="561">
        <v>70</v>
      </c>
    </row>
    <row r="1355" spans="1:6" x14ac:dyDescent="0.35">
      <c r="A1355" s="562" t="s">
        <v>528</v>
      </c>
      <c r="B1355" s="562" t="s">
        <v>1116</v>
      </c>
      <c r="C1355" s="562" t="s">
        <v>3068</v>
      </c>
      <c r="D1355" s="555" t="s">
        <v>23921</v>
      </c>
      <c r="E1355" s="557" t="s">
        <v>3067</v>
      </c>
      <c r="F1355" s="561">
        <v>280</v>
      </c>
    </row>
    <row r="1356" spans="1:6" x14ac:dyDescent="0.35">
      <c r="A1356" s="562" t="s">
        <v>528</v>
      </c>
      <c r="B1356" s="562" t="s">
        <v>1116</v>
      </c>
      <c r="C1356" s="562" t="s">
        <v>3066</v>
      </c>
      <c r="D1356" s="555" t="s">
        <v>23922</v>
      </c>
      <c r="E1356" s="557" t="s">
        <v>3065</v>
      </c>
      <c r="F1356" s="561">
        <v>280</v>
      </c>
    </row>
    <row r="1357" spans="1:6" ht="43.5" x14ac:dyDescent="0.35">
      <c r="A1357" s="562" t="s">
        <v>529</v>
      </c>
      <c r="B1357" s="562" t="s">
        <v>1117</v>
      </c>
      <c r="C1357" s="562" t="s">
        <v>3052</v>
      </c>
      <c r="D1357" s="555" t="s">
        <v>23923</v>
      </c>
      <c r="E1357" s="562" t="s">
        <v>3051</v>
      </c>
      <c r="F1357" s="561">
        <v>144</v>
      </c>
    </row>
    <row r="1358" spans="1:6" ht="43.5" x14ac:dyDescent="0.35">
      <c r="A1358" s="562" t="s">
        <v>529</v>
      </c>
      <c r="B1358" s="562" t="s">
        <v>1117</v>
      </c>
      <c r="C1358" s="562" t="s">
        <v>3050</v>
      </c>
      <c r="D1358" s="555" t="s">
        <v>23924</v>
      </c>
      <c r="E1358" s="562" t="s">
        <v>3049</v>
      </c>
      <c r="F1358" s="561">
        <v>84</v>
      </c>
    </row>
    <row r="1359" spans="1:6" ht="43.5" x14ac:dyDescent="0.35">
      <c r="A1359" s="562" t="s">
        <v>529</v>
      </c>
      <c r="B1359" s="562" t="s">
        <v>1117</v>
      </c>
      <c r="C1359" s="562" t="s">
        <v>3064</v>
      </c>
      <c r="D1359" s="555" t="s">
        <v>23925</v>
      </c>
      <c r="E1359" s="562" t="s">
        <v>3063</v>
      </c>
      <c r="F1359" s="561">
        <v>228</v>
      </c>
    </row>
    <row r="1360" spans="1:6" ht="43.5" x14ac:dyDescent="0.35">
      <c r="A1360" s="562" t="s">
        <v>529</v>
      </c>
      <c r="B1360" s="562" t="s">
        <v>1117</v>
      </c>
      <c r="C1360" s="562" t="s">
        <v>3062</v>
      </c>
      <c r="D1360" s="555" t="s">
        <v>23926</v>
      </c>
      <c r="E1360" s="562" t="s">
        <v>3061</v>
      </c>
      <c r="F1360" s="561">
        <v>84</v>
      </c>
    </row>
    <row r="1361" spans="1:6" ht="29" x14ac:dyDescent="0.35">
      <c r="A1361" s="557" t="s">
        <v>530</v>
      </c>
      <c r="B1361" s="557" t="s">
        <v>1118</v>
      </c>
      <c r="C1361" s="557" t="s">
        <v>3060</v>
      </c>
      <c r="D1361" s="555" t="s">
        <v>23927</v>
      </c>
      <c r="E1361" s="557" t="s">
        <v>3059</v>
      </c>
      <c r="F1361" s="561">
        <v>198</v>
      </c>
    </row>
    <row r="1362" spans="1:6" ht="29" x14ac:dyDescent="0.35">
      <c r="A1362" s="557" t="s">
        <v>530</v>
      </c>
      <c r="B1362" s="557" t="s">
        <v>1118</v>
      </c>
      <c r="C1362" s="557" t="s">
        <v>3058</v>
      </c>
      <c r="D1362" s="555" t="s">
        <v>23928</v>
      </c>
      <c r="E1362" s="557" t="s">
        <v>3057</v>
      </c>
      <c r="F1362" s="561">
        <v>93</v>
      </c>
    </row>
    <row r="1363" spans="1:6" ht="29" x14ac:dyDescent="0.35">
      <c r="A1363" s="557" t="s">
        <v>530</v>
      </c>
      <c r="B1363" s="557" t="s">
        <v>1118</v>
      </c>
      <c r="C1363" s="557" t="s">
        <v>3056</v>
      </c>
      <c r="D1363" s="555" t="s">
        <v>23929</v>
      </c>
      <c r="E1363" s="557" t="s">
        <v>3055</v>
      </c>
      <c r="F1363" s="561">
        <v>93</v>
      </c>
    </row>
    <row r="1364" spans="1:6" ht="29" x14ac:dyDescent="0.35">
      <c r="A1364" s="557" t="s">
        <v>530</v>
      </c>
      <c r="B1364" s="557" t="s">
        <v>1118</v>
      </c>
      <c r="C1364" s="557" t="s">
        <v>3054</v>
      </c>
      <c r="D1364" s="555" t="s">
        <v>23930</v>
      </c>
      <c r="E1364" s="557" t="s">
        <v>3053</v>
      </c>
      <c r="F1364" s="561">
        <v>186</v>
      </c>
    </row>
    <row r="1365" spans="1:6" ht="29" x14ac:dyDescent="0.35">
      <c r="A1365" s="557" t="s">
        <v>531</v>
      </c>
      <c r="B1365" s="557" t="s">
        <v>1119</v>
      </c>
      <c r="C1365" s="557" t="s">
        <v>3052</v>
      </c>
      <c r="D1365" s="555" t="s">
        <v>23931</v>
      </c>
      <c r="E1365" s="557" t="s">
        <v>3051</v>
      </c>
      <c r="F1365" s="561">
        <v>141</v>
      </c>
    </row>
    <row r="1366" spans="1:6" ht="29" x14ac:dyDescent="0.35">
      <c r="A1366" s="557" t="s">
        <v>531</v>
      </c>
      <c r="B1366" s="557" t="s">
        <v>1119</v>
      </c>
      <c r="C1366" s="557" t="s">
        <v>3050</v>
      </c>
      <c r="D1366" s="555" t="s">
        <v>23932</v>
      </c>
      <c r="E1366" s="557" t="s">
        <v>3049</v>
      </c>
      <c r="F1366" s="561">
        <v>82</v>
      </c>
    </row>
    <row r="1367" spans="1:6" ht="29" x14ac:dyDescent="0.35">
      <c r="A1367" s="557" t="s">
        <v>531</v>
      </c>
      <c r="B1367" s="557" t="s">
        <v>1119</v>
      </c>
      <c r="C1367" s="557" t="s">
        <v>3048</v>
      </c>
      <c r="D1367" s="555" t="s">
        <v>23933</v>
      </c>
      <c r="E1367" s="557" t="s">
        <v>3047</v>
      </c>
      <c r="F1367" s="561">
        <v>235</v>
      </c>
    </row>
    <row r="1368" spans="1:6" ht="29" x14ac:dyDescent="0.35">
      <c r="A1368" s="557" t="s">
        <v>531</v>
      </c>
      <c r="B1368" s="557" t="s">
        <v>1119</v>
      </c>
      <c r="C1368" s="557" t="s">
        <v>3046</v>
      </c>
      <c r="D1368" s="555" t="s">
        <v>23934</v>
      </c>
      <c r="E1368" s="557" t="s">
        <v>3045</v>
      </c>
      <c r="F1368" s="561">
        <v>82</v>
      </c>
    </row>
    <row r="1369" spans="1:6" x14ac:dyDescent="0.35">
      <c r="A1369" s="562" t="s">
        <v>532</v>
      </c>
      <c r="B1369" s="562" t="s">
        <v>1120</v>
      </c>
      <c r="C1369" s="562" t="s">
        <v>3044</v>
      </c>
      <c r="D1369" s="555" t="s">
        <v>23935</v>
      </c>
      <c r="E1369" s="562" t="s">
        <v>3043</v>
      </c>
      <c r="F1369" s="561">
        <v>30</v>
      </c>
    </row>
    <row r="1370" spans="1:6" x14ac:dyDescent="0.35">
      <c r="A1370" s="562" t="s">
        <v>532</v>
      </c>
      <c r="B1370" s="562" t="s">
        <v>1120</v>
      </c>
      <c r="C1370" s="562" t="s">
        <v>3042</v>
      </c>
      <c r="D1370" s="555" t="s">
        <v>23936</v>
      </c>
      <c r="E1370" s="562" t="s">
        <v>3041</v>
      </c>
      <c r="F1370" s="561">
        <v>94</v>
      </c>
    </row>
    <row r="1371" spans="1:6" x14ac:dyDescent="0.35">
      <c r="A1371" s="562" t="s">
        <v>532</v>
      </c>
      <c r="B1371" s="562" t="s">
        <v>1120</v>
      </c>
      <c r="C1371" s="562" t="s">
        <v>2978</v>
      </c>
      <c r="D1371" s="555" t="s">
        <v>23937</v>
      </c>
      <c r="E1371" s="562" t="s">
        <v>2977</v>
      </c>
      <c r="F1371" s="561">
        <v>142</v>
      </c>
    </row>
    <row r="1372" spans="1:6" x14ac:dyDescent="0.35">
      <c r="A1372" s="562" t="s">
        <v>532</v>
      </c>
      <c r="B1372" s="562" t="s">
        <v>1120</v>
      </c>
      <c r="C1372" s="562" t="s">
        <v>3040</v>
      </c>
      <c r="D1372" s="555" t="s">
        <v>23938</v>
      </c>
      <c r="E1372" s="562" t="s">
        <v>3039</v>
      </c>
      <c r="F1372" s="561">
        <v>94</v>
      </c>
    </row>
    <row r="1373" spans="1:6" x14ac:dyDescent="0.35">
      <c r="A1373" s="557" t="s">
        <v>533</v>
      </c>
      <c r="B1373" s="557" t="s">
        <v>1121</v>
      </c>
      <c r="C1373" s="557" t="s">
        <v>2980</v>
      </c>
      <c r="D1373" s="555" t="s">
        <v>23939</v>
      </c>
      <c r="E1373" s="557" t="s">
        <v>2979</v>
      </c>
      <c r="F1373" s="561">
        <v>113</v>
      </c>
    </row>
    <row r="1374" spans="1:6" x14ac:dyDescent="0.35">
      <c r="A1374" s="557" t="s">
        <v>533</v>
      </c>
      <c r="B1374" s="557" t="s">
        <v>1121</v>
      </c>
      <c r="C1374" s="557" t="s">
        <v>3014</v>
      </c>
      <c r="D1374" s="555" t="s">
        <v>23940</v>
      </c>
      <c r="E1374" s="557" t="s">
        <v>3013</v>
      </c>
      <c r="F1374" s="561">
        <v>151</v>
      </c>
    </row>
    <row r="1375" spans="1:6" ht="29" x14ac:dyDescent="0.35">
      <c r="A1375" s="557" t="s">
        <v>533</v>
      </c>
      <c r="B1375" s="557" t="s">
        <v>1121</v>
      </c>
      <c r="C1375" s="557" t="s">
        <v>2944</v>
      </c>
      <c r="D1375" s="555" t="s">
        <v>23941</v>
      </c>
      <c r="E1375" s="557" t="s">
        <v>2943</v>
      </c>
      <c r="F1375" s="561">
        <v>75</v>
      </c>
    </row>
    <row r="1376" spans="1:6" x14ac:dyDescent="0.35">
      <c r="A1376" s="557" t="s">
        <v>533</v>
      </c>
      <c r="B1376" s="557" t="s">
        <v>1121</v>
      </c>
      <c r="C1376" s="557" t="s">
        <v>3038</v>
      </c>
      <c r="D1376" s="555" t="s">
        <v>23942</v>
      </c>
      <c r="E1376" s="557" t="s">
        <v>3037</v>
      </c>
      <c r="F1376" s="561">
        <v>75</v>
      </c>
    </row>
    <row r="1377" spans="1:6" x14ac:dyDescent="0.35">
      <c r="A1377" s="557" t="s">
        <v>533</v>
      </c>
      <c r="B1377" s="557" t="s">
        <v>1121</v>
      </c>
      <c r="C1377" s="557" t="s">
        <v>3036</v>
      </c>
      <c r="D1377" s="555" t="s">
        <v>23943</v>
      </c>
      <c r="E1377" s="557" t="s">
        <v>3035</v>
      </c>
      <c r="F1377" s="561">
        <v>176</v>
      </c>
    </row>
    <row r="1378" spans="1:6" x14ac:dyDescent="0.35">
      <c r="A1378" s="557" t="s">
        <v>534</v>
      </c>
      <c r="B1378" s="557" t="s">
        <v>1122</v>
      </c>
      <c r="C1378" s="557" t="s">
        <v>2968</v>
      </c>
      <c r="D1378" s="555" t="s">
        <v>23944</v>
      </c>
      <c r="E1378" s="557" t="s">
        <v>2967</v>
      </c>
      <c r="F1378" s="561">
        <v>152</v>
      </c>
    </row>
    <row r="1379" spans="1:6" x14ac:dyDescent="0.35">
      <c r="A1379" s="557" t="s">
        <v>534</v>
      </c>
      <c r="B1379" s="557" t="s">
        <v>1122</v>
      </c>
      <c r="C1379" s="557" t="s">
        <v>3034</v>
      </c>
      <c r="D1379" s="555" t="s">
        <v>23945</v>
      </c>
      <c r="E1379" s="557" t="s">
        <v>3033</v>
      </c>
      <c r="F1379" s="561">
        <v>114</v>
      </c>
    </row>
    <row r="1380" spans="1:6" x14ac:dyDescent="0.35">
      <c r="A1380" s="557" t="s">
        <v>534</v>
      </c>
      <c r="B1380" s="557" t="s">
        <v>1122</v>
      </c>
      <c r="C1380" s="557" t="s">
        <v>3010</v>
      </c>
      <c r="D1380" s="555" t="s">
        <v>23946</v>
      </c>
      <c r="E1380" s="557" t="s">
        <v>3009</v>
      </c>
      <c r="F1380" s="561">
        <v>114</v>
      </c>
    </row>
    <row r="1381" spans="1:6" x14ac:dyDescent="0.35">
      <c r="A1381" s="557" t="s">
        <v>534</v>
      </c>
      <c r="B1381" s="557" t="s">
        <v>1122</v>
      </c>
      <c r="C1381" s="557" t="s">
        <v>3032</v>
      </c>
      <c r="D1381" s="555" t="s">
        <v>23947</v>
      </c>
      <c r="E1381" s="557" t="s">
        <v>3031</v>
      </c>
      <c r="F1381" s="561">
        <v>114</v>
      </c>
    </row>
    <row r="1382" spans="1:6" x14ac:dyDescent="0.35">
      <c r="A1382" s="557" t="s">
        <v>534</v>
      </c>
      <c r="B1382" s="557" t="s">
        <v>1122</v>
      </c>
      <c r="C1382" s="557" t="s">
        <v>3030</v>
      </c>
      <c r="D1382" s="555" t="s">
        <v>23948</v>
      </c>
      <c r="E1382" s="557" t="s">
        <v>3029</v>
      </c>
      <c r="F1382" s="561">
        <v>76</v>
      </c>
    </row>
    <row r="1383" spans="1:6" x14ac:dyDescent="0.35">
      <c r="A1383" s="557" t="s">
        <v>535</v>
      </c>
      <c r="B1383" s="557" t="s">
        <v>1123</v>
      </c>
      <c r="C1383" s="557" t="s">
        <v>3028</v>
      </c>
      <c r="D1383" s="555" t="s">
        <v>23949</v>
      </c>
      <c r="E1383" s="557" t="s">
        <v>3027</v>
      </c>
      <c r="F1383" s="561">
        <v>107</v>
      </c>
    </row>
    <row r="1384" spans="1:6" x14ac:dyDescent="0.35">
      <c r="A1384" s="557" t="s">
        <v>535</v>
      </c>
      <c r="B1384" s="557" t="s">
        <v>1123</v>
      </c>
      <c r="C1384" s="557" t="s">
        <v>3026</v>
      </c>
      <c r="D1384" s="555" t="s">
        <v>23950</v>
      </c>
      <c r="E1384" s="557" t="s">
        <v>3025</v>
      </c>
      <c r="F1384" s="561">
        <v>155</v>
      </c>
    </row>
    <row r="1385" spans="1:6" x14ac:dyDescent="0.35">
      <c r="A1385" s="557" t="s">
        <v>535</v>
      </c>
      <c r="B1385" s="557" t="s">
        <v>1123</v>
      </c>
      <c r="C1385" s="557" t="s">
        <v>3024</v>
      </c>
      <c r="D1385" s="555" t="s">
        <v>23951</v>
      </c>
      <c r="E1385" s="557" t="s">
        <v>3023</v>
      </c>
      <c r="F1385" s="561">
        <v>143</v>
      </c>
    </row>
    <row r="1386" spans="1:6" x14ac:dyDescent="0.35">
      <c r="A1386" s="557" t="s">
        <v>535</v>
      </c>
      <c r="B1386" s="557" t="s">
        <v>1123</v>
      </c>
      <c r="C1386" s="557" t="s">
        <v>3022</v>
      </c>
      <c r="D1386" s="555" t="s">
        <v>23952</v>
      </c>
      <c r="E1386" s="557" t="s">
        <v>3021</v>
      </c>
      <c r="F1386" s="561">
        <v>131</v>
      </c>
    </row>
    <row r="1387" spans="1:6" x14ac:dyDescent="0.35">
      <c r="A1387" s="557" t="s">
        <v>535</v>
      </c>
      <c r="B1387" s="557" t="s">
        <v>1123</v>
      </c>
      <c r="C1387" s="557" t="s">
        <v>3020</v>
      </c>
      <c r="D1387" s="555" t="s">
        <v>23953</v>
      </c>
      <c r="E1387" s="557" t="s">
        <v>3019</v>
      </c>
      <c r="F1387" s="561">
        <v>107</v>
      </c>
    </row>
    <row r="1388" spans="1:6" x14ac:dyDescent="0.35">
      <c r="A1388" s="557" t="s">
        <v>535</v>
      </c>
      <c r="B1388" s="557" t="s">
        <v>1123</v>
      </c>
      <c r="C1388" s="557" t="s">
        <v>3018</v>
      </c>
      <c r="D1388" s="555" t="s">
        <v>23954</v>
      </c>
      <c r="E1388" s="557" t="s">
        <v>3017</v>
      </c>
      <c r="F1388" s="561">
        <v>107</v>
      </c>
    </row>
    <row r="1389" spans="1:6" x14ac:dyDescent="0.35">
      <c r="A1389" s="565" t="s">
        <v>536</v>
      </c>
      <c r="B1389" s="562" t="s">
        <v>1124</v>
      </c>
      <c r="C1389" s="562" t="s">
        <v>3016</v>
      </c>
      <c r="D1389" s="555" t="s">
        <v>23955</v>
      </c>
      <c r="E1389" s="562" t="s">
        <v>3015</v>
      </c>
      <c r="F1389" s="561">
        <v>110</v>
      </c>
    </row>
    <row r="1390" spans="1:6" x14ac:dyDescent="0.35">
      <c r="A1390" s="565" t="s">
        <v>536</v>
      </c>
      <c r="B1390" s="562" t="s">
        <v>1124</v>
      </c>
      <c r="C1390" s="562" t="s">
        <v>2980</v>
      </c>
      <c r="D1390" s="555" t="s">
        <v>23956</v>
      </c>
      <c r="E1390" s="562" t="s">
        <v>2979</v>
      </c>
      <c r="F1390" s="561">
        <v>110</v>
      </c>
    </row>
    <row r="1391" spans="1:6" x14ac:dyDescent="0.35">
      <c r="A1391" s="565" t="s">
        <v>536</v>
      </c>
      <c r="B1391" s="562" t="s">
        <v>1124</v>
      </c>
      <c r="C1391" s="562" t="s">
        <v>3002</v>
      </c>
      <c r="D1391" s="555" t="s">
        <v>23957</v>
      </c>
      <c r="E1391" s="562" t="s">
        <v>3001</v>
      </c>
      <c r="F1391" s="561">
        <v>146</v>
      </c>
    </row>
    <row r="1392" spans="1:6" x14ac:dyDescent="0.35">
      <c r="A1392" s="565" t="s">
        <v>536</v>
      </c>
      <c r="B1392" s="562" t="s">
        <v>1124</v>
      </c>
      <c r="C1392" s="562" t="s">
        <v>3014</v>
      </c>
      <c r="D1392" s="555" t="s">
        <v>23958</v>
      </c>
      <c r="E1392" s="562" t="s">
        <v>3013</v>
      </c>
      <c r="F1392" s="561">
        <v>147</v>
      </c>
    </row>
    <row r="1393" spans="1:6" x14ac:dyDescent="0.35">
      <c r="A1393" s="565" t="s">
        <v>536</v>
      </c>
      <c r="B1393" s="562" t="s">
        <v>1124</v>
      </c>
      <c r="C1393" s="562" t="s">
        <v>3012</v>
      </c>
      <c r="D1393" s="555" t="s">
        <v>23959</v>
      </c>
      <c r="E1393" s="562" t="s">
        <v>3011</v>
      </c>
      <c r="F1393" s="561">
        <v>147</v>
      </c>
    </row>
    <row r="1394" spans="1:6" x14ac:dyDescent="0.35">
      <c r="A1394" s="562" t="s">
        <v>537</v>
      </c>
      <c r="B1394" s="562" t="s">
        <v>1125</v>
      </c>
      <c r="C1394" s="562" t="s">
        <v>2968</v>
      </c>
      <c r="D1394" s="555" t="s">
        <v>23960</v>
      </c>
      <c r="E1394" s="562" t="s">
        <v>2967</v>
      </c>
      <c r="F1394" s="561">
        <v>159</v>
      </c>
    </row>
    <row r="1395" spans="1:6" x14ac:dyDescent="0.35">
      <c r="A1395" s="562" t="s">
        <v>537</v>
      </c>
      <c r="B1395" s="562" t="s">
        <v>1125</v>
      </c>
      <c r="C1395" s="562" t="s">
        <v>3010</v>
      </c>
      <c r="D1395" s="555" t="s">
        <v>23961</v>
      </c>
      <c r="E1395" s="562" t="s">
        <v>3009</v>
      </c>
      <c r="F1395" s="561">
        <v>120</v>
      </c>
    </row>
    <row r="1396" spans="1:6" x14ac:dyDescent="0.35">
      <c r="A1396" s="562" t="s">
        <v>537</v>
      </c>
      <c r="B1396" s="562" t="s">
        <v>1125</v>
      </c>
      <c r="C1396" s="562" t="s">
        <v>3008</v>
      </c>
      <c r="D1396" s="555" t="s">
        <v>23962</v>
      </c>
      <c r="E1396" s="562" t="s">
        <v>3007</v>
      </c>
      <c r="F1396" s="561">
        <v>133</v>
      </c>
    </row>
    <row r="1397" spans="1:6" x14ac:dyDescent="0.35">
      <c r="A1397" s="562" t="s">
        <v>537</v>
      </c>
      <c r="B1397" s="562" t="s">
        <v>1125</v>
      </c>
      <c r="C1397" s="562" t="s">
        <v>3006</v>
      </c>
      <c r="D1397" s="555" t="s">
        <v>23963</v>
      </c>
      <c r="E1397" s="562" t="s">
        <v>3005</v>
      </c>
      <c r="F1397" s="561">
        <v>119</v>
      </c>
    </row>
    <row r="1398" spans="1:6" x14ac:dyDescent="0.35">
      <c r="A1398" s="562" t="s">
        <v>537</v>
      </c>
      <c r="B1398" s="562" t="s">
        <v>1125</v>
      </c>
      <c r="C1398" s="562" t="s">
        <v>3004</v>
      </c>
      <c r="D1398" s="555" t="s">
        <v>23964</v>
      </c>
      <c r="E1398" s="562" t="s">
        <v>3003</v>
      </c>
      <c r="F1398" s="561">
        <v>119</v>
      </c>
    </row>
    <row r="1399" spans="1:6" x14ac:dyDescent="0.35">
      <c r="A1399" s="557" t="s">
        <v>538</v>
      </c>
      <c r="B1399" s="557" t="s">
        <v>1126</v>
      </c>
      <c r="C1399" s="557" t="s">
        <v>3002</v>
      </c>
      <c r="D1399" s="555" t="s">
        <v>23965</v>
      </c>
      <c r="E1399" s="557" t="s">
        <v>3001</v>
      </c>
      <c r="F1399" s="561">
        <v>137</v>
      </c>
    </row>
    <row r="1400" spans="1:6" x14ac:dyDescent="0.35">
      <c r="A1400" s="557" t="s">
        <v>538</v>
      </c>
      <c r="B1400" s="557" t="s">
        <v>1126</v>
      </c>
      <c r="C1400" s="557" t="s">
        <v>3000</v>
      </c>
      <c r="D1400" s="555" t="s">
        <v>23966</v>
      </c>
      <c r="E1400" s="557" t="s">
        <v>2999</v>
      </c>
      <c r="F1400" s="561">
        <v>137</v>
      </c>
    </row>
    <row r="1401" spans="1:6" x14ac:dyDescent="0.35">
      <c r="A1401" s="557" t="s">
        <v>538</v>
      </c>
      <c r="B1401" s="557" t="s">
        <v>1126</v>
      </c>
      <c r="C1401" s="557" t="s">
        <v>2998</v>
      </c>
      <c r="D1401" s="555" t="s">
        <v>23967</v>
      </c>
      <c r="E1401" s="557" t="s">
        <v>2997</v>
      </c>
      <c r="F1401" s="561">
        <v>57</v>
      </c>
    </row>
    <row r="1402" spans="1:6" x14ac:dyDescent="0.35">
      <c r="A1402" s="557" t="s">
        <v>538</v>
      </c>
      <c r="B1402" s="557" t="s">
        <v>1126</v>
      </c>
      <c r="C1402" s="557" t="s">
        <v>2996</v>
      </c>
      <c r="D1402" s="555" t="s">
        <v>23968</v>
      </c>
      <c r="E1402" s="557" t="s">
        <v>2995</v>
      </c>
      <c r="F1402" s="561">
        <v>182</v>
      </c>
    </row>
    <row r="1403" spans="1:6" x14ac:dyDescent="0.35">
      <c r="A1403" s="557" t="s">
        <v>538</v>
      </c>
      <c r="B1403" s="557" t="s">
        <v>1126</v>
      </c>
      <c r="C1403" s="557" t="s">
        <v>2994</v>
      </c>
      <c r="D1403" s="555" t="s">
        <v>23969</v>
      </c>
      <c r="E1403" s="557" t="s">
        <v>2993</v>
      </c>
      <c r="F1403" s="561">
        <v>125</v>
      </c>
    </row>
    <row r="1404" spans="1:6" x14ac:dyDescent="0.35">
      <c r="A1404" s="557" t="s">
        <v>538</v>
      </c>
      <c r="B1404" s="557" t="s">
        <v>1126</v>
      </c>
      <c r="C1404" s="557" t="s">
        <v>2992</v>
      </c>
      <c r="D1404" s="555" t="s">
        <v>23970</v>
      </c>
      <c r="E1404" s="557" t="s">
        <v>2991</v>
      </c>
      <c r="F1404" s="561">
        <v>103</v>
      </c>
    </row>
    <row r="1405" spans="1:6" x14ac:dyDescent="0.35">
      <c r="A1405" s="557" t="s">
        <v>538</v>
      </c>
      <c r="B1405" s="557" t="s">
        <v>1126</v>
      </c>
      <c r="C1405" s="557" t="s">
        <v>2990</v>
      </c>
      <c r="D1405" s="555" t="s">
        <v>23971</v>
      </c>
      <c r="E1405" s="557" t="s">
        <v>2989</v>
      </c>
      <c r="F1405" s="561">
        <v>239</v>
      </c>
    </row>
    <row r="1406" spans="1:6" x14ac:dyDescent="0.35">
      <c r="A1406" s="562" t="s">
        <v>539</v>
      </c>
      <c r="B1406" s="562" t="s">
        <v>1127</v>
      </c>
      <c r="C1406" s="562" t="s">
        <v>2988</v>
      </c>
      <c r="D1406" s="555" t="s">
        <v>23972</v>
      </c>
      <c r="E1406" s="562" t="s">
        <v>2987</v>
      </c>
      <c r="F1406" s="561">
        <v>70</v>
      </c>
    </row>
    <row r="1407" spans="1:6" x14ac:dyDescent="0.35">
      <c r="A1407" s="562" t="s">
        <v>539</v>
      </c>
      <c r="B1407" s="562" t="s">
        <v>1127</v>
      </c>
      <c r="C1407" s="562" t="s">
        <v>2986</v>
      </c>
      <c r="D1407" s="555" t="s">
        <v>23973</v>
      </c>
      <c r="E1407" s="562" t="s">
        <v>2985</v>
      </c>
      <c r="F1407" s="561">
        <v>97</v>
      </c>
    </row>
    <row r="1408" spans="1:6" x14ac:dyDescent="0.35">
      <c r="A1408" s="562" t="s">
        <v>539</v>
      </c>
      <c r="B1408" s="562" t="s">
        <v>1127</v>
      </c>
      <c r="C1408" s="562" t="s">
        <v>2984</v>
      </c>
      <c r="D1408" s="555" t="s">
        <v>23974</v>
      </c>
      <c r="E1408" s="562" t="s">
        <v>2983</v>
      </c>
      <c r="F1408" s="561">
        <v>110</v>
      </c>
    </row>
    <row r="1409" spans="1:6" x14ac:dyDescent="0.35">
      <c r="A1409" s="562" t="s">
        <v>539</v>
      </c>
      <c r="B1409" s="562" t="s">
        <v>1127</v>
      </c>
      <c r="C1409" s="562" t="s">
        <v>2982</v>
      </c>
      <c r="D1409" s="555" t="s">
        <v>23975</v>
      </c>
      <c r="E1409" s="562" t="s">
        <v>2981</v>
      </c>
      <c r="F1409" s="561">
        <v>83</v>
      </c>
    </row>
    <row r="1410" spans="1:6" x14ac:dyDescent="0.35">
      <c r="A1410" s="557" t="s">
        <v>540</v>
      </c>
      <c r="B1410" s="557" t="s">
        <v>1128</v>
      </c>
      <c r="C1410" s="557" t="s">
        <v>2980</v>
      </c>
      <c r="D1410" s="555" t="s">
        <v>23976</v>
      </c>
      <c r="E1410" s="557" t="s">
        <v>2979</v>
      </c>
      <c r="F1410" s="561">
        <v>120</v>
      </c>
    </row>
    <row r="1411" spans="1:6" x14ac:dyDescent="0.35">
      <c r="A1411" s="557" t="s">
        <v>540</v>
      </c>
      <c r="B1411" s="557" t="s">
        <v>1128</v>
      </c>
      <c r="C1411" s="557" t="s">
        <v>2978</v>
      </c>
      <c r="D1411" s="555" t="s">
        <v>23977</v>
      </c>
      <c r="E1411" s="557" t="s">
        <v>2977</v>
      </c>
      <c r="F1411" s="561">
        <v>120</v>
      </c>
    </row>
    <row r="1412" spans="1:6" ht="29" x14ac:dyDescent="0.35">
      <c r="A1412" s="557" t="s">
        <v>540</v>
      </c>
      <c r="B1412" s="557" t="s">
        <v>1128</v>
      </c>
      <c r="C1412" s="557" t="s">
        <v>2944</v>
      </c>
      <c r="D1412" s="555" t="s">
        <v>23978</v>
      </c>
      <c r="E1412" s="557" t="s">
        <v>2943</v>
      </c>
      <c r="F1412" s="561">
        <v>80</v>
      </c>
    </row>
    <row r="1413" spans="1:6" x14ac:dyDescent="0.35">
      <c r="A1413" s="557" t="s">
        <v>540</v>
      </c>
      <c r="B1413" s="557" t="s">
        <v>1128</v>
      </c>
      <c r="C1413" s="557" t="s">
        <v>2976</v>
      </c>
      <c r="D1413" s="555" t="s">
        <v>23979</v>
      </c>
      <c r="E1413" s="557" t="s">
        <v>2975</v>
      </c>
      <c r="F1413" s="561">
        <v>160</v>
      </c>
    </row>
    <row r="1414" spans="1:6" x14ac:dyDescent="0.35">
      <c r="A1414" s="557" t="s">
        <v>540</v>
      </c>
      <c r="B1414" s="557" t="s">
        <v>1128</v>
      </c>
      <c r="C1414" s="557" t="s">
        <v>2974</v>
      </c>
      <c r="D1414" s="555" t="s">
        <v>23980</v>
      </c>
      <c r="E1414" s="557" t="s">
        <v>2973</v>
      </c>
      <c r="F1414" s="561">
        <v>160</v>
      </c>
    </row>
    <row r="1415" spans="1:6" x14ac:dyDescent="0.35">
      <c r="A1415" s="557" t="s">
        <v>541</v>
      </c>
      <c r="B1415" s="557" t="s">
        <v>1129</v>
      </c>
      <c r="C1415" s="557" t="s">
        <v>2972</v>
      </c>
      <c r="D1415" s="555" t="s">
        <v>23981</v>
      </c>
      <c r="E1415" s="557" t="s">
        <v>2971</v>
      </c>
      <c r="F1415" s="561">
        <v>190</v>
      </c>
    </row>
    <row r="1416" spans="1:6" x14ac:dyDescent="0.35">
      <c r="A1416" s="557" t="s">
        <v>541</v>
      </c>
      <c r="B1416" s="557" t="s">
        <v>1129</v>
      </c>
      <c r="C1416" s="557" t="s">
        <v>2970</v>
      </c>
      <c r="D1416" s="555" t="s">
        <v>23982</v>
      </c>
      <c r="E1416" s="557" t="s">
        <v>2969</v>
      </c>
      <c r="F1416" s="561">
        <v>76</v>
      </c>
    </row>
    <row r="1417" spans="1:6" x14ac:dyDescent="0.35">
      <c r="A1417" s="557" t="s">
        <v>541</v>
      </c>
      <c r="B1417" s="557" t="s">
        <v>1129</v>
      </c>
      <c r="C1417" s="557" t="s">
        <v>2968</v>
      </c>
      <c r="D1417" s="555" t="s">
        <v>23983</v>
      </c>
      <c r="E1417" s="557" t="s">
        <v>2967</v>
      </c>
      <c r="F1417" s="561">
        <v>152</v>
      </c>
    </row>
    <row r="1418" spans="1:6" x14ac:dyDescent="0.35">
      <c r="A1418" s="557" t="s">
        <v>541</v>
      </c>
      <c r="B1418" s="557" t="s">
        <v>1129</v>
      </c>
      <c r="C1418" s="557" t="s">
        <v>2966</v>
      </c>
      <c r="D1418" s="555" t="s">
        <v>23984</v>
      </c>
      <c r="E1418" s="557" t="s">
        <v>2965</v>
      </c>
      <c r="F1418" s="561">
        <v>152</v>
      </c>
    </row>
    <row r="1419" spans="1:6" x14ac:dyDescent="0.35">
      <c r="A1419" s="562" t="s">
        <v>542</v>
      </c>
      <c r="B1419" s="562" t="s">
        <v>1130</v>
      </c>
      <c r="C1419" s="562" t="s">
        <v>2956</v>
      </c>
      <c r="D1419" s="555" t="s">
        <v>23985</v>
      </c>
      <c r="E1419" s="562" t="s">
        <v>2955</v>
      </c>
      <c r="F1419" s="561">
        <v>63</v>
      </c>
    </row>
    <row r="1420" spans="1:6" x14ac:dyDescent="0.35">
      <c r="A1420" s="562" t="s">
        <v>542</v>
      </c>
      <c r="B1420" s="562" t="s">
        <v>1130</v>
      </c>
      <c r="C1420" s="562" t="s">
        <v>2964</v>
      </c>
      <c r="D1420" s="555" t="s">
        <v>23986</v>
      </c>
      <c r="E1420" s="562" t="s">
        <v>2963</v>
      </c>
      <c r="F1420" s="561">
        <v>141</v>
      </c>
    </row>
    <row r="1421" spans="1:6" x14ac:dyDescent="0.35">
      <c r="A1421" s="562" t="s">
        <v>542</v>
      </c>
      <c r="B1421" s="562" t="s">
        <v>1130</v>
      </c>
      <c r="C1421" s="562" t="s">
        <v>2962</v>
      </c>
      <c r="D1421" s="555" t="s">
        <v>23987</v>
      </c>
      <c r="E1421" s="562" t="s">
        <v>2961</v>
      </c>
      <c r="F1421" s="561">
        <v>126</v>
      </c>
    </row>
    <row r="1422" spans="1:6" x14ac:dyDescent="0.35">
      <c r="A1422" s="557" t="s">
        <v>543</v>
      </c>
      <c r="B1422" s="557" t="s">
        <v>1131</v>
      </c>
      <c r="C1422" s="557" t="s">
        <v>2952</v>
      </c>
      <c r="D1422" s="555" t="s">
        <v>23988</v>
      </c>
      <c r="E1422" s="557" t="s">
        <v>2951</v>
      </c>
      <c r="F1422" s="561">
        <v>123</v>
      </c>
    </row>
    <row r="1423" spans="1:6" x14ac:dyDescent="0.35">
      <c r="A1423" s="557" t="s">
        <v>543</v>
      </c>
      <c r="B1423" s="557" t="s">
        <v>1131</v>
      </c>
      <c r="C1423" s="557" t="s">
        <v>2946</v>
      </c>
      <c r="D1423" s="555" t="s">
        <v>23989</v>
      </c>
      <c r="E1423" s="557" t="s">
        <v>2945</v>
      </c>
      <c r="F1423" s="561">
        <v>164</v>
      </c>
    </row>
    <row r="1424" spans="1:6" x14ac:dyDescent="0.35">
      <c r="A1424" s="557" t="s">
        <v>543</v>
      </c>
      <c r="B1424" s="557" t="s">
        <v>1131</v>
      </c>
      <c r="C1424" s="557" t="s">
        <v>2960</v>
      </c>
      <c r="D1424" s="555" t="s">
        <v>23990</v>
      </c>
      <c r="E1424" s="557" t="s">
        <v>2959</v>
      </c>
      <c r="F1424" s="561">
        <v>81</v>
      </c>
    </row>
    <row r="1425" spans="1:6" ht="29" x14ac:dyDescent="0.35">
      <c r="A1425" s="557" t="s">
        <v>543</v>
      </c>
      <c r="B1425" s="557" t="s">
        <v>1131</v>
      </c>
      <c r="C1425" s="557" t="s">
        <v>2958</v>
      </c>
      <c r="D1425" s="555" t="s">
        <v>23991</v>
      </c>
      <c r="E1425" s="557" t="s">
        <v>2957</v>
      </c>
      <c r="F1425" s="561">
        <v>150</v>
      </c>
    </row>
    <row r="1426" spans="1:6" x14ac:dyDescent="0.35">
      <c r="A1426" s="557" t="s">
        <v>543</v>
      </c>
      <c r="B1426" s="557" t="s">
        <v>1131</v>
      </c>
      <c r="C1426" s="557" t="s">
        <v>2942</v>
      </c>
      <c r="D1426" s="555" t="s">
        <v>23992</v>
      </c>
      <c r="E1426" s="557" t="s">
        <v>2941</v>
      </c>
      <c r="F1426" s="561">
        <v>82</v>
      </c>
    </row>
    <row r="1427" spans="1:6" x14ac:dyDescent="0.35">
      <c r="A1427" s="562" t="s">
        <v>544</v>
      </c>
      <c r="B1427" s="562" t="s">
        <v>1132</v>
      </c>
      <c r="C1427" s="562" t="s">
        <v>2956</v>
      </c>
      <c r="D1427" s="555" t="s">
        <v>23993</v>
      </c>
      <c r="E1427" s="562" t="s">
        <v>2955</v>
      </c>
      <c r="F1427" s="561">
        <v>49</v>
      </c>
    </row>
    <row r="1428" spans="1:6" ht="29" x14ac:dyDescent="0.35">
      <c r="A1428" s="562" t="s">
        <v>544</v>
      </c>
      <c r="B1428" s="562" t="s">
        <v>1132</v>
      </c>
      <c r="C1428" s="562" t="s">
        <v>2954</v>
      </c>
      <c r="D1428" s="555" t="s">
        <v>23994</v>
      </c>
      <c r="E1428" s="562" t="s">
        <v>2953</v>
      </c>
      <c r="F1428" s="561">
        <v>108</v>
      </c>
    </row>
    <row r="1429" spans="1:6" x14ac:dyDescent="0.35">
      <c r="A1429" s="562" t="s">
        <v>544</v>
      </c>
      <c r="B1429" s="562" t="s">
        <v>1132</v>
      </c>
      <c r="C1429" s="562" t="s">
        <v>2952</v>
      </c>
      <c r="D1429" s="555" t="s">
        <v>23995</v>
      </c>
      <c r="E1429" s="562" t="s">
        <v>2951</v>
      </c>
      <c r="F1429" s="561">
        <v>108</v>
      </c>
    </row>
    <row r="1430" spans="1:6" x14ac:dyDescent="0.35">
      <c r="A1430" s="562" t="s">
        <v>544</v>
      </c>
      <c r="B1430" s="562" t="s">
        <v>1132</v>
      </c>
      <c r="C1430" s="562" t="s">
        <v>2950</v>
      </c>
      <c r="D1430" s="555" t="s">
        <v>23996</v>
      </c>
      <c r="E1430" s="562" t="s">
        <v>2949</v>
      </c>
      <c r="F1430" s="561">
        <v>144</v>
      </c>
    </row>
    <row r="1431" spans="1:6" x14ac:dyDescent="0.35">
      <c r="A1431" s="562" t="s">
        <v>544</v>
      </c>
      <c r="B1431" s="562" t="s">
        <v>1132</v>
      </c>
      <c r="C1431" s="562" t="s">
        <v>2948</v>
      </c>
      <c r="D1431" s="555" t="s">
        <v>23997</v>
      </c>
      <c r="E1431" s="562" t="s">
        <v>2947</v>
      </c>
      <c r="F1431" s="561">
        <v>85</v>
      </c>
    </row>
    <row r="1432" spans="1:6" x14ac:dyDescent="0.35">
      <c r="A1432" s="562" t="s">
        <v>544</v>
      </c>
      <c r="B1432" s="562" t="s">
        <v>1132</v>
      </c>
      <c r="C1432" s="562" t="s">
        <v>2946</v>
      </c>
      <c r="D1432" s="555" t="s">
        <v>23998</v>
      </c>
      <c r="E1432" s="562" t="s">
        <v>2945</v>
      </c>
      <c r="F1432" s="561">
        <v>144</v>
      </c>
    </row>
    <row r="1433" spans="1:6" ht="29" x14ac:dyDescent="0.35">
      <c r="A1433" s="562" t="s">
        <v>544</v>
      </c>
      <c r="B1433" s="562" t="s">
        <v>1132</v>
      </c>
      <c r="C1433" s="562" t="s">
        <v>2944</v>
      </c>
      <c r="D1433" s="555" t="s">
        <v>23999</v>
      </c>
      <c r="E1433" s="562" t="s">
        <v>2943</v>
      </c>
      <c r="F1433" s="561">
        <v>72</v>
      </c>
    </row>
    <row r="1434" spans="1:6" ht="29" x14ac:dyDescent="0.35">
      <c r="A1434" s="557" t="s">
        <v>545</v>
      </c>
      <c r="B1434" s="557" t="s">
        <v>1133</v>
      </c>
      <c r="C1434" s="557" t="s">
        <v>2944</v>
      </c>
      <c r="D1434" s="555" t="s">
        <v>24000</v>
      </c>
      <c r="E1434" s="557" t="s">
        <v>2943</v>
      </c>
      <c r="F1434" s="561">
        <v>82</v>
      </c>
    </row>
    <row r="1435" spans="1:6" x14ac:dyDescent="0.35">
      <c r="A1435" s="557" t="s">
        <v>545</v>
      </c>
      <c r="B1435" s="557" t="s">
        <v>1133</v>
      </c>
      <c r="C1435" s="557" t="s">
        <v>2942</v>
      </c>
      <c r="D1435" s="555" t="s">
        <v>24001</v>
      </c>
      <c r="E1435" s="557" t="s">
        <v>2941</v>
      </c>
      <c r="F1435" s="561">
        <v>83</v>
      </c>
    </row>
    <row r="1436" spans="1:6" x14ac:dyDescent="0.35">
      <c r="A1436" s="557" t="s">
        <v>545</v>
      </c>
      <c r="B1436" s="557" t="s">
        <v>1133</v>
      </c>
      <c r="C1436" s="557" t="s">
        <v>2940</v>
      </c>
      <c r="D1436" s="555" t="s">
        <v>24002</v>
      </c>
      <c r="E1436" s="557" t="s">
        <v>2939</v>
      </c>
      <c r="F1436" s="561">
        <v>110</v>
      </c>
    </row>
    <row r="1437" spans="1:6" x14ac:dyDescent="0.35">
      <c r="A1437" s="557" t="s">
        <v>545</v>
      </c>
      <c r="B1437" s="557" t="s">
        <v>1133</v>
      </c>
      <c r="C1437" s="557" t="s">
        <v>2938</v>
      </c>
      <c r="D1437" s="555" t="s">
        <v>24003</v>
      </c>
      <c r="E1437" s="557" t="s">
        <v>2937</v>
      </c>
      <c r="F1437" s="561">
        <v>165</v>
      </c>
    </row>
    <row r="1438" spans="1:6" ht="29" x14ac:dyDescent="0.35">
      <c r="A1438" s="557" t="s">
        <v>546</v>
      </c>
      <c r="B1438" s="557" t="s">
        <v>1134</v>
      </c>
      <c r="C1438" s="557" t="s">
        <v>2936</v>
      </c>
      <c r="D1438" s="555" t="s">
        <v>24004</v>
      </c>
      <c r="E1438" s="557" t="s">
        <v>2935</v>
      </c>
      <c r="F1438" s="561">
        <v>165</v>
      </c>
    </row>
    <row r="1439" spans="1:6" x14ac:dyDescent="0.35">
      <c r="A1439" s="557" t="s">
        <v>546</v>
      </c>
      <c r="B1439" s="557" t="s">
        <v>1134</v>
      </c>
      <c r="C1439" s="557" t="s">
        <v>2934</v>
      </c>
      <c r="D1439" s="555" t="s">
        <v>24005</v>
      </c>
      <c r="E1439" s="557" t="s">
        <v>2933</v>
      </c>
      <c r="F1439" s="561">
        <v>188</v>
      </c>
    </row>
    <row r="1440" spans="1:6" x14ac:dyDescent="0.35">
      <c r="A1440" s="557" t="s">
        <v>546</v>
      </c>
      <c r="B1440" s="557" t="s">
        <v>1134</v>
      </c>
      <c r="C1440" s="557" t="s">
        <v>2932</v>
      </c>
      <c r="D1440" s="555" t="s">
        <v>24006</v>
      </c>
      <c r="E1440" s="557" t="s">
        <v>2931</v>
      </c>
      <c r="F1440" s="561">
        <v>177</v>
      </c>
    </row>
    <row r="1441" spans="1:6" x14ac:dyDescent="0.35">
      <c r="A1441" s="562" t="s">
        <v>547</v>
      </c>
      <c r="B1441" s="562" t="s">
        <v>1135</v>
      </c>
      <c r="C1441" s="562" t="s">
        <v>2930</v>
      </c>
      <c r="D1441" s="555" t="s">
        <v>24007</v>
      </c>
      <c r="E1441" s="557" t="s">
        <v>2929</v>
      </c>
      <c r="F1441" s="561">
        <v>236</v>
      </c>
    </row>
    <row r="1442" spans="1:6" x14ac:dyDescent="0.35">
      <c r="A1442" s="562" t="s">
        <v>547</v>
      </c>
      <c r="B1442" s="562" t="s">
        <v>1135</v>
      </c>
      <c r="C1442" s="562" t="s">
        <v>2928</v>
      </c>
      <c r="D1442" s="555" t="s">
        <v>24008</v>
      </c>
      <c r="E1442" s="557" t="s">
        <v>2927</v>
      </c>
      <c r="F1442" s="561">
        <v>226</v>
      </c>
    </row>
    <row r="1443" spans="1:6" x14ac:dyDescent="0.35">
      <c r="A1443" s="562" t="s">
        <v>547</v>
      </c>
      <c r="B1443" s="562" t="s">
        <v>1135</v>
      </c>
      <c r="C1443" s="562" t="s">
        <v>2926</v>
      </c>
      <c r="D1443" s="555" t="s">
        <v>24009</v>
      </c>
      <c r="E1443" s="557" t="s">
        <v>2925</v>
      </c>
      <c r="F1443" s="561">
        <v>258</v>
      </c>
    </row>
    <row r="1444" spans="1:6" ht="29" x14ac:dyDescent="0.35">
      <c r="A1444" s="557" t="s">
        <v>548</v>
      </c>
      <c r="B1444" s="557" t="s">
        <v>1136</v>
      </c>
      <c r="C1444" s="557" t="s">
        <v>2924</v>
      </c>
      <c r="D1444" s="555" t="s">
        <v>24010</v>
      </c>
      <c r="E1444" s="557" t="s">
        <v>2923</v>
      </c>
      <c r="F1444" s="561">
        <v>56</v>
      </c>
    </row>
    <row r="1445" spans="1:6" ht="29" x14ac:dyDescent="0.35">
      <c r="A1445" s="557" t="s">
        <v>548</v>
      </c>
      <c r="B1445" s="557" t="s">
        <v>1136</v>
      </c>
      <c r="C1445" s="557" t="s">
        <v>2922</v>
      </c>
      <c r="D1445" s="555" t="s">
        <v>24011</v>
      </c>
      <c r="E1445" s="557" t="s">
        <v>2921</v>
      </c>
      <c r="F1445" s="561">
        <v>147</v>
      </c>
    </row>
    <row r="1446" spans="1:6" ht="29" x14ac:dyDescent="0.35">
      <c r="A1446" s="557" t="s">
        <v>548</v>
      </c>
      <c r="B1446" s="557" t="s">
        <v>1136</v>
      </c>
      <c r="C1446" s="557" t="s">
        <v>2920</v>
      </c>
      <c r="D1446" s="555" t="s">
        <v>24012</v>
      </c>
      <c r="E1446" s="557" t="s">
        <v>2919</v>
      </c>
      <c r="F1446" s="561">
        <v>147</v>
      </c>
    </row>
    <row r="1447" spans="1:6" x14ac:dyDescent="0.35">
      <c r="A1447" s="557" t="s">
        <v>549</v>
      </c>
      <c r="B1447" s="557" t="s">
        <v>1137</v>
      </c>
      <c r="C1447" s="557" t="s">
        <v>2912</v>
      </c>
      <c r="D1447" s="555" t="s">
        <v>24013</v>
      </c>
      <c r="E1447" s="557" t="s">
        <v>2911</v>
      </c>
      <c r="F1447" s="561">
        <v>218</v>
      </c>
    </row>
    <row r="1448" spans="1:6" x14ac:dyDescent="0.35">
      <c r="A1448" s="557" t="s">
        <v>549</v>
      </c>
      <c r="B1448" s="557" t="s">
        <v>1137</v>
      </c>
      <c r="C1448" s="557" t="s">
        <v>2918</v>
      </c>
      <c r="D1448" s="555" t="s">
        <v>24014</v>
      </c>
      <c r="E1448" s="557" t="s">
        <v>2917</v>
      </c>
      <c r="F1448" s="561">
        <v>92</v>
      </c>
    </row>
    <row r="1449" spans="1:6" x14ac:dyDescent="0.35">
      <c r="A1449" s="557" t="s">
        <v>549</v>
      </c>
      <c r="B1449" s="557" t="s">
        <v>1137</v>
      </c>
      <c r="C1449" s="557" t="s">
        <v>2916</v>
      </c>
      <c r="D1449" s="555" t="s">
        <v>24015</v>
      </c>
      <c r="E1449" s="557" t="s">
        <v>2915</v>
      </c>
      <c r="F1449" s="561">
        <v>263</v>
      </c>
    </row>
    <row r="1450" spans="1:6" x14ac:dyDescent="0.35">
      <c r="A1450" s="557" t="s">
        <v>549</v>
      </c>
      <c r="B1450" s="557" t="s">
        <v>1137</v>
      </c>
      <c r="C1450" s="557" t="s">
        <v>2914</v>
      </c>
      <c r="D1450" s="555" t="s">
        <v>24016</v>
      </c>
      <c r="E1450" s="557" t="s">
        <v>2913</v>
      </c>
      <c r="F1450" s="561">
        <v>57</v>
      </c>
    </row>
    <row r="1451" spans="1:6" x14ac:dyDescent="0.35">
      <c r="A1451" s="562" t="s">
        <v>550</v>
      </c>
      <c r="B1451" s="562" t="s">
        <v>1138</v>
      </c>
      <c r="C1451" s="562" t="s">
        <v>2912</v>
      </c>
      <c r="D1451" s="555" t="s">
        <v>24017</v>
      </c>
      <c r="E1451" s="557" t="s">
        <v>2911</v>
      </c>
      <c r="F1451" s="561">
        <v>223</v>
      </c>
    </row>
    <row r="1452" spans="1:6" x14ac:dyDescent="0.35">
      <c r="A1452" s="562" t="s">
        <v>550</v>
      </c>
      <c r="B1452" s="562" t="s">
        <v>1138</v>
      </c>
      <c r="C1452" s="562" t="s">
        <v>2910</v>
      </c>
      <c r="D1452" s="555" t="s">
        <v>24018</v>
      </c>
      <c r="E1452" s="557" t="s">
        <v>2909</v>
      </c>
      <c r="F1452" s="561">
        <v>140</v>
      </c>
    </row>
    <row r="1453" spans="1:6" x14ac:dyDescent="0.35">
      <c r="A1453" s="562" t="s">
        <v>550</v>
      </c>
      <c r="B1453" s="562" t="s">
        <v>1138</v>
      </c>
      <c r="C1453" s="562" t="s">
        <v>2908</v>
      </c>
      <c r="D1453" s="555" t="s">
        <v>24019</v>
      </c>
      <c r="E1453" s="557" t="s">
        <v>2907</v>
      </c>
      <c r="F1453" s="561">
        <v>140</v>
      </c>
    </row>
    <row r="1454" spans="1:6" x14ac:dyDescent="0.35">
      <c r="A1454" s="562" t="s">
        <v>550</v>
      </c>
      <c r="B1454" s="562" t="s">
        <v>1138</v>
      </c>
      <c r="C1454" s="562" t="s">
        <v>2906</v>
      </c>
      <c r="D1454" s="555" t="s">
        <v>24020</v>
      </c>
      <c r="E1454" s="557" t="s">
        <v>2905</v>
      </c>
      <c r="F1454" s="561">
        <v>37</v>
      </c>
    </row>
    <row r="1455" spans="1:6" ht="29" x14ac:dyDescent="0.35">
      <c r="A1455" s="562" t="s">
        <v>551</v>
      </c>
      <c r="B1455" s="562" t="s">
        <v>1139</v>
      </c>
      <c r="C1455" s="562" t="s">
        <v>2904</v>
      </c>
      <c r="D1455" s="555" t="s">
        <v>24021</v>
      </c>
      <c r="E1455" s="557" t="s">
        <v>2903</v>
      </c>
      <c r="F1455" s="561">
        <v>132</v>
      </c>
    </row>
    <row r="1456" spans="1:6" ht="29" x14ac:dyDescent="0.35">
      <c r="A1456" s="562" t="s">
        <v>551</v>
      </c>
      <c r="B1456" s="562" t="s">
        <v>1139</v>
      </c>
      <c r="C1456" s="562" t="s">
        <v>2902</v>
      </c>
      <c r="D1456" s="555" t="s">
        <v>24022</v>
      </c>
      <c r="E1456" s="557" t="s">
        <v>2901</v>
      </c>
      <c r="F1456" s="561">
        <v>178</v>
      </c>
    </row>
    <row r="1457" spans="1:6" x14ac:dyDescent="0.35">
      <c r="A1457" s="562" t="s">
        <v>551</v>
      </c>
      <c r="B1457" s="562" t="s">
        <v>1139</v>
      </c>
      <c r="C1457" s="562" t="s">
        <v>2900</v>
      </c>
      <c r="D1457" s="555" t="s">
        <v>24023</v>
      </c>
      <c r="E1457" s="557" t="s">
        <v>2899</v>
      </c>
      <c r="F1457" s="561">
        <v>200</v>
      </c>
    </row>
    <row r="1458" spans="1:6" ht="29" x14ac:dyDescent="0.35">
      <c r="A1458" s="557" t="s">
        <v>552</v>
      </c>
      <c r="B1458" s="557" t="s">
        <v>1140</v>
      </c>
      <c r="C1458" s="557" t="s">
        <v>2898</v>
      </c>
      <c r="D1458" s="555" t="s">
        <v>24024</v>
      </c>
      <c r="E1458" s="557" t="s">
        <v>2897</v>
      </c>
      <c r="F1458" s="561">
        <v>179</v>
      </c>
    </row>
    <row r="1459" spans="1:6" ht="29" x14ac:dyDescent="0.35">
      <c r="A1459" s="557" t="s">
        <v>552</v>
      </c>
      <c r="B1459" s="557" t="s">
        <v>1140</v>
      </c>
      <c r="C1459" s="557" t="s">
        <v>2896</v>
      </c>
      <c r="D1459" s="555" t="s">
        <v>24025</v>
      </c>
      <c r="E1459" s="557" t="s">
        <v>2895</v>
      </c>
      <c r="F1459" s="561">
        <v>144</v>
      </c>
    </row>
    <row r="1460" spans="1:6" ht="29" x14ac:dyDescent="0.35">
      <c r="A1460" s="557" t="s">
        <v>552</v>
      </c>
      <c r="B1460" s="557" t="s">
        <v>1140</v>
      </c>
      <c r="C1460" s="557" t="s">
        <v>2894</v>
      </c>
      <c r="D1460" s="555" t="s">
        <v>24026</v>
      </c>
      <c r="E1460" s="557" t="s">
        <v>2893</v>
      </c>
      <c r="F1460" s="561">
        <v>167</v>
      </c>
    </row>
    <row r="1461" spans="1:6" x14ac:dyDescent="0.35">
      <c r="A1461" s="557" t="s">
        <v>553</v>
      </c>
      <c r="B1461" s="557" t="s">
        <v>1141</v>
      </c>
      <c r="C1461" s="557" t="s">
        <v>2892</v>
      </c>
      <c r="D1461" s="555" t="s">
        <v>24027</v>
      </c>
      <c r="E1461" s="557" t="s">
        <v>2891</v>
      </c>
      <c r="F1461" s="561">
        <v>96</v>
      </c>
    </row>
    <row r="1462" spans="1:6" x14ac:dyDescent="0.35">
      <c r="A1462" s="557" t="s">
        <v>553</v>
      </c>
      <c r="B1462" s="557" t="s">
        <v>1141</v>
      </c>
      <c r="C1462" s="557" t="s">
        <v>2890</v>
      </c>
      <c r="D1462" s="555" t="s">
        <v>24028</v>
      </c>
      <c r="E1462" s="557" t="s">
        <v>2889</v>
      </c>
      <c r="F1462" s="561">
        <v>130</v>
      </c>
    </row>
    <row r="1463" spans="1:6" x14ac:dyDescent="0.35">
      <c r="A1463" s="557" t="s">
        <v>553</v>
      </c>
      <c r="B1463" s="557" t="s">
        <v>1141</v>
      </c>
      <c r="C1463" s="557" t="s">
        <v>2888</v>
      </c>
      <c r="D1463" s="555" t="s">
        <v>24029</v>
      </c>
      <c r="E1463" s="557" t="s">
        <v>2887</v>
      </c>
      <c r="F1463" s="561">
        <v>154</v>
      </c>
    </row>
    <row r="1464" spans="1:6" x14ac:dyDescent="0.35">
      <c r="A1464" s="557" t="s">
        <v>553</v>
      </c>
      <c r="B1464" s="557" t="s">
        <v>1141</v>
      </c>
      <c r="C1464" s="557" t="s">
        <v>2886</v>
      </c>
      <c r="D1464" s="555" t="s">
        <v>24030</v>
      </c>
      <c r="E1464" s="557" t="s">
        <v>2885</v>
      </c>
      <c r="F1464" s="561">
        <v>130</v>
      </c>
    </row>
    <row r="1465" spans="1:6" x14ac:dyDescent="0.35">
      <c r="A1465" s="557" t="s">
        <v>554</v>
      </c>
      <c r="B1465" s="557" t="s">
        <v>1142</v>
      </c>
      <c r="C1465" s="557" t="s">
        <v>2884</v>
      </c>
      <c r="D1465" s="555" t="s">
        <v>24031</v>
      </c>
      <c r="E1465" s="557" t="s">
        <v>2883</v>
      </c>
      <c r="F1465" s="561">
        <v>213</v>
      </c>
    </row>
    <row r="1466" spans="1:6" x14ac:dyDescent="0.35">
      <c r="A1466" s="557" t="s">
        <v>554</v>
      </c>
      <c r="B1466" s="557" t="s">
        <v>1142</v>
      </c>
      <c r="C1466" s="557" t="s">
        <v>2882</v>
      </c>
      <c r="D1466" s="555" t="s">
        <v>24032</v>
      </c>
      <c r="E1466" s="557" t="s">
        <v>2881</v>
      </c>
      <c r="F1466" s="561">
        <v>155</v>
      </c>
    </row>
    <row r="1467" spans="1:6" x14ac:dyDescent="0.35">
      <c r="A1467" s="557" t="s">
        <v>554</v>
      </c>
      <c r="B1467" s="557" t="s">
        <v>1142</v>
      </c>
      <c r="C1467" s="557" t="s">
        <v>2880</v>
      </c>
      <c r="D1467" s="555" t="s">
        <v>24033</v>
      </c>
      <c r="E1467" s="557" t="s">
        <v>2879</v>
      </c>
      <c r="F1467" s="561">
        <v>142</v>
      </c>
    </row>
    <row r="1468" spans="1:6" ht="29" x14ac:dyDescent="0.35">
      <c r="A1468" s="557" t="s">
        <v>555</v>
      </c>
      <c r="B1468" s="557" t="s">
        <v>1143</v>
      </c>
      <c r="C1468" s="557" t="s">
        <v>2878</v>
      </c>
      <c r="D1468" s="555" t="s">
        <v>24034</v>
      </c>
      <c r="E1468" s="557" t="s">
        <v>2877</v>
      </c>
      <c r="F1468" s="561">
        <v>94</v>
      </c>
    </row>
    <row r="1469" spans="1:6" ht="29" x14ac:dyDescent="0.35">
      <c r="A1469" s="557" t="s">
        <v>555</v>
      </c>
      <c r="B1469" s="557" t="s">
        <v>1143</v>
      </c>
      <c r="C1469" s="557" t="s">
        <v>2876</v>
      </c>
      <c r="D1469" s="555" t="s">
        <v>24035</v>
      </c>
      <c r="E1469" s="557" t="s">
        <v>2875</v>
      </c>
      <c r="F1469" s="561">
        <v>188</v>
      </c>
    </row>
    <row r="1470" spans="1:6" ht="29" x14ac:dyDescent="0.35">
      <c r="A1470" s="557" t="s">
        <v>555</v>
      </c>
      <c r="B1470" s="557" t="s">
        <v>1143</v>
      </c>
      <c r="C1470" s="557" t="s">
        <v>2874</v>
      </c>
      <c r="D1470" s="555" t="s">
        <v>24036</v>
      </c>
      <c r="E1470" s="557" t="s">
        <v>2873</v>
      </c>
      <c r="F1470" s="561">
        <v>164</v>
      </c>
    </row>
    <row r="1471" spans="1:6" ht="29" x14ac:dyDescent="0.35">
      <c r="A1471" s="557" t="s">
        <v>555</v>
      </c>
      <c r="B1471" s="557" t="s">
        <v>1143</v>
      </c>
      <c r="C1471" s="557" t="s">
        <v>2872</v>
      </c>
      <c r="D1471" s="555" t="s">
        <v>24037</v>
      </c>
      <c r="E1471" s="557" t="s">
        <v>2871</v>
      </c>
      <c r="F1471" s="561">
        <v>94</v>
      </c>
    </row>
    <row r="1472" spans="1:6" x14ac:dyDescent="0.35">
      <c r="A1472" s="557" t="s">
        <v>556</v>
      </c>
      <c r="B1472" s="557" t="s">
        <v>1144</v>
      </c>
      <c r="C1472" s="557" t="s">
        <v>2870</v>
      </c>
      <c r="D1472" s="555" t="s">
        <v>24038</v>
      </c>
      <c r="E1472" s="557" t="s">
        <v>2869</v>
      </c>
      <c r="F1472" s="561">
        <v>148</v>
      </c>
    </row>
    <row r="1473" spans="1:6" x14ac:dyDescent="0.35">
      <c r="A1473" s="557" t="s">
        <v>556</v>
      </c>
      <c r="B1473" s="557" t="s">
        <v>1144</v>
      </c>
      <c r="C1473" s="557" t="s">
        <v>2868</v>
      </c>
      <c r="D1473" s="555" t="s">
        <v>24039</v>
      </c>
      <c r="E1473" s="557" t="s">
        <v>2867</v>
      </c>
      <c r="F1473" s="561">
        <v>99</v>
      </c>
    </row>
    <row r="1474" spans="1:6" x14ac:dyDescent="0.35">
      <c r="A1474" s="557" t="s">
        <v>556</v>
      </c>
      <c r="B1474" s="557" t="s">
        <v>1144</v>
      </c>
      <c r="C1474" s="557" t="s">
        <v>2866</v>
      </c>
      <c r="D1474" s="555" t="s">
        <v>24040</v>
      </c>
      <c r="E1474" s="557" t="s">
        <v>2865</v>
      </c>
      <c r="F1474" s="561">
        <v>185</v>
      </c>
    </row>
    <row r="1475" spans="1:6" x14ac:dyDescent="0.35">
      <c r="A1475" s="557" t="s">
        <v>556</v>
      </c>
      <c r="B1475" s="557" t="s">
        <v>1144</v>
      </c>
      <c r="C1475" s="557" t="s">
        <v>2864</v>
      </c>
      <c r="D1475" s="555" t="s">
        <v>24041</v>
      </c>
      <c r="E1475" s="557" t="s">
        <v>2863</v>
      </c>
      <c r="F1475" s="561">
        <v>198</v>
      </c>
    </row>
    <row r="1476" spans="1:6" ht="29" x14ac:dyDescent="0.35">
      <c r="A1476" s="557" t="s">
        <v>557</v>
      </c>
      <c r="B1476" s="557" t="s">
        <v>1145</v>
      </c>
      <c r="C1476" s="557" t="s">
        <v>2862</v>
      </c>
      <c r="D1476" s="555" t="s">
        <v>24042</v>
      </c>
      <c r="E1476" s="557" t="s">
        <v>2861</v>
      </c>
      <c r="F1476" s="561">
        <v>146</v>
      </c>
    </row>
    <row r="1477" spans="1:6" ht="29" x14ac:dyDescent="0.35">
      <c r="A1477" s="557" t="s">
        <v>557</v>
      </c>
      <c r="B1477" s="557" t="s">
        <v>1145</v>
      </c>
      <c r="C1477" s="557" t="s">
        <v>2860</v>
      </c>
      <c r="D1477" s="555" t="s">
        <v>24043</v>
      </c>
      <c r="E1477" s="557" t="s">
        <v>2859</v>
      </c>
      <c r="F1477" s="561">
        <v>147</v>
      </c>
    </row>
    <row r="1478" spans="1:6" ht="29" x14ac:dyDescent="0.35">
      <c r="A1478" s="557" t="s">
        <v>557</v>
      </c>
      <c r="B1478" s="557" t="s">
        <v>1145</v>
      </c>
      <c r="C1478" s="557" t="s">
        <v>2858</v>
      </c>
      <c r="D1478" s="555" t="s">
        <v>24044</v>
      </c>
      <c r="E1478" s="557" t="s">
        <v>2857</v>
      </c>
      <c r="F1478" s="561">
        <v>147</v>
      </c>
    </row>
    <row r="1479" spans="1:6" ht="29" x14ac:dyDescent="0.35">
      <c r="A1479" s="557" t="s">
        <v>558</v>
      </c>
      <c r="B1479" s="557" t="s">
        <v>1146</v>
      </c>
      <c r="C1479" s="557" t="s">
        <v>1731</v>
      </c>
      <c r="D1479" s="555" t="s">
        <v>24045</v>
      </c>
      <c r="E1479" s="557" t="s">
        <v>1730</v>
      </c>
      <c r="F1479" s="561">
        <v>57</v>
      </c>
    </row>
    <row r="1480" spans="1:6" ht="29" x14ac:dyDescent="0.35">
      <c r="A1480" s="557" t="s">
        <v>558</v>
      </c>
      <c r="B1480" s="557" t="s">
        <v>1146</v>
      </c>
      <c r="C1480" s="557" t="s">
        <v>2856</v>
      </c>
      <c r="D1480" s="555" t="s">
        <v>24046</v>
      </c>
      <c r="E1480" s="557" t="s">
        <v>2855</v>
      </c>
      <c r="F1480" s="561">
        <v>58</v>
      </c>
    </row>
    <row r="1481" spans="1:6" ht="29" x14ac:dyDescent="0.35">
      <c r="A1481" s="557" t="s">
        <v>558</v>
      </c>
      <c r="B1481" s="557" t="s">
        <v>1146</v>
      </c>
      <c r="C1481" s="557" t="s">
        <v>2854</v>
      </c>
      <c r="D1481" s="555" t="s">
        <v>24047</v>
      </c>
      <c r="E1481" s="557" t="s">
        <v>2853</v>
      </c>
      <c r="F1481" s="561">
        <v>127</v>
      </c>
    </row>
    <row r="1482" spans="1:6" ht="29" x14ac:dyDescent="0.35">
      <c r="A1482" s="557" t="s">
        <v>558</v>
      </c>
      <c r="B1482" s="557" t="s">
        <v>1146</v>
      </c>
      <c r="C1482" s="557" t="s">
        <v>2852</v>
      </c>
      <c r="D1482" s="555" t="s">
        <v>24048</v>
      </c>
      <c r="E1482" s="557" t="s">
        <v>2851</v>
      </c>
      <c r="F1482" s="561">
        <v>58</v>
      </c>
    </row>
    <row r="1483" spans="1:6" x14ac:dyDescent="0.35">
      <c r="A1483" s="557" t="s">
        <v>559</v>
      </c>
      <c r="B1483" s="557" t="s">
        <v>1147</v>
      </c>
      <c r="C1483" s="557" t="s">
        <v>2850</v>
      </c>
      <c r="D1483" s="555" t="s">
        <v>24049</v>
      </c>
      <c r="E1483" s="557" t="s">
        <v>2849</v>
      </c>
      <c r="F1483" s="561">
        <v>245</v>
      </c>
    </row>
    <row r="1484" spans="1:6" x14ac:dyDescent="0.35">
      <c r="A1484" s="557" t="s">
        <v>559</v>
      </c>
      <c r="B1484" s="557" t="s">
        <v>1147</v>
      </c>
      <c r="C1484" s="557" t="s">
        <v>2848</v>
      </c>
      <c r="D1484" s="555" t="s">
        <v>24050</v>
      </c>
      <c r="E1484" s="557" t="s">
        <v>2847</v>
      </c>
      <c r="F1484" s="561">
        <v>109</v>
      </c>
    </row>
    <row r="1485" spans="1:6" x14ac:dyDescent="0.35">
      <c r="A1485" s="557" t="s">
        <v>559</v>
      </c>
      <c r="B1485" s="557" t="s">
        <v>1147</v>
      </c>
      <c r="C1485" s="557" t="s">
        <v>2846</v>
      </c>
      <c r="D1485" s="555" t="s">
        <v>24051</v>
      </c>
      <c r="E1485" s="557" t="s">
        <v>2845</v>
      </c>
      <c r="F1485" s="561">
        <v>96</v>
      </c>
    </row>
    <row r="1486" spans="1:6" ht="29" x14ac:dyDescent="0.35">
      <c r="A1486" s="557" t="s">
        <v>560</v>
      </c>
      <c r="B1486" s="557" t="s">
        <v>1148</v>
      </c>
      <c r="C1486" s="557" t="s">
        <v>2834</v>
      </c>
      <c r="D1486" s="555" t="s">
        <v>24052</v>
      </c>
      <c r="E1486" s="557" t="s">
        <v>2833</v>
      </c>
      <c r="F1486" s="561">
        <v>61</v>
      </c>
    </row>
    <row r="1487" spans="1:6" x14ac:dyDescent="0.35">
      <c r="A1487" s="557" t="s">
        <v>560</v>
      </c>
      <c r="B1487" s="557" t="s">
        <v>1148</v>
      </c>
      <c r="C1487" s="557" t="s">
        <v>2844</v>
      </c>
      <c r="D1487" s="555" t="s">
        <v>24053</v>
      </c>
      <c r="E1487" s="557" t="s">
        <v>2843</v>
      </c>
      <c r="F1487" s="561">
        <v>92</v>
      </c>
    </row>
    <row r="1488" spans="1:6" x14ac:dyDescent="0.35">
      <c r="A1488" s="557" t="s">
        <v>560</v>
      </c>
      <c r="B1488" s="557" t="s">
        <v>1148</v>
      </c>
      <c r="C1488" s="557" t="s">
        <v>2842</v>
      </c>
      <c r="D1488" s="555" t="s">
        <v>24054</v>
      </c>
      <c r="E1488" s="557" t="s">
        <v>2841</v>
      </c>
      <c r="F1488" s="561">
        <v>77</v>
      </c>
    </row>
    <row r="1489" spans="1:6" ht="29" x14ac:dyDescent="0.35">
      <c r="A1489" s="557" t="s">
        <v>561</v>
      </c>
      <c r="B1489" s="557" t="s">
        <v>1149</v>
      </c>
      <c r="C1489" s="557" t="s">
        <v>2840</v>
      </c>
      <c r="D1489" s="555" t="s">
        <v>24055</v>
      </c>
      <c r="E1489" s="557" t="s">
        <v>2839</v>
      </c>
      <c r="F1489" s="561">
        <v>64</v>
      </c>
    </row>
    <row r="1490" spans="1:6" x14ac:dyDescent="0.35">
      <c r="A1490" s="557" t="s">
        <v>561</v>
      </c>
      <c r="B1490" s="557" t="s">
        <v>1149</v>
      </c>
      <c r="C1490" s="557" t="s">
        <v>2838</v>
      </c>
      <c r="D1490" s="555" t="s">
        <v>24056</v>
      </c>
      <c r="E1490" s="557" t="s">
        <v>2837</v>
      </c>
      <c r="F1490" s="561">
        <v>180</v>
      </c>
    </row>
    <row r="1491" spans="1:6" x14ac:dyDescent="0.35">
      <c r="A1491" s="557" t="s">
        <v>561</v>
      </c>
      <c r="B1491" s="557" t="s">
        <v>1149</v>
      </c>
      <c r="C1491" s="557" t="s">
        <v>2836</v>
      </c>
      <c r="D1491" s="555" t="s">
        <v>24057</v>
      </c>
      <c r="E1491" s="557" t="s">
        <v>2835</v>
      </c>
      <c r="F1491" s="561">
        <v>116</v>
      </c>
    </row>
    <row r="1492" spans="1:6" ht="29" x14ac:dyDescent="0.35">
      <c r="A1492" s="557" t="s">
        <v>562</v>
      </c>
      <c r="B1492" s="557" t="s">
        <v>1150</v>
      </c>
      <c r="C1492" s="557" t="s">
        <v>2834</v>
      </c>
      <c r="D1492" s="555" t="s">
        <v>24058</v>
      </c>
      <c r="E1492" s="557" t="s">
        <v>2833</v>
      </c>
      <c r="F1492" s="561">
        <v>60</v>
      </c>
    </row>
    <row r="1493" spans="1:6" ht="29" x14ac:dyDescent="0.35">
      <c r="A1493" s="557" t="s">
        <v>562</v>
      </c>
      <c r="B1493" s="557" t="s">
        <v>1150</v>
      </c>
      <c r="C1493" s="557" t="s">
        <v>2832</v>
      </c>
      <c r="D1493" s="555" t="s">
        <v>24059</v>
      </c>
      <c r="E1493" s="557" t="s">
        <v>2831</v>
      </c>
      <c r="F1493" s="561">
        <v>90</v>
      </c>
    </row>
    <row r="1494" spans="1:6" ht="29" x14ac:dyDescent="0.35">
      <c r="A1494" s="557" t="s">
        <v>562</v>
      </c>
      <c r="B1494" s="557" t="s">
        <v>1150</v>
      </c>
      <c r="C1494" s="557" t="s">
        <v>2830</v>
      </c>
      <c r="D1494" s="555" t="s">
        <v>24060</v>
      </c>
      <c r="E1494" s="557" t="s">
        <v>2829</v>
      </c>
      <c r="F1494" s="561">
        <v>90</v>
      </c>
    </row>
    <row r="1495" spans="1:6" x14ac:dyDescent="0.35">
      <c r="A1495" s="557" t="s">
        <v>563</v>
      </c>
      <c r="B1495" s="557" t="s">
        <v>1151</v>
      </c>
      <c r="C1495" s="557" t="s">
        <v>2821</v>
      </c>
      <c r="D1495" s="555" t="s">
        <v>24061</v>
      </c>
      <c r="E1495" s="557" t="s">
        <v>2820</v>
      </c>
      <c r="F1495" s="561">
        <v>189</v>
      </c>
    </row>
    <row r="1496" spans="1:6" x14ac:dyDescent="0.35">
      <c r="A1496" s="557" t="s">
        <v>563</v>
      </c>
      <c r="B1496" s="557" t="s">
        <v>1151</v>
      </c>
      <c r="C1496" s="557" t="s">
        <v>2828</v>
      </c>
      <c r="D1496" s="555" t="s">
        <v>24062</v>
      </c>
      <c r="E1496" s="557" t="s">
        <v>2827</v>
      </c>
      <c r="F1496" s="561">
        <v>201</v>
      </c>
    </row>
    <row r="1497" spans="1:6" x14ac:dyDescent="0.35">
      <c r="A1497" s="557" t="s">
        <v>564</v>
      </c>
      <c r="B1497" s="557" t="s">
        <v>1152</v>
      </c>
      <c r="C1497" s="557" t="s">
        <v>2689</v>
      </c>
      <c r="D1497" s="555" t="s">
        <v>24063</v>
      </c>
      <c r="E1497" s="557" t="s">
        <v>2688</v>
      </c>
      <c r="F1497" s="561">
        <v>100</v>
      </c>
    </row>
    <row r="1498" spans="1:6" x14ac:dyDescent="0.35">
      <c r="A1498" s="557" t="s">
        <v>564</v>
      </c>
      <c r="B1498" s="557" t="s">
        <v>1152</v>
      </c>
      <c r="C1498" s="557" t="s">
        <v>2687</v>
      </c>
      <c r="D1498" s="555" t="s">
        <v>24064</v>
      </c>
      <c r="E1498" s="557" t="s">
        <v>2686</v>
      </c>
      <c r="F1498" s="561">
        <v>63</v>
      </c>
    </row>
    <row r="1499" spans="1:6" x14ac:dyDescent="0.35">
      <c r="A1499" s="557" t="s">
        <v>564</v>
      </c>
      <c r="B1499" s="557" t="s">
        <v>1152</v>
      </c>
      <c r="C1499" s="557" t="s">
        <v>2685</v>
      </c>
      <c r="D1499" s="555" t="s">
        <v>24065</v>
      </c>
      <c r="E1499" s="557" t="s">
        <v>2684</v>
      </c>
      <c r="F1499" s="561">
        <v>100</v>
      </c>
    </row>
    <row r="1500" spans="1:6" x14ac:dyDescent="0.35">
      <c r="A1500" s="557" t="s">
        <v>564</v>
      </c>
      <c r="B1500" s="557" t="s">
        <v>1152</v>
      </c>
      <c r="C1500" s="557" t="s">
        <v>2826</v>
      </c>
      <c r="D1500" s="555" t="s">
        <v>24066</v>
      </c>
      <c r="E1500" s="557" t="s">
        <v>2825</v>
      </c>
      <c r="F1500" s="561">
        <v>112</v>
      </c>
    </row>
    <row r="1501" spans="1:6" x14ac:dyDescent="0.35">
      <c r="A1501" s="557" t="s">
        <v>564</v>
      </c>
      <c r="B1501" s="557" t="s">
        <v>1152</v>
      </c>
      <c r="C1501" s="557" t="s">
        <v>2824</v>
      </c>
      <c r="D1501" s="555" t="s">
        <v>24067</v>
      </c>
      <c r="E1501" s="557" t="s">
        <v>1153</v>
      </c>
      <c r="F1501" s="561">
        <v>150</v>
      </c>
    </row>
    <row r="1502" spans="1:6" x14ac:dyDescent="0.35">
      <c r="A1502" s="557" t="s">
        <v>564</v>
      </c>
      <c r="B1502" s="557" t="s">
        <v>1152</v>
      </c>
      <c r="C1502" s="557" t="s">
        <v>2823</v>
      </c>
      <c r="D1502" s="555" t="s">
        <v>24068</v>
      </c>
      <c r="E1502" s="557" t="s">
        <v>2822</v>
      </c>
      <c r="F1502" s="561">
        <v>75</v>
      </c>
    </row>
    <row r="1503" spans="1:6" x14ac:dyDescent="0.35">
      <c r="A1503" s="557" t="s">
        <v>565</v>
      </c>
      <c r="B1503" s="557" t="s">
        <v>1153</v>
      </c>
      <c r="C1503" s="557" t="s">
        <v>2821</v>
      </c>
      <c r="D1503" s="555" t="s">
        <v>24069</v>
      </c>
      <c r="E1503" s="557" t="s">
        <v>2820</v>
      </c>
      <c r="F1503" s="561">
        <v>175</v>
      </c>
    </row>
    <row r="1504" spans="1:6" x14ac:dyDescent="0.35">
      <c r="A1504" s="557" t="s">
        <v>565</v>
      </c>
      <c r="B1504" s="557" t="s">
        <v>1153</v>
      </c>
      <c r="C1504" s="557" t="s">
        <v>2819</v>
      </c>
      <c r="D1504" s="555" t="s">
        <v>24070</v>
      </c>
      <c r="E1504" s="557" t="s">
        <v>2818</v>
      </c>
      <c r="F1504" s="561">
        <v>175</v>
      </c>
    </row>
    <row r="1505" spans="1:6" x14ac:dyDescent="0.35">
      <c r="A1505" s="557" t="s">
        <v>565</v>
      </c>
      <c r="B1505" s="557" t="s">
        <v>1153</v>
      </c>
      <c r="C1505" s="557" t="s">
        <v>2817</v>
      </c>
      <c r="D1505" s="555" t="s">
        <v>24071</v>
      </c>
      <c r="E1505" s="557" t="s">
        <v>2816</v>
      </c>
      <c r="F1505" s="561">
        <v>128</v>
      </c>
    </row>
    <row r="1506" spans="1:6" x14ac:dyDescent="0.35">
      <c r="A1506" s="557" t="s">
        <v>565</v>
      </c>
      <c r="B1506" s="557" t="s">
        <v>1153</v>
      </c>
      <c r="C1506" s="557" t="s">
        <v>2815</v>
      </c>
      <c r="D1506" s="555" t="s">
        <v>24072</v>
      </c>
      <c r="E1506" s="557" t="s">
        <v>2814</v>
      </c>
      <c r="F1506" s="561">
        <v>82</v>
      </c>
    </row>
    <row r="1507" spans="1:6" x14ac:dyDescent="0.35">
      <c r="A1507" s="562" t="s">
        <v>566</v>
      </c>
      <c r="B1507" s="562" t="s">
        <v>1154</v>
      </c>
      <c r="C1507" s="562" t="s">
        <v>2813</v>
      </c>
      <c r="D1507" s="555" t="s">
        <v>24073</v>
      </c>
      <c r="E1507" s="562" t="s">
        <v>2812</v>
      </c>
      <c r="F1507" s="561">
        <v>290</v>
      </c>
    </row>
    <row r="1508" spans="1:6" ht="29" x14ac:dyDescent="0.35">
      <c r="A1508" s="562" t="s">
        <v>566</v>
      </c>
      <c r="B1508" s="562" t="s">
        <v>1154</v>
      </c>
      <c r="C1508" s="562" t="s">
        <v>2811</v>
      </c>
      <c r="D1508" s="555" t="s">
        <v>24074</v>
      </c>
      <c r="E1508" s="562" t="s">
        <v>2810</v>
      </c>
      <c r="F1508" s="561">
        <v>180</v>
      </c>
    </row>
    <row r="1509" spans="1:6" x14ac:dyDescent="0.35">
      <c r="A1509" s="562" t="s">
        <v>566</v>
      </c>
      <c r="B1509" s="562" t="s">
        <v>1154</v>
      </c>
      <c r="C1509" s="562" t="s">
        <v>2809</v>
      </c>
      <c r="D1509" s="555" t="s">
        <v>24075</v>
      </c>
      <c r="E1509" s="562" t="s">
        <v>2808</v>
      </c>
      <c r="F1509" s="561">
        <v>60</v>
      </c>
    </row>
    <row r="1510" spans="1:6" x14ac:dyDescent="0.35">
      <c r="A1510" s="562" t="s">
        <v>567</v>
      </c>
      <c r="B1510" s="562" t="s">
        <v>1155</v>
      </c>
      <c r="C1510" s="562" t="s">
        <v>2807</v>
      </c>
      <c r="D1510" s="555" t="s">
        <v>24076</v>
      </c>
      <c r="E1510" s="562" t="s">
        <v>2806</v>
      </c>
      <c r="F1510" s="561">
        <v>71</v>
      </c>
    </row>
    <row r="1511" spans="1:6" x14ac:dyDescent="0.35">
      <c r="A1511" s="562" t="s">
        <v>567</v>
      </c>
      <c r="B1511" s="562" t="s">
        <v>1155</v>
      </c>
      <c r="C1511" s="562" t="s">
        <v>2805</v>
      </c>
      <c r="D1511" s="555" t="s">
        <v>24077</v>
      </c>
      <c r="E1511" s="562" t="s">
        <v>2804</v>
      </c>
      <c r="F1511" s="561">
        <v>142</v>
      </c>
    </row>
    <row r="1512" spans="1:6" x14ac:dyDescent="0.35">
      <c r="A1512" s="562" t="s">
        <v>567</v>
      </c>
      <c r="B1512" s="562" t="s">
        <v>1155</v>
      </c>
      <c r="C1512" s="562" t="s">
        <v>2803</v>
      </c>
      <c r="D1512" s="555" t="s">
        <v>24078</v>
      </c>
      <c r="E1512" s="562" t="s">
        <v>2802</v>
      </c>
      <c r="F1512" s="561">
        <v>142</v>
      </c>
    </row>
    <row r="1513" spans="1:6" x14ac:dyDescent="0.35">
      <c r="A1513" s="562" t="s">
        <v>567</v>
      </c>
      <c r="B1513" s="562" t="s">
        <v>1155</v>
      </c>
      <c r="C1513" s="562" t="s">
        <v>2801</v>
      </c>
      <c r="D1513" s="555" t="s">
        <v>24079</v>
      </c>
      <c r="E1513" s="562" t="s">
        <v>2800</v>
      </c>
      <c r="F1513" s="561">
        <v>106</v>
      </c>
    </row>
    <row r="1514" spans="1:6" x14ac:dyDescent="0.35">
      <c r="A1514" s="562" t="s">
        <v>567</v>
      </c>
      <c r="B1514" s="562" t="s">
        <v>1155</v>
      </c>
      <c r="C1514" s="562" t="s">
        <v>2799</v>
      </c>
      <c r="D1514" s="555" t="s">
        <v>24080</v>
      </c>
      <c r="E1514" s="562" t="s">
        <v>2798</v>
      </c>
      <c r="F1514" s="561">
        <v>59</v>
      </c>
    </row>
    <row r="1515" spans="1:6" x14ac:dyDescent="0.35">
      <c r="A1515" s="562" t="s">
        <v>567</v>
      </c>
      <c r="B1515" s="562" t="s">
        <v>1155</v>
      </c>
      <c r="C1515" s="562" t="s">
        <v>2797</v>
      </c>
      <c r="D1515" s="555" t="s">
        <v>24081</v>
      </c>
      <c r="E1515" s="562" t="s">
        <v>2796</v>
      </c>
      <c r="F1515" s="561">
        <v>60</v>
      </c>
    </row>
    <row r="1516" spans="1:6" x14ac:dyDescent="0.35">
      <c r="A1516" s="557" t="s">
        <v>568</v>
      </c>
      <c r="B1516" s="557" t="s">
        <v>1156</v>
      </c>
      <c r="C1516" s="557" t="s">
        <v>2689</v>
      </c>
      <c r="D1516" s="555" t="s">
        <v>24082</v>
      </c>
      <c r="E1516" s="557" t="s">
        <v>2688</v>
      </c>
      <c r="F1516" s="561">
        <v>99</v>
      </c>
    </row>
    <row r="1517" spans="1:6" x14ac:dyDescent="0.35">
      <c r="A1517" s="557" t="s">
        <v>568</v>
      </c>
      <c r="B1517" s="557" t="s">
        <v>1156</v>
      </c>
      <c r="C1517" s="557" t="s">
        <v>2687</v>
      </c>
      <c r="D1517" s="555" t="s">
        <v>24083</v>
      </c>
      <c r="E1517" s="557" t="s">
        <v>2686</v>
      </c>
      <c r="F1517" s="561">
        <v>62</v>
      </c>
    </row>
    <row r="1518" spans="1:6" x14ac:dyDescent="0.35">
      <c r="A1518" s="557" t="s">
        <v>568</v>
      </c>
      <c r="B1518" s="557" t="s">
        <v>1156</v>
      </c>
      <c r="C1518" s="557" t="s">
        <v>2685</v>
      </c>
      <c r="D1518" s="555" t="s">
        <v>24084</v>
      </c>
      <c r="E1518" s="557" t="s">
        <v>2684</v>
      </c>
      <c r="F1518" s="561">
        <v>99</v>
      </c>
    </row>
    <row r="1519" spans="1:6" x14ac:dyDescent="0.35">
      <c r="A1519" s="557" t="s">
        <v>568</v>
      </c>
      <c r="B1519" s="557" t="s">
        <v>1156</v>
      </c>
      <c r="C1519" s="557" t="s">
        <v>2795</v>
      </c>
      <c r="D1519" s="555" t="s">
        <v>24085</v>
      </c>
      <c r="E1519" s="557" t="s">
        <v>2794</v>
      </c>
      <c r="F1519" s="561">
        <v>111</v>
      </c>
    </row>
    <row r="1520" spans="1:6" x14ac:dyDescent="0.35">
      <c r="A1520" s="557" t="s">
        <v>568</v>
      </c>
      <c r="B1520" s="557" t="s">
        <v>1156</v>
      </c>
      <c r="C1520" s="557" t="s">
        <v>2793</v>
      </c>
      <c r="D1520" s="555" t="s">
        <v>24086</v>
      </c>
      <c r="E1520" s="557" t="s">
        <v>2792</v>
      </c>
      <c r="F1520" s="561">
        <v>148</v>
      </c>
    </row>
    <row r="1521" spans="1:6" ht="29" x14ac:dyDescent="0.35">
      <c r="A1521" s="557" t="s">
        <v>568</v>
      </c>
      <c r="B1521" s="557" t="s">
        <v>1156</v>
      </c>
      <c r="C1521" s="557" t="s">
        <v>2791</v>
      </c>
      <c r="D1521" s="555" t="s">
        <v>24087</v>
      </c>
      <c r="E1521" s="557" t="s">
        <v>2790</v>
      </c>
      <c r="F1521" s="561">
        <v>111</v>
      </c>
    </row>
    <row r="1522" spans="1:6" x14ac:dyDescent="0.35">
      <c r="A1522" s="557" t="s">
        <v>569</v>
      </c>
      <c r="B1522" s="557" t="s">
        <v>1157</v>
      </c>
      <c r="C1522" s="557" t="s">
        <v>2763</v>
      </c>
      <c r="D1522" s="555" t="s">
        <v>24088</v>
      </c>
      <c r="E1522" s="557" t="s">
        <v>2762</v>
      </c>
      <c r="F1522" s="561">
        <v>69</v>
      </c>
    </row>
    <row r="1523" spans="1:6" x14ac:dyDescent="0.35">
      <c r="A1523" s="557" t="s">
        <v>569</v>
      </c>
      <c r="B1523" s="557" t="s">
        <v>1157</v>
      </c>
      <c r="C1523" s="557" t="s">
        <v>2789</v>
      </c>
      <c r="D1523" s="555" t="s">
        <v>24089</v>
      </c>
      <c r="E1523" s="557" t="s">
        <v>2788</v>
      </c>
      <c r="F1523" s="561">
        <v>127</v>
      </c>
    </row>
    <row r="1524" spans="1:6" x14ac:dyDescent="0.35">
      <c r="A1524" s="557" t="s">
        <v>569</v>
      </c>
      <c r="B1524" s="557" t="s">
        <v>1157</v>
      </c>
      <c r="C1524" s="557" t="s">
        <v>2787</v>
      </c>
      <c r="D1524" s="555" t="s">
        <v>24090</v>
      </c>
      <c r="E1524" s="557" t="s">
        <v>2786</v>
      </c>
      <c r="F1524" s="561">
        <v>196</v>
      </c>
    </row>
    <row r="1525" spans="1:6" x14ac:dyDescent="0.35">
      <c r="A1525" s="557" t="s">
        <v>569</v>
      </c>
      <c r="B1525" s="557" t="s">
        <v>1157</v>
      </c>
      <c r="C1525" s="557" t="s">
        <v>2785</v>
      </c>
      <c r="D1525" s="555" t="s">
        <v>24091</v>
      </c>
      <c r="E1525" s="557" t="s">
        <v>2784</v>
      </c>
      <c r="F1525" s="561">
        <v>104</v>
      </c>
    </row>
    <row r="1526" spans="1:6" x14ac:dyDescent="0.35">
      <c r="A1526" s="557" t="s">
        <v>569</v>
      </c>
      <c r="B1526" s="557" t="s">
        <v>1157</v>
      </c>
      <c r="C1526" s="557" t="s">
        <v>2783</v>
      </c>
      <c r="D1526" s="555" t="s">
        <v>24092</v>
      </c>
      <c r="E1526" s="557" t="s">
        <v>2782</v>
      </c>
      <c r="F1526" s="561">
        <v>104</v>
      </c>
    </row>
    <row r="1527" spans="1:6" x14ac:dyDescent="0.35">
      <c r="A1527" s="557" t="s">
        <v>570</v>
      </c>
      <c r="B1527" s="557" t="s">
        <v>1158</v>
      </c>
      <c r="C1527" s="557" t="s">
        <v>2763</v>
      </c>
      <c r="D1527" s="555" t="s">
        <v>24093</v>
      </c>
      <c r="E1527" s="557" t="s">
        <v>2762</v>
      </c>
      <c r="F1527" s="561">
        <v>71</v>
      </c>
    </row>
    <row r="1528" spans="1:6" x14ac:dyDescent="0.35">
      <c r="A1528" s="557" t="s">
        <v>570</v>
      </c>
      <c r="B1528" s="557" t="s">
        <v>1158</v>
      </c>
      <c r="C1528" s="557" t="s">
        <v>2689</v>
      </c>
      <c r="D1528" s="555" t="s">
        <v>24094</v>
      </c>
      <c r="E1528" s="557" t="s">
        <v>2688</v>
      </c>
      <c r="F1528" s="561">
        <v>94</v>
      </c>
    </row>
    <row r="1529" spans="1:6" x14ac:dyDescent="0.35">
      <c r="A1529" s="557" t="s">
        <v>570</v>
      </c>
      <c r="B1529" s="557" t="s">
        <v>1158</v>
      </c>
      <c r="C1529" s="557" t="s">
        <v>2687</v>
      </c>
      <c r="D1529" s="555" t="s">
        <v>24095</v>
      </c>
      <c r="E1529" s="557" t="s">
        <v>2686</v>
      </c>
      <c r="F1529" s="561">
        <v>59</v>
      </c>
    </row>
    <row r="1530" spans="1:6" x14ac:dyDescent="0.35">
      <c r="A1530" s="557" t="s">
        <v>570</v>
      </c>
      <c r="B1530" s="557" t="s">
        <v>1158</v>
      </c>
      <c r="C1530" s="557" t="s">
        <v>2685</v>
      </c>
      <c r="D1530" s="555" t="s">
        <v>24096</v>
      </c>
      <c r="E1530" s="557" t="s">
        <v>2684</v>
      </c>
      <c r="F1530" s="561">
        <v>94</v>
      </c>
    </row>
    <row r="1531" spans="1:6" x14ac:dyDescent="0.35">
      <c r="A1531" s="557" t="s">
        <v>570</v>
      </c>
      <c r="B1531" s="557" t="s">
        <v>1158</v>
      </c>
      <c r="C1531" s="557" t="s">
        <v>2781</v>
      </c>
      <c r="D1531" s="555" t="s">
        <v>24097</v>
      </c>
      <c r="E1531" s="557" t="s">
        <v>2780</v>
      </c>
      <c r="F1531" s="561">
        <v>165</v>
      </c>
    </row>
    <row r="1532" spans="1:6" x14ac:dyDescent="0.35">
      <c r="A1532" s="557" t="s">
        <v>570</v>
      </c>
      <c r="B1532" s="557" t="s">
        <v>1158</v>
      </c>
      <c r="C1532" s="557" t="s">
        <v>2779</v>
      </c>
      <c r="D1532" s="555" t="s">
        <v>24098</v>
      </c>
      <c r="E1532" s="557" t="s">
        <v>2778</v>
      </c>
      <c r="F1532" s="561">
        <v>47</v>
      </c>
    </row>
    <row r="1533" spans="1:6" x14ac:dyDescent="0.35">
      <c r="A1533" s="557" t="s">
        <v>571</v>
      </c>
      <c r="B1533" s="557" t="s">
        <v>1159</v>
      </c>
      <c r="C1533" s="557" t="s">
        <v>2777</v>
      </c>
      <c r="D1533" s="555" t="s">
        <v>24099</v>
      </c>
      <c r="E1533" s="557" t="s">
        <v>2776</v>
      </c>
      <c r="F1533" s="561">
        <v>220</v>
      </c>
    </row>
    <row r="1534" spans="1:6" x14ac:dyDescent="0.35">
      <c r="A1534" s="557" t="s">
        <v>571</v>
      </c>
      <c r="B1534" s="557" t="s">
        <v>1159</v>
      </c>
      <c r="C1534" s="557" t="s">
        <v>2775</v>
      </c>
      <c r="D1534" s="555" t="s">
        <v>24100</v>
      </c>
      <c r="E1534" s="557" t="s">
        <v>2774</v>
      </c>
      <c r="F1534" s="561">
        <v>183</v>
      </c>
    </row>
    <row r="1535" spans="1:6" x14ac:dyDescent="0.35">
      <c r="A1535" s="557" t="s">
        <v>571</v>
      </c>
      <c r="B1535" s="557" t="s">
        <v>1159</v>
      </c>
      <c r="C1535" s="557" t="s">
        <v>2773</v>
      </c>
      <c r="D1535" s="555" t="s">
        <v>24101</v>
      </c>
      <c r="E1535" s="557" t="s">
        <v>2772</v>
      </c>
      <c r="F1535" s="561">
        <v>147</v>
      </c>
    </row>
    <row r="1536" spans="1:6" x14ac:dyDescent="0.35">
      <c r="A1536" s="557" t="s">
        <v>571</v>
      </c>
      <c r="B1536" s="557" t="s">
        <v>1159</v>
      </c>
      <c r="C1536" s="557" t="s">
        <v>2771</v>
      </c>
      <c r="D1536" s="555" t="s">
        <v>24102</v>
      </c>
      <c r="E1536" s="557" t="s">
        <v>2770</v>
      </c>
      <c r="F1536" s="561">
        <v>110</v>
      </c>
    </row>
    <row r="1537" spans="1:6" x14ac:dyDescent="0.35">
      <c r="A1537" s="557" t="s">
        <v>572</v>
      </c>
      <c r="B1537" s="557" t="s">
        <v>1160</v>
      </c>
      <c r="C1537" s="557" t="s">
        <v>2769</v>
      </c>
      <c r="D1537" s="555" t="s">
        <v>24103</v>
      </c>
      <c r="E1537" s="557" t="s">
        <v>2768</v>
      </c>
      <c r="F1537" s="561">
        <v>67</v>
      </c>
    </row>
    <row r="1538" spans="1:6" x14ac:dyDescent="0.35">
      <c r="A1538" s="557" t="s">
        <v>572</v>
      </c>
      <c r="B1538" s="557" t="s">
        <v>1160</v>
      </c>
      <c r="C1538" s="557" t="s">
        <v>2767</v>
      </c>
      <c r="D1538" s="555" t="s">
        <v>24104</v>
      </c>
      <c r="E1538" s="557" t="s">
        <v>2766</v>
      </c>
      <c r="F1538" s="561">
        <v>81</v>
      </c>
    </row>
    <row r="1539" spans="1:6" x14ac:dyDescent="0.35">
      <c r="A1539" s="557" t="s">
        <v>572</v>
      </c>
      <c r="B1539" s="557" t="s">
        <v>1160</v>
      </c>
      <c r="C1539" s="557" t="s">
        <v>2765</v>
      </c>
      <c r="D1539" s="555" t="s">
        <v>24105</v>
      </c>
      <c r="E1539" s="557" t="s">
        <v>2764</v>
      </c>
      <c r="F1539" s="561">
        <v>81</v>
      </c>
    </row>
    <row r="1540" spans="1:6" x14ac:dyDescent="0.35">
      <c r="A1540" s="557" t="s">
        <v>572</v>
      </c>
      <c r="B1540" s="557" t="s">
        <v>1160</v>
      </c>
      <c r="C1540" s="557" t="s">
        <v>2763</v>
      </c>
      <c r="D1540" s="555" t="s">
        <v>24106</v>
      </c>
      <c r="E1540" s="557" t="s">
        <v>2762</v>
      </c>
      <c r="F1540" s="561">
        <v>81</v>
      </c>
    </row>
    <row r="1541" spans="1:6" x14ac:dyDescent="0.35">
      <c r="A1541" s="557" t="s">
        <v>573</v>
      </c>
      <c r="B1541" s="557" t="s">
        <v>1161</v>
      </c>
      <c r="C1541" s="557" t="s">
        <v>2763</v>
      </c>
      <c r="D1541" s="555" t="s">
        <v>24107</v>
      </c>
      <c r="E1541" s="557" t="s">
        <v>2762</v>
      </c>
      <c r="F1541" s="561">
        <v>72</v>
      </c>
    </row>
    <row r="1542" spans="1:6" x14ac:dyDescent="0.35">
      <c r="A1542" s="557" t="s">
        <v>573</v>
      </c>
      <c r="B1542" s="557" t="s">
        <v>1161</v>
      </c>
      <c r="C1542" s="557" t="s">
        <v>2761</v>
      </c>
      <c r="D1542" s="555" t="s">
        <v>24108</v>
      </c>
      <c r="E1542" s="557" t="s">
        <v>2760</v>
      </c>
      <c r="F1542" s="561">
        <v>48</v>
      </c>
    </row>
    <row r="1543" spans="1:6" x14ac:dyDescent="0.35">
      <c r="A1543" s="557" t="s">
        <v>573</v>
      </c>
      <c r="B1543" s="557" t="s">
        <v>1161</v>
      </c>
      <c r="C1543" s="557" t="s">
        <v>2759</v>
      </c>
      <c r="D1543" s="555" t="s">
        <v>24109</v>
      </c>
      <c r="E1543" s="557" t="s">
        <v>2758</v>
      </c>
      <c r="F1543" s="561">
        <v>60</v>
      </c>
    </row>
    <row r="1544" spans="1:6" x14ac:dyDescent="0.35">
      <c r="A1544" s="557" t="s">
        <v>573</v>
      </c>
      <c r="B1544" s="557" t="s">
        <v>1161</v>
      </c>
      <c r="C1544" s="557" t="s">
        <v>2757</v>
      </c>
      <c r="D1544" s="555" t="s">
        <v>24110</v>
      </c>
      <c r="E1544" s="557" t="s">
        <v>2756</v>
      </c>
      <c r="F1544" s="561">
        <v>60</v>
      </c>
    </row>
    <row r="1545" spans="1:6" x14ac:dyDescent="0.35">
      <c r="A1545" s="557" t="s">
        <v>574</v>
      </c>
      <c r="B1545" s="557" t="s">
        <v>1162</v>
      </c>
      <c r="C1545" s="557" t="s">
        <v>2755</v>
      </c>
      <c r="D1545" s="555" t="s">
        <v>24111</v>
      </c>
      <c r="E1545" s="557" t="s">
        <v>2754</v>
      </c>
      <c r="F1545" s="561">
        <v>47</v>
      </c>
    </row>
    <row r="1546" spans="1:6" x14ac:dyDescent="0.35">
      <c r="A1546" s="557" t="s">
        <v>574</v>
      </c>
      <c r="B1546" s="557" t="s">
        <v>1162</v>
      </c>
      <c r="C1546" s="557" t="s">
        <v>2753</v>
      </c>
      <c r="D1546" s="555" t="s">
        <v>24112</v>
      </c>
      <c r="E1546" s="557" t="s">
        <v>2752</v>
      </c>
      <c r="F1546" s="561">
        <v>142</v>
      </c>
    </row>
    <row r="1547" spans="1:6" x14ac:dyDescent="0.35">
      <c r="A1547" s="557" t="s">
        <v>574</v>
      </c>
      <c r="B1547" s="557" t="s">
        <v>1162</v>
      </c>
      <c r="C1547" s="557" t="s">
        <v>2751</v>
      </c>
      <c r="D1547" s="555" t="s">
        <v>24113</v>
      </c>
      <c r="E1547" s="557" t="s">
        <v>2750</v>
      </c>
      <c r="F1547" s="561">
        <v>108</v>
      </c>
    </row>
    <row r="1548" spans="1:6" x14ac:dyDescent="0.35">
      <c r="A1548" s="557" t="s">
        <v>574</v>
      </c>
      <c r="B1548" s="557" t="s">
        <v>1162</v>
      </c>
      <c r="C1548" s="557" t="s">
        <v>2749</v>
      </c>
      <c r="D1548" s="555" t="s">
        <v>24114</v>
      </c>
      <c r="E1548" s="557" t="s">
        <v>2748</v>
      </c>
      <c r="F1548" s="561">
        <v>213</v>
      </c>
    </row>
    <row r="1549" spans="1:6" x14ac:dyDescent="0.35">
      <c r="A1549" s="557" t="s">
        <v>575</v>
      </c>
      <c r="B1549" s="557" t="s">
        <v>1163</v>
      </c>
      <c r="C1549" s="557" t="s">
        <v>2689</v>
      </c>
      <c r="D1549" s="555" t="s">
        <v>24115</v>
      </c>
      <c r="E1549" s="557" t="s">
        <v>2688</v>
      </c>
      <c r="F1549" s="561">
        <v>100</v>
      </c>
    </row>
    <row r="1550" spans="1:6" x14ac:dyDescent="0.35">
      <c r="A1550" s="557" t="s">
        <v>575</v>
      </c>
      <c r="B1550" s="557" t="s">
        <v>1163</v>
      </c>
      <c r="C1550" s="557" t="s">
        <v>2687</v>
      </c>
      <c r="D1550" s="555" t="s">
        <v>24116</v>
      </c>
      <c r="E1550" s="557" t="s">
        <v>2686</v>
      </c>
      <c r="F1550" s="561">
        <v>63</v>
      </c>
    </row>
    <row r="1551" spans="1:6" x14ac:dyDescent="0.35">
      <c r="A1551" s="557" t="s">
        <v>575</v>
      </c>
      <c r="B1551" s="557" t="s">
        <v>1163</v>
      </c>
      <c r="C1551" s="557" t="s">
        <v>2685</v>
      </c>
      <c r="D1551" s="555" t="s">
        <v>24117</v>
      </c>
      <c r="E1551" s="557" t="s">
        <v>2684</v>
      </c>
      <c r="F1551" s="561">
        <v>100</v>
      </c>
    </row>
    <row r="1552" spans="1:6" x14ac:dyDescent="0.35">
      <c r="A1552" s="557" t="s">
        <v>575</v>
      </c>
      <c r="B1552" s="557" t="s">
        <v>1163</v>
      </c>
      <c r="C1552" s="557" t="s">
        <v>2747</v>
      </c>
      <c r="D1552" s="555" t="s">
        <v>24118</v>
      </c>
      <c r="E1552" s="557" t="s">
        <v>2746</v>
      </c>
      <c r="F1552" s="561">
        <v>113</v>
      </c>
    </row>
    <row r="1553" spans="1:6" x14ac:dyDescent="0.35">
      <c r="A1553" s="557" t="s">
        <v>575</v>
      </c>
      <c r="B1553" s="557" t="s">
        <v>1163</v>
      </c>
      <c r="C1553" s="557" t="s">
        <v>2745</v>
      </c>
      <c r="D1553" s="555" t="s">
        <v>24119</v>
      </c>
      <c r="E1553" s="557" t="s">
        <v>2744</v>
      </c>
      <c r="F1553" s="561">
        <v>149</v>
      </c>
    </row>
    <row r="1554" spans="1:6" x14ac:dyDescent="0.35">
      <c r="A1554" s="557" t="s">
        <v>575</v>
      </c>
      <c r="B1554" s="557" t="s">
        <v>1163</v>
      </c>
      <c r="C1554" s="557" t="s">
        <v>2743</v>
      </c>
      <c r="D1554" s="555" t="s">
        <v>24120</v>
      </c>
      <c r="E1554" s="557" t="s">
        <v>2742</v>
      </c>
      <c r="F1554" s="561">
        <v>75</v>
      </c>
    </row>
    <row r="1555" spans="1:6" x14ac:dyDescent="0.35">
      <c r="A1555" s="562" t="s">
        <v>576</v>
      </c>
      <c r="B1555" s="562" t="s">
        <v>1164</v>
      </c>
      <c r="C1555" s="562" t="s">
        <v>2741</v>
      </c>
      <c r="D1555" s="555" t="s">
        <v>24121</v>
      </c>
      <c r="E1555" s="562" t="s">
        <v>2740</v>
      </c>
      <c r="F1555" s="561">
        <v>212</v>
      </c>
    </row>
    <row r="1556" spans="1:6" x14ac:dyDescent="0.35">
      <c r="A1556" s="562" t="s">
        <v>576</v>
      </c>
      <c r="B1556" s="562" t="s">
        <v>1164</v>
      </c>
      <c r="C1556" s="562" t="s">
        <v>2739</v>
      </c>
      <c r="D1556" s="555" t="s">
        <v>24122</v>
      </c>
      <c r="E1556" s="562" t="s">
        <v>2738</v>
      </c>
      <c r="F1556" s="561">
        <v>197</v>
      </c>
    </row>
    <row r="1557" spans="1:6" x14ac:dyDescent="0.35">
      <c r="A1557" s="562" t="s">
        <v>576</v>
      </c>
      <c r="B1557" s="562" t="s">
        <v>1164</v>
      </c>
      <c r="C1557" s="562" t="s">
        <v>2737</v>
      </c>
      <c r="D1557" s="555" t="s">
        <v>24123</v>
      </c>
      <c r="E1557" s="562" t="s">
        <v>2736</v>
      </c>
      <c r="F1557" s="561">
        <v>61</v>
      </c>
    </row>
    <row r="1558" spans="1:6" ht="29" x14ac:dyDescent="0.35">
      <c r="A1558" s="557" t="s">
        <v>577</v>
      </c>
      <c r="B1558" s="557" t="s">
        <v>1165</v>
      </c>
      <c r="C1558" s="557" t="s">
        <v>2735</v>
      </c>
      <c r="D1558" s="555" t="s">
        <v>24124</v>
      </c>
      <c r="E1558" s="557" t="s">
        <v>2734</v>
      </c>
      <c r="F1558" s="561">
        <v>59</v>
      </c>
    </row>
    <row r="1559" spans="1:6" ht="29" x14ac:dyDescent="0.35">
      <c r="A1559" s="557" t="s">
        <v>577</v>
      </c>
      <c r="B1559" s="557" t="s">
        <v>1165</v>
      </c>
      <c r="C1559" s="557" t="s">
        <v>2733</v>
      </c>
      <c r="D1559" s="555" t="s">
        <v>24125</v>
      </c>
      <c r="E1559" s="557" t="s">
        <v>2732</v>
      </c>
      <c r="F1559" s="561">
        <v>153</v>
      </c>
    </row>
    <row r="1560" spans="1:6" ht="29" x14ac:dyDescent="0.35">
      <c r="A1560" s="557" t="s">
        <v>577</v>
      </c>
      <c r="B1560" s="557" t="s">
        <v>1165</v>
      </c>
      <c r="C1560" s="557" t="s">
        <v>2731</v>
      </c>
      <c r="D1560" s="555" t="s">
        <v>24126</v>
      </c>
      <c r="E1560" s="557" t="s">
        <v>2730</v>
      </c>
      <c r="F1560" s="561">
        <v>70</v>
      </c>
    </row>
    <row r="1561" spans="1:6" ht="29" x14ac:dyDescent="0.35">
      <c r="A1561" s="557" t="s">
        <v>577</v>
      </c>
      <c r="B1561" s="557" t="s">
        <v>1165</v>
      </c>
      <c r="C1561" s="557" t="s">
        <v>2729</v>
      </c>
      <c r="D1561" s="555" t="s">
        <v>24127</v>
      </c>
      <c r="E1561" s="557" t="s">
        <v>2728</v>
      </c>
      <c r="F1561" s="561">
        <v>129</v>
      </c>
    </row>
    <row r="1562" spans="1:6" ht="29" x14ac:dyDescent="0.35">
      <c r="A1562" s="557" t="s">
        <v>577</v>
      </c>
      <c r="B1562" s="557" t="s">
        <v>1165</v>
      </c>
      <c r="C1562" s="557" t="s">
        <v>2727</v>
      </c>
      <c r="D1562" s="555" t="s">
        <v>24128</v>
      </c>
      <c r="E1562" s="557" t="s">
        <v>2726</v>
      </c>
      <c r="F1562" s="561">
        <v>129</v>
      </c>
    </row>
    <row r="1563" spans="1:6" x14ac:dyDescent="0.35">
      <c r="A1563" s="557" t="s">
        <v>578</v>
      </c>
      <c r="B1563" s="557" t="s">
        <v>1166</v>
      </c>
      <c r="C1563" s="557" t="s">
        <v>2689</v>
      </c>
      <c r="D1563" s="555" t="s">
        <v>24129</v>
      </c>
      <c r="E1563" s="557" t="s">
        <v>2688</v>
      </c>
      <c r="F1563" s="561">
        <v>100</v>
      </c>
    </row>
    <row r="1564" spans="1:6" x14ac:dyDescent="0.35">
      <c r="A1564" s="557" t="s">
        <v>578</v>
      </c>
      <c r="B1564" s="557" t="s">
        <v>1166</v>
      </c>
      <c r="C1564" s="557" t="s">
        <v>2687</v>
      </c>
      <c r="D1564" s="555" t="s">
        <v>24130</v>
      </c>
      <c r="E1564" s="557" t="s">
        <v>2686</v>
      </c>
      <c r="F1564" s="561">
        <v>63</v>
      </c>
    </row>
    <row r="1565" spans="1:6" x14ac:dyDescent="0.35">
      <c r="A1565" s="557" t="s">
        <v>578</v>
      </c>
      <c r="B1565" s="557" t="s">
        <v>1166</v>
      </c>
      <c r="C1565" s="557" t="s">
        <v>2685</v>
      </c>
      <c r="D1565" s="555" t="s">
        <v>24131</v>
      </c>
      <c r="E1565" s="557" t="s">
        <v>2684</v>
      </c>
      <c r="F1565" s="561">
        <v>100</v>
      </c>
    </row>
    <row r="1566" spans="1:6" ht="29" x14ac:dyDescent="0.35">
      <c r="A1566" s="557" t="s">
        <v>578</v>
      </c>
      <c r="B1566" s="557" t="s">
        <v>1166</v>
      </c>
      <c r="C1566" s="557" t="s">
        <v>2725</v>
      </c>
      <c r="D1566" s="555" t="s">
        <v>24132</v>
      </c>
      <c r="E1566" s="557" t="s">
        <v>2724</v>
      </c>
      <c r="F1566" s="561">
        <v>112</v>
      </c>
    </row>
    <row r="1567" spans="1:6" x14ac:dyDescent="0.35">
      <c r="A1567" s="557" t="s">
        <v>578</v>
      </c>
      <c r="B1567" s="557" t="s">
        <v>1166</v>
      </c>
      <c r="C1567" s="557" t="s">
        <v>2723</v>
      </c>
      <c r="D1567" s="555" t="s">
        <v>24133</v>
      </c>
      <c r="E1567" s="557" t="s">
        <v>2722</v>
      </c>
      <c r="F1567" s="561">
        <v>150</v>
      </c>
    </row>
    <row r="1568" spans="1:6" ht="29" x14ac:dyDescent="0.35">
      <c r="A1568" s="557" t="s">
        <v>578</v>
      </c>
      <c r="B1568" s="557" t="s">
        <v>1166</v>
      </c>
      <c r="C1568" s="557" t="s">
        <v>2721</v>
      </c>
      <c r="D1568" s="555" t="s">
        <v>24134</v>
      </c>
      <c r="E1568" s="557" t="s">
        <v>2720</v>
      </c>
      <c r="F1568" s="561">
        <v>75</v>
      </c>
    </row>
    <row r="1569" spans="1:6" x14ac:dyDescent="0.35">
      <c r="A1569" s="557" t="s">
        <v>579</v>
      </c>
      <c r="B1569" s="557" t="s">
        <v>1167</v>
      </c>
      <c r="C1569" s="557" t="s">
        <v>2719</v>
      </c>
      <c r="D1569" s="555" t="s">
        <v>24135</v>
      </c>
      <c r="E1569" s="557" t="s">
        <v>2718</v>
      </c>
      <c r="F1569" s="561">
        <v>274</v>
      </c>
    </row>
    <row r="1570" spans="1:6" x14ac:dyDescent="0.35">
      <c r="A1570" s="557" t="s">
        <v>579</v>
      </c>
      <c r="B1570" s="557" t="s">
        <v>1167</v>
      </c>
      <c r="C1570" s="557" t="s">
        <v>2717</v>
      </c>
      <c r="D1570" s="555" t="s">
        <v>24136</v>
      </c>
      <c r="E1570" s="557" t="s">
        <v>2716</v>
      </c>
      <c r="F1570" s="561">
        <v>116</v>
      </c>
    </row>
    <row r="1571" spans="1:6" x14ac:dyDescent="0.35">
      <c r="A1571" s="557" t="s">
        <v>580</v>
      </c>
      <c r="B1571" s="557" t="s">
        <v>1168</v>
      </c>
      <c r="C1571" s="557" t="s">
        <v>2689</v>
      </c>
      <c r="D1571" s="555" t="s">
        <v>24137</v>
      </c>
      <c r="E1571" s="557" t="s">
        <v>2688</v>
      </c>
      <c r="F1571" s="561">
        <v>92</v>
      </c>
    </row>
    <row r="1572" spans="1:6" x14ac:dyDescent="0.35">
      <c r="A1572" s="557" t="s">
        <v>580</v>
      </c>
      <c r="B1572" s="557" t="s">
        <v>1168</v>
      </c>
      <c r="C1572" s="557" t="s">
        <v>2687</v>
      </c>
      <c r="D1572" s="555" t="s">
        <v>24138</v>
      </c>
      <c r="E1572" s="557" t="s">
        <v>2686</v>
      </c>
      <c r="F1572" s="561">
        <v>58</v>
      </c>
    </row>
    <row r="1573" spans="1:6" x14ac:dyDescent="0.35">
      <c r="A1573" s="557" t="s">
        <v>580</v>
      </c>
      <c r="B1573" s="557" t="s">
        <v>1168</v>
      </c>
      <c r="C1573" s="557" t="s">
        <v>2685</v>
      </c>
      <c r="D1573" s="555" t="s">
        <v>24139</v>
      </c>
      <c r="E1573" s="557" t="s">
        <v>2684</v>
      </c>
      <c r="F1573" s="561">
        <v>92</v>
      </c>
    </row>
    <row r="1574" spans="1:6" x14ac:dyDescent="0.35">
      <c r="A1574" s="557" t="s">
        <v>580</v>
      </c>
      <c r="B1574" s="557" t="s">
        <v>1168</v>
      </c>
      <c r="C1574" s="557" t="s">
        <v>2715</v>
      </c>
      <c r="D1574" s="555" t="s">
        <v>24140</v>
      </c>
      <c r="E1574" s="557" t="s">
        <v>2714</v>
      </c>
      <c r="F1574" s="561">
        <v>69</v>
      </c>
    </row>
    <row r="1575" spans="1:6" x14ac:dyDescent="0.35">
      <c r="A1575" s="557" t="s">
        <v>580</v>
      </c>
      <c r="B1575" s="557" t="s">
        <v>1168</v>
      </c>
      <c r="C1575" s="557" t="s">
        <v>2713</v>
      </c>
      <c r="D1575" s="555" t="s">
        <v>24141</v>
      </c>
      <c r="E1575" s="557" t="s">
        <v>2712</v>
      </c>
      <c r="F1575" s="561">
        <v>173</v>
      </c>
    </row>
    <row r="1576" spans="1:6" x14ac:dyDescent="0.35">
      <c r="A1576" s="557" t="s">
        <v>580</v>
      </c>
      <c r="B1576" s="557" t="s">
        <v>1168</v>
      </c>
      <c r="C1576" s="557" t="s">
        <v>2711</v>
      </c>
      <c r="D1576" s="555" t="s">
        <v>24142</v>
      </c>
      <c r="E1576" s="557" t="s">
        <v>2710</v>
      </c>
      <c r="F1576" s="561">
        <v>116</v>
      </c>
    </row>
    <row r="1577" spans="1:6" x14ac:dyDescent="0.35">
      <c r="A1577" s="557" t="s">
        <v>581</v>
      </c>
      <c r="B1577" s="557" t="s">
        <v>1169</v>
      </c>
      <c r="C1577" s="557" t="s">
        <v>2709</v>
      </c>
      <c r="D1577" s="555" t="s">
        <v>24143</v>
      </c>
      <c r="E1577" s="557" t="s">
        <v>2708</v>
      </c>
      <c r="F1577" s="561">
        <v>120</v>
      </c>
    </row>
    <row r="1578" spans="1:6" x14ac:dyDescent="0.35">
      <c r="A1578" s="557" t="s">
        <v>581</v>
      </c>
      <c r="B1578" s="557" t="s">
        <v>1169</v>
      </c>
      <c r="C1578" s="557" t="s">
        <v>2707</v>
      </c>
      <c r="D1578" s="555" t="s">
        <v>24144</v>
      </c>
      <c r="E1578" s="557" t="s">
        <v>2706</v>
      </c>
      <c r="F1578" s="561">
        <v>147</v>
      </c>
    </row>
    <row r="1579" spans="1:6" x14ac:dyDescent="0.35">
      <c r="A1579" s="557" t="s">
        <v>581</v>
      </c>
      <c r="B1579" s="557" t="s">
        <v>1169</v>
      </c>
      <c r="C1579" s="557" t="s">
        <v>2705</v>
      </c>
      <c r="D1579" s="555" t="s">
        <v>24145</v>
      </c>
      <c r="E1579" s="557" t="s">
        <v>2704</v>
      </c>
      <c r="F1579" s="561">
        <v>120</v>
      </c>
    </row>
    <row r="1580" spans="1:6" x14ac:dyDescent="0.35">
      <c r="A1580" s="557" t="s">
        <v>581</v>
      </c>
      <c r="B1580" s="557" t="s">
        <v>1169</v>
      </c>
      <c r="C1580" s="557" t="s">
        <v>2703</v>
      </c>
      <c r="D1580" s="555" t="s">
        <v>24146</v>
      </c>
      <c r="E1580" s="557" t="s">
        <v>2702</v>
      </c>
      <c r="F1580" s="561">
        <v>93</v>
      </c>
    </row>
    <row r="1581" spans="1:6" ht="29" x14ac:dyDescent="0.35">
      <c r="A1581" s="557" t="s">
        <v>582</v>
      </c>
      <c r="B1581" s="557" t="s">
        <v>1170</v>
      </c>
      <c r="C1581" s="557" t="s">
        <v>1731</v>
      </c>
      <c r="D1581" s="555" t="s">
        <v>24147</v>
      </c>
      <c r="E1581" s="557" t="s">
        <v>1730</v>
      </c>
      <c r="F1581" s="561">
        <v>60</v>
      </c>
    </row>
    <row r="1582" spans="1:6" ht="29" x14ac:dyDescent="0.35">
      <c r="A1582" s="557" t="s">
        <v>582</v>
      </c>
      <c r="B1582" s="557" t="s">
        <v>1170</v>
      </c>
      <c r="C1582" s="557" t="s">
        <v>2701</v>
      </c>
      <c r="D1582" s="555" t="s">
        <v>24148</v>
      </c>
      <c r="E1582" s="557" t="s">
        <v>2700</v>
      </c>
      <c r="F1582" s="561">
        <v>96</v>
      </c>
    </row>
    <row r="1583" spans="1:6" ht="29" x14ac:dyDescent="0.35">
      <c r="A1583" s="557" t="s">
        <v>582</v>
      </c>
      <c r="B1583" s="557" t="s">
        <v>1170</v>
      </c>
      <c r="C1583" s="557" t="s">
        <v>2699</v>
      </c>
      <c r="D1583" s="555" t="s">
        <v>24149</v>
      </c>
      <c r="E1583" s="557" t="s">
        <v>2698</v>
      </c>
      <c r="F1583" s="561">
        <v>84</v>
      </c>
    </row>
    <row r="1584" spans="1:6" x14ac:dyDescent="0.35">
      <c r="A1584" s="562" t="s">
        <v>583</v>
      </c>
      <c r="B1584" s="562" t="s">
        <v>1171</v>
      </c>
      <c r="C1584" s="562" t="s">
        <v>2697</v>
      </c>
      <c r="D1584" s="555" t="s">
        <v>24150</v>
      </c>
      <c r="E1584" s="562" t="s">
        <v>2696</v>
      </c>
      <c r="F1584" s="561">
        <v>62</v>
      </c>
    </row>
    <row r="1585" spans="1:6" x14ac:dyDescent="0.35">
      <c r="A1585" s="562" t="s">
        <v>583</v>
      </c>
      <c r="B1585" s="562" t="s">
        <v>1171</v>
      </c>
      <c r="C1585" s="562" t="s">
        <v>2695</v>
      </c>
      <c r="D1585" s="555" t="s">
        <v>24151</v>
      </c>
      <c r="E1585" s="562" t="s">
        <v>2694</v>
      </c>
      <c r="F1585" s="561">
        <v>171</v>
      </c>
    </row>
    <row r="1586" spans="1:6" x14ac:dyDescent="0.35">
      <c r="A1586" s="562" t="s">
        <v>583</v>
      </c>
      <c r="B1586" s="562" t="s">
        <v>1171</v>
      </c>
      <c r="C1586" s="562" t="s">
        <v>2693</v>
      </c>
      <c r="D1586" s="555" t="s">
        <v>24152</v>
      </c>
      <c r="E1586" s="562" t="s">
        <v>2692</v>
      </c>
      <c r="F1586" s="561">
        <v>74</v>
      </c>
    </row>
    <row r="1587" spans="1:6" x14ac:dyDescent="0.35">
      <c r="A1587" s="562" t="s">
        <v>583</v>
      </c>
      <c r="B1587" s="562" t="s">
        <v>1171</v>
      </c>
      <c r="C1587" s="562" t="s">
        <v>2691</v>
      </c>
      <c r="D1587" s="555" t="s">
        <v>24153</v>
      </c>
      <c r="E1587" s="562" t="s">
        <v>2690</v>
      </c>
      <c r="F1587" s="561">
        <v>173</v>
      </c>
    </row>
    <row r="1588" spans="1:6" x14ac:dyDescent="0.35">
      <c r="A1588" s="557" t="s">
        <v>584</v>
      </c>
      <c r="B1588" s="557" t="s">
        <v>1172</v>
      </c>
      <c r="C1588" s="557" t="s">
        <v>2689</v>
      </c>
      <c r="D1588" s="555" t="s">
        <v>24154</v>
      </c>
      <c r="E1588" s="557" t="s">
        <v>2688</v>
      </c>
      <c r="F1588" s="561">
        <v>100</v>
      </c>
    </row>
    <row r="1589" spans="1:6" x14ac:dyDescent="0.35">
      <c r="A1589" s="557" t="s">
        <v>584</v>
      </c>
      <c r="B1589" s="557" t="s">
        <v>1172</v>
      </c>
      <c r="C1589" s="557" t="s">
        <v>2687</v>
      </c>
      <c r="D1589" s="555" t="s">
        <v>24155</v>
      </c>
      <c r="E1589" s="557" t="s">
        <v>2686</v>
      </c>
      <c r="F1589" s="561">
        <v>63</v>
      </c>
    </row>
    <row r="1590" spans="1:6" x14ac:dyDescent="0.35">
      <c r="A1590" s="557" t="s">
        <v>584</v>
      </c>
      <c r="B1590" s="557" t="s">
        <v>1172</v>
      </c>
      <c r="C1590" s="557" t="s">
        <v>2685</v>
      </c>
      <c r="D1590" s="555" t="s">
        <v>24156</v>
      </c>
      <c r="E1590" s="557" t="s">
        <v>2684</v>
      </c>
      <c r="F1590" s="561">
        <v>100</v>
      </c>
    </row>
    <row r="1591" spans="1:6" x14ac:dyDescent="0.35">
      <c r="A1591" s="557" t="s">
        <v>584</v>
      </c>
      <c r="B1591" s="557" t="s">
        <v>1172</v>
      </c>
      <c r="C1591" s="557" t="s">
        <v>2683</v>
      </c>
      <c r="D1591" s="555" t="s">
        <v>24157</v>
      </c>
      <c r="E1591" s="557" t="s">
        <v>2682</v>
      </c>
      <c r="F1591" s="561">
        <v>112</v>
      </c>
    </row>
    <row r="1592" spans="1:6" x14ac:dyDescent="0.35">
      <c r="A1592" s="557" t="s">
        <v>584</v>
      </c>
      <c r="B1592" s="557" t="s">
        <v>1172</v>
      </c>
      <c r="C1592" s="557" t="s">
        <v>2681</v>
      </c>
      <c r="D1592" s="555" t="s">
        <v>24158</v>
      </c>
      <c r="E1592" s="557" t="s">
        <v>2680</v>
      </c>
      <c r="F1592" s="561">
        <v>150</v>
      </c>
    </row>
    <row r="1593" spans="1:6" x14ac:dyDescent="0.35">
      <c r="A1593" s="557" t="s">
        <v>584</v>
      </c>
      <c r="B1593" s="557" t="s">
        <v>1172</v>
      </c>
      <c r="C1593" s="557" t="s">
        <v>2679</v>
      </c>
      <c r="D1593" s="555" t="s">
        <v>24159</v>
      </c>
      <c r="E1593" s="557" t="s">
        <v>2678</v>
      </c>
      <c r="F1593" s="561">
        <v>75</v>
      </c>
    </row>
    <row r="1594" spans="1:6" x14ac:dyDescent="0.35">
      <c r="A1594" s="557" t="s">
        <v>585</v>
      </c>
      <c r="B1594" s="557" t="s">
        <v>1173</v>
      </c>
      <c r="C1594" s="557" t="s">
        <v>2677</v>
      </c>
      <c r="D1594" s="555" t="s">
        <v>24160</v>
      </c>
      <c r="E1594" s="557" t="s">
        <v>2676</v>
      </c>
      <c r="F1594" s="561">
        <v>113</v>
      </c>
    </row>
    <row r="1595" spans="1:6" x14ac:dyDescent="0.35">
      <c r="A1595" s="557" t="s">
        <v>585</v>
      </c>
      <c r="B1595" s="557" t="s">
        <v>1173</v>
      </c>
      <c r="C1595" s="557" t="s">
        <v>2675</v>
      </c>
      <c r="D1595" s="555" t="s">
        <v>24161</v>
      </c>
      <c r="E1595" s="557" t="s">
        <v>2674</v>
      </c>
      <c r="F1595" s="561">
        <v>113</v>
      </c>
    </row>
    <row r="1596" spans="1:6" x14ac:dyDescent="0.35">
      <c r="A1596" s="557" t="s">
        <v>585</v>
      </c>
      <c r="B1596" s="557" t="s">
        <v>1173</v>
      </c>
      <c r="C1596" s="557" t="s">
        <v>2673</v>
      </c>
      <c r="D1596" s="555" t="s">
        <v>24162</v>
      </c>
      <c r="E1596" s="557" t="s">
        <v>2672</v>
      </c>
      <c r="F1596" s="561">
        <v>134</v>
      </c>
    </row>
    <row r="1597" spans="1:6" x14ac:dyDescent="0.35">
      <c r="A1597" s="557" t="s">
        <v>586</v>
      </c>
      <c r="B1597" s="557" t="s">
        <v>1174</v>
      </c>
      <c r="C1597" s="557" t="s">
        <v>1731</v>
      </c>
      <c r="D1597" s="555" t="s">
        <v>24163</v>
      </c>
      <c r="E1597" s="557" t="s">
        <v>1730</v>
      </c>
      <c r="F1597" s="561">
        <v>67</v>
      </c>
    </row>
    <row r="1598" spans="1:6" x14ac:dyDescent="0.35">
      <c r="A1598" s="557" t="s">
        <v>586</v>
      </c>
      <c r="B1598" s="557" t="s">
        <v>1174</v>
      </c>
      <c r="C1598" s="557" t="s">
        <v>2671</v>
      </c>
      <c r="D1598" s="555" t="s">
        <v>24164</v>
      </c>
      <c r="E1598" s="557" t="s">
        <v>2670</v>
      </c>
      <c r="F1598" s="561">
        <v>160</v>
      </c>
    </row>
    <row r="1599" spans="1:6" x14ac:dyDescent="0.35">
      <c r="A1599" s="557" t="s">
        <v>586</v>
      </c>
      <c r="B1599" s="557" t="s">
        <v>1174</v>
      </c>
      <c r="C1599" s="557" t="s">
        <v>2669</v>
      </c>
      <c r="D1599" s="555" t="s">
        <v>24165</v>
      </c>
      <c r="E1599" s="557" t="s">
        <v>2668</v>
      </c>
      <c r="F1599" s="561">
        <v>40</v>
      </c>
    </row>
    <row r="1600" spans="1:6" x14ac:dyDescent="0.35">
      <c r="A1600" s="557" t="s">
        <v>586</v>
      </c>
      <c r="B1600" s="557" t="s">
        <v>1174</v>
      </c>
      <c r="C1600" s="557" t="s">
        <v>2667</v>
      </c>
      <c r="D1600" s="555" t="s">
        <v>24166</v>
      </c>
      <c r="E1600" s="557" t="s">
        <v>2666</v>
      </c>
      <c r="F1600" s="561">
        <v>53</v>
      </c>
    </row>
    <row r="1601" spans="1:6" x14ac:dyDescent="0.35">
      <c r="A1601" s="557" t="s">
        <v>587</v>
      </c>
      <c r="B1601" s="557" t="s">
        <v>1175</v>
      </c>
      <c r="C1601" s="557" t="s">
        <v>2665</v>
      </c>
      <c r="D1601" s="555" t="s">
        <v>24167</v>
      </c>
      <c r="E1601" s="557" t="s">
        <v>2664</v>
      </c>
      <c r="F1601" s="561">
        <v>162</v>
      </c>
    </row>
    <row r="1602" spans="1:6" x14ac:dyDescent="0.35">
      <c r="A1602" s="557" t="s">
        <v>587</v>
      </c>
      <c r="B1602" s="557" t="s">
        <v>1175</v>
      </c>
      <c r="C1602" s="557" t="s">
        <v>2663</v>
      </c>
      <c r="D1602" s="555" t="s">
        <v>24168</v>
      </c>
      <c r="E1602" s="557" t="s">
        <v>2662</v>
      </c>
      <c r="F1602" s="561">
        <v>248</v>
      </c>
    </row>
    <row r="1603" spans="1:6" x14ac:dyDescent="0.35">
      <c r="A1603" s="557" t="s">
        <v>588</v>
      </c>
      <c r="B1603" s="557" t="s">
        <v>1176</v>
      </c>
      <c r="C1603" s="557" t="s">
        <v>1731</v>
      </c>
      <c r="D1603" s="555" t="s">
        <v>24169</v>
      </c>
      <c r="E1603" s="557" t="s">
        <v>1730</v>
      </c>
      <c r="F1603" s="561">
        <v>64</v>
      </c>
    </row>
    <row r="1604" spans="1:6" x14ac:dyDescent="0.35">
      <c r="A1604" s="557" t="s">
        <v>588</v>
      </c>
      <c r="B1604" s="557" t="s">
        <v>1176</v>
      </c>
      <c r="C1604" s="557" t="s">
        <v>2661</v>
      </c>
      <c r="D1604" s="555" t="s">
        <v>24170</v>
      </c>
      <c r="E1604" s="557" t="s">
        <v>2660</v>
      </c>
      <c r="F1604" s="561">
        <v>104</v>
      </c>
    </row>
    <row r="1605" spans="1:6" x14ac:dyDescent="0.35">
      <c r="A1605" s="557" t="s">
        <v>588</v>
      </c>
      <c r="B1605" s="557" t="s">
        <v>1176</v>
      </c>
      <c r="C1605" s="557" t="s">
        <v>2659</v>
      </c>
      <c r="D1605" s="555" t="s">
        <v>24171</v>
      </c>
      <c r="E1605" s="557" t="s">
        <v>2658</v>
      </c>
      <c r="F1605" s="561">
        <v>130</v>
      </c>
    </row>
    <row r="1606" spans="1:6" x14ac:dyDescent="0.35">
      <c r="A1606" s="557" t="s">
        <v>588</v>
      </c>
      <c r="B1606" s="557" t="s">
        <v>1176</v>
      </c>
      <c r="C1606" s="557" t="s">
        <v>2657</v>
      </c>
      <c r="D1606" s="555" t="s">
        <v>24172</v>
      </c>
      <c r="E1606" s="557" t="s">
        <v>2656</v>
      </c>
      <c r="F1606" s="561">
        <v>52</v>
      </c>
    </row>
    <row r="1607" spans="1:6" x14ac:dyDescent="0.35">
      <c r="A1607" s="557" t="s">
        <v>589</v>
      </c>
      <c r="B1607" s="557" t="s">
        <v>1177</v>
      </c>
      <c r="C1607" s="557" t="s">
        <v>2655</v>
      </c>
      <c r="D1607" s="555" t="s">
        <v>24173</v>
      </c>
      <c r="E1607" s="557" t="s">
        <v>2654</v>
      </c>
      <c r="F1607" s="561">
        <v>59</v>
      </c>
    </row>
    <row r="1608" spans="1:6" ht="29" x14ac:dyDescent="0.35">
      <c r="A1608" s="557" t="s">
        <v>589</v>
      </c>
      <c r="B1608" s="557" t="s">
        <v>1177</v>
      </c>
      <c r="C1608" s="557" t="s">
        <v>2653</v>
      </c>
      <c r="D1608" s="555" t="s">
        <v>24174</v>
      </c>
      <c r="E1608" s="557" t="s">
        <v>2652</v>
      </c>
      <c r="F1608" s="561">
        <v>118</v>
      </c>
    </row>
    <row r="1609" spans="1:6" ht="29" x14ac:dyDescent="0.35">
      <c r="A1609" s="557" t="s">
        <v>589</v>
      </c>
      <c r="B1609" s="557" t="s">
        <v>1177</v>
      </c>
      <c r="C1609" s="557" t="s">
        <v>2651</v>
      </c>
      <c r="D1609" s="555" t="s">
        <v>24175</v>
      </c>
      <c r="E1609" s="557" t="s">
        <v>2650</v>
      </c>
      <c r="F1609" s="561">
        <v>83</v>
      </c>
    </row>
    <row r="1610" spans="1:6" x14ac:dyDescent="0.35">
      <c r="A1610" s="557" t="s">
        <v>590</v>
      </c>
      <c r="B1610" s="557" t="s">
        <v>1178</v>
      </c>
      <c r="C1610" s="557" t="s">
        <v>1731</v>
      </c>
      <c r="D1610" s="555" t="s">
        <v>24176</v>
      </c>
      <c r="E1610" s="557" t="s">
        <v>1730</v>
      </c>
      <c r="F1610" s="561">
        <v>64</v>
      </c>
    </row>
    <row r="1611" spans="1:6" x14ac:dyDescent="0.35">
      <c r="A1611" s="557" t="s">
        <v>590</v>
      </c>
      <c r="B1611" s="557" t="s">
        <v>1178</v>
      </c>
      <c r="C1611" s="557" t="s">
        <v>2649</v>
      </c>
      <c r="D1611" s="555" t="s">
        <v>24177</v>
      </c>
      <c r="E1611" s="557" t="s">
        <v>2648</v>
      </c>
      <c r="F1611" s="561">
        <v>104</v>
      </c>
    </row>
    <row r="1612" spans="1:6" x14ac:dyDescent="0.35">
      <c r="A1612" s="557" t="s">
        <v>590</v>
      </c>
      <c r="B1612" s="557" t="s">
        <v>1178</v>
      </c>
      <c r="C1612" s="557" t="s">
        <v>2647</v>
      </c>
      <c r="D1612" s="555" t="s">
        <v>24178</v>
      </c>
      <c r="E1612" s="557" t="s">
        <v>2646</v>
      </c>
      <c r="F1612" s="561">
        <v>78</v>
      </c>
    </row>
    <row r="1613" spans="1:6" x14ac:dyDescent="0.35">
      <c r="A1613" s="557" t="s">
        <v>590</v>
      </c>
      <c r="B1613" s="557" t="s">
        <v>1178</v>
      </c>
      <c r="C1613" s="557" t="s">
        <v>2645</v>
      </c>
      <c r="D1613" s="555" t="s">
        <v>24179</v>
      </c>
      <c r="E1613" s="557" t="s">
        <v>2644</v>
      </c>
      <c r="F1613" s="561">
        <v>104</v>
      </c>
    </row>
    <row r="1614" spans="1:6" x14ac:dyDescent="0.35">
      <c r="A1614" s="557" t="s">
        <v>591</v>
      </c>
      <c r="B1614" s="557" t="s">
        <v>1179</v>
      </c>
      <c r="C1614" s="557" t="s">
        <v>2643</v>
      </c>
      <c r="D1614" s="555" t="s">
        <v>24180</v>
      </c>
      <c r="E1614" s="557" t="s">
        <v>2642</v>
      </c>
      <c r="F1614" s="561">
        <v>222</v>
      </c>
    </row>
    <row r="1615" spans="1:6" x14ac:dyDescent="0.35">
      <c r="A1615" s="557" t="s">
        <v>591</v>
      </c>
      <c r="B1615" s="557" t="s">
        <v>1179</v>
      </c>
      <c r="C1615" s="557" t="s">
        <v>2641</v>
      </c>
      <c r="D1615" s="555" t="s">
        <v>24181</v>
      </c>
      <c r="E1615" s="557" t="s">
        <v>2640</v>
      </c>
      <c r="F1615" s="561">
        <v>86</v>
      </c>
    </row>
    <row r="1616" spans="1:6" x14ac:dyDescent="0.35">
      <c r="A1616" s="557" t="s">
        <v>591</v>
      </c>
      <c r="B1616" s="557" t="s">
        <v>1179</v>
      </c>
      <c r="C1616" s="557" t="s">
        <v>2639</v>
      </c>
      <c r="D1616" s="555" t="s">
        <v>24182</v>
      </c>
      <c r="E1616" s="557" t="s">
        <v>2638</v>
      </c>
      <c r="F1616" s="561">
        <v>112</v>
      </c>
    </row>
    <row r="1617" spans="1:6" x14ac:dyDescent="0.35">
      <c r="A1617" s="557" t="s">
        <v>592</v>
      </c>
      <c r="B1617" s="557" t="s">
        <v>1180</v>
      </c>
      <c r="C1617" s="557" t="s">
        <v>2594</v>
      </c>
      <c r="D1617" s="555" t="s">
        <v>24183</v>
      </c>
      <c r="E1617" s="557" t="s">
        <v>2593</v>
      </c>
      <c r="F1617" s="561">
        <v>85</v>
      </c>
    </row>
    <row r="1618" spans="1:6" ht="29" x14ac:dyDescent="0.35">
      <c r="A1618" s="557" t="s">
        <v>592</v>
      </c>
      <c r="B1618" s="557" t="s">
        <v>1180</v>
      </c>
      <c r="C1618" s="557" t="s">
        <v>2637</v>
      </c>
      <c r="D1618" s="555" t="s">
        <v>24184</v>
      </c>
      <c r="E1618" s="557" t="s">
        <v>2636</v>
      </c>
      <c r="F1618" s="561">
        <v>73</v>
      </c>
    </row>
    <row r="1619" spans="1:6" x14ac:dyDescent="0.35">
      <c r="A1619" s="557" t="s">
        <v>592</v>
      </c>
      <c r="B1619" s="557" t="s">
        <v>1180</v>
      </c>
      <c r="C1619" s="557" t="s">
        <v>2635</v>
      </c>
      <c r="D1619" s="555" t="s">
        <v>24185</v>
      </c>
      <c r="E1619" s="557" t="s">
        <v>2634</v>
      </c>
      <c r="F1619" s="561">
        <v>50</v>
      </c>
    </row>
    <row r="1620" spans="1:6" x14ac:dyDescent="0.35">
      <c r="A1620" s="557" t="s">
        <v>592</v>
      </c>
      <c r="B1620" s="557" t="s">
        <v>1180</v>
      </c>
      <c r="C1620" s="557" t="s">
        <v>2633</v>
      </c>
      <c r="D1620" s="555" t="s">
        <v>24186</v>
      </c>
      <c r="E1620" s="557" t="s">
        <v>2632</v>
      </c>
      <c r="F1620" s="561">
        <v>242</v>
      </c>
    </row>
    <row r="1621" spans="1:6" x14ac:dyDescent="0.35">
      <c r="A1621" s="557" t="s">
        <v>592</v>
      </c>
      <c r="B1621" s="557" t="s">
        <v>1180</v>
      </c>
      <c r="C1621" s="557" t="s">
        <v>2631</v>
      </c>
      <c r="D1621" s="555" t="s">
        <v>24187</v>
      </c>
      <c r="E1621" s="557" t="s">
        <v>2630</v>
      </c>
      <c r="F1621" s="561">
        <v>60</v>
      </c>
    </row>
    <row r="1622" spans="1:6" ht="29" x14ac:dyDescent="0.35">
      <c r="A1622" s="557" t="s">
        <v>593</v>
      </c>
      <c r="B1622" s="557" t="s">
        <v>1181</v>
      </c>
      <c r="C1622" s="557" t="s">
        <v>2594</v>
      </c>
      <c r="D1622" s="555" t="s">
        <v>24188</v>
      </c>
      <c r="E1622" s="557" t="s">
        <v>2593</v>
      </c>
      <c r="F1622" s="561">
        <v>86</v>
      </c>
    </row>
    <row r="1623" spans="1:6" ht="29" x14ac:dyDescent="0.35">
      <c r="A1623" s="557" t="s">
        <v>593</v>
      </c>
      <c r="B1623" s="557" t="s">
        <v>1181</v>
      </c>
      <c r="C1623" s="557" t="s">
        <v>2629</v>
      </c>
      <c r="D1623" s="555" t="s">
        <v>24189</v>
      </c>
      <c r="E1623" s="557" t="s">
        <v>2628</v>
      </c>
      <c r="F1623" s="561">
        <v>50</v>
      </c>
    </row>
    <row r="1624" spans="1:6" ht="29" x14ac:dyDescent="0.35">
      <c r="A1624" s="557" t="s">
        <v>593</v>
      </c>
      <c r="B1624" s="557" t="s">
        <v>1181</v>
      </c>
      <c r="C1624" s="557" t="s">
        <v>2627</v>
      </c>
      <c r="D1624" s="555" t="s">
        <v>24190</v>
      </c>
      <c r="E1624" s="557" t="s">
        <v>2626</v>
      </c>
      <c r="F1624" s="561">
        <v>74</v>
      </c>
    </row>
    <row r="1625" spans="1:6" ht="29" x14ac:dyDescent="0.35">
      <c r="A1625" s="562" t="s">
        <v>594</v>
      </c>
      <c r="B1625" s="562" t="s">
        <v>1182</v>
      </c>
      <c r="C1625" s="562" t="s">
        <v>2625</v>
      </c>
      <c r="D1625" s="555" t="s">
        <v>24191</v>
      </c>
      <c r="E1625" s="562" t="s">
        <v>2624</v>
      </c>
      <c r="F1625" s="561">
        <v>85</v>
      </c>
    </row>
    <row r="1626" spans="1:6" ht="29" x14ac:dyDescent="0.35">
      <c r="A1626" s="562" t="s">
        <v>594</v>
      </c>
      <c r="B1626" s="562" t="s">
        <v>1182</v>
      </c>
      <c r="C1626" s="562" t="s">
        <v>2623</v>
      </c>
      <c r="D1626" s="555" t="s">
        <v>24192</v>
      </c>
      <c r="E1626" s="562" t="s">
        <v>2622</v>
      </c>
      <c r="F1626" s="561">
        <v>156</v>
      </c>
    </row>
    <row r="1627" spans="1:6" ht="29" x14ac:dyDescent="0.35">
      <c r="A1627" s="562" t="s">
        <v>594</v>
      </c>
      <c r="B1627" s="562" t="s">
        <v>1182</v>
      </c>
      <c r="C1627" s="562" t="s">
        <v>2621</v>
      </c>
      <c r="D1627" s="555" t="s">
        <v>24193</v>
      </c>
      <c r="E1627" s="562" t="s">
        <v>2620</v>
      </c>
      <c r="F1627" s="561">
        <v>229</v>
      </c>
    </row>
    <row r="1628" spans="1:6" ht="29" x14ac:dyDescent="0.35">
      <c r="A1628" s="562" t="s">
        <v>594</v>
      </c>
      <c r="B1628" s="562" t="s">
        <v>1182</v>
      </c>
      <c r="C1628" s="562" t="s">
        <v>2617</v>
      </c>
      <c r="D1628" s="555" t="s">
        <v>24194</v>
      </c>
      <c r="E1628" s="562" t="s">
        <v>2616</v>
      </c>
      <c r="F1628" s="561">
        <v>70</v>
      </c>
    </row>
    <row r="1629" spans="1:6" x14ac:dyDescent="0.35">
      <c r="A1629" s="557" t="s">
        <v>595</v>
      </c>
      <c r="B1629" s="557" t="s">
        <v>1183</v>
      </c>
      <c r="C1629" s="557" t="s">
        <v>2586</v>
      </c>
      <c r="D1629" s="555" t="s">
        <v>24195</v>
      </c>
      <c r="E1629" s="557" t="s">
        <v>1188</v>
      </c>
      <c r="F1629" s="561">
        <v>123</v>
      </c>
    </row>
    <row r="1630" spans="1:6" x14ac:dyDescent="0.35">
      <c r="A1630" s="557" t="s">
        <v>595</v>
      </c>
      <c r="B1630" s="557" t="s">
        <v>1183</v>
      </c>
      <c r="C1630" s="557" t="s">
        <v>2598</v>
      </c>
      <c r="D1630" s="555" t="s">
        <v>24196</v>
      </c>
      <c r="E1630" s="557" t="s">
        <v>2597</v>
      </c>
      <c r="F1630" s="561">
        <v>68</v>
      </c>
    </row>
    <row r="1631" spans="1:6" x14ac:dyDescent="0.35">
      <c r="A1631" s="557" t="s">
        <v>595</v>
      </c>
      <c r="B1631" s="557" t="s">
        <v>1183</v>
      </c>
      <c r="C1631" s="557" t="s">
        <v>2619</v>
      </c>
      <c r="D1631" s="555" t="s">
        <v>24197</v>
      </c>
      <c r="E1631" s="557" t="s">
        <v>2618</v>
      </c>
      <c r="F1631" s="561">
        <v>109</v>
      </c>
    </row>
    <row r="1632" spans="1:6" ht="29" x14ac:dyDescent="0.35">
      <c r="A1632" s="562" t="s">
        <v>596</v>
      </c>
      <c r="B1632" s="562" t="s">
        <v>1184</v>
      </c>
      <c r="C1632" s="562" t="s">
        <v>2617</v>
      </c>
      <c r="D1632" s="555" t="s">
        <v>24198</v>
      </c>
      <c r="E1632" s="562" t="s">
        <v>2616</v>
      </c>
      <c r="F1632" s="561">
        <v>70</v>
      </c>
    </row>
    <row r="1633" spans="1:6" ht="29" x14ac:dyDescent="0.35">
      <c r="A1633" s="562" t="s">
        <v>596</v>
      </c>
      <c r="B1633" s="562" t="s">
        <v>1184</v>
      </c>
      <c r="C1633" s="562" t="s">
        <v>2615</v>
      </c>
      <c r="D1633" s="555" t="s">
        <v>24199</v>
      </c>
      <c r="E1633" s="562" t="s">
        <v>2614</v>
      </c>
      <c r="F1633" s="561">
        <v>92</v>
      </c>
    </row>
    <row r="1634" spans="1:6" ht="29" x14ac:dyDescent="0.35">
      <c r="A1634" s="562" t="s">
        <v>596</v>
      </c>
      <c r="B1634" s="562" t="s">
        <v>1184</v>
      </c>
      <c r="C1634" s="562" t="s">
        <v>2613</v>
      </c>
      <c r="D1634" s="555" t="s">
        <v>24200</v>
      </c>
      <c r="E1634" s="562" t="s">
        <v>2612</v>
      </c>
      <c r="F1634" s="561">
        <v>133</v>
      </c>
    </row>
    <row r="1635" spans="1:6" ht="29" x14ac:dyDescent="0.35">
      <c r="A1635" s="562" t="s">
        <v>596</v>
      </c>
      <c r="B1635" s="562" t="s">
        <v>1184</v>
      </c>
      <c r="C1635" s="562" t="s">
        <v>2611</v>
      </c>
      <c r="D1635" s="555" t="s">
        <v>24201</v>
      </c>
      <c r="E1635" s="562" t="s">
        <v>2610</v>
      </c>
      <c r="F1635" s="561">
        <v>144</v>
      </c>
    </row>
    <row r="1636" spans="1:6" ht="29" x14ac:dyDescent="0.35">
      <c r="A1636" s="562" t="s">
        <v>596</v>
      </c>
      <c r="B1636" s="562" t="s">
        <v>1184</v>
      </c>
      <c r="C1636" s="562" t="s">
        <v>2609</v>
      </c>
      <c r="D1636" s="555" t="s">
        <v>24202</v>
      </c>
      <c r="E1636" s="562" t="s">
        <v>2608</v>
      </c>
      <c r="F1636" s="561">
        <v>131</v>
      </c>
    </row>
    <row r="1637" spans="1:6" x14ac:dyDescent="0.35">
      <c r="A1637" s="557" t="s">
        <v>597</v>
      </c>
      <c r="B1637" s="557" t="s">
        <v>1185</v>
      </c>
      <c r="C1637" s="557" t="s">
        <v>2607</v>
      </c>
      <c r="D1637" s="555" t="s">
        <v>24203</v>
      </c>
      <c r="E1637" s="557" t="s">
        <v>2606</v>
      </c>
      <c r="F1637" s="561">
        <v>255</v>
      </c>
    </row>
    <row r="1638" spans="1:6" ht="29" x14ac:dyDescent="0.35">
      <c r="A1638" s="557" t="s">
        <v>597</v>
      </c>
      <c r="B1638" s="557" t="s">
        <v>1185</v>
      </c>
      <c r="C1638" s="557" t="s">
        <v>2605</v>
      </c>
      <c r="D1638" s="555" t="s">
        <v>24204</v>
      </c>
      <c r="E1638" s="557" t="s">
        <v>2604</v>
      </c>
      <c r="F1638" s="561">
        <v>231</v>
      </c>
    </row>
    <row r="1639" spans="1:6" x14ac:dyDescent="0.35">
      <c r="A1639" s="557" t="s">
        <v>597</v>
      </c>
      <c r="B1639" s="557" t="s">
        <v>1185</v>
      </c>
      <c r="C1639" s="557" t="s">
        <v>2603</v>
      </c>
      <c r="D1639" s="555" t="s">
        <v>24205</v>
      </c>
      <c r="E1639" s="557" t="s">
        <v>2602</v>
      </c>
      <c r="F1639" s="561">
        <v>104</v>
      </c>
    </row>
    <row r="1640" spans="1:6" x14ac:dyDescent="0.35">
      <c r="A1640" s="557" t="s">
        <v>598</v>
      </c>
      <c r="B1640" s="557" t="s">
        <v>1186</v>
      </c>
      <c r="C1640" s="557" t="s">
        <v>2601</v>
      </c>
      <c r="D1640" s="555" t="s">
        <v>24206</v>
      </c>
      <c r="E1640" s="557" t="s">
        <v>2600</v>
      </c>
      <c r="F1640" s="561">
        <v>108</v>
      </c>
    </row>
    <row r="1641" spans="1:6" x14ac:dyDescent="0.35">
      <c r="A1641" s="557" t="s">
        <v>598</v>
      </c>
      <c r="B1641" s="557" t="s">
        <v>1186</v>
      </c>
      <c r="C1641" s="557" t="s">
        <v>2599</v>
      </c>
      <c r="D1641" s="555" t="s">
        <v>24207</v>
      </c>
      <c r="E1641" s="557" t="s">
        <v>1186</v>
      </c>
      <c r="F1641" s="561">
        <v>291</v>
      </c>
    </row>
    <row r="1642" spans="1:6" x14ac:dyDescent="0.35">
      <c r="A1642" s="557" t="s">
        <v>598</v>
      </c>
      <c r="B1642" s="557" t="s">
        <v>1186</v>
      </c>
      <c r="C1642" s="557" t="s">
        <v>2598</v>
      </c>
      <c r="D1642" s="555" t="s">
        <v>24208</v>
      </c>
      <c r="E1642" s="557" t="s">
        <v>2597</v>
      </c>
      <c r="F1642" s="561">
        <v>61</v>
      </c>
    </row>
    <row r="1643" spans="1:6" x14ac:dyDescent="0.35">
      <c r="A1643" s="557" t="s">
        <v>599</v>
      </c>
      <c r="B1643" s="557" t="s">
        <v>1187</v>
      </c>
      <c r="C1643" s="557" t="s">
        <v>2596</v>
      </c>
      <c r="D1643" s="555" t="s">
        <v>24209</v>
      </c>
      <c r="E1643" s="557" t="s">
        <v>2595</v>
      </c>
      <c r="F1643" s="561">
        <v>155</v>
      </c>
    </row>
    <row r="1644" spans="1:6" x14ac:dyDescent="0.35">
      <c r="A1644" s="557" t="s">
        <v>599</v>
      </c>
      <c r="B1644" s="557" t="s">
        <v>1187</v>
      </c>
      <c r="C1644" s="557" t="s">
        <v>2594</v>
      </c>
      <c r="D1644" s="555" t="s">
        <v>24210</v>
      </c>
      <c r="E1644" s="557" t="s">
        <v>2593</v>
      </c>
      <c r="F1644" s="561">
        <v>84</v>
      </c>
    </row>
    <row r="1645" spans="1:6" x14ac:dyDescent="0.35">
      <c r="A1645" s="557" t="s">
        <v>599</v>
      </c>
      <c r="B1645" s="557" t="s">
        <v>1187</v>
      </c>
      <c r="C1645" s="557" t="s">
        <v>2592</v>
      </c>
      <c r="D1645" s="555" t="s">
        <v>24211</v>
      </c>
      <c r="E1645" s="557" t="s">
        <v>2591</v>
      </c>
      <c r="F1645" s="561">
        <v>251</v>
      </c>
    </row>
    <row r="1646" spans="1:6" x14ac:dyDescent="0.35">
      <c r="A1646" s="562" t="s">
        <v>600</v>
      </c>
      <c r="B1646" s="562" t="s">
        <v>1188</v>
      </c>
      <c r="C1646" s="562" t="s">
        <v>2590</v>
      </c>
      <c r="D1646" s="555" t="s">
        <v>24212</v>
      </c>
      <c r="E1646" s="557" t="s">
        <v>2589</v>
      </c>
      <c r="F1646" s="561">
        <v>182</v>
      </c>
    </row>
    <row r="1647" spans="1:6" x14ac:dyDescent="0.35">
      <c r="A1647" s="562" t="s">
        <v>600</v>
      </c>
      <c r="B1647" s="562" t="s">
        <v>1188</v>
      </c>
      <c r="C1647" s="562" t="s">
        <v>2588</v>
      </c>
      <c r="D1647" s="555" t="s">
        <v>24213</v>
      </c>
      <c r="E1647" s="557" t="s">
        <v>2587</v>
      </c>
      <c r="F1647" s="561">
        <v>286</v>
      </c>
    </row>
    <row r="1648" spans="1:6" x14ac:dyDescent="0.35">
      <c r="A1648" s="562" t="s">
        <v>600</v>
      </c>
      <c r="B1648" s="562" t="s">
        <v>1188</v>
      </c>
      <c r="C1648" s="562" t="s">
        <v>2586</v>
      </c>
      <c r="D1648" s="555" t="s">
        <v>24214</v>
      </c>
      <c r="E1648" s="557" t="s">
        <v>1188</v>
      </c>
      <c r="F1648" s="561">
        <v>117</v>
      </c>
    </row>
    <row r="1649" spans="1:6" x14ac:dyDescent="0.35">
      <c r="A1649" s="557" t="s">
        <v>601</v>
      </c>
      <c r="B1649" s="557" t="s">
        <v>1189</v>
      </c>
      <c r="C1649" s="557" t="s">
        <v>2585</v>
      </c>
      <c r="D1649" s="555" t="s">
        <v>24215</v>
      </c>
      <c r="E1649" s="557" t="s">
        <v>2584</v>
      </c>
      <c r="F1649" s="561">
        <v>164</v>
      </c>
    </row>
    <row r="1650" spans="1:6" x14ac:dyDescent="0.35">
      <c r="A1650" s="557" t="s">
        <v>601</v>
      </c>
      <c r="B1650" s="557" t="s">
        <v>1189</v>
      </c>
      <c r="C1650" s="557" t="s">
        <v>2583</v>
      </c>
      <c r="D1650" s="555" t="s">
        <v>24216</v>
      </c>
      <c r="E1650" s="557" t="s">
        <v>2582</v>
      </c>
      <c r="F1650" s="561">
        <v>281</v>
      </c>
    </row>
    <row r="1651" spans="1:6" x14ac:dyDescent="0.35">
      <c r="A1651" s="557" t="s">
        <v>601</v>
      </c>
      <c r="B1651" s="557" t="s">
        <v>1189</v>
      </c>
      <c r="C1651" s="557" t="s">
        <v>2581</v>
      </c>
      <c r="D1651" s="555" t="s">
        <v>24217</v>
      </c>
      <c r="E1651" s="557" t="s">
        <v>2580</v>
      </c>
      <c r="F1651" s="561">
        <v>105</v>
      </c>
    </row>
    <row r="1652" spans="1:6" x14ac:dyDescent="0.35">
      <c r="A1652" s="557" t="s">
        <v>602</v>
      </c>
      <c r="B1652" s="557" t="s">
        <v>1190</v>
      </c>
      <c r="C1652" s="557" t="s">
        <v>2579</v>
      </c>
      <c r="D1652" s="555" t="s">
        <v>24218</v>
      </c>
      <c r="E1652" s="557" t="s">
        <v>2578</v>
      </c>
      <c r="F1652" s="561">
        <v>143</v>
      </c>
    </row>
    <row r="1653" spans="1:6" x14ac:dyDescent="0.35">
      <c r="A1653" s="557" t="s">
        <v>602</v>
      </c>
      <c r="B1653" s="557" t="s">
        <v>1190</v>
      </c>
      <c r="C1653" s="557" t="s">
        <v>2577</v>
      </c>
      <c r="D1653" s="555" t="s">
        <v>24219</v>
      </c>
      <c r="E1653" s="557" t="s">
        <v>2576</v>
      </c>
      <c r="F1653" s="561">
        <v>107</v>
      </c>
    </row>
    <row r="1654" spans="1:6" x14ac:dyDescent="0.35">
      <c r="A1654" s="557" t="s">
        <v>602</v>
      </c>
      <c r="B1654" s="557" t="s">
        <v>1190</v>
      </c>
      <c r="C1654" s="557" t="s">
        <v>2575</v>
      </c>
      <c r="D1654" s="555" t="s">
        <v>24220</v>
      </c>
      <c r="E1654" s="557" t="s">
        <v>2574</v>
      </c>
      <c r="F1654" s="561">
        <v>143</v>
      </c>
    </row>
    <row r="1655" spans="1:6" x14ac:dyDescent="0.35">
      <c r="A1655" s="557" t="s">
        <v>602</v>
      </c>
      <c r="B1655" s="557" t="s">
        <v>1190</v>
      </c>
      <c r="C1655" s="557" t="s">
        <v>2573</v>
      </c>
      <c r="D1655" s="555" t="s">
        <v>24221</v>
      </c>
      <c r="E1655" s="557" t="s">
        <v>2572</v>
      </c>
      <c r="F1655" s="561">
        <v>107</v>
      </c>
    </row>
    <row r="1656" spans="1:6" ht="29" x14ac:dyDescent="0.35">
      <c r="A1656" s="557" t="s">
        <v>603</v>
      </c>
      <c r="B1656" s="557" t="s">
        <v>1191</v>
      </c>
      <c r="C1656" s="557" t="s">
        <v>2571</v>
      </c>
      <c r="D1656" s="555" t="s">
        <v>24222</v>
      </c>
      <c r="E1656" s="557" t="s">
        <v>2570</v>
      </c>
      <c r="F1656" s="561">
        <v>186</v>
      </c>
    </row>
    <row r="1657" spans="1:6" ht="29" x14ac:dyDescent="0.35">
      <c r="A1657" s="557" t="s">
        <v>603</v>
      </c>
      <c r="B1657" s="557" t="s">
        <v>1191</v>
      </c>
      <c r="C1657" s="557" t="s">
        <v>2569</v>
      </c>
      <c r="D1657" s="555" t="s">
        <v>24223</v>
      </c>
      <c r="E1657" s="557" t="s">
        <v>2568</v>
      </c>
      <c r="F1657" s="561">
        <v>112</v>
      </c>
    </row>
    <row r="1658" spans="1:6" ht="29" x14ac:dyDescent="0.35">
      <c r="A1658" s="557" t="s">
        <v>603</v>
      </c>
      <c r="B1658" s="557" t="s">
        <v>1191</v>
      </c>
      <c r="C1658" s="557" t="s">
        <v>2567</v>
      </c>
      <c r="D1658" s="555" t="s">
        <v>24224</v>
      </c>
      <c r="E1658" s="557" t="s">
        <v>2566</v>
      </c>
      <c r="F1658" s="561">
        <v>112</v>
      </c>
    </row>
    <row r="1659" spans="1:6" x14ac:dyDescent="0.35">
      <c r="A1659" s="557" t="s">
        <v>604</v>
      </c>
      <c r="B1659" s="557" t="s">
        <v>1192</v>
      </c>
      <c r="C1659" s="557" t="s">
        <v>2565</v>
      </c>
      <c r="D1659" s="555" t="s">
        <v>24225</v>
      </c>
      <c r="E1659" s="557" t="s">
        <v>2564</v>
      </c>
      <c r="F1659" s="561">
        <v>216</v>
      </c>
    </row>
    <row r="1660" spans="1:6" x14ac:dyDescent="0.35">
      <c r="A1660" s="557" t="s">
        <v>604</v>
      </c>
      <c r="B1660" s="557" t="s">
        <v>1192</v>
      </c>
      <c r="C1660" s="557" t="s">
        <v>2563</v>
      </c>
      <c r="D1660" s="555" t="s">
        <v>24226</v>
      </c>
      <c r="E1660" s="557" t="s">
        <v>2562</v>
      </c>
      <c r="F1660" s="561">
        <v>114</v>
      </c>
    </row>
    <row r="1661" spans="1:6" x14ac:dyDescent="0.35">
      <c r="A1661" s="562" t="s">
        <v>605</v>
      </c>
      <c r="B1661" s="562" t="s">
        <v>1193</v>
      </c>
      <c r="C1661" s="562" t="s">
        <v>2561</v>
      </c>
      <c r="D1661" s="555" t="s">
        <v>24227</v>
      </c>
      <c r="E1661" s="557" t="s">
        <v>2560</v>
      </c>
      <c r="F1661" s="561">
        <v>118</v>
      </c>
    </row>
    <row r="1662" spans="1:6" x14ac:dyDescent="0.35">
      <c r="A1662" s="562" t="s">
        <v>605</v>
      </c>
      <c r="B1662" s="562" t="s">
        <v>1193</v>
      </c>
      <c r="C1662" s="562" t="s">
        <v>2559</v>
      </c>
      <c r="D1662" s="555" t="s">
        <v>24228</v>
      </c>
      <c r="E1662" s="557" t="s">
        <v>2558</v>
      </c>
      <c r="F1662" s="561">
        <v>118</v>
      </c>
    </row>
    <row r="1663" spans="1:6" x14ac:dyDescent="0.35">
      <c r="A1663" s="562" t="s">
        <v>605</v>
      </c>
      <c r="B1663" s="562" t="s">
        <v>1193</v>
      </c>
      <c r="C1663" s="562" t="s">
        <v>2557</v>
      </c>
      <c r="D1663" s="555" t="s">
        <v>24229</v>
      </c>
      <c r="E1663" s="557" t="s">
        <v>2556</v>
      </c>
      <c r="F1663" s="561">
        <v>118</v>
      </c>
    </row>
    <row r="1664" spans="1:6" ht="29" x14ac:dyDescent="0.35">
      <c r="A1664" s="562" t="s">
        <v>606</v>
      </c>
      <c r="B1664" s="562" t="s">
        <v>1194</v>
      </c>
      <c r="C1664" s="562" t="s">
        <v>2481</v>
      </c>
      <c r="D1664" s="555" t="s">
        <v>24230</v>
      </c>
      <c r="E1664" s="562" t="s">
        <v>2480</v>
      </c>
      <c r="F1664" s="561">
        <v>36</v>
      </c>
    </row>
    <row r="1665" spans="1:6" ht="29" x14ac:dyDescent="0.35">
      <c r="A1665" s="562" t="s">
        <v>606</v>
      </c>
      <c r="B1665" s="562" t="s">
        <v>1194</v>
      </c>
      <c r="C1665" s="562" t="s">
        <v>2527</v>
      </c>
      <c r="D1665" s="555" t="s">
        <v>24231</v>
      </c>
      <c r="E1665" s="562" t="s">
        <v>2526</v>
      </c>
      <c r="F1665" s="561">
        <v>73</v>
      </c>
    </row>
    <row r="1666" spans="1:6" ht="29" x14ac:dyDescent="0.35">
      <c r="A1666" s="562" t="s">
        <v>606</v>
      </c>
      <c r="B1666" s="562" t="s">
        <v>1194</v>
      </c>
      <c r="C1666" s="562" t="s">
        <v>2479</v>
      </c>
      <c r="D1666" s="555" t="s">
        <v>24232</v>
      </c>
      <c r="E1666" s="562" t="s">
        <v>2478</v>
      </c>
      <c r="F1666" s="561">
        <v>70</v>
      </c>
    </row>
    <row r="1667" spans="1:6" ht="29" x14ac:dyDescent="0.35">
      <c r="A1667" s="562" t="s">
        <v>606</v>
      </c>
      <c r="B1667" s="562" t="s">
        <v>1194</v>
      </c>
      <c r="C1667" s="562" t="s">
        <v>2555</v>
      </c>
      <c r="D1667" s="555" t="s">
        <v>24233</v>
      </c>
      <c r="E1667" s="562" t="s">
        <v>2554</v>
      </c>
      <c r="F1667" s="561">
        <v>121</v>
      </c>
    </row>
    <row r="1668" spans="1:6" x14ac:dyDescent="0.35">
      <c r="A1668" s="562" t="s">
        <v>607</v>
      </c>
      <c r="B1668" s="562" t="s">
        <v>1195</v>
      </c>
      <c r="C1668" s="562" t="s">
        <v>2553</v>
      </c>
      <c r="D1668" s="555" t="s">
        <v>24234</v>
      </c>
      <c r="E1668" s="562" t="s">
        <v>2552</v>
      </c>
      <c r="F1668" s="561">
        <v>34</v>
      </c>
    </row>
    <row r="1669" spans="1:6" x14ac:dyDescent="0.35">
      <c r="A1669" s="562" t="s">
        <v>607</v>
      </c>
      <c r="B1669" s="562" t="s">
        <v>1195</v>
      </c>
      <c r="C1669" s="562" t="s">
        <v>2551</v>
      </c>
      <c r="D1669" s="555" t="s">
        <v>24235</v>
      </c>
      <c r="E1669" s="562" t="s">
        <v>2550</v>
      </c>
      <c r="F1669" s="561">
        <v>56</v>
      </c>
    </row>
    <row r="1670" spans="1:6" x14ac:dyDescent="0.35">
      <c r="A1670" s="562" t="s">
        <v>607</v>
      </c>
      <c r="B1670" s="562" t="s">
        <v>1195</v>
      </c>
      <c r="C1670" s="562" t="s">
        <v>2549</v>
      </c>
      <c r="D1670" s="555" t="s">
        <v>24236</v>
      </c>
      <c r="E1670" s="562" t="s">
        <v>2548</v>
      </c>
      <c r="F1670" s="561">
        <v>90</v>
      </c>
    </row>
    <row r="1671" spans="1:6" x14ac:dyDescent="0.35">
      <c r="A1671" s="562" t="s">
        <v>607</v>
      </c>
      <c r="B1671" s="562" t="s">
        <v>1195</v>
      </c>
      <c r="C1671" s="562" t="s">
        <v>2547</v>
      </c>
      <c r="D1671" s="555" t="s">
        <v>24237</v>
      </c>
      <c r="E1671" s="562" t="s">
        <v>2546</v>
      </c>
      <c r="F1671" s="561">
        <v>90</v>
      </c>
    </row>
    <row r="1672" spans="1:6" x14ac:dyDescent="0.35">
      <c r="A1672" s="562" t="s">
        <v>607</v>
      </c>
      <c r="B1672" s="562" t="s">
        <v>1195</v>
      </c>
      <c r="C1672" s="562" t="s">
        <v>2545</v>
      </c>
      <c r="D1672" s="555" t="s">
        <v>24238</v>
      </c>
      <c r="E1672" s="562" t="s">
        <v>2544</v>
      </c>
      <c r="F1672" s="561">
        <v>30</v>
      </c>
    </row>
    <row r="1673" spans="1:6" x14ac:dyDescent="0.35">
      <c r="A1673" s="562" t="s">
        <v>607</v>
      </c>
      <c r="B1673" s="562" t="s">
        <v>1195</v>
      </c>
      <c r="C1673" s="562" t="s">
        <v>2543</v>
      </c>
      <c r="D1673" s="555" t="s">
        <v>24239</v>
      </c>
      <c r="E1673" s="562" t="s">
        <v>2542</v>
      </c>
      <c r="F1673" s="561">
        <v>90</v>
      </c>
    </row>
    <row r="1674" spans="1:6" ht="29" x14ac:dyDescent="0.35">
      <c r="A1674" s="562" t="s">
        <v>608</v>
      </c>
      <c r="B1674" s="562" t="s">
        <v>1196</v>
      </c>
      <c r="C1674" s="562" t="s">
        <v>2481</v>
      </c>
      <c r="D1674" s="555" t="s">
        <v>24240</v>
      </c>
      <c r="E1674" s="562" t="s">
        <v>2480</v>
      </c>
      <c r="F1674" s="561">
        <v>43</v>
      </c>
    </row>
    <row r="1675" spans="1:6" ht="29" x14ac:dyDescent="0.35">
      <c r="A1675" s="562" t="s">
        <v>608</v>
      </c>
      <c r="B1675" s="562" t="s">
        <v>1196</v>
      </c>
      <c r="C1675" s="562" t="s">
        <v>2479</v>
      </c>
      <c r="D1675" s="555" t="s">
        <v>24241</v>
      </c>
      <c r="E1675" s="562" t="s">
        <v>2478</v>
      </c>
      <c r="F1675" s="561">
        <v>70</v>
      </c>
    </row>
    <row r="1676" spans="1:6" ht="29" x14ac:dyDescent="0.35">
      <c r="A1676" s="562" t="s">
        <v>608</v>
      </c>
      <c r="B1676" s="562" t="s">
        <v>1196</v>
      </c>
      <c r="C1676" s="562" t="s">
        <v>2541</v>
      </c>
      <c r="D1676" s="555" t="s">
        <v>24242</v>
      </c>
      <c r="E1676" s="562" t="s">
        <v>2540</v>
      </c>
      <c r="F1676" s="561">
        <v>87</v>
      </c>
    </row>
    <row r="1677" spans="1:6" x14ac:dyDescent="0.35">
      <c r="A1677" s="557" t="s">
        <v>609</v>
      </c>
      <c r="B1677" s="557" t="s">
        <v>1197</v>
      </c>
      <c r="C1677" s="557" t="s">
        <v>2539</v>
      </c>
      <c r="D1677" s="555" t="s">
        <v>24243</v>
      </c>
      <c r="E1677" s="557" t="s">
        <v>2538</v>
      </c>
      <c r="F1677" s="561">
        <v>133</v>
      </c>
    </row>
    <row r="1678" spans="1:6" x14ac:dyDescent="0.35">
      <c r="A1678" s="557" t="s">
        <v>609</v>
      </c>
      <c r="B1678" s="557" t="s">
        <v>1197</v>
      </c>
      <c r="C1678" s="557" t="s">
        <v>2537</v>
      </c>
      <c r="D1678" s="555" t="s">
        <v>24244</v>
      </c>
      <c r="E1678" s="557" t="s">
        <v>2536</v>
      </c>
      <c r="F1678" s="561">
        <v>170</v>
      </c>
    </row>
    <row r="1679" spans="1:6" x14ac:dyDescent="0.35">
      <c r="A1679" s="557" t="s">
        <v>609</v>
      </c>
      <c r="B1679" s="557" t="s">
        <v>1197</v>
      </c>
      <c r="C1679" s="557" t="s">
        <v>2535</v>
      </c>
      <c r="D1679" s="555" t="s">
        <v>24245</v>
      </c>
      <c r="E1679" s="557" t="s">
        <v>2534</v>
      </c>
      <c r="F1679" s="561">
        <v>157</v>
      </c>
    </row>
    <row r="1680" spans="1:6" ht="29" x14ac:dyDescent="0.35">
      <c r="A1680" s="562" t="s">
        <v>610</v>
      </c>
      <c r="B1680" s="562" t="s">
        <v>1198</v>
      </c>
      <c r="C1680" s="562" t="s">
        <v>2481</v>
      </c>
      <c r="D1680" s="555" t="s">
        <v>24246</v>
      </c>
      <c r="E1680" s="562" t="s">
        <v>2480</v>
      </c>
      <c r="F1680" s="561">
        <v>36</v>
      </c>
    </row>
    <row r="1681" spans="1:6" ht="29" x14ac:dyDescent="0.35">
      <c r="A1681" s="562" t="s">
        <v>610</v>
      </c>
      <c r="B1681" s="562" t="s">
        <v>1198</v>
      </c>
      <c r="C1681" s="562" t="s">
        <v>2527</v>
      </c>
      <c r="D1681" s="555" t="s">
        <v>24247</v>
      </c>
      <c r="E1681" s="562" t="s">
        <v>2526</v>
      </c>
      <c r="F1681" s="561">
        <v>71</v>
      </c>
    </row>
    <row r="1682" spans="1:6" ht="29" x14ac:dyDescent="0.35">
      <c r="A1682" s="562" t="s">
        <v>610</v>
      </c>
      <c r="B1682" s="562" t="s">
        <v>1198</v>
      </c>
      <c r="C1682" s="562" t="s">
        <v>2533</v>
      </c>
      <c r="D1682" s="555" t="s">
        <v>24248</v>
      </c>
      <c r="E1682" s="562" t="s">
        <v>2532</v>
      </c>
      <c r="F1682" s="561">
        <v>143</v>
      </c>
    </row>
    <row r="1683" spans="1:6" ht="29" x14ac:dyDescent="0.35">
      <c r="A1683" s="562" t="s">
        <v>610</v>
      </c>
      <c r="B1683" s="562" t="s">
        <v>1198</v>
      </c>
      <c r="C1683" s="562" t="s">
        <v>2479</v>
      </c>
      <c r="D1683" s="555" t="s">
        <v>24249</v>
      </c>
      <c r="E1683" s="562" t="s">
        <v>2478</v>
      </c>
      <c r="F1683" s="561">
        <v>70</v>
      </c>
    </row>
    <row r="1684" spans="1:6" x14ac:dyDescent="0.35">
      <c r="A1684" s="562" t="s">
        <v>611</v>
      </c>
      <c r="B1684" s="562" t="s">
        <v>1199</v>
      </c>
      <c r="C1684" s="562" t="s">
        <v>2481</v>
      </c>
      <c r="D1684" s="555" t="s">
        <v>24250</v>
      </c>
      <c r="E1684" s="562" t="s">
        <v>2480</v>
      </c>
      <c r="F1684" s="561">
        <v>36</v>
      </c>
    </row>
    <row r="1685" spans="1:6" x14ac:dyDescent="0.35">
      <c r="A1685" s="562" t="s">
        <v>611</v>
      </c>
      <c r="B1685" s="562" t="s">
        <v>1199</v>
      </c>
      <c r="C1685" s="562" t="s">
        <v>2479</v>
      </c>
      <c r="D1685" s="555" t="s">
        <v>24251</v>
      </c>
      <c r="E1685" s="562" t="s">
        <v>2478</v>
      </c>
      <c r="F1685" s="561">
        <v>70</v>
      </c>
    </row>
    <row r="1686" spans="1:6" x14ac:dyDescent="0.35">
      <c r="A1686" s="562" t="s">
        <v>611</v>
      </c>
      <c r="B1686" s="562" t="s">
        <v>1199</v>
      </c>
      <c r="C1686" s="562" t="s">
        <v>2531</v>
      </c>
      <c r="D1686" s="555" t="s">
        <v>24252</v>
      </c>
      <c r="E1686" s="562" t="s">
        <v>2530</v>
      </c>
      <c r="F1686" s="561">
        <v>131</v>
      </c>
    </row>
    <row r="1687" spans="1:6" x14ac:dyDescent="0.35">
      <c r="A1687" s="562" t="s">
        <v>611</v>
      </c>
      <c r="B1687" s="562" t="s">
        <v>1199</v>
      </c>
      <c r="C1687" s="562" t="s">
        <v>2529</v>
      </c>
      <c r="D1687" s="555" t="s">
        <v>24253</v>
      </c>
      <c r="E1687" s="562" t="s">
        <v>2528</v>
      </c>
      <c r="F1687" s="561">
        <v>83</v>
      </c>
    </row>
    <row r="1688" spans="1:6" ht="29" x14ac:dyDescent="0.35">
      <c r="A1688" s="562" t="s">
        <v>612</v>
      </c>
      <c r="B1688" s="562" t="s">
        <v>1200</v>
      </c>
      <c r="C1688" s="562" t="s">
        <v>2527</v>
      </c>
      <c r="D1688" s="555" t="s">
        <v>24254</v>
      </c>
      <c r="E1688" s="562" t="s">
        <v>2526</v>
      </c>
      <c r="F1688" s="561">
        <v>67</v>
      </c>
    </row>
    <row r="1689" spans="1:6" ht="29" x14ac:dyDescent="0.35">
      <c r="A1689" s="562" t="s">
        <v>612</v>
      </c>
      <c r="B1689" s="562" t="s">
        <v>1200</v>
      </c>
      <c r="C1689" s="562" t="s">
        <v>2525</v>
      </c>
      <c r="D1689" s="555" t="s">
        <v>24255</v>
      </c>
      <c r="E1689" s="562" t="s">
        <v>2524</v>
      </c>
      <c r="F1689" s="561">
        <v>135</v>
      </c>
    </row>
    <row r="1690" spans="1:6" ht="29" x14ac:dyDescent="0.35">
      <c r="A1690" s="562" t="s">
        <v>612</v>
      </c>
      <c r="B1690" s="562" t="s">
        <v>1200</v>
      </c>
      <c r="C1690" s="562" t="s">
        <v>2479</v>
      </c>
      <c r="D1690" s="555" t="s">
        <v>24256</v>
      </c>
      <c r="E1690" s="562" t="s">
        <v>2478</v>
      </c>
      <c r="F1690" s="561">
        <v>70</v>
      </c>
    </row>
    <row r="1691" spans="1:6" ht="29" x14ac:dyDescent="0.35">
      <c r="A1691" s="562" t="s">
        <v>612</v>
      </c>
      <c r="B1691" s="562" t="s">
        <v>1200</v>
      </c>
      <c r="C1691" s="562" t="s">
        <v>2523</v>
      </c>
      <c r="D1691" s="555" t="s">
        <v>24257</v>
      </c>
      <c r="E1691" s="562" t="s">
        <v>2522</v>
      </c>
      <c r="F1691" s="561">
        <v>56</v>
      </c>
    </row>
    <row r="1692" spans="1:6" ht="29" x14ac:dyDescent="0.35">
      <c r="A1692" s="562" t="s">
        <v>612</v>
      </c>
      <c r="B1692" s="562" t="s">
        <v>1200</v>
      </c>
      <c r="C1692" s="562" t="s">
        <v>2521</v>
      </c>
      <c r="D1692" s="555" t="s">
        <v>24258</v>
      </c>
      <c r="E1692" s="562" t="s">
        <v>2520</v>
      </c>
      <c r="F1692" s="561">
        <v>112</v>
      </c>
    </row>
    <row r="1693" spans="1:6" x14ac:dyDescent="0.35">
      <c r="A1693" s="562" t="s">
        <v>613</v>
      </c>
      <c r="B1693" s="562" t="s">
        <v>1201</v>
      </c>
      <c r="C1693" s="562" t="s">
        <v>2479</v>
      </c>
      <c r="D1693" s="555" t="s">
        <v>24259</v>
      </c>
      <c r="E1693" s="562" t="s">
        <v>2478</v>
      </c>
      <c r="F1693" s="561">
        <v>70</v>
      </c>
    </row>
    <row r="1694" spans="1:6" x14ac:dyDescent="0.35">
      <c r="A1694" s="562" t="s">
        <v>613</v>
      </c>
      <c r="B1694" s="562" t="s">
        <v>1201</v>
      </c>
      <c r="C1694" s="562" t="s">
        <v>2519</v>
      </c>
      <c r="D1694" s="555" t="s">
        <v>24260</v>
      </c>
      <c r="E1694" s="562" t="s">
        <v>2518</v>
      </c>
      <c r="F1694" s="561">
        <v>70</v>
      </c>
    </row>
    <row r="1695" spans="1:6" ht="29" x14ac:dyDescent="0.35">
      <c r="A1695" s="562" t="s">
        <v>613</v>
      </c>
      <c r="B1695" s="562" t="s">
        <v>1201</v>
      </c>
      <c r="C1695" s="562" t="s">
        <v>2517</v>
      </c>
      <c r="D1695" s="555" t="s">
        <v>24261</v>
      </c>
      <c r="E1695" s="562" t="s">
        <v>2516</v>
      </c>
      <c r="F1695" s="561">
        <v>70</v>
      </c>
    </row>
    <row r="1696" spans="1:6" x14ac:dyDescent="0.35">
      <c r="A1696" s="562" t="s">
        <v>614</v>
      </c>
      <c r="B1696" s="562" t="s">
        <v>1202</v>
      </c>
      <c r="C1696" s="562" t="s">
        <v>2481</v>
      </c>
      <c r="D1696" s="555" t="s">
        <v>24262</v>
      </c>
      <c r="E1696" s="562" t="s">
        <v>2480</v>
      </c>
      <c r="F1696" s="561">
        <v>38</v>
      </c>
    </row>
    <row r="1697" spans="1:6" x14ac:dyDescent="0.35">
      <c r="A1697" s="562" t="s">
        <v>614</v>
      </c>
      <c r="B1697" s="562" t="s">
        <v>1202</v>
      </c>
      <c r="C1697" s="562" t="s">
        <v>2515</v>
      </c>
      <c r="D1697" s="555" t="s">
        <v>24263</v>
      </c>
      <c r="E1697" s="562" t="s">
        <v>2514</v>
      </c>
      <c r="F1697" s="561">
        <v>156</v>
      </c>
    </row>
    <row r="1698" spans="1:6" x14ac:dyDescent="0.35">
      <c r="A1698" s="562" t="s">
        <v>614</v>
      </c>
      <c r="B1698" s="562" t="s">
        <v>1202</v>
      </c>
      <c r="C1698" s="562" t="s">
        <v>2513</v>
      </c>
      <c r="D1698" s="555" t="s">
        <v>24264</v>
      </c>
      <c r="E1698" s="562" t="s">
        <v>2512</v>
      </c>
      <c r="F1698" s="561">
        <v>156</v>
      </c>
    </row>
    <row r="1699" spans="1:6" x14ac:dyDescent="0.35">
      <c r="A1699" s="562" t="s">
        <v>614</v>
      </c>
      <c r="B1699" s="562" t="s">
        <v>1202</v>
      </c>
      <c r="C1699" s="562" t="s">
        <v>2479</v>
      </c>
      <c r="D1699" s="555" t="s">
        <v>24265</v>
      </c>
      <c r="E1699" s="562" t="s">
        <v>2478</v>
      </c>
      <c r="F1699" s="561">
        <v>70</v>
      </c>
    </row>
    <row r="1700" spans="1:6" x14ac:dyDescent="0.35">
      <c r="A1700" s="562" t="s">
        <v>615</v>
      </c>
      <c r="B1700" s="562" t="s">
        <v>1203</v>
      </c>
      <c r="C1700" s="562" t="s">
        <v>2507</v>
      </c>
      <c r="D1700" s="555" t="s">
        <v>24266</v>
      </c>
      <c r="E1700" s="562" t="s">
        <v>2506</v>
      </c>
      <c r="F1700" s="561">
        <v>32</v>
      </c>
    </row>
    <row r="1701" spans="1:6" x14ac:dyDescent="0.35">
      <c r="A1701" s="562" t="s">
        <v>615</v>
      </c>
      <c r="B1701" s="562" t="s">
        <v>1203</v>
      </c>
      <c r="C1701" s="562" t="s">
        <v>2505</v>
      </c>
      <c r="D1701" s="555" t="s">
        <v>24267</v>
      </c>
      <c r="E1701" s="562" t="s">
        <v>2504</v>
      </c>
      <c r="F1701" s="561">
        <v>107</v>
      </c>
    </row>
    <row r="1702" spans="1:6" x14ac:dyDescent="0.35">
      <c r="A1702" s="562" t="s">
        <v>615</v>
      </c>
      <c r="B1702" s="562" t="s">
        <v>1203</v>
      </c>
      <c r="C1702" s="562" t="s">
        <v>2503</v>
      </c>
      <c r="D1702" s="555" t="s">
        <v>24268</v>
      </c>
      <c r="E1702" s="562" t="s">
        <v>2502</v>
      </c>
      <c r="F1702" s="561">
        <v>162</v>
      </c>
    </row>
    <row r="1703" spans="1:6" x14ac:dyDescent="0.35">
      <c r="A1703" s="562" t="s">
        <v>615</v>
      </c>
      <c r="B1703" s="562" t="s">
        <v>1203</v>
      </c>
      <c r="C1703" s="562" t="s">
        <v>2501</v>
      </c>
      <c r="D1703" s="555" t="s">
        <v>24269</v>
      </c>
      <c r="E1703" s="562" t="s">
        <v>2500</v>
      </c>
      <c r="F1703" s="561">
        <v>70</v>
      </c>
    </row>
    <row r="1704" spans="1:6" x14ac:dyDescent="0.35">
      <c r="A1704" s="562" t="s">
        <v>615</v>
      </c>
      <c r="B1704" s="562" t="s">
        <v>1203</v>
      </c>
      <c r="C1704" s="562" t="s">
        <v>2499</v>
      </c>
      <c r="D1704" s="555" t="s">
        <v>24270</v>
      </c>
      <c r="E1704" s="562" t="s">
        <v>2498</v>
      </c>
      <c r="F1704" s="561">
        <v>97</v>
      </c>
    </row>
    <row r="1705" spans="1:6" x14ac:dyDescent="0.35">
      <c r="A1705" s="562" t="s">
        <v>615</v>
      </c>
      <c r="B1705" s="562" t="s">
        <v>1203</v>
      </c>
      <c r="C1705" s="562" t="s">
        <v>2511</v>
      </c>
      <c r="D1705" s="555" t="s">
        <v>24271</v>
      </c>
      <c r="E1705" s="562" t="s">
        <v>2510</v>
      </c>
      <c r="F1705" s="561">
        <v>162</v>
      </c>
    </row>
    <row r="1706" spans="1:6" ht="29" x14ac:dyDescent="0.35">
      <c r="A1706" s="562" t="s">
        <v>616</v>
      </c>
      <c r="B1706" s="562" t="s">
        <v>1204</v>
      </c>
      <c r="C1706" s="562" t="s">
        <v>2479</v>
      </c>
      <c r="D1706" s="555" t="s">
        <v>24272</v>
      </c>
      <c r="E1706" s="562" t="s">
        <v>2478</v>
      </c>
      <c r="F1706" s="561">
        <v>70</v>
      </c>
    </row>
    <row r="1707" spans="1:6" ht="29" x14ac:dyDescent="0.35">
      <c r="A1707" s="562" t="s">
        <v>616</v>
      </c>
      <c r="B1707" s="562" t="s">
        <v>1204</v>
      </c>
      <c r="C1707" s="562" t="s">
        <v>2509</v>
      </c>
      <c r="D1707" s="555" t="s">
        <v>24273</v>
      </c>
      <c r="E1707" s="562" t="s">
        <v>2508</v>
      </c>
      <c r="F1707" s="561">
        <v>110</v>
      </c>
    </row>
    <row r="1708" spans="1:6" x14ac:dyDescent="0.35">
      <c r="A1708" s="562" t="s">
        <v>617</v>
      </c>
      <c r="B1708" s="562" t="s">
        <v>1205</v>
      </c>
      <c r="C1708" s="562" t="s">
        <v>2507</v>
      </c>
      <c r="D1708" s="555" t="s">
        <v>24274</v>
      </c>
      <c r="E1708" s="562" t="s">
        <v>2506</v>
      </c>
      <c r="F1708" s="561">
        <v>33</v>
      </c>
    </row>
    <row r="1709" spans="1:6" x14ac:dyDescent="0.35">
      <c r="A1709" s="562" t="s">
        <v>617</v>
      </c>
      <c r="B1709" s="562" t="s">
        <v>1205</v>
      </c>
      <c r="C1709" s="562" t="s">
        <v>2505</v>
      </c>
      <c r="D1709" s="555" t="s">
        <v>24275</v>
      </c>
      <c r="E1709" s="562" t="s">
        <v>2504</v>
      </c>
      <c r="F1709" s="561">
        <v>111</v>
      </c>
    </row>
    <row r="1710" spans="1:6" x14ac:dyDescent="0.35">
      <c r="A1710" s="562" t="s">
        <v>617</v>
      </c>
      <c r="B1710" s="562" t="s">
        <v>1205</v>
      </c>
      <c r="C1710" s="562" t="s">
        <v>2503</v>
      </c>
      <c r="D1710" s="555" t="s">
        <v>24276</v>
      </c>
      <c r="E1710" s="562" t="s">
        <v>2502</v>
      </c>
      <c r="F1710" s="561">
        <v>166</v>
      </c>
    </row>
    <row r="1711" spans="1:6" x14ac:dyDescent="0.35">
      <c r="A1711" s="562" t="s">
        <v>617</v>
      </c>
      <c r="B1711" s="562" t="s">
        <v>1205</v>
      </c>
      <c r="C1711" s="562" t="s">
        <v>2501</v>
      </c>
      <c r="D1711" s="555" t="s">
        <v>24277</v>
      </c>
      <c r="E1711" s="562" t="s">
        <v>2500</v>
      </c>
      <c r="F1711" s="561">
        <v>70</v>
      </c>
    </row>
    <row r="1712" spans="1:6" x14ac:dyDescent="0.35">
      <c r="A1712" s="562" t="s">
        <v>617</v>
      </c>
      <c r="B1712" s="562" t="s">
        <v>1205</v>
      </c>
      <c r="C1712" s="562" t="s">
        <v>2499</v>
      </c>
      <c r="D1712" s="555" t="s">
        <v>24278</v>
      </c>
      <c r="E1712" s="562" t="s">
        <v>2498</v>
      </c>
      <c r="F1712" s="561">
        <v>100</v>
      </c>
    </row>
    <row r="1713" spans="1:6" ht="29" x14ac:dyDescent="0.35">
      <c r="A1713" s="562" t="s">
        <v>618</v>
      </c>
      <c r="B1713" s="562" t="s">
        <v>1206</v>
      </c>
      <c r="C1713" s="562" t="s">
        <v>2497</v>
      </c>
      <c r="D1713" s="555" t="s">
        <v>24279</v>
      </c>
      <c r="E1713" s="562" t="s">
        <v>2496</v>
      </c>
      <c r="F1713" s="561">
        <v>180</v>
      </c>
    </row>
    <row r="1714" spans="1:6" ht="29" x14ac:dyDescent="0.35">
      <c r="A1714" s="562" t="s">
        <v>618</v>
      </c>
      <c r="B1714" s="562" t="s">
        <v>1206</v>
      </c>
      <c r="C1714" s="562" t="s">
        <v>2495</v>
      </c>
      <c r="D1714" s="555" t="s">
        <v>24280</v>
      </c>
      <c r="E1714" s="562" t="s">
        <v>2494</v>
      </c>
      <c r="F1714" s="561">
        <v>180</v>
      </c>
    </row>
    <row r="1715" spans="1:6" ht="29" x14ac:dyDescent="0.35">
      <c r="A1715" s="562" t="s">
        <v>618</v>
      </c>
      <c r="B1715" s="562" t="s">
        <v>1206</v>
      </c>
      <c r="C1715" s="562" t="s">
        <v>2479</v>
      </c>
      <c r="D1715" s="555" t="s">
        <v>24281</v>
      </c>
      <c r="E1715" s="562" t="s">
        <v>2478</v>
      </c>
      <c r="F1715" s="561">
        <v>70</v>
      </c>
    </row>
    <row r="1716" spans="1:6" x14ac:dyDescent="0.35">
      <c r="A1716" s="562" t="s">
        <v>619</v>
      </c>
      <c r="B1716" s="562" t="s">
        <v>1207</v>
      </c>
      <c r="C1716" s="562" t="s">
        <v>2481</v>
      </c>
      <c r="D1716" s="555" t="s">
        <v>24282</v>
      </c>
      <c r="E1716" s="562" t="s">
        <v>2480</v>
      </c>
      <c r="F1716" s="561">
        <v>34</v>
      </c>
    </row>
    <row r="1717" spans="1:6" x14ac:dyDescent="0.35">
      <c r="A1717" s="562" t="s">
        <v>619</v>
      </c>
      <c r="B1717" s="562" t="s">
        <v>1207</v>
      </c>
      <c r="C1717" s="562" t="s">
        <v>2479</v>
      </c>
      <c r="D1717" s="555" t="s">
        <v>24283</v>
      </c>
      <c r="E1717" s="562" t="s">
        <v>2478</v>
      </c>
      <c r="F1717" s="561">
        <v>70</v>
      </c>
    </row>
    <row r="1718" spans="1:6" x14ac:dyDescent="0.35">
      <c r="A1718" s="562" t="s">
        <v>619</v>
      </c>
      <c r="B1718" s="562" t="s">
        <v>1207</v>
      </c>
      <c r="C1718" s="562" t="s">
        <v>2493</v>
      </c>
      <c r="D1718" s="555" t="s">
        <v>24284</v>
      </c>
      <c r="E1718" s="562" t="s">
        <v>2492</v>
      </c>
      <c r="F1718" s="561">
        <v>101</v>
      </c>
    </row>
    <row r="1719" spans="1:6" x14ac:dyDescent="0.35">
      <c r="A1719" s="562" t="s">
        <v>619</v>
      </c>
      <c r="B1719" s="562" t="s">
        <v>1207</v>
      </c>
      <c r="C1719" s="562" t="s">
        <v>2491</v>
      </c>
      <c r="D1719" s="555" t="s">
        <v>24285</v>
      </c>
      <c r="E1719" s="562" t="s">
        <v>2490</v>
      </c>
      <c r="F1719" s="561">
        <v>134</v>
      </c>
    </row>
    <row r="1720" spans="1:6" x14ac:dyDescent="0.35">
      <c r="A1720" s="562" t="s">
        <v>619</v>
      </c>
      <c r="B1720" s="562" t="s">
        <v>1207</v>
      </c>
      <c r="C1720" s="562" t="s">
        <v>2489</v>
      </c>
      <c r="D1720" s="555" t="s">
        <v>24286</v>
      </c>
      <c r="E1720" s="562" t="s">
        <v>2488</v>
      </c>
      <c r="F1720" s="561">
        <v>111</v>
      </c>
    </row>
    <row r="1721" spans="1:6" ht="29" x14ac:dyDescent="0.35">
      <c r="A1721" s="562" t="s">
        <v>620</v>
      </c>
      <c r="B1721" s="562" t="s">
        <v>1208</v>
      </c>
      <c r="C1721" s="562" t="s">
        <v>2481</v>
      </c>
      <c r="D1721" s="555" t="s">
        <v>24287</v>
      </c>
      <c r="E1721" s="562" t="s">
        <v>2480</v>
      </c>
      <c r="F1721" s="561">
        <v>37</v>
      </c>
    </row>
    <row r="1722" spans="1:6" ht="29" x14ac:dyDescent="0.35">
      <c r="A1722" s="562" t="s">
        <v>620</v>
      </c>
      <c r="B1722" s="562" t="s">
        <v>1208</v>
      </c>
      <c r="C1722" s="562" t="s">
        <v>2479</v>
      </c>
      <c r="D1722" s="555" t="s">
        <v>24288</v>
      </c>
      <c r="E1722" s="562" t="s">
        <v>2478</v>
      </c>
      <c r="F1722" s="561">
        <v>70</v>
      </c>
    </row>
    <row r="1723" spans="1:6" ht="29" x14ac:dyDescent="0.35">
      <c r="A1723" s="562" t="s">
        <v>620</v>
      </c>
      <c r="B1723" s="562" t="s">
        <v>1208</v>
      </c>
      <c r="C1723" s="562" t="s">
        <v>2487</v>
      </c>
      <c r="D1723" s="555" t="s">
        <v>24289</v>
      </c>
      <c r="E1723" s="562" t="s">
        <v>2486</v>
      </c>
      <c r="F1723" s="561">
        <v>125</v>
      </c>
    </row>
    <row r="1724" spans="1:6" ht="29" x14ac:dyDescent="0.35">
      <c r="A1724" s="562" t="s">
        <v>620</v>
      </c>
      <c r="B1724" s="562" t="s">
        <v>1208</v>
      </c>
      <c r="C1724" s="562" t="s">
        <v>2485</v>
      </c>
      <c r="D1724" s="555" t="s">
        <v>24290</v>
      </c>
      <c r="E1724" s="562" t="s">
        <v>2484</v>
      </c>
      <c r="F1724" s="561">
        <v>125</v>
      </c>
    </row>
    <row r="1725" spans="1:6" ht="29" x14ac:dyDescent="0.35">
      <c r="A1725" s="562" t="s">
        <v>620</v>
      </c>
      <c r="B1725" s="562" t="s">
        <v>1208</v>
      </c>
      <c r="C1725" s="562" t="s">
        <v>2483</v>
      </c>
      <c r="D1725" s="555" t="s">
        <v>24291</v>
      </c>
      <c r="E1725" s="562" t="s">
        <v>2482</v>
      </c>
      <c r="F1725" s="561">
        <v>123</v>
      </c>
    </row>
    <row r="1726" spans="1:6" ht="29" x14ac:dyDescent="0.35">
      <c r="A1726" s="562" t="s">
        <v>621</v>
      </c>
      <c r="B1726" s="562" t="s">
        <v>1209</v>
      </c>
      <c r="C1726" s="562" t="s">
        <v>2481</v>
      </c>
      <c r="D1726" s="555" t="s">
        <v>24292</v>
      </c>
      <c r="E1726" s="562" t="s">
        <v>2480</v>
      </c>
      <c r="F1726" s="561">
        <v>34</v>
      </c>
    </row>
    <row r="1727" spans="1:6" ht="29" x14ac:dyDescent="0.35">
      <c r="A1727" s="562" t="s">
        <v>621</v>
      </c>
      <c r="B1727" s="562" t="s">
        <v>1209</v>
      </c>
      <c r="C1727" s="562" t="s">
        <v>2479</v>
      </c>
      <c r="D1727" s="555" t="s">
        <v>24293</v>
      </c>
      <c r="E1727" s="562" t="s">
        <v>2478</v>
      </c>
      <c r="F1727" s="561">
        <v>70</v>
      </c>
    </row>
    <row r="1728" spans="1:6" ht="29" x14ac:dyDescent="0.35">
      <c r="A1728" s="562" t="s">
        <v>621</v>
      </c>
      <c r="B1728" s="562" t="s">
        <v>1209</v>
      </c>
      <c r="C1728" s="562" t="s">
        <v>2477</v>
      </c>
      <c r="D1728" s="555" t="s">
        <v>24294</v>
      </c>
      <c r="E1728" s="562" t="s">
        <v>2476</v>
      </c>
      <c r="F1728" s="561">
        <v>90</v>
      </c>
    </row>
    <row r="1729" spans="1:6" ht="29" x14ac:dyDescent="0.35">
      <c r="A1729" s="562" t="s">
        <v>621</v>
      </c>
      <c r="B1729" s="562" t="s">
        <v>1209</v>
      </c>
      <c r="C1729" s="562" t="s">
        <v>2475</v>
      </c>
      <c r="D1729" s="555" t="s">
        <v>24295</v>
      </c>
      <c r="E1729" s="562" t="s">
        <v>2474</v>
      </c>
      <c r="F1729" s="561">
        <v>113</v>
      </c>
    </row>
    <row r="1730" spans="1:6" ht="29" x14ac:dyDescent="0.35">
      <c r="A1730" s="562" t="s">
        <v>621</v>
      </c>
      <c r="B1730" s="562" t="s">
        <v>1209</v>
      </c>
      <c r="C1730" s="562" t="s">
        <v>2473</v>
      </c>
      <c r="D1730" s="555" t="s">
        <v>24296</v>
      </c>
      <c r="E1730" s="562" t="s">
        <v>2472</v>
      </c>
      <c r="F1730" s="561">
        <v>113</v>
      </c>
    </row>
    <row r="1731" spans="1:6" ht="29" x14ac:dyDescent="0.35">
      <c r="A1731" s="562" t="s">
        <v>622</v>
      </c>
      <c r="B1731" s="562" t="s">
        <v>1210</v>
      </c>
      <c r="C1731" s="562" t="s">
        <v>2471</v>
      </c>
      <c r="D1731" s="555" t="s">
        <v>24297</v>
      </c>
      <c r="E1731" s="562" t="s">
        <v>2470</v>
      </c>
      <c r="F1731" s="561">
        <v>160</v>
      </c>
    </row>
    <row r="1732" spans="1:6" ht="29" x14ac:dyDescent="0.35">
      <c r="A1732" s="562" t="s">
        <v>622</v>
      </c>
      <c r="B1732" s="562" t="s">
        <v>1210</v>
      </c>
      <c r="C1732" s="562" t="s">
        <v>2469</v>
      </c>
      <c r="D1732" s="555" t="s">
        <v>24298</v>
      </c>
      <c r="E1732" s="562" t="s">
        <v>2468</v>
      </c>
      <c r="F1732" s="561">
        <v>480</v>
      </c>
    </row>
    <row r="1733" spans="1:6" ht="29" x14ac:dyDescent="0.35">
      <c r="A1733" s="562" t="s">
        <v>622</v>
      </c>
      <c r="B1733" s="562" t="s">
        <v>1210</v>
      </c>
      <c r="C1733" s="562" t="s">
        <v>2467</v>
      </c>
      <c r="D1733" s="555" t="s">
        <v>24299</v>
      </c>
      <c r="E1733" s="562" t="s">
        <v>2466</v>
      </c>
      <c r="F1733" s="561">
        <v>150</v>
      </c>
    </row>
    <row r="1734" spans="1:6" ht="29" x14ac:dyDescent="0.35">
      <c r="A1734" s="562" t="s">
        <v>622</v>
      </c>
      <c r="B1734" s="562" t="s">
        <v>1210</v>
      </c>
      <c r="C1734" s="562" t="s">
        <v>2465</v>
      </c>
      <c r="D1734" s="555" t="s">
        <v>24300</v>
      </c>
      <c r="E1734" s="562" t="s">
        <v>2464</v>
      </c>
      <c r="F1734" s="561">
        <v>60</v>
      </c>
    </row>
    <row r="1735" spans="1:6" x14ac:dyDescent="0.35">
      <c r="A1735" s="557" t="s">
        <v>623</v>
      </c>
      <c r="B1735" s="557" t="s">
        <v>1211</v>
      </c>
      <c r="C1735" s="557" t="s">
        <v>2463</v>
      </c>
      <c r="D1735" s="555" t="s">
        <v>24301</v>
      </c>
      <c r="E1735" s="557" t="s">
        <v>2462</v>
      </c>
      <c r="F1735" s="561">
        <v>210</v>
      </c>
    </row>
    <row r="1736" spans="1:6" x14ac:dyDescent="0.35">
      <c r="A1736" s="557" t="s">
        <v>623</v>
      </c>
      <c r="B1736" s="557" t="s">
        <v>1211</v>
      </c>
      <c r="C1736" s="557" t="s">
        <v>2461</v>
      </c>
      <c r="D1736" s="555" t="s">
        <v>24302</v>
      </c>
      <c r="E1736" s="557" t="s">
        <v>2460</v>
      </c>
      <c r="F1736" s="561">
        <v>210</v>
      </c>
    </row>
    <row r="1737" spans="1:6" x14ac:dyDescent="0.35">
      <c r="A1737" s="557" t="s">
        <v>624</v>
      </c>
      <c r="B1737" s="557" t="s">
        <v>1212</v>
      </c>
      <c r="C1737" s="557" t="s">
        <v>2459</v>
      </c>
      <c r="D1737" s="555" t="s">
        <v>24303</v>
      </c>
      <c r="E1737" s="557" t="s">
        <v>2458</v>
      </c>
      <c r="F1737" s="561">
        <v>210</v>
      </c>
    </row>
    <row r="1738" spans="1:6" x14ac:dyDescent="0.35">
      <c r="A1738" s="557" t="s">
        <v>624</v>
      </c>
      <c r="B1738" s="557" t="s">
        <v>1212</v>
      </c>
      <c r="C1738" s="557" t="s">
        <v>2457</v>
      </c>
      <c r="D1738" s="555" t="s">
        <v>24304</v>
      </c>
      <c r="E1738" s="557" t="s">
        <v>2456</v>
      </c>
      <c r="F1738" s="561">
        <v>210</v>
      </c>
    </row>
    <row r="1739" spans="1:6" x14ac:dyDescent="0.35">
      <c r="A1739" s="557" t="s">
        <v>625</v>
      </c>
      <c r="B1739" s="557" t="s">
        <v>1213</v>
      </c>
      <c r="C1739" s="557" t="s">
        <v>2455</v>
      </c>
      <c r="D1739" s="555" t="s">
        <v>24305</v>
      </c>
      <c r="E1739" s="557" t="s">
        <v>2454</v>
      </c>
      <c r="F1739" s="561">
        <v>237</v>
      </c>
    </row>
    <row r="1740" spans="1:6" x14ac:dyDescent="0.35">
      <c r="A1740" s="557" t="s">
        <v>625</v>
      </c>
      <c r="B1740" s="557" t="s">
        <v>1213</v>
      </c>
      <c r="C1740" s="557" t="s">
        <v>2453</v>
      </c>
      <c r="D1740" s="555" t="s">
        <v>24306</v>
      </c>
      <c r="E1740" s="557" t="s">
        <v>2452</v>
      </c>
      <c r="F1740" s="561">
        <v>249</v>
      </c>
    </row>
    <row r="1741" spans="1:6" x14ac:dyDescent="0.35">
      <c r="A1741" s="557" t="s">
        <v>625</v>
      </c>
      <c r="B1741" s="557" t="s">
        <v>1213</v>
      </c>
      <c r="C1741" s="557" t="s">
        <v>2451</v>
      </c>
      <c r="D1741" s="555" t="s">
        <v>24307</v>
      </c>
      <c r="E1741" s="557" t="s">
        <v>2450</v>
      </c>
      <c r="F1741" s="561">
        <v>124</v>
      </c>
    </row>
    <row r="1742" spans="1:6" ht="29" x14ac:dyDescent="0.35">
      <c r="A1742" s="557" t="s">
        <v>626</v>
      </c>
      <c r="B1742" s="557" t="s">
        <v>1214</v>
      </c>
      <c r="C1742" s="557" t="s">
        <v>2449</v>
      </c>
      <c r="D1742" s="555" t="s">
        <v>24308</v>
      </c>
      <c r="E1742" s="557" t="s">
        <v>2448</v>
      </c>
      <c r="F1742" s="561">
        <v>253</v>
      </c>
    </row>
    <row r="1743" spans="1:6" x14ac:dyDescent="0.35">
      <c r="A1743" s="557" t="s">
        <v>626</v>
      </c>
      <c r="B1743" s="557" t="s">
        <v>1214</v>
      </c>
      <c r="C1743" s="557" t="s">
        <v>2447</v>
      </c>
      <c r="D1743" s="555" t="s">
        <v>24309</v>
      </c>
      <c r="E1743" s="557" t="s">
        <v>2446</v>
      </c>
      <c r="F1743" s="561">
        <v>133</v>
      </c>
    </row>
    <row r="1744" spans="1:6" ht="29" x14ac:dyDescent="0.35">
      <c r="A1744" s="557" t="s">
        <v>626</v>
      </c>
      <c r="B1744" s="557" t="s">
        <v>1214</v>
      </c>
      <c r="C1744" s="557" t="s">
        <v>2445</v>
      </c>
      <c r="D1744" s="555" t="s">
        <v>24310</v>
      </c>
      <c r="E1744" s="557" t="s">
        <v>2444</v>
      </c>
      <c r="F1744" s="561">
        <v>94</v>
      </c>
    </row>
    <row r="1745" spans="1:6" x14ac:dyDescent="0.35">
      <c r="A1745" s="557" t="s">
        <v>627</v>
      </c>
      <c r="B1745" s="557" t="s">
        <v>1215</v>
      </c>
      <c r="C1745" s="557" t="s">
        <v>2443</v>
      </c>
      <c r="D1745" s="555" t="s">
        <v>24311</v>
      </c>
      <c r="E1745" s="557" t="s">
        <v>2442</v>
      </c>
      <c r="F1745" s="561">
        <v>141</v>
      </c>
    </row>
    <row r="1746" spans="1:6" x14ac:dyDescent="0.35">
      <c r="A1746" s="557" t="s">
        <v>627</v>
      </c>
      <c r="B1746" s="557" t="s">
        <v>1215</v>
      </c>
      <c r="C1746" s="557" t="s">
        <v>2441</v>
      </c>
      <c r="D1746" s="555" t="s">
        <v>24312</v>
      </c>
      <c r="E1746" s="557" t="s">
        <v>2440</v>
      </c>
      <c r="F1746" s="561">
        <v>141</v>
      </c>
    </row>
    <row r="1747" spans="1:6" x14ac:dyDescent="0.35">
      <c r="A1747" s="557" t="s">
        <v>627</v>
      </c>
      <c r="B1747" s="557" t="s">
        <v>1215</v>
      </c>
      <c r="C1747" s="557" t="s">
        <v>2439</v>
      </c>
      <c r="D1747" s="555" t="s">
        <v>24313</v>
      </c>
      <c r="E1747" s="557" t="s">
        <v>2438</v>
      </c>
      <c r="F1747" s="561">
        <v>128</v>
      </c>
    </row>
    <row r="1748" spans="1:6" ht="29" x14ac:dyDescent="0.35">
      <c r="A1748" s="557" t="s">
        <v>628</v>
      </c>
      <c r="B1748" s="557" t="s">
        <v>1216</v>
      </c>
      <c r="C1748" s="557" t="s">
        <v>2437</v>
      </c>
      <c r="D1748" s="555" t="s">
        <v>24314</v>
      </c>
      <c r="E1748" s="557" t="s">
        <v>2436</v>
      </c>
      <c r="F1748" s="561">
        <v>94</v>
      </c>
    </row>
    <row r="1749" spans="1:6" x14ac:dyDescent="0.35">
      <c r="A1749" s="557" t="s">
        <v>628</v>
      </c>
      <c r="B1749" s="557" t="s">
        <v>1216</v>
      </c>
      <c r="C1749" s="557" t="s">
        <v>2435</v>
      </c>
      <c r="D1749" s="555" t="s">
        <v>24315</v>
      </c>
      <c r="E1749" s="557" t="s">
        <v>2434</v>
      </c>
      <c r="F1749" s="561">
        <v>133</v>
      </c>
    </row>
    <row r="1750" spans="1:6" ht="29" x14ac:dyDescent="0.35">
      <c r="A1750" s="557" t="s">
        <v>628</v>
      </c>
      <c r="B1750" s="557" t="s">
        <v>1216</v>
      </c>
      <c r="C1750" s="557" t="s">
        <v>2433</v>
      </c>
      <c r="D1750" s="555" t="s">
        <v>24316</v>
      </c>
      <c r="E1750" s="557" t="s">
        <v>2432</v>
      </c>
      <c r="F1750" s="561">
        <v>93</v>
      </c>
    </row>
    <row r="1751" spans="1:6" x14ac:dyDescent="0.35">
      <c r="A1751" s="557" t="s">
        <v>629</v>
      </c>
      <c r="B1751" s="557" t="s">
        <v>1217</v>
      </c>
      <c r="C1751" s="557" t="s">
        <v>2431</v>
      </c>
      <c r="D1751" s="555" t="s">
        <v>24317</v>
      </c>
      <c r="E1751" s="557" t="s">
        <v>2430</v>
      </c>
      <c r="F1751" s="561">
        <v>240</v>
      </c>
    </row>
    <row r="1752" spans="1:6" x14ac:dyDescent="0.35">
      <c r="A1752" s="557" t="s">
        <v>629</v>
      </c>
      <c r="B1752" s="557" t="s">
        <v>1217</v>
      </c>
      <c r="C1752" s="557" t="s">
        <v>2429</v>
      </c>
      <c r="D1752" s="555" t="s">
        <v>24318</v>
      </c>
      <c r="E1752" s="557" t="s">
        <v>2428</v>
      </c>
      <c r="F1752" s="561">
        <v>147</v>
      </c>
    </row>
    <row r="1753" spans="1:6" x14ac:dyDescent="0.35">
      <c r="A1753" s="557" t="s">
        <v>629</v>
      </c>
      <c r="B1753" s="557" t="s">
        <v>1217</v>
      </c>
      <c r="C1753" s="557" t="s">
        <v>2427</v>
      </c>
      <c r="D1753" s="555" t="s">
        <v>24319</v>
      </c>
      <c r="E1753" s="557" t="s">
        <v>2426</v>
      </c>
      <c r="F1753" s="561">
        <v>93</v>
      </c>
    </row>
    <row r="1754" spans="1:6" x14ac:dyDescent="0.35">
      <c r="A1754" s="557" t="s">
        <v>630</v>
      </c>
      <c r="B1754" s="557" t="s">
        <v>1218</v>
      </c>
      <c r="C1754" s="557" t="s">
        <v>2425</v>
      </c>
      <c r="D1754" s="555" t="s">
        <v>24320</v>
      </c>
      <c r="E1754" s="557" t="s">
        <v>2424</v>
      </c>
      <c r="F1754" s="561">
        <v>130</v>
      </c>
    </row>
    <row r="1755" spans="1:6" x14ac:dyDescent="0.35">
      <c r="A1755" s="557" t="s">
        <v>630</v>
      </c>
      <c r="B1755" s="557" t="s">
        <v>1218</v>
      </c>
      <c r="C1755" s="557" t="s">
        <v>2423</v>
      </c>
      <c r="D1755" s="555" t="s">
        <v>24321</v>
      </c>
      <c r="E1755" s="557" t="s">
        <v>2422</v>
      </c>
      <c r="F1755" s="561">
        <v>90</v>
      </c>
    </row>
    <row r="1756" spans="1:6" x14ac:dyDescent="0.35">
      <c r="A1756" s="557" t="s">
        <v>630</v>
      </c>
      <c r="B1756" s="557" t="s">
        <v>1218</v>
      </c>
      <c r="C1756" s="557" t="s">
        <v>2421</v>
      </c>
      <c r="D1756" s="555" t="s">
        <v>24322</v>
      </c>
      <c r="E1756" s="557" t="s">
        <v>2420</v>
      </c>
      <c r="F1756" s="561">
        <v>130</v>
      </c>
    </row>
    <row r="1757" spans="1:6" x14ac:dyDescent="0.35">
      <c r="A1757" s="557" t="s">
        <v>631</v>
      </c>
      <c r="B1757" s="557" t="s">
        <v>1219</v>
      </c>
      <c r="C1757" s="557" t="s">
        <v>2419</v>
      </c>
      <c r="D1757" s="555" t="s">
        <v>24323</v>
      </c>
      <c r="E1757" s="557" t="s">
        <v>2418</v>
      </c>
      <c r="F1757" s="561">
        <v>180</v>
      </c>
    </row>
    <row r="1758" spans="1:6" x14ac:dyDescent="0.35">
      <c r="A1758" s="557" t="s">
        <v>631</v>
      </c>
      <c r="B1758" s="557" t="s">
        <v>1219</v>
      </c>
      <c r="C1758" s="557" t="s">
        <v>2417</v>
      </c>
      <c r="D1758" s="555" t="s">
        <v>24324</v>
      </c>
      <c r="E1758" s="557" t="s">
        <v>2416</v>
      </c>
      <c r="F1758" s="561">
        <v>180</v>
      </c>
    </row>
    <row r="1759" spans="1:6" x14ac:dyDescent="0.35">
      <c r="A1759" s="562" t="s">
        <v>632</v>
      </c>
      <c r="B1759" s="562" t="s">
        <v>1220</v>
      </c>
      <c r="C1759" s="562" t="s">
        <v>2279</v>
      </c>
      <c r="D1759" s="555" t="s">
        <v>24325</v>
      </c>
      <c r="E1759" s="562" t="s">
        <v>2278</v>
      </c>
      <c r="F1759" s="561">
        <v>149</v>
      </c>
    </row>
    <row r="1760" spans="1:6" x14ac:dyDescent="0.35">
      <c r="A1760" s="562" t="s">
        <v>632</v>
      </c>
      <c r="B1760" s="562" t="s">
        <v>1220</v>
      </c>
      <c r="C1760" s="562" t="s">
        <v>2277</v>
      </c>
      <c r="D1760" s="555" t="s">
        <v>24326</v>
      </c>
      <c r="E1760" s="562" t="s">
        <v>2276</v>
      </c>
      <c r="F1760" s="561">
        <v>85</v>
      </c>
    </row>
    <row r="1761" spans="1:6" x14ac:dyDescent="0.35">
      <c r="A1761" s="562" t="s">
        <v>632</v>
      </c>
      <c r="B1761" s="562" t="s">
        <v>1220</v>
      </c>
      <c r="C1761" s="562" t="s">
        <v>2415</v>
      </c>
      <c r="D1761" s="555" t="s">
        <v>24327</v>
      </c>
      <c r="E1761" s="562" t="s">
        <v>2414</v>
      </c>
      <c r="F1761" s="561">
        <v>109</v>
      </c>
    </row>
    <row r="1762" spans="1:6" x14ac:dyDescent="0.35">
      <c r="A1762" s="562" t="s">
        <v>632</v>
      </c>
      <c r="B1762" s="562" t="s">
        <v>1220</v>
      </c>
      <c r="C1762" s="562" t="s">
        <v>2413</v>
      </c>
      <c r="D1762" s="555" t="s">
        <v>24328</v>
      </c>
      <c r="E1762" s="562" t="s">
        <v>2412</v>
      </c>
      <c r="F1762" s="561">
        <v>157</v>
      </c>
    </row>
    <row r="1763" spans="1:6" x14ac:dyDescent="0.35">
      <c r="A1763" s="562" t="s">
        <v>633</v>
      </c>
      <c r="B1763" s="562" t="s">
        <v>1221</v>
      </c>
      <c r="C1763" s="562" t="s">
        <v>2279</v>
      </c>
      <c r="D1763" s="555" t="s">
        <v>24329</v>
      </c>
      <c r="E1763" s="562" t="s">
        <v>2278</v>
      </c>
      <c r="F1763" s="561">
        <v>144</v>
      </c>
    </row>
    <row r="1764" spans="1:6" x14ac:dyDescent="0.35">
      <c r="A1764" s="562" t="s">
        <v>633</v>
      </c>
      <c r="B1764" s="562" t="s">
        <v>1221</v>
      </c>
      <c r="C1764" s="562" t="s">
        <v>2411</v>
      </c>
      <c r="D1764" s="555" t="s">
        <v>24330</v>
      </c>
      <c r="E1764" s="562" t="s">
        <v>2410</v>
      </c>
      <c r="F1764" s="561">
        <v>105</v>
      </c>
    </row>
    <row r="1765" spans="1:6" ht="29" x14ac:dyDescent="0.35">
      <c r="A1765" s="562" t="s">
        <v>633</v>
      </c>
      <c r="B1765" s="562" t="s">
        <v>1221</v>
      </c>
      <c r="C1765" s="562" t="s">
        <v>2409</v>
      </c>
      <c r="D1765" s="555" t="s">
        <v>24331</v>
      </c>
      <c r="E1765" s="562" t="s">
        <v>2408</v>
      </c>
      <c r="F1765" s="561">
        <v>141</v>
      </c>
    </row>
    <row r="1766" spans="1:6" x14ac:dyDescent="0.35">
      <c r="A1766" s="562" t="s">
        <v>633</v>
      </c>
      <c r="B1766" s="562" t="s">
        <v>1221</v>
      </c>
      <c r="C1766" s="562" t="s">
        <v>2407</v>
      </c>
      <c r="D1766" s="555" t="s">
        <v>24332</v>
      </c>
      <c r="E1766" s="562" t="s">
        <v>2406</v>
      </c>
      <c r="F1766" s="561">
        <v>140</v>
      </c>
    </row>
    <row r="1767" spans="1:6" x14ac:dyDescent="0.35">
      <c r="A1767" s="562" t="s">
        <v>633</v>
      </c>
      <c r="B1767" s="562" t="s">
        <v>1221</v>
      </c>
      <c r="C1767" s="562" t="s">
        <v>2405</v>
      </c>
      <c r="D1767" s="555" t="s">
        <v>24333</v>
      </c>
      <c r="E1767" s="562" t="s">
        <v>2404</v>
      </c>
      <c r="F1767" s="561">
        <v>175</v>
      </c>
    </row>
    <row r="1768" spans="1:6" x14ac:dyDescent="0.35">
      <c r="A1768" s="562" t="s">
        <v>633</v>
      </c>
      <c r="B1768" s="562" t="s">
        <v>1221</v>
      </c>
      <c r="C1768" s="562" t="s">
        <v>2403</v>
      </c>
      <c r="D1768" s="555" t="s">
        <v>24334</v>
      </c>
      <c r="E1768" s="562" t="s">
        <v>2402</v>
      </c>
      <c r="F1768" s="561">
        <v>105</v>
      </c>
    </row>
    <row r="1769" spans="1:6" ht="29" x14ac:dyDescent="0.35">
      <c r="A1769" s="562" t="s">
        <v>633</v>
      </c>
      <c r="B1769" s="562" t="s">
        <v>1221</v>
      </c>
      <c r="C1769" s="562" t="s">
        <v>2401</v>
      </c>
      <c r="D1769" s="555" t="s">
        <v>24335</v>
      </c>
      <c r="E1769" s="562" t="s">
        <v>2400</v>
      </c>
      <c r="F1769" s="561">
        <v>70</v>
      </c>
    </row>
    <row r="1770" spans="1:6" x14ac:dyDescent="0.35">
      <c r="A1770" s="562" t="s">
        <v>634</v>
      </c>
      <c r="B1770" s="562" t="s">
        <v>1222</v>
      </c>
      <c r="C1770" s="562" t="s">
        <v>2279</v>
      </c>
      <c r="D1770" s="555" t="s">
        <v>24336</v>
      </c>
      <c r="E1770" s="562" t="s">
        <v>2278</v>
      </c>
      <c r="F1770" s="561">
        <v>141</v>
      </c>
    </row>
    <row r="1771" spans="1:6" x14ac:dyDescent="0.35">
      <c r="A1771" s="562" t="s">
        <v>634</v>
      </c>
      <c r="B1771" s="562" t="s">
        <v>1222</v>
      </c>
      <c r="C1771" s="562" t="s">
        <v>2353</v>
      </c>
      <c r="D1771" s="555" t="s">
        <v>24337</v>
      </c>
      <c r="E1771" s="562" t="s">
        <v>2352</v>
      </c>
      <c r="F1771" s="561">
        <v>113</v>
      </c>
    </row>
    <row r="1772" spans="1:6" x14ac:dyDescent="0.35">
      <c r="A1772" s="562" t="s">
        <v>634</v>
      </c>
      <c r="B1772" s="562" t="s">
        <v>1222</v>
      </c>
      <c r="C1772" s="562" t="s">
        <v>2399</v>
      </c>
      <c r="D1772" s="555" t="s">
        <v>24338</v>
      </c>
      <c r="E1772" s="562" t="s">
        <v>2398</v>
      </c>
      <c r="F1772" s="561">
        <v>179</v>
      </c>
    </row>
    <row r="1773" spans="1:6" x14ac:dyDescent="0.35">
      <c r="A1773" s="562" t="s">
        <v>634</v>
      </c>
      <c r="B1773" s="562" t="s">
        <v>1222</v>
      </c>
      <c r="C1773" s="562" t="s">
        <v>2397</v>
      </c>
      <c r="D1773" s="555" t="s">
        <v>24339</v>
      </c>
      <c r="E1773" s="562" t="s">
        <v>2396</v>
      </c>
      <c r="F1773" s="561">
        <v>179</v>
      </c>
    </row>
    <row r="1774" spans="1:6" x14ac:dyDescent="0.35">
      <c r="A1774" s="562" t="s">
        <v>634</v>
      </c>
      <c r="B1774" s="562" t="s">
        <v>1222</v>
      </c>
      <c r="C1774" s="562" t="s">
        <v>2395</v>
      </c>
      <c r="D1774" s="555" t="s">
        <v>24340</v>
      </c>
      <c r="E1774" s="562" t="s">
        <v>2394</v>
      </c>
      <c r="F1774" s="561">
        <v>101</v>
      </c>
    </row>
    <row r="1775" spans="1:6" x14ac:dyDescent="0.35">
      <c r="A1775" s="562" t="s">
        <v>634</v>
      </c>
      <c r="B1775" s="562" t="s">
        <v>1222</v>
      </c>
      <c r="C1775" s="562" t="s">
        <v>2351</v>
      </c>
      <c r="D1775" s="555" t="s">
        <v>24341</v>
      </c>
      <c r="E1775" s="562" t="s">
        <v>2350</v>
      </c>
      <c r="F1775" s="561">
        <v>67</v>
      </c>
    </row>
    <row r="1776" spans="1:6" ht="29" x14ac:dyDescent="0.35">
      <c r="A1776" s="562" t="s">
        <v>635</v>
      </c>
      <c r="B1776" s="562" t="s">
        <v>1223</v>
      </c>
      <c r="C1776" s="562" t="s">
        <v>2279</v>
      </c>
      <c r="D1776" s="555" t="s">
        <v>24342</v>
      </c>
      <c r="E1776" s="562" t="s">
        <v>2278</v>
      </c>
      <c r="F1776" s="561">
        <v>145</v>
      </c>
    </row>
    <row r="1777" spans="1:6" ht="29" x14ac:dyDescent="0.35">
      <c r="A1777" s="562" t="s">
        <v>635</v>
      </c>
      <c r="B1777" s="562" t="s">
        <v>1223</v>
      </c>
      <c r="C1777" s="562" t="s">
        <v>2393</v>
      </c>
      <c r="D1777" s="555" t="s">
        <v>24343</v>
      </c>
      <c r="E1777" s="562" t="s">
        <v>2392</v>
      </c>
      <c r="F1777" s="561">
        <v>140</v>
      </c>
    </row>
    <row r="1778" spans="1:6" ht="29" x14ac:dyDescent="0.35">
      <c r="A1778" s="562" t="s">
        <v>635</v>
      </c>
      <c r="B1778" s="562" t="s">
        <v>1223</v>
      </c>
      <c r="C1778" s="562" t="s">
        <v>2391</v>
      </c>
      <c r="D1778" s="555" t="s">
        <v>24344</v>
      </c>
      <c r="E1778" s="562" t="s">
        <v>2390</v>
      </c>
      <c r="F1778" s="561">
        <v>70</v>
      </c>
    </row>
    <row r="1779" spans="1:6" ht="29" x14ac:dyDescent="0.35">
      <c r="A1779" s="562" t="s">
        <v>635</v>
      </c>
      <c r="B1779" s="562" t="s">
        <v>1223</v>
      </c>
      <c r="C1779" s="562" t="s">
        <v>2389</v>
      </c>
      <c r="D1779" s="555" t="s">
        <v>24345</v>
      </c>
      <c r="E1779" s="562" t="s">
        <v>2388</v>
      </c>
      <c r="F1779" s="561">
        <v>105</v>
      </c>
    </row>
    <row r="1780" spans="1:6" ht="43.5" x14ac:dyDescent="0.35">
      <c r="A1780" s="562" t="s">
        <v>635</v>
      </c>
      <c r="B1780" s="562" t="s">
        <v>1223</v>
      </c>
      <c r="C1780" s="562" t="s">
        <v>2387</v>
      </c>
      <c r="D1780" s="555" t="s">
        <v>24346</v>
      </c>
      <c r="E1780" s="562" t="s">
        <v>2386</v>
      </c>
      <c r="F1780" s="561">
        <v>105</v>
      </c>
    </row>
    <row r="1781" spans="1:6" ht="43.5" x14ac:dyDescent="0.35">
      <c r="A1781" s="562" t="s">
        <v>635</v>
      </c>
      <c r="B1781" s="562" t="s">
        <v>1223</v>
      </c>
      <c r="C1781" s="562" t="s">
        <v>2385</v>
      </c>
      <c r="D1781" s="555" t="s">
        <v>24347</v>
      </c>
      <c r="E1781" s="562" t="s">
        <v>2384</v>
      </c>
      <c r="F1781" s="561">
        <v>105</v>
      </c>
    </row>
    <row r="1782" spans="1:6" ht="29" x14ac:dyDescent="0.35">
      <c r="A1782" s="562" t="s">
        <v>635</v>
      </c>
      <c r="B1782" s="562" t="s">
        <v>1223</v>
      </c>
      <c r="C1782" s="562" t="s">
        <v>2383</v>
      </c>
      <c r="D1782" s="555" t="s">
        <v>24348</v>
      </c>
      <c r="E1782" s="562" t="s">
        <v>2382</v>
      </c>
      <c r="F1782" s="561">
        <v>105</v>
      </c>
    </row>
    <row r="1783" spans="1:6" ht="29" x14ac:dyDescent="0.35">
      <c r="A1783" s="562" t="s">
        <v>635</v>
      </c>
      <c r="B1783" s="562" t="s">
        <v>1223</v>
      </c>
      <c r="C1783" s="562" t="s">
        <v>2381</v>
      </c>
      <c r="D1783" s="555" t="s">
        <v>24349</v>
      </c>
      <c r="E1783" s="562" t="s">
        <v>2380</v>
      </c>
      <c r="F1783" s="561">
        <v>105</v>
      </c>
    </row>
    <row r="1784" spans="1:6" x14ac:dyDescent="0.35">
      <c r="A1784" s="562" t="s">
        <v>636</v>
      </c>
      <c r="B1784" s="562" t="s">
        <v>1224</v>
      </c>
      <c r="C1784" s="562" t="s">
        <v>2279</v>
      </c>
      <c r="D1784" s="555" t="s">
        <v>24350</v>
      </c>
      <c r="E1784" s="562" t="s">
        <v>2278</v>
      </c>
      <c r="F1784" s="561">
        <v>148</v>
      </c>
    </row>
    <row r="1785" spans="1:6" x14ac:dyDescent="0.35">
      <c r="A1785" s="562" t="s">
        <v>636</v>
      </c>
      <c r="B1785" s="562" t="s">
        <v>1224</v>
      </c>
      <c r="C1785" s="562" t="s">
        <v>2277</v>
      </c>
      <c r="D1785" s="555" t="s">
        <v>24351</v>
      </c>
      <c r="E1785" s="562" t="s">
        <v>2276</v>
      </c>
      <c r="F1785" s="561">
        <v>84</v>
      </c>
    </row>
    <row r="1786" spans="1:6" x14ac:dyDescent="0.35">
      <c r="A1786" s="562" t="s">
        <v>636</v>
      </c>
      <c r="B1786" s="562" t="s">
        <v>1224</v>
      </c>
      <c r="C1786" s="562" t="s">
        <v>2379</v>
      </c>
      <c r="D1786" s="555" t="s">
        <v>24352</v>
      </c>
      <c r="E1786" s="562" t="s">
        <v>2378</v>
      </c>
      <c r="F1786" s="561">
        <v>180</v>
      </c>
    </row>
    <row r="1787" spans="1:6" x14ac:dyDescent="0.35">
      <c r="A1787" s="562" t="s">
        <v>636</v>
      </c>
      <c r="B1787" s="562" t="s">
        <v>1224</v>
      </c>
      <c r="C1787" s="562" t="s">
        <v>2377</v>
      </c>
      <c r="D1787" s="555" t="s">
        <v>24353</v>
      </c>
      <c r="E1787" s="562" t="s">
        <v>2376</v>
      </c>
      <c r="F1787" s="561">
        <v>108</v>
      </c>
    </row>
    <row r="1788" spans="1:6" x14ac:dyDescent="0.35">
      <c r="A1788" s="562" t="s">
        <v>637</v>
      </c>
      <c r="B1788" s="562" t="s">
        <v>1225</v>
      </c>
      <c r="C1788" s="562" t="s">
        <v>2365</v>
      </c>
      <c r="D1788" s="555" t="s">
        <v>24354</v>
      </c>
      <c r="E1788" s="562" t="s">
        <v>2364</v>
      </c>
      <c r="F1788" s="561">
        <v>100</v>
      </c>
    </row>
    <row r="1789" spans="1:6" ht="29" x14ac:dyDescent="0.35">
      <c r="A1789" s="562" t="s">
        <v>637</v>
      </c>
      <c r="B1789" s="562" t="s">
        <v>1225</v>
      </c>
      <c r="C1789" s="562" t="s">
        <v>2375</v>
      </c>
      <c r="D1789" s="555" t="s">
        <v>24355</v>
      </c>
      <c r="E1789" s="562" t="s">
        <v>2374</v>
      </c>
      <c r="F1789" s="561">
        <v>201</v>
      </c>
    </row>
    <row r="1790" spans="1:6" x14ac:dyDescent="0.35">
      <c r="A1790" s="562" t="s">
        <v>637</v>
      </c>
      <c r="B1790" s="562" t="s">
        <v>1225</v>
      </c>
      <c r="C1790" s="562" t="s">
        <v>2373</v>
      </c>
      <c r="D1790" s="555" t="s">
        <v>24356</v>
      </c>
      <c r="E1790" s="562" t="s">
        <v>2372</v>
      </c>
      <c r="F1790" s="561">
        <v>180</v>
      </c>
    </row>
    <row r="1791" spans="1:6" x14ac:dyDescent="0.35">
      <c r="A1791" s="562" t="s">
        <v>637</v>
      </c>
      <c r="B1791" s="562" t="s">
        <v>1225</v>
      </c>
      <c r="C1791" s="562" t="s">
        <v>2357</v>
      </c>
      <c r="D1791" s="555" t="s">
        <v>24357</v>
      </c>
      <c r="E1791" s="562" t="s">
        <v>2356</v>
      </c>
      <c r="F1791" s="561">
        <v>168</v>
      </c>
    </row>
    <row r="1792" spans="1:6" x14ac:dyDescent="0.35">
      <c r="A1792" s="562" t="s">
        <v>637</v>
      </c>
      <c r="B1792" s="562" t="s">
        <v>1225</v>
      </c>
      <c r="C1792" s="562" t="s">
        <v>2355</v>
      </c>
      <c r="D1792" s="555" t="s">
        <v>24358</v>
      </c>
      <c r="E1792" s="562" t="s">
        <v>2354</v>
      </c>
      <c r="F1792" s="561">
        <v>101</v>
      </c>
    </row>
    <row r="1793" spans="1:6" x14ac:dyDescent="0.35">
      <c r="A1793" s="562" t="s">
        <v>637</v>
      </c>
      <c r="B1793" s="562" t="s">
        <v>1225</v>
      </c>
      <c r="C1793" s="562" t="s">
        <v>2363</v>
      </c>
      <c r="D1793" s="555" t="s">
        <v>24359</v>
      </c>
      <c r="E1793" s="562" t="s">
        <v>2362</v>
      </c>
      <c r="F1793" s="561">
        <v>90</v>
      </c>
    </row>
    <row r="1794" spans="1:6" x14ac:dyDescent="0.35">
      <c r="A1794" s="562" t="s">
        <v>638</v>
      </c>
      <c r="B1794" s="562" t="s">
        <v>1226</v>
      </c>
      <c r="C1794" s="562" t="s">
        <v>2371</v>
      </c>
      <c r="D1794" s="555" t="s">
        <v>24360</v>
      </c>
      <c r="E1794" s="562" t="s">
        <v>2370</v>
      </c>
      <c r="F1794" s="561">
        <v>176</v>
      </c>
    </row>
    <row r="1795" spans="1:6" x14ac:dyDescent="0.35">
      <c r="A1795" s="562" t="s">
        <v>638</v>
      </c>
      <c r="B1795" s="562" t="s">
        <v>1226</v>
      </c>
      <c r="C1795" s="562" t="s">
        <v>2369</v>
      </c>
      <c r="D1795" s="555" t="s">
        <v>24361</v>
      </c>
      <c r="E1795" s="562" t="s">
        <v>2368</v>
      </c>
      <c r="F1795" s="561">
        <v>200</v>
      </c>
    </row>
    <row r="1796" spans="1:6" x14ac:dyDescent="0.35">
      <c r="A1796" s="562" t="s">
        <v>638</v>
      </c>
      <c r="B1796" s="562" t="s">
        <v>1226</v>
      </c>
      <c r="C1796" s="562" t="s">
        <v>2367</v>
      </c>
      <c r="D1796" s="555" t="s">
        <v>24362</v>
      </c>
      <c r="E1796" s="562" t="s">
        <v>2366</v>
      </c>
      <c r="F1796" s="561">
        <v>154</v>
      </c>
    </row>
    <row r="1797" spans="1:6" x14ac:dyDescent="0.35">
      <c r="A1797" s="562" t="s">
        <v>638</v>
      </c>
      <c r="B1797" s="562" t="s">
        <v>1226</v>
      </c>
      <c r="C1797" s="562" t="s">
        <v>2333</v>
      </c>
      <c r="D1797" s="555" t="s">
        <v>24363</v>
      </c>
      <c r="E1797" s="562" t="s">
        <v>2332</v>
      </c>
      <c r="F1797" s="561">
        <v>80</v>
      </c>
    </row>
    <row r="1798" spans="1:6" ht="29" x14ac:dyDescent="0.35">
      <c r="A1798" s="562" t="s">
        <v>639</v>
      </c>
      <c r="B1798" s="562" t="s">
        <v>1227</v>
      </c>
      <c r="C1798" s="562" t="s">
        <v>2365</v>
      </c>
      <c r="D1798" s="555" t="s">
        <v>24364</v>
      </c>
      <c r="E1798" s="562" t="s">
        <v>2364</v>
      </c>
      <c r="F1798" s="561">
        <v>103</v>
      </c>
    </row>
    <row r="1799" spans="1:6" ht="29" x14ac:dyDescent="0.35">
      <c r="A1799" s="562" t="s">
        <v>639</v>
      </c>
      <c r="B1799" s="562" t="s">
        <v>1227</v>
      </c>
      <c r="C1799" s="562" t="s">
        <v>2357</v>
      </c>
      <c r="D1799" s="555" t="s">
        <v>24365</v>
      </c>
      <c r="E1799" s="562" t="s">
        <v>2356</v>
      </c>
      <c r="F1799" s="561">
        <v>173</v>
      </c>
    </row>
    <row r="1800" spans="1:6" ht="29" x14ac:dyDescent="0.35">
      <c r="A1800" s="562" t="s">
        <v>639</v>
      </c>
      <c r="B1800" s="562" t="s">
        <v>1227</v>
      </c>
      <c r="C1800" s="562" t="s">
        <v>2363</v>
      </c>
      <c r="D1800" s="555" t="s">
        <v>24366</v>
      </c>
      <c r="E1800" s="562" t="s">
        <v>2362</v>
      </c>
      <c r="F1800" s="561">
        <v>90</v>
      </c>
    </row>
    <row r="1801" spans="1:6" ht="29" x14ac:dyDescent="0.35">
      <c r="A1801" s="562" t="s">
        <v>639</v>
      </c>
      <c r="B1801" s="562" t="s">
        <v>1227</v>
      </c>
      <c r="C1801" s="562" t="s">
        <v>2361</v>
      </c>
      <c r="D1801" s="555" t="s">
        <v>24367</v>
      </c>
      <c r="E1801" s="562" t="s">
        <v>2360</v>
      </c>
      <c r="F1801" s="561">
        <v>172</v>
      </c>
    </row>
    <row r="1802" spans="1:6" ht="29" x14ac:dyDescent="0.35">
      <c r="A1802" s="562" t="s">
        <v>639</v>
      </c>
      <c r="B1802" s="562" t="s">
        <v>1227</v>
      </c>
      <c r="C1802" s="562" t="s">
        <v>2359</v>
      </c>
      <c r="D1802" s="555" t="s">
        <v>24368</v>
      </c>
      <c r="E1802" s="562" t="s">
        <v>2358</v>
      </c>
      <c r="F1802" s="561">
        <v>172</v>
      </c>
    </row>
    <row r="1803" spans="1:6" ht="29" x14ac:dyDescent="0.35">
      <c r="A1803" s="562" t="s">
        <v>640</v>
      </c>
      <c r="B1803" s="562" t="s">
        <v>1228</v>
      </c>
      <c r="C1803" s="562" t="s">
        <v>2357</v>
      </c>
      <c r="D1803" s="555" t="s">
        <v>24369</v>
      </c>
      <c r="E1803" s="562" t="s">
        <v>2356</v>
      </c>
      <c r="F1803" s="561">
        <v>171</v>
      </c>
    </row>
    <row r="1804" spans="1:6" ht="29" x14ac:dyDescent="0.35">
      <c r="A1804" s="562" t="s">
        <v>640</v>
      </c>
      <c r="B1804" s="562" t="s">
        <v>1228</v>
      </c>
      <c r="C1804" s="562" t="s">
        <v>2355</v>
      </c>
      <c r="D1804" s="555" t="s">
        <v>24370</v>
      </c>
      <c r="E1804" s="562" t="s">
        <v>2354</v>
      </c>
      <c r="F1804" s="561">
        <v>102</v>
      </c>
    </row>
    <row r="1805" spans="1:6" ht="29" x14ac:dyDescent="0.35">
      <c r="A1805" s="562" t="s">
        <v>640</v>
      </c>
      <c r="B1805" s="562" t="s">
        <v>1228</v>
      </c>
      <c r="C1805" s="562" t="s">
        <v>2353</v>
      </c>
      <c r="D1805" s="555" t="s">
        <v>24371</v>
      </c>
      <c r="E1805" s="562" t="s">
        <v>2352</v>
      </c>
      <c r="F1805" s="561">
        <v>115</v>
      </c>
    </row>
    <row r="1806" spans="1:6" ht="29" x14ac:dyDescent="0.35">
      <c r="A1806" s="562" t="s">
        <v>640</v>
      </c>
      <c r="B1806" s="562" t="s">
        <v>1228</v>
      </c>
      <c r="C1806" s="562" t="s">
        <v>2351</v>
      </c>
      <c r="D1806" s="555" t="s">
        <v>24372</v>
      </c>
      <c r="E1806" s="562" t="s">
        <v>2350</v>
      </c>
      <c r="F1806" s="561">
        <v>60</v>
      </c>
    </row>
    <row r="1807" spans="1:6" ht="29" x14ac:dyDescent="0.35">
      <c r="A1807" s="562" t="s">
        <v>640</v>
      </c>
      <c r="B1807" s="562" t="s">
        <v>1228</v>
      </c>
      <c r="C1807" s="562" t="s">
        <v>2349</v>
      </c>
      <c r="D1807" s="555" t="s">
        <v>24373</v>
      </c>
      <c r="E1807" s="562" t="s">
        <v>2348</v>
      </c>
      <c r="F1807" s="561">
        <v>170</v>
      </c>
    </row>
    <row r="1808" spans="1:6" ht="29" x14ac:dyDescent="0.35">
      <c r="A1808" s="562" t="s">
        <v>640</v>
      </c>
      <c r="B1808" s="562" t="s">
        <v>1228</v>
      </c>
      <c r="C1808" s="562" t="s">
        <v>2347</v>
      </c>
      <c r="D1808" s="555" t="s">
        <v>24374</v>
      </c>
      <c r="E1808" s="562" t="s">
        <v>2346</v>
      </c>
      <c r="F1808" s="561">
        <v>102</v>
      </c>
    </row>
    <row r="1809" spans="1:6" ht="29" x14ac:dyDescent="0.35">
      <c r="A1809" s="562" t="s">
        <v>641</v>
      </c>
      <c r="B1809" s="562" t="s">
        <v>1229</v>
      </c>
      <c r="C1809" s="562" t="s">
        <v>2333</v>
      </c>
      <c r="D1809" s="555" t="s">
        <v>24375</v>
      </c>
      <c r="E1809" s="562" t="s">
        <v>2332</v>
      </c>
      <c r="F1809" s="561">
        <v>80</v>
      </c>
    </row>
    <row r="1810" spans="1:6" ht="29" x14ac:dyDescent="0.35">
      <c r="A1810" s="562" t="s">
        <v>641</v>
      </c>
      <c r="B1810" s="562" t="s">
        <v>1229</v>
      </c>
      <c r="C1810" s="562" t="s">
        <v>2345</v>
      </c>
      <c r="D1810" s="555" t="s">
        <v>24376</v>
      </c>
      <c r="E1810" s="562" t="s">
        <v>2344</v>
      </c>
      <c r="F1810" s="561">
        <v>145</v>
      </c>
    </row>
    <row r="1811" spans="1:6" ht="29" x14ac:dyDescent="0.35">
      <c r="A1811" s="562" t="s">
        <v>641</v>
      </c>
      <c r="B1811" s="562" t="s">
        <v>1229</v>
      </c>
      <c r="C1811" s="562" t="s">
        <v>2343</v>
      </c>
      <c r="D1811" s="555" t="s">
        <v>24377</v>
      </c>
      <c r="E1811" s="562" t="s">
        <v>2342</v>
      </c>
      <c r="F1811" s="561">
        <v>182</v>
      </c>
    </row>
    <row r="1812" spans="1:6" ht="29" x14ac:dyDescent="0.35">
      <c r="A1812" s="562" t="s">
        <v>641</v>
      </c>
      <c r="B1812" s="562" t="s">
        <v>1229</v>
      </c>
      <c r="C1812" s="562" t="s">
        <v>2341</v>
      </c>
      <c r="D1812" s="555" t="s">
        <v>24378</v>
      </c>
      <c r="E1812" s="562" t="s">
        <v>2340</v>
      </c>
      <c r="F1812" s="561">
        <v>195</v>
      </c>
    </row>
    <row r="1813" spans="1:6" ht="29" x14ac:dyDescent="0.35">
      <c r="A1813" s="557" t="s">
        <v>642</v>
      </c>
      <c r="B1813" s="557" t="s">
        <v>1230</v>
      </c>
      <c r="C1813" s="557" t="s">
        <v>2339</v>
      </c>
      <c r="D1813" s="555" t="s">
        <v>24379</v>
      </c>
      <c r="E1813" s="557" t="s">
        <v>2338</v>
      </c>
      <c r="F1813" s="561">
        <v>68</v>
      </c>
    </row>
    <row r="1814" spans="1:6" ht="29" x14ac:dyDescent="0.35">
      <c r="A1814" s="557" t="s">
        <v>642</v>
      </c>
      <c r="B1814" s="557" t="s">
        <v>1230</v>
      </c>
      <c r="C1814" s="557" t="s">
        <v>2337</v>
      </c>
      <c r="D1814" s="555" t="s">
        <v>24380</v>
      </c>
      <c r="E1814" s="557" t="s">
        <v>2336</v>
      </c>
      <c r="F1814" s="561">
        <v>109</v>
      </c>
    </row>
    <row r="1815" spans="1:6" ht="29" x14ac:dyDescent="0.35">
      <c r="A1815" s="557" t="s">
        <v>642</v>
      </c>
      <c r="B1815" s="557" t="s">
        <v>1230</v>
      </c>
      <c r="C1815" s="557" t="s">
        <v>2335</v>
      </c>
      <c r="D1815" s="555" t="s">
        <v>24381</v>
      </c>
      <c r="E1815" s="557" t="s">
        <v>2334</v>
      </c>
      <c r="F1815" s="561">
        <v>123</v>
      </c>
    </row>
    <row r="1816" spans="1:6" ht="29" x14ac:dyDescent="0.35">
      <c r="A1816" s="562" t="s">
        <v>643</v>
      </c>
      <c r="B1816" s="562" t="s">
        <v>1231</v>
      </c>
      <c r="C1816" s="562" t="s">
        <v>2333</v>
      </c>
      <c r="D1816" s="555" t="s">
        <v>24382</v>
      </c>
      <c r="E1816" s="562" t="s">
        <v>2332</v>
      </c>
      <c r="F1816" s="561">
        <v>80</v>
      </c>
    </row>
    <row r="1817" spans="1:6" ht="29" x14ac:dyDescent="0.35">
      <c r="A1817" s="562" t="s">
        <v>643</v>
      </c>
      <c r="B1817" s="562" t="s">
        <v>1231</v>
      </c>
      <c r="C1817" s="562" t="s">
        <v>2331</v>
      </c>
      <c r="D1817" s="555" t="s">
        <v>24383</v>
      </c>
      <c r="E1817" s="562" t="s">
        <v>2330</v>
      </c>
      <c r="F1817" s="561">
        <v>114</v>
      </c>
    </row>
    <row r="1818" spans="1:6" ht="29" x14ac:dyDescent="0.35">
      <c r="A1818" s="562" t="s">
        <v>643</v>
      </c>
      <c r="B1818" s="562" t="s">
        <v>1231</v>
      </c>
      <c r="C1818" s="562" t="s">
        <v>2329</v>
      </c>
      <c r="D1818" s="555" t="s">
        <v>24384</v>
      </c>
      <c r="E1818" s="562" t="s">
        <v>2328</v>
      </c>
      <c r="F1818" s="561">
        <v>152</v>
      </c>
    </row>
    <row r="1819" spans="1:6" ht="29" x14ac:dyDescent="0.35">
      <c r="A1819" s="562" t="s">
        <v>643</v>
      </c>
      <c r="B1819" s="562" t="s">
        <v>1231</v>
      </c>
      <c r="C1819" s="562" t="s">
        <v>2327</v>
      </c>
      <c r="D1819" s="555" t="s">
        <v>24385</v>
      </c>
      <c r="E1819" s="562" t="s">
        <v>2326</v>
      </c>
      <c r="F1819" s="561">
        <v>114</v>
      </c>
    </row>
    <row r="1820" spans="1:6" x14ac:dyDescent="0.35">
      <c r="A1820" s="562" t="s">
        <v>644</v>
      </c>
      <c r="B1820" s="562" t="s">
        <v>1232</v>
      </c>
      <c r="C1820" s="562" t="s">
        <v>2279</v>
      </c>
      <c r="D1820" s="555" t="s">
        <v>24386</v>
      </c>
      <c r="E1820" s="562" t="s">
        <v>2278</v>
      </c>
      <c r="F1820" s="561">
        <v>150</v>
      </c>
    </row>
    <row r="1821" spans="1:6" x14ac:dyDescent="0.35">
      <c r="A1821" s="562" t="s">
        <v>644</v>
      </c>
      <c r="B1821" s="562" t="s">
        <v>1232</v>
      </c>
      <c r="C1821" s="562" t="s">
        <v>2277</v>
      </c>
      <c r="D1821" s="555" t="s">
        <v>24387</v>
      </c>
      <c r="E1821" s="562" t="s">
        <v>2276</v>
      </c>
      <c r="F1821" s="561">
        <v>87</v>
      </c>
    </row>
    <row r="1822" spans="1:6" x14ac:dyDescent="0.35">
      <c r="A1822" s="562" t="s">
        <v>644</v>
      </c>
      <c r="B1822" s="562" t="s">
        <v>1232</v>
      </c>
      <c r="C1822" s="562" t="s">
        <v>2325</v>
      </c>
      <c r="D1822" s="555" t="s">
        <v>24388</v>
      </c>
      <c r="E1822" s="562" t="s">
        <v>2324</v>
      </c>
      <c r="F1822" s="561">
        <v>184</v>
      </c>
    </row>
    <row r="1823" spans="1:6" x14ac:dyDescent="0.35">
      <c r="A1823" s="562" t="s">
        <v>644</v>
      </c>
      <c r="B1823" s="562" t="s">
        <v>1232</v>
      </c>
      <c r="C1823" s="562" t="s">
        <v>2323</v>
      </c>
      <c r="D1823" s="555" t="s">
        <v>24389</v>
      </c>
      <c r="E1823" s="562" t="s">
        <v>2322</v>
      </c>
      <c r="F1823" s="561">
        <v>269</v>
      </c>
    </row>
    <row r="1824" spans="1:6" x14ac:dyDescent="0.35">
      <c r="A1824" s="562" t="s">
        <v>645</v>
      </c>
      <c r="B1824" s="562" t="s">
        <v>1233</v>
      </c>
      <c r="C1824" s="562" t="s">
        <v>2321</v>
      </c>
      <c r="D1824" s="555" t="s">
        <v>24390</v>
      </c>
      <c r="E1824" s="562" t="s">
        <v>2320</v>
      </c>
      <c r="F1824" s="561">
        <v>210</v>
      </c>
    </row>
    <row r="1825" spans="1:6" ht="29" x14ac:dyDescent="0.35">
      <c r="A1825" s="562" t="s">
        <v>645</v>
      </c>
      <c r="B1825" s="562" t="s">
        <v>1233</v>
      </c>
      <c r="C1825" s="562" t="s">
        <v>2303</v>
      </c>
      <c r="D1825" s="555" t="s">
        <v>24391</v>
      </c>
      <c r="E1825" s="562" t="s">
        <v>2302</v>
      </c>
      <c r="F1825" s="561">
        <v>178</v>
      </c>
    </row>
    <row r="1826" spans="1:6" x14ac:dyDescent="0.35">
      <c r="A1826" s="562" t="s">
        <v>645</v>
      </c>
      <c r="B1826" s="562" t="s">
        <v>1233</v>
      </c>
      <c r="C1826" s="562" t="s">
        <v>2319</v>
      </c>
      <c r="D1826" s="555" t="s">
        <v>24392</v>
      </c>
      <c r="E1826" s="562" t="s">
        <v>2318</v>
      </c>
      <c r="F1826" s="561">
        <v>272</v>
      </c>
    </row>
    <row r="1827" spans="1:6" ht="29" x14ac:dyDescent="0.35">
      <c r="A1827" s="562" t="s">
        <v>646</v>
      </c>
      <c r="B1827" s="562" t="s">
        <v>1234</v>
      </c>
      <c r="C1827" s="562" t="s">
        <v>2313</v>
      </c>
      <c r="D1827" s="555" t="s">
        <v>24393</v>
      </c>
      <c r="E1827" s="562" t="s">
        <v>2312</v>
      </c>
      <c r="F1827" s="561">
        <v>92</v>
      </c>
    </row>
    <row r="1828" spans="1:6" ht="29" x14ac:dyDescent="0.35">
      <c r="A1828" s="562" t="s">
        <v>646</v>
      </c>
      <c r="B1828" s="562" t="s">
        <v>1234</v>
      </c>
      <c r="C1828" s="562" t="s">
        <v>2311</v>
      </c>
      <c r="D1828" s="555" t="s">
        <v>24394</v>
      </c>
      <c r="E1828" s="562" t="s">
        <v>2310</v>
      </c>
      <c r="F1828" s="561">
        <v>139</v>
      </c>
    </row>
    <row r="1829" spans="1:6" ht="29" x14ac:dyDescent="0.35">
      <c r="A1829" s="562" t="s">
        <v>646</v>
      </c>
      <c r="B1829" s="562" t="s">
        <v>1234</v>
      </c>
      <c r="C1829" s="562" t="s">
        <v>2305</v>
      </c>
      <c r="D1829" s="555" t="s">
        <v>24395</v>
      </c>
      <c r="E1829" s="562" t="s">
        <v>2304</v>
      </c>
      <c r="F1829" s="561">
        <v>80</v>
      </c>
    </row>
    <row r="1830" spans="1:6" ht="29" x14ac:dyDescent="0.35">
      <c r="A1830" s="562" t="s">
        <v>646</v>
      </c>
      <c r="B1830" s="562" t="s">
        <v>1234</v>
      </c>
      <c r="C1830" s="562" t="s">
        <v>2317</v>
      </c>
      <c r="D1830" s="555" t="s">
        <v>24396</v>
      </c>
      <c r="E1830" s="562" t="s">
        <v>2316</v>
      </c>
      <c r="F1830" s="561">
        <v>186</v>
      </c>
    </row>
    <row r="1831" spans="1:6" ht="29" x14ac:dyDescent="0.35">
      <c r="A1831" s="562" t="s">
        <v>646</v>
      </c>
      <c r="B1831" s="562" t="s">
        <v>1234</v>
      </c>
      <c r="C1831" s="562" t="s">
        <v>2315</v>
      </c>
      <c r="D1831" s="555" t="s">
        <v>24397</v>
      </c>
      <c r="E1831" s="562" t="s">
        <v>2314</v>
      </c>
      <c r="F1831" s="561">
        <v>163</v>
      </c>
    </row>
    <row r="1832" spans="1:6" ht="29" x14ac:dyDescent="0.35">
      <c r="A1832" s="562" t="s">
        <v>647</v>
      </c>
      <c r="B1832" s="562" t="s">
        <v>1235</v>
      </c>
      <c r="C1832" s="562" t="s">
        <v>2313</v>
      </c>
      <c r="D1832" s="555" t="s">
        <v>24398</v>
      </c>
      <c r="E1832" s="562" t="s">
        <v>2312</v>
      </c>
      <c r="F1832" s="561">
        <v>92</v>
      </c>
    </row>
    <row r="1833" spans="1:6" ht="29" x14ac:dyDescent="0.35">
      <c r="A1833" s="562" t="s">
        <v>647</v>
      </c>
      <c r="B1833" s="562" t="s">
        <v>1235</v>
      </c>
      <c r="C1833" s="562" t="s">
        <v>2311</v>
      </c>
      <c r="D1833" s="555" t="s">
        <v>24399</v>
      </c>
      <c r="E1833" s="562" t="s">
        <v>2310</v>
      </c>
      <c r="F1833" s="561">
        <v>139</v>
      </c>
    </row>
    <row r="1834" spans="1:6" ht="29" x14ac:dyDescent="0.35">
      <c r="A1834" s="562" t="s">
        <v>647</v>
      </c>
      <c r="B1834" s="562" t="s">
        <v>1235</v>
      </c>
      <c r="C1834" s="562" t="s">
        <v>2309</v>
      </c>
      <c r="D1834" s="555" t="s">
        <v>24400</v>
      </c>
      <c r="E1834" s="562" t="s">
        <v>2308</v>
      </c>
      <c r="F1834" s="561">
        <v>186</v>
      </c>
    </row>
    <row r="1835" spans="1:6" ht="29" x14ac:dyDescent="0.35">
      <c r="A1835" s="562" t="s">
        <v>647</v>
      </c>
      <c r="B1835" s="562" t="s">
        <v>1235</v>
      </c>
      <c r="C1835" s="562" t="s">
        <v>2307</v>
      </c>
      <c r="D1835" s="555" t="s">
        <v>24401</v>
      </c>
      <c r="E1835" s="562" t="s">
        <v>2306</v>
      </c>
      <c r="F1835" s="561">
        <v>163</v>
      </c>
    </row>
    <row r="1836" spans="1:6" ht="29" x14ac:dyDescent="0.35">
      <c r="A1836" s="562" t="s">
        <v>647</v>
      </c>
      <c r="B1836" s="562" t="s">
        <v>1235</v>
      </c>
      <c r="C1836" s="562" t="s">
        <v>2305</v>
      </c>
      <c r="D1836" s="555" t="s">
        <v>24402</v>
      </c>
      <c r="E1836" s="562" t="s">
        <v>2304</v>
      </c>
      <c r="F1836" s="561">
        <v>80</v>
      </c>
    </row>
    <row r="1837" spans="1:6" ht="29" x14ac:dyDescent="0.35">
      <c r="A1837" s="562" t="s">
        <v>648</v>
      </c>
      <c r="B1837" s="562" t="s">
        <v>1236</v>
      </c>
      <c r="C1837" s="562" t="s">
        <v>2303</v>
      </c>
      <c r="D1837" s="555" t="s">
        <v>24403</v>
      </c>
      <c r="E1837" s="562" t="s">
        <v>2302</v>
      </c>
      <c r="F1837" s="561">
        <v>184</v>
      </c>
    </row>
    <row r="1838" spans="1:6" ht="29" x14ac:dyDescent="0.35">
      <c r="A1838" s="562" t="s">
        <v>648</v>
      </c>
      <c r="B1838" s="562" t="s">
        <v>1236</v>
      </c>
      <c r="C1838" s="562" t="s">
        <v>2301</v>
      </c>
      <c r="D1838" s="555" t="s">
        <v>24404</v>
      </c>
      <c r="E1838" s="562" t="s">
        <v>2300</v>
      </c>
      <c r="F1838" s="561">
        <v>257</v>
      </c>
    </row>
    <row r="1839" spans="1:6" ht="29" x14ac:dyDescent="0.35">
      <c r="A1839" s="562" t="s">
        <v>648</v>
      </c>
      <c r="B1839" s="562" t="s">
        <v>1236</v>
      </c>
      <c r="C1839" s="562" t="s">
        <v>2299</v>
      </c>
      <c r="D1839" s="555" t="s">
        <v>24405</v>
      </c>
      <c r="E1839" s="562" t="s">
        <v>2298</v>
      </c>
      <c r="F1839" s="561">
        <v>148</v>
      </c>
    </row>
    <row r="1840" spans="1:6" x14ac:dyDescent="0.35">
      <c r="A1840" s="562" t="s">
        <v>649</v>
      </c>
      <c r="B1840" s="562" t="s">
        <v>1237</v>
      </c>
      <c r="C1840" s="562" t="s">
        <v>2297</v>
      </c>
      <c r="D1840" s="555" t="s">
        <v>24406</v>
      </c>
      <c r="E1840" s="562" t="s">
        <v>2296</v>
      </c>
      <c r="F1840" s="561">
        <v>197</v>
      </c>
    </row>
    <row r="1841" spans="1:6" x14ac:dyDescent="0.35">
      <c r="A1841" s="562" t="s">
        <v>649</v>
      </c>
      <c r="B1841" s="562" t="s">
        <v>1237</v>
      </c>
      <c r="C1841" s="562" t="s">
        <v>2287</v>
      </c>
      <c r="D1841" s="555" t="s">
        <v>24407</v>
      </c>
      <c r="E1841" s="562" t="s">
        <v>2286</v>
      </c>
      <c r="F1841" s="561">
        <v>130</v>
      </c>
    </row>
    <row r="1842" spans="1:6" x14ac:dyDescent="0.35">
      <c r="A1842" s="562" t="s">
        <v>649</v>
      </c>
      <c r="B1842" s="562" t="s">
        <v>1237</v>
      </c>
      <c r="C1842" s="562" t="s">
        <v>2295</v>
      </c>
      <c r="D1842" s="555" t="s">
        <v>24408</v>
      </c>
      <c r="E1842" s="562" t="s">
        <v>2294</v>
      </c>
      <c r="F1842" s="561">
        <v>160</v>
      </c>
    </row>
    <row r="1843" spans="1:6" x14ac:dyDescent="0.35">
      <c r="A1843" s="562" t="s">
        <v>649</v>
      </c>
      <c r="B1843" s="562" t="s">
        <v>1237</v>
      </c>
      <c r="C1843" s="562" t="s">
        <v>2293</v>
      </c>
      <c r="D1843" s="555" t="s">
        <v>24409</v>
      </c>
      <c r="E1843" s="562" t="s">
        <v>2292</v>
      </c>
      <c r="F1843" s="561">
        <v>113</v>
      </c>
    </row>
    <row r="1844" spans="1:6" x14ac:dyDescent="0.35">
      <c r="A1844" s="562" t="s">
        <v>650</v>
      </c>
      <c r="B1844" s="562" t="s">
        <v>1238</v>
      </c>
      <c r="C1844" s="562" t="s">
        <v>2287</v>
      </c>
      <c r="D1844" s="555" t="s">
        <v>24410</v>
      </c>
      <c r="E1844" s="557" t="s">
        <v>2286</v>
      </c>
      <c r="F1844" s="561">
        <v>139</v>
      </c>
    </row>
    <row r="1845" spans="1:6" ht="29" x14ac:dyDescent="0.35">
      <c r="A1845" s="562" t="s">
        <v>650</v>
      </c>
      <c r="B1845" s="562" t="s">
        <v>1238</v>
      </c>
      <c r="C1845" s="562" t="s">
        <v>2281</v>
      </c>
      <c r="D1845" s="555" t="s">
        <v>24411</v>
      </c>
      <c r="E1845" s="557" t="s">
        <v>2280</v>
      </c>
      <c r="F1845" s="561">
        <v>152</v>
      </c>
    </row>
    <row r="1846" spans="1:6" x14ac:dyDescent="0.35">
      <c r="A1846" s="562" t="s">
        <v>650</v>
      </c>
      <c r="B1846" s="562" t="s">
        <v>1238</v>
      </c>
      <c r="C1846" s="562" t="s">
        <v>2291</v>
      </c>
      <c r="D1846" s="555" t="s">
        <v>24412</v>
      </c>
      <c r="E1846" s="557" t="s">
        <v>2290</v>
      </c>
      <c r="F1846" s="561">
        <v>165</v>
      </c>
    </row>
    <row r="1847" spans="1:6" x14ac:dyDescent="0.35">
      <c r="A1847" s="562" t="s">
        <v>650</v>
      </c>
      <c r="B1847" s="562" t="s">
        <v>1238</v>
      </c>
      <c r="C1847" s="562" t="s">
        <v>2289</v>
      </c>
      <c r="D1847" s="555" t="s">
        <v>24413</v>
      </c>
      <c r="E1847" s="557" t="s">
        <v>2288</v>
      </c>
      <c r="F1847" s="561">
        <v>190</v>
      </c>
    </row>
    <row r="1848" spans="1:6" x14ac:dyDescent="0.35">
      <c r="A1848" s="557" t="s">
        <v>651</v>
      </c>
      <c r="B1848" s="557" t="s">
        <v>1239</v>
      </c>
      <c r="C1848" s="557" t="s">
        <v>2287</v>
      </c>
      <c r="D1848" s="555" t="s">
        <v>24414</v>
      </c>
      <c r="E1848" s="557" t="s">
        <v>2286</v>
      </c>
      <c r="F1848" s="561">
        <v>134</v>
      </c>
    </row>
    <row r="1849" spans="1:6" ht="29" x14ac:dyDescent="0.35">
      <c r="A1849" s="557" t="s">
        <v>651</v>
      </c>
      <c r="B1849" s="557" t="s">
        <v>1239</v>
      </c>
      <c r="C1849" s="557" t="s">
        <v>2285</v>
      </c>
      <c r="D1849" s="555" t="s">
        <v>24415</v>
      </c>
      <c r="E1849" s="557" t="s">
        <v>2284</v>
      </c>
      <c r="F1849" s="561">
        <v>182</v>
      </c>
    </row>
    <row r="1850" spans="1:6" ht="29" x14ac:dyDescent="0.35">
      <c r="A1850" s="557" t="s">
        <v>651</v>
      </c>
      <c r="B1850" s="557" t="s">
        <v>1239</v>
      </c>
      <c r="C1850" s="557" t="s">
        <v>2283</v>
      </c>
      <c r="D1850" s="555" t="s">
        <v>24416</v>
      </c>
      <c r="E1850" s="557" t="s">
        <v>2282</v>
      </c>
      <c r="F1850" s="561">
        <v>218</v>
      </c>
    </row>
    <row r="1851" spans="1:6" ht="29" x14ac:dyDescent="0.35">
      <c r="A1851" s="557" t="s">
        <v>651</v>
      </c>
      <c r="B1851" s="557" t="s">
        <v>1239</v>
      </c>
      <c r="C1851" s="557" t="s">
        <v>2281</v>
      </c>
      <c r="D1851" s="555" t="s">
        <v>24417</v>
      </c>
      <c r="E1851" s="557" t="s">
        <v>2280</v>
      </c>
      <c r="F1851" s="561">
        <v>146</v>
      </c>
    </row>
    <row r="1852" spans="1:6" x14ac:dyDescent="0.35">
      <c r="A1852" s="562" t="s">
        <v>652</v>
      </c>
      <c r="B1852" s="562" t="s">
        <v>1240</v>
      </c>
      <c r="C1852" s="562" t="s">
        <v>2279</v>
      </c>
      <c r="D1852" s="555" t="s">
        <v>24418</v>
      </c>
      <c r="E1852" s="562" t="s">
        <v>2278</v>
      </c>
      <c r="F1852" s="561">
        <v>158</v>
      </c>
    </row>
    <row r="1853" spans="1:6" x14ac:dyDescent="0.35">
      <c r="A1853" s="562" t="s">
        <v>652</v>
      </c>
      <c r="B1853" s="562" t="s">
        <v>1240</v>
      </c>
      <c r="C1853" s="562" t="s">
        <v>2277</v>
      </c>
      <c r="D1853" s="555" t="s">
        <v>24419</v>
      </c>
      <c r="E1853" s="562" t="s">
        <v>2276</v>
      </c>
      <c r="F1853" s="561">
        <v>90</v>
      </c>
    </row>
    <row r="1854" spans="1:6" x14ac:dyDescent="0.35">
      <c r="A1854" s="562" t="s">
        <v>652</v>
      </c>
      <c r="B1854" s="562" t="s">
        <v>1240</v>
      </c>
      <c r="C1854" s="562" t="s">
        <v>2275</v>
      </c>
      <c r="D1854" s="555" t="s">
        <v>24420</v>
      </c>
      <c r="E1854" s="562" t="s">
        <v>2274</v>
      </c>
      <c r="F1854" s="561">
        <v>116</v>
      </c>
    </row>
    <row r="1855" spans="1:6" x14ac:dyDescent="0.35">
      <c r="A1855" s="562" t="s">
        <v>652</v>
      </c>
      <c r="B1855" s="562" t="s">
        <v>1240</v>
      </c>
      <c r="C1855" s="562" t="s">
        <v>2273</v>
      </c>
      <c r="D1855" s="555" t="s">
        <v>24421</v>
      </c>
      <c r="E1855" s="562" t="s">
        <v>2272</v>
      </c>
      <c r="F1855" s="561">
        <v>116</v>
      </c>
    </row>
    <row r="1856" spans="1:6" x14ac:dyDescent="0.35">
      <c r="A1856" s="562" t="s">
        <v>652</v>
      </c>
      <c r="B1856" s="562" t="s">
        <v>1240</v>
      </c>
      <c r="C1856" s="562" t="s">
        <v>2271</v>
      </c>
      <c r="D1856" s="555" t="s">
        <v>24422</v>
      </c>
      <c r="E1856" s="562" t="s">
        <v>2270</v>
      </c>
      <c r="F1856" s="561">
        <v>90</v>
      </c>
    </row>
    <row r="1857" spans="1:6" ht="29" x14ac:dyDescent="0.35">
      <c r="A1857" s="562" t="s">
        <v>653</v>
      </c>
      <c r="B1857" s="562" t="s">
        <v>1241</v>
      </c>
      <c r="C1857" s="562" t="s">
        <v>2253</v>
      </c>
      <c r="D1857" s="555" t="s">
        <v>24423</v>
      </c>
      <c r="E1857" s="557" t="s">
        <v>2252</v>
      </c>
      <c r="F1857" s="561">
        <v>183</v>
      </c>
    </row>
    <row r="1858" spans="1:6" ht="29" x14ac:dyDescent="0.35">
      <c r="A1858" s="562" t="s">
        <v>653</v>
      </c>
      <c r="B1858" s="562" t="s">
        <v>1241</v>
      </c>
      <c r="C1858" s="562" t="s">
        <v>2257</v>
      </c>
      <c r="D1858" s="555" t="s">
        <v>24424</v>
      </c>
      <c r="E1858" s="557" t="s">
        <v>2256</v>
      </c>
      <c r="F1858" s="561">
        <v>91</v>
      </c>
    </row>
    <row r="1859" spans="1:6" ht="29" x14ac:dyDescent="0.35">
      <c r="A1859" s="562" t="s">
        <v>653</v>
      </c>
      <c r="B1859" s="562" t="s">
        <v>1241</v>
      </c>
      <c r="C1859" s="562" t="s">
        <v>2269</v>
      </c>
      <c r="D1859" s="555" t="s">
        <v>24425</v>
      </c>
      <c r="E1859" s="557" t="s">
        <v>2268</v>
      </c>
      <c r="F1859" s="561">
        <v>183</v>
      </c>
    </row>
    <row r="1860" spans="1:6" ht="29" x14ac:dyDescent="0.35">
      <c r="A1860" s="562" t="s">
        <v>653</v>
      </c>
      <c r="B1860" s="562" t="s">
        <v>1241</v>
      </c>
      <c r="C1860" s="562" t="s">
        <v>2267</v>
      </c>
      <c r="D1860" s="555" t="s">
        <v>24426</v>
      </c>
      <c r="E1860" s="557" t="s">
        <v>2266</v>
      </c>
      <c r="F1860" s="561">
        <v>139</v>
      </c>
    </row>
    <row r="1861" spans="1:6" ht="29" x14ac:dyDescent="0.35">
      <c r="A1861" s="557" t="s">
        <v>654</v>
      </c>
      <c r="B1861" s="557" t="s">
        <v>1242</v>
      </c>
      <c r="C1861" s="557" t="s">
        <v>2243</v>
      </c>
      <c r="D1861" s="555" t="s">
        <v>24427</v>
      </c>
      <c r="E1861" s="557" t="s">
        <v>2242</v>
      </c>
      <c r="F1861" s="561">
        <v>102</v>
      </c>
    </row>
    <row r="1862" spans="1:6" ht="29" x14ac:dyDescent="0.35">
      <c r="A1862" s="557" t="s">
        <v>654</v>
      </c>
      <c r="B1862" s="557" t="s">
        <v>1242</v>
      </c>
      <c r="C1862" s="557" t="s">
        <v>2239</v>
      </c>
      <c r="D1862" s="555" t="s">
        <v>24428</v>
      </c>
      <c r="E1862" s="557" t="s">
        <v>2238</v>
      </c>
      <c r="F1862" s="561">
        <v>148</v>
      </c>
    </row>
    <row r="1863" spans="1:6" ht="29" x14ac:dyDescent="0.35">
      <c r="A1863" s="557" t="s">
        <v>654</v>
      </c>
      <c r="B1863" s="557" t="s">
        <v>1242</v>
      </c>
      <c r="C1863" s="557" t="s">
        <v>2265</v>
      </c>
      <c r="D1863" s="555" t="s">
        <v>24429</v>
      </c>
      <c r="E1863" s="557" t="s">
        <v>2264</v>
      </c>
      <c r="F1863" s="561">
        <v>171</v>
      </c>
    </row>
    <row r="1864" spans="1:6" ht="29" x14ac:dyDescent="0.35">
      <c r="A1864" s="557" t="s">
        <v>654</v>
      </c>
      <c r="B1864" s="557" t="s">
        <v>1242</v>
      </c>
      <c r="C1864" s="557" t="s">
        <v>2263</v>
      </c>
      <c r="D1864" s="555" t="s">
        <v>24430</v>
      </c>
      <c r="E1864" s="557" t="s">
        <v>2262</v>
      </c>
      <c r="F1864" s="561">
        <v>137</v>
      </c>
    </row>
    <row r="1865" spans="1:6" ht="29" x14ac:dyDescent="0.35">
      <c r="A1865" s="557" t="s">
        <v>654</v>
      </c>
      <c r="B1865" s="557" t="s">
        <v>1242</v>
      </c>
      <c r="C1865" s="557" t="s">
        <v>2237</v>
      </c>
      <c r="D1865" s="555" t="s">
        <v>24431</v>
      </c>
      <c r="E1865" s="557" t="s">
        <v>2236</v>
      </c>
      <c r="F1865" s="561">
        <v>102</v>
      </c>
    </row>
    <row r="1866" spans="1:6" ht="29" x14ac:dyDescent="0.35">
      <c r="A1866" s="557" t="s">
        <v>655</v>
      </c>
      <c r="B1866" s="557" t="s">
        <v>1243</v>
      </c>
      <c r="C1866" s="557" t="s">
        <v>2253</v>
      </c>
      <c r="D1866" s="555" t="s">
        <v>24432</v>
      </c>
      <c r="E1866" s="557" t="s">
        <v>2252</v>
      </c>
      <c r="F1866" s="561">
        <v>181</v>
      </c>
    </row>
    <row r="1867" spans="1:6" ht="29" x14ac:dyDescent="0.35">
      <c r="A1867" s="557" t="s">
        <v>655</v>
      </c>
      <c r="B1867" s="557" t="s">
        <v>1243</v>
      </c>
      <c r="C1867" s="557" t="s">
        <v>2261</v>
      </c>
      <c r="D1867" s="555" t="s">
        <v>24433</v>
      </c>
      <c r="E1867" s="557" t="s">
        <v>2260</v>
      </c>
      <c r="F1867" s="561">
        <v>78</v>
      </c>
    </row>
    <row r="1868" spans="1:6" x14ac:dyDescent="0.35">
      <c r="A1868" s="557" t="s">
        <v>655</v>
      </c>
      <c r="B1868" s="557" t="s">
        <v>1243</v>
      </c>
      <c r="C1868" s="557" t="s">
        <v>2259</v>
      </c>
      <c r="D1868" s="555" t="s">
        <v>24434</v>
      </c>
      <c r="E1868" s="557" t="s">
        <v>2258</v>
      </c>
      <c r="F1868" s="561">
        <v>181</v>
      </c>
    </row>
    <row r="1869" spans="1:6" x14ac:dyDescent="0.35">
      <c r="A1869" s="557" t="s">
        <v>655</v>
      </c>
      <c r="B1869" s="557" t="s">
        <v>1243</v>
      </c>
      <c r="C1869" s="557" t="s">
        <v>2257</v>
      </c>
      <c r="D1869" s="555" t="s">
        <v>24435</v>
      </c>
      <c r="E1869" s="557" t="s">
        <v>2256</v>
      </c>
      <c r="F1869" s="561">
        <v>90</v>
      </c>
    </row>
    <row r="1870" spans="1:6" x14ac:dyDescent="0.35">
      <c r="A1870" s="557" t="s">
        <v>656</v>
      </c>
      <c r="B1870" s="557" t="s">
        <v>1244</v>
      </c>
      <c r="C1870" s="557" t="s">
        <v>2255</v>
      </c>
      <c r="D1870" s="555" t="s">
        <v>24436</v>
      </c>
      <c r="E1870" s="557" t="s">
        <v>2254</v>
      </c>
      <c r="F1870" s="561">
        <v>114</v>
      </c>
    </row>
    <row r="1871" spans="1:6" ht="29" x14ac:dyDescent="0.35">
      <c r="A1871" s="557" t="s">
        <v>656</v>
      </c>
      <c r="B1871" s="557" t="s">
        <v>1244</v>
      </c>
      <c r="C1871" s="557" t="s">
        <v>2253</v>
      </c>
      <c r="D1871" s="555" t="s">
        <v>24437</v>
      </c>
      <c r="E1871" s="557" t="s">
        <v>2252</v>
      </c>
      <c r="F1871" s="561">
        <v>177</v>
      </c>
    </row>
    <row r="1872" spans="1:6" x14ac:dyDescent="0.35">
      <c r="A1872" s="557" t="s">
        <v>656</v>
      </c>
      <c r="B1872" s="557" t="s">
        <v>1244</v>
      </c>
      <c r="C1872" s="557" t="s">
        <v>2251</v>
      </c>
      <c r="D1872" s="555" t="s">
        <v>24438</v>
      </c>
      <c r="E1872" s="557" t="s">
        <v>2250</v>
      </c>
      <c r="F1872" s="561">
        <v>190</v>
      </c>
    </row>
    <row r="1873" spans="1:6" ht="29" x14ac:dyDescent="0.35">
      <c r="A1873" s="557" t="s">
        <v>656</v>
      </c>
      <c r="B1873" s="557" t="s">
        <v>1244</v>
      </c>
      <c r="C1873" s="557" t="s">
        <v>2249</v>
      </c>
      <c r="D1873" s="555" t="s">
        <v>24439</v>
      </c>
      <c r="E1873" s="557" t="s">
        <v>2248</v>
      </c>
      <c r="F1873" s="561">
        <v>89</v>
      </c>
    </row>
    <row r="1874" spans="1:6" ht="29" x14ac:dyDescent="0.35">
      <c r="A1874" s="562" t="s">
        <v>657</v>
      </c>
      <c r="B1874" s="562" t="s">
        <v>1245</v>
      </c>
      <c r="C1874" s="562" t="s">
        <v>2243</v>
      </c>
      <c r="D1874" s="555" t="s">
        <v>24440</v>
      </c>
      <c r="E1874" s="562" t="s">
        <v>2242</v>
      </c>
      <c r="F1874" s="561">
        <v>103</v>
      </c>
    </row>
    <row r="1875" spans="1:6" ht="29" x14ac:dyDescent="0.35">
      <c r="A1875" s="562" t="s">
        <v>657</v>
      </c>
      <c r="B1875" s="562" t="s">
        <v>1245</v>
      </c>
      <c r="C1875" s="562" t="s">
        <v>2247</v>
      </c>
      <c r="D1875" s="555" t="s">
        <v>24441</v>
      </c>
      <c r="E1875" s="562" t="s">
        <v>2246</v>
      </c>
      <c r="F1875" s="561">
        <v>168</v>
      </c>
    </row>
    <row r="1876" spans="1:6" x14ac:dyDescent="0.35">
      <c r="A1876" s="562" t="s">
        <v>657</v>
      </c>
      <c r="B1876" s="562" t="s">
        <v>1245</v>
      </c>
      <c r="C1876" s="562" t="s">
        <v>2241</v>
      </c>
      <c r="D1876" s="555" t="s">
        <v>24442</v>
      </c>
      <c r="E1876" s="562" t="s">
        <v>2240</v>
      </c>
      <c r="F1876" s="561">
        <v>138</v>
      </c>
    </row>
    <row r="1877" spans="1:6" ht="29" x14ac:dyDescent="0.35">
      <c r="A1877" s="562" t="s">
        <v>657</v>
      </c>
      <c r="B1877" s="562" t="s">
        <v>1245</v>
      </c>
      <c r="C1877" s="562" t="s">
        <v>2239</v>
      </c>
      <c r="D1877" s="555" t="s">
        <v>24443</v>
      </c>
      <c r="E1877" s="562" t="s">
        <v>2238</v>
      </c>
      <c r="F1877" s="561">
        <v>148</v>
      </c>
    </row>
    <row r="1878" spans="1:6" ht="29" x14ac:dyDescent="0.35">
      <c r="A1878" s="562" t="s">
        <v>657</v>
      </c>
      <c r="B1878" s="562" t="s">
        <v>1245</v>
      </c>
      <c r="C1878" s="562" t="s">
        <v>2245</v>
      </c>
      <c r="D1878" s="555" t="s">
        <v>24444</v>
      </c>
      <c r="E1878" s="562" t="s">
        <v>2244</v>
      </c>
      <c r="F1878" s="561">
        <v>103</v>
      </c>
    </row>
    <row r="1879" spans="1:6" ht="29" x14ac:dyDescent="0.35">
      <c r="A1879" s="557" t="s">
        <v>658</v>
      </c>
      <c r="B1879" s="557" t="s">
        <v>1246</v>
      </c>
      <c r="C1879" s="557" t="s">
        <v>2243</v>
      </c>
      <c r="D1879" s="555" t="s">
        <v>24445</v>
      </c>
      <c r="E1879" s="557" t="s">
        <v>2242</v>
      </c>
      <c r="F1879" s="561">
        <v>102</v>
      </c>
    </row>
    <row r="1880" spans="1:6" ht="29" x14ac:dyDescent="0.35">
      <c r="A1880" s="557" t="s">
        <v>658</v>
      </c>
      <c r="B1880" s="557" t="s">
        <v>1246</v>
      </c>
      <c r="C1880" s="557" t="s">
        <v>2241</v>
      </c>
      <c r="D1880" s="555" t="s">
        <v>24446</v>
      </c>
      <c r="E1880" s="557" t="s">
        <v>2240</v>
      </c>
      <c r="F1880" s="561">
        <v>137</v>
      </c>
    </row>
    <row r="1881" spans="1:6" ht="29" x14ac:dyDescent="0.35">
      <c r="A1881" s="557" t="s">
        <v>658</v>
      </c>
      <c r="B1881" s="557" t="s">
        <v>1246</v>
      </c>
      <c r="C1881" s="557" t="s">
        <v>2239</v>
      </c>
      <c r="D1881" s="555" t="s">
        <v>24447</v>
      </c>
      <c r="E1881" s="557" t="s">
        <v>2238</v>
      </c>
      <c r="F1881" s="561">
        <v>148</v>
      </c>
    </row>
    <row r="1882" spans="1:6" ht="29" x14ac:dyDescent="0.35">
      <c r="A1882" s="557" t="s">
        <v>658</v>
      </c>
      <c r="B1882" s="557" t="s">
        <v>1246</v>
      </c>
      <c r="C1882" s="557" t="s">
        <v>2237</v>
      </c>
      <c r="D1882" s="555" t="s">
        <v>24448</v>
      </c>
      <c r="E1882" s="557" t="s">
        <v>2236</v>
      </c>
      <c r="F1882" s="561">
        <v>102</v>
      </c>
    </row>
    <row r="1883" spans="1:6" ht="29" x14ac:dyDescent="0.35">
      <c r="A1883" s="557" t="s">
        <v>658</v>
      </c>
      <c r="B1883" s="557" t="s">
        <v>1246</v>
      </c>
      <c r="C1883" s="557" t="s">
        <v>2235</v>
      </c>
      <c r="D1883" s="555" t="s">
        <v>24449</v>
      </c>
      <c r="E1883" s="557" t="s">
        <v>2234</v>
      </c>
      <c r="F1883" s="561">
        <v>171</v>
      </c>
    </row>
    <row r="1884" spans="1:6" ht="29" x14ac:dyDescent="0.35">
      <c r="A1884" s="557" t="s">
        <v>659</v>
      </c>
      <c r="B1884" s="557" t="s">
        <v>1247</v>
      </c>
      <c r="C1884" s="557" t="s">
        <v>2233</v>
      </c>
      <c r="D1884" s="555" t="s">
        <v>24450</v>
      </c>
      <c r="E1884" s="557" t="s">
        <v>2232</v>
      </c>
      <c r="F1884" s="561">
        <v>246</v>
      </c>
    </row>
    <row r="1885" spans="1:6" x14ac:dyDescent="0.35">
      <c r="A1885" s="557" t="s">
        <v>659</v>
      </c>
      <c r="B1885" s="557" t="s">
        <v>1247</v>
      </c>
      <c r="C1885" s="557" t="s">
        <v>2231</v>
      </c>
      <c r="D1885" s="555" t="s">
        <v>24451</v>
      </c>
      <c r="E1885" s="557" t="s">
        <v>2230</v>
      </c>
      <c r="F1885" s="561">
        <v>58</v>
      </c>
    </row>
    <row r="1886" spans="1:6" x14ac:dyDescent="0.35">
      <c r="A1886" s="557" t="s">
        <v>659</v>
      </c>
      <c r="B1886" s="557" t="s">
        <v>1247</v>
      </c>
      <c r="C1886" s="557" t="s">
        <v>1927</v>
      </c>
      <c r="D1886" s="555" t="s">
        <v>24452</v>
      </c>
      <c r="E1886" s="557" t="s">
        <v>1926</v>
      </c>
      <c r="F1886" s="561">
        <v>43</v>
      </c>
    </row>
    <row r="1887" spans="1:6" ht="29" x14ac:dyDescent="0.35">
      <c r="A1887" s="557" t="s">
        <v>659</v>
      </c>
      <c r="B1887" s="557" t="s">
        <v>1247</v>
      </c>
      <c r="C1887" s="557" t="s">
        <v>2229</v>
      </c>
      <c r="D1887" s="555" t="s">
        <v>24453</v>
      </c>
      <c r="E1887" s="557" t="s">
        <v>2228</v>
      </c>
      <c r="F1887" s="561">
        <v>43</v>
      </c>
    </row>
    <row r="1888" spans="1:6" ht="29" x14ac:dyDescent="0.35">
      <c r="A1888" s="557" t="s">
        <v>659</v>
      </c>
      <c r="B1888" s="557" t="s">
        <v>1247</v>
      </c>
      <c r="C1888" s="557" t="s">
        <v>2227</v>
      </c>
      <c r="D1888" s="555" t="s">
        <v>24454</v>
      </c>
      <c r="E1888" s="557" t="s">
        <v>2226</v>
      </c>
      <c r="F1888" s="561">
        <v>130</v>
      </c>
    </row>
    <row r="1889" spans="1:6" x14ac:dyDescent="0.35">
      <c r="A1889" s="557" t="s">
        <v>660</v>
      </c>
      <c r="B1889" s="557" t="s">
        <v>1248</v>
      </c>
      <c r="C1889" s="557" t="s">
        <v>2213</v>
      </c>
      <c r="D1889" s="555" t="s">
        <v>24455</v>
      </c>
      <c r="E1889" s="557" t="s">
        <v>2212</v>
      </c>
      <c r="F1889" s="561">
        <v>55</v>
      </c>
    </row>
    <row r="1890" spans="1:6" ht="29" x14ac:dyDescent="0.35">
      <c r="A1890" s="557" t="s">
        <v>660</v>
      </c>
      <c r="B1890" s="557" t="s">
        <v>1248</v>
      </c>
      <c r="C1890" s="557" t="s">
        <v>2225</v>
      </c>
      <c r="D1890" s="555" t="s">
        <v>24456</v>
      </c>
      <c r="E1890" s="557" t="s">
        <v>2224</v>
      </c>
      <c r="F1890" s="561">
        <v>135</v>
      </c>
    </row>
    <row r="1891" spans="1:6" x14ac:dyDescent="0.35">
      <c r="A1891" s="557" t="s">
        <v>660</v>
      </c>
      <c r="B1891" s="557" t="s">
        <v>1248</v>
      </c>
      <c r="C1891" s="557" t="s">
        <v>2223</v>
      </c>
      <c r="D1891" s="555" t="s">
        <v>24457</v>
      </c>
      <c r="E1891" s="557" t="s">
        <v>2222</v>
      </c>
      <c r="F1891" s="561">
        <v>189</v>
      </c>
    </row>
    <row r="1892" spans="1:6" x14ac:dyDescent="0.35">
      <c r="A1892" s="557" t="s">
        <v>660</v>
      </c>
      <c r="B1892" s="557" t="s">
        <v>1248</v>
      </c>
      <c r="C1892" s="557" t="s">
        <v>2221</v>
      </c>
      <c r="D1892" s="555" t="s">
        <v>24458</v>
      </c>
      <c r="E1892" s="557" t="s">
        <v>2220</v>
      </c>
      <c r="F1892" s="561">
        <v>81</v>
      </c>
    </row>
    <row r="1893" spans="1:6" ht="29" x14ac:dyDescent="0.35">
      <c r="A1893" s="562" t="s">
        <v>661</v>
      </c>
      <c r="B1893" s="562" t="s">
        <v>1249</v>
      </c>
      <c r="C1893" s="562" t="s">
        <v>2219</v>
      </c>
      <c r="D1893" s="555" t="s">
        <v>24459</v>
      </c>
      <c r="E1893" s="562" t="s">
        <v>2218</v>
      </c>
      <c r="F1893" s="561">
        <v>140</v>
      </c>
    </row>
    <row r="1894" spans="1:6" ht="29" x14ac:dyDescent="0.35">
      <c r="A1894" s="562" t="s">
        <v>661</v>
      </c>
      <c r="B1894" s="562" t="s">
        <v>1249</v>
      </c>
      <c r="C1894" s="562" t="s">
        <v>2217</v>
      </c>
      <c r="D1894" s="555" t="s">
        <v>24460</v>
      </c>
      <c r="E1894" s="562" t="s">
        <v>2216</v>
      </c>
      <c r="F1894" s="561">
        <v>224</v>
      </c>
    </row>
    <row r="1895" spans="1:6" x14ac:dyDescent="0.35">
      <c r="A1895" s="562" t="s">
        <v>661</v>
      </c>
      <c r="B1895" s="562" t="s">
        <v>1249</v>
      </c>
      <c r="C1895" s="562" t="s">
        <v>2215</v>
      </c>
      <c r="D1895" s="555" t="s">
        <v>24461</v>
      </c>
      <c r="E1895" s="562" t="s">
        <v>2214</v>
      </c>
      <c r="F1895" s="561">
        <v>140</v>
      </c>
    </row>
    <row r="1896" spans="1:6" x14ac:dyDescent="0.35">
      <c r="A1896" s="562" t="s">
        <v>661</v>
      </c>
      <c r="B1896" s="562" t="s">
        <v>1249</v>
      </c>
      <c r="C1896" s="562" t="s">
        <v>2213</v>
      </c>
      <c r="D1896" s="555" t="s">
        <v>24462</v>
      </c>
      <c r="E1896" s="562" t="s">
        <v>2212</v>
      </c>
      <c r="F1896" s="561">
        <v>56</v>
      </c>
    </row>
    <row r="1897" spans="1:6" x14ac:dyDescent="0.35">
      <c r="A1897" s="557" t="s">
        <v>662</v>
      </c>
      <c r="B1897" s="557" t="s">
        <v>1250</v>
      </c>
      <c r="C1897" s="557" t="s">
        <v>2211</v>
      </c>
      <c r="D1897" s="555" t="s">
        <v>24463</v>
      </c>
      <c r="E1897" s="557" t="s">
        <v>2210</v>
      </c>
      <c r="F1897" s="561">
        <v>170</v>
      </c>
    </row>
    <row r="1898" spans="1:6" x14ac:dyDescent="0.35">
      <c r="A1898" s="557" t="s">
        <v>662</v>
      </c>
      <c r="B1898" s="557" t="s">
        <v>1250</v>
      </c>
      <c r="C1898" s="557" t="s">
        <v>2209</v>
      </c>
      <c r="D1898" s="555" t="s">
        <v>24464</v>
      </c>
      <c r="E1898" s="557" t="s">
        <v>2208</v>
      </c>
      <c r="F1898" s="561">
        <v>277</v>
      </c>
    </row>
    <row r="1899" spans="1:6" x14ac:dyDescent="0.35">
      <c r="A1899" s="557" t="s">
        <v>662</v>
      </c>
      <c r="B1899" s="557" t="s">
        <v>1250</v>
      </c>
      <c r="C1899" s="557" t="s">
        <v>2207</v>
      </c>
      <c r="D1899" s="555" t="s">
        <v>24465</v>
      </c>
      <c r="E1899" s="557" t="s">
        <v>2206</v>
      </c>
      <c r="F1899" s="561">
        <v>139</v>
      </c>
    </row>
    <row r="1900" spans="1:6" x14ac:dyDescent="0.35">
      <c r="A1900" s="557" t="s">
        <v>662</v>
      </c>
      <c r="B1900" s="557" t="s">
        <v>1250</v>
      </c>
      <c r="C1900" s="557" t="s">
        <v>2205</v>
      </c>
      <c r="D1900" s="555" t="s">
        <v>24466</v>
      </c>
      <c r="E1900" s="557" t="s">
        <v>2204</v>
      </c>
      <c r="F1900" s="561">
        <v>149</v>
      </c>
    </row>
    <row r="1901" spans="1:6" x14ac:dyDescent="0.35">
      <c r="A1901" s="562" t="s">
        <v>663</v>
      </c>
      <c r="B1901" s="562" t="s">
        <v>1251</v>
      </c>
      <c r="C1901" s="562" t="s">
        <v>2195</v>
      </c>
      <c r="D1901" s="555" t="s">
        <v>24467</v>
      </c>
      <c r="E1901" s="562" t="s">
        <v>2194</v>
      </c>
      <c r="F1901" s="561">
        <v>284</v>
      </c>
    </row>
    <row r="1902" spans="1:6" x14ac:dyDescent="0.35">
      <c r="A1902" s="562" t="s">
        <v>663</v>
      </c>
      <c r="B1902" s="562" t="s">
        <v>1251</v>
      </c>
      <c r="C1902" s="562" t="s">
        <v>2203</v>
      </c>
      <c r="D1902" s="555" t="s">
        <v>24468</v>
      </c>
      <c r="E1902" s="562" t="s">
        <v>2202</v>
      </c>
      <c r="F1902" s="561">
        <v>126</v>
      </c>
    </row>
    <row r="1903" spans="1:6" x14ac:dyDescent="0.35">
      <c r="A1903" s="557" t="s">
        <v>664</v>
      </c>
      <c r="B1903" s="557" t="s">
        <v>1252</v>
      </c>
      <c r="C1903" s="557" t="s">
        <v>2164</v>
      </c>
      <c r="D1903" s="555" t="s">
        <v>24469</v>
      </c>
      <c r="E1903" s="557" t="s">
        <v>2163</v>
      </c>
      <c r="F1903" s="561">
        <v>44</v>
      </c>
    </row>
    <row r="1904" spans="1:6" ht="29" x14ac:dyDescent="0.35">
      <c r="A1904" s="557" t="s">
        <v>664</v>
      </c>
      <c r="B1904" s="557" t="s">
        <v>1252</v>
      </c>
      <c r="C1904" s="557" t="s">
        <v>2201</v>
      </c>
      <c r="D1904" s="555" t="s">
        <v>24470</v>
      </c>
      <c r="E1904" s="557" t="s">
        <v>2200</v>
      </c>
      <c r="F1904" s="561">
        <v>101</v>
      </c>
    </row>
    <row r="1905" spans="1:6" ht="29" x14ac:dyDescent="0.35">
      <c r="A1905" s="557" t="s">
        <v>664</v>
      </c>
      <c r="B1905" s="557" t="s">
        <v>1252</v>
      </c>
      <c r="C1905" s="557" t="s">
        <v>2199</v>
      </c>
      <c r="D1905" s="555" t="s">
        <v>24471</v>
      </c>
      <c r="E1905" s="557" t="s">
        <v>2198</v>
      </c>
      <c r="F1905" s="561">
        <v>168</v>
      </c>
    </row>
    <row r="1906" spans="1:6" ht="29" x14ac:dyDescent="0.35">
      <c r="A1906" s="557" t="s">
        <v>664</v>
      </c>
      <c r="B1906" s="557" t="s">
        <v>1252</v>
      </c>
      <c r="C1906" s="557" t="s">
        <v>2197</v>
      </c>
      <c r="D1906" s="555" t="s">
        <v>24472</v>
      </c>
      <c r="E1906" s="557" t="s">
        <v>2196</v>
      </c>
      <c r="F1906" s="561">
        <v>67</v>
      </c>
    </row>
    <row r="1907" spans="1:6" x14ac:dyDescent="0.35">
      <c r="A1907" s="562" t="s">
        <v>665</v>
      </c>
      <c r="B1907" s="562" t="s">
        <v>1253</v>
      </c>
      <c r="C1907" s="562" t="s">
        <v>2195</v>
      </c>
      <c r="D1907" s="555" t="s">
        <v>24473</v>
      </c>
      <c r="E1907" s="562" t="s">
        <v>2194</v>
      </c>
      <c r="F1907" s="561">
        <v>283</v>
      </c>
    </row>
    <row r="1908" spans="1:6" ht="29" x14ac:dyDescent="0.35">
      <c r="A1908" s="562" t="s">
        <v>665</v>
      </c>
      <c r="B1908" s="562" t="s">
        <v>1253</v>
      </c>
      <c r="C1908" s="562" t="s">
        <v>2193</v>
      </c>
      <c r="D1908" s="555" t="s">
        <v>24474</v>
      </c>
      <c r="E1908" s="562" t="s">
        <v>2192</v>
      </c>
      <c r="F1908" s="561">
        <v>67</v>
      </c>
    </row>
    <row r="1909" spans="1:6" x14ac:dyDescent="0.35">
      <c r="A1909" s="562" t="s">
        <v>666</v>
      </c>
      <c r="B1909" s="562" t="s">
        <v>1254</v>
      </c>
      <c r="C1909" s="562" t="s">
        <v>2191</v>
      </c>
      <c r="D1909" s="555" t="s">
        <v>24475</v>
      </c>
      <c r="E1909" s="557" t="s">
        <v>2190</v>
      </c>
      <c r="F1909" s="561">
        <v>103</v>
      </c>
    </row>
    <row r="1910" spans="1:6" x14ac:dyDescent="0.35">
      <c r="A1910" s="562" t="s">
        <v>666</v>
      </c>
      <c r="B1910" s="562" t="s">
        <v>1254</v>
      </c>
      <c r="C1910" s="562" t="s">
        <v>2189</v>
      </c>
      <c r="D1910" s="555" t="s">
        <v>24476</v>
      </c>
      <c r="E1910" s="557" t="s">
        <v>2188</v>
      </c>
      <c r="F1910" s="561">
        <v>195</v>
      </c>
    </row>
    <row r="1911" spans="1:6" x14ac:dyDescent="0.35">
      <c r="A1911" s="562" t="s">
        <v>666</v>
      </c>
      <c r="B1911" s="562" t="s">
        <v>1254</v>
      </c>
      <c r="C1911" s="562" t="s">
        <v>2187</v>
      </c>
      <c r="D1911" s="555" t="s">
        <v>24477</v>
      </c>
      <c r="E1911" s="557" t="s">
        <v>2186</v>
      </c>
      <c r="F1911" s="561">
        <v>115</v>
      </c>
    </row>
    <row r="1912" spans="1:6" x14ac:dyDescent="0.35">
      <c r="A1912" s="562" t="s">
        <v>666</v>
      </c>
      <c r="B1912" s="562" t="s">
        <v>1254</v>
      </c>
      <c r="C1912" s="562" t="s">
        <v>2185</v>
      </c>
      <c r="D1912" s="555" t="s">
        <v>24478</v>
      </c>
      <c r="E1912" s="557" t="s">
        <v>2184</v>
      </c>
      <c r="F1912" s="561">
        <v>161</v>
      </c>
    </row>
    <row r="1913" spans="1:6" x14ac:dyDescent="0.35">
      <c r="A1913" s="562" t="s">
        <v>666</v>
      </c>
      <c r="B1913" s="562" t="s">
        <v>1254</v>
      </c>
      <c r="C1913" s="562" t="s">
        <v>2183</v>
      </c>
      <c r="D1913" s="555" t="s">
        <v>24479</v>
      </c>
      <c r="E1913" s="557" t="s">
        <v>2182</v>
      </c>
      <c r="F1913" s="561">
        <v>92</v>
      </c>
    </row>
    <row r="1914" spans="1:6" ht="29" x14ac:dyDescent="0.35">
      <c r="A1914" s="557" t="s">
        <v>667</v>
      </c>
      <c r="B1914" s="557" t="s">
        <v>1255</v>
      </c>
      <c r="C1914" s="557" t="s">
        <v>2181</v>
      </c>
      <c r="D1914" s="555" t="s">
        <v>24480</v>
      </c>
      <c r="E1914" s="557" t="s">
        <v>2180</v>
      </c>
      <c r="F1914" s="561">
        <v>132</v>
      </c>
    </row>
    <row r="1915" spans="1:6" ht="29" x14ac:dyDescent="0.35">
      <c r="A1915" s="557" t="s">
        <v>667</v>
      </c>
      <c r="B1915" s="557" t="s">
        <v>1255</v>
      </c>
      <c r="C1915" s="557" t="s">
        <v>2179</v>
      </c>
      <c r="D1915" s="555" t="s">
        <v>24481</v>
      </c>
      <c r="E1915" s="557" t="s">
        <v>2178</v>
      </c>
      <c r="F1915" s="561">
        <v>132</v>
      </c>
    </row>
    <row r="1916" spans="1:6" ht="29" x14ac:dyDescent="0.35">
      <c r="A1916" s="557" t="s">
        <v>667</v>
      </c>
      <c r="B1916" s="557" t="s">
        <v>1255</v>
      </c>
      <c r="C1916" s="557" t="s">
        <v>2177</v>
      </c>
      <c r="D1916" s="555" t="s">
        <v>24482</v>
      </c>
      <c r="E1916" s="557" t="s">
        <v>2176</v>
      </c>
      <c r="F1916" s="561">
        <v>202</v>
      </c>
    </row>
    <row r="1917" spans="1:6" ht="29" x14ac:dyDescent="0.35">
      <c r="A1917" s="557" t="s">
        <v>667</v>
      </c>
      <c r="B1917" s="557" t="s">
        <v>1255</v>
      </c>
      <c r="C1917" s="557" t="s">
        <v>2175</v>
      </c>
      <c r="D1917" s="555" t="s">
        <v>24483</v>
      </c>
      <c r="E1917" s="557" t="s">
        <v>2174</v>
      </c>
      <c r="F1917" s="561">
        <v>120</v>
      </c>
    </row>
    <row r="1918" spans="1:6" ht="29" x14ac:dyDescent="0.35">
      <c r="A1918" s="557" t="s">
        <v>667</v>
      </c>
      <c r="B1918" s="557" t="s">
        <v>1255</v>
      </c>
      <c r="C1918" s="557" t="s">
        <v>2173</v>
      </c>
      <c r="D1918" s="555" t="s">
        <v>24484</v>
      </c>
      <c r="E1918" s="557" t="s">
        <v>2172</v>
      </c>
      <c r="F1918" s="561">
        <v>144</v>
      </c>
    </row>
    <row r="1919" spans="1:6" ht="29" x14ac:dyDescent="0.35">
      <c r="A1919" s="557" t="s">
        <v>668</v>
      </c>
      <c r="B1919" s="557" t="s">
        <v>1256</v>
      </c>
      <c r="C1919" s="557" t="s">
        <v>2164</v>
      </c>
      <c r="D1919" s="555" t="s">
        <v>24485</v>
      </c>
      <c r="E1919" s="557" t="s">
        <v>2163</v>
      </c>
      <c r="F1919" s="561">
        <v>48</v>
      </c>
    </row>
    <row r="1920" spans="1:6" ht="29" x14ac:dyDescent="0.35">
      <c r="A1920" s="557" t="s">
        <v>668</v>
      </c>
      <c r="B1920" s="557" t="s">
        <v>1256</v>
      </c>
      <c r="C1920" s="557" t="s">
        <v>2171</v>
      </c>
      <c r="D1920" s="555" t="s">
        <v>24486</v>
      </c>
      <c r="E1920" s="557" t="s">
        <v>2170</v>
      </c>
      <c r="F1920" s="561">
        <v>134</v>
      </c>
    </row>
    <row r="1921" spans="1:6" ht="29" x14ac:dyDescent="0.35">
      <c r="A1921" s="557" t="s">
        <v>668</v>
      </c>
      <c r="B1921" s="557" t="s">
        <v>1256</v>
      </c>
      <c r="C1921" s="557" t="s">
        <v>2169</v>
      </c>
      <c r="D1921" s="555" t="s">
        <v>24487</v>
      </c>
      <c r="E1921" s="557" t="s">
        <v>2094</v>
      </c>
      <c r="F1921" s="561">
        <v>182</v>
      </c>
    </row>
    <row r="1922" spans="1:6" ht="29" x14ac:dyDescent="0.35">
      <c r="A1922" s="557" t="s">
        <v>668</v>
      </c>
      <c r="B1922" s="557" t="s">
        <v>1256</v>
      </c>
      <c r="C1922" s="557" t="s">
        <v>2168</v>
      </c>
      <c r="D1922" s="555" t="s">
        <v>24488</v>
      </c>
      <c r="E1922" s="557" t="s">
        <v>2167</v>
      </c>
      <c r="F1922" s="561">
        <v>122</v>
      </c>
    </row>
    <row r="1923" spans="1:6" x14ac:dyDescent="0.35">
      <c r="A1923" s="557" t="s">
        <v>669</v>
      </c>
      <c r="B1923" s="557" t="s">
        <v>1257</v>
      </c>
      <c r="C1923" s="557" t="s">
        <v>1959</v>
      </c>
      <c r="D1923" s="555" t="s">
        <v>24489</v>
      </c>
      <c r="E1923" s="557" t="s">
        <v>1958</v>
      </c>
      <c r="F1923" s="561">
        <v>168</v>
      </c>
    </row>
    <row r="1924" spans="1:6" x14ac:dyDescent="0.35">
      <c r="A1924" s="557" t="s">
        <v>669</v>
      </c>
      <c r="B1924" s="557" t="s">
        <v>1257</v>
      </c>
      <c r="C1924" s="557" t="s">
        <v>2166</v>
      </c>
      <c r="D1924" s="555" t="s">
        <v>24490</v>
      </c>
      <c r="E1924" s="557" t="s">
        <v>2165</v>
      </c>
      <c r="F1924" s="561">
        <v>100</v>
      </c>
    </row>
    <row r="1925" spans="1:6" x14ac:dyDescent="0.35">
      <c r="A1925" s="557" t="s">
        <v>669</v>
      </c>
      <c r="B1925" s="557" t="s">
        <v>1257</v>
      </c>
      <c r="C1925" s="557" t="s">
        <v>2154</v>
      </c>
      <c r="D1925" s="555" t="s">
        <v>24491</v>
      </c>
      <c r="E1925" s="557" t="s">
        <v>2153</v>
      </c>
      <c r="F1925" s="561">
        <v>45</v>
      </c>
    </row>
    <row r="1926" spans="1:6" x14ac:dyDescent="0.35">
      <c r="A1926" s="557" t="s">
        <v>669</v>
      </c>
      <c r="B1926" s="557" t="s">
        <v>1257</v>
      </c>
      <c r="C1926" s="557" t="s">
        <v>2152</v>
      </c>
      <c r="D1926" s="555" t="s">
        <v>24492</v>
      </c>
      <c r="E1926" s="557" t="s">
        <v>2151</v>
      </c>
      <c r="F1926" s="561">
        <v>67</v>
      </c>
    </row>
    <row r="1927" spans="1:6" ht="29" x14ac:dyDescent="0.35">
      <c r="A1927" s="562" t="s">
        <v>670</v>
      </c>
      <c r="B1927" s="562" t="s">
        <v>1258</v>
      </c>
      <c r="C1927" s="562" t="s">
        <v>2164</v>
      </c>
      <c r="D1927" s="555" t="s">
        <v>24493</v>
      </c>
      <c r="E1927" s="562" t="s">
        <v>2163</v>
      </c>
      <c r="F1927" s="561">
        <v>47</v>
      </c>
    </row>
    <row r="1928" spans="1:6" ht="29" x14ac:dyDescent="0.35">
      <c r="A1928" s="562" t="s">
        <v>670</v>
      </c>
      <c r="B1928" s="562" t="s">
        <v>1258</v>
      </c>
      <c r="C1928" s="562" t="s">
        <v>2162</v>
      </c>
      <c r="D1928" s="555" t="s">
        <v>24494</v>
      </c>
      <c r="E1928" s="562" t="s">
        <v>2161</v>
      </c>
      <c r="F1928" s="561">
        <v>117</v>
      </c>
    </row>
    <row r="1929" spans="1:6" ht="29" x14ac:dyDescent="0.35">
      <c r="A1929" s="562" t="s">
        <v>670</v>
      </c>
      <c r="B1929" s="562" t="s">
        <v>1258</v>
      </c>
      <c r="C1929" s="562" t="s">
        <v>2160</v>
      </c>
      <c r="D1929" s="555" t="s">
        <v>24495</v>
      </c>
      <c r="E1929" s="562" t="s">
        <v>2159</v>
      </c>
      <c r="F1929" s="561">
        <v>258</v>
      </c>
    </row>
    <row r="1930" spans="1:6" ht="29" x14ac:dyDescent="0.35">
      <c r="A1930" s="562" t="s">
        <v>670</v>
      </c>
      <c r="B1930" s="562" t="s">
        <v>1258</v>
      </c>
      <c r="C1930" s="562" t="s">
        <v>2158</v>
      </c>
      <c r="D1930" s="555" t="s">
        <v>24496</v>
      </c>
      <c r="E1930" s="562" t="s">
        <v>2157</v>
      </c>
      <c r="F1930" s="561">
        <v>153</v>
      </c>
    </row>
    <row r="1931" spans="1:6" ht="29" x14ac:dyDescent="0.35">
      <c r="A1931" s="562" t="s">
        <v>670</v>
      </c>
      <c r="B1931" s="562" t="s">
        <v>1258</v>
      </c>
      <c r="C1931" s="562" t="s">
        <v>2156</v>
      </c>
      <c r="D1931" s="555" t="s">
        <v>24497</v>
      </c>
      <c r="E1931" s="562" t="s">
        <v>2155</v>
      </c>
      <c r="F1931" s="561">
        <v>60</v>
      </c>
    </row>
    <row r="1932" spans="1:6" ht="29" x14ac:dyDescent="0.35">
      <c r="A1932" s="562" t="s">
        <v>671</v>
      </c>
      <c r="B1932" s="562" t="s">
        <v>1259</v>
      </c>
      <c r="C1932" s="562" t="s">
        <v>1959</v>
      </c>
      <c r="D1932" s="555" t="s">
        <v>24498</v>
      </c>
      <c r="E1932" s="557" t="s">
        <v>1958</v>
      </c>
      <c r="F1932" s="561">
        <v>160</v>
      </c>
    </row>
    <row r="1933" spans="1:6" ht="29" x14ac:dyDescent="0.35">
      <c r="A1933" s="562" t="s">
        <v>671</v>
      </c>
      <c r="B1933" s="562" t="s">
        <v>1259</v>
      </c>
      <c r="C1933" s="562" t="s">
        <v>2154</v>
      </c>
      <c r="D1933" s="555" t="s">
        <v>24499</v>
      </c>
      <c r="E1933" s="557" t="s">
        <v>2153</v>
      </c>
      <c r="F1933" s="561">
        <v>42</v>
      </c>
    </row>
    <row r="1934" spans="1:6" ht="29" x14ac:dyDescent="0.35">
      <c r="A1934" s="562" t="s">
        <v>671</v>
      </c>
      <c r="B1934" s="562" t="s">
        <v>1259</v>
      </c>
      <c r="C1934" s="562" t="s">
        <v>2152</v>
      </c>
      <c r="D1934" s="555" t="s">
        <v>24500</v>
      </c>
      <c r="E1934" s="563" t="s">
        <v>2151</v>
      </c>
      <c r="F1934" s="561">
        <v>64</v>
      </c>
    </row>
    <row r="1935" spans="1:6" ht="29" x14ac:dyDescent="0.35">
      <c r="A1935" s="562" t="s">
        <v>671</v>
      </c>
      <c r="B1935" s="562" t="s">
        <v>1259</v>
      </c>
      <c r="C1935" s="562" t="s">
        <v>2150</v>
      </c>
      <c r="D1935" s="555" t="s">
        <v>24501</v>
      </c>
      <c r="E1935" s="557" t="s">
        <v>2149</v>
      </c>
      <c r="F1935" s="561">
        <v>191</v>
      </c>
    </row>
    <row r="1936" spans="1:6" ht="29" x14ac:dyDescent="0.35">
      <c r="A1936" s="562" t="s">
        <v>671</v>
      </c>
      <c r="B1936" s="562" t="s">
        <v>1259</v>
      </c>
      <c r="C1936" s="562" t="s">
        <v>2148</v>
      </c>
      <c r="D1936" s="555" t="s">
        <v>24502</v>
      </c>
      <c r="E1936" s="557" t="s">
        <v>2147</v>
      </c>
      <c r="F1936" s="561">
        <v>213</v>
      </c>
    </row>
    <row r="1937" spans="1:6" ht="29" x14ac:dyDescent="0.35">
      <c r="A1937" s="562" t="s">
        <v>671</v>
      </c>
      <c r="B1937" s="562" t="s">
        <v>1259</v>
      </c>
      <c r="C1937" s="562" t="s">
        <v>2146</v>
      </c>
      <c r="D1937" s="555" t="s">
        <v>24503</v>
      </c>
      <c r="E1937" s="557" t="s">
        <v>2145</v>
      </c>
      <c r="F1937" s="561">
        <v>128</v>
      </c>
    </row>
    <row r="1938" spans="1:6" x14ac:dyDescent="0.35">
      <c r="A1938" s="562" t="s">
        <v>672</v>
      </c>
      <c r="B1938" s="562" t="s">
        <v>1260</v>
      </c>
      <c r="C1938" s="562" t="s">
        <v>2110</v>
      </c>
      <c r="D1938" s="555" t="s">
        <v>24504</v>
      </c>
      <c r="E1938" s="562" t="s">
        <v>2109</v>
      </c>
      <c r="F1938" s="561">
        <v>50</v>
      </c>
    </row>
    <row r="1939" spans="1:6" x14ac:dyDescent="0.35">
      <c r="A1939" s="562" t="s">
        <v>672</v>
      </c>
      <c r="B1939" s="562" t="s">
        <v>1260</v>
      </c>
      <c r="C1939" s="562" t="s">
        <v>2144</v>
      </c>
      <c r="D1939" s="555" t="s">
        <v>24505</v>
      </c>
      <c r="E1939" s="562" t="s">
        <v>2143</v>
      </c>
      <c r="F1939" s="561">
        <v>155</v>
      </c>
    </row>
    <row r="1940" spans="1:6" x14ac:dyDescent="0.35">
      <c r="A1940" s="562" t="s">
        <v>672</v>
      </c>
      <c r="B1940" s="562" t="s">
        <v>1260</v>
      </c>
      <c r="C1940" s="562" t="s">
        <v>2142</v>
      </c>
      <c r="D1940" s="555" t="s">
        <v>24506</v>
      </c>
      <c r="E1940" s="562" t="s">
        <v>2141</v>
      </c>
      <c r="F1940" s="561">
        <v>185</v>
      </c>
    </row>
    <row r="1941" spans="1:6" x14ac:dyDescent="0.35">
      <c r="A1941" s="557" t="s">
        <v>673</v>
      </c>
      <c r="B1941" s="557" t="s">
        <v>1261</v>
      </c>
      <c r="C1941" s="557" t="s">
        <v>2140</v>
      </c>
      <c r="D1941" s="555" t="s">
        <v>24507</v>
      </c>
      <c r="E1941" s="557" t="s">
        <v>2139</v>
      </c>
      <c r="F1941" s="561">
        <v>119</v>
      </c>
    </row>
    <row r="1942" spans="1:6" x14ac:dyDescent="0.35">
      <c r="A1942" s="557" t="s">
        <v>673</v>
      </c>
      <c r="B1942" s="557" t="s">
        <v>1261</v>
      </c>
      <c r="C1942" s="557" t="s">
        <v>2138</v>
      </c>
      <c r="D1942" s="555" t="s">
        <v>24508</v>
      </c>
      <c r="E1942" s="557" t="s">
        <v>2137</v>
      </c>
      <c r="F1942" s="561">
        <v>119</v>
      </c>
    </row>
    <row r="1943" spans="1:6" x14ac:dyDescent="0.35">
      <c r="A1943" s="557" t="s">
        <v>673</v>
      </c>
      <c r="B1943" s="557" t="s">
        <v>1261</v>
      </c>
      <c r="C1943" s="557" t="s">
        <v>2136</v>
      </c>
      <c r="D1943" s="555" t="s">
        <v>24509</v>
      </c>
      <c r="E1943" s="557" t="s">
        <v>2135</v>
      </c>
      <c r="F1943" s="561">
        <v>119</v>
      </c>
    </row>
    <row r="1944" spans="1:6" x14ac:dyDescent="0.35">
      <c r="A1944" s="557" t="s">
        <v>673</v>
      </c>
      <c r="B1944" s="557" t="s">
        <v>1261</v>
      </c>
      <c r="C1944" s="557" t="s">
        <v>2134</v>
      </c>
      <c r="D1944" s="555" t="s">
        <v>24510</v>
      </c>
      <c r="E1944" s="557" t="s">
        <v>2133</v>
      </c>
      <c r="F1944" s="561">
        <v>143</v>
      </c>
    </row>
    <row r="1945" spans="1:6" x14ac:dyDescent="0.35">
      <c r="A1945" s="557" t="s">
        <v>674</v>
      </c>
      <c r="B1945" s="557" t="s">
        <v>1262</v>
      </c>
      <c r="C1945" s="557" t="s">
        <v>2132</v>
      </c>
      <c r="D1945" s="555" t="s">
        <v>24511</v>
      </c>
      <c r="E1945" s="557" t="s">
        <v>2131</v>
      </c>
      <c r="F1945" s="561">
        <v>116</v>
      </c>
    </row>
    <row r="1946" spans="1:6" x14ac:dyDescent="0.35">
      <c r="A1946" s="557" t="s">
        <v>674</v>
      </c>
      <c r="B1946" s="557" t="s">
        <v>1262</v>
      </c>
      <c r="C1946" s="557" t="s">
        <v>2130</v>
      </c>
      <c r="D1946" s="555" t="s">
        <v>24512</v>
      </c>
      <c r="E1946" s="557" t="s">
        <v>2129</v>
      </c>
      <c r="F1946" s="561">
        <v>71</v>
      </c>
    </row>
    <row r="1947" spans="1:6" x14ac:dyDescent="0.35">
      <c r="A1947" s="557" t="s">
        <v>674</v>
      </c>
      <c r="B1947" s="557" t="s">
        <v>1262</v>
      </c>
      <c r="C1947" s="557" t="s">
        <v>2128</v>
      </c>
      <c r="D1947" s="555" t="s">
        <v>24513</v>
      </c>
      <c r="E1947" s="557" t="s">
        <v>2127</v>
      </c>
      <c r="F1947" s="561">
        <v>174</v>
      </c>
    </row>
    <row r="1948" spans="1:6" x14ac:dyDescent="0.35">
      <c r="A1948" s="557" t="s">
        <v>674</v>
      </c>
      <c r="B1948" s="557" t="s">
        <v>1262</v>
      </c>
      <c r="C1948" s="557" t="s">
        <v>2126</v>
      </c>
      <c r="D1948" s="555" t="s">
        <v>24514</v>
      </c>
      <c r="E1948" s="557" t="s">
        <v>2125</v>
      </c>
      <c r="F1948" s="561">
        <v>209</v>
      </c>
    </row>
    <row r="1949" spans="1:6" x14ac:dyDescent="0.35">
      <c r="A1949" s="557" t="s">
        <v>675</v>
      </c>
      <c r="B1949" s="557" t="s">
        <v>1263</v>
      </c>
      <c r="C1949" s="557" t="s">
        <v>2124</v>
      </c>
      <c r="D1949" s="555" t="s">
        <v>24515</v>
      </c>
      <c r="E1949" s="557" t="s">
        <v>2123</v>
      </c>
      <c r="F1949" s="561">
        <v>98</v>
      </c>
    </row>
    <row r="1950" spans="1:6" x14ac:dyDescent="0.35">
      <c r="A1950" s="557" t="s">
        <v>675</v>
      </c>
      <c r="B1950" s="557" t="s">
        <v>1263</v>
      </c>
      <c r="C1950" s="557" t="s">
        <v>2122</v>
      </c>
      <c r="D1950" s="555" t="s">
        <v>24516</v>
      </c>
      <c r="E1950" s="557" t="s">
        <v>2121</v>
      </c>
      <c r="F1950" s="561">
        <v>161</v>
      </c>
    </row>
    <row r="1951" spans="1:6" x14ac:dyDescent="0.35">
      <c r="A1951" s="557" t="s">
        <v>675</v>
      </c>
      <c r="B1951" s="557" t="s">
        <v>1263</v>
      </c>
      <c r="C1951" s="557" t="s">
        <v>2120</v>
      </c>
      <c r="D1951" s="555" t="s">
        <v>24517</v>
      </c>
      <c r="E1951" s="557" t="s">
        <v>2119</v>
      </c>
      <c r="F1951" s="561">
        <v>161</v>
      </c>
    </row>
    <row r="1952" spans="1:6" x14ac:dyDescent="0.35">
      <c r="A1952" s="557" t="s">
        <v>676</v>
      </c>
      <c r="B1952" s="557" t="s">
        <v>1264</v>
      </c>
      <c r="C1952" s="557" t="s">
        <v>2118</v>
      </c>
      <c r="D1952" s="555" t="s">
        <v>24518</v>
      </c>
      <c r="E1952" s="557" t="s">
        <v>2117</v>
      </c>
      <c r="F1952" s="561">
        <v>81</v>
      </c>
    </row>
    <row r="1953" spans="1:6" x14ac:dyDescent="0.35">
      <c r="A1953" s="557" t="s">
        <v>676</v>
      </c>
      <c r="B1953" s="557" t="s">
        <v>1264</v>
      </c>
      <c r="C1953" s="557" t="s">
        <v>2116</v>
      </c>
      <c r="D1953" s="555" t="s">
        <v>24519</v>
      </c>
      <c r="E1953" s="557" t="s">
        <v>2115</v>
      </c>
      <c r="F1953" s="561">
        <v>129</v>
      </c>
    </row>
    <row r="1954" spans="1:6" ht="29" x14ac:dyDescent="0.35">
      <c r="A1954" s="562" t="s">
        <v>677</v>
      </c>
      <c r="B1954" s="562" t="s">
        <v>1265</v>
      </c>
      <c r="C1954" s="562" t="s">
        <v>2114</v>
      </c>
      <c r="D1954" s="555" t="s">
        <v>24520</v>
      </c>
      <c r="E1954" s="562" t="s">
        <v>2113</v>
      </c>
      <c r="F1954" s="561">
        <v>263</v>
      </c>
    </row>
    <row r="1955" spans="1:6" ht="29" x14ac:dyDescent="0.35">
      <c r="A1955" s="562" t="s">
        <v>677</v>
      </c>
      <c r="B1955" s="562" t="s">
        <v>1265</v>
      </c>
      <c r="C1955" s="562" t="s">
        <v>2112</v>
      </c>
      <c r="D1955" s="555" t="s">
        <v>24521</v>
      </c>
      <c r="E1955" s="562" t="s">
        <v>2111</v>
      </c>
      <c r="F1955" s="561">
        <v>227</v>
      </c>
    </row>
    <row r="1956" spans="1:6" x14ac:dyDescent="0.35">
      <c r="A1956" s="562" t="s">
        <v>677</v>
      </c>
      <c r="B1956" s="562" t="s">
        <v>1265</v>
      </c>
      <c r="C1956" s="562" t="s">
        <v>2110</v>
      </c>
      <c r="D1956" s="555" t="s">
        <v>24522</v>
      </c>
      <c r="E1956" s="562" t="s">
        <v>2109</v>
      </c>
      <c r="F1956" s="561">
        <v>50</v>
      </c>
    </row>
    <row r="1957" spans="1:6" x14ac:dyDescent="0.35">
      <c r="A1957" s="562" t="s">
        <v>678</v>
      </c>
      <c r="B1957" s="562" t="s">
        <v>1266</v>
      </c>
      <c r="C1957" s="562" t="s">
        <v>2108</v>
      </c>
      <c r="D1957" s="555" t="s">
        <v>24523</v>
      </c>
      <c r="E1957" s="562" t="s">
        <v>2107</v>
      </c>
      <c r="F1957" s="561">
        <v>61</v>
      </c>
    </row>
    <row r="1958" spans="1:6" x14ac:dyDescent="0.35">
      <c r="A1958" s="562" t="s">
        <v>678</v>
      </c>
      <c r="B1958" s="562" t="s">
        <v>1266</v>
      </c>
      <c r="C1958" s="562" t="s">
        <v>2106</v>
      </c>
      <c r="D1958" s="555" t="s">
        <v>24524</v>
      </c>
      <c r="E1958" s="562" t="s">
        <v>2105</v>
      </c>
      <c r="F1958" s="561">
        <v>217</v>
      </c>
    </row>
    <row r="1959" spans="1:6" x14ac:dyDescent="0.35">
      <c r="A1959" s="562" t="s">
        <v>678</v>
      </c>
      <c r="B1959" s="562" t="s">
        <v>1266</v>
      </c>
      <c r="C1959" s="562" t="s">
        <v>2104</v>
      </c>
      <c r="D1959" s="555" t="s">
        <v>24525</v>
      </c>
      <c r="E1959" s="562" t="s">
        <v>2103</v>
      </c>
      <c r="F1959" s="561">
        <v>182</v>
      </c>
    </row>
    <row r="1960" spans="1:6" x14ac:dyDescent="0.35">
      <c r="A1960" s="562" t="s">
        <v>678</v>
      </c>
      <c r="B1960" s="562" t="s">
        <v>1266</v>
      </c>
      <c r="C1960" s="562" t="s">
        <v>2102</v>
      </c>
      <c r="D1960" s="555" t="s">
        <v>24526</v>
      </c>
      <c r="E1960" s="562" t="s">
        <v>2101</v>
      </c>
      <c r="F1960" s="561">
        <v>40</v>
      </c>
    </row>
    <row r="1961" spans="1:6" x14ac:dyDescent="0.35">
      <c r="A1961" s="557" t="s">
        <v>679</v>
      </c>
      <c r="B1961" s="557" t="s">
        <v>1267</v>
      </c>
      <c r="C1961" s="557" t="s">
        <v>2100</v>
      </c>
      <c r="D1961" s="555" t="s">
        <v>24527</v>
      </c>
      <c r="E1961" s="557" t="s">
        <v>2099</v>
      </c>
      <c r="F1961" s="561">
        <v>226</v>
      </c>
    </row>
    <row r="1962" spans="1:6" x14ac:dyDescent="0.35">
      <c r="A1962" s="557" t="s">
        <v>679</v>
      </c>
      <c r="B1962" s="557" t="s">
        <v>1267</v>
      </c>
      <c r="C1962" s="557" t="s">
        <v>2098</v>
      </c>
      <c r="D1962" s="555" t="s">
        <v>24528</v>
      </c>
      <c r="E1962" s="557" t="s">
        <v>2097</v>
      </c>
      <c r="F1962" s="561">
        <v>100</v>
      </c>
    </row>
    <row r="1963" spans="1:6" ht="29" x14ac:dyDescent="0.35">
      <c r="A1963" s="557" t="s">
        <v>679</v>
      </c>
      <c r="B1963" s="557" t="s">
        <v>1267</v>
      </c>
      <c r="C1963" s="557" t="s">
        <v>2096</v>
      </c>
      <c r="D1963" s="555" t="s">
        <v>24529</v>
      </c>
      <c r="E1963" s="557" t="s">
        <v>2095</v>
      </c>
      <c r="F1963" s="561">
        <v>88</v>
      </c>
    </row>
    <row r="1964" spans="1:6" ht="29" x14ac:dyDescent="0.35">
      <c r="A1964" s="557" t="s">
        <v>679</v>
      </c>
      <c r="B1964" s="557" t="s">
        <v>1267</v>
      </c>
      <c r="C1964" s="557" t="s">
        <v>2093</v>
      </c>
      <c r="D1964" s="555" t="s">
        <v>24530</v>
      </c>
      <c r="E1964" s="557" t="s">
        <v>2092</v>
      </c>
      <c r="F1964" s="561">
        <v>176</v>
      </c>
    </row>
    <row r="1965" spans="1:6" ht="29" x14ac:dyDescent="0.35">
      <c r="A1965" s="562" t="s">
        <v>680</v>
      </c>
      <c r="B1965" s="562" t="s">
        <v>1268</v>
      </c>
      <c r="C1965" s="562" t="s">
        <v>2091</v>
      </c>
      <c r="D1965" s="555" t="s">
        <v>24531</v>
      </c>
      <c r="E1965" s="562" t="s">
        <v>2090</v>
      </c>
      <c r="F1965" s="561">
        <v>61</v>
      </c>
    </row>
    <row r="1966" spans="1:6" ht="29" x14ac:dyDescent="0.35">
      <c r="A1966" s="562" t="s">
        <v>680</v>
      </c>
      <c r="B1966" s="562" t="s">
        <v>1268</v>
      </c>
      <c r="C1966" s="562" t="s">
        <v>2089</v>
      </c>
      <c r="D1966" s="555" t="s">
        <v>24532</v>
      </c>
      <c r="E1966" s="562" t="s">
        <v>2088</v>
      </c>
      <c r="F1966" s="561">
        <v>196</v>
      </c>
    </row>
    <row r="1967" spans="1:6" ht="29" x14ac:dyDescent="0.35">
      <c r="A1967" s="562" t="s">
        <v>680</v>
      </c>
      <c r="B1967" s="562" t="s">
        <v>1268</v>
      </c>
      <c r="C1967" s="562" t="s">
        <v>2087</v>
      </c>
      <c r="D1967" s="555" t="s">
        <v>24533</v>
      </c>
      <c r="E1967" s="562" t="s">
        <v>2086</v>
      </c>
      <c r="F1967" s="561">
        <v>173</v>
      </c>
    </row>
    <row r="1968" spans="1:6" ht="29" x14ac:dyDescent="0.35">
      <c r="A1968" s="562" t="s">
        <v>680</v>
      </c>
      <c r="B1968" s="562" t="s">
        <v>1268</v>
      </c>
      <c r="C1968" s="562" t="s">
        <v>2085</v>
      </c>
      <c r="D1968" s="555" t="s">
        <v>24534</v>
      </c>
      <c r="E1968" s="562" t="s">
        <v>2084</v>
      </c>
      <c r="F1968" s="561">
        <v>80</v>
      </c>
    </row>
    <row r="1969" spans="1:6" x14ac:dyDescent="0.35">
      <c r="A1969" s="557" t="s">
        <v>681</v>
      </c>
      <c r="B1969" s="557" t="s">
        <v>1269</v>
      </c>
      <c r="C1969" s="557" t="s">
        <v>2083</v>
      </c>
      <c r="D1969" s="555" t="s">
        <v>24535</v>
      </c>
      <c r="E1969" s="557" t="s">
        <v>2082</v>
      </c>
      <c r="F1969" s="561">
        <v>112</v>
      </c>
    </row>
    <row r="1970" spans="1:6" x14ac:dyDescent="0.35">
      <c r="A1970" s="557" t="s">
        <v>681</v>
      </c>
      <c r="B1970" s="557" t="s">
        <v>1269</v>
      </c>
      <c r="C1970" s="557" t="s">
        <v>2081</v>
      </c>
      <c r="D1970" s="555" t="s">
        <v>24536</v>
      </c>
      <c r="E1970" s="557" t="s">
        <v>2080</v>
      </c>
      <c r="F1970" s="561">
        <v>112</v>
      </c>
    </row>
    <row r="1971" spans="1:6" x14ac:dyDescent="0.35">
      <c r="A1971" s="557" t="s">
        <v>681</v>
      </c>
      <c r="B1971" s="557" t="s">
        <v>1269</v>
      </c>
      <c r="C1971" s="557" t="s">
        <v>2079</v>
      </c>
      <c r="D1971" s="555" t="s">
        <v>24537</v>
      </c>
      <c r="E1971" s="557" t="s">
        <v>2078</v>
      </c>
      <c r="F1971" s="561">
        <v>112</v>
      </c>
    </row>
    <row r="1972" spans="1:6" x14ac:dyDescent="0.35">
      <c r="A1972" s="557" t="s">
        <v>681</v>
      </c>
      <c r="B1972" s="557" t="s">
        <v>1269</v>
      </c>
      <c r="C1972" s="557" t="s">
        <v>1989</v>
      </c>
      <c r="D1972" s="555" t="s">
        <v>24538</v>
      </c>
      <c r="E1972" s="557" t="s">
        <v>1988</v>
      </c>
      <c r="F1972" s="561">
        <v>62</v>
      </c>
    </row>
    <row r="1973" spans="1:6" ht="29" x14ac:dyDescent="0.35">
      <c r="A1973" s="557" t="s">
        <v>681</v>
      </c>
      <c r="B1973" s="557" t="s">
        <v>1269</v>
      </c>
      <c r="C1973" s="557" t="s">
        <v>2077</v>
      </c>
      <c r="D1973" s="555" t="s">
        <v>24539</v>
      </c>
      <c r="E1973" s="557" t="s">
        <v>2076</v>
      </c>
      <c r="F1973" s="561">
        <v>75</v>
      </c>
    </row>
    <row r="1974" spans="1:6" x14ac:dyDescent="0.35">
      <c r="A1974" s="557" t="s">
        <v>681</v>
      </c>
      <c r="B1974" s="557" t="s">
        <v>1269</v>
      </c>
      <c r="C1974" s="557" t="s">
        <v>2075</v>
      </c>
      <c r="D1974" s="555" t="s">
        <v>24540</v>
      </c>
      <c r="E1974" s="557" t="s">
        <v>2074</v>
      </c>
      <c r="F1974" s="561">
        <v>75</v>
      </c>
    </row>
    <row r="1975" spans="1:6" x14ac:dyDescent="0.35">
      <c r="A1975" s="557" t="s">
        <v>681</v>
      </c>
      <c r="B1975" s="557" t="s">
        <v>1269</v>
      </c>
      <c r="C1975" s="557" t="s">
        <v>1985</v>
      </c>
      <c r="D1975" s="555" t="s">
        <v>24541</v>
      </c>
      <c r="E1975" s="557" t="s">
        <v>1984</v>
      </c>
      <c r="F1975" s="561">
        <v>62</v>
      </c>
    </row>
    <row r="1976" spans="1:6" ht="29" x14ac:dyDescent="0.35">
      <c r="A1976" s="557" t="s">
        <v>682</v>
      </c>
      <c r="B1976" s="557" t="s">
        <v>1270</v>
      </c>
      <c r="C1976" s="557" t="s">
        <v>2073</v>
      </c>
      <c r="D1976" s="555" t="s">
        <v>24542</v>
      </c>
      <c r="E1976" s="557" t="s">
        <v>2072</v>
      </c>
      <c r="F1976" s="561">
        <v>204</v>
      </c>
    </row>
    <row r="1977" spans="1:6" ht="29" x14ac:dyDescent="0.35">
      <c r="A1977" s="557" t="s">
        <v>682</v>
      </c>
      <c r="B1977" s="557" t="s">
        <v>1270</v>
      </c>
      <c r="C1977" s="557" t="s">
        <v>2071</v>
      </c>
      <c r="D1977" s="555" t="s">
        <v>24543</v>
      </c>
      <c r="E1977" s="557" t="s">
        <v>2070</v>
      </c>
      <c r="F1977" s="561">
        <v>180</v>
      </c>
    </row>
    <row r="1978" spans="1:6" ht="29" x14ac:dyDescent="0.35">
      <c r="A1978" s="557" t="s">
        <v>682</v>
      </c>
      <c r="B1978" s="557" t="s">
        <v>1270</v>
      </c>
      <c r="C1978" s="557" t="s">
        <v>2069</v>
      </c>
      <c r="D1978" s="555" t="s">
        <v>24544</v>
      </c>
      <c r="E1978" s="557" t="s">
        <v>2068</v>
      </c>
      <c r="F1978" s="561">
        <v>96</v>
      </c>
    </row>
    <row r="1979" spans="1:6" x14ac:dyDescent="0.35">
      <c r="A1979" s="557" t="s">
        <v>683</v>
      </c>
      <c r="B1979" s="557" t="s">
        <v>1271</v>
      </c>
      <c r="C1979" s="557" t="s">
        <v>2067</v>
      </c>
      <c r="D1979" s="555" t="s">
        <v>24545</v>
      </c>
      <c r="E1979" s="557" t="s">
        <v>2066</v>
      </c>
      <c r="F1979" s="561">
        <v>154</v>
      </c>
    </row>
    <row r="1980" spans="1:6" x14ac:dyDescent="0.35">
      <c r="A1980" s="557" t="s">
        <v>683</v>
      </c>
      <c r="B1980" s="557" t="s">
        <v>1271</v>
      </c>
      <c r="C1980" s="557" t="s">
        <v>2065</v>
      </c>
      <c r="D1980" s="555" t="s">
        <v>24546</v>
      </c>
      <c r="E1980" s="557" t="s">
        <v>2064</v>
      </c>
      <c r="F1980" s="561">
        <v>180</v>
      </c>
    </row>
    <row r="1981" spans="1:6" x14ac:dyDescent="0.35">
      <c r="A1981" s="557" t="s">
        <v>683</v>
      </c>
      <c r="B1981" s="557" t="s">
        <v>1271</v>
      </c>
      <c r="C1981" s="557" t="s">
        <v>2063</v>
      </c>
      <c r="D1981" s="555" t="s">
        <v>24547</v>
      </c>
      <c r="E1981" s="557" t="s">
        <v>2062</v>
      </c>
      <c r="F1981" s="561">
        <v>103</v>
      </c>
    </row>
    <row r="1982" spans="1:6" x14ac:dyDescent="0.35">
      <c r="A1982" s="557" t="s">
        <v>683</v>
      </c>
      <c r="B1982" s="557" t="s">
        <v>1271</v>
      </c>
      <c r="C1982" s="557" t="s">
        <v>2061</v>
      </c>
      <c r="D1982" s="555" t="s">
        <v>24548</v>
      </c>
      <c r="E1982" s="557" t="s">
        <v>2060</v>
      </c>
      <c r="F1982" s="561">
        <v>103</v>
      </c>
    </row>
    <row r="1983" spans="1:6" ht="29" x14ac:dyDescent="0.35">
      <c r="A1983" s="562" t="s">
        <v>684</v>
      </c>
      <c r="B1983" s="562" t="s">
        <v>1272</v>
      </c>
      <c r="C1983" s="562" t="s">
        <v>2059</v>
      </c>
      <c r="D1983" s="555" t="s">
        <v>24549</v>
      </c>
      <c r="E1983" s="562" t="s">
        <v>2058</v>
      </c>
      <c r="F1983" s="561">
        <v>124</v>
      </c>
    </row>
    <row r="1984" spans="1:6" ht="29" x14ac:dyDescent="0.35">
      <c r="A1984" s="562" t="s">
        <v>684</v>
      </c>
      <c r="B1984" s="562" t="s">
        <v>1272</v>
      </c>
      <c r="C1984" s="562" t="s">
        <v>2057</v>
      </c>
      <c r="D1984" s="555" t="s">
        <v>24550</v>
      </c>
      <c r="E1984" s="562" t="s">
        <v>2056</v>
      </c>
      <c r="F1984" s="561">
        <v>62</v>
      </c>
    </row>
    <row r="1985" spans="1:6" ht="29" x14ac:dyDescent="0.35">
      <c r="A1985" s="562" t="s">
        <v>684</v>
      </c>
      <c r="B1985" s="562" t="s">
        <v>1272</v>
      </c>
      <c r="C1985" s="562" t="s">
        <v>2055</v>
      </c>
      <c r="D1985" s="555" t="s">
        <v>24551</v>
      </c>
      <c r="E1985" s="562" t="s">
        <v>2054</v>
      </c>
      <c r="F1985" s="561">
        <v>124</v>
      </c>
    </row>
    <row r="1986" spans="1:6" ht="29" x14ac:dyDescent="0.35">
      <c r="A1986" s="557" t="s">
        <v>685</v>
      </c>
      <c r="B1986" s="557" t="s">
        <v>1273</v>
      </c>
      <c r="C1986" s="557" t="s">
        <v>2057</v>
      </c>
      <c r="D1986" s="555" t="s">
        <v>24552</v>
      </c>
      <c r="E1986" s="557" t="s">
        <v>2056</v>
      </c>
      <c r="F1986" s="561">
        <v>42</v>
      </c>
    </row>
    <row r="1987" spans="1:6" ht="29" x14ac:dyDescent="0.35">
      <c r="A1987" s="557" t="s">
        <v>685</v>
      </c>
      <c r="B1987" s="557" t="s">
        <v>1273</v>
      </c>
      <c r="C1987" s="557" t="s">
        <v>2055</v>
      </c>
      <c r="D1987" s="555" t="s">
        <v>24553</v>
      </c>
      <c r="E1987" s="557" t="s">
        <v>2054</v>
      </c>
      <c r="F1987" s="561">
        <v>85</v>
      </c>
    </row>
    <row r="1988" spans="1:6" ht="29" x14ac:dyDescent="0.35">
      <c r="A1988" s="557" t="s">
        <v>685</v>
      </c>
      <c r="B1988" s="557" t="s">
        <v>1273</v>
      </c>
      <c r="C1988" s="557" t="s">
        <v>2053</v>
      </c>
      <c r="D1988" s="555" t="s">
        <v>24554</v>
      </c>
      <c r="E1988" s="557" t="s">
        <v>2052</v>
      </c>
      <c r="F1988" s="561">
        <v>170</v>
      </c>
    </row>
    <row r="1989" spans="1:6" ht="29" x14ac:dyDescent="0.35">
      <c r="A1989" s="557" t="s">
        <v>685</v>
      </c>
      <c r="B1989" s="557" t="s">
        <v>1273</v>
      </c>
      <c r="C1989" s="557" t="s">
        <v>2051</v>
      </c>
      <c r="D1989" s="555" t="s">
        <v>24555</v>
      </c>
      <c r="E1989" s="557" t="s">
        <v>2050</v>
      </c>
      <c r="F1989" s="561">
        <v>113</v>
      </c>
    </row>
    <row r="1990" spans="1:6" x14ac:dyDescent="0.35">
      <c r="A1990" s="557" t="s">
        <v>686</v>
      </c>
      <c r="B1990" s="557" t="s">
        <v>1274</v>
      </c>
      <c r="C1990" s="557" t="s">
        <v>1989</v>
      </c>
      <c r="D1990" s="555" t="s">
        <v>24556</v>
      </c>
      <c r="E1990" s="557" t="s">
        <v>1988</v>
      </c>
      <c r="F1990" s="561">
        <v>67</v>
      </c>
    </row>
    <row r="1991" spans="1:6" ht="29" x14ac:dyDescent="0.35">
      <c r="A1991" s="557" t="s">
        <v>686</v>
      </c>
      <c r="B1991" s="557" t="s">
        <v>1274</v>
      </c>
      <c r="C1991" s="557" t="s">
        <v>2049</v>
      </c>
      <c r="D1991" s="555" t="s">
        <v>24557</v>
      </c>
      <c r="E1991" s="557" t="s">
        <v>2048</v>
      </c>
      <c r="F1991" s="561">
        <v>187</v>
      </c>
    </row>
    <row r="1992" spans="1:6" ht="29" x14ac:dyDescent="0.35">
      <c r="A1992" s="557" t="s">
        <v>686</v>
      </c>
      <c r="B1992" s="557" t="s">
        <v>1274</v>
      </c>
      <c r="C1992" s="557" t="s">
        <v>2047</v>
      </c>
      <c r="D1992" s="555" t="s">
        <v>24558</v>
      </c>
      <c r="E1992" s="557" t="s">
        <v>2046</v>
      </c>
      <c r="F1992" s="561">
        <v>120</v>
      </c>
    </row>
    <row r="1993" spans="1:6" ht="29" x14ac:dyDescent="0.35">
      <c r="A1993" s="557" t="s">
        <v>686</v>
      </c>
      <c r="B1993" s="557" t="s">
        <v>1274</v>
      </c>
      <c r="C1993" s="557" t="s">
        <v>2045</v>
      </c>
      <c r="D1993" s="555" t="s">
        <v>24559</v>
      </c>
      <c r="E1993" s="557" t="s">
        <v>2044</v>
      </c>
      <c r="F1993" s="561">
        <v>106</v>
      </c>
    </row>
    <row r="1994" spans="1:6" ht="29" x14ac:dyDescent="0.35">
      <c r="A1994" s="557" t="s">
        <v>687</v>
      </c>
      <c r="B1994" s="557" t="s">
        <v>1275</v>
      </c>
      <c r="C1994" s="557" t="s">
        <v>2043</v>
      </c>
      <c r="D1994" s="555" t="s">
        <v>24560</v>
      </c>
      <c r="E1994" s="557" t="s">
        <v>2042</v>
      </c>
      <c r="F1994" s="561">
        <v>67</v>
      </c>
    </row>
    <row r="1995" spans="1:6" ht="29" x14ac:dyDescent="0.35">
      <c r="A1995" s="557" t="s">
        <v>687</v>
      </c>
      <c r="B1995" s="557" t="s">
        <v>1275</v>
      </c>
      <c r="C1995" s="557" t="s">
        <v>2041</v>
      </c>
      <c r="D1995" s="555" t="s">
        <v>24561</v>
      </c>
      <c r="E1995" s="557" t="s">
        <v>2040</v>
      </c>
      <c r="F1995" s="561">
        <v>100</v>
      </c>
    </row>
    <row r="1996" spans="1:6" ht="29" x14ac:dyDescent="0.35">
      <c r="A1996" s="557" t="s">
        <v>687</v>
      </c>
      <c r="B1996" s="557" t="s">
        <v>1275</v>
      </c>
      <c r="C1996" s="557" t="s">
        <v>2039</v>
      </c>
      <c r="D1996" s="555" t="s">
        <v>24562</v>
      </c>
      <c r="E1996" s="557" t="s">
        <v>2038</v>
      </c>
      <c r="F1996" s="561">
        <v>112</v>
      </c>
    </row>
    <row r="1997" spans="1:6" ht="29" x14ac:dyDescent="0.35">
      <c r="A1997" s="557" t="s">
        <v>687</v>
      </c>
      <c r="B1997" s="557" t="s">
        <v>1275</v>
      </c>
      <c r="C1997" s="557" t="s">
        <v>2037</v>
      </c>
      <c r="D1997" s="555" t="s">
        <v>24563</v>
      </c>
      <c r="E1997" s="557" t="s">
        <v>2036</v>
      </c>
      <c r="F1997" s="561">
        <v>67</v>
      </c>
    </row>
    <row r="1998" spans="1:6" ht="29" x14ac:dyDescent="0.35">
      <c r="A1998" s="557" t="s">
        <v>687</v>
      </c>
      <c r="B1998" s="557" t="s">
        <v>1275</v>
      </c>
      <c r="C1998" s="557" t="s">
        <v>2035</v>
      </c>
      <c r="D1998" s="555" t="s">
        <v>24564</v>
      </c>
      <c r="E1998" s="557" t="s">
        <v>2034</v>
      </c>
      <c r="F1998" s="561">
        <v>34</v>
      </c>
    </row>
    <row r="1999" spans="1:6" ht="29" x14ac:dyDescent="0.35">
      <c r="A1999" s="557" t="s">
        <v>688</v>
      </c>
      <c r="B1999" s="557" t="s">
        <v>1276</v>
      </c>
      <c r="C1999" s="557" t="s">
        <v>2033</v>
      </c>
      <c r="D1999" s="555" t="s">
        <v>24565</v>
      </c>
      <c r="E1999" s="557" t="s">
        <v>2032</v>
      </c>
      <c r="F1999" s="561">
        <v>74</v>
      </c>
    </row>
    <row r="2000" spans="1:6" ht="29" x14ac:dyDescent="0.35">
      <c r="A2000" s="557" t="s">
        <v>688</v>
      </c>
      <c r="B2000" s="557" t="s">
        <v>1276</v>
      </c>
      <c r="C2000" s="557" t="s">
        <v>2031</v>
      </c>
      <c r="D2000" s="555" t="s">
        <v>24566</v>
      </c>
      <c r="E2000" s="557" t="s">
        <v>2030</v>
      </c>
      <c r="F2000" s="561">
        <v>85</v>
      </c>
    </row>
    <row r="2001" spans="1:6" ht="29" x14ac:dyDescent="0.35">
      <c r="A2001" s="557" t="s">
        <v>688</v>
      </c>
      <c r="B2001" s="557" t="s">
        <v>1276</v>
      </c>
      <c r="C2001" s="557" t="s">
        <v>2029</v>
      </c>
      <c r="D2001" s="555" t="s">
        <v>24567</v>
      </c>
      <c r="E2001" s="557" t="s">
        <v>2028</v>
      </c>
      <c r="F2001" s="561">
        <v>97</v>
      </c>
    </row>
    <row r="2002" spans="1:6" ht="29" x14ac:dyDescent="0.35">
      <c r="A2002" s="557" t="s">
        <v>688</v>
      </c>
      <c r="B2002" s="557" t="s">
        <v>1276</v>
      </c>
      <c r="C2002" s="557" t="s">
        <v>2027</v>
      </c>
      <c r="D2002" s="555" t="s">
        <v>24568</v>
      </c>
      <c r="E2002" s="557" t="s">
        <v>2026</v>
      </c>
      <c r="F2002" s="561">
        <v>97</v>
      </c>
    </row>
    <row r="2003" spans="1:6" ht="29" x14ac:dyDescent="0.35">
      <c r="A2003" s="557" t="s">
        <v>688</v>
      </c>
      <c r="B2003" s="557" t="s">
        <v>1276</v>
      </c>
      <c r="C2003" s="557" t="s">
        <v>2025</v>
      </c>
      <c r="D2003" s="555" t="s">
        <v>24569</v>
      </c>
      <c r="E2003" s="557" t="s">
        <v>2024</v>
      </c>
      <c r="F2003" s="561">
        <v>97</v>
      </c>
    </row>
    <row r="2004" spans="1:6" ht="43.5" x14ac:dyDescent="0.35">
      <c r="A2004" s="565" t="s">
        <v>689</v>
      </c>
      <c r="B2004" s="562" t="s">
        <v>1277</v>
      </c>
      <c r="C2004" s="562" t="s">
        <v>2023</v>
      </c>
      <c r="D2004" s="555" t="s">
        <v>24570</v>
      </c>
      <c r="E2004" s="562" t="s">
        <v>2022</v>
      </c>
      <c r="F2004" s="561">
        <v>117</v>
      </c>
    </row>
    <row r="2005" spans="1:6" ht="43.5" x14ac:dyDescent="0.35">
      <c r="A2005" s="565" t="s">
        <v>689</v>
      </c>
      <c r="B2005" s="562" t="s">
        <v>1277</v>
      </c>
      <c r="C2005" s="562" t="s">
        <v>2021</v>
      </c>
      <c r="D2005" s="555" t="s">
        <v>24571</v>
      </c>
      <c r="E2005" s="562" t="s">
        <v>2020</v>
      </c>
      <c r="F2005" s="561">
        <v>176</v>
      </c>
    </row>
    <row r="2006" spans="1:6" ht="29" x14ac:dyDescent="0.35">
      <c r="A2006" s="565" t="s">
        <v>689</v>
      </c>
      <c r="B2006" s="562" t="s">
        <v>1277</v>
      </c>
      <c r="C2006" s="562" t="s">
        <v>2019</v>
      </c>
      <c r="D2006" s="555" t="s">
        <v>24572</v>
      </c>
      <c r="E2006" s="562" t="s">
        <v>2018</v>
      </c>
      <c r="F2006" s="561">
        <v>117</v>
      </c>
    </row>
    <row r="2007" spans="1:6" ht="29" x14ac:dyDescent="0.35">
      <c r="A2007" s="565" t="s">
        <v>689</v>
      </c>
      <c r="B2007" s="562" t="s">
        <v>1277</v>
      </c>
      <c r="C2007" s="562" t="s">
        <v>2017</v>
      </c>
      <c r="D2007" s="555" t="s">
        <v>24573</v>
      </c>
      <c r="E2007" s="562" t="s">
        <v>2016</v>
      </c>
      <c r="F2007" s="561">
        <v>140</v>
      </c>
    </row>
    <row r="2008" spans="1:6" ht="29" x14ac:dyDescent="0.35">
      <c r="A2008" s="565" t="s">
        <v>689</v>
      </c>
      <c r="B2008" s="562" t="s">
        <v>1277</v>
      </c>
      <c r="C2008" s="562" t="s">
        <v>2015</v>
      </c>
      <c r="D2008" s="555" t="s">
        <v>24574</v>
      </c>
      <c r="E2008" s="562" t="s">
        <v>2014</v>
      </c>
      <c r="F2008" s="561">
        <v>140</v>
      </c>
    </row>
    <row r="2009" spans="1:6" x14ac:dyDescent="0.35">
      <c r="A2009" s="562" t="s">
        <v>690</v>
      </c>
      <c r="B2009" s="562" t="s">
        <v>1278</v>
      </c>
      <c r="C2009" s="562" t="s">
        <v>2013</v>
      </c>
      <c r="D2009" s="555" t="s">
        <v>24575</v>
      </c>
      <c r="E2009" s="557" t="s">
        <v>2012</v>
      </c>
      <c r="F2009" s="561">
        <v>177</v>
      </c>
    </row>
    <row r="2010" spans="1:6" x14ac:dyDescent="0.35">
      <c r="A2010" s="562" t="s">
        <v>690</v>
      </c>
      <c r="B2010" s="562" t="s">
        <v>1278</v>
      </c>
      <c r="C2010" s="562" t="s">
        <v>2011</v>
      </c>
      <c r="D2010" s="555" t="s">
        <v>24576</v>
      </c>
      <c r="E2010" s="557" t="s">
        <v>2010</v>
      </c>
      <c r="F2010" s="561">
        <v>165</v>
      </c>
    </row>
    <row r="2011" spans="1:6" ht="29" x14ac:dyDescent="0.35">
      <c r="A2011" s="562" t="s">
        <v>690</v>
      </c>
      <c r="B2011" s="562" t="s">
        <v>1278</v>
      </c>
      <c r="C2011" s="562" t="s">
        <v>2009</v>
      </c>
      <c r="D2011" s="555" t="s">
        <v>24577</v>
      </c>
      <c r="E2011" s="557" t="s">
        <v>2008</v>
      </c>
      <c r="F2011" s="561">
        <v>190</v>
      </c>
    </row>
    <row r="2012" spans="1:6" x14ac:dyDescent="0.35">
      <c r="A2012" s="562" t="s">
        <v>690</v>
      </c>
      <c r="B2012" s="562" t="s">
        <v>1278</v>
      </c>
      <c r="C2012" s="562" t="s">
        <v>2007</v>
      </c>
      <c r="D2012" s="555" t="s">
        <v>24578</v>
      </c>
      <c r="E2012" s="557" t="s">
        <v>2006</v>
      </c>
      <c r="F2012" s="561">
        <v>177</v>
      </c>
    </row>
    <row r="2013" spans="1:6" ht="29" x14ac:dyDescent="0.35">
      <c r="A2013" s="562" t="s">
        <v>690</v>
      </c>
      <c r="B2013" s="562" t="s">
        <v>1278</v>
      </c>
      <c r="C2013" s="562" t="s">
        <v>2005</v>
      </c>
      <c r="D2013" s="555" t="s">
        <v>24579</v>
      </c>
      <c r="E2013" s="557" t="s">
        <v>2004</v>
      </c>
      <c r="F2013" s="561">
        <v>165</v>
      </c>
    </row>
    <row r="2014" spans="1:6" ht="29" x14ac:dyDescent="0.35">
      <c r="A2014" s="557" t="s">
        <v>691</v>
      </c>
      <c r="B2014" s="557" t="s">
        <v>1279</v>
      </c>
      <c r="C2014" s="557" t="s">
        <v>2003</v>
      </c>
      <c r="D2014" s="555" t="s">
        <v>24580</v>
      </c>
      <c r="E2014" s="557" t="s">
        <v>2002</v>
      </c>
      <c r="F2014" s="561">
        <v>120</v>
      </c>
    </row>
    <row r="2015" spans="1:6" ht="29" x14ac:dyDescent="0.35">
      <c r="A2015" s="557" t="s">
        <v>691</v>
      </c>
      <c r="B2015" s="557" t="s">
        <v>1279</v>
      </c>
      <c r="C2015" s="557" t="s">
        <v>2001</v>
      </c>
      <c r="D2015" s="555" t="s">
        <v>24581</v>
      </c>
      <c r="E2015" s="557" t="s">
        <v>2000</v>
      </c>
      <c r="F2015" s="561">
        <v>175</v>
      </c>
    </row>
    <row r="2016" spans="1:6" ht="29" x14ac:dyDescent="0.35">
      <c r="A2016" s="557" t="s">
        <v>691</v>
      </c>
      <c r="B2016" s="557" t="s">
        <v>1279</v>
      </c>
      <c r="C2016" s="557" t="s">
        <v>1999</v>
      </c>
      <c r="D2016" s="555" t="s">
        <v>24582</v>
      </c>
      <c r="E2016" s="557" t="s">
        <v>1998</v>
      </c>
      <c r="F2016" s="561">
        <v>121</v>
      </c>
    </row>
    <row r="2017" spans="1:6" ht="29" x14ac:dyDescent="0.35">
      <c r="A2017" s="557" t="s">
        <v>691</v>
      </c>
      <c r="B2017" s="557" t="s">
        <v>1279</v>
      </c>
      <c r="C2017" s="557" t="s">
        <v>1997</v>
      </c>
      <c r="D2017" s="555" t="s">
        <v>24583</v>
      </c>
      <c r="E2017" s="557" t="s">
        <v>1996</v>
      </c>
      <c r="F2017" s="561">
        <v>54</v>
      </c>
    </row>
    <row r="2018" spans="1:6" x14ac:dyDescent="0.35">
      <c r="A2018" s="557" t="s">
        <v>692</v>
      </c>
      <c r="B2018" s="557" t="s">
        <v>1280</v>
      </c>
      <c r="C2018" s="557" t="s">
        <v>1995</v>
      </c>
      <c r="D2018" s="555" t="s">
        <v>24584</v>
      </c>
      <c r="E2018" s="557" t="s">
        <v>1994</v>
      </c>
      <c r="F2018" s="561">
        <v>121</v>
      </c>
    </row>
    <row r="2019" spans="1:6" x14ac:dyDescent="0.35">
      <c r="A2019" s="557" t="s">
        <v>692</v>
      </c>
      <c r="B2019" s="557" t="s">
        <v>1280</v>
      </c>
      <c r="C2019" s="557" t="s">
        <v>1993</v>
      </c>
      <c r="D2019" s="555" t="s">
        <v>24585</v>
      </c>
      <c r="E2019" s="557" t="s">
        <v>1992</v>
      </c>
      <c r="F2019" s="561">
        <v>81</v>
      </c>
    </row>
    <row r="2020" spans="1:6" ht="29" x14ac:dyDescent="0.35">
      <c r="A2020" s="557" t="s">
        <v>692</v>
      </c>
      <c r="B2020" s="557" t="s">
        <v>1280</v>
      </c>
      <c r="C2020" s="557" t="s">
        <v>1991</v>
      </c>
      <c r="D2020" s="555" t="s">
        <v>24586</v>
      </c>
      <c r="E2020" s="557" t="s">
        <v>1990</v>
      </c>
      <c r="F2020" s="561">
        <v>108</v>
      </c>
    </row>
    <row r="2021" spans="1:6" x14ac:dyDescent="0.35">
      <c r="A2021" s="557" t="s">
        <v>693</v>
      </c>
      <c r="B2021" s="557" t="s">
        <v>1281</v>
      </c>
      <c r="C2021" s="557" t="s">
        <v>1989</v>
      </c>
      <c r="D2021" s="555" t="s">
        <v>24587</v>
      </c>
      <c r="E2021" s="557" t="s">
        <v>1988</v>
      </c>
      <c r="F2021" s="561">
        <v>61</v>
      </c>
    </row>
    <row r="2022" spans="1:6" x14ac:dyDescent="0.35">
      <c r="A2022" s="557" t="s">
        <v>693</v>
      </c>
      <c r="B2022" s="557" t="s">
        <v>1281</v>
      </c>
      <c r="C2022" s="557" t="s">
        <v>1975</v>
      </c>
      <c r="D2022" s="555" t="s">
        <v>24588</v>
      </c>
      <c r="E2022" s="557" t="s">
        <v>1974</v>
      </c>
      <c r="F2022" s="561">
        <v>391</v>
      </c>
    </row>
    <row r="2023" spans="1:6" x14ac:dyDescent="0.35">
      <c r="A2023" s="557" t="s">
        <v>693</v>
      </c>
      <c r="B2023" s="557" t="s">
        <v>1281</v>
      </c>
      <c r="C2023" s="557" t="s">
        <v>1987</v>
      </c>
      <c r="D2023" s="555" t="s">
        <v>24589</v>
      </c>
      <c r="E2023" s="557" t="s">
        <v>1986</v>
      </c>
      <c r="F2023" s="561">
        <v>208</v>
      </c>
    </row>
    <row r="2024" spans="1:6" x14ac:dyDescent="0.35">
      <c r="A2024" s="557" t="s">
        <v>694</v>
      </c>
      <c r="B2024" s="557" t="s">
        <v>1282</v>
      </c>
      <c r="C2024" s="557" t="s">
        <v>1985</v>
      </c>
      <c r="D2024" s="555" t="s">
        <v>24590</v>
      </c>
      <c r="E2024" s="557" t="s">
        <v>1984</v>
      </c>
      <c r="F2024" s="561">
        <v>62</v>
      </c>
    </row>
    <row r="2025" spans="1:6" x14ac:dyDescent="0.35">
      <c r="A2025" s="557" t="s">
        <v>694</v>
      </c>
      <c r="B2025" s="557" t="s">
        <v>1282</v>
      </c>
      <c r="C2025" s="557" t="s">
        <v>1983</v>
      </c>
      <c r="D2025" s="555" t="s">
        <v>24591</v>
      </c>
      <c r="E2025" s="557" t="s">
        <v>1982</v>
      </c>
      <c r="F2025" s="561">
        <v>62</v>
      </c>
    </row>
    <row r="2026" spans="1:6" x14ac:dyDescent="0.35">
      <c r="A2026" s="557" t="s">
        <v>694</v>
      </c>
      <c r="B2026" s="557" t="s">
        <v>1282</v>
      </c>
      <c r="C2026" s="557" t="s">
        <v>1981</v>
      </c>
      <c r="D2026" s="555" t="s">
        <v>24592</v>
      </c>
      <c r="E2026" s="557" t="s">
        <v>1980</v>
      </c>
      <c r="F2026" s="561">
        <v>86</v>
      </c>
    </row>
    <row r="2027" spans="1:6" x14ac:dyDescent="0.35">
      <c r="A2027" s="557" t="s">
        <v>694</v>
      </c>
      <c r="B2027" s="557" t="s">
        <v>1282</v>
      </c>
      <c r="C2027" s="557" t="s">
        <v>1979</v>
      </c>
      <c r="D2027" s="555" t="s">
        <v>24593</v>
      </c>
      <c r="E2027" s="557" t="s">
        <v>1978</v>
      </c>
      <c r="F2027" s="561">
        <v>111</v>
      </c>
    </row>
    <row r="2028" spans="1:6" x14ac:dyDescent="0.35">
      <c r="A2028" s="557" t="s">
        <v>694</v>
      </c>
      <c r="B2028" s="557" t="s">
        <v>1282</v>
      </c>
      <c r="C2028" s="557" t="s">
        <v>1977</v>
      </c>
      <c r="D2028" s="555" t="s">
        <v>24594</v>
      </c>
      <c r="E2028" s="557" t="s">
        <v>1976</v>
      </c>
      <c r="F2028" s="561">
        <v>99</v>
      </c>
    </row>
    <row r="2029" spans="1:6" x14ac:dyDescent="0.35">
      <c r="A2029" s="557" t="s">
        <v>695</v>
      </c>
      <c r="B2029" s="557" t="s">
        <v>1283</v>
      </c>
      <c r="C2029" s="557" t="s">
        <v>1975</v>
      </c>
      <c r="D2029" s="555" t="s">
        <v>24595</v>
      </c>
      <c r="E2029" s="557" t="s">
        <v>1974</v>
      </c>
      <c r="F2029" s="561">
        <v>374</v>
      </c>
    </row>
    <row r="2030" spans="1:6" ht="29" x14ac:dyDescent="0.35">
      <c r="A2030" s="557" t="s">
        <v>695</v>
      </c>
      <c r="B2030" s="557" t="s">
        <v>1283</v>
      </c>
      <c r="C2030" s="557" t="s">
        <v>1973</v>
      </c>
      <c r="D2030" s="555" t="s">
        <v>24596</v>
      </c>
      <c r="E2030" s="557" t="s">
        <v>1972</v>
      </c>
      <c r="F2030" s="561">
        <v>106</v>
      </c>
    </row>
    <row r="2031" spans="1:6" x14ac:dyDescent="0.35">
      <c r="A2031" s="557" t="s">
        <v>695</v>
      </c>
      <c r="B2031" s="557" t="s">
        <v>1283</v>
      </c>
      <c r="C2031" s="557" t="s">
        <v>1971</v>
      </c>
      <c r="D2031" s="555" t="s">
        <v>24597</v>
      </c>
      <c r="E2031" s="557" t="s">
        <v>1970</v>
      </c>
      <c r="F2031" s="561">
        <v>140</v>
      </c>
    </row>
    <row r="2032" spans="1:6" x14ac:dyDescent="0.35">
      <c r="A2032" s="557" t="s">
        <v>695</v>
      </c>
      <c r="B2032" s="557" t="s">
        <v>1283</v>
      </c>
      <c r="C2032" s="557" t="s">
        <v>1969</v>
      </c>
      <c r="D2032" s="555" t="s">
        <v>24598</v>
      </c>
      <c r="E2032" s="557" t="s">
        <v>1968</v>
      </c>
      <c r="F2032" s="561">
        <v>105</v>
      </c>
    </row>
    <row r="2033" spans="1:6" ht="29" x14ac:dyDescent="0.35">
      <c r="A2033" s="557" t="s">
        <v>695</v>
      </c>
      <c r="B2033" s="557" t="s">
        <v>1283</v>
      </c>
      <c r="C2033" s="557" t="s">
        <v>1967</v>
      </c>
      <c r="D2033" s="555" t="s">
        <v>24599</v>
      </c>
      <c r="E2033" s="557" t="s">
        <v>1966</v>
      </c>
      <c r="F2033" s="561">
        <v>105</v>
      </c>
    </row>
    <row r="2034" spans="1:6" x14ac:dyDescent="0.35">
      <c r="A2034" s="557" t="s">
        <v>696</v>
      </c>
      <c r="B2034" s="557" t="s">
        <v>1284</v>
      </c>
      <c r="C2034" s="557" t="s">
        <v>1965</v>
      </c>
      <c r="D2034" s="555" t="s">
        <v>24600</v>
      </c>
      <c r="E2034" s="557" t="s">
        <v>1964</v>
      </c>
      <c r="F2034" s="561">
        <v>50</v>
      </c>
    </row>
    <row r="2035" spans="1:6" x14ac:dyDescent="0.35">
      <c r="A2035" s="557" t="s">
        <v>696</v>
      </c>
      <c r="B2035" s="557" t="s">
        <v>1284</v>
      </c>
      <c r="C2035" s="557" t="s">
        <v>1963</v>
      </c>
      <c r="D2035" s="555" t="s">
        <v>24601</v>
      </c>
      <c r="E2035" s="557" t="s">
        <v>1962</v>
      </c>
      <c r="F2035" s="561">
        <v>100</v>
      </c>
    </row>
    <row r="2036" spans="1:6" x14ac:dyDescent="0.35">
      <c r="A2036" s="557" t="s">
        <v>696</v>
      </c>
      <c r="B2036" s="557" t="s">
        <v>1284</v>
      </c>
      <c r="C2036" s="557" t="s">
        <v>1961</v>
      </c>
      <c r="D2036" s="555" t="s">
        <v>24602</v>
      </c>
      <c r="E2036" s="557" t="s">
        <v>1960</v>
      </c>
      <c r="F2036" s="561">
        <v>50</v>
      </c>
    </row>
    <row r="2037" spans="1:6" x14ac:dyDescent="0.35">
      <c r="A2037" s="557" t="s">
        <v>697</v>
      </c>
      <c r="B2037" s="557" t="s">
        <v>1285</v>
      </c>
      <c r="C2037" s="557" t="s">
        <v>1959</v>
      </c>
      <c r="D2037" s="555" t="s">
        <v>24603</v>
      </c>
      <c r="E2037" s="557" t="s">
        <v>1958</v>
      </c>
      <c r="F2037" s="561">
        <v>166</v>
      </c>
    </row>
    <row r="2038" spans="1:6" ht="29" x14ac:dyDescent="0.35">
      <c r="A2038" s="557" t="s">
        <v>697</v>
      </c>
      <c r="B2038" s="557" t="s">
        <v>1285</v>
      </c>
      <c r="C2038" s="557" t="s">
        <v>1957</v>
      </c>
      <c r="D2038" s="555" t="s">
        <v>24604</v>
      </c>
      <c r="E2038" s="557" t="s">
        <v>1956</v>
      </c>
      <c r="F2038" s="561">
        <v>64</v>
      </c>
    </row>
    <row r="2039" spans="1:6" x14ac:dyDescent="0.35">
      <c r="A2039" s="557" t="s">
        <v>697</v>
      </c>
      <c r="B2039" s="557" t="s">
        <v>1285</v>
      </c>
      <c r="C2039" s="557" t="s">
        <v>1955</v>
      </c>
      <c r="D2039" s="555" t="s">
        <v>24605</v>
      </c>
      <c r="E2039" s="557" t="s">
        <v>1954</v>
      </c>
      <c r="F2039" s="561">
        <v>122</v>
      </c>
    </row>
    <row r="2040" spans="1:6" x14ac:dyDescent="0.35">
      <c r="A2040" s="557" t="s">
        <v>697</v>
      </c>
      <c r="B2040" s="557" t="s">
        <v>1285</v>
      </c>
      <c r="C2040" s="557" t="s">
        <v>1953</v>
      </c>
      <c r="D2040" s="555" t="s">
        <v>24606</v>
      </c>
      <c r="E2040" s="557" t="s">
        <v>1952</v>
      </c>
      <c r="F2040" s="561">
        <v>122</v>
      </c>
    </row>
    <row r="2041" spans="1:6" x14ac:dyDescent="0.35">
      <c r="A2041" s="557" t="s">
        <v>697</v>
      </c>
      <c r="B2041" s="557" t="s">
        <v>1285</v>
      </c>
      <c r="C2041" s="557" t="s">
        <v>1951</v>
      </c>
      <c r="D2041" s="555" t="s">
        <v>24607</v>
      </c>
      <c r="E2041" s="557" t="s">
        <v>1950</v>
      </c>
      <c r="F2041" s="561">
        <v>122</v>
      </c>
    </row>
    <row r="2042" spans="1:6" x14ac:dyDescent="0.35">
      <c r="A2042" s="557" t="s">
        <v>697</v>
      </c>
      <c r="B2042" s="557" t="s">
        <v>1285</v>
      </c>
      <c r="C2042" s="557" t="s">
        <v>1949</v>
      </c>
      <c r="D2042" s="555" t="s">
        <v>24608</v>
      </c>
      <c r="E2042" s="557" t="s">
        <v>1948</v>
      </c>
      <c r="F2042" s="561">
        <v>122</v>
      </c>
    </row>
    <row r="2043" spans="1:6" ht="29" x14ac:dyDescent="0.35">
      <c r="A2043" s="557" t="s">
        <v>697</v>
      </c>
      <c r="B2043" s="557" t="s">
        <v>1285</v>
      </c>
      <c r="C2043" s="557" t="s">
        <v>1947</v>
      </c>
      <c r="D2043" s="555" t="s">
        <v>24609</v>
      </c>
      <c r="E2043" s="557" t="s">
        <v>1946</v>
      </c>
      <c r="F2043" s="561">
        <v>122</v>
      </c>
    </row>
    <row r="2044" spans="1:6" ht="29" x14ac:dyDescent="0.35">
      <c r="A2044" s="562" t="s">
        <v>698</v>
      </c>
      <c r="B2044" s="562" t="s">
        <v>1286</v>
      </c>
      <c r="C2044" s="562" t="s">
        <v>1945</v>
      </c>
      <c r="D2044" s="555" t="s">
        <v>24610</v>
      </c>
      <c r="E2044" s="562" t="s">
        <v>1944</v>
      </c>
      <c r="F2044" s="561">
        <v>185</v>
      </c>
    </row>
    <row r="2045" spans="1:6" ht="29" x14ac:dyDescent="0.35">
      <c r="A2045" s="562" t="s">
        <v>698</v>
      </c>
      <c r="B2045" s="562" t="s">
        <v>1286</v>
      </c>
      <c r="C2045" s="562" t="s">
        <v>1943</v>
      </c>
      <c r="D2045" s="555" t="s">
        <v>24611</v>
      </c>
      <c r="E2045" s="562" t="s">
        <v>1942</v>
      </c>
      <c r="F2045" s="561">
        <v>78</v>
      </c>
    </row>
    <row r="2046" spans="1:6" x14ac:dyDescent="0.35">
      <c r="A2046" s="562" t="s">
        <v>698</v>
      </c>
      <c r="B2046" s="562" t="s">
        <v>1286</v>
      </c>
      <c r="C2046" s="562" t="s">
        <v>1941</v>
      </c>
      <c r="D2046" s="555" t="s">
        <v>24612</v>
      </c>
      <c r="E2046" s="562" t="s">
        <v>1940</v>
      </c>
      <c r="F2046" s="561">
        <v>117</v>
      </c>
    </row>
    <row r="2047" spans="1:6" ht="29" x14ac:dyDescent="0.35">
      <c r="A2047" s="557" t="s">
        <v>699</v>
      </c>
      <c r="B2047" s="557" t="s">
        <v>1287</v>
      </c>
      <c r="C2047" s="557" t="s">
        <v>1939</v>
      </c>
      <c r="D2047" s="555" t="s">
        <v>24613</v>
      </c>
      <c r="E2047" s="557" t="s">
        <v>1938</v>
      </c>
      <c r="F2047" s="561">
        <v>102</v>
      </c>
    </row>
    <row r="2048" spans="1:6" ht="29" x14ac:dyDescent="0.35">
      <c r="A2048" s="557" t="s">
        <v>699</v>
      </c>
      <c r="B2048" s="557" t="s">
        <v>1287</v>
      </c>
      <c r="C2048" s="557" t="s">
        <v>1937</v>
      </c>
      <c r="D2048" s="555" t="s">
        <v>24614</v>
      </c>
      <c r="E2048" s="557" t="s">
        <v>1936</v>
      </c>
      <c r="F2048" s="561">
        <v>74</v>
      </c>
    </row>
    <row r="2049" spans="1:6" x14ac:dyDescent="0.35">
      <c r="A2049" s="557" t="s">
        <v>699</v>
      </c>
      <c r="B2049" s="557" t="s">
        <v>1287</v>
      </c>
      <c r="C2049" s="557" t="s">
        <v>1935</v>
      </c>
      <c r="D2049" s="555" t="s">
        <v>24615</v>
      </c>
      <c r="E2049" s="557" t="s">
        <v>1934</v>
      </c>
      <c r="F2049" s="561">
        <v>74</v>
      </c>
    </row>
    <row r="2050" spans="1:6" ht="29" x14ac:dyDescent="0.35">
      <c r="A2050" s="562" t="s">
        <v>700</v>
      </c>
      <c r="B2050" s="562" t="s">
        <v>1288</v>
      </c>
      <c r="C2050" s="562" t="s">
        <v>1917</v>
      </c>
      <c r="D2050" s="555" t="s">
        <v>24616</v>
      </c>
      <c r="E2050" s="562" t="s">
        <v>1916</v>
      </c>
      <c r="F2050" s="561">
        <v>46</v>
      </c>
    </row>
    <row r="2051" spans="1:6" x14ac:dyDescent="0.35">
      <c r="A2051" s="562" t="s">
        <v>700</v>
      </c>
      <c r="B2051" s="562" t="s">
        <v>1288</v>
      </c>
      <c r="C2051" s="562" t="s">
        <v>1915</v>
      </c>
      <c r="D2051" s="555" t="s">
        <v>24617</v>
      </c>
      <c r="E2051" s="562" t="s">
        <v>1914</v>
      </c>
      <c r="F2051" s="561">
        <v>46</v>
      </c>
    </row>
    <row r="2052" spans="1:6" x14ac:dyDescent="0.35">
      <c r="A2052" s="562" t="s">
        <v>700</v>
      </c>
      <c r="B2052" s="562" t="s">
        <v>1288</v>
      </c>
      <c r="C2052" s="562" t="s">
        <v>1913</v>
      </c>
      <c r="D2052" s="555" t="s">
        <v>24618</v>
      </c>
      <c r="E2052" s="562" t="s">
        <v>1912</v>
      </c>
      <c r="F2052" s="561">
        <v>46</v>
      </c>
    </row>
    <row r="2053" spans="1:6" x14ac:dyDescent="0.35">
      <c r="A2053" s="562" t="s">
        <v>700</v>
      </c>
      <c r="B2053" s="562" t="s">
        <v>1288</v>
      </c>
      <c r="C2053" s="562" t="s">
        <v>1911</v>
      </c>
      <c r="D2053" s="555" t="s">
        <v>24619</v>
      </c>
      <c r="E2053" s="562" t="s">
        <v>1910</v>
      </c>
      <c r="F2053" s="561">
        <v>92</v>
      </c>
    </row>
    <row r="2054" spans="1:6" x14ac:dyDescent="0.35">
      <c r="A2054" s="557" t="s">
        <v>701</v>
      </c>
      <c r="B2054" s="557" t="s">
        <v>1289</v>
      </c>
      <c r="C2054" s="557" t="s">
        <v>1909</v>
      </c>
      <c r="D2054" s="555" t="s">
        <v>24620</v>
      </c>
      <c r="E2054" s="557" t="s">
        <v>1908</v>
      </c>
      <c r="F2054" s="561">
        <v>212</v>
      </c>
    </row>
    <row r="2055" spans="1:6" x14ac:dyDescent="0.35">
      <c r="A2055" s="557" t="s">
        <v>701</v>
      </c>
      <c r="B2055" s="557" t="s">
        <v>1289</v>
      </c>
      <c r="C2055" s="557" t="s">
        <v>1907</v>
      </c>
      <c r="D2055" s="555" t="s">
        <v>24621</v>
      </c>
      <c r="E2055" s="557" t="s">
        <v>1906</v>
      </c>
      <c r="F2055" s="561">
        <v>263</v>
      </c>
    </row>
    <row r="2056" spans="1:6" x14ac:dyDescent="0.35">
      <c r="A2056" s="557" t="s">
        <v>701</v>
      </c>
      <c r="B2056" s="557" t="s">
        <v>1289</v>
      </c>
      <c r="C2056" s="557" t="s">
        <v>1905</v>
      </c>
      <c r="D2056" s="555" t="s">
        <v>24622</v>
      </c>
      <c r="E2056" s="557" t="s">
        <v>1904</v>
      </c>
      <c r="F2056" s="561">
        <v>125</v>
      </c>
    </row>
    <row r="2057" spans="1:6" ht="29" x14ac:dyDescent="0.35">
      <c r="A2057" s="562" t="s">
        <v>702</v>
      </c>
      <c r="B2057" s="562" t="s">
        <v>1290</v>
      </c>
      <c r="C2057" s="562" t="s">
        <v>1903</v>
      </c>
      <c r="D2057" s="555" t="s">
        <v>24623</v>
      </c>
      <c r="E2057" s="562" t="s">
        <v>1902</v>
      </c>
      <c r="F2057" s="561">
        <v>122</v>
      </c>
    </row>
    <row r="2058" spans="1:6" ht="29" x14ac:dyDescent="0.35">
      <c r="A2058" s="562" t="s">
        <v>702</v>
      </c>
      <c r="B2058" s="562" t="s">
        <v>1290</v>
      </c>
      <c r="C2058" s="562" t="s">
        <v>1901</v>
      </c>
      <c r="D2058" s="555" t="s">
        <v>24624</v>
      </c>
      <c r="E2058" s="562" t="s">
        <v>1900</v>
      </c>
      <c r="F2058" s="561">
        <v>85</v>
      </c>
    </row>
    <row r="2059" spans="1:6" ht="29" x14ac:dyDescent="0.35">
      <c r="A2059" s="562" t="s">
        <v>702</v>
      </c>
      <c r="B2059" s="562" t="s">
        <v>1290</v>
      </c>
      <c r="C2059" s="562" t="s">
        <v>1899</v>
      </c>
      <c r="D2059" s="555" t="s">
        <v>24625</v>
      </c>
      <c r="E2059" s="562" t="s">
        <v>1898</v>
      </c>
      <c r="F2059" s="561">
        <v>85</v>
      </c>
    </row>
    <row r="2060" spans="1:6" ht="29" x14ac:dyDescent="0.35">
      <c r="A2060" s="562" t="s">
        <v>702</v>
      </c>
      <c r="B2060" s="562" t="s">
        <v>1290</v>
      </c>
      <c r="C2060" s="562" t="s">
        <v>1897</v>
      </c>
      <c r="D2060" s="555" t="s">
        <v>24626</v>
      </c>
      <c r="E2060" s="562" t="s">
        <v>1896</v>
      </c>
      <c r="F2060" s="561">
        <v>158</v>
      </c>
    </row>
    <row r="2061" spans="1:6" x14ac:dyDescent="0.35">
      <c r="A2061" s="557" t="s">
        <v>703</v>
      </c>
      <c r="B2061" s="557" t="s">
        <v>1291</v>
      </c>
      <c r="C2061" s="557" t="s">
        <v>1895</v>
      </c>
      <c r="D2061" s="555" t="s">
        <v>24627</v>
      </c>
      <c r="E2061" s="557" t="s">
        <v>1894</v>
      </c>
      <c r="F2061" s="561">
        <v>64</v>
      </c>
    </row>
    <row r="2062" spans="1:6" x14ac:dyDescent="0.35">
      <c r="A2062" s="557" t="s">
        <v>703</v>
      </c>
      <c r="B2062" s="557" t="s">
        <v>1291</v>
      </c>
      <c r="C2062" s="557" t="s">
        <v>1893</v>
      </c>
      <c r="D2062" s="555" t="s">
        <v>24628</v>
      </c>
      <c r="E2062" s="557" t="s">
        <v>1892</v>
      </c>
      <c r="F2062" s="561">
        <v>90</v>
      </c>
    </row>
    <row r="2063" spans="1:6" x14ac:dyDescent="0.35">
      <c r="A2063" s="557" t="s">
        <v>703</v>
      </c>
      <c r="B2063" s="557" t="s">
        <v>1291</v>
      </c>
      <c r="C2063" s="557" t="s">
        <v>1891</v>
      </c>
      <c r="D2063" s="555" t="s">
        <v>24629</v>
      </c>
      <c r="E2063" s="557" t="s">
        <v>1890</v>
      </c>
      <c r="F2063" s="561">
        <v>206</v>
      </c>
    </row>
    <row r="2064" spans="1:6" x14ac:dyDescent="0.35">
      <c r="A2064" s="557" t="s">
        <v>704</v>
      </c>
      <c r="B2064" s="557" t="s">
        <v>1292</v>
      </c>
      <c r="C2064" s="557" t="s">
        <v>1805</v>
      </c>
      <c r="D2064" s="555" t="s">
        <v>24630</v>
      </c>
      <c r="E2064" s="557" t="s">
        <v>1804</v>
      </c>
      <c r="F2064" s="561">
        <v>179</v>
      </c>
    </row>
    <row r="2065" spans="1:6" x14ac:dyDescent="0.35">
      <c r="A2065" s="557" t="s">
        <v>704</v>
      </c>
      <c r="B2065" s="557" t="s">
        <v>1292</v>
      </c>
      <c r="C2065" s="557" t="s">
        <v>1803</v>
      </c>
      <c r="D2065" s="555" t="s">
        <v>24631</v>
      </c>
      <c r="E2065" s="557" t="s">
        <v>1802</v>
      </c>
      <c r="F2065" s="561">
        <v>71</v>
      </c>
    </row>
    <row r="2066" spans="1:6" x14ac:dyDescent="0.35">
      <c r="A2066" s="557" t="s">
        <v>704</v>
      </c>
      <c r="B2066" s="557" t="s">
        <v>1292</v>
      </c>
      <c r="C2066" s="557" t="s">
        <v>1889</v>
      </c>
      <c r="D2066" s="555" t="s">
        <v>24632</v>
      </c>
      <c r="E2066" s="557" t="s">
        <v>1888</v>
      </c>
      <c r="F2066" s="561">
        <v>250</v>
      </c>
    </row>
    <row r="2067" spans="1:6" ht="29" x14ac:dyDescent="0.35">
      <c r="A2067" s="557" t="s">
        <v>704</v>
      </c>
      <c r="B2067" s="557" t="s">
        <v>1292</v>
      </c>
      <c r="C2067" s="557" t="s">
        <v>1887</v>
      </c>
      <c r="D2067" s="555" t="s">
        <v>24633</v>
      </c>
      <c r="E2067" s="557" t="s">
        <v>1886</v>
      </c>
      <c r="F2067" s="561">
        <v>107</v>
      </c>
    </row>
    <row r="2068" spans="1:6" x14ac:dyDescent="0.35">
      <c r="A2068" s="557" t="s">
        <v>704</v>
      </c>
      <c r="B2068" s="557" t="s">
        <v>1292</v>
      </c>
      <c r="C2068" s="557" t="s">
        <v>1885</v>
      </c>
      <c r="D2068" s="555" t="s">
        <v>24634</v>
      </c>
      <c r="E2068" s="557" t="s">
        <v>1884</v>
      </c>
      <c r="F2068" s="561">
        <v>143</v>
      </c>
    </row>
    <row r="2069" spans="1:6" ht="29" x14ac:dyDescent="0.35">
      <c r="A2069" s="557" t="s">
        <v>705</v>
      </c>
      <c r="B2069" s="557" t="s">
        <v>1293</v>
      </c>
      <c r="C2069" s="557" t="s">
        <v>1883</v>
      </c>
      <c r="D2069" s="555" t="s">
        <v>24635</v>
      </c>
      <c r="E2069" s="557" t="s">
        <v>1882</v>
      </c>
      <c r="F2069" s="561">
        <v>72</v>
      </c>
    </row>
    <row r="2070" spans="1:6" x14ac:dyDescent="0.35">
      <c r="A2070" s="557" t="s">
        <v>705</v>
      </c>
      <c r="B2070" s="557" t="s">
        <v>1293</v>
      </c>
      <c r="C2070" s="557" t="s">
        <v>1881</v>
      </c>
      <c r="D2070" s="555" t="s">
        <v>24636</v>
      </c>
      <c r="E2070" s="557" t="s">
        <v>1880</v>
      </c>
      <c r="F2070" s="561">
        <v>109</v>
      </c>
    </row>
    <row r="2071" spans="1:6" x14ac:dyDescent="0.35">
      <c r="A2071" s="557" t="s">
        <v>705</v>
      </c>
      <c r="B2071" s="557" t="s">
        <v>1293</v>
      </c>
      <c r="C2071" s="557" t="s">
        <v>1879</v>
      </c>
      <c r="D2071" s="555" t="s">
        <v>24637</v>
      </c>
      <c r="E2071" s="557" t="s">
        <v>1878</v>
      </c>
      <c r="F2071" s="561">
        <v>327</v>
      </c>
    </row>
    <row r="2072" spans="1:6" x14ac:dyDescent="0.35">
      <c r="A2072" s="557" t="s">
        <v>705</v>
      </c>
      <c r="B2072" s="557" t="s">
        <v>1293</v>
      </c>
      <c r="C2072" s="557" t="s">
        <v>1877</v>
      </c>
      <c r="D2072" s="555" t="s">
        <v>24638</v>
      </c>
      <c r="E2072" s="557" t="s">
        <v>1876</v>
      </c>
      <c r="F2072" s="561">
        <v>182</v>
      </c>
    </row>
    <row r="2073" spans="1:6" ht="29" x14ac:dyDescent="0.35">
      <c r="A2073" s="562" t="s">
        <v>706</v>
      </c>
      <c r="B2073" s="562" t="s">
        <v>1294</v>
      </c>
      <c r="C2073" s="562" t="s">
        <v>1875</v>
      </c>
      <c r="D2073" s="555" t="s">
        <v>24639</v>
      </c>
      <c r="E2073" s="557" t="s">
        <v>1874</v>
      </c>
      <c r="F2073" s="561">
        <v>63</v>
      </c>
    </row>
    <row r="2074" spans="1:6" x14ac:dyDescent="0.35">
      <c r="A2074" s="562" t="s">
        <v>706</v>
      </c>
      <c r="B2074" s="562" t="s">
        <v>1294</v>
      </c>
      <c r="C2074" s="562" t="s">
        <v>1847</v>
      </c>
      <c r="D2074" s="555" t="s">
        <v>24640</v>
      </c>
      <c r="E2074" s="557" t="s">
        <v>1846</v>
      </c>
      <c r="F2074" s="561">
        <v>88</v>
      </c>
    </row>
    <row r="2075" spans="1:6" x14ac:dyDescent="0.35">
      <c r="A2075" s="562" t="s">
        <v>706</v>
      </c>
      <c r="B2075" s="562" t="s">
        <v>1294</v>
      </c>
      <c r="C2075" s="562" t="s">
        <v>1873</v>
      </c>
      <c r="D2075" s="555" t="s">
        <v>24641</v>
      </c>
      <c r="E2075" s="557" t="s">
        <v>1872</v>
      </c>
      <c r="F2075" s="561">
        <v>126</v>
      </c>
    </row>
    <row r="2076" spans="1:6" x14ac:dyDescent="0.35">
      <c r="A2076" s="562" t="s">
        <v>706</v>
      </c>
      <c r="B2076" s="562" t="s">
        <v>1294</v>
      </c>
      <c r="C2076" s="562" t="s">
        <v>1871</v>
      </c>
      <c r="D2076" s="555" t="s">
        <v>24642</v>
      </c>
      <c r="E2076" s="557" t="s">
        <v>1870</v>
      </c>
      <c r="F2076" s="561">
        <v>189</v>
      </c>
    </row>
    <row r="2077" spans="1:6" x14ac:dyDescent="0.35">
      <c r="A2077" s="557" t="s">
        <v>707</v>
      </c>
      <c r="B2077" s="557" t="s">
        <v>1295</v>
      </c>
      <c r="C2077" s="557" t="s">
        <v>1869</v>
      </c>
      <c r="D2077" s="555" t="s">
        <v>24643</v>
      </c>
      <c r="E2077" s="557" t="s">
        <v>1868</v>
      </c>
      <c r="F2077" s="561">
        <v>90</v>
      </c>
    </row>
    <row r="2078" spans="1:6" x14ac:dyDescent="0.35">
      <c r="A2078" s="557" t="s">
        <v>707</v>
      </c>
      <c r="B2078" s="557" t="s">
        <v>1295</v>
      </c>
      <c r="C2078" s="557" t="s">
        <v>1867</v>
      </c>
      <c r="D2078" s="555" t="s">
        <v>24644</v>
      </c>
      <c r="E2078" s="557" t="s">
        <v>1866</v>
      </c>
      <c r="F2078" s="561">
        <v>270</v>
      </c>
    </row>
    <row r="2079" spans="1:6" x14ac:dyDescent="0.35">
      <c r="A2079" s="557" t="s">
        <v>708</v>
      </c>
      <c r="B2079" s="557" t="s">
        <v>1296</v>
      </c>
      <c r="C2079" s="557" t="s">
        <v>1731</v>
      </c>
      <c r="D2079" s="555" t="s">
        <v>24645</v>
      </c>
      <c r="E2079" s="557" t="s">
        <v>1730</v>
      </c>
      <c r="F2079" s="561">
        <v>57</v>
      </c>
    </row>
    <row r="2080" spans="1:6" x14ac:dyDescent="0.35">
      <c r="A2080" s="557" t="s">
        <v>708</v>
      </c>
      <c r="B2080" s="557" t="s">
        <v>1296</v>
      </c>
      <c r="C2080" s="557" t="s">
        <v>1865</v>
      </c>
      <c r="D2080" s="555" t="s">
        <v>24646</v>
      </c>
      <c r="E2080" s="557" t="s">
        <v>1864</v>
      </c>
      <c r="F2080" s="561">
        <v>57</v>
      </c>
    </row>
    <row r="2081" spans="1:6" x14ac:dyDescent="0.35">
      <c r="A2081" s="557" t="s">
        <v>708</v>
      </c>
      <c r="B2081" s="557" t="s">
        <v>1296</v>
      </c>
      <c r="C2081" s="557" t="s">
        <v>1863</v>
      </c>
      <c r="D2081" s="555" t="s">
        <v>24647</v>
      </c>
      <c r="E2081" s="557" t="s">
        <v>1862</v>
      </c>
      <c r="F2081" s="561">
        <v>216</v>
      </c>
    </row>
    <row r="2082" spans="1:6" x14ac:dyDescent="0.35">
      <c r="A2082" s="557" t="s">
        <v>709</v>
      </c>
      <c r="B2082" s="557" t="s">
        <v>1297</v>
      </c>
      <c r="C2082" s="557" t="s">
        <v>1861</v>
      </c>
      <c r="D2082" s="555" t="s">
        <v>24648</v>
      </c>
      <c r="E2082" s="557" t="s">
        <v>1860</v>
      </c>
      <c r="F2082" s="561">
        <v>182</v>
      </c>
    </row>
    <row r="2083" spans="1:6" x14ac:dyDescent="0.35">
      <c r="A2083" s="557" t="s">
        <v>709</v>
      </c>
      <c r="B2083" s="557" t="s">
        <v>1297</v>
      </c>
      <c r="C2083" s="557" t="s">
        <v>1859</v>
      </c>
      <c r="D2083" s="555" t="s">
        <v>24649</v>
      </c>
      <c r="E2083" s="557" t="s">
        <v>1858</v>
      </c>
      <c r="F2083" s="561">
        <v>182</v>
      </c>
    </row>
    <row r="2084" spans="1:6" x14ac:dyDescent="0.35">
      <c r="A2084" s="557" t="s">
        <v>709</v>
      </c>
      <c r="B2084" s="557" t="s">
        <v>1297</v>
      </c>
      <c r="C2084" s="557" t="s">
        <v>1857</v>
      </c>
      <c r="D2084" s="555" t="s">
        <v>24650</v>
      </c>
      <c r="E2084" s="557" t="s">
        <v>1856</v>
      </c>
      <c r="F2084" s="561">
        <v>218</v>
      </c>
    </row>
    <row r="2085" spans="1:6" x14ac:dyDescent="0.35">
      <c r="A2085" s="557" t="s">
        <v>709</v>
      </c>
      <c r="B2085" s="557" t="s">
        <v>1297</v>
      </c>
      <c r="C2085" s="557" t="s">
        <v>1855</v>
      </c>
      <c r="D2085" s="555" t="s">
        <v>24651</v>
      </c>
      <c r="E2085" s="557" t="s">
        <v>1854</v>
      </c>
      <c r="F2085" s="561">
        <v>108</v>
      </c>
    </row>
    <row r="2086" spans="1:6" x14ac:dyDescent="0.35">
      <c r="A2086" s="557" t="s">
        <v>710</v>
      </c>
      <c r="B2086" s="557" t="s">
        <v>1298</v>
      </c>
      <c r="C2086" s="557" t="s">
        <v>1853</v>
      </c>
      <c r="D2086" s="555" t="s">
        <v>24652</v>
      </c>
      <c r="E2086" s="557" t="s">
        <v>1852</v>
      </c>
      <c r="F2086" s="561">
        <v>67</v>
      </c>
    </row>
    <row r="2087" spans="1:6" x14ac:dyDescent="0.35">
      <c r="A2087" s="557" t="s">
        <v>710</v>
      </c>
      <c r="B2087" s="557" t="s">
        <v>1298</v>
      </c>
      <c r="C2087" s="557" t="s">
        <v>1851</v>
      </c>
      <c r="D2087" s="555" t="s">
        <v>24653</v>
      </c>
      <c r="E2087" s="557" t="s">
        <v>1850</v>
      </c>
      <c r="F2087" s="561">
        <v>200</v>
      </c>
    </row>
    <row r="2088" spans="1:6" x14ac:dyDescent="0.35">
      <c r="A2088" s="557" t="s">
        <v>710</v>
      </c>
      <c r="B2088" s="557" t="s">
        <v>1298</v>
      </c>
      <c r="C2088" s="557" t="s">
        <v>1849</v>
      </c>
      <c r="D2088" s="555" t="s">
        <v>24654</v>
      </c>
      <c r="E2088" s="557" t="s">
        <v>1848</v>
      </c>
      <c r="F2088" s="561">
        <v>173</v>
      </c>
    </row>
    <row r="2089" spans="1:6" x14ac:dyDescent="0.35">
      <c r="A2089" s="557" t="s">
        <v>711</v>
      </c>
      <c r="B2089" s="557" t="s">
        <v>1299</v>
      </c>
      <c r="C2089" s="557" t="s">
        <v>1847</v>
      </c>
      <c r="D2089" s="555" t="s">
        <v>24655</v>
      </c>
      <c r="E2089" s="557" t="s">
        <v>1846</v>
      </c>
      <c r="F2089" s="561">
        <v>80</v>
      </c>
    </row>
    <row r="2090" spans="1:6" x14ac:dyDescent="0.35">
      <c r="A2090" s="557" t="s">
        <v>711</v>
      </c>
      <c r="B2090" s="557" t="s">
        <v>1299</v>
      </c>
      <c r="C2090" s="557" t="s">
        <v>1845</v>
      </c>
      <c r="D2090" s="555" t="s">
        <v>24656</v>
      </c>
      <c r="E2090" s="557" t="s">
        <v>1844</v>
      </c>
      <c r="F2090" s="561">
        <v>137</v>
      </c>
    </row>
    <row r="2091" spans="1:6" x14ac:dyDescent="0.35">
      <c r="A2091" s="557" t="s">
        <v>711</v>
      </c>
      <c r="B2091" s="557" t="s">
        <v>1299</v>
      </c>
      <c r="C2091" s="557" t="s">
        <v>1843</v>
      </c>
      <c r="D2091" s="555" t="s">
        <v>24657</v>
      </c>
      <c r="E2091" s="557" t="s">
        <v>1842</v>
      </c>
      <c r="F2091" s="561">
        <v>273</v>
      </c>
    </row>
    <row r="2092" spans="1:6" x14ac:dyDescent="0.35">
      <c r="A2092" s="557" t="s">
        <v>711</v>
      </c>
      <c r="B2092" s="557" t="s">
        <v>1299</v>
      </c>
      <c r="C2092" s="557" t="s">
        <v>1841</v>
      </c>
      <c r="D2092" s="555" t="s">
        <v>24658</v>
      </c>
      <c r="E2092" s="557" t="s">
        <v>1840</v>
      </c>
      <c r="F2092" s="561">
        <v>102</v>
      </c>
    </row>
    <row r="2093" spans="1:6" ht="29" x14ac:dyDescent="0.35">
      <c r="A2093" s="557" t="s">
        <v>711</v>
      </c>
      <c r="B2093" s="557" t="s">
        <v>1299</v>
      </c>
      <c r="C2093" s="557" t="s">
        <v>1839</v>
      </c>
      <c r="D2093" s="555" t="s">
        <v>24659</v>
      </c>
      <c r="E2093" s="557" t="s">
        <v>1838</v>
      </c>
      <c r="F2093" s="561">
        <v>68</v>
      </c>
    </row>
    <row r="2094" spans="1:6" x14ac:dyDescent="0.35">
      <c r="A2094" s="557" t="s">
        <v>712</v>
      </c>
      <c r="B2094" s="557" t="s">
        <v>1300</v>
      </c>
      <c r="C2094" s="557" t="s">
        <v>1837</v>
      </c>
      <c r="D2094" s="555" t="s">
        <v>24660</v>
      </c>
      <c r="E2094" s="557" t="s">
        <v>1836</v>
      </c>
      <c r="F2094" s="561">
        <v>65</v>
      </c>
    </row>
    <row r="2095" spans="1:6" x14ac:dyDescent="0.35">
      <c r="A2095" s="557" t="s">
        <v>712</v>
      </c>
      <c r="B2095" s="557" t="s">
        <v>1300</v>
      </c>
      <c r="C2095" s="557" t="s">
        <v>1835</v>
      </c>
      <c r="D2095" s="555" t="s">
        <v>24661</v>
      </c>
      <c r="E2095" s="557" t="s">
        <v>1834</v>
      </c>
      <c r="F2095" s="561">
        <v>180</v>
      </c>
    </row>
    <row r="2096" spans="1:6" x14ac:dyDescent="0.35">
      <c r="A2096" s="557" t="s">
        <v>712</v>
      </c>
      <c r="B2096" s="557" t="s">
        <v>1300</v>
      </c>
      <c r="C2096" s="557" t="s">
        <v>1833</v>
      </c>
      <c r="D2096" s="555" t="s">
        <v>24662</v>
      </c>
      <c r="E2096" s="557" t="s">
        <v>1832</v>
      </c>
      <c r="F2096" s="561">
        <v>231</v>
      </c>
    </row>
    <row r="2097" spans="1:6" ht="29" x14ac:dyDescent="0.35">
      <c r="A2097" s="557" t="s">
        <v>713</v>
      </c>
      <c r="B2097" s="557" t="s">
        <v>1301</v>
      </c>
      <c r="C2097" s="557" t="s">
        <v>1831</v>
      </c>
      <c r="D2097" s="555" t="s">
        <v>24663</v>
      </c>
      <c r="E2097" s="557" t="s">
        <v>1830</v>
      </c>
      <c r="F2097" s="561">
        <v>207</v>
      </c>
    </row>
    <row r="2098" spans="1:6" x14ac:dyDescent="0.35">
      <c r="A2098" s="557" t="s">
        <v>713</v>
      </c>
      <c r="B2098" s="557" t="s">
        <v>1301</v>
      </c>
      <c r="C2098" s="557" t="s">
        <v>1829</v>
      </c>
      <c r="D2098" s="555" t="s">
        <v>24664</v>
      </c>
      <c r="E2098" s="557" t="s">
        <v>1828</v>
      </c>
      <c r="F2098" s="561">
        <v>206</v>
      </c>
    </row>
    <row r="2099" spans="1:6" x14ac:dyDescent="0.35">
      <c r="A2099" s="557" t="s">
        <v>713</v>
      </c>
      <c r="B2099" s="557" t="s">
        <v>1301</v>
      </c>
      <c r="C2099" s="557" t="s">
        <v>1827</v>
      </c>
      <c r="D2099" s="555" t="s">
        <v>24665</v>
      </c>
      <c r="E2099" s="557" t="s">
        <v>1826</v>
      </c>
      <c r="F2099" s="561">
        <v>207</v>
      </c>
    </row>
    <row r="2100" spans="1:6" ht="29" x14ac:dyDescent="0.35">
      <c r="A2100" s="557" t="s">
        <v>714</v>
      </c>
      <c r="B2100" s="557" t="s">
        <v>1302</v>
      </c>
      <c r="C2100" s="557" t="s">
        <v>1805</v>
      </c>
      <c r="D2100" s="555" t="s">
        <v>24666</v>
      </c>
      <c r="E2100" s="557" t="s">
        <v>1804</v>
      </c>
      <c r="F2100" s="561">
        <v>177</v>
      </c>
    </row>
    <row r="2101" spans="1:6" ht="29" x14ac:dyDescent="0.35">
      <c r="A2101" s="557" t="s">
        <v>714</v>
      </c>
      <c r="B2101" s="557" t="s">
        <v>1302</v>
      </c>
      <c r="C2101" s="557" t="s">
        <v>1825</v>
      </c>
      <c r="D2101" s="555" t="s">
        <v>24667</v>
      </c>
      <c r="E2101" s="557" t="s">
        <v>1824</v>
      </c>
      <c r="F2101" s="561">
        <v>107</v>
      </c>
    </row>
    <row r="2102" spans="1:6" ht="29" x14ac:dyDescent="0.35">
      <c r="A2102" s="557" t="s">
        <v>714</v>
      </c>
      <c r="B2102" s="557" t="s">
        <v>1302</v>
      </c>
      <c r="C2102" s="557" t="s">
        <v>1823</v>
      </c>
      <c r="D2102" s="555" t="s">
        <v>24668</v>
      </c>
      <c r="E2102" s="557" t="s">
        <v>1822</v>
      </c>
      <c r="F2102" s="561">
        <v>177</v>
      </c>
    </row>
    <row r="2103" spans="1:6" ht="29" x14ac:dyDescent="0.35">
      <c r="A2103" s="557" t="s">
        <v>714</v>
      </c>
      <c r="B2103" s="557" t="s">
        <v>1302</v>
      </c>
      <c r="C2103" s="557" t="s">
        <v>1821</v>
      </c>
      <c r="D2103" s="555" t="s">
        <v>24669</v>
      </c>
      <c r="E2103" s="557" t="s">
        <v>1820</v>
      </c>
      <c r="F2103" s="561">
        <v>107</v>
      </c>
    </row>
    <row r="2104" spans="1:6" ht="29" x14ac:dyDescent="0.35">
      <c r="A2104" s="557" t="s">
        <v>714</v>
      </c>
      <c r="B2104" s="557" t="s">
        <v>1302</v>
      </c>
      <c r="C2104" s="557" t="s">
        <v>1819</v>
      </c>
      <c r="D2104" s="555" t="s">
        <v>24670</v>
      </c>
      <c r="E2104" s="557" t="s">
        <v>1818</v>
      </c>
      <c r="F2104" s="561">
        <v>106</v>
      </c>
    </row>
    <row r="2105" spans="1:6" ht="43.5" x14ac:dyDescent="0.35">
      <c r="A2105" s="557" t="s">
        <v>714</v>
      </c>
      <c r="B2105" s="557" t="s">
        <v>1302</v>
      </c>
      <c r="C2105" s="557" t="s">
        <v>1817</v>
      </c>
      <c r="D2105" s="555" t="s">
        <v>24671</v>
      </c>
      <c r="E2105" s="557" t="s">
        <v>1816</v>
      </c>
      <c r="F2105" s="561">
        <v>106</v>
      </c>
    </row>
    <row r="2106" spans="1:6" x14ac:dyDescent="0.35">
      <c r="A2106" s="557" t="s">
        <v>715</v>
      </c>
      <c r="B2106" s="557" t="s">
        <v>1303</v>
      </c>
      <c r="C2106" s="557" t="s">
        <v>1811</v>
      </c>
      <c r="D2106" s="555" t="s">
        <v>24672</v>
      </c>
      <c r="E2106" s="557" t="s">
        <v>1810</v>
      </c>
      <c r="F2106" s="561">
        <v>168</v>
      </c>
    </row>
    <row r="2107" spans="1:6" x14ac:dyDescent="0.35">
      <c r="A2107" s="557" t="s">
        <v>715</v>
      </c>
      <c r="B2107" s="557" t="s">
        <v>1303</v>
      </c>
      <c r="C2107" s="557" t="s">
        <v>1815</v>
      </c>
      <c r="D2107" s="555" t="s">
        <v>24673</v>
      </c>
      <c r="E2107" s="557" t="s">
        <v>1814</v>
      </c>
      <c r="F2107" s="561">
        <v>101</v>
      </c>
    </row>
    <row r="2108" spans="1:6" x14ac:dyDescent="0.35">
      <c r="A2108" s="557" t="s">
        <v>715</v>
      </c>
      <c r="B2108" s="557" t="s">
        <v>1303</v>
      </c>
      <c r="C2108" s="557" t="s">
        <v>1813</v>
      </c>
      <c r="D2108" s="555" t="s">
        <v>24674</v>
      </c>
      <c r="E2108" s="557" t="s">
        <v>1812</v>
      </c>
      <c r="F2108" s="561">
        <v>101</v>
      </c>
    </row>
    <row r="2109" spans="1:6" x14ac:dyDescent="0.35">
      <c r="A2109" s="557" t="s">
        <v>716</v>
      </c>
      <c r="B2109" s="557" t="s">
        <v>1304</v>
      </c>
      <c r="C2109" s="557" t="s">
        <v>1811</v>
      </c>
      <c r="D2109" s="555" t="s">
        <v>24675</v>
      </c>
      <c r="E2109" s="557" t="s">
        <v>1810</v>
      </c>
      <c r="F2109" s="561">
        <v>162</v>
      </c>
    </row>
    <row r="2110" spans="1:6" x14ac:dyDescent="0.35">
      <c r="A2110" s="557" t="s">
        <v>716</v>
      </c>
      <c r="B2110" s="557" t="s">
        <v>1304</v>
      </c>
      <c r="C2110" s="557" t="s">
        <v>1809</v>
      </c>
      <c r="D2110" s="555" t="s">
        <v>24676</v>
      </c>
      <c r="E2110" s="557" t="s">
        <v>1808</v>
      </c>
      <c r="F2110" s="561">
        <v>194</v>
      </c>
    </row>
    <row r="2111" spans="1:6" x14ac:dyDescent="0.35">
      <c r="A2111" s="557" t="s">
        <v>716</v>
      </c>
      <c r="B2111" s="557" t="s">
        <v>1304</v>
      </c>
      <c r="C2111" s="557" t="s">
        <v>1807</v>
      </c>
      <c r="D2111" s="555" t="s">
        <v>24677</v>
      </c>
      <c r="E2111" s="557" t="s">
        <v>1806</v>
      </c>
      <c r="F2111" s="561">
        <v>194</v>
      </c>
    </row>
    <row r="2112" spans="1:6" x14ac:dyDescent="0.35">
      <c r="A2112" s="557" t="s">
        <v>717</v>
      </c>
      <c r="B2112" s="557" t="s">
        <v>1305</v>
      </c>
      <c r="C2112" s="557" t="s">
        <v>1805</v>
      </c>
      <c r="D2112" s="555" t="s">
        <v>24678</v>
      </c>
      <c r="E2112" s="557" t="s">
        <v>1804</v>
      </c>
      <c r="F2112" s="561">
        <v>177</v>
      </c>
    </row>
    <row r="2113" spans="1:6" x14ac:dyDescent="0.35">
      <c r="A2113" s="557" t="s">
        <v>717</v>
      </c>
      <c r="B2113" s="557" t="s">
        <v>1305</v>
      </c>
      <c r="C2113" s="557" t="s">
        <v>1803</v>
      </c>
      <c r="D2113" s="555" t="s">
        <v>24679</v>
      </c>
      <c r="E2113" s="557" t="s">
        <v>1802</v>
      </c>
      <c r="F2113" s="561">
        <v>71</v>
      </c>
    </row>
    <row r="2114" spans="1:6" x14ac:dyDescent="0.35">
      <c r="A2114" s="557" t="s">
        <v>717</v>
      </c>
      <c r="B2114" s="557" t="s">
        <v>1305</v>
      </c>
      <c r="C2114" s="557" t="s">
        <v>1801</v>
      </c>
      <c r="D2114" s="555" t="s">
        <v>24680</v>
      </c>
      <c r="E2114" s="557" t="s">
        <v>1800</v>
      </c>
      <c r="F2114" s="561">
        <v>106</v>
      </c>
    </row>
    <row r="2115" spans="1:6" x14ac:dyDescent="0.35">
      <c r="A2115" s="557" t="s">
        <v>717</v>
      </c>
      <c r="B2115" s="557" t="s">
        <v>1305</v>
      </c>
      <c r="C2115" s="557" t="s">
        <v>1799</v>
      </c>
      <c r="D2115" s="555" t="s">
        <v>24681</v>
      </c>
      <c r="E2115" s="557" t="s">
        <v>1798</v>
      </c>
      <c r="F2115" s="561">
        <v>284</v>
      </c>
    </row>
    <row r="2116" spans="1:6" x14ac:dyDescent="0.35">
      <c r="A2116" s="557" t="s">
        <v>717</v>
      </c>
      <c r="B2116" s="557" t="s">
        <v>1305</v>
      </c>
      <c r="C2116" s="557" t="s">
        <v>1797</v>
      </c>
      <c r="D2116" s="555" t="s">
        <v>24682</v>
      </c>
      <c r="E2116" s="557" t="s">
        <v>1796</v>
      </c>
      <c r="F2116" s="561">
        <v>142</v>
      </c>
    </row>
    <row r="2117" spans="1:6" x14ac:dyDescent="0.35">
      <c r="A2117" s="557" t="s">
        <v>718</v>
      </c>
      <c r="B2117" s="557" t="s">
        <v>1306</v>
      </c>
      <c r="C2117" s="557" t="s">
        <v>1795</v>
      </c>
      <c r="D2117" s="555" t="s">
        <v>24683</v>
      </c>
      <c r="E2117" s="557" t="s">
        <v>1794</v>
      </c>
      <c r="F2117" s="561">
        <v>201</v>
      </c>
    </row>
    <row r="2118" spans="1:6" ht="29" x14ac:dyDescent="0.35">
      <c r="A2118" s="557" t="s">
        <v>718</v>
      </c>
      <c r="B2118" s="557" t="s">
        <v>1306</v>
      </c>
      <c r="C2118" s="557" t="s">
        <v>1793</v>
      </c>
      <c r="D2118" s="555" t="s">
        <v>24684</v>
      </c>
      <c r="E2118" s="557" t="s">
        <v>1792</v>
      </c>
      <c r="F2118" s="561">
        <v>101</v>
      </c>
    </row>
    <row r="2119" spans="1:6" ht="29" x14ac:dyDescent="0.35">
      <c r="A2119" s="557" t="s">
        <v>718</v>
      </c>
      <c r="B2119" s="557" t="s">
        <v>1306</v>
      </c>
      <c r="C2119" s="557" t="s">
        <v>1791</v>
      </c>
      <c r="D2119" s="555" t="s">
        <v>24685</v>
      </c>
      <c r="E2119" s="557" t="s">
        <v>1790</v>
      </c>
      <c r="F2119" s="561">
        <v>301</v>
      </c>
    </row>
    <row r="2120" spans="1:6" ht="29" x14ac:dyDescent="0.35">
      <c r="A2120" s="557" t="s">
        <v>718</v>
      </c>
      <c r="B2120" s="557" t="s">
        <v>1306</v>
      </c>
      <c r="C2120" s="557" t="s">
        <v>1789</v>
      </c>
      <c r="D2120" s="555" t="s">
        <v>24686</v>
      </c>
      <c r="E2120" s="557" t="s">
        <v>1788</v>
      </c>
      <c r="F2120" s="561">
        <v>167</v>
      </c>
    </row>
    <row r="2121" spans="1:6" ht="29" x14ac:dyDescent="0.35">
      <c r="A2121" s="557" t="s">
        <v>719</v>
      </c>
      <c r="B2121" s="557" t="s">
        <v>1307</v>
      </c>
      <c r="C2121" s="557" t="s">
        <v>1787</v>
      </c>
      <c r="D2121" s="555" t="s">
        <v>24687</v>
      </c>
      <c r="E2121" s="557" t="s">
        <v>1786</v>
      </c>
      <c r="F2121" s="561">
        <v>70</v>
      </c>
    </row>
    <row r="2122" spans="1:6" x14ac:dyDescent="0.35">
      <c r="A2122" s="557" t="s">
        <v>719</v>
      </c>
      <c r="B2122" s="557" t="s">
        <v>1307</v>
      </c>
      <c r="C2122" s="557" t="s">
        <v>1785</v>
      </c>
      <c r="D2122" s="555" t="s">
        <v>24688</v>
      </c>
      <c r="E2122" s="557" t="s">
        <v>1784</v>
      </c>
      <c r="F2122" s="561">
        <v>70</v>
      </c>
    </row>
    <row r="2123" spans="1:6" ht="29" x14ac:dyDescent="0.35">
      <c r="A2123" s="557" t="s">
        <v>719</v>
      </c>
      <c r="B2123" s="557" t="s">
        <v>1307</v>
      </c>
      <c r="C2123" s="557" t="s">
        <v>1783</v>
      </c>
      <c r="D2123" s="555" t="s">
        <v>24689</v>
      </c>
      <c r="E2123" s="557" t="s">
        <v>1782</v>
      </c>
      <c r="F2123" s="561">
        <v>256</v>
      </c>
    </row>
    <row r="2124" spans="1:6" ht="29" x14ac:dyDescent="0.35">
      <c r="A2124" s="557" t="s">
        <v>719</v>
      </c>
      <c r="B2124" s="557" t="s">
        <v>1307</v>
      </c>
      <c r="C2124" s="557" t="s">
        <v>1781</v>
      </c>
      <c r="D2124" s="555" t="s">
        <v>24690</v>
      </c>
      <c r="E2124" s="557" t="s">
        <v>1780</v>
      </c>
      <c r="F2124" s="561">
        <v>314</v>
      </c>
    </row>
    <row r="2125" spans="1:6" ht="29" x14ac:dyDescent="0.35">
      <c r="A2125" s="557" t="s">
        <v>719</v>
      </c>
      <c r="B2125" s="557" t="s">
        <v>1307</v>
      </c>
      <c r="C2125" s="557" t="s">
        <v>1779</v>
      </c>
      <c r="D2125" s="555" t="s">
        <v>24691</v>
      </c>
      <c r="E2125" s="557" t="s">
        <v>1778</v>
      </c>
      <c r="F2125" s="561">
        <v>140</v>
      </c>
    </row>
    <row r="2126" spans="1:6" x14ac:dyDescent="0.35">
      <c r="A2126" s="557" t="s">
        <v>720</v>
      </c>
      <c r="B2126" s="557" t="s">
        <v>1308</v>
      </c>
      <c r="C2126" s="557" t="s">
        <v>1731</v>
      </c>
      <c r="D2126" s="555" t="s">
        <v>24692</v>
      </c>
      <c r="E2126" s="557" t="s">
        <v>1730</v>
      </c>
      <c r="F2126" s="561">
        <v>68</v>
      </c>
    </row>
    <row r="2127" spans="1:6" x14ac:dyDescent="0.35">
      <c r="A2127" s="557" t="s">
        <v>720</v>
      </c>
      <c r="B2127" s="557" t="s">
        <v>1308</v>
      </c>
      <c r="C2127" s="557" t="s">
        <v>1777</v>
      </c>
      <c r="D2127" s="555" t="s">
        <v>24693</v>
      </c>
      <c r="E2127" s="557" t="s">
        <v>1776</v>
      </c>
      <c r="F2127" s="561">
        <v>41</v>
      </c>
    </row>
    <row r="2128" spans="1:6" x14ac:dyDescent="0.35">
      <c r="A2128" s="557" t="s">
        <v>720</v>
      </c>
      <c r="B2128" s="557" t="s">
        <v>1308</v>
      </c>
      <c r="C2128" s="557" t="s">
        <v>1775</v>
      </c>
      <c r="D2128" s="555" t="s">
        <v>24694</v>
      </c>
      <c r="E2128" s="557" t="s">
        <v>1774</v>
      </c>
      <c r="F2128" s="561">
        <v>68</v>
      </c>
    </row>
    <row r="2129" spans="1:6" x14ac:dyDescent="0.35">
      <c r="A2129" s="557" t="s">
        <v>720</v>
      </c>
      <c r="B2129" s="557" t="s">
        <v>1308</v>
      </c>
      <c r="C2129" s="557" t="s">
        <v>1773</v>
      </c>
      <c r="D2129" s="555" t="s">
        <v>24695</v>
      </c>
      <c r="E2129" s="557" t="s">
        <v>1772</v>
      </c>
      <c r="F2129" s="561">
        <v>123</v>
      </c>
    </row>
    <row r="2130" spans="1:6" x14ac:dyDescent="0.35">
      <c r="A2130" s="562" t="s">
        <v>721</v>
      </c>
      <c r="B2130" s="562" t="s">
        <v>1309</v>
      </c>
      <c r="C2130" s="562" t="s">
        <v>1691</v>
      </c>
      <c r="D2130" s="555" t="s">
        <v>24696</v>
      </c>
      <c r="E2130" s="557" t="s">
        <v>1690</v>
      </c>
      <c r="F2130" s="561">
        <v>106</v>
      </c>
    </row>
    <row r="2131" spans="1:6" x14ac:dyDescent="0.35">
      <c r="A2131" s="562" t="s">
        <v>721</v>
      </c>
      <c r="B2131" s="562" t="s">
        <v>1309</v>
      </c>
      <c r="C2131" s="562" t="s">
        <v>1767</v>
      </c>
      <c r="D2131" s="555" t="s">
        <v>24697</v>
      </c>
      <c r="E2131" s="557" t="s">
        <v>1766</v>
      </c>
      <c r="F2131" s="561">
        <v>116</v>
      </c>
    </row>
    <row r="2132" spans="1:6" x14ac:dyDescent="0.35">
      <c r="A2132" s="562" t="s">
        <v>721</v>
      </c>
      <c r="B2132" s="562" t="s">
        <v>1309</v>
      </c>
      <c r="C2132" s="562" t="s">
        <v>1771</v>
      </c>
      <c r="D2132" s="555" t="s">
        <v>24698</v>
      </c>
      <c r="E2132" s="557" t="s">
        <v>1770</v>
      </c>
      <c r="F2132" s="561">
        <v>162</v>
      </c>
    </row>
    <row r="2133" spans="1:6" x14ac:dyDescent="0.35">
      <c r="A2133" s="562" t="s">
        <v>721</v>
      </c>
      <c r="B2133" s="562" t="s">
        <v>1309</v>
      </c>
      <c r="C2133" s="562" t="s">
        <v>1769</v>
      </c>
      <c r="D2133" s="555" t="s">
        <v>24699</v>
      </c>
      <c r="E2133" s="557" t="s">
        <v>1768</v>
      </c>
      <c r="F2133" s="561">
        <v>186</v>
      </c>
    </row>
    <row r="2134" spans="1:6" x14ac:dyDescent="0.35">
      <c r="A2134" s="562" t="s">
        <v>722</v>
      </c>
      <c r="B2134" s="562" t="s">
        <v>1310</v>
      </c>
      <c r="C2134" s="562" t="s">
        <v>1691</v>
      </c>
      <c r="D2134" s="555" t="s">
        <v>24700</v>
      </c>
      <c r="E2134" s="557" t="s">
        <v>1690</v>
      </c>
      <c r="F2134" s="561">
        <v>108</v>
      </c>
    </row>
    <row r="2135" spans="1:6" x14ac:dyDescent="0.35">
      <c r="A2135" s="562" t="s">
        <v>722</v>
      </c>
      <c r="B2135" s="562" t="s">
        <v>1310</v>
      </c>
      <c r="C2135" s="562" t="s">
        <v>1767</v>
      </c>
      <c r="D2135" s="555" t="s">
        <v>24701</v>
      </c>
      <c r="E2135" s="557" t="s">
        <v>1766</v>
      </c>
      <c r="F2135" s="561">
        <v>119</v>
      </c>
    </row>
    <row r="2136" spans="1:6" x14ac:dyDescent="0.35">
      <c r="A2136" s="562" t="s">
        <v>722</v>
      </c>
      <c r="B2136" s="562" t="s">
        <v>1310</v>
      </c>
      <c r="C2136" s="562" t="s">
        <v>1765</v>
      </c>
      <c r="D2136" s="555" t="s">
        <v>24702</v>
      </c>
      <c r="E2136" s="557" t="s">
        <v>1764</v>
      </c>
      <c r="F2136" s="561">
        <v>152</v>
      </c>
    </row>
    <row r="2137" spans="1:6" x14ac:dyDescent="0.35">
      <c r="A2137" s="562" t="s">
        <v>722</v>
      </c>
      <c r="B2137" s="562" t="s">
        <v>1310</v>
      </c>
      <c r="C2137" s="562" t="s">
        <v>1763</v>
      </c>
      <c r="D2137" s="555" t="s">
        <v>24703</v>
      </c>
      <c r="E2137" s="557" t="s">
        <v>1762</v>
      </c>
      <c r="F2137" s="561">
        <v>141</v>
      </c>
    </row>
    <row r="2138" spans="1:6" ht="29" x14ac:dyDescent="0.35">
      <c r="A2138" s="557" t="s">
        <v>723</v>
      </c>
      <c r="B2138" s="557" t="s">
        <v>1311</v>
      </c>
      <c r="C2138" s="557" t="s">
        <v>1761</v>
      </c>
      <c r="D2138" s="555" t="s">
        <v>24704</v>
      </c>
      <c r="E2138" s="557" t="s">
        <v>1760</v>
      </c>
      <c r="F2138" s="561">
        <v>68</v>
      </c>
    </row>
    <row r="2139" spans="1:6" ht="29" x14ac:dyDescent="0.35">
      <c r="A2139" s="557" t="s">
        <v>723</v>
      </c>
      <c r="B2139" s="557" t="s">
        <v>1311</v>
      </c>
      <c r="C2139" s="557" t="s">
        <v>1759</v>
      </c>
      <c r="D2139" s="555" t="s">
        <v>24705</v>
      </c>
      <c r="E2139" s="557" t="s">
        <v>1758</v>
      </c>
      <c r="F2139" s="561">
        <v>102</v>
      </c>
    </row>
    <row r="2140" spans="1:6" ht="29" x14ac:dyDescent="0.35">
      <c r="A2140" s="557" t="s">
        <v>723</v>
      </c>
      <c r="B2140" s="557" t="s">
        <v>1311</v>
      </c>
      <c r="C2140" s="557" t="s">
        <v>1757</v>
      </c>
      <c r="D2140" s="555" t="s">
        <v>24706</v>
      </c>
      <c r="E2140" s="557" t="s">
        <v>1756</v>
      </c>
      <c r="F2140" s="561">
        <v>68</v>
      </c>
    </row>
    <row r="2141" spans="1:6" ht="29" x14ac:dyDescent="0.35">
      <c r="A2141" s="557" t="s">
        <v>723</v>
      </c>
      <c r="B2141" s="557" t="s">
        <v>1311</v>
      </c>
      <c r="C2141" s="557" t="s">
        <v>1755</v>
      </c>
      <c r="D2141" s="555" t="s">
        <v>24707</v>
      </c>
      <c r="E2141" s="557" t="s">
        <v>1754</v>
      </c>
      <c r="F2141" s="561">
        <v>102</v>
      </c>
    </row>
    <row r="2142" spans="1:6" x14ac:dyDescent="0.35">
      <c r="A2142" s="557" t="s">
        <v>724</v>
      </c>
      <c r="B2142" s="557" t="s">
        <v>1312</v>
      </c>
      <c r="C2142" s="557" t="s">
        <v>1683</v>
      </c>
      <c r="D2142" s="555" t="s">
        <v>24708</v>
      </c>
      <c r="E2142" s="557" t="s">
        <v>1682</v>
      </c>
      <c r="F2142" s="561">
        <v>160</v>
      </c>
    </row>
    <row r="2143" spans="1:6" x14ac:dyDescent="0.35">
      <c r="A2143" s="557" t="s">
        <v>724</v>
      </c>
      <c r="B2143" s="557" t="s">
        <v>1312</v>
      </c>
      <c r="C2143" s="557" t="s">
        <v>1753</v>
      </c>
      <c r="D2143" s="555" t="s">
        <v>24709</v>
      </c>
      <c r="E2143" s="557" t="s">
        <v>1752</v>
      </c>
      <c r="F2143" s="561">
        <v>214</v>
      </c>
    </row>
    <row r="2144" spans="1:6" x14ac:dyDescent="0.35">
      <c r="A2144" s="557" t="s">
        <v>724</v>
      </c>
      <c r="B2144" s="557" t="s">
        <v>1312</v>
      </c>
      <c r="C2144" s="557" t="s">
        <v>1751</v>
      </c>
      <c r="D2144" s="555" t="s">
        <v>24710</v>
      </c>
      <c r="E2144" s="557" t="s">
        <v>1750</v>
      </c>
      <c r="F2144" s="561">
        <v>128</v>
      </c>
    </row>
    <row r="2145" spans="1:6" x14ac:dyDescent="0.35">
      <c r="A2145" s="557" t="s">
        <v>724</v>
      </c>
      <c r="B2145" s="557" t="s">
        <v>1312</v>
      </c>
      <c r="C2145" s="557" t="s">
        <v>1749</v>
      </c>
      <c r="D2145" s="555" t="s">
        <v>24711</v>
      </c>
      <c r="E2145" s="557" t="s">
        <v>1748</v>
      </c>
      <c r="F2145" s="561">
        <v>128</v>
      </c>
    </row>
    <row r="2146" spans="1:6" x14ac:dyDescent="0.35">
      <c r="A2146" s="562" t="s">
        <v>725</v>
      </c>
      <c r="B2146" s="562" t="s">
        <v>1313</v>
      </c>
      <c r="C2146" s="562" t="s">
        <v>1741</v>
      </c>
      <c r="D2146" s="555" t="s">
        <v>24712</v>
      </c>
      <c r="E2146" s="557" t="s">
        <v>1740</v>
      </c>
      <c r="F2146" s="561">
        <v>120</v>
      </c>
    </row>
    <row r="2147" spans="1:6" x14ac:dyDescent="0.35">
      <c r="A2147" s="562" t="s">
        <v>725</v>
      </c>
      <c r="B2147" s="562" t="s">
        <v>1313</v>
      </c>
      <c r="C2147" s="562" t="s">
        <v>1747</v>
      </c>
      <c r="D2147" s="555" t="s">
        <v>24713</v>
      </c>
      <c r="E2147" s="557" t="s">
        <v>1746</v>
      </c>
      <c r="F2147" s="561">
        <v>155</v>
      </c>
    </row>
    <row r="2148" spans="1:6" x14ac:dyDescent="0.35">
      <c r="A2148" s="562" t="s">
        <v>725</v>
      </c>
      <c r="B2148" s="562" t="s">
        <v>1313</v>
      </c>
      <c r="C2148" s="562" t="s">
        <v>1745</v>
      </c>
      <c r="D2148" s="555" t="s">
        <v>24714</v>
      </c>
      <c r="E2148" s="557" t="s">
        <v>1744</v>
      </c>
      <c r="F2148" s="561">
        <v>155</v>
      </c>
    </row>
    <row r="2149" spans="1:6" x14ac:dyDescent="0.35">
      <c r="A2149" s="562" t="s">
        <v>725</v>
      </c>
      <c r="B2149" s="562" t="s">
        <v>1313</v>
      </c>
      <c r="C2149" s="562" t="s">
        <v>1743</v>
      </c>
      <c r="D2149" s="555" t="s">
        <v>24715</v>
      </c>
      <c r="E2149" s="557" t="s">
        <v>1742</v>
      </c>
      <c r="F2149" s="561">
        <v>70</v>
      </c>
    </row>
    <row r="2150" spans="1:6" x14ac:dyDescent="0.35">
      <c r="A2150" s="562" t="s">
        <v>726</v>
      </c>
      <c r="B2150" s="562" t="s">
        <v>1314</v>
      </c>
      <c r="C2150" s="562" t="s">
        <v>1741</v>
      </c>
      <c r="D2150" s="555" t="s">
        <v>24716</v>
      </c>
      <c r="E2150" s="562" t="s">
        <v>1740</v>
      </c>
      <c r="F2150" s="561">
        <v>117</v>
      </c>
    </row>
    <row r="2151" spans="1:6" x14ac:dyDescent="0.35">
      <c r="A2151" s="562" t="s">
        <v>726</v>
      </c>
      <c r="B2151" s="562" t="s">
        <v>1314</v>
      </c>
      <c r="C2151" s="562" t="s">
        <v>1739</v>
      </c>
      <c r="D2151" s="555" t="s">
        <v>24717</v>
      </c>
      <c r="E2151" s="562" t="s">
        <v>1738</v>
      </c>
      <c r="F2151" s="561">
        <v>152</v>
      </c>
    </row>
    <row r="2152" spans="1:6" x14ac:dyDescent="0.35">
      <c r="A2152" s="562" t="s">
        <v>726</v>
      </c>
      <c r="B2152" s="562" t="s">
        <v>1314</v>
      </c>
      <c r="C2152" s="562" t="s">
        <v>1737</v>
      </c>
      <c r="D2152" s="555" t="s">
        <v>24718</v>
      </c>
      <c r="E2152" s="562" t="s">
        <v>1736</v>
      </c>
      <c r="F2152" s="561">
        <v>175</v>
      </c>
    </row>
    <row r="2153" spans="1:6" x14ac:dyDescent="0.35">
      <c r="A2153" s="562" t="s">
        <v>726</v>
      </c>
      <c r="B2153" s="562" t="s">
        <v>1314</v>
      </c>
      <c r="C2153" s="562" t="s">
        <v>1735</v>
      </c>
      <c r="D2153" s="555" t="s">
        <v>24719</v>
      </c>
      <c r="E2153" s="562" t="s">
        <v>1734</v>
      </c>
      <c r="F2153" s="561">
        <v>106</v>
      </c>
    </row>
    <row r="2154" spans="1:6" x14ac:dyDescent="0.35">
      <c r="A2154" s="557" t="s">
        <v>727</v>
      </c>
      <c r="B2154" s="557" t="s">
        <v>1315</v>
      </c>
      <c r="C2154" s="557" t="s">
        <v>1733</v>
      </c>
      <c r="D2154" s="555" t="s">
        <v>24720</v>
      </c>
      <c r="E2154" s="557" t="s">
        <v>1732</v>
      </c>
      <c r="F2154" s="561">
        <v>69</v>
      </c>
    </row>
    <row r="2155" spans="1:6" x14ac:dyDescent="0.35">
      <c r="A2155" s="557" t="s">
        <v>727</v>
      </c>
      <c r="B2155" s="557" t="s">
        <v>1315</v>
      </c>
      <c r="C2155" s="557" t="s">
        <v>1731</v>
      </c>
      <c r="D2155" s="555" t="s">
        <v>24721</v>
      </c>
      <c r="E2155" s="557" t="s">
        <v>1730</v>
      </c>
      <c r="F2155" s="561">
        <v>58</v>
      </c>
    </row>
    <row r="2156" spans="1:6" ht="29" x14ac:dyDescent="0.35">
      <c r="A2156" s="557" t="s">
        <v>727</v>
      </c>
      <c r="B2156" s="557" t="s">
        <v>1315</v>
      </c>
      <c r="C2156" s="557" t="s">
        <v>1729</v>
      </c>
      <c r="D2156" s="555" t="s">
        <v>24722</v>
      </c>
      <c r="E2156" s="557" t="s">
        <v>1728</v>
      </c>
      <c r="F2156" s="561">
        <v>173</v>
      </c>
    </row>
    <row r="2157" spans="1:6" x14ac:dyDescent="0.35">
      <c r="A2157" s="557" t="s">
        <v>728</v>
      </c>
      <c r="B2157" s="557" t="s">
        <v>1316</v>
      </c>
      <c r="C2157" s="557" t="s">
        <v>1683</v>
      </c>
      <c r="D2157" s="555" t="s">
        <v>24723</v>
      </c>
      <c r="E2157" s="557" t="s">
        <v>1682</v>
      </c>
      <c r="F2157" s="561">
        <v>161</v>
      </c>
    </row>
    <row r="2158" spans="1:6" x14ac:dyDescent="0.35">
      <c r="A2158" s="557" t="s">
        <v>728</v>
      </c>
      <c r="B2158" s="557" t="s">
        <v>1316</v>
      </c>
      <c r="C2158" s="557" t="s">
        <v>1727</v>
      </c>
      <c r="D2158" s="555" t="s">
        <v>24724</v>
      </c>
      <c r="E2158" s="557" t="s">
        <v>1726</v>
      </c>
      <c r="F2158" s="561">
        <v>64</v>
      </c>
    </row>
    <row r="2159" spans="1:6" x14ac:dyDescent="0.35">
      <c r="A2159" s="557" t="s">
        <v>728</v>
      </c>
      <c r="B2159" s="557" t="s">
        <v>1316</v>
      </c>
      <c r="C2159" s="557" t="s">
        <v>1725</v>
      </c>
      <c r="D2159" s="555" t="s">
        <v>24725</v>
      </c>
      <c r="E2159" s="557" t="s">
        <v>1724</v>
      </c>
      <c r="F2159" s="561">
        <v>268</v>
      </c>
    </row>
    <row r="2160" spans="1:6" ht="29" x14ac:dyDescent="0.35">
      <c r="A2160" s="557" t="s">
        <v>728</v>
      </c>
      <c r="B2160" s="557" t="s">
        <v>1316</v>
      </c>
      <c r="C2160" s="557" t="s">
        <v>1723</v>
      </c>
      <c r="D2160" s="555" t="s">
        <v>24726</v>
      </c>
      <c r="E2160" s="557" t="s">
        <v>1722</v>
      </c>
      <c r="F2160" s="561">
        <v>107</v>
      </c>
    </row>
    <row r="2161" spans="1:6" x14ac:dyDescent="0.35">
      <c r="A2161" s="562" t="s">
        <v>729</v>
      </c>
      <c r="B2161" s="562" t="s">
        <v>1317</v>
      </c>
      <c r="C2161" s="562" t="s">
        <v>1691</v>
      </c>
      <c r="D2161" s="555" t="s">
        <v>24727</v>
      </c>
      <c r="E2161" s="562" t="s">
        <v>1690</v>
      </c>
      <c r="F2161" s="561">
        <v>103</v>
      </c>
    </row>
    <row r="2162" spans="1:6" x14ac:dyDescent="0.35">
      <c r="A2162" s="562" t="s">
        <v>729</v>
      </c>
      <c r="B2162" s="562" t="s">
        <v>1317</v>
      </c>
      <c r="C2162" s="562" t="s">
        <v>1721</v>
      </c>
      <c r="D2162" s="555" t="s">
        <v>24728</v>
      </c>
      <c r="E2162" s="562" t="s">
        <v>1720</v>
      </c>
      <c r="F2162" s="561">
        <v>113</v>
      </c>
    </row>
    <row r="2163" spans="1:6" x14ac:dyDescent="0.35">
      <c r="A2163" s="562" t="s">
        <v>729</v>
      </c>
      <c r="B2163" s="562" t="s">
        <v>1317</v>
      </c>
      <c r="C2163" s="562" t="s">
        <v>1719</v>
      </c>
      <c r="D2163" s="555" t="s">
        <v>24729</v>
      </c>
      <c r="E2163" s="562" t="s">
        <v>1718</v>
      </c>
      <c r="F2163" s="561">
        <v>193</v>
      </c>
    </row>
    <row r="2164" spans="1:6" x14ac:dyDescent="0.35">
      <c r="A2164" s="562" t="s">
        <v>729</v>
      </c>
      <c r="B2164" s="562" t="s">
        <v>1317</v>
      </c>
      <c r="C2164" s="562" t="s">
        <v>1717</v>
      </c>
      <c r="D2164" s="555" t="s">
        <v>24730</v>
      </c>
      <c r="E2164" s="562" t="s">
        <v>1716</v>
      </c>
      <c r="F2164" s="561">
        <v>261</v>
      </c>
    </row>
    <row r="2165" spans="1:6" x14ac:dyDescent="0.35">
      <c r="A2165" s="562" t="s">
        <v>730</v>
      </c>
      <c r="B2165" s="562" t="s">
        <v>1318</v>
      </c>
      <c r="C2165" s="562" t="s">
        <v>1691</v>
      </c>
      <c r="D2165" s="555" t="s">
        <v>24731</v>
      </c>
      <c r="E2165" s="562" t="s">
        <v>1690</v>
      </c>
      <c r="F2165" s="561">
        <v>105</v>
      </c>
    </row>
    <row r="2166" spans="1:6" x14ac:dyDescent="0.35">
      <c r="A2166" s="562" t="s">
        <v>730</v>
      </c>
      <c r="B2166" s="562" t="s">
        <v>1318</v>
      </c>
      <c r="C2166" s="562" t="s">
        <v>1715</v>
      </c>
      <c r="D2166" s="555" t="s">
        <v>24732</v>
      </c>
      <c r="E2166" s="562" t="s">
        <v>1714</v>
      </c>
      <c r="F2166" s="561">
        <v>312</v>
      </c>
    </row>
    <row r="2167" spans="1:6" x14ac:dyDescent="0.35">
      <c r="A2167" s="562" t="s">
        <v>730</v>
      </c>
      <c r="B2167" s="562" t="s">
        <v>1318</v>
      </c>
      <c r="C2167" s="562" t="s">
        <v>1713</v>
      </c>
      <c r="D2167" s="555" t="s">
        <v>24733</v>
      </c>
      <c r="E2167" s="562" t="s">
        <v>1712</v>
      </c>
      <c r="F2167" s="561">
        <v>173</v>
      </c>
    </row>
    <row r="2168" spans="1:6" ht="29" x14ac:dyDescent="0.35">
      <c r="A2168" s="562" t="s">
        <v>731</v>
      </c>
      <c r="B2168" s="562" t="s">
        <v>1319</v>
      </c>
      <c r="C2168" s="562" t="s">
        <v>1711</v>
      </c>
      <c r="D2168" s="555" t="s">
        <v>24734</v>
      </c>
      <c r="E2168" s="562" t="s">
        <v>1710</v>
      </c>
      <c r="F2168" s="561">
        <v>82</v>
      </c>
    </row>
    <row r="2169" spans="1:6" ht="29" x14ac:dyDescent="0.35">
      <c r="A2169" s="562" t="s">
        <v>731</v>
      </c>
      <c r="B2169" s="562" t="s">
        <v>1319</v>
      </c>
      <c r="C2169" s="562" t="s">
        <v>1709</v>
      </c>
      <c r="D2169" s="555" t="s">
        <v>24735</v>
      </c>
      <c r="E2169" s="562" t="s">
        <v>1708</v>
      </c>
      <c r="F2169" s="561">
        <v>191</v>
      </c>
    </row>
    <row r="2170" spans="1:6" ht="29" x14ac:dyDescent="0.35">
      <c r="A2170" s="562" t="s">
        <v>731</v>
      </c>
      <c r="B2170" s="562" t="s">
        <v>1319</v>
      </c>
      <c r="C2170" s="562" t="s">
        <v>1707</v>
      </c>
      <c r="D2170" s="555" t="s">
        <v>24736</v>
      </c>
      <c r="E2170" s="562" t="s">
        <v>1706</v>
      </c>
      <c r="F2170" s="561">
        <v>82</v>
      </c>
    </row>
    <row r="2171" spans="1:6" ht="29" x14ac:dyDescent="0.35">
      <c r="A2171" s="562" t="s">
        <v>731</v>
      </c>
      <c r="B2171" s="562" t="s">
        <v>1319</v>
      </c>
      <c r="C2171" s="562" t="s">
        <v>1705</v>
      </c>
      <c r="D2171" s="555" t="s">
        <v>24737</v>
      </c>
      <c r="E2171" s="562" t="s">
        <v>1704</v>
      </c>
      <c r="F2171" s="561">
        <v>295</v>
      </c>
    </row>
    <row r="2172" spans="1:6" x14ac:dyDescent="0.35">
      <c r="A2172" s="562" t="s">
        <v>732</v>
      </c>
      <c r="B2172" s="562" t="s">
        <v>1320</v>
      </c>
      <c r="C2172" s="562" t="s">
        <v>1683</v>
      </c>
      <c r="D2172" s="555" t="s">
        <v>24738</v>
      </c>
      <c r="E2172" s="557" t="s">
        <v>1682</v>
      </c>
      <c r="F2172" s="561">
        <v>160</v>
      </c>
    </row>
    <row r="2173" spans="1:6" x14ac:dyDescent="0.35">
      <c r="A2173" s="562" t="s">
        <v>732</v>
      </c>
      <c r="B2173" s="562" t="s">
        <v>1320</v>
      </c>
      <c r="C2173" s="562" t="s">
        <v>1703</v>
      </c>
      <c r="D2173" s="555" t="s">
        <v>24739</v>
      </c>
      <c r="E2173" s="557" t="s">
        <v>1702</v>
      </c>
      <c r="F2173" s="561">
        <v>128</v>
      </c>
    </row>
    <row r="2174" spans="1:6" x14ac:dyDescent="0.35">
      <c r="A2174" s="562" t="s">
        <v>732</v>
      </c>
      <c r="B2174" s="562" t="s">
        <v>1320</v>
      </c>
      <c r="C2174" s="562" t="s">
        <v>1701</v>
      </c>
      <c r="D2174" s="555" t="s">
        <v>24740</v>
      </c>
      <c r="E2174" s="557" t="s">
        <v>1700</v>
      </c>
      <c r="F2174" s="561">
        <v>92</v>
      </c>
    </row>
    <row r="2175" spans="1:6" x14ac:dyDescent="0.35">
      <c r="A2175" s="562" t="s">
        <v>732</v>
      </c>
      <c r="B2175" s="562" t="s">
        <v>1320</v>
      </c>
      <c r="C2175" s="562" t="s">
        <v>1699</v>
      </c>
      <c r="D2175" s="555" t="s">
        <v>24741</v>
      </c>
      <c r="E2175" s="557" t="s">
        <v>1698</v>
      </c>
      <c r="F2175" s="561">
        <v>160</v>
      </c>
    </row>
    <row r="2176" spans="1:6" x14ac:dyDescent="0.35">
      <c r="A2176" s="562" t="s">
        <v>732</v>
      </c>
      <c r="B2176" s="562" t="s">
        <v>1320</v>
      </c>
      <c r="C2176" s="562" t="s">
        <v>1697</v>
      </c>
      <c r="D2176" s="555" t="s">
        <v>24742</v>
      </c>
      <c r="E2176" s="557" t="s">
        <v>1696</v>
      </c>
      <c r="F2176" s="561">
        <v>160</v>
      </c>
    </row>
    <row r="2177" spans="1:6" x14ac:dyDescent="0.35">
      <c r="A2177" s="562" t="s">
        <v>733</v>
      </c>
      <c r="B2177" s="562" t="s">
        <v>1321</v>
      </c>
      <c r="C2177" s="562" t="s">
        <v>1691</v>
      </c>
      <c r="D2177" s="555" t="s">
        <v>24743</v>
      </c>
      <c r="E2177" s="557" t="s">
        <v>1690</v>
      </c>
      <c r="F2177" s="561">
        <v>95</v>
      </c>
    </row>
    <row r="2178" spans="1:6" x14ac:dyDescent="0.35">
      <c r="A2178" s="562" t="s">
        <v>733</v>
      </c>
      <c r="B2178" s="562" t="s">
        <v>1321</v>
      </c>
      <c r="C2178" s="562" t="s">
        <v>1695</v>
      </c>
      <c r="D2178" s="555" t="s">
        <v>24744</v>
      </c>
      <c r="E2178" s="557" t="s">
        <v>1694</v>
      </c>
      <c r="F2178" s="561">
        <v>270</v>
      </c>
    </row>
    <row r="2179" spans="1:6" x14ac:dyDescent="0.35">
      <c r="A2179" s="562" t="s">
        <v>733</v>
      </c>
      <c r="B2179" s="562" t="s">
        <v>1321</v>
      </c>
      <c r="C2179" s="562" t="s">
        <v>1693</v>
      </c>
      <c r="D2179" s="555" t="s">
        <v>24745</v>
      </c>
      <c r="E2179" s="557" t="s">
        <v>1692</v>
      </c>
      <c r="F2179" s="561">
        <v>205</v>
      </c>
    </row>
    <row r="2180" spans="1:6" x14ac:dyDescent="0.35">
      <c r="A2180" s="562" t="s">
        <v>734</v>
      </c>
      <c r="B2180" s="562" t="s">
        <v>1322</v>
      </c>
      <c r="C2180" s="562" t="s">
        <v>1691</v>
      </c>
      <c r="D2180" s="555" t="s">
        <v>24746</v>
      </c>
      <c r="E2180" s="562" t="s">
        <v>1690</v>
      </c>
      <c r="F2180" s="561">
        <v>93</v>
      </c>
    </row>
    <row r="2181" spans="1:6" ht="29" x14ac:dyDescent="0.35">
      <c r="A2181" s="562" t="s">
        <v>734</v>
      </c>
      <c r="B2181" s="562" t="s">
        <v>1322</v>
      </c>
      <c r="C2181" s="562" t="s">
        <v>1689</v>
      </c>
      <c r="D2181" s="555" t="s">
        <v>24747</v>
      </c>
      <c r="E2181" s="562" t="s">
        <v>1688</v>
      </c>
      <c r="F2181" s="561">
        <v>107</v>
      </c>
    </row>
    <row r="2182" spans="1:6" x14ac:dyDescent="0.35">
      <c r="A2182" s="562" t="s">
        <v>734</v>
      </c>
      <c r="B2182" s="562" t="s">
        <v>1322</v>
      </c>
      <c r="C2182" s="562" t="s">
        <v>1687</v>
      </c>
      <c r="D2182" s="555" t="s">
        <v>24748</v>
      </c>
      <c r="E2182" s="562" t="s">
        <v>1686</v>
      </c>
      <c r="F2182" s="561">
        <v>235</v>
      </c>
    </row>
    <row r="2183" spans="1:6" x14ac:dyDescent="0.35">
      <c r="A2183" s="562" t="s">
        <v>734</v>
      </c>
      <c r="B2183" s="562" t="s">
        <v>1322</v>
      </c>
      <c r="C2183" s="562" t="s">
        <v>1685</v>
      </c>
      <c r="D2183" s="555" t="s">
        <v>24749</v>
      </c>
      <c r="E2183" s="562" t="s">
        <v>1684</v>
      </c>
      <c r="F2183" s="561">
        <v>235</v>
      </c>
    </row>
    <row r="2184" spans="1:6" ht="29" x14ac:dyDescent="0.35">
      <c r="A2184" s="562" t="s">
        <v>735</v>
      </c>
      <c r="B2184" s="562" t="s">
        <v>1323</v>
      </c>
      <c r="C2184" s="562" t="s">
        <v>1683</v>
      </c>
      <c r="D2184" s="555" t="s">
        <v>24750</v>
      </c>
      <c r="E2184" s="557" t="s">
        <v>1682</v>
      </c>
      <c r="F2184" s="561">
        <v>171</v>
      </c>
    </row>
    <row r="2185" spans="1:6" ht="29" x14ac:dyDescent="0.35">
      <c r="A2185" s="562" t="s">
        <v>735</v>
      </c>
      <c r="B2185" s="562" t="s">
        <v>1323</v>
      </c>
      <c r="C2185" s="562" t="s">
        <v>1681</v>
      </c>
      <c r="D2185" s="555" t="s">
        <v>24751</v>
      </c>
      <c r="E2185" s="557" t="s">
        <v>1680</v>
      </c>
      <c r="F2185" s="561">
        <v>80</v>
      </c>
    </row>
    <row r="2186" spans="1:6" ht="29" x14ac:dyDescent="0.35">
      <c r="A2186" s="562" t="s">
        <v>735</v>
      </c>
      <c r="B2186" s="562" t="s">
        <v>1323</v>
      </c>
      <c r="C2186" s="562" t="s">
        <v>1679</v>
      </c>
      <c r="D2186" s="555" t="s">
        <v>24752</v>
      </c>
      <c r="E2186" s="557" t="s">
        <v>1678</v>
      </c>
      <c r="F2186" s="561">
        <v>68</v>
      </c>
    </row>
    <row r="2187" spans="1:6" ht="29" x14ac:dyDescent="0.35">
      <c r="A2187" s="562" t="s">
        <v>735</v>
      </c>
      <c r="B2187" s="562" t="s">
        <v>1323</v>
      </c>
      <c r="C2187" s="562" t="s">
        <v>1677</v>
      </c>
      <c r="D2187" s="555" t="s">
        <v>24753</v>
      </c>
      <c r="E2187" s="557" t="s">
        <v>1676</v>
      </c>
      <c r="F2187" s="561">
        <v>134</v>
      </c>
    </row>
    <row r="2188" spans="1:6" ht="29" x14ac:dyDescent="0.35">
      <c r="A2188" s="562" t="s">
        <v>735</v>
      </c>
      <c r="B2188" s="562" t="s">
        <v>1323</v>
      </c>
      <c r="C2188" s="562" t="s">
        <v>1675</v>
      </c>
      <c r="D2188" s="555" t="s">
        <v>24754</v>
      </c>
      <c r="E2188" s="557" t="s">
        <v>1674</v>
      </c>
      <c r="F2188" s="561">
        <v>112</v>
      </c>
    </row>
    <row r="2189" spans="1:6" ht="29" x14ac:dyDescent="0.35">
      <c r="A2189" s="562" t="s">
        <v>735</v>
      </c>
      <c r="B2189" s="562" t="s">
        <v>1323</v>
      </c>
      <c r="C2189" s="562" t="s">
        <v>1673</v>
      </c>
      <c r="D2189" s="555" t="s">
        <v>24755</v>
      </c>
      <c r="E2189" s="557" t="s">
        <v>1672</v>
      </c>
      <c r="F2189" s="561">
        <v>145</v>
      </c>
    </row>
    <row r="2190" spans="1:6" ht="29" x14ac:dyDescent="0.35">
      <c r="A2190" s="562" t="s">
        <v>736</v>
      </c>
      <c r="B2190" s="562" t="s">
        <v>1324</v>
      </c>
      <c r="C2190" s="562" t="s">
        <v>1635</v>
      </c>
      <c r="D2190" s="555" t="s">
        <v>24756</v>
      </c>
      <c r="E2190" s="557" t="s">
        <v>1634</v>
      </c>
      <c r="F2190" s="561">
        <v>251</v>
      </c>
    </row>
    <row r="2191" spans="1:6" ht="29" x14ac:dyDescent="0.35">
      <c r="A2191" s="562" t="s">
        <v>736</v>
      </c>
      <c r="B2191" s="562" t="s">
        <v>1324</v>
      </c>
      <c r="C2191" s="562" t="s">
        <v>1671</v>
      </c>
      <c r="D2191" s="555" t="s">
        <v>24757</v>
      </c>
      <c r="E2191" s="557" t="s">
        <v>1670</v>
      </c>
      <c r="F2191" s="561">
        <v>298</v>
      </c>
    </row>
    <row r="2192" spans="1:6" ht="29" x14ac:dyDescent="0.35">
      <c r="A2192" s="562" t="s">
        <v>736</v>
      </c>
      <c r="B2192" s="562" t="s">
        <v>1324</v>
      </c>
      <c r="C2192" s="562" t="s">
        <v>1669</v>
      </c>
      <c r="D2192" s="555" t="s">
        <v>24758</v>
      </c>
      <c r="E2192" s="557" t="s">
        <v>1668</v>
      </c>
      <c r="F2192" s="561">
        <v>191</v>
      </c>
    </row>
    <row r="2193" spans="1:6" ht="29" x14ac:dyDescent="0.35">
      <c r="A2193" s="562" t="s">
        <v>737</v>
      </c>
      <c r="B2193" s="562" t="s">
        <v>1325</v>
      </c>
      <c r="C2193" s="562" t="s">
        <v>1667</v>
      </c>
      <c r="D2193" s="555" t="s">
        <v>24759</v>
      </c>
      <c r="E2193" s="557" t="s">
        <v>1666</v>
      </c>
      <c r="F2193" s="561">
        <v>350</v>
      </c>
    </row>
    <row r="2194" spans="1:6" ht="29" x14ac:dyDescent="0.35">
      <c r="A2194" s="562" t="s">
        <v>737</v>
      </c>
      <c r="B2194" s="562" t="s">
        <v>1325</v>
      </c>
      <c r="C2194" s="562" t="s">
        <v>1665</v>
      </c>
      <c r="D2194" s="555" t="s">
        <v>24760</v>
      </c>
      <c r="E2194" s="557" t="s">
        <v>1664</v>
      </c>
      <c r="F2194" s="561">
        <v>309</v>
      </c>
    </row>
    <row r="2195" spans="1:6" ht="29" x14ac:dyDescent="0.35">
      <c r="A2195" s="557" t="s">
        <v>738</v>
      </c>
      <c r="B2195" s="557" t="s">
        <v>1326</v>
      </c>
      <c r="C2195" s="557" t="s">
        <v>1551</v>
      </c>
      <c r="D2195" s="555" t="s">
        <v>24761</v>
      </c>
      <c r="E2195" s="557" t="s">
        <v>1550</v>
      </c>
      <c r="F2195" s="561">
        <v>104</v>
      </c>
    </row>
    <row r="2196" spans="1:6" ht="29" x14ac:dyDescent="0.35">
      <c r="A2196" s="557" t="s">
        <v>738</v>
      </c>
      <c r="B2196" s="557" t="s">
        <v>1326</v>
      </c>
      <c r="C2196" s="557" t="s">
        <v>1663</v>
      </c>
      <c r="D2196" s="555" t="s">
        <v>24762</v>
      </c>
      <c r="E2196" s="557" t="s">
        <v>1662</v>
      </c>
      <c r="F2196" s="561">
        <v>103</v>
      </c>
    </row>
    <row r="2197" spans="1:6" ht="29" x14ac:dyDescent="0.35">
      <c r="A2197" s="557" t="s">
        <v>738</v>
      </c>
      <c r="B2197" s="557" t="s">
        <v>1326</v>
      </c>
      <c r="C2197" s="557" t="s">
        <v>1661</v>
      </c>
      <c r="D2197" s="555" t="s">
        <v>24763</v>
      </c>
      <c r="E2197" s="557" t="s">
        <v>1660</v>
      </c>
      <c r="F2197" s="561">
        <v>103</v>
      </c>
    </row>
    <row r="2198" spans="1:6" x14ac:dyDescent="0.35">
      <c r="A2198" s="557" t="s">
        <v>739</v>
      </c>
      <c r="B2198" s="557" t="s">
        <v>1327</v>
      </c>
      <c r="C2198" s="557" t="s">
        <v>1589</v>
      </c>
      <c r="D2198" s="555" t="s">
        <v>24764</v>
      </c>
      <c r="E2198" s="557" t="s">
        <v>1588</v>
      </c>
      <c r="F2198" s="561">
        <v>147</v>
      </c>
    </row>
    <row r="2199" spans="1:6" x14ac:dyDescent="0.35">
      <c r="A2199" s="557" t="s">
        <v>739</v>
      </c>
      <c r="B2199" s="557" t="s">
        <v>1327</v>
      </c>
      <c r="C2199" s="557" t="s">
        <v>1659</v>
      </c>
      <c r="D2199" s="555" t="s">
        <v>24765</v>
      </c>
      <c r="E2199" s="557" t="s">
        <v>1658</v>
      </c>
      <c r="F2199" s="561">
        <v>171</v>
      </c>
    </row>
    <row r="2200" spans="1:6" x14ac:dyDescent="0.35">
      <c r="A2200" s="557" t="s">
        <v>739</v>
      </c>
      <c r="B2200" s="557" t="s">
        <v>1327</v>
      </c>
      <c r="C2200" s="557" t="s">
        <v>1657</v>
      </c>
      <c r="D2200" s="555" t="s">
        <v>24766</v>
      </c>
      <c r="E2200" s="557" t="s">
        <v>1656</v>
      </c>
      <c r="F2200" s="561">
        <v>171</v>
      </c>
    </row>
    <row r="2201" spans="1:6" x14ac:dyDescent="0.35">
      <c r="A2201" s="557" t="s">
        <v>739</v>
      </c>
      <c r="B2201" s="557" t="s">
        <v>1327</v>
      </c>
      <c r="C2201" s="557" t="s">
        <v>1655</v>
      </c>
      <c r="D2201" s="555" t="s">
        <v>24767</v>
      </c>
      <c r="E2201" s="557" t="s">
        <v>1654</v>
      </c>
      <c r="F2201" s="561">
        <v>171</v>
      </c>
    </row>
    <row r="2202" spans="1:6" ht="29" x14ac:dyDescent="0.35">
      <c r="A2202" s="562" t="s">
        <v>740</v>
      </c>
      <c r="B2202" s="562" t="s">
        <v>1328</v>
      </c>
      <c r="C2202" s="562" t="s">
        <v>1653</v>
      </c>
      <c r="D2202" s="555" t="s">
        <v>24768</v>
      </c>
      <c r="E2202" s="557" t="s">
        <v>1652</v>
      </c>
      <c r="F2202" s="561">
        <v>243</v>
      </c>
    </row>
    <row r="2203" spans="1:6" ht="29" x14ac:dyDescent="0.35">
      <c r="A2203" s="562" t="s">
        <v>740</v>
      </c>
      <c r="B2203" s="562" t="s">
        <v>1328</v>
      </c>
      <c r="C2203" s="562" t="s">
        <v>1651</v>
      </c>
      <c r="D2203" s="555" t="s">
        <v>24769</v>
      </c>
      <c r="E2203" s="557" t="s">
        <v>1650</v>
      </c>
      <c r="F2203" s="561">
        <v>174</v>
      </c>
    </row>
    <row r="2204" spans="1:6" ht="29" x14ac:dyDescent="0.35">
      <c r="A2204" s="562" t="s">
        <v>740</v>
      </c>
      <c r="B2204" s="562" t="s">
        <v>1328</v>
      </c>
      <c r="C2204" s="562" t="s">
        <v>1649</v>
      </c>
      <c r="D2204" s="555" t="s">
        <v>24770</v>
      </c>
      <c r="E2204" s="557" t="s">
        <v>1648</v>
      </c>
      <c r="F2204" s="561">
        <v>163</v>
      </c>
    </row>
    <row r="2205" spans="1:6" ht="43.5" x14ac:dyDescent="0.35">
      <c r="A2205" s="562" t="s">
        <v>741</v>
      </c>
      <c r="B2205" s="562" t="s">
        <v>1329</v>
      </c>
      <c r="C2205" s="562" t="s">
        <v>1647</v>
      </c>
      <c r="D2205" s="555" t="s">
        <v>24771</v>
      </c>
      <c r="E2205" s="557" t="s">
        <v>1646</v>
      </c>
      <c r="F2205" s="561">
        <v>178</v>
      </c>
    </row>
    <row r="2206" spans="1:6" ht="43.5" x14ac:dyDescent="0.35">
      <c r="A2206" s="562" t="s">
        <v>741</v>
      </c>
      <c r="B2206" s="562" t="s">
        <v>1329</v>
      </c>
      <c r="C2206" s="562" t="s">
        <v>1645</v>
      </c>
      <c r="D2206" s="555" t="s">
        <v>24772</v>
      </c>
      <c r="E2206" s="557" t="s">
        <v>1644</v>
      </c>
      <c r="F2206" s="561">
        <v>190</v>
      </c>
    </row>
    <row r="2207" spans="1:6" ht="43.5" x14ac:dyDescent="0.35">
      <c r="A2207" s="562" t="s">
        <v>741</v>
      </c>
      <c r="B2207" s="562" t="s">
        <v>1329</v>
      </c>
      <c r="C2207" s="562" t="s">
        <v>1643</v>
      </c>
      <c r="D2207" s="555" t="s">
        <v>24773</v>
      </c>
      <c r="E2207" s="557" t="s">
        <v>1642</v>
      </c>
      <c r="F2207" s="561">
        <v>257</v>
      </c>
    </row>
    <row r="2208" spans="1:6" ht="43.5" x14ac:dyDescent="0.35">
      <c r="A2208" s="562" t="s">
        <v>741</v>
      </c>
      <c r="B2208" s="562" t="s">
        <v>1329</v>
      </c>
      <c r="C2208" s="562" t="s">
        <v>1641</v>
      </c>
      <c r="D2208" s="555" t="s">
        <v>24774</v>
      </c>
      <c r="E2208" s="557" t="s">
        <v>1640</v>
      </c>
      <c r="F2208" s="561">
        <v>145</v>
      </c>
    </row>
    <row r="2209" spans="1:6" ht="29" x14ac:dyDescent="0.35">
      <c r="A2209" s="562" t="s">
        <v>742</v>
      </c>
      <c r="B2209" s="562" t="s">
        <v>1330</v>
      </c>
      <c r="C2209" s="562" t="s">
        <v>1639</v>
      </c>
      <c r="D2209" s="555" t="s">
        <v>24775</v>
      </c>
      <c r="E2209" s="557" t="s">
        <v>1638</v>
      </c>
      <c r="F2209" s="561">
        <v>237</v>
      </c>
    </row>
    <row r="2210" spans="1:6" ht="29" x14ac:dyDescent="0.35">
      <c r="A2210" s="562" t="s">
        <v>742</v>
      </c>
      <c r="B2210" s="562" t="s">
        <v>1330</v>
      </c>
      <c r="C2210" s="562" t="s">
        <v>1637</v>
      </c>
      <c r="D2210" s="555" t="s">
        <v>24776</v>
      </c>
      <c r="E2210" s="557" t="s">
        <v>1636</v>
      </c>
      <c r="F2210" s="561">
        <v>273</v>
      </c>
    </row>
    <row r="2211" spans="1:6" ht="43.5" x14ac:dyDescent="0.35">
      <c r="A2211" s="562" t="s">
        <v>743</v>
      </c>
      <c r="B2211" s="562" t="s">
        <v>1331</v>
      </c>
      <c r="C2211" s="562" t="s">
        <v>1635</v>
      </c>
      <c r="D2211" s="555" t="s">
        <v>24777</v>
      </c>
      <c r="E2211" s="557" t="s">
        <v>1634</v>
      </c>
      <c r="F2211" s="561">
        <v>246</v>
      </c>
    </row>
    <row r="2212" spans="1:6" ht="43.5" x14ac:dyDescent="0.35">
      <c r="A2212" s="562" t="s">
        <v>743</v>
      </c>
      <c r="B2212" s="562" t="s">
        <v>1331</v>
      </c>
      <c r="C2212" s="562" t="s">
        <v>1633</v>
      </c>
      <c r="D2212" s="555" t="s">
        <v>24778</v>
      </c>
      <c r="E2212" s="557" t="s">
        <v>1632</v>
      </c>
      <c r="F2212" s="561">
        <v>294</v>
      </c>
    </row>
    <row r="2213" spans="1:6" x14ac:dyDescent="0.35">
      <c r="A2213" s="557" t="s">
        <v>744</v>
      </c>
      <c r="B2213" s="557" t="s">
        <v>1332</v>
      </c>
      <c r="C2213" s="557" t="s">
        <v>1535</v>
      </c>
      <c r="D2213" s="555" t="s">
        <v>24779</v>
      </c>
      <c r="E2213" s="557" t="s">
        <v>1534</v>
      </c>
      <c r="F2213" s="561">
        <v>307</v>
      </c>
    </row>
    <row r="2214" spans="1:6" x14ac:dyDescent="0.35">
      <c r="A2214" s="557" t="s">
        <v>744</v>
      </c>
      <c r="B2214" s="557" t="s">
        <v>1332</v>
      </c>
      <c r="C2214" s="557" t="s">
        <v>1533</v>
      </c>
      <c r="D2214" s="555" t="s">
        <v>24780</v>
      </c>
      <c r="E2214" s="557" t="s">
        <v>1532</v>
      </c>
      <c r="F2214" s="561">
        <v>213</v>
      </c>
    </row>
    <row r="2215" spans="1:6" x14ac:dyDescent="0.35">
      <c r="A2215" s="562" t="s">
        <v>745</v>
      </c>
      <c r="B2215" s="562" t="s">
        <v>1333</v>
      </c>
      <c r="C2215" s="562" t="s">
        <v>1625</v>
      </c>
      <c r="D2215" s="555" t="s">
        <v>24781</v>
      </c>
      <c r="E2215" s="562" t="s">
        <v>1624</v>
      </c>
      <c r="F2215" s="561">
        <v>82</v>
      </c>
    </row>
    <row r="2216" spans="1:6" ht="29" x14ac:dyDescent="0.35">
      <c r="A2216" s="562" t="s">
        <v>745</v>
      </c>
      <c r="B2216" s="562" t="s">
        <v>1333</v>
      </c>
      <c r="C2216" s="562" t="s">
        <v>1623</v>
      </c>
      <c r="D2216" s="555" t="s">
        <v>24782</v>
      </c>
      <c r="E2216" s="562" t="s">
        <v>1622</v>
      </c>
      <c r="F2216" s="561">
        <v>154</v>
      </c>
    </row>
    <row r="2217" spans="1:6" x14ac:dyDescent="0.35">
      <c r="A2217" s="562" t="s">
        <v>745</v>
      </c>
      <c r="B2217" s="562" t="s">
        <v>1333</v>
      </c>
      <c r="C2217" s="562" t="s">
        <v>1621</v>
      </c>
      <c r="D2217" s="555" t="s">
        <v>24783</v>
      </c>
      <c r="E2217" s="562" t="s">
        <v>1620</v>
      </c>
      <c r="F2217" s="561">
        <v>67</v>
      </c>
    </row>
    <row r="2218" spans="1:6" x14ac:dyDescent="0.35">
      <c r="A2218" s="562" t="s">
        <v>745</v>
      </c>
      <c r="B2218" s="562" t="s">
        <v>1333</v>
      </c>
      <c r="C2218" s="562" t="s">
        <v>1631</v>
      </c>
      <c r="D2218" s="555" t="s">
        <v>24784</v>
      </c>
      <c r="E2218" s="562" t="s">
        <v>1630</v>
      </c>
      <c r="F2218" s="561">
        <v>67</v>
      </c>
    </row>
    <row r="2219" spans="1:6" x14ac:dyDescent="0.35">
      <c r="A2219" s="562" t="s">
        <v>746</v>
      </c>
      <c r="B2219" s="562" t="s">
        <v>1334</v>
      </c>
      <c r="C2219" s="562" t="s">
        <v>1625</v>
      </c>
      <c r="D2219" s="555" t="s">
        <v>24785</v>
      </c>
      <c r="E2219" s="562" t="s">
        <v>1624</v>
      </c>
      <c r="F2219" s="561">
        <v>71</v>
      </c>
    </row>
    <row r="2220" spans="1:6" x14ac:dyDescent="0.35">
      <c r="A2220" s="562" t="s">
        <v>746</v>
      </c>
      <c r="B2220" s="562" t="s">
        <v>1334</v>
      </c>
      <c r="C2220" s="562" t="s">
        <v>1629</v>
      </c>
      <c r="D2220" s="555" t="s">
        <v>24786</v>
      </c>
      <c r="E2220" s="562" t="s">
        <v>1628</v>
      </c>
      <c r="F2220" s="561">
        <v>149</v>
      </c>
    </row>
    <row r="2221" spans="1:6" x14ac:dyDescent="0.35">
      <c r="A2221" s="562" t="s">
        <v>746</v>
      </c>
      <c r="B2221" s="562" t="s">
        <v>1334</v>
      </c>
      <c r="C2221" s="562" t="s">
        <v>1627</v>
      </c>
      <c r="D2221" s="555" t="s">
        <v>24787</v>
      </c>
      <c r="E2221" s="562" t="s">
        <v>1626</v>
      </c>
      <c r="F2221" s="561">
        <v>60</v>
      </c>
    </row>
    <row r="2222" spans="1:6" ht="29" x14ac:dyDescent="0.35">
      <c r="A2222" s="562" t="s">
        <v>747</v>
      </c>
      <c r="B2222" s="562" t="s">
        <v>1335</v>
      </c>
      <c r="C2222" s="562" t="s">
        <v>1625</v>
      </c>
      <c r="D2222" s="555" t="s">
        <v>24788</v>
      </c>
      <c r="E2222" s="562" t="s">
        <v>1624</v>
      </c>
      <c r="F2222" s="561">
        <v>79</v>
      </c>
    </row>
    <row r="2223" spans="1:6" ht="29" x14ac:dyDescent="0.35">
      <c r="A2223" s="562" t="s">
        <v>747</v>
      </c>
      <c r="B2223" s="562" t="s">
        <v>1335</v>
      </c>
      <c r="C2223" s="562" t="s">
        <v>1623</v>
      </c>
      <c r="D2223" s="555" t="s">
        <v>24789</v>
      </c>
      <c r="E2223" s="562" t="s">
        <v>1622</v>
      </c>
      <c r="F2223" s="561">
        <v>153</v>
      </c>
    </row>
    <row r="2224" spans="1:6" ht="29" x14ac:dyDescent="0.35">
      <c r="A2224" s="562" t="s">
        <v>747</v>
      </c>
      <c r="B2224" s="562" t="s">
        <v>1335</v>
      </c>
      <c r="C2224" s="562" t="s">
        <v>1621</v>
      </c>
      <c r="D2224" s="555" t="s">
        <v>24790</v>
      </c>
      <c r="E2224" s="562" t="s">
        <v>1620</v>
      </c>
      <c r="F2224" s="561">
        <v>66</v>
      </c>
    </row>
    <row r="2225" spans="1:6" ht="29" x14ac:dyDescent="0.35">
      <c r="A2225" s="562" t="s">
        <v>747</v>
      </c>
      <c r="B2225" s="562" t="s">
        <v>1335</v>
      </c>
      <c r="C2225" s="562" t="s">
        <v>1619</v>
      </c>
      <c r="D2225" s="555" t="s">
        <v>24791</v>
      </c>
      <c r="E2225" s="562" t="s">
        <v>1618</v>
      </c>
      <c r="F2225" s="561">
        <v>92</v>
      </c>
    </row>
    <row r="2226" spans="1:6" ht="29" x14ac:dyDescent="0.35">
      <c r="A2226" s="557" t="s">
        <v>748</v>
      </c>
      <c r="B2226" s="557" t="s">
        <v>1336</v>
      </c>
      <c r="C2226" s="557" t="s">
        <v>1551</v>
      </c>
      <c r="D2226" s="555" t="s">
        <v>24792</v>
      </c>
      <c r="E2226" s="557" t="s">
        <v>1550</v>
      </c>
      <c r="F2226" s="561">
        <v>104</v>
      </c>
    </row>
    <row r="2227" spans="1:6" ht="29" x14ac:dyDescent="0.35">
      <c r="A2227" s="557" t="s">
        <v>748</v>
      </c>
      <c r="B2227" s="557" t="s">
        <v>1336</v>
      </c>
      <c r="C2227" s="557" t="s">
        <v>1617</v>
      </c>
      <c r="D2227" s="555" t="s">
        <v>24793</v>
      </c>
      <c r="E2227" s="557" t="s">
        <v>1616</v>
      </c>
      <c r="F2227" s="561">
        <v>103</v>
      </c>
    </row>
    <row r="2228" spans="1:6" ht="29" x14ac:dyDescent="0.35">
      <c r="A2228" s="557" t="s">
        <v>748</v>
      </c>
      <c r="B2228" s="557" t="s">
        <v>1336</v>
      </c>
      <c r="C2228" s="557" t="s">
        <v>1615</v>
      </c>
      <c r="D2228" s="555" t="s">
        <v>24794</v>
      </c>
      <c r="E2228" s="557" t="s">
        <v>1614</v>
      </c>
      <c r="F2228" s="561">
        <v>103</v>
      </c>
    </row>
    <row r="2229" spans="1:6" ht="29" x14ac:dyDescent="0.35">
      <c r="A2229" s="557" t="s">
        <v>749</v>
      </c>
      <c r="B2229" s="557" t="s">
        <v>1337</v>
      </c>
      <c r="C2229" s="557" t="s">
        <v>1613</v>
      </c>
      <c r="D2229" s="555" t="s">
        <v>24795</v>
      </c>
      <c r="E2229" s="557" t="s">
        <v>1612</v>
      </c>
      <c r="F2229" s="561">
        <v>235</v>
      </c>
    </row>
    <row r="2230" spans="1:6" ht="29" x14ac:dyDescent="0.35">
      <c r="A2230" s="557" t="s">
        <v>749</v>
      </c>
      <c r="B2230" s="557" t="s">
        <v>1337</v>
      </c>
      <c r="C2230" s="557" t="s">
        <v>1611</v>
      </c>
      <c r="D2230" s="555" t="s">
        <v>24796</v>
      </c>
      <c r="E2230" s="557" t="s">
        <v>1610</v>
      </c>
      <c r="F2230" s="561">
        <v>246</v>
      </c>
    </row>
    <row r="2231" spans="1:6" ht="29" x14ac:dyDescent="0.35">
      <c r="A2231" s="557" t="s">
        <v>749</v>
      </c>
      <c r="B2231" s="557" t="s">
        <v>1337</v>
      </c>
      <c r="C2231" s="557" t="s">
        <v>1609</v>
      </c>
      <c r="D2231" s="555" t="s">
        <v>24797</v>
      </c>
      <c r="E2231" s="557" t="s">
        <v>1608</v>
      </c>
      <c r="F2231" s="561">
        <v>149</v>
      </c>
    </row>
    <row r="2232" spans="1:6" x14ac:dyDescent="0.35">
      <c r="A2232" s="557" t="s">
        <v>750</v>
      </c>
      <c r="B2232" s="557" t="s">
        <v>1338</v>
      </c>
      <c r="C2232" s="557" t="s">
        <v>1607</v>
      </c>
      <c r="D2232" s="555" t="s">
        <v>24798</v>
      </c>
      <c r="E2232" s="557" t="s">
        <v>1606</v>
      </c>
      <c r="F2232" s="561">
        <v>194</v>
      </c>
    </row>
    <row r="2233" spans="1:6" x14ac:dyDescent="0.35">
      <c r="A2233" s="557" t="s">
        <v>750</v>
      </c>
      <c r="B2233" s="557" t="s">
        <v>1338</v>
      </c>
      <c r="C2233" s="557" t="s">
        <v>1605</v>
      </c>
      <c r="D2233" s="555" t="s">
        <v>24799</v>
      </c>
      <c r="E2233" s="557" t="s">
        <v>1604</v>
      </c>
      <c r="F2233" s="561">
        <v>215</v>
      </c>
    </row>
    <row r="2234" spans="1:6" x14ac:dyDescent="0.35">
      <c r="A2234" s="557" t="s">
        <v>750</v>
      </c>
      <c r="B2234" s="557" t="s">
        <v>1338</v>
      </c>
      <c r="C2234" s="557" t="s">
        <v>1603</v>
      </c>
      <c r="D2234" s="555" t="s">
        <v>24800</v>
      </c>
      <c r="E2234" s="557" t="s">
        <v>1596</v>
      </c>
      <c r="F2234" s="561">
        <v>151</v>
      </c>
    </row>
    <row r="2235" spans="1:6" x14ac:dyDescent="0.35">
      <c r="A2235" s="557" t="s">
        <v>751</v>
      </c>
      <c r="B2235" s="557" t="s">
        <v>1339</v>
      </c>
      <c r="C2235" s="557" t="s">
        <v>1598</v>
      </c>
      <c r="D2235" s="555" t="s">
        <v>24801</v>
      </c>
      <c r="E2235" s="557" t="s">
        <v>1597</v>
      </c>
      <c r="F2235" s="561">
        <v>248</v>
      </c>
    </row>
    <row r="2236" spans="1:6" x14ac:dyDescent="0.35">
      <c r="A2236" s="557" t="s">
        <v>751</v>
      </c>
      <c r="B2236" s="557" t="s">
        <v>1339</v>
      </c>
      <c r="C2236" s="557" t="s">
        <v>1602</v>
      </c>
      <c r="D2236" s="555" t="s">
        <v>24802</v>
      </c>
      <c r="E2236" s="557" t="s">
        <v>1601</v>
      </c>
      <c r="F2236" s="561">
        <v>292</v>
      </c>
    </row>
    <row r="2237" spans="1:6" x14ac:dyDescent="0.35">
      <c r="A2237" s="562" t="s">
        <v>752</v>
      </c>
      <c r="B2237" s="562" t="s">
        <v>1340</v>
      </c>
      <c r="C2237" s="562" t="s">
        <v>1600</v>
      </c>
      <c r="D2237" s="555" t="s">
        <v>24803</v>
      </c>
      <c r="E2237" s="562" t="s">
        <v>1599</v>
      </c>
      <c r="F2237" s="561">
        <v>248</v>
      </c>
    </row>
    <row r="2238" spans="1:6" x14ac:dyDescent="0.35">
      <c r="A2238" s="562" t="s">
        <v>752</v>
      </c>
      <c r="B2238" s="562" t="s">
        <v>1340</v>
      </c>
      <c r="C2238" s="562" t="s">
        <v>1598</v>
      </c>
      <c r="D2238" s="555" t="s">
        <v>24804</v>
      </c>
      <c r="E2238" s="562" t="s">
        <v>1597</v>
      </c>
      <c r="F2238" s="561">
        <v>252</v>
      </c>
    </row>
    <row r="2239" spans="1:6" x14ac:dyDescent="0.35">
      <c r="A2239" s="557" t="s">
        <v>753</v>
      </c>
      <c r="B2239" s="557" t="s">
        <v>1341</v>
      </c>
      <c r="C2239" s="557" t="s">
        <v>1595</v>
      </c>
      <c r="D2239" s="555" t="s">
        <v>24805</v>
      </c>
      <c r="E2239" s="557" t="s">
        <v>1594</v>
      </c>
      <c r="F2239" s="561">
        <v>192</v>
      </c>
    </row>
    <row r="2240" spans="1:6" x14ac:dyDescent="0.35">
      <c r="A2240" s="557" t="s">
        <v>753</v>
      </c>
      <c r="B2240" s="557" t="s">
        <v>1341</v>
      </c>
      <c r="C2240" s="557" t="s">
        <v>1593</v>
      </c>
      <c r="D2240" s="555" t="s">
        <v>24806</v>
      </c>
      <c r="E2240" s="557" t="s">
        <v>1592</v>
      </c>
      <c r="F2240" s="561">
        <v>138</v>
      </c>
    </row>
    <row r="2241" spans="1:6" x14ac:dyDescent="0.35">
      <c r="A2241" s="557" t="s">
        <v>753</v>
      </c>
      <c r="B2241" s="557" t="s">
        <v>1341</v>
      </c>
      <c r="C2241" s="557" t="s">
        <v>1591</v>
      </c>
      <c r="D2241" s="555" t="s">
        <v>24807</v>
      </c>
      <c r="E2241" s="557" t="s">
        <v>1590</v>
      </c>
      <c r="F2241" s="561">
        <v>192</v>
      </c>
    </row>
    <row r="2242" spans="1:6" x14ac:dyDescent="0.35">
      <c r="A2242" s="557" t="s">
        <v>753</v>
      </c>
      <c r="B2242" s="557" t="s">
        <v>1341</v>
      </c>
      <c r="C2242" s="557" t="s">
        <v>1589</v>
      </c>
      <c r="D2242" s="555" t="s">
        <v>24808</v>
      </c>
      <c r="E2242" s="557" t="s">
        <v>1588</v>
      </c>
      <c r="F2242" s="561">
        <v>138</v>
      </c>
    </row>
    <row r="2243" spans="1:6" x14ac:dyDescent="0.35">
      <c r="A2243" s="562" t="s">
        <v>754</v>
      </c>
      <c r="B2243" s="562" t="s">
        <v>1342</v>
      </c>
      <c r="C2243" s="562" t="s">
        <v>1587</v>
      </c>
      <c r="D2243" s="555" t="s">
        <v>24809</v>
      </c>
      <c r="E2243" s="562" t="s">
        <v>1586</v>
      </c>
      <c r="F2243" s="561">
        <v>182</v>
      </c>
    </row>
    <row r="2244" spans="1:6" x14ac:dyDescent="0.35">
      <c r="A2244" s="562" t="s">
        <v>754</v>
      </c>
      <c r="B2244" s="562" t="s">
        <v>1342</v>
      </c>
      <c r="C2244" s="562" t="s">
        <v>1585</v>
      </c>
      <c r="D2244" s="555" t="s">
        <v>24810</v>
      </c>
      <c r="E2244" s="562" t="s">
        <v>1584</v>
      </c>
      <c r="F2244" s="561">
        <v>258</v>
      </c>
    </row>
    <row r="2245" spans="1:6" x14ac:dyDescent="0.35">
      <c r="A2245" s="557" t="s">
        <v>755</v>
      </c>
      <c r="B2245" s="557" t="s">
        <v>1343</v>
      </c>
      <c r="C2245" s="557" t="s">
        <v>1583</v>
      </c>
      <c r="D2245" s="555" t="s">
        <v>24811</v>
      </c>
      <c r="E2245" s="557" t="s">
        <v>1582</v>
      </c>
      <c r="F2245" s="561">
        <v>96</v>
      </c>
    </row>
    <row r="2246" spans="1:6" ht="29" x14ac:dyDescent="0.35">
      <c r="A2246" s="557" t="s">
        <v>755</v>
      </c>
      <c r="B2246" s="557" t="s">
        <v>1343</v>
      </c>
      <c r="C2246" s="557" t="s">
        <v>1581</v>
      </c>
      <c r="D2246" s="555" t="s">
        <v>24812</v>
      </c>
      <c r="E2246" s="557" t="s">
        <v>1580</v>
      </c>
      <c r="F2246" s="561">
        <v>129</v>
      </c>
    </row>
    <row r="2247" spans="1:6" ht="29" x14ac:dyDescent="0.35">
      <c r="A2247" s="557" t="s">
        <v>755</v>
      </c>
      <c r="B2247" s="557" t="s">
        <v>1343</v>
      </c>
      <c r="C2247" s="557" t="s">
        <v>1579</v>
      </c>
      <c r="D2247" s="555" t="s">
        <v>24813</v>
      </c>
      <c r="E2247" s="557" t="s">
        <v>1578</v>
      </c>
      <c r="F2247" s="561">
        <v>65</v>
      </c>
    </row>
    <row r="2248" spans="1:6" x14ac:dyDescent="0.35">
      <c r="A2248" s="557" t="s">
        <v>755</v>
      </c>
      <c r="B2248" s="557" t="s">
        <v>1343</v>
      </c>
      <c r="C2248" s="557" t="s">
        <v>1577</v>
      </c>
      <c r="D2248" s="555" t="s">
        <v>24814</v>
      </c>
      <c r="E2248" s="557" t="s">
        <v>1576</v>
      </c>
      <c r="F2248" s="561">
        <v>65</v>
      </c>
    </row>
    <row r="2249" spans="1:6" x14ac:dyDescent="0.35">
      <c r="A2249" s="557" t="s">
        <v>755</v>
      </c>
      <c r="B2249" s="557" t="s">
        <v>1343</v>
      </c>
      <c r="C2249" s="557" t="s">
        <v>1575</v>
      </c>
      <c r="D2249" s="555" t="s">
        <v>24815</v>
      </c>
      <c r="E2249" s="557" t="s">
        <v>1574</v>
      </c>
      <c r="F2249" s="561">
        <v>65</v>
      </c>
    </row>
    <row r="2250" spans="1:6" x14ac:dyDescent="0.35">
      <c r="A2250" s="557" t="s">
        <v>755</v>
      </c>
      <c r="B2250" s="557" t="s">
        <v>1343</v>
      </c>
      <c r="C2250" s="557" t="s">
        <v>1573</v>
      </c>
      <c r="D2250" s="555" t="s">
        <v>24816</v>
      </c>
      <c r="E2250" s="557" t="s">
        <v>1572</v>
      </c>
      <c r="F2250" s="561">
        <v>65</v>
      </c>
    </row>
    <row r="2251" spans="1:6" x14ac:dyDescent="0.35">
      <c r="A2251" s="557" t="s">
        <v>755</v>
      </c>
      <c r="B2251" s="557" t="s">
        <v>1343</v>
      </c>
      <c r="C2251" s="557" t="s">
        <v>1571</v>
      </c>
      <c r="D2251" s="555" t="s">
        <v>24817</v>
      </c>
      <c r="E2251" s="557" t="s">
        <v>1570</v>
      </c>
      <c r="F2251" s="561">
        <v>65</v>
      </c>
    </row>
    <row r="2252" spans="1:6" ht="29" x14ac:dyDescent="0.35">
      <c r="A2252" s="562" t="s">
        <v>756</v>
      </c>
      <c r="B2252" s="562" t="s">
        <v>1344</v>
      </c>
      <c r="C2252" s="562" t="s">
        <v>1569</v>
      </c>
      <c r="D2252" s="555" t="s">
        <v>24818</v>
      </c>
      <c r="E2252" s="562" t="s">
        <v>1568</v>
      </c>
      <c r="F2252" s="561">
        <v>110</v>
      </c>
    </row>
    <row r="2253" spans="1:6" ht="29" x14ac:dyDescent="0.35">
      <c r="A2253" s="562" t="s">
        <v>756</v>
      </c>
      <c r="B2253" s="562" t="s">
        <v>1344</v>
      </c>
      <c r="C2253" s="562" t="s">
        <v>1567</v>
      </c>
      <c r="D2253" s="555" t="s">
        <v>24819</v>
      </c>
      <c r="E2253" s="562" t="s">
        <v>1566</v>
      </c>
      <c r="F2253" s="561">
        <v>109</v>
      </c>
    </row>
    <row r="2254" spans="1:6" ht="29" x14ac:dyDescent="0.35">
      <c r="A2254" s="562" t="s">
        <v>756</v>
      </c>
      <c r="B2254" s="562" t="s">
        <v>1344</v>
      </c>
      <c r="C2254" s="562" t="s">
        <v>1565</v>
      </c>
      <c r="D2254" s="555" t="s">
        <v>24820</v>
      </c>
      <c r="E2254" s="562" t="s">
        <v>1564</v>
      </c>
      <c r="F2254" s="561">
        <v>109</v>
      </c>
    </row>
    <row r="2255" spans="1:6" ht="29" x14ac:dyDescent="0.35">
      <c r="A2255" s="562" t="s">
        <v>756</v>
      </c>
      <c r="B2255" s="562" t="s">
        <v>1344</v>
      </c>
      <c r="C2255" s="562" t="s">
        <v>1563</v>
      </c>
      <c r="D2255" s="555" t="s">
        <v>24821</v>
      </c>
      <c r="E2255" s="562" t="s">
        <v>1562</v>
      </c>
      <c r="F2255" s="561">
        <v>192</v>
      </c>
    </row>
    <row r="2256" spans="1:6" ht="29" x14ac:dyDescent="0.35">
      <c r="A2256" s="557" t="s">
        <v>757</v>
      </c>
      <c r="B2256" s="557" t="s">
        <v>1345</v>
      </c>
      <c r="C2256" s="557" t="s">
        <v>1561</v>
      </c>
      <c r="D2256" s="555" t="s">
        <v>24822</v>
      </c>
      <c r="E2256" s="557" t="s">
        <v>1560</v>
      </c>
      <c r="F2256" s="561">
        <v>192</v>
      </c>
    </row>
    <row r="2257" spans="1:6" ht="29" x14ac:dyDescent="0.35">
      <c r="A2257" s="557" t="s">
        <v>757</v>
      </c>
      <c r="B2257" s="557" t="s">
        <v>1345</v>
      </c>
      <c r="C2257" s="557" t="s">
        <v>1559</v>
      </c>
      <c r="D2257" s="555" t="s">
        <v>24823</v>
      </c>
      <c r="E2257" s="557" t="s">
        <v>1558</v>
      </c>
      <c r="F2257" s="561">
        <v>96</v>
      </c>
    </row>
    <row r="2258" spans="1:6" ht="29" x14ac:dyDescent="0.35">
      <c r="A2258" s="557" t="s">
        <v>757</v>
      </c>
      <c r="B2258" s="557" t="s">
        <v>1345</v>
      </c>
      <c r="C2258" s="557" t="s">
        <v>1557</v>
      </c>
      <c r="D2258" s="555" t="s">
        <v>24824</v>
      </c>
      <c r="E2258" s="557" t="s">
        <v>1556</v>
      </c>
      <c r="F2258" s="561">
        <v>156</v>
      </c>
    </row>
    <row r="2259" spans="1:6" ht="29" x14ac:dyDescent="0.35">
      <c r="A2259" s="557" t="s">
        <v>757</v>
      </c>
      <c r="B2259" s="557" t="s">
        <v>1345</v>
      </c>
      <c r="C2259" s="557" t="s">
        <v>1555</v>
      </c>
      <c r="D2259" s="555" t="s">
        <v>24825</v>
      </c>
      <c r="E2259" s="557" t="s">
        <v>1554</v>
      </c>
      <c r="F2259" s="561">
        <v>252</v>
      </c>
    </row>
    <row r="2260" spans="1:6" ht="29" x14ac:dyDescent="0.35">
      <c r="A2260" s="557" t="s">
        <v>757</v>
      </c>
      <c r="B2260" s="557" t="s">
        <v>1345</v>
      </c>
      <c r="C2260" s="557" t="s">
        <v>1553</v>
      </c>
      <c r="D2260" s="555" t="s">
        <v>24826</v>
      </c>
      <c r="E2260" s="557" t="s">
        <v>1552</v>
      </c>
      <c r="F2260" s="561">
        <v>108</v>
      </c>
    </row>
    <row r="2261" spans="1:6" ht="29" x14ac:dyDescent="0.35">
      <c r="A2261" s="562" t="s">
        <v>758</v>
      </c>
      <c r="B2261" s="562" t="s">
        <v>1346</v>
      </c>
      <c r="C2261" s="562" t="s">
        <v>1551</v>
      </c>
      <c r="D2261" s="555" t="s">
        <v>24827</v>
      </c>
      <c r="E2261" s="562" t="s">
        <v>1550</v>
      </c>
      <c r="F2261" s="561">
        <v>101</v>
      </c>
    </row>
    <row r="2262" spans="1:6" ht="29" x14ac:dyDescent="0.35">
      <c r="A2262" s="562" t="s">
        <v>758</v>
      </c>
      <c r="B2262" s="562" t="s">
        <v>1346</v>
      </c>
      <c r="C2262" s="562" t="s">
        <v>1549</v>
      </c>
      <c r="D2262" s="555" t="s">
        <v>24828</v>
      </c>
      <c r="E2262" s="562" t="s">
        <v>1548</v>
      </c>
      <c r="F2262" s="561">
        <v>131</v>
      </c>
    </row>
    <row r="2263" spans="1:6" ht="29" x14ac:dyDescent="0.35">
      <c r="A2263" s="562" t="s">
        <v>758</v>
      </c>
      <c r="B2263" s="562" t="s">
        <v>1346</v>
      </c>
      <c r="C2263" s="562" t="s">
        <v>1547</v>
      </c>
      <c r="D2263" s="555" t="s">
        <v>24829</v>
      </c>
      <c r="E2263" s="562" t="s">
        <v>1546</v>
      </c>
      <c r="F2263" s="561">
        <v>109</v>
      </c>
    </row>
    <row r="2264" spans="1:6" ht="29" x14ac:dyDescent="0.35">
      <c r="A2264" s="562" t="s">
        <v>758</v>
      </c>
      <c r="B2264" s="562" t="s">
        <v>1346</v>
      </c>
      <c r="C2264" s="562" t="s">
        <v>1545</v>
      </c>
      <c r="D2264" s="555" t="s">
        <v>24830</v>
      </c>
      <c r="E2264" s="562" t="s">
        <v>1544</v>
      </c>
      <c r="F2264" s="561">
        <v>109</v>
      </c>
    </row>
    <row r="2265" spans="1:6" ht="29" x14ac:dyDescent="0.35">
      <c r="A2265" s="562" t="s">
        <v>759</v>
      </c>
      <c r="B2265" s="562" t="s">
        <v>1347</v>
      </c>
      <c r="C2265" s="562" t="s">
        <v>1543</v>
      </c>
      <c r="D2265" s="555" t="s">
        <v>24831</v>
      </c>
      <c r="E2265" s="562" t="s">
        <v>1542</v>
      </c>
      <c r="F2265" s="561">
        <v>120</v>
      </c>
    </row>
    <row r="2266" spans="1:6" ht="43.5" x14ac:dyDescent="0.35">
      <c r="A2266" s="562" t="s">
        <v>759</v>
      </c>
      <c r="B2266" s="562" t="s">
        <v>1347</v>
      </c>
      <c r="C2266" s="562" t="s">
        <v>1541</v>
      </c>
      <c r="D2266" s="555" t="s">
        <v>24832</v>
      </c>
      <c r="E2266" s="562" t="s">
        <v>1540</v>
      </c>
      <c r="F2266" s="561">
        <v>192</v>
      </c>
    </row>
    <row r="2267" spans="1:6" ht="29" x14ac:dyDescent="0.35">
      <c r="A2267" s="562" t="s">
        <v>759</v>
      </c>
      <c r="B2267" s="562" t="s">
        <v>1347</v>
      </c>
      <c r="C2267" s="562" t="s">
        <v>1539</v>
      </c>
      <c r="D2267" s="555" t="s">
        <v>24833</v>
      </c>
      <c r="E2267" s="562" t="s">
        <v>1538</v>
      </c>
      <c r="F2267" s="561">
        <v>156</v>
      </c>
    </row>
    <row r="2268" spans="1:6" ht="29" x14ac:dyDescent="0.35">
      <c r="A2268" s="562" t="s">
        <v>759</v>
      </c>
      <c r="B2268" s="562" t="s">
        <v>1347</v>
      </c>
      <c r="C2268" s="562" t="s">
        <v>1537</v>
      </c>
      <c r="D2268" s="555" t="s">
        <v>24834</v>
      </c>
      <c r="E2268" s="562" t="s">
        <v>1536</v>
      </c>
      <c r="F2268" s="561">
        <v>156</v>
      </c>
    </row>
    <row r="2269" spans="1:6" ht="29" x14ac:dyDescent="0.35">
      <c r="A2269" s="562" t="s">
        <v>760</v>
      </c>
      <c r="B2269" s="562" t="s">
        <v>1348</v>
      </c>
      <c r="C2269" s="562" t="s">
        <v>1535</v>
      </c>
      <c r="D2269" s="555" t="s">
        <v>24835</v>
      </c>
      <c r="E2269" s="557" t="s">
        <v>1534</v>
      </c>
      <c r="F2269" s="561">
        <v>286</v>
      </c>
    </row>
    <row r="2270" spans="1:6" ht="29" x14ac:dyDescent="0.35">
      <c r="A2270" s="562" t="s">
        <v>760</v>
      </c>
      <c r="B2270" s="562" t="s">
        <v>1348</v>
      </c>
      <c r="C2270" s="562" t="s">
        <v>1533</v>
      </c>
      <c r="D2270" s="555" t="s">
        <v>24836</v>
      </c>
      <c r="E2270" s="557" t="s">
        <v>1532</v>
      </c>
      <c r="F2270" s="561">
        <v>199</v>
      </c>
    </row>
    <row r="2271" spans="1:6" ht="29" x14ac:dyDescent="0.35">
      <c r="A2271" s="562" t="s">
        <v>760</v>
      </c>
      <c r="B2271" s="562" t="s">
        <v>1348</v>
      </c>
      <c r="C2271" s="562" t="s">
        <v>1531</v>
      </c>
      <c r="D2271" s="555" t="s">
        <v>24837</v>
      </c>
      <c r="E2271" s="557" t="s">
        <v>1530</v>
      </c>
      <c r="F2271" s="561">
        <v>199</v>
      </c>
    </row>
    <row r="2272" spans="1:6" ht="29" x14ac:dyDescent="0.35">
      <c r="A2272" s="562" t="s">
        <v>760</v>
      </c>
      <c r="B2272" s="562" t="s">
        <v>1348</v>
      </c>
      <c r="C2272" s="562" t="s">
        <v>1529</v>
      </c>
      <c r="D2272" s="555" t="s">
        <v>24838</v>
      </c>
      <c r="E2272" s="557" t="s">
        <v>1528</v>
      </c>
      <c r="F2272" s="561">
        <v>111</v>
      </c>
    </row>
    <row r="2273" spans="1:6" ht="29" x14ac:dyDescent="0.35">
      <c r="A2273" s="562" t="s">
        <v>760</v>
      </c>
      <c r="B2273" s="562" t="s">
        <v>1348</v>
      </c>
      <c r="C2273" s="562" t="s">
        <v>1527</v>
      </c>
      <c r="D2273" s="555" t="s">
        <v>24839</v>
      </c>
      <c r="E2273" s="557" t="s">
        <v>1526</v>
      </c>
      <c r="F2273" s="561">
        <v>133</v>
      </c>
    </row>
    <row r="2274" spans="1:6" ht="43.5" x14ac:dyDescent="0.35">
      <c r="A2274" s="562" t="s">
        <v>761</v>
      </c>
      <c r="B2274" s="562" t="s">
        <v>1349</v>
      </c>
      <c r="C2274" s="562" t="s">
        <v>1525</v>
      </c>
      <c r="D2274" s="555" t="s">
        <v>24840</v>
      </c>
      <c r="E2274" s="562" t="s">
        <v>1524</v>
      </c>
      <c r="F2274" s="561">
        <v>114</v>
      </c>
    </row>
    <row r="2275" spans="1:6" ht="43.5" x14ac:dyDescent="0.35">
      <c r="A2275" s="562" t="s">
        <v>761</v>
      </c>
      <c r="B2275" s="562" t="s">
        <v>1349</v>
      </c>
      <c r="C2275" s="562" t="s">
        <v>1523</v>
      </c>
      <c r="D2275" s="555" t="s">
        <v>24841</v>
      </c>
      <c r="E2275" s="562" t="s">
        <v>1522</v>
      </c>
      <c r="F2275" s="561">
        <v>113</v>
      </c>
    </row>
    <row r="2276" spans="1:6" ht="43.5" x14ac:dyDescent="0.35">
      <c r="A2276" s="562" t="s">
        <v>761</v>
      </c>
      <c r="B2276" s="562" t="s">
        <v>1349</v>
      </c>
      <c r="C2276" s="562" t="s">
        <v>1521</v>
      </c>
      <c r="D2276" s="555" t="s">
        <v>24842</v>
      </c>
      <c r="E2276" s="562" t="s">
        <v>1520</v>
      </c>
      <c r="F2276" s="561">
        <v>113</v>
      </c>
    </row>
    <row r="2277" spans="1:6" ht="29" x14ac:dyDescent="0.35">
      <c r="A2277" s="562" t="s">
        <v>762</v>
      </c>
      <c r="B2277" s="562" t="s">
        <v>1350</v>
      </c>
      <c r="C2277" s="562" t="s">
        <v>1519</v>
      </c>
      <c r="D2277" s="555" t="s">
        <v>24843</v>
      </c>
      <c r="E2277" s="557" t="s">
        <v>1518</v>
      </c>
      <c r="F2277" s="561">
        <v>195</v>
      </c>
    </row>
    <row r="2278" spans="1:6" ht="29" x14ac:dyDescent="0.35">
      <c r="A2278" s="562" t="s">
        <v>762</v>
      </c>
      <c r="B2278" s="562" t="s">
        <v>1350</v>
      </c>
      <c r="C2278" s="562" t="s">
        <v>1517</v>
      </c>
      <c r="D2278" s="555" t="s">
        <v>24844</v>
      </c>
      <c r="E2278" s="557" t="s">
        <v>1516</v>
      </c>
      <c r="F2278" s="561">
        <v>158</v>
      </c>
    </row>
    <row r="2279" spans="1:6" ht="29" x14ac:dyDescent="0.35">
      <c r="A2279" s="562" t="s">
        <v>762</v>
      </c>
      <c r="B2279" s="562" t="s">
        <v>1350</v>
      </c>
      <c r="C2279" s="562" t="s">
        <v>1515</v>
      </c>
      <c r="D2279" s="555" t="s">
        <v>24845</v>
      </c>
      <c r="E2279" s="557" t="s">
        <v>1514</v>
      </c>
      <c r="F2279" s="561">
        <v>195</v>
      </c>
    </row>
    <row r="2280" spans="1:6" ht="43.5" x14ac:dyDescent="0.35">
      <c r="A2280" s="562" t="s">
        <v>763</v>
      </c>
      <c r="B2280" s="562" t="s">
        <v>1351</v>
      </c>
      <c r="C2280" s="562" t="s">
        <v>1513</v>
      </c>
      <c r="D2280" s="555" t="s">
        <v>24846</v>
      </c>
      <c r="E2280" s="557" t="s">
        <v>1512</v>
      </c>
      <c r="F2280" s="561">
        <v>182</v>
      </c>
    </row>
    <row r="2281" spans="1:6" ht="29" x14ac:dyDescent="0.35">
      <c r="A2281" s="562" t="s">
        <v>763</v>
      </c>
      <c r="B2281" s="562" t="s">
        <v>1351</v>
      </c>
      <c r="C2281" s="562" t="s">
        <v>1511</v>
      </c>
      <c r="D2281" s="555" t="s">
        <v>24847</v>
      </c>
      <c r="E2281" s="557" t="s">
        <v>1510</v>
      </c>
      <c r="F2281" s="561">
        <v>180</v>
      </c>
    </row>
    <row r="2282" spans="1:6" ht="29" x14ac:dyDescent="0.35">
      <c r="A2282" s="562" t="s">
        <v>763</v>
      </c>
      <c r="B2282" s="562" t="s">
        <v>1351</v>
      </c>
      <c r="C2282" s="562" t="s">
        <v>1509</v>
      </c>
      <c r="D2282" s="555" t="s">
        <v>24848</v>
      </c>
      <c r="E2282" s="557" t="s">
        <v>1508</v>
      </c>
      <c r="F2282" s="561">
        <v>248</v>
      </c>
    </row>
    <row r="2283" spans="1:6" ht="29" x14ac:dyDescent="0.35">
      <c r="A2283" s="562" t="s">
        <v>763</v>
      </c>
      <c r="B2283" s="562" t="s">
        <v>1351</v>
      </c>
      <c r="C2283" s="562" t="s">
        <v>1507</v>
      </c>
      <c r="D2283" s="555" t="s">
        <v>24849</v>
      </c>
      <c r="E2283" s="557" t="s">
        <v>1506</v>
      </c>
      <c r="F2283" s="561">
        <v>215</v>
      </c>
    </row>
    <row r="2284" spans="1:6" ht="29" x14ac:dyDescent="0.35">
      <c r="A2284" s="562" t="s">
        <v>764</v>
      </c>
      <c r="B2284" s="562" t="s">
        <v>1352</v>
      </c>
      <c r="C2284" s="562" t="s">
        <v>1505</v>
      </c>
      <c r="D2284" s="555" t="s">
        <v>24850</v>
      </c>
      <c r="E2284" s="557" t="s">
        <v>1504</v>
      </c>
      <c r="F2284" s="561">
        <v>186</v>
      </c>
    </row>
    <row r="2285" spans="1:6" ht="29" x14ac:dyDescent="0.35">
      <c r="A2285" s="562" t="s">
        <v>764</v>
      </c>
      <c r="B2285" s="562" t="s">
        <v>1352</v>
      </c>
      <c r="C2285" s="562" t="s">
        <v>1503</v>
      </c>
      <c r="D2285" s="555" t="s">
        <v>24851</v>
      </c>
      <c r="E2285" s="557" t="s">
        <v>1502</v>
      </c>
      <c r="F2285" s="561">
        <v>186</v>
      </c>
    </row>
    <row r="2286" spans="1:6" ht="29" x14ac:dyDescent="0.35">
      <c r="A2286" s="562" t="s">
        <v>764</v>
      </c>
      <c r="B2286" s="562" t="s">
        <v>1352</v>
      </c>
      <c r="C2286" s="562" t="s">
        <v>1501</v>
      </c>
      <c r="D2286" s="555" t="s">
        <v>24852</v>
      </c>
      <c r="E2286" s="557" t="s">
        <v>1500</v>
      </c>
      <c r="F2286" s="561">
        <v>150</v>
      </c>
    </row>
    <row r="2287" spans="1:6" ht="29" x14ac:dyDescent="0.35">
      <c r="A2287" s="562" t="s">
        <v>764</v>
      </c>
      <c r="B2287" s="562" t="s">
        <v>1352</v>
      </c>
      <c r="C2287" s="562" t="s">
        <v>1499</v>
      </c>
      <c r="D2287" s="555" t="s">
        <v>24853</v>
      </c>
      <c r="E2287" s="557" t="s">
        <v>1498</v>
      </c>
      <c r="F2287" s="561">
        <v>186</v>
      </c>
    </row>
    <row r="2288" spans="1:6" ht="29" x14ac:dyDescent="0.35">
      <c r="A2288" s="562" t="s">
        <v>765</v>
      </c>
      <c r="B2288" s="562" t="s">
        <v>1353</v>
      </c>
      <c r="C2288" s="562" t="s">
        <v>1479</v>
      </c>
      <c r="D2288" s="555" t="s">
        <v>24854</v>
      </c>
      <c r="E2288" s="557" t="s">
        <v>1478</v>
      </c>
      <c r="F2288" s="561">
        <v>106</v>
      </c>
    </row>
    <row r="2289" spans="1:6" ht="43.5" x14ac:dyDescent="0.35">
      <c r="A2289" s="562" t="s">
        <v>765</v>
      </c>
      <c r="B2289" s="562" t="s">
        <v>1353</v>
      </c>
      <c r="C2289" s="562" t="s">
        <v>1497</v>
      </c>
      <c r="D2289" s="555" t="s">
        <v>24855</v>
      </c>
      <c r="E2289" s="557" t="s">
        <v>1496</v>
      </c>
      <c r="F2289" s="561">
        <v>162</v>
      </c>
    </row>
    <row r="2290" spans="1:6" ht="43.5" x14ac:dyDescent="0.35">
      <c r="A2290" s="562" t="s">
        <v>765</v>
      </c>
      <c r="B2290" s="562" t="s">
        <v>1353</v>
      </c>
      <c r="C2290" s="562" t="s">
        <v>1495</v>
      </c>
      <c r="D2290" s="555" t="s">
        <v>24856</v>
      </c>
      <c r="E2290" s="557" t="s">
        <v>1494</v>
      </c>
      <c r="F2290" s="561">
        <v>162</v>
      </c>
    </row>
    <row r="2291" spans="1:6" ht="29" x14ac:dyDescent="0.35">
      <c r="A2291" s="562" t="s">
        <v>765</v>
      </c>
      <c r="B2291" s="562" t="s">
        <v>1353</v>
      </c>
      <c r="C2291" s="562" t="s">
        <v>1493</v>
      </c>
      <c r="D2291" s="555" t="s">
        <v>24857</v>
      </c>
      <c r="E2291" s="557" t="s">
        <v>1492</v>
      </c>
      <c r="F2291" s="561">
        <v>162</v>
      </c>
    </row>
    <row r="2292" spans="1:6" ht="43.5" x14ac:dyDescent="0.35">
      <c r="A2292" s="562" t="s">
        <v>765</v>
      </c>
      <c r="B2292" s="562" t="s">
        <v>1353</v>
      </c>
      <c r="C2292" s="562" t="s">
        <v>1491</v>
      </c>
      <c r="D2292" s="555" t="s">
        <v>24858</v>
      </c>
      <c r="E2292" s="557" t="s">
        <v>1490</v>
      </c>
      <c r="F2292" s="561">
        <v>162</v>
      </c>
    </row>
    <row r="2293" spans="1:6" ht="29" x14ac:dyDescent="0.35">
      <c r="A2293" s="562" t="s">
        <v>766</v>
      </c>
      <c r="B2293" s="562" t="s">
        <v>1354</v>
      </c>
      <c r="C2293" s="562" t="s">
        <v>1479</v>
      </c>
      <c r="D2293" s="555" t="s">
        <v>24859</v>
      </c>
      <c r="E2293" s="557" t="s">
        <v>1478</v>
      </c>
      <c r="F2293" s="561">
        <v>112</v>
      </c>
    </row>
    <row r="2294" spans="1:6" ht="29" x14ac:dyDescent="0.35">
      <c r="A2294" s="562" t="s">
        <v>766</v>
      </c>
      <c r="B2294" s="562" t="s">
        <v>1354</v>
      </c>
      <c r="C2294" s="562" t="s">
        <v>1489</v>
      </c>
      <c r="D2294" s="555" t="s">
        <v>24860</v>
      </c>
      <c r="E2294" s="557" t="s">
        <v>1488</v>
      </c>
      <c r="F2294" s="561">
        <v>180</v>
      </c>
    </row>
    <row r="2295" spans="1:6" ht="29" x14ac:dyDescent="0.35">
      <c r="A2295" s="562" t="s">
        <v>766</v>
      </c>
      <c r="B2295" s="562" t="s">
        <v>1354</v>
      </c>
      <c r="C2295" s="562" t="s">
        <v>1487</v>
      </c>
      <c r="D2295" s="555" t="s">
        <v>24861</v>
      </c>
      <c r="E2295" s="557" t="s">
        <v>1486</v>
      </c>
      <c r="F2295" s="561">
        <v>190</v>
      </c>
    </row>
    <row r="2296" spans="1:6" ht="43.5" x14ac:dyDescent="0.35">
      <c r="A2296" s="562" t="s">
        <v>767</v>
      </c>
      <c r="B2296" s="562" t="s">
        <v>1355</v>
      </c>
      <c r="C2296" s="562" t="s">
        <v>1485</v>
      </c>
      <c r="D2296" s="555" t="s">
        <v>24862</v>
      </c>
      <c r="E2296" s="557" t="s">
        <v>1484</v>
      </c>
      <c r="F2296" s="561">
        <v>155</v>
      </c>
    </row>
    <row r="2297" spans="1:6" ht="43.5" x14ac:dyDescent="0.35">
      <c r="A2297" s="562" t="s">
        <v>767</v>
      </c>
      <c r="B2297" s="562" t="s">
        <v>1355</v>
      </c>
      <c r="C2297" s="562" t="s">
        <v>1483</v>
      </c>
      <c r="D2297" s="555" t="s">
        <v>24863</v>
      </c>
      <c r="E2297" s="557" t="s">
        <v>1482</v>
      </c>
      <c r="F2297" s="561">
        <v>165</v>
      </c>
    </row>
    <row r="2298" spans="1:6" ht="43.5" x14ac:dyDescent="0.35">
      <c r="A2298" s="562" t="s">
        <v>767</v>
      </c>
      <c r="B2298" s="562" t="s">
        <v>1355</v>
      </c>
      <c r="C2298" s="562" t="s">
        <v>1481</v>
      </c>
      <c r="D2298" s="555" t="s">
        <v>24864</v>
      </c>
      <c r="E2298" s="557" t="s">
        <v>1480</v>
      </c>
      <c r="F2298" s="561">
        <v>165</v>
      </c>
    </row>
    <row r="2299" spans="1:6" ht="43.5" x14ac:dyDescent="0.35">
      <c r="A2299" s="562" t="s">
        <v>767</v>
      </c>
      <c r="B2299" s="562" t="s">
        <v>1355</v>
      </c>
      <c r="C2299" s="562" t="s">
        <v>1479</v>
      </c>
      <c r="D2299" s="555" t="s">
        <v>24865</v>
      </c>
      <c r="E2299" s="557" t="s">
        <v>1478</v>
      </c>
      <c r="F2299" s="561">
        <v>110</v>
      </c>
    </row>
    <row r="2300" spans="1:6" ht="29" x14ac:dyDescent="0.35">
      <c r="A2300" s="557" t="s">
        <v>768</v>
      </c>
      <c r="B2300" s="557" t="s">
        <v>1356</v>
      </c>
      <c r="C2300" s="557" t="s">
        <v>1477</v>
      </c>
      <c r="D2300" s="555" t="s">
        <v>24866</v>
      </c>
      <c r="E2300" s="557" t="s">
        <v>1476</v>
      </c>
      <c r="F2300" s="561">
        <v>116</v>
      </c>
    </row>
    <row r="2301" spans="1:6" ht="29" x14ac:dyDescent="0.35">
      <c r="A2301" s="557" t="s">
        <v>768</v>
      </c>
      <c r="B2301" s="557" t="s">
        <v>1356</v>
      </c>
      <c r="C2301" s="557" t="s">
        <v>1475</v>
      </c>
      <c r="D2301" s="555" t="s">
        <v>24867</v>
      </c>
      <c r="E2301" s="557" t="s">
        <v>1474</v>
      </c>
      <c r="F2301" s="561">
        <v>115</v>
      </c>
    </row>
    <row r="2302" spans="1:6" ht="29" x14ac:dyDescent="0.35">
      <c r="A2302" s="557" t="s">
        <v>768</v>
      </c>
      <c r="B2302" s="557" t="s">
        <v>1356</v>
      </c>
      <c r="C2302" s="557" t="s">
        <v>1473</v>
      </c>
      <c r="D2302" s="555" t="s">
        <v>24868</v>
      </c>
      <c r="E2302" s="557" t="s">
        <v>1472</v>
      </c>
      <c r="F2302" s="561">
        <v>129</v>
      </c>
    </row>
    <row r="2303" spans="1:6" ht="29" x14ac:dyDescent="0.35">
      <c r="A2303" s="557" t="s">
        <v>769</v>
      </c>
      <c r="B2303" s="557" t="s">
        <v>1357</v>
      </c>
      <c r="C2303" s="557" t="s">
        <v>1471</v>
      </c>
      <c r="D2303" s="555" t="s">
        <v>24869</v>
      </c>
      <c r="E2303" s="557" t="s">
        <v>1470</v>
      </c>
      <c r="F2303" s="561">
        <v>92</v>
      </c>
    </row>
    <row r="2304" spans="1:6" ht="29" x14ac:dyDescent="0.35">
      <c r="A2304" s="557" t="s">
        <v>769</v>
      </c>
      <c r="B2304" s="557" t="s">
        <v>1357</v>
      </c>
      <c r="C2304" s="557" t="s">
        <v>1469</v>
      </c>
      <c r="D2304" s="555" t="s">
        <v>24870</v>
      </c>
      <c r="E2304" s="557" t="s">
        <v>1468</v>
      </c>
      <c r="F2304" s="561">
        <v>92</v>
      </c>
    </row>
    <row r="2305" spans="1:6" ht="29" x14ac:dyDescent="0.35">
      <c r="A2305" s="557" t="s">
        <v>769</v>
      </c>
      <c r="B2305" s="557" t="s">
        <v>1357</v>
      </c>
      <c r="C2305" s="557" t="s">
        <v>1467</v>
      </c>
      <c r="D2305" s="555" t="s">
        <v>24871</v>
      </c>
      <c r="E2305" s="557" t="s">
        <v>1466</v>
      </c>
      <c r="F2305" s="561">
        <v>58</v>
      </c>
    </row>
    <row r="2306" spans="1:6" ht="29" x14ac:dyDescent="0.35">
      <c r="A2306" s="557" t="s">
        <v>769</v>
      </c>
      <c r="B2306" s="557" t="s">
        <v>1357</v>
      </c>
      <c r="C2306" s="557" t="s">
        <v>1465</v>
      </c>
      <c r="D2306" s="555" t="s">
        <v>24872</v>
      </c>
      <c r="E2306" s="557" t="s">
        <v>1464</v>
      </c>
      <c r="F2306" s="561">
        <v>58</v>
      </c>
    </row>
    <row r="2307" spans="1:6" ht="29" x14ac:dyDescent="0.35">
      <c r="A2307" s="557" t="s">
        <v>770</v>
      </c>
      <c r="B2307" s="557" t="s">
        <v>1358</v>
      </c>
      <c r="C2307" s="557" t="s">
        <v>1463</v>
      </c>
      <c r="D2307" s="555" t="s">
        <v>24873</v>
      </c>
      <c r="E2307" s="557" t="s">
        <v>1462</v>
      </c>
      <c r="F2307" s="561">
        <v>112</v>
      </c>
    </row>
    <row r="2308" spans="1:6" ht="29" x14ac:dyDescent="0.35">
      <c r="A2308" s="557" t="s">
        <v>770</v>
      </c>
      <c r="B2308" s="557" t="s">
        <v>1358</v>
      </c>
      <c r="C2308" s="557" t="s">
        <v>1461</v>
      </c>
      <c r="D2308" s="555" t="s">
        <v>24874</v>
      </c>
      <c r="E2308" s="557" t="s">
        <v>1460</v>
      </c>
      <c r="F2308" s="561">
        <v>90</v>
      </c>
    </row>
    <row r="2309" spans="1:6" ht="29" x14ac:dyDescent="0.35">
      <c r="A2309" s="557" t="s">
        <v>770</v>
      </c>
      <c r="B2309" s="557" t="s">
        <v>1358</v>
      </c>
      <c r="C2309" s="557" t="s">
        <v>1399</v>
      </c>
      <c r="D2309" s="555" t="s">
        <v>24875</v>
      </c>
      <c r="E2309" s="557" t="s">
        <v>1398</v>
      </c>
      <c r="F2309" s="561">
        <v>67</v>
      </c>
    </row>
    <row r="2310" spans="1:6" ht="29" x14ac:dyDescent="0.35">
      <c r="A2310" s="557" t="s">
        <v>770</v>
      </c>
      <c r="B2310" s="557" t="s">
        <v>1358</v>
      </c>
      <c r="C2310" s="557" t="s">
        <v>1397</v>
      </c>
      <c r="D2310" s="555" t="s">
        <v>24876</v>
      </c>
      <c r="E2310" s="557" t="s">
        <v>1396</v>
      </c>
      <c r="F2310" s="561">
        <v>101</v>
      </c>
    </row>
    <row r="2311" spans="1:6" ht="29" x14ac:dyDescent="0.35">
      <c r="A2311" s="557" t="s">
        <v>771</v>
      </c>
      <c r="B2311" s="557" t="s">
        <v>1359</v>
      </c>
      <c r="C2311" s="557" t="s">
        <v>1459</v>
      </c>
      <c r="D2311" s="555" t="s">
        <v>24877</v>
      </c>
      <c r="E2311" s="557" t="s">
        <v>1458</v>
      </c>
      <c r="F2311" s="561">
        <v>88</v>
      </c>
    </row>
    <row r="2312" spans="1:6" ht="29" x14ac:dyDescent="0.35">
      <c r="A2312" s="557" t="s">
        <v>771</v>
      </c>
      <c r="B2312" s="557" t="s">
        <v>1359</v>
      </c>
      <c r="C2312" s="557" t="s">
        <v>1457</v>
      </c>
      <c r="D2312" s="555" t="s">
        <v>24878</v>
      </c>
      <c r="E2312" s="557" t="s">
        <v>1456</v>
      </c>
      <c r="F2312" s="561">
        <v>166</v>
      </c>
    </row>
    <row r="2313" spans="1:6" ht="29" x14ac:dyDescent="0.35">
      <c r="A2313" s="557" t="s">
        <v>771</v>
      </c>
      <c r="B2313" s="557" t="s">
        <v>1359</v>
      </c>
      <c r="C2313" s="557" t="s">
        <v>1455</v>
      </c>
      <c r="D2313" s="555" t="s">
        <v>24879</v>
      </c>
      <c r="E2313" s="557" t="s">
        <v>1454</v>
      </c>
      <c r="F2313" s="561">
        <v>111</v>
      </c>
    </row>
    <row r="2314" spans="1:6" ht="29" x14ac:dyDescent="0.35">
      <c r="A2314" s="557" t="s">
        <v>771</v>
      </c>
      <c r="B2314" s="557" t="s">
        <v>1359</v>
      </c>
      <c r="C2314" s="557" t="s">
        <v>1453</v>
      </c>
      <c r="D2314" s="555" t="s">
        <v>24880</v>
      </c>
      <c r="E2314" s="557" t="s">
        <v>1452</v>
      </c>
      <c r="F2314" s="561">
        <v>55</v>
      </c>
    </row>
    <row r="2315" spans="1:6" ht="29" x14ac:dyDescent="0.35">
      <c r="A2315" s="557" t="s">
        <v>772</v>
      </c>
      <c r="B2315" s="557" t="s">
        <v>1360</v>
      </c>
      <c r="C2315" s="557" t="s">
        <v>1451</v>
      </c>
      <c r="D2315" s="555" t="s">
        <v>24881</v>
      </c>
      <c r="E2315" s="557" t="s">
        <v>1450</v>
      </c>
      <c r="F2315" s="561">
        <v>60</v>
      </c>
    </row>
    <row r="2316" spans="1:6" ht="29" x14ac:dyDescent="0.35">
      <c r="A2316" s="557" t="s">
        <v>772</v>
      </c>
      <c r="B2316" s="557" t="s">
        <v>1360</v>
      </c>
      <c r="C2316" s="557" t="s">
        <v>1449</v>
      </c>
      <c r="D2316" s="555" t="s">
        <v>24882</v>
      </c>
      <c r="E2316" s="557" t="s">
        <v>1448</v>
      </c>
      <c r="F2316" s="561">
        <v>144</v>
      </c>
    </row>
    <row r="2317" spans="1:6" ht="29" x14ac:dyDescent="0.35">
      <c r="A2317" s="557" t="s">
        <v>772</v>
      </c>
      <c r="B2317" s="557" t="s">
        <v>1360</v>
      </c>
      <c r="C2317" s="557" t="s">
        <v>1447</v>
      </c>
      <c r="D2317" s="555" t="s">
        <v>24883</v>
      </c>
      <c r="E2317" s="557" t="s">
        <v>1446</v>
      </c>
      <c r="F2317" s="561">
        <v>72</v>
      </c>
    </row>
    <row r="2318" spans="1:6" ht="29" x14ac:dyDescent="0.35">
      <c r="A2318" s="557" t="s">
        <v>772</v>
      </c>
      <c r="B2318" s="557" t="s">
        <v>1360</v>
      </c>
      <c r="C2318" s="557" t="s">
        <v>1445</v>
      </c>
      <c r="D2318" s="555" t="s">
        <v>24884</v>
      </c>
      <c r="E2318" s="557" t="s">
        <v>1444</v>
      </c>
      <c r="F2318" s="561">
        <v>144</v>
      </c>
    </row>
    <row r="2319" spans="1:6" ht="29" x14ac:dyDescent="0.35">
      <c r="A2319" s="557" t="s">
        <v>772</v>
      </c>
      <c r="B2319" s="557" t="s">
        <v>1360</v>
      </c>
      <c r="C2319" s="557" t="s">
        <v>1443</v>
      </c>
      <c r="D2319" s="555" t="s">
        <v>24885</v>
      </c>
      <c r="E2319" s="557" t="s">
        <v>1442</v>
      </c>
      <c r="F2319" s="561">
        <v>60</v>
      </c>
    </row>
    <row r="2320" spans="1:6" x14ac:dyDescent="0.35">
      <c r="A2320" s="557" t="s">
        <v>773</v>
      </c>
      <c r="B2320" s="557" t="s">
        <v>1361</v>
      </c>
      <c r="C2320" s="557" t="s">
        <v>1399</v>
      </c>
      <c r="D2320" s="555" t="s">
        <v>24886</v>
      </c>
      <c r="E2320" s="557" t="s">
        <v>1398</v>
      </c>
      <c r="F2320" s="561">
        <v>66</v>
      </c>
    </row>
    <row r="2321" spans="1:6" x14ac:dyDescent="0.35">
      <c r="A2321" s="557" t="s">
        <v>773</v>
      </c>
      <c r="B2321" s="557" t="s">
        <v>1361</v>
      </c>
      <c r="C2321" s="557" t="s">
        <v>1397</v>
      </c>
      <c r="D2321" s="555" t="s">
        <v>24887</v>
      </c>
      <c r="E2321" s="557" t="s">
        <v>1396</v>
      </c>
      <c r="F2321" s="561">
        <v>98</v>
      </c>
    </row>
    <row r="2322" spans="1:6" x14ac:dyDescent="0.35">
      <c r="A2322" s="557" t="s">
        <v>773</v>
      </c>
      <c r="B2322" s="557" t="s">
        <v>1361</v>
      </c>
      <c r="C2322" s="557" t="s">
        <v>1441</v>
      </c>
      <c r="D2322" s="555" t="s">
        <v>24888</v>
      </c>
      <c r="E2322" s="557" t="s">
        <v>1440</v>
      </c>
      <c r="F2322" s="561">
        <v>87</v>
      </c>
    </row>
    <row r="2323" spans="1:6" ht="29" x14ac:dyDescent="0.35">
      <c r="A2323" s="557" t="s">
        <v>773</v>
      </c>
      <c r="B2323" s="557" t="s">
        <v>1361</v>
      </c>
      <c r="C2323" s="557" t="s">
        <v>1439</v>
      </c>
      <c r="D2323" s="555" t="s">
        <v>24889</v>
      </c>
      <c r="E2323" s="557" t="s">
        <v>1438</v>
      </c>
      <c r="F2323" s="561">
        <v>153</v>
      </c>
    </row>
    <row r="2324" spans="1:6" ht="29" x14ac:dyDescent="0.35">
      <c r="A2324" s="557" t="s">
        <v>773</v>
      </c>
      <c r="B2324" s="557" t="s">
        <v>1361</v>
      </c>
      <c r="C2324" s="557" t="s">
        <v>1437</v>
      </c>
      <c r="D2324" s="555" t="s">
        <v>24890</v>
      </c>
      <c r="E2324" s="557" t="s">
        <v>1436</v>
      </c>
      <c r="F2324" s="561">
        <v>76</v>
      </c>
    </row>
    <row r="2325" spans="1:6" x14ac:dyDescent="0.35">
      <c r="A2325" s="557" t="s">
        <v>774</v>
      </c>
      <c r="B2325" s="557" t="s">
        <v>1362</v>
      </c>
      <c r="C2325" s="557" t="s">
        <v>1435</v>
      </c>
      <c r="D2325" s="555" t="s">
        <v>24891</v>
      </c>
      <c r="E2325" s="557" t="s">
        <v>1434</v>
      </c>
      <c r="F2325" s="561">
        <v>239</v>
      </c>
    </row>
    <row r="2326" spans="1:6" x14ac:dyDescent="0.35">
      <c r="A2326" s="557" t="s">
        <v>774</v>
      </c>
      <c r="B2326" s="557" t="s">
        <v>1362</v>
      </c>
      <c r="C2326" s="557" t="s">
        <v>1433</v>
      </c>
      <c r="D2326" s="555" t="s">
        <v>24892</v>
      </c>
      <c r="E2326" s="557" t="s">
        <v>1432</v>
      </c>
      <c r="F2326" s="561">
        <v>271</v>
      </c>
    </row>
    <row r="2327" spans="1:6" ht="29" x14ac:dyDescent="0.35">
      <c r="A2327" s="557" t="s">
        <v>775</v>
      </c>
      <c r="B2327" s="557" t="s">
        <v>1363</v>
      </c>
      <c r="C2327" s="557" t="s">
        <v>1431</v>
      </c>
      <c r="D2327" s="555" t="s">
        <v>24893</v>
      </c>
      <c r="E2327" s="557" t="s">
        <v>1430</v>
      </c>
      <c r="F2327" s="561">
        <v>152</v>
      </c>
    </row>
    <row r="2328" spans="1:6" ht="29" x14ac:dyDescent="0.35">
      <c r="A2328" s="557" t="s">
        <v>775</v>
      </c>
      <c r="B2328" s="557" t="s">
        <v>1363</v>
      </c>
      <c r="C2328" s="557" t="s">
        <v>1429</v>
      </c>
      <c r="D2328" s="555" t="s">
        <v>24894</v>
      </c>
      <c r="E2328" s="557" t="s">
        <v>1428</v>
      </c>
      <c r="F2328" s="561">
        <v>130</v>
      </c>
    </row>
    <row r="2329" spans="1:6" ht="29" x14ac:dyDescent="0.35">
      <c r="A2329" s="557" t="s">
        <v>775</v>
      </c>
      <c r="B2329" s="557" t="s">
        <v>1363</v>
      </c>
      <c r="C2329" s="557" t="s">
        <v>1427</v>
      </c>
      <c r="D2329" s="555" t="s">
        <v>24895</v>
      </c>
      <c r="E2329" s="557" t="s">
        <v>1426</v>
      </c>
      <c r="F2329" s="561">
        <v>238</v>
      </c>
    </row>
    <row r="2330" spans="1:6" ht="29" x14ac:dyDescent="0.35">
      <c r="A2330" s="557" t="s">
        <v>776</v>
      </c>
      <c r="B2330" s="557" t="s">
        <v>1364</v>
      </c>
      <c r="C2330" s="557" t="s">
        <v>1425</v>
      </c>
      <c r="D2330" s="555" t="s">
        <v>24896</v>
      </c>
      <c r="E2330" s="557" t="s">
        <v>1424</v>
      </c>
      <c r="F2330" s="561">
        <v>154</v>
      </c>
    </row>
    <row r="2331" spans="1:6" ht="29" x14ac:dyDescent="0.35">
      <c r="A2331" s="557" t="s">
        <v>776</v>
      </c>
      <c r="B2331" s="557" t="s">
        <v>1364</v>
      </c>
      <c r="C2331" s="557" t="s">
        <v>1423</v>
      </c>
      <c r="D2331" s="555" t="s">
        <v>24897</v>
      </c>
      <c r="E2331" s="557" t="s">
        <v>1422</v>
      </c>
      <c r="F2331" s="561">
        <v>90</v>
      </c>
    </row>
    <row r="2332" spans="1:6" ht="29" x14ac:dyDescent="0.35">
      <c r="A2332" s="557" t="s">
        <v>776</v>
      </c>
      <c r="B2332" s="557" t="s">
        <v>1364</v>
      </c>
      <c r="C2332" s="557" t="s">
        <v>1421</v>
      </c>
      <c r="D2332" s="555" t="s">
        <v>24898</v>
      </c>
      <c r="E2332" s="557" t="s">
        <v>1420</v>
      </c>
      <c r="F2332" s="561">
        <v>116</v>
      </c>
    </row>
    <row r="2333" spans="1:6" x14ac:dyDescent="0.35">
      <c r="A2333" s="557" t="s">
        <v>777</v>
      </c>
      <c r="B2333" s="557" t="s">
        <v>1365</v>
      </c>
      <c r="C2333" s="557" t="s">
        <v>1419</v>
      </c>
      <c r="D2333" s="555" t="s">
        <v>24899</v>
      </c>
      <c r="E2333" s="557" t="s">
        <v>1418</v>
      </c>
      <c r="F2333" s="561">
        <v>132</v>
      </c>
    </row>
    <row r="2334" spans="1:6" x14ac:dyDescent="0.35">
      <c r="A2334" s="557" t="s">
        <v>777</v>
      </c>
      <c r="B2334" s="557" t="s">
        <v>1365</v>
      </c>
      <c r="C2334" s="557" t="s">
        <v>1417</v>
      </c>
      <c r="D2334" s="555" t="s">
        <v>24900</v>
      </c>
      <c r="E2334" s="557" t="s">
        <v>1416</v>
      </c>
      <c r="F2334" s="561">
        <v>132</v>
      </c>
    </row>
    <row r="2335" spans="1:6" x14ac:dyDescent="0.35">
      <c r="A2335" s="557" t="s">
        <v>777</v>
      </c>
      <c r="B2335" s="557" t="s">
        <v>1365</v>
      </c>
      <c r="C2335" s="557" t="s">
        <v>1415</v>
      </c>
      <c r="D2335" s="555" t="s">
        <v>24901</v>
      </c>
      <c r="E2335" s="557" t="s">
        <v>1414</v>
      </c>
      <c r="F2335" s="561">
        <v>108</v>
      </c>
    </row>
    <row r="2336" spans="1:6" x14ac:dyDescent="0.35">
      <c r="A2336" s="557" t="s">
        <v>777</v>
      </c>
      <c r="B2336" s="557" t="s">
        <v>1365</v>
      </c>
      <c r="C2336" s="557" t="s">
        <v>1413</v>
      </c>
      <c r="D2336" s="555" t="s">
        <v>24902</v>
      </c>
      <c r="E2336" s="557" t="s">
        <v>1412</v>
      </c>
      <c r="F2336" s="561">
        <v>108</v>
      </c>
    </row>
    <row r="2337" spans="1:6" ht="29" x14ac:dyDescent="0.35">
      <c r="A2337" s="557" t="s">
        <v>778</v>
      </c>
      <c r="B2337" s="557" t="s">
        <v>1366</v>
      </c>
      <c r="C2337" s="557" t="s">
        <v>1411</v>
      </c>
      <c r="D2337" s="555" t="s">
        <v>24903</v>
      </c>
      <c r="E2337" s="557" t="s">
        <v>1410</v>
      </c>
      <c r="F2337" s="561">
        <v>171</v>
      </c>
    </row>
    <row r="2338" spans="1:6" ht="29" x14ac:dyDescent="0.35">
      <c r="A2338" s="557" t="s">
        <v>778</v>
      </c>
      <c r="B2338" s="557" t="s">
        <v>1366</v>
      </c>
      <c r="C2338" s="557" t="s">
        <v>1409</v>
      </c>
      <c r="D2338" s="555" t="s">
        <v>24904</v>
      </c>
      <c r="E2338" s="557" t="s">
        <v>1408</v>
      </c>
      <c r="F2338" s="561">
        <v>183</v>
      </c>
    </row>
    <row r="2339" spans="1:6" x14ac:dyDescent="0.35">
      <c r="A2339" s="557" t="s">
        <v>778</v>
      </c>
      <c r="B2339" s="557" t="s">
        <v>1366</v>
      </c>
      <c r="C2339" s="557" t="s">
        <v>1407</v>
      </c>
      <c r="D2339" s="555" t="s">
        <v>24905</v>
      </c>
      <c r="E2339" s="557" t="s">
        <v>1406</v>
      </c>
      <c r="F2339" s="561">
        <v>86</v>
      </c>
    </row>
    <row r="2340" spans="1:6" ht="29" x14ac:dyDescent="0.35">
      <c r="A2340" s="557" t="s">
        <v>779</v>
      </c>
      <c r="B2340" s="557" t="s">
        <v>1367</v>
      </c>
      <c r="C2340" s="557" t="s">
        <v>1399</v>
      </c>
      <c r="D2340" s="555" t="s">
        <v>24906</v>
      </c>
      <c r="E2340" s="557" t="s">
        <v>1398</v>
      </c>
      <c r="F2340" s="561">
        <v>72</v>
      </c>
    </row>
    <row r="2341" spans="1:6" ht="29" x14ac:dyDescent="0.35">
      <c r="A2341" s="557" t="s">
        <v>779</v>
      </c>
      <c r="B2341" s="557" t="s">
        <v>1367</v>
      </c>
      <c r="C2341" s="557" t="s">
        <v>1397</v>
      </c>
      <c r="D2341" s="555" t="s">
        <v>24907</v>
      </c>
      <c r="E2341" s="557" t="s">
        <v>1396</v>
      </c>
      <c r="F2341" s="561">
        <v>108</v>
      </c>
    </row>
    <row r="2342" spans="1:6" ht="29" x14ac:dyDescent="0.35">
      <c r="A2342" s="557" t="s">
        <v>779</v>
      </c>
      <c r="B2342" s="557" t="s">
        <v>1367</v>
      </c>
      <c r="C2342" s="557" t="s">
        <v>1405</v>
      </c>
      <c r="D2342" s="555" t="s">
        <v>24908</v>
      </c>
      <c r="E2342" s="557" t="s">
        <v>1404</v>
      </c>
      <c r="F2342" s="561">
        <v>96</v>
      </c>
    </row>
    <row r="2343" spans="1:6" ht="29" x14ac:dyDescent="0.35">
      <c r="A2343" s="557" t="s">
        <v>779</v>
      </c>
      <c r="B2343" s="557" t="s">
        <v>1367</v>
      </c>
      <c r="C2343" s="557" t="s">
        <v>1403</v>
      </c>
      <c r="D2343" s="555" t="s">
        <v>24909</v>
      </c>
      <c r="E2343" s="557" t="s">
        <v>1402</v>
      </c>
      <c r="F2343" s="561">
        <v>96</v>
      </c>
    </row>
    <row r="2344" spans="1:6" ht="29" x14ac:dyDescent="0.35">
      <c r="A2344" s="557" t="s">
        <v>779</v>
      </c>
      <c r="B2344" s="557" t="s">
        <v>1367</v>
      </c>
      <c r="C2344" s="557" t="s">
        <v>1401</v>
      </c>
      <c r="D2344" s="555" t="s">
        <v>24910</v>
      </c>
      <c r="E2344" s="557" t="s">
        <v>1400</v>
      </c>
      <c r="F2344" s="561">
        <v>108</v>
      </c>
    </row>
    <row r="2345" spans="1:6" x14ac:dyDescent="0.35">
      <c r="A2345" s="557" t="s">
        <v>780</v>
      </c>
      <c r="B2345" s="557" t="s">
        <v>1368</v>
      </c>
      <c r="C2345" s="557" t="s">
        <v>1399</v>
      </c>
      <c r="D2345" s="555" t="s">
        <v>24911</v>
      </c>
      <c r="E2345" s="557" t="s">
        <v>1398</v>
      </c>
      <c r="F2345" s="561">
        <v>74</v>
      </c>
    </row>
    <row r="2346" spans="1:6" x14ac:dyDescent="0.35">
      <c r="A2346" s="557" t="s">
        <v>780</v>
      </c>
      <c r="B2346" s="557" t="s">
        <v>1368</v>
      </c>
      <c r="C2346" s="557" t="s">
        <v>1397</v>
      </c>
      <c r="D2346" s="555" t="s">
        <v>24912</v>
      </c>
      <c r="E2346" s="557" t="s">
        <v>1396</v>
      </c>
      <c r="F2346" s="561">
        <v>109</v>
      </c>
    </row>
    <row r="2347" spans="1:6" x14ac:dyDescent="0.35">
      <c r="A2347" s="557" t="s">
        <v>780</v>
      </c>
      <c r="B2347" s="557" t="s">
        <v>1368</v>
      </c>
      <c r="C2347" s="557" t="s">
        <v>1395</v>
      </c>
      <c r="D2347" s="555" t="s">
        <v>24913</v>
      </c>
      <c r="E2347" s="557" t="s">
        <v>1394</v>
      </c>
      <c r="F2347" s="561">
        <v>85</v>
      </c>
    </row>
    <row r="2348" spans="1:6" x14ac:dyDescent="0.35">
      <c r="A2348" s="557" t="s">
        <v>780</v>
      </c>
      <c r="B2348" s="557" t="s">
        <v>1368</v>
      </c>
      <c r="C2348" s="557" t="s">
        <v>1393</v>
      </c>
      <c r="D2348" s="555" t="s">
        <v>24914</v>
      </c>
      <c r="E2348" s="557" t="s">
        <v>1392</v>
      </c>
      <c r="F2348" s="561">
        <v>109</v>
      </c>
    </row>
    <row r="2349" spans="1:6" x14ac:dyDescent="0.35">
      <c r="A2349" s="557" t="s">
        <v>780</v>
      </c>
      <c r="B2349" s="557" t="s">
        <v>1368</v>
      </c>
      <c r="C2349" s="557" t="s">
        <v>1391</v>
      </c>
      <c r="D2349" s="555" t="s">
        <v>24915</v>
      </c>
      <c r="E2349" s="557" t="s">
        <v>1390</v>
      </c>
      <c r="F2349" s="561">
        <v>73</v>
      </c>
    </row>
    <row r="2350" spans="1:6" ht="29" x14ac:dyDescent="0.35">
      <c r="A2350" s="557" t="s">
        <v>781</v>
      </c>
      <c r="B2350" s="557" t="s">
        <v>1369</v>
      </c>
      <c r="C2350" s="557" t="s">
        <v>1389</v>
      </c>
      <c r="D2350" s="555" t="s">
        <v>24916</v>
      </c>
      <c r="E2350" s="557" t="s">
        <v>1388</v>
      </c>
      <c r="F2350" s="561">
        <v>186</v>
      </c>
    </row>
    <row r="2351" spans="1:6" ht="29" x14ac:dyDescent="0.35">
      <c r="A2351" s="557" t="s">
        <v>781</v>
      </c>
      <c r="B2351" s="557" t="s">
        <v>1369</v>
      </c>
      <c r="C2351" s="557" t="s">
        <v>1387</v>
      </c>
      <c r="D2351" s="555" t="s">
        <v>24917</v>
      </c>
      <c r="E2351" s="557" t="s">
        <v>1386</v>
      </c>
      <c r="F2351" s="561">
        <v>186</v>
      </c>
    </row>
    <row r="2352" spans="1:6" ht="29" x14ac:dyDescent="0.35">
      <c r="A2352" s="557" t="s">
        <v>781</v>
      </c>
      <c r="B2352" s="557" t="s">
        <v>1369</v>
      </c>
      <c r="C2352" s="557" t="s">
        <v>1385</v>
      </c>
      <c r="D2352" s="555" t="s">
        <v>24918</v>
      </c>
      <c r="E2352" s="557" t="s">
        <v>1384</v>
      </c>
      <c r="F2352" s="561">
        <v>104</v>
      </c>
    </row>
    <row r="2353" spans="1:6" ht="29" x14ac:dyDescent="0.35">
      <c r="A2353" s="557" t="s">
        <v>781</v>
      </c>
      <c r="B2353" s="557" t="s">
        <v>1369</v>
      </c>
      <c r="C2353" s="557" t="s">
        <v>1383</v>
      </c>
      <c r="D2353" s="555" t="s">
        <v>24919</v>
      </c>
      <c r="E2353" s="557" t="s">
        <v>1382</v>
      </c>
      <c r="F2353" s="561">
        <v>104</v>
      </c>
    </row>
  </sheetData>
  <sortState xmlns:xlrd2="http://schemas.microsoft.com/office/spreadsheetml/2017/richdata2" ref="A2:C4610">
    <sortCondition ref="A1:A461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F9FE-5F5C-44CD-9911-086DC08C173C}">
  <dimension ref="A1:B583"/>
  <sheetViews>
    <sheetView zoomScale="70" zoomScaleNormal="70" workbookViewId="0">
      <selection activeCell="W36" sqref="W36"/>
    </sheetView>
  </sheetViews>
  <sheetFormatPr defaultRowHeight="14.5" x14ac:dyDescent="0.35"/>
  <cols>
    <col min="1" max="1" width="17.90625" style="559" customWidth="1"/>
    <col min="2" max="2" width="75.6328125" style="559" customWidth="1"/>
  </cols>
  <sheetData>
    <row r="1" spans="1:2" x14ac:dyDescent="0.35">
      <c r="A1" s="558" t="s">
        <v>199</v>
      </c>
      <c r="B1" s="558" t="s">
        <v>782</v>
      </c>
    </row>
    <row r="2" spans="1:2" x14ac:dyDescent="0.35">
      <c r="A2" s="555" t="s">
        <v>200</v>
      </c>
      <c r="B2" s="555" t="s">
        <v>785</v>
      </c>
    </row>
    <row r="3" spans="1:2" x14ac:dyDescent="0.35">
      <c r="A3" s="555" t="s">
        <v>201</v>
      </c>
      <c r="B3" s="555" t="s">
        <v>787</v>
      </c>
    </row>
    <row r="4" spans="1:2" x14ac:dyDescent="0.35">
      <c r="A4" s="555" t="s">
        <v>202</v>
      </c>
      <c r="B4" s="555" t="s">
        <v>788</v>
      </c>
    </row>
    <row r="5" spans="1:2" x14ac:dyDescent="0.35">
      <c r="A5" s="559" t="s">
        <v>203</v>
      </c>
      <c r="B5" s="559" t="s">
        <v>789</v>
      </c>
    </row>
    <row r="6" spans="1:2" x14ac:dyDescent="0.35">
      <c r="A6" s="555" t="s">
        <v>204</v>
      </c>
      <c r="B6" s="555" t="s">
        <v>790</v>
      </c>
    </row>
    <row r="7" spans="1:2" x14ac:dyDescent="0.35">
      <c r="A7" s="555" t="s">
        <v>205</v>
      </c>
      <c r="B7" s="555" t="s">
        <v>792</v>
      </c>
    </row>
    <row r="8" spans="1:2" x14ac:dyDescent="0.35">
      <c r="A8" s="555" t="s">
        <v>206</v>
      </c>
      <c r="B8" s="555" t="s">
        <v>793</v>
      </c>
    </row>
    <row r="9" spans="1:2" x14ac:dyDescent="0.35">
      <c r="A9" s="555" t="s">
        <v>207</v>
      </c>
      <c r="B9" s="555" t="s">
        <v>794</v>
      </c>
    </row>
    <row r="10" spans="1:2" x14ac:dyDescent="0.35">
      <c r="A10" s="555" t="s">
        <v>208</v>
      </c>
      <c r="B10" s="555" t="s">
        <v>795</v>
      </c>
    </row>
    <row r="11" spans="1:2" x14ac:dyDescent="0.35">
      <c r="A11" s="555" t="s">
        <v>209</v>
      </c>
      <c r="B11" s="555" t="s">
        <v>797</v>
      </c>
    </row>
    <row r="12" spans="1:2" x14ac:dyDescent="0.35">
      <c r="A12" s="555" t="s">
        <v>210</v>
      </c>
      <c r="B12" s="555" t="s">
        <v>798</v>
      </c>
    </row>
    <row r="13" spans="1:2" x14ac:dyDescent="0.35">
      <c r="A13" s="555" t="s">
        <v>211</v>
      </c>
      <c r="B13" s="555" t="s">
        <v>799</v>
      </c>
    </row>
    <row r="14" spans="1:2" x14ac:dyDescent="0.35">
      <c r="A14" s="555" t="s">
        <v>212</v>
      </c>
      <c r="B14" s="555" t="s">
        <v>800</v>
      </c>
    </row>
    <row r="15" spans="1:2" x14ac:dyDescent="0.35">
      <c r="A15" s="555" t="s">
        <v>213</v>
      </c>
      <c r="B15" s="555" t="s">
        <v>801</v>
      </c>
    </row>
    <row r="16" spans="1:2" x14ac:dyDescent="0.35">
      <c r="A16" s="559" t="s">
        <v>214</v>
      </c>
      <c r="B16" s="559" t="s">
        <v>802</v>
      </c>
    </row>
    <row r="17" spans="1:2" x14ac:dyDescent="0.35">
      <c r="A17" s="555" t="s">
        <v>215</v>
      </c>
      <c r="B17" s="555" t="s">
        <v>803</v>
      </c>
    </row>
    <row r="18" spans="1:2" x14ac:dyDescent="0.35">
      <c r="A18" s="555" t="s">
        <v>216</v>
      </c>
      <c r="B18" s="555" t="s">
        <v>804</v>
      </c>
    </row>
    <row r="19" spans="1:2" x14ac:dyDescent="0.35">
      <c r="A19" s="559" t="s">
        <v>217</v>
      </c>
      <c r="B19" s="559" t="s">
        <v>805</v>
      </c>
    </row>
    <row r="20" spans="1:2" x14ac:dyDescent="0.35">
      <c r="A20" s="555" t="s">
        <v>218</v>
      </c>
      <c r="B20" s="555" t="s">
        <v>806</v>
      </c>
    </row>
    <row r="21" spans="1:2" x14ac:dyDescent="0.35">
      <c r="A21" s="559" t="s">
        <v>219</v>
      </c>
      <c r="B21" s="559" t="s">
        <v>807</v>
      </c>
    </row>
    <row r="22" spans="1:2" x14ac:dyDescent="0.35">
      <c r="A22" s="559" t="s">
        <v>220</v>
      </c>
      <c r="B22" s="559" t="s">
        <v>808</v>
      </c>
    </row>
    <row r="23" spans="1:2" x14ac:dyDescent="0.35">
      <c r="A23" s="555" t="s">
        <v>221</v>
      </c>
      <c r="B23" s="555" t="s">
        <v>809</v>
      </c>
    </row>
    <row r="24" spans="1:2" x14ac:dyDescent="0.35">
      <c r="A24" s="555" t="s">
        <v>222</v>
      </c>
      <c r="B24" s="555" t="s">
        <v>810</v>
      </c>
    </row>
    <row r="25" spans="1:2" x14ac:dyDescent="0.35">
      <c r="A25" s="555" t="s">
        <v>223</v>
      </c>
      <c r="B25" s="555" t="s">
        <v>811</v>
      </c>
    </row>
    <row r="26" spans="1:2" x14ac:dyDescent="0.35">
      <c r="A26" s="555" t="s">
        <v>224</v>
      </c>
      <c r="B26" s="555" t="s">
        <v>812</v>
      </c>
    </row>
    <row r="27" spans="1:2" x14ac:dyDescent="0.35">
      <c r="A27" s="555" t="s">
        <v>225</v>
      </c>
      <c r="B27" s="555" t="s">
        <v>813</v>
      </c>
    </row>
    <row r="28" spans="1:2" ht="14.5" customHeight="1" x14ac:dyDescent="0.35">
      <c r="A28" s="559" t="s">
        <v>226</v>
      </c>
      <c r="B28" s="559" t="s">
        <v>814</v>
      </c>
    </row>
    <row r="29" spans="1:2" x14ac:dyDescent="0.35">
      <c r="A29" s="555" t="s">
        <v>227</v>
      </c>
      <c r="B29" s="555" t="s">
        <v>815</v>
      </c>
    </row>
    <row r="30" spans="1:2" x14ac:dyDescent="0.35">
      <c r="A30" s="559" t="s">
        <v>228</v>
      </c>
      <c r="B30" s="559" t="s">
        <v>816</v>
      </c>
    </row>
    <row r="31" spans="1:2" x14ac:dyDescent="0.35">
      <c r="A31" s="555" t="s">
        <v>229</v>
      </c>
      <c r="B31" s="555" t="s">
        <v>817</v>
      </c>
    </row>
    <row r="32" spans="1:2" x14ac:dyDescent="0.35">
      <c r="A32" s="555" t="s">
        <v>230</v>
      </c>
      <c r="B32" s="555" t="s">
        <v>818</v>
      </c>
    </row>
    <row r="33" spans="1:2" x14ac:dyDescent="0.35">
      <c r="A33" s="555" t="s">
        <v>231</v>
      </c>
      <c r="B33" s="555" t="s">
        <v>819</v>
      </c>
    </row>
    <row r="34" spans="1:2" x14ac:dyDescent="0.35">
      <c r="A34" s="555" t="s">
        <v>232</v>
      </c>
      <c r="B34" s="555" t="s">
        <v>820</v>
      </c>
    </row>
    <row r="35" spans="1:2" x14ac:dyDescent="0.35">
      <c r="A35" s="555" t="s">
        <v>233</v>
      </c>
      <c r="B35" s="555" t="s">
        <v>821</v>
      </c>
    </row>
    <row r="36" spans="1:2" x14ac:dyDescent="0.35">
      <c r="A36" s="555" t="s">
        <v>234</v>
      </c>
      <c r="B36" s="555" t="s">
        <v>822</v>
      </c>
    </row>
    <row r="37" spans="1:2" x14ac:dyDescent="0.35">
      <c r="A37" s="555" t="s">
        <v>235</v>
      </c>
      <c r="B37" s="555" t="s">
        <v>823</v>
      </c>
    </row>
    <row r="38" spans="1:2" x14ac:dyDescent="0.35">
      <c r="A38" s="555" t="s">
        <v>236</v>
      </c>
      <c r="B38" s="555" t="s">
        <v>824</v>
      </c>
    </row>
    <row r="39" spans="1:2" x14ac:dyDescent="0.35">
      <c r="A39" s="555" t="s">
        <v>237</v>
      </c>
      <c r="B39" s="555" t="s">
        <v>825</v>
      </c>
    </row>
    <row r="40" spans="1:2" x14ac:dyDescent="0.35">
      <c r="A40" s="559" t="s">
        <v>238</v>
      </c>
      <c r="B40" s="559" t="s">
        <v>826</v>
      </c>
    </row>
    <row r="41" spans="1:2" x14ac:dyDescent="0.35">
      <c r="A41" s="555" t="s">
        <v>239</v>
      </c>
      <c r="B41" s="555" t="s">
        <v>827</v>
      </c>
    </row>
    <row r="42" spans="1:2" x14ac:dyDescent="0.35">
      <c r="A42" s="555" t="s">
        <v>240</v>
      </c>
      <c r="B42" s="555" t="s">
        <v>828</v>
      </c>
    </row>
    <row r="43" spans="1:2" x14ac:dyDescent="0.35">
      <c r="A43" s="555" t="s">
        <v>241</v>
      </c>
      <c r="B43" s="555" t="s">
        <v>829</v>
      </c>
    </row>
    <row r="44" spans="1:2" x14ac:dyDescent="0.35">
      <c r="A44" s="555" t="s">
        <v>242</v>
      </c>
      <c r="B44" s="555" t="s">
        <v>830</v>
      </c>
    </row>
    <row r="45" spans="1:2" x14ac:dyDescent="0.35">
      <c r="A45" s="555" t="s">
        <v>243</v>
      </c>
      <c r="B45" s="555" t="s">
        <v>831</v>
      </c>
    </row>
    <row r="46" spans="1:2" x14ac:dyDescent="0.35">
      <c r="A46" s="555" t="s">
        <v>244</v>
      </c>
      <c r="B46" s="555" t="s">
        <v>832</v>
      </c>
    </row>
    <row r="47" spans="1:2" x14ac:dyDescent="0.35">
      <c r="A47" s="559" t="s">
        <v>245</v>
      </c>
      <c r="B47" s="559" t="s">
        <v>833</v>
      </c>
    </row>
    <row r="48" spans="1:2" ht="29" x14ac:dyDescent="0.35">
      <c r="A48" s="555" t="s">
        <v>246</v>
      </c>
      <c r="B48" s="555" t="s">
        <v>834</v>
      </c>
    </row>
    <row r="49" spans="1:2" x14ac:dyDescent="0.35">
      <c r="A49" s="555" t="s">
        <v>247</v>
      </c>
      <c r="B49" s="555" t="s">
        <v>835</v>
      </c>
    </row>
    <row r="50" spans="1:2" x14ac:dyDescent="0.35">
      <c r="A50" s="555" t="s">
        <v>248</v>
      </c>
      <c r="B50" s="555" t="s">
        <v>836</v>
      </c>
    </row>
    <row r="51" spans="1:2" x14ac:dyDescent="0.35">
      <c r="A51" s="555" t="s">
        <v>249</v>
      </c>
      <c r="B51" s="555" t="s">
        <v>837</v>
      </c>
    </row>
    <row r="52" spans="1:2" ht="29" x14ac:dyDescent="0.35">
      <c r="A52" s="559" t="s">
        <v>250</v>
      </c>
      <c r="B52" s="559" t="s">
        <v>838</v>
      </c>
    </row>
    <row r="53" spans="1:2" x14ac:dyDescent="0.35">
      <c r="A53" s="555" t="s">
        <v>251</v>
      </c>
      <c r="B53" s="555" t="s">
        <v>839</v>
      </c>
    </row>
    <row r="54" spans="1:2" x14ac:dyDescent="0.35">
      <c r="A54" s="559" t="s">
        <v>252</v>
      </c>
      <c r="B54" s="559" t="s">
        <v>840</v>
      </c>
    </row>
    <row r="55" spans="1:2" x14ac:dyDescent="0.35">
      <c r="A55" s="555" t="s">
        <v>253</v>
      </c>
      <c r="B55" s="555" t="s">
        <v>841</v>
      </c>
    </row>
    <row r="56" spans="1:2" x14ac:dyDescent="0.35">
      <c r="A56" s="555" t="s">
        <v>254</v>
      </c>
      <c r="B56" s="555" t="s">
        <v>842</v>
      </c>
    </row>
    <row r="57" spans="1:2" x14ac:dyDescent="0.35">
      <c r="A57" s="555" t="s">
        <v>255</v>
      </c>
      <c r="B57" s="555" t="s">
        <v>843</v>
      </c>
    </row>
    <row r="58" spans="1:2" x14ac:dyDescent="0.35">
      <c r="A58" s="555" t="s">
        <v>256</v>
      </c>
      <c r="B58" s="555" t="s">
        <v>844</v>
      </c>
    </row>
    <row r="59" spans="1:2" x14ac:dyDescent="0.35">
      <c r="A59" s="555" t="s">
        <v>257</v>
      </c>
      <c r="B59" s="555" t="s">
        <v>845</v>
      </c>
    </row>
    <row r="60" spans="1:2" x14ac:dyDescent="0.35">
      <c r="A60" s="555" t="s">
        <v>258</v>
      </c>
      <c r="B60" s="555" t="s">
        <v>846</v>
      </c>
    </row>
    <row r="61" spans="1:2" x14ac:dyDescent="0.35">
      <c r="A61" s="555" t="s">
        <v>259</v>
      </c>
      <c r="B61" s="555" t="s">
        <v>847</v>
      </c>
    </row>
    <row r="62" spans="1:2" x14ac:dyDescent="0.35">
      <c r="A62" s="555" t="s">
        <v>260</v>
      </c>
      <c r="B62" s="555" t="s">
        <v>848</v>
      </c>
    </row>
    <row r="63" spans="1:2" x14ac:dyDescent="0.35">
      <c r="A63" s="555" t="s">
        <v>261</v>
      </c>
      <c r="B63" s="555" t="s">
        <v>849</v>
      </c>
    </row>
    <row r="64" spans="1:2" x14ac:dyDescent="0.35">
      <c r="A64" s="555" t="s">
        <v>262</v>
      </c>
      <c r="B64" s="555" t="s">
        <v>850</v>
      </c>
    </row>
    <row r="65" spans="1:2" x14ac:dyDescent="0.35">
      <c r="A65" s="555" t="s">
        <v>263</v>
      </c>
      <c r="B65" s="555" t="s">
        <v>851</v>
      </c>
    </row>
    <row r="66" spans="1:2" x14ac:dyDescent="0.35">
      <c r="A66" s="555" t="s">
        <v>264</v>
      </c>
      <c r="B66" s="555" t="s">
        <v>852</v>
      </c>
    </row>
    <row r="67" spans="1:2" x14ac:dyDescent="0.35">
      <c r="A67" s="555" t="s">
        <v>265</v>
      </c>
      <c r="B67" s="555" t="s">
        <v>853</v>
      </c>
    </row>
    <row r="68" spans="1:2" x14ac:dyDescent="0.35">
      <c r="A68" s="555" t="s">
        <v>266</v>
      </c>
      <c r="B68" s="555" t="s">
        <v>854</v>
      </c>
    </row>
    <row r="69" spans="1:2" x14ac:dyDescent="0.35">
      <c r="A69" s="559" t="s">
        <v>267</v>
      </c>
      <c r="B69" s="559" t="s">
        <v>855</v>
      </c>
    </row>
    <row r="70" spans="1:2" x14ac:dyDescent="0.35">
      <c r="A70" s="555" t="s">
        <v>268</v>
      </c>
      <c r="B70" s="555" t="s">
        <v>856</v>
      </c>
    </row>
    <row r="71" spans="1:2" x14ac:dyDescent="0.35">
      <c r="A71" s="555" t="s">
        <v>269</v>
      </c>
      <c r="B71" s="555" t="s">
        <v>857</v>
      </c>
    </row>
    <row r="72" spans="1:2" x14ac:dyDescent="0.35">
      <c r="A72" s="555" t="s">
        <v>270</v>
      </c>
      <c r="B72" s="555" t="s">
        <v>858</v>
      </c>
    </row>
    <row r="73" spans="1:2" x14ac:dyDescent="0.35">
      <c r="A73" s="555" t="s">
        <v>271</v>
      </c>
      <c r="B73" s="555" t="s">
        <v>859</v>
      </c>
    </row>
    <row r="74" spans="1:2" x14ac:dyDescent="0.35">
      <c r="A74" s="555" t="s">
        <v>272</v>
      </c>
      <c r="B74" s="555" t="s">
        <v>860</v>
      </c>
    </row>
    <row r="75" spans="1:2" x14ac:dyDescent="0.35">
      <c r="A75" s="555" t="s">
        <v>273</v>
      </c>
      <c r="B75" s="555" t="s">
        <v>861</v>
      </c>
    </row>
    <row r="76" spans="1:2" x14ac:dyDescent="0.35">
      <c r="A76" s="555" t="s">
        <v>274</v>
      </c>
      <c r="B76" s="555" t="s">
        <v>862</v>
      </c>
    </row>
    <row r="77" spans="1:2" x14ac:dyDescent="0.35">
      <c r="A77" s="555" t="s">
        <v>275</v>
      </c>
      <c r="B77" s="555" t="s">
        <v>863</v>
      </c>
    </row>
    <row r="78" spans="1:2" x14ac:dyDescent="0.35">
      <c r="A78" s="555" t="s">
        <v>276</v>
      </c>
      <c r="B78" s="555" t="s">
        <v>864</v>
      </c>
    </row>
    <row r="79" spans="1:2" x14ac:dyDescent="0.35">
      <c r="A79" s="555" t="s">
        <v>277</v>
      </c>
      <c r="B79" s="555" t="s">
        <v>865</v>
      </c>
    </row>
    <row r="80" spans="1:2" x14ac:dyDescent="0.35">
      <c r="A80" s="555" t="s">
        <v>278</v>
      </c>
      <c r="B80" s="555" t="s">
        <v>866</v>
      </c>
    </row>
    <row r="81" spans="1:2" x14ac:dyDescent="0.35">
      <c r="A81" s="555" t="s">
        <v>279</v>
      </c>
      <c r="B81" s="555" t="s">
        <v>867</v>
      </c>
    </row>
    <row r="82" spans="1:2" x14ac:dyDescent="0.35">
      <c r="A82" s="555" t="s">
        <v>280</v>
      </c>
      <c r="B82" s="555" t="s">
        <v>868</v>
      </c>
    </row>
    <row r="83" spans="1:2" x14ac:dyDescent="0.35">
      <c r="A83" s="555" t="s">
        <v>281</v>
      </c>
      <c r="B83" s="555" t="s">
        <v>869</v>
      </c>
    </row>
    <row r="84" spans="1:2" x14ac:dyDescent="0.35">
      <c r="A84" s="555" t="s">
        <v>282</v>
      </c>
      <c r="B84" s="555" t="s">
        <v>870</v>
      </c>
    </row>
    <row r="85" spans="1:2" x14ac:dyDescent="0.35">
      <c r="A85" s="555" t="s">
        <v>283</v>
      </c>
      <c r="B85" s="555" t="s">
        <v>871</v>
      </c>
    </row>
    <row r="86" spans="1:2" x14ac:dyDescent="0.35">
      <c r="A86" s="555" t="s">
        <v>284</v>
      </c>
      <c r="B86" s="555" t="s">
        <v>872</v>
      </c>
    </row>
    <row r="87" spans="1:2" x14ac:dyDescent="0.35">
      <c r="A87" s="555" t="s">
        <v>285</v>
      </c>
      <c r="B87" s="555" t="s">
        <v>873</v>
      </c>
    </row>
    <row r="88" spans="1:2" x14ac:dyDescent="0.35">
      <c r="A88" s="555" t="s">
        <v>286</v>
      </c>
      <c r="B88" s="555" t="s">
        <v>874</v>
      </c>
    </row>
    <row r="89" spans="1:2" x14ac:dyDescent="0.35">
      <c r="A89" s="555" t="s">
        <v>287</v>
      </c>
      <c r="B89" s="555" t="s">
        <v>875</v>
      </c>
    </row>
    <row r="90" spans="1:2" x14ac:dyDescent="0.35">
      <c r="A90" s="555" t="s">
        <v>288</v>
      </c>
      <c r="B90" s="555" t="s">
        <v>876</v>
      </c>
    </row>
    <row r="91" spans="1:2" x14ac:dyDescent="0.35">
      <c r="A91" s="555" t="s">
        <v>289</v>
      </c>
      <c r="B91" s="555" t="s">
        <v>877</v>
      </c>
    </row>
    <row r="92" spans="1:2" x14ac:dyDescent="0.35">
      <c r="A92" s="555" t="s">
        <v>290</v>
      </c>
      <c r="B92" s="555" t="s">
        <v>878</v>
      </c>
    </row>
    <row r="93" spans="1:2" x14ac:dyDescent="0.35">
      <c r="A93" s="555" t="s">
        <v>291</v>
      </c>
      <c r="B93" s="555" t="s">
        <v>879</v>
      </c>
    </row>
    <row r="94" spans="1:2" x14ac:dyDescent="0.35">
      <c r="A94" s="555" t="s">
        <v>292</v>
      </c>
      <c r="B94" s="555" t="s">
        <v>880</v>
      </c>
    </row>
    <row r="95" spans="1:2" x14ac:dyDescent="0.35">
      <c r="A95" s="555" t="s">
        <v>293</v>
      </c>
      <c r="B95" s="555" t="s">
        <v>881</v>
      </c>
    </row>
    <row r="96" spans="1:2" x14ac:dyDescent="0.35">
      <c r="A96" s="555" t="s">
        <v>294</v>
      </c>
      <c r="B96" s="555" t="s">
        <v>882</v>
      </c>
    </row>
    <row r="97" spans="1:2" x14ac:dyDescent="0.35">
      <c r="A97" s="555" t="s">
        <v>295</v>
      </c>
      <c r="B97" s="555" t="s">
        <v>883</v>
      </c>
    </row>
    <row r="98" spans="1:2" x14ac:dyDescent="0.35">
      <c r="A98" s="555" t="s">
        <v>296</v>
      </c>
      <c r="B98" s="555" t="s">
        <v>884</v>
      </c>
    </row>
    <row r="99" spans="1:2" x14ac:dyDescent="0.35">
      <c r="A99" s="555" t="s">
        <v>297</v>
      </c>
      <c r="B99" s="555" t="s">
        <v>885</v>
      </c>
    </row>
    <row r="100" spans="1:2" x14ac:dyDescent="0.35">
      <c r="A100" s="555" t="s">
        <v>298</v>
      </c>
      <c r="B100" s="555" t="s">
        <v>886</v>
      </c>
    </row>
    <row r="101" spans="1:2" x14ac:dyDescent="0.35">
      <c r="A101" s="555" t="s">
        <v>299</v>
      </c>
      <c r="B101" s="555" t="s">
        <v>887</v>
      </c>
    </row>
    <row r="102" spans="1:2" x14ac:dyDescent="0.35">
      <c r="A102" s="555" t="s">
        <v>300</v>
      </c>
      <c r="B102" s="555" t="s">
        <v>888</v>
      </c>
    </row>
    <row r="103" spans="1:2" x14ac:dyDescent="0.35">
      <c r="A103" s="555" t="s">
        <v>301</v>
      </c>
      <c r="B103" s="555" t="s">
        <v>889</v>
      </c>
    </row>
    <row r="104" spans="1:2" x14ac:dyDescent="0.35">
      <c r="A104" s="555" t="s">
        <v>302</v>
      </c>
      <c r="B104" s="555" t="s">
        <v>890</v>
      </c>
    </row>
    <row r="105" spans="1:2" x14ac:dyDescent="0.35">
      <c r="A105" s="555" t="s">
        <v>303</v>
      </c>
      <c r="B105" s="555" t="s">
        <v>891</v>
      </c>
    </row>
    <row r="106" spans="1:2" x14ac:dyDescent="0.35">
      <c r="A106" s="555" t="s">
        <v>304</v>
      </c>
      <c r="B106" s="555" t="s">
        <v>892</v>
      </c>
    </row>
    <row r="107" spans="1:2" x14ac:dyDescent="0.35">
      <c r="A107" s="555" t="s">
        <v>305</v>
      </c>
      <c r="B107" s="555" t="s">
        <v>893</v>
      </c>
    </row>
    <row r="108" spans="1:2" x14ac:dyDescent="0.35">
      <c r="A108" s="555" t="s">
        <v>306</v>
      </c>
      <c r="B108" s="555" t="s">
        <v>894</v>
      </c>
    </row>
    <row r="109" spans="1:2" x14ac:dyDescent="0.35">
      <c r="A109" s="555" t="s">
        <v>307</v>
      </c>
      <c r="B109" s="555" t="s">
        <v>895</v>
      </c>
    </row>
    <row r="110" spans="1:2" x14ac:dyDescent="0.35">
      <c r="A110" s="555" t="s">
        <v>308</v>
      </c>
      <c r="B110" s="555" t="s">
        <v>896</v>
      </c>
    </row>
    <row r="111" spans="1:2" x14ac:dyDescent="0.35">
      <c r="A111" s="555" t="s">
        <v>309</v>
      </c>
      <c r="B111" s="555" t="s">
        <v>897</v>
      </c>
    </row>
    <row r="112" spans="1:2" x14ac:dyDescent="0.35">
      <c r="A112" s="559" t="s">
        <v>310</v>
      </c>
      <c r="B112" s="559" t="s">
        <v>898</v>
      </c>
    </row>
    <row r="113" spans="1:2" x14ac:dyDescent="0.35">
      <c r="A113" s="555" t="s">
        <v>311</v>
      </c>
      <c r="B113" s="555" t="s">
        <v>899</v>
      </c>
    </row>
    <row r="114" spans="1:2" x14ac:dyDescent="0.35">
      <c r="A114" s="559" t="s">
        <v>312</v>
      </c>
      <c r="B114" s="559" t="s">
        <v>900</v>
      </c>
    </row>
    <row r="115" spans="1:2" x14ac:dyDescent="0.35">
      <c r="A115" s="555" t="s">
        <v>313</v>
      </c>
      <c r="B115" s="555" t="s">
        <v>901</v>
      </c>
    </row>
    <row r="116" spans="1:2" x14ac:dyDescent="0.35">
      <c r="A116" s="555" t="s">
        <v>314</v>
      </c>
      <c r="B116" s="555" t="s">
        <v>902</v>
      </c>
    </row>
    <row r="117" spans="1:2" x14ac:dyDescent="0.35">
      <c r="A117" s="555" t="s">
        <v>315</v>
      </c>
      <c r="B117" s="555" t="s">
        <v>903</v>
      </c>
    </row>
    <row r="118" spans="1:2" x14ac:dyDescent="0.35">
      <c r="A118" s="555" t="s">
        <v>316</v>
      </c>
      <c r="B118" s="555" t="s">
        <v>904</v>
      </c>
    </row>
    <row r="119" spans="1:2" x14ac:dyDescent="0.35">
      <c r="A119" s="555" t="s">
        <v>317</v>
      </c>
      <c r="B119" s="555" t="s">
        <v>905</v>
      </c>
    </row>
    <row r="120" spans="1:2" x14ac:dyDescent="0.35">
      <c r="A120" s="555" t="s">
        <v>318</v>
      </c>
      <c r="B120" s="555" t="s">
        <v>906</v>
      </c>
    </row>
    <row r="121" spans="1:2" x14ac:dyDescent="0.35">
      <c r="A121" s="555" t="s">
        <v>319</v>
      </c>
      <c r="B121" s="555" t="s">
        <v>907</v>
      </c>
    </row>
    <row r="122" spans="1:2" x14ac:dyDescent="0.35">
      <c r="A122" s="555" t="s">
        <v>320</v>
      </c>
      <c r="B122" s="555" t="s">
        <v>908</v>
      </c>
    </row>
    <row r="123" spans="1:2" x14ac:dyDescent="0.35">
      <c r="A123" s="555" t="s">
        <v>321</v>
      </c>
      <c r="B123" s="555" t="s">
        <v>909</v>
      </c>
    </row>
    <row r="124" spans="1:2" x14ac:dyDescent="0.35">
      <c r="A124" s="555" t="s">
        <v>322</v>
      </c>
      <c r="B124" s="555" t="s">
        <v>910</v>
      </c>
    </row>
    <row r="125" spans="1:2" x14ac:dyDescent="0.35">
      <c r="A125" s="555" t="s">
        <v>323</v>
      </c>
      <c r="B125" s="555" t="s">
        <v>911</v>
      </c>
    </row>
    <row r="126" spans="1:2" x14ac:dyDescent="0.35">
      <c r="A126" s="559" t="s">
        <v>324</v>
      </c>
      <c r="B126" s="559" t="s">
        <v>912</v>
      </c>
    </row>
    <row r="127" spans="1:2" x14ac:dyDescent="0.35">
      <c r="A127" s="555" t="s">
        <v>325</v>
      </c>
      <c r="B127" s="555" t="s">
        <v>913</v>
      </c>
    </row>
    <row r="128" spans="1:2" x14ac:dyDescent="0.35">
      <c r="A128" s="555" t="s">
        <v>326</v>
      </c>
      <c r="B128" s="555" t="s">
        <v>914</v>
      </c>
    </row>
    <row r="129" spans="1:2" ht="29" x14ac:dyDescent="0.35">
      <c r="A129" s="555" t="s">
        <v>327</v>
      </c>
      <c r="B129" s="555" t="s">
        <v>915</v>
      </c>
    </row>
    <row r="130" spans="1:2" x14ac:dyDescent="0.35">
      <c r="A130" s="559" t="s">
        <v>328</v>
      </c>
      <c r="B130" s="559" t="s">
        <v>916</v>
      </c>
    </row>
    <row r="131" spans="1:2" x14ac:dyDescent="0.35">
      <c r="A131" s="559" t="s">
        <v>329</v>
      </c>
      <c r="B131" s="559" t="s">
        <v>917</v>
      </c>
    </row>
    <row r="132" spans="1:2" x14ac:dyDescent="0.35">
      <c r="A132" s="560" t="s">
        <v>330</v>
      </c>
      <c r="B132" s="559" t="s">
        <v>918</v>
      </c>
    </row>
    <row r="133" spans="1:2" x14ac:dyDescent="0.35">
      <c r="A133" s="559" t="s">
        <v>331</v>
      </c>
      <c r="B133" s="559" t="s">
        <v>919</v>
      </c>
    </row>
    <row r="134" spans="1:2" x14ac:dyDescent="0.35">
      <c r="A134" s="555" t="s">
        <v>332</v>
      </c>
      <c r="B134" s="555" t="s">
        <v>920</v>
      </c>
    </row>
    <row r="135" spans="1:2" x14ac:dyDescent="0.35">
      <c r="A135" s="555" t="s">
        <v>333</v>
      </c>
      <c r="B135" s="555" t="s">
        <v>921</v>
      </c>
    </row>
    <row r="136" spans="1:2" x14ac:dyDescent="0.35">
      <c r="A136" s="555" t="s">
        <v>334</v>
      </c>
      <c r="B136" s="555" t="s">
        <v>922</v>
      </c>
    </row>
    <row r="137" spans="1:2" x14ac:dyDescent="0.35">
      <c r="A137" s="555" t="s">
        <v>335</v>
      </c>
      <c r="B137" s="555" t="s">
        <v>923</v>
      </c>
    </row>
    <row r="138" spans="1:2" x14ac:dyDescent="0.35">
      <c r="A138" s="559" t="s">
        <v>336</v>
      </c>
      <c r="B138" s="559" t="s">
        <v>924</v>
      </c>
    </row>
    <row r="139" spans="1:2" x14ac:dyDescent="0.35">
      <c r="A139" s="555" t="s">
        <v>337</v>
      </c>
      <c r="B139" s="555" t="s">
        <v>925</v>
      </c>
    </row>
    <row r="140" spans="1:2" x14ac:dyDescent="0.35">
      <c r="A140" s="555" t="s">
        <v>338</v>
      </c>
      <c r="B140" s="555" t="s">
        <v>926</v>
      </c>
    </row>
    <row r="141" spans="1:2" x14ac:dyDescent="0.35">
      <c r="A141" s="555" t="s">
        <v>339</v>
      </c>
      <c r="B141" s="555" t="s">
        <v>927</v>
      </c>
    </row>
    <row r="142" spans="1:2" x14ac:dyDescent="0.35">
      <c r="A142" s="555" t="s">
        <v>340</v>
      </c>
      <c r="B142" s="555" t="s">
        <v>928</v>
      </c>
    </row>
    <row r="143" spans="1:2" x14ac:dyDescent="0.35">
      <c r="A143" s="555" t="s">
        <v>341</v>
      </c>
      <c r="B143" s="555" t="s">
        <v>929</v>
      </c>
    </row>
    <row r="144" spans="1:2" x14ac:dyDescent="0.35">
      <c r="A144" s="555" t="s">
        <v>342</v>
      </c>
      <c r="B144" s="555" t="s">
        <v>930</v>
      </c>
    </row>
    <row r="145" spans="1:2" x14ac:dyDescent="0.35">
      <c r="A145" s="559" t="s">
        <v>343</v>
      </c>
      <c r="B145" s="559" t="s">
        <v>931</v>
      </c>
    </row>
    <row r="146" spans="1:2" x14ac:dyDescent="0.35">
      <c r="A146" s="555" t="s">
        <v>344</v>
      </c>
      <c r="B146" s="555" t="s">
        <v>932</v>
      </c>
    </row>
    <row r="147" spans="1:2" x14ac:dyDescent="0.35">
      <c r="A147" s="555" t="s">
        <v>345</v>
      </c>
      <c r="B147" s="555" t="s">
        <v>933</v>
      </c>
    </row>
    <row r="148" spans="1:2" x14ac:dyDescent="0.35">
      <c r="A148" s="555" t="s">
        <v>346</v>
      </c>
      <c r="B148" s="555" t="s">
        <v>934</v>
      </c>
    </row>
    <row r="149" spans="1:2" x14ac:dyDescent="0.35">
      <c r="A149" s="555" t="s">
        <v>347</v>
      </c>
      <c r="B149" s="555" t="s">
        <v>935</v>
      </c>
    </row>
    <row r="150" spans="1:2" x14ac:dyDescent="0.35">
      <c r="A150" s="555" t="s">
        <v>348</v>
      </c>
      <c r="B150" s="555" t="s">
        <v>936</v>
      </c>
    </row>
    <row r="151" spans="1:2" x14ac:dyDescent="0.35">
      <c r="A151" s="555" t="s">
        <v>349</v>
      </c>
      <c r="B151" s="555" t="s">
        <v>937</v>
      </c>
    </row>
    <row r="152" spans="1:2" x14ac:dyDescent="0.35">
      <c r="A152" s="559" t="s">
        <v>350</v>
      </c>
      <c r="B152" s="559" t="s">
        <v>938</v>
      </c>
    </row>
    <row r="153" spans="1:2" ht="29" x14ac:dyDescent="0.35">
      <c r="A153" s="555" t="s">
        <v>351</v>
      </c>
      <c r="B153" s="555" t="s">
        <v>939</v>
      </c>
    </row>
    <row r="154" spans="1:2" ht="29" x14ac:dyDescent="0.35">
      <c r="A154" s="559" t="s">
        <v>352</v>
      </c>
      <c r="B154" s="559" t="s">
        <v>940</v>
      </c>
    </row>
    <row r="155" spans="1:2" x14ac:dyDescent="0.35">
      <c r="A155" s="555" t="s">
        <v>353</v>
      </c>
      <c r="B155" s="555" t="s">
        <v>941</v>
      </c>
    </row>
    <row r="156" spans="1:2" ht="29" x14ac:dyDescent="0.35">
      <c r="A156" s="555" t="s">
        <v>354</v>
      </c>
      <c r="B156" s="555" t="s">
        <v>942</v>
      </c>
    </row>
    <row r="157" spans="1:2" ht="29" x14ac:dyDescent="0.35">
      <c r="A157" s="559" t="s">
        <v>355</v>
      </c>
      <c r="B157" s="559" t="s">
        <v>943</v>
      </c>
    </row>
    <row r="158" spans="1:2" ht="29" x14ac:dyDescent="0.35">
      <c r="A158" s="559" t="s">
        <v>356</v>
      </c>
      <c r="B158" s="559" t="s">
        <v>944</v>
      </c>
    </row>
    <row r="159" spans="1:2" ht="29" x14ac:dyDescent="0.35">
      <c r="A159" s="555" t="s">
        <v>357</v>
      </c>
      <c r="B159" s="555" t="s">
        <v>945</v>
      </c>
    </row>
    <row r="160" spans="1:2" x14ac:dyDescent="0.35">
      <c r="A160" s="559" t="s">
        <v>358</v>
      </c>
      <c r="B160" s="559" t="s">
        <v>946</v>
      </c>
    </row>
    <row r="161" spans="1:2" x14ac:dyDescent="0.35">
      <c r="A161" s="559" t="s">
        <v>359</v>
      </c>
      <c r="B161" s="559" t="s">
        <v>947</v>
      </c>
    </row>
    <row r="162" spans="1:2" x14ac:dyDescent="0.35">
      <c r="A162" s="559" t="s">
        <v>360</v>
      </c>
      <c r="B162" s="559" t="s">
        <v>948</v>
      </c>
    </row>
    <row r="163" spans="1:2" x14ac:dyDescent="0.35">
      <c r="A163" s="559" t="s">
        <v>361</v>
      </c>
      <c r="B163" s="559" t="s">
        <v>949</v>
      </c>
    </row>
    <row r="164" spans="1:2" x14ac:dyDescent="0.35">
      <c r="A164" s="559" t="s">
        <v>362</v>
      </c>
      <c r="B164" s="559" t="s">
        <v>950</v>
      </c>
    </row>
    <row r="165" spans="1:2" x14ac:dyDescent="0.35">
      <c r="A165" s="559" t="s">
        <v>363</v>
      </c>
      <c r="B165" s="559" t="s">
        <v>951</v>
      </c>
    </row>
    <row r="166" spans="1:2" x14ac:dyDescent="0.35">
      <c r="A166" s="555" t="s">
        <v>364</v>
      </c>
      <c r="B166" s="555" t="s">
        <v>952</v>
      </c>
    </row>
    <row r="167" spans="1:2" x14ac:dyDescent="0.35">
      <c r="A167" s="559" t="s">
        <v>365</v>
      </c>
      <c r="B167" s="559" t="s">
        <v>953</v>
      </c>
    </row>
    <row r="168" spans="1:2" x14ac:dyDescent="0.35">
      <c r="A168" s="559" t="s">
        <v>366</v>
      </c>
      <c r="B168" s="559" t="s">
        <v>954</v>
      </c>
    </row>
    <row r="169" spans="1:2" x14ac:dyDescent="0.35">
      <c r="A169" s="559" t="s">
        <v>367</v>
      </c>
      <c r="B169" s="559" t="s">
        <v>955</v>
      </c>
    </row>
    <row r="170" spans="1:2" x14ac:dyDescent="0.35">
      <c r="A170" s="555" t="s">
        <v>368</v>
      </c>
      <c r="B170" s="555" t="s">
        <v>956</v>
      </c>
    </row>
    <row r="171" spans="1:2" x14ac:dyDescent="0.35">
      <c r="A171" s="555" t="s">
        <v>369</v>
      </c>
      <c r="B171" s="555" t="s">
        <v>957</v>
      </c>
    </row>
    <row r="172" spans="1:2" x14ac:dyDescent="0.35">
      <c r="A172" s="556" t="s">
        <v>370</v>
      </c>
      <c r="B172" s="555" t="s">
        <v>958</v>
      </c>
    </row>
    <row r="173" spans="1:2" ht="29" x14ac:dyDescent="0.35">
      <c r="A173" s="559" t="s">
        <v>371</v>
      </c>
      <c r="B173" s="559" t="s">
        <v>959</v>
      </c>
    </row>
    <row r="174" spans="1:2" ht="29" x14ac:dyDescent="0.35">
      <c r="A174" s="555" t="s">
        <v>372</v>
      </c>
      <c r="B174" s="555" t="s">
        <v>960</v>
      </c>
    </row>
    <row r="175" spans="1:2" x14ac:dyDescent="0.35">
      <c r="A175" s="559" t="s">
        <v>373</v>
      </c>
      <c r="B175" s="559" t="s">
        <v>961</v>
      </c>
    </row>
    <row r="176" spans="1:2" ht="29" x14ac:dyDescent="0.35">
      <c r="A176" s="559" t="s">
        <v>374</v>
      </c>
      <c r="B176" s="559" t="s">
        <v>962</v>
      </c>
    </row>
    <row r="177" spans="1:2" ht="29" x14ac:dyDescent="0.35">
      <c r="A177" s="559" t="s">
        <v>375</v>
      </c>
      <c r="B177" s="559" t="s">
        <v>963</v>
      </c>
    </row>
    <row r="178" spans="1:2" ht="29" x14ac:dyDescent="0.35">
      <c r="A178" s="555" t="s">
        <v>376</v>
      </c>
      <c r="B178" s="555" t="s">
        <v>964</v>
      </c>
    </row>
    <row r="179" spans="1:2" x14ac:dyDescent="0.35">
      <c r="A179" s="559" t="s">
        <v>377</v>
      </c>
      <c r="B179" s="559" t="s">
        <v>965</v>
      </c>
    </row>
    <row r="180" spans="1:2" ht="29" x14ac:dyDescent="0.35">
      <c r="A180" s="555" t="s">
        <v>378</v>
      </c>
      <c r="B180" s="555" t="s">
        <v>966</v>
      </c>
    </row>
    <row r="181" spans="1:2" ht="29" x14ac:dyDescent="0.35">
      <c r="A181" s="555" t="s">
        <v>379</v>
      </c>
      <c r="B181" s="555" t="s">
        <v>967</v>
      </c>
    </row>
    <row r="182" spans="1:2" ht="29" x14ac:dyDescent="0.35">
      <c r="A182" s="559" t="s">
        <v>380</v>
      </c>
      <c r="B182" s="559" t="s">
        <v>968</v>
      </c>
    </row>
    <row r="183" spans="1:2" x14ac:dyDescent="0.35">
      <c r="A183" s="555" t="s">
        <v>381</v>
      </c>
      <c r="B183" s="555" t="s">
        <v>969</v>
      </c>
    </row>
    <row r="184" spans="1:2" x14ac:dyDescent="0.35">
      <c r="A184" s="555" t="s">
        <v>382</v>
      </c>
      <c r="B184" s="555" t="s">
        <v>970</v>
      </c>
    </row>
    <row r="185" spans="1:2" x14ac:dyDescent="0.35">
      <c r="A185" s="559" t="s">
        <v>383</v>
      </c>
      <c r="B185" s="559" t="s">
        <v>971</v>
      </c>
    </row>
    <row r="186" spans="1:2" ht="29" x14ac:dyDescent="0.35">
      <c r="A186" s="559" t="s">
        <v>384</v>
      </c>
      <c r="B186" s="559" t="s">
        <v>972</v>
      </c>
    </row>
    <row r="187" spans="1:2" x14ac:dyDescent="0.35">
      <c r="A187" s="559" t="s">
        <v>385</v>
      </c>
      <c r="B187" s="559" t="s">
        <v>973</v>
      </c>
    </row>
    <row r="188" spans="1:2" x14ac:dyDescent="0.35">
      <c r="A188" s="555" t="s">
        <v>386</v>
      </c>
      <c r="B188" s="555" t="s">
        <v>974</v>
      </c>
    </row>
    <row r="189" spans="1:2" x14ac:dyDescent="0.35">
      <c r="A189" s="559" t="s">
        <v>387</v>
      </c>
      <c r="B189" s="559" t="s">
        <v>975</v>
      </c>
    </row>
    <row r="190" spans="1:2" x14ac:dyDescent="0.35">
      <c r="A190" s="555" t="s">
        <v>388</v>
      </c>
      <c r="B190" s="555" t="s">
        <v>976</v>
      </c>
    </row>
    <row r="191" spans="1:2" x14ac:dyDescent="0.35">
      <c r="A191" s="555" t="s">
        <v>389</v>
      </c>
      <c r="B191" s="555" t="s">
        <v>977</v>
      </c>
    </row>
    <row r="192" spans="1:2" x14ac:dyDescent="0.35">
      <c r="A192" s="559" t="s">
        <v>390</v>
      </c>
      <c r="B192" s="559" t="s">
        <v>978</v>
      </c>
    </row>
    <row r="193" spans="1:2" x14ac:dyDescent="0.35">
      <c r="A193" s="559" t="s">
        <v>391</v>
      </c>
      <c r="B193" s="559" t="s">
        <v>979</v>
      </c>
    </row>
    <row r="194" spans="1:2" x14ac:dyDescent="0.35">
      <c r="A194" s="559" t="s">
        <v>392</v>
      </c>
      <c r="B194" s="559" t="s">
        <v>980</v>
      </c>
    </row>
    <row r="195" spans="1:2" ht="29" x14ac:dyDescent="0.35">
      <c r="A195" s="559" t="s">
        <v>393</v>
      </c>
      <c r="B195" s="559" t="s">
        <v>981</v>
      </c>
    </row>
    <row r="196" spans="1:2" x14ac:dyDescent="0.35">
      <c r="A196" s="559" t="s">
        <v>394</v>
      </c>
      <c r="B196" s="559" t="s">
        <v>982</v>
      </c>
    </row>
    <row r="197" spans="1:2" x14ac:dyDescent="0.35">
      <c r="A197" s="559" t="s">
        <v>395</v>
      </c>
      <c r="B197" s="559" t="s">
        <v>983</v>
      </c>
    </row>
    <row r="198" spans="1:2" x14ac:dyDescent="0.35">
      <c r="A198" s="559" t="s">
        <v>396</v>
      </c>
      <c r="B198" s="559" t="s">
        <v>984</v>
      </c>
    </row>
    <row r="199" spans="1:2" x14ac:dyDescent="0.35">
      <c r="A199" s="559" t="s">
        <v>397</v>
      </c>
      <c r="B199" s="559" t="s">
        <v>985</v>
      </c>
    </row>
    <row r="200" spans="1:2" x14ac:dyDescent="0.35">
      <c r="A200" s="555" t="s">
        <v>398</v>
      </c>
      <c r="B200" s="555" t="s">
        <v>986</v>
      </c>
    </row>
    <row r="201" spans="1:2" x14ac:dyDescent="0.35">
      <c r="A201" s="555" t="s">
        <v>399</v>
      </c>
      <c r="B201" s="555" t="s">
        <v>987</v>
      </c>
    </row>
    <row r="202" spans="1:2" x14ac:dyDescent="0.35">
      <c r="A202" s="559" t="s">
        <v>400</v>
      </c>
      <c r="B202" s="559" t="s">
        <v>988</v>
      </c>
    </row>
    <row r="203" spans="1:2" x14ac:dyDescent="0.35">
      <c r="A203" s="555" t="s">
        <v>401</v>
      </c>
      <c r="B203" s="555" t="s">
        <v>989</v>
      </c>
    </row>
    <row r="204" spans="1:2" x14ac:dyDescent="0.35">
      <c r="A204" s="559" t="s">
        <v>402</v>
      </c>
      <c r="B204" s="559" t="s">
        <v>990</v>
      </c>
    </row>
    <row r="205" spans="1:2" x14ac:dyDescent="0.35">
      <c r="A205" s="555" t="s">
        <v>403</v>
      </c>
      <c r="B205" s="555" t="s">
        <v>991</v>
      </c>
    </row>
    <row r="206" spans="1:2" x14ac:dyDescent="0.35">
      <c r="A206" s="555" t="s">
        <v>404</v>
      </c>
      <c r="B206" s="555" t="s">
        <v>992</v>
      </c>
    </row>
    <row r="207" spans="1:2" x14ac:dyDescent="0.35">
      <c r="A207" s="555" t="s">
        <v>405</v>
      </c>
      <c r="B207" s="555" t="s">
        <v>993</v>
      </c>
    </row>
    <row r="208" spans="1:2" x14ac:dyDescent="0.35">
      <c r="A208" s="559" t="s">
        <v>406</v>
      </c>
      <c r="B208" s="559" t="s">
        <v>994</v>
      </c>
    </row>
    <row r="209" spans="1:2" x14ac:dyDescent="0.35">
      <c r="A209" s="555" t="s">
        <v>407</v>
      </c>
      <c r="B209" s="555" t="s">
        <v>995</v>
      </c>
    </row>
    <row r="210" spans="1:2" x14ac:dyDescent="0.35">
      <c r="A210" s="555" t="s">
        <v>408</v>
      </c>
      <c r="B210" s="555" t="s">
        <v>996</v>
      </c>
    </row>
    <row r="211" spans="1:2" x14ac:dyDescent="0.35">
      <c r="A211" s="555" t="s">
        <v>409</v>
      </c>
      <c r="B211" s="555" t="s">
        <v>997</v>
      </c>
    </row>
    <row r="212" spans="1:2" x14ac:dyDescent="0.35">
      <c r="A212" s="555" t="s">
        <v>410</v>
      </c>
      <c r="B212" s="555" t="s">
        <v>998</v>
      </c>
    </row>
    <row r="213" spans="1:2" x14ac:dyDescent="0.35">
      <c r="A213" s="555" t="s">
        <v>411</v>
      </c>
      <c r="B213" s="555" t="s">
        <v>999</v>
      </c>
    </row>
    <row r="214" spans="1:2" x14ac:dyDescent="0.35">
      <c r="A214" s="559" t="s">
        <v>412</v>
      </c>
      <c r="B214" s="559" t="s">
        <v>1000</v>
      </c>
    </row>
    <row r="215" spans="1:2" x14ac:dyDescent="0.35">
      <c r="A215" s="555" t="s">
        <v>413</v>
      </c>
      <c r="B215" s="555" t="s">
        <v>1001</v>
      </c>
    </row>
    <row r="216" spans="1:2" x14ac:dyDescent="0.35">
      <c r="A216" s="555" t="s">
        <v>414</v>
      </c>
      <c r="B216" s="555" t="s">
        <v>1002</v>
      </c>
    </row>
    <row r="217" spans="1:2" x14ac:dyDescent="0.35">
      <c r="A217" s="555" t="s">
        <v>415</v>
      </c>
      <c r="B217" s="555" t="s">
        <v>1003</v>
      </c>
    </row>
    <row r="218" spans="1:2" x14ac:dyDescent="0.35">
      <c r="A218" s="555" t="s">
        <v>416</v>
      </c>
      <c r="B218" s="555" t="s">
        <v>1004</v>
      </c>
    </row>
    <row r="219" spans="1:2" x14ac:dyDescent="0.35">
      <c r="A219" s="555" t="s">
        <v>417</v>
      </c>
      <c r="B219" s="555" t="s">
        <v>1005</v>
      </c>
    </row>
    <row r="220" spans="1:2" x14ac:dyDescent="0.35">
      <c r="A220" s="555" t="s">
        <v>418</v>
      </c>
      <c r="B220" s="555" t="s">
        <v>1006</v>
      </c>
    </row>
    <row r="221" spans="1:2" x14ac:dyDescent="0.35">
      <c r="A221" s="555" t="s">
        <v>419</v>
      </c>
      <c r="B221" s="555" t="s">
        <v>1007</v>
      </c>
    </row>
    <row r="222" spans="1:2" x14ac:dyDescent="0.35">
      <c r="A222" s="559" t="s">
        <v>420</v>
      </c>
      <c r="B222" s="559" t="s">
        <v>1008</v>
      </c>
    </row>
    <row r="223" spans="1:2" x14ac:dyDescent="0.35">
      <c r="A223" s="555" t="s">
        <v>421</v>
      </c>
      <c r="B223" s="555" t="s">
        <v>1009</v>
      </c>
    </row>
    <row r="224" spans="1:2" x14ac:dyDescent="0.35">
      <c r="A224" s="555" t="s">
        <v>422</v>
      </c>
      <c r="B224" s="555" t="s">
        <v>1010</v>
      </c>
    </row>
    <row r="225" spans="1:2" x14ac:dyDescent="0.35">
      <c r="A225" s="555" t="s">
        <v>423</v>
      </c>
      <c r="B225" s="555" t="s">
        <v>1011</v>
      </c>
    </row>
    <row r="226" spans="1:2" x14ac:dyDescent="0.35">
      <c r="A226" s="559" t="s">
        <v>424</v>
      </c>
      <c r="B226" s="559" t="s">
        <v>1012</v>
      </c>
    </row>
    <row r="227" spans="1:2" x14ac:dyDescent="0.35">
      <c r="A227" s="555" t="s">
        <v>425</v>
      </c>
      <c r="B227" s="555" t="s">
        <v>1013</v>
      </c>
    </row>
    <row r="228" spans="1:2" x14ac:dyDescent="0.35">
      <c r="A228" s="555" t="s">
        <v>426</v>
      </c>
      <c r="B228" s="555" t="s">
        <v>1014</v>
      </c>
    </row>
    <row r="229" spans="1:2" x14ac:dyDescent="0.35">
      <c r="A229" s="559" t="s">
        <v>427</v>
      </c>
      <c r="B229" s="559" t="s">
        <v>1015</v>
      </c>
    </row>
    <row r="230" spans="1:2" x14ac:dyDescent="0.35">
      <c r="A230" s="555" t="s">
        <v>428</v>
      </c>
      <c r="B230" s="555" t="s">
        <v>1016</v>
      </c>
    </row>
    <row r="231" spans="1:2" x14ac:dyDescent="0.35">
      <c r="A231" s="559" t="s">
        <v>429</v>
      </c>
      <c r="B231" s="559" t="s">
        <v>1017</v>
      </c>
    </row>
    <row r="232" spans="1:2" x14ac:dyDescent="0.35">
      <c r="A232" s="559" t="s">
        <v>430</v>
      </c>
      <c r="B232" s="559" t="s">
        <v>1018</v>
      </c>
    </row>
    <row r="233" spans="1:2" x14ac:dyDescent="0.35">
      <c r="A233" s="555" t="s">
        <v>431</v>
      </c>
      <c r="B233" s="555" t="s">
        <v>1019</v>
      </c>
    </row>
    <row r="234" spans="1:2" x14ac:dyDescent="0.35">
      <c r="A234" s="555" t="s">
        <v>432</v>
      </c>
      <c r="B234" s="555" t="s">
        <v>1020</v>
      </c>
    </row>
    <row r="235" spans="1:2" x14ac:dyDescent="0.35">
      <c r="A235" s="555" t="s">
        <v>433</v>
      </c>
      <c r="B235" s="555" t="s">
        <v>1021</v>
      </c>
    </row>
    <row r="236" spans="1:2" x14ac:dyDescent="0.35">
      <c r="A236" s="555" t="s">
        <v>434</v>
      </c>
      <c r="B236" s="555" t="s">
        <v>1022</v>
      </c>
    </row>
    <row r="237" spans="1:2" x14ac:dyDescent="0.35">
      <c r="A237" s="555" t="s">
        <v>435</v>
      </c>
      <c r="B237" s="555" t="s">
        <v>1023</v>
      </c>
    </row>
    <row r="238" spans="1:2" x14ac:dyDescent="0.35">
      <c r="A238" s="559" t="s">
        <v>436</v>
      </c>
      <c r="B238" s="559" t="s">
        <v>1024</v>
      </c>
    </row>
    <row r="239" spans="1:2" x14ac:dyDescent="0.35">
      <c r="A239" s="555" t="s">
        <v>437</v>
      </c>
      <c r="B239" s="555" t="s">
        <v>1025</v>
      </c>
    </row>
    <row r="240" spans="1:2" x14ac:dyDescent="0.35">
      <c r="A240" s="559" t="s">
        <v>438</v>
      </c>
      <c r="B240" s="559" t="s">
        <v>1026</v>
      </c>
    </row>
    <row r="241" spans="1:2" x14ac:dyDescent="0.35">
      <c r="A241" s="559" t="s">
        <v>439</v>
      </c>
      <c r="B241" s="559" t="s">
        <v>1027</v>
      </c>
    </row>
    <row r="242" spans="1:2" x14ac:dyDescent="0.35">
      <c r="A242" s="559" t="s">
        <v>440</v>
      </c>
      <c r="B242" s="559" t="s">
        <v>1028</v>
      </c>
    </row>
    <row r="243" spans="1:2" x14ac:dyDescent="0.35">
      <c r="A243" s="555" t="s">
        <v>441</v>
      </c>
      <c r="B243" s="555" t="s">
        <v>1029</v>
      </c>
    </row>
    <row r="244" spans="1:2" x14ac:dyDescent="0.35">
      <c r="A244" s="555" t="s">
        <v>442</v>
      </c>
      <c r="B244" s="555" t="s">
        <v>1030</v>
      </c>
    </row>
    <row r="245" spans="1:2" x14ac:dyDescent="0.35">
      <c r="A245" s="555" t="s">
        <v>443</v>
      </c>
      <c r="B245" s="555" t="s">
        <v>1031</v>
      </c>
    </row>
    <row r="246" spans="1:2" x14ac:dyDescent="0.35">
      <c r="A246" s="555" t="s">
        <v>444</v>
      </c>
      <c r="B246" s="555" t="s">
        <v>1032</v>
      </c>
    </row>
    <row r="247" spans="1:2" x14ac:dyDescent="0.35">
      <c r="A247" s="555" t="s">
        <v>445</v>
      </c>
      <c r="B247" s="555" t="s">
        <v>1033</v>
      </c>
    </row>
    <row r="248" spans="1:2" x14ac:dyDescent="0.35">
      <c r="A248" s="555" t="s">
        <v>446</v>
      </c>
      <c r="B248" s="555" t="s">
        <v>1034</v>
      </c>
    </row>
    <row r="249" spans="1:2" x14ac:dyDescent="0.35">
      <c r="A249" s="555" t="s">
        <v>447</v>
      </c>
      <c r="B249" s="555" t="s">
        <v>1035</v>
      </c>
    </row>
    <row r="250" spans="1:2" x14ac:dyDescent="0.35">
      <c r="A250" s="555" t="s">
        <v>448</v>
      </c>
      <c r="B250" s="555" t="s">
        <v>1036</v>
      </c>
    </row>
    <row r="251" spans="1:2" x14ac:dyDescent="0.35">
      <c r="A251" s="555" t="s">
        <v>449</v>
      </c>
      <c r="B251" s="555" t="s">
        <v>1037</v>
      </c>
    </row>
    <row r="252" spans="1:2" x14ac:dyDescent="0.35">
      <c r="A252" s="555" t="s">
        <v>450</v>
      </c>
      <c r="B252" s="555" t="s">
        <v>1038</v>
      </c>
    </row>
    <row r="253" spans="1:2" x14ac:dyDescent="0.35">
      <c r="A253" s="559" t="s">
        <v>451</v>
      </c>
      <c r="B253" s="559" t="s">
        <v>1039</v>
      </c>
    </row>
    <row r="254" spans="1:2" x14ac:dyDescent="0.35">
      <c r="A254" s="555" t="s">
        <v>452</v>
      </c>
      <c r="B254" s="555" t="s">
        <v>1040</v>
      </c>
    </row>
    <row r="255" spans="1:2" x14ac:dyDescent="0.35">
      <c r="A255" s="555" t="s">
        <v>453</v>
      </c>
      <c r="B255" s="555" t="s">
        <v>1041</v>
      </c>
    </row>
    <row r="256" spans="1:2" x14ac:dyDescent="0.35">
      <c r="A256" s="555" t="s">
        <v>454</v>
      </c>
      <c r="B256" s="555" t="s">
        <v>1042</v>
      </c>
    </row>
    <row r="257" spans="1:2" x14ac:dyDescent="0.35">
      <c r="A257" s="555" t="s">
        <v>455</v>
      </c>
      <c r="B257" s="555" t="s">
        <v>1043</v>
      </c>
    </row>
    <row r="258" spans="1:2" x14ac:dyDescent="0.35">
      <c r="A258" s="555" t="s">
        <v>456</v>
      </c>
      <c r="B258" s="555" t="s">
        <v>1044</v>
      </c>
    </row>
    <row r="259" spans="1:2" x14ac:dyDescent="0.35">
      <c r="A259" s="559" t="s">
        <v>457</v>
      </c>
      <c r="B259" s="559" t="s">
        <v>1045</v>
      </c>
    </row>
    <row r="260" spans="1:2" x14ac:dyDescent="0.35">
      <c r="A260" s="559" t="s">
        <v>458</v>
      </c>
      <c r="B260" s="559" t="s">
        <v>1046</v>
      </c>
    </row>
    <row r="261" spans="1:2" x14ac:dyDescent="0.35">
      <c r="A261" s="559" t="s">
        <v>459</v>
      </c>
      <c r="B261" s="559" t="s">
        <v>1047</v>
      </c>
    </row>
    <row r="262" spans="1:2" x14ac:dyDescent="0.35">
      <c r="A262" s="559" t="s">
        <v>460</v>
      </c>
      <c r="B262" s="559" t="s">
        <v>1048</v>
      </c>
    </row>
    <row r="263" spans="1:2" x14ac:dyDescent="0.35">
      <c r="A263" s="559" t="s">
        <v>461</v>
      </c>
      <c r="B263" s="559" t="s">
        <v>1049</v>
      </c>
    </row>
    <row r="264" spans="1:2" x14ac:dyDescent="0.35">
      <c r="A264" s="559" t="s">
        <v>462</v>
      </c>
      <c r="B264" s="559" t="s">
        <v>1050</v>
      </c>
    </row>
    <row r="265" spans="1:2" x14ac:dyDescent="0.35">
      <c r="A265" s="555" t="s">
        <v>463</v>
      </c>
      <c r="B265" s="555" t="s">
        <v>1051</v>
      </c>
    </row>
    <row r="266" spans="1:2" x14ac:dyDescent="0.35">
      <c r="A266" s="559" t="s">
        <v>464</v>
      </c>
      <c r="B266" s="559" t="s">
        <v>1052</v>
      </c>
    </row>
    <row r="267" spans="1:2" x14ac:dyDescent="0.35">
      <c r="A267" s="559" t="s">
        <v>465</v>
      </c>
      <c r="B267" s="559" t="s">
        <v>1053</v>
      </c>
    </row>
    <row r="268" spans="1:2" x14ac:dyDescent="0.35">
      <c r="A268" s="559" t="s">
        <v>466</v>
      </c>
      <c r="B268" s="559" t="s">
        <v>1054</v>
      </c>
    </row>
    <row r="269" spans="1:2" x14ac:dyDescent="0.35">
      <c r="A269" s="559" t="s">
        <v>467</v>
      </c>
      <c r="B269" s="559" t="s">
        <v>1055</v>
      </c>
    </row>
    <row r="270" spans="1:2" x14ac:dyDescent="0.35">
      <c r="A270" s="559" t="s">
        <v>468</v>
      </c>
      <c r="B270" s="559" t="s">
        <v>1056</v>
      </c>
    </row>
    <row r="271" spans="1:2" x14ac:dyDescent="0.35">
      <c r="A271" s="559" t="s">
        <v>469</v>
      </c>
      <c r="B271" s="559" t="s">
        <v>1057</v>
      </c>
    </row>
    <row r="272" spans="1:2" x14ac:dyDescent="0.35">
      <c r="A272" s="559" t="s">
        <v>470</v>
      </c>
      <c r="B272" s="559" t="s">
        <v>1058</v>
      </c>
    </row>
    <row r="273" spans="1:2" x14ac:dyDescent="0.35">
      <c r="A273" s="559" t="s">
        <v>471</v>
      </c>
      <c r="B273" s="559" t="s">
        <v>1059</v>
      </c>
    </row>
    <row r="274" spans="1:2" x14ac:dyDescent="0.35">
      <c r="A274" s="559" t="s">
        <v>472</v>
      </c>
      <c r="B274" s="559" t="s">
        <v>1060</v>
      </c>
    </row>
    <row r="275" spans="1:2" x14ac:dyDescent="0.35">
      <c r="A275" s="555" t="s">
        <v>473</v>
      </c>
      <c r="B275" s="555" t="s">
        <v>1061</v>
      </c>
    </row>
    <row r="276" spans="1:2" x14ac:dyDescent="0.35">
      <c r="A276" s="555" t="s">
        <v>474</v>
      </c>
      <c r="B276" s="555" t="s">
        <v>1062</v>
      </c>
    </row>
    <row r="277" spans="1:2" x14ac:dyDescent="0.35">
      <c r="A277" s="555" t="s">
        <v>475</v>
      </c>
      <c r="B277" s="555" t="s">
        <v>1063</v>
      </c>
    </row>
    <row r="278" spans="1:2" x14ac:dyDescent="0.35">
      <c r="A278" s="555" t="s">
        <v>476</v>
      </c>
      <c r="B278" s="555" t="s">
        <v>1064</v>
      </c>
    </row>
    <row r="279" spans="1:2" ht="29" x14ac:dyDescent="0.35">
      <c r="A279" s="555" t="s">
        <v>477</v>
      </c>
      <c r="B279" s="555" t="s">
        <v>1065</v>
      </c>
    </row>
    <row r="280" spans="1:2" x14ac:dyDescent="0.35">
      <c r="A280" s="559" t="s">
        <v>478</v>
      </c>
      <c r="B280" s="559" t="s">
        <v>1066</v>
      </c>
    </row>
    <row r="281" spans="1:2" x14ac:dyDescent="0.35">
      <c r="A281" s="555" t="s">
        <v>479</v>
      </c>
      <c r="B281" s="555" t="s">
        <v>1067</v>
      </c>
    </row>
    <row r="282" spans="1:2" x14ac:dyDescent="0.35">
      <c r="A282" s="559" t="s">
        <v>480</v>
      </c>
      <c r="B282" s="559" t="s">
        <v>1068</v>
      </c>
    </row>
    <row r="283" spans="1:2" x14ac:dyDescent="0.35">
      <c r="A283" s="559" t="s">
        <v>481</v>
      </c>
      <c r="B283" s="559" t="s">
        <v>1069</v>
      </c>
    </row>
    <row r="284" spans="1:2" x14ac:dyDescent="0.35">
      <c r="A284" s="559" t="s">
        <v>482</v>
      </c>
      <c r="B284" s="559" t="s">
        <v>1070</v>
      </c>
    </row>
    <row r="285" spans="1:2" x14ac:dyDescent="0.35">
      <c r="A285" s="559" t="s">
        <v>483</v>
      </c>
      <c r="B285" s="559" t="s">
        <v>1071</v>
      </c>
    </row>
    <row r="286" spans="1:2" x14ac:dyDescent="0.35">
      <c r="A286" s="559" t="s">
        <v>484</v>
      </c>
      <c r="B286" s="559" t="s">
        <v>1072</v>
      </c>
    </row>
    <row r="287" spans="1:2" x14ac:dyDescent="0.35">
      <c r="A287" s="559" t="s">
        <v>485</v>
      </c>
      <c r="B287" s="559" t="s">
        <v>1073</v>
      </c>
    </row>
    <row r="288" spans="1:2" x14ac:dyDescent="0.35">
      <c r="A288" s="559" t="s">
        <v>486</v>
      </c>
      <c r="B288" s="559" t="s">
        <v>1074</v>
      </c>
    </row>
    <row r="289" spans="1:2" x14ac:dyDescent="0.35">
      <c r="A289" s="559" t="s">
        <v>487</v>
      </c>
      <c r="B289" s="559" t="s">
        <v>1075</v>
      </c>
    </row>
    <row r="290" spans="1:2" ht="29" x14ac:dyDescent="0.35">
      <c r="A290" s="559" t="s">
        <v>488</v>
      </c>
      <c r="B290" s="559" t="s">
        <v>1076</v>
      </c>
    </row>
    <row r="291" spans="1:2" ht="29" x14ac:dyDescent="0.35">
      <c r="A291" s="559" t="s">
        <v>489</v>
      </c>
      <c r="B291" s="559" t="s">
        <v>1077</v>
      </c>
    </row>
    <row r="292" spans="1:2" x14ac:dyDescent="0.35">
      <c r="A292" s="555" t="s">
        <v>490</v>
      </c>
      <c r="B292" s="555" t="s">
        <v>1078</v>
      </c>
    </row>
    <row r="293" spans="1:2" x14ac:dyDescent="0.35">
      <c r="A293" s="555" t="s">
        <v>491</v>
      </c>
      <c r="B293" s="555" t="s">
        <v>1079</v>
      </c>
    </row>
    <row r="294" spans="1:2" x14ac:dyDescent="0.35">
      <c r="A294" s="555" t="s">
        <v>492</v>
      </c>
      <c r="B294" s="555" t="s">
        <v>1080</v>
      </c>
    </row>
    <row r="295" spans="1:2" x14ac:dyDescent="0.35">
      <c r="A295" s="555" t="s">
        <v>493</v>
      </c>
      <c r="B295" s="555" t="s">
        <v>1081</v>
      </c>
    </row>
    <row r="296" spans="1:2" x14ac:dyDescent="0.35">
      <c r="A296" s="555" t="s">
        <v>494</v>
      </c>
      <c r="B296" s="555" t="s">
        <v>1082</v>
      </c>
    </row>
    <row r="297" spans="1:2" x14ac:dyDescent="0.35">
      <c r="A297" s="555" t="s">
        <v>495</v>
      </c>
      <c r="B297" s="555" t="s">
        <v>1083</v>
      </c>
    </row>
    <row r="298" spans="1:2" x14ac:dyDescent="0.35">
      <c r="A298" s="555" t="s">
        <v>496</v>
      </c>
      <c r="B298" s="555" t="s">
        <v>1084</v>
      </c>
    </row>
    <row r="299" spans="1:2" x14ac:dyDescent="0.35">
      <c r="A299" s="555" t="s">
        <v>497</v>
      </c>
      <c r="B299" s="555" t="s">
        <v>1085</v>
      </c>
    </row>
    <row r="300" spans="1:2" x14ac:dyDescent="0.35">
      <c r="A300" s="555" t="s">
        <v>498</v>
      </c>
      <c r="B300" s="555" t="s">
        <v>1086</v>
      </c>
    </row>
    <row r="301" spans="1:2" x14ac:dyDescent="0.35">
      <c r="A301" s="555" t="s">
        <v>499</v>
      </c>
      <c r="B301" s="555" t="s">
        <v>1087</v>
      </c>
    </row>
    <row r="302" spans="1:2" x14ac:dyDescent="0.35">
      <c r="A302" s="555" t="s">
        <v>500</v>
      </c>
      <c r="B302" s="555" t="s">
        <v>1088</v>
      </c>
    </row>
    <row r="303" spans="1:2" x14ac:dyDescent="0.35">
      <c r="A303" s="555" t="s">
        <v>501</v>
      </c>
      <c r="B303" s="555" t="s">
        <v>1089</v>
      </c>
    </row>
    <row r="304" spans="1:2" x14ac:dyDescent="0.35">
      <c r="A304" s="555" t="s">
        <v>502</v>
      </c>
      <c r="B304" s="555" t="s">
        <v>1090</v>
      </c>
    </row>
    <row r="305" spans="1:2" x14ac:dyDescent="0.35">
      <c r="A305" s="555" t="s">
        <v>503</v>
      </c>
      <c r="B305" s="555" t="s">
        <v>1091</v>
      </c>
    </row>
    <row r="306" spans="1:2" x14ac:dyDescent="0.35">
      <c r="A306" s="555" t="s">
        <v>504</v>
      </c>
      <c r="B306" s="555" t="s">
        <v>1092</v>
      </c>
    </row>
    <row r="307" spans="1:2" x14ac:dyDescent="0.35">
      <c r="A307" s="555" t="s">
        <v>505</v>
      </c>
      <c r="B307" s="555" t="s">
        <v>1093</v>
      </c>
    </row>
    <row r="308" spans="1:2" x14ac:dyDescent="0.35">
      <c r="A308" s="555" t="s">
        <v>506</v>
      </c>
      <c r="B308" s="555" t="s">
        <v>1094</v>
      </c>
    </row>
    <row r="309" spans="1:2" x14ac:dyDescent="0.35">
      <c r="A309" s="555" t="s">
        <v>507</v>
      </c>
      <c r="B309" s="555" t="s">
        <v>1095</v>
      </c>
    </row>
    <row r="310" spans="1:2" ht="29" x14ac:dyDescent="0.35">
      <c r="A310" s="555" t="s">
        <v>508</v>
      </c>
      <c r="B310" s="555" t="s">
        <v>1096</v>
      </c>
    </row>
    <row r="311" spans="1:2" x14ac:dyDescent="0.35">
      <c r="A311" s="555" t="s">
        <v>509</v>
      </c>
      <c r="B311" s="555" t="s">
        <v>1097</v>
      </c>
    </row>
    <row r="312" spans="1:2" x14ac:dyDescent="0.35">
      <c r="A312" s="555" t="s">
        <v>510</v>
      </c>
      <c r="B312" s="555" t="s">
        <v>1098</v>
      </c>
    </row>
    <row r="313" spans="1:2" x14ac:dyDescent="0.35">
      <c r="A313" s="555" t="s">
        <v>511</v>
      </c>
      <c r="B313" s="555" t="s">
        <v>1099</v>
      </c>
    </row>
    <row r="314" spans="1:2" x14ac:dyDescent="0.35">
      <c r="A314" s="555" t="s">
        <v>512</v>
      </c>
      <c r="B314" s="555" t="s">
        <v>1100</v>
      </c>
    </row>
    <row r="315" spans="1:2" ht="29" x14ac:dyDescent="0.35">
      <c r="A315" s="555" t="s">
        <v>513</v>
      </c>
      <c r="B315" s="555" t="s">
        <v>1101</v>
      </c>
    </row>
    <row r="316" spans="1:2" x14ac:dyDescent="0.35">
      <c r="A316" s="559" t="s">
        <v>514</v>
      </c>
      <c r="B316" s="559" t="s">
        <v>1102</v>
      </c>
    </row>
    <row r="317" spans="1:2" ht="29" x14ac:dyDescent="0.35">
      <c r="A317" s="559" t="s">
        <v>515</v>
      </c>
      <c r="B317" s="559" t="s">
        <v>1103</v>
      </c>
    </row>
    <row r="318" spans="1:2" ht="29" x14ac:dyDescent="0.35">
      <c r="A318" s="559" t="s">
        <v>516</v>
      </c>
      <c r="B318" s="559" t="s">
        <v>1104</v>
      </c>
    </row>
    <row r="319" spans="1:2" ht="29" x14ac:dyDescent="0.35">
      <c r="A319" s="559" t="s">
        <v>517</v>
      </c>
      <c r="B319" s="559" t="s">
        <v>1105</v>
      </c>
    </row>
    <row r="320" spans="1:2" x14ac:dyDescent="0.35">
      <c r="A320" s="555" t="s">
        <v>518</v>
      </c>
      <c r="B320" s="555" t="s">
        <v>1106</v>
      </c>
    </row>
    <row r="321" spans="1:2" x14ac:dyDescent="0.35">
      <c r="A321" s="559" t="s">
        <v>519</v>
      </c>
      <c r="B321" s="559" t="s">
        <v>1107</v>
      </c>
    </row>
    <row r="322" spans="1:2" ht="29" x14ac:dyDescent="0.35">
      <c r="A322" s="559" t="s">
        <v>520</v>
      </c>
      <c r="B322" s="559" t="s">
        <v>1108</v>
      </c>
    </row>
    <row r="323" spans="1:2" x14ac:dyDescent="0.35">
      <c r="A323" s="559" t="s">
        <v>521</v>
      </c>
      <c r="B323" s="559" t="s">
        <v>1109</v>
      </c>
    </row>
    <row r="324" spans="1:2" x14ac:dyDescent="0.35">
      <c r="A324" s="559" t="s">
        <v>522</v>
      </c>
      <c r="B324" s="559" t="s">
        <v>1110</v>
      </c>
    </row>
    <row r="325" spans="1:2" x14ac:dyDescent="0.35">
      <c r="A325" s="559" t="s">
        <v>523</v>
      </c>
      <c r="B325" s="559" t="s">
        <v>1111</v>
      </c>
    </row>
    <row r="326" spans="1:2" x14ac:dyDescent="0.35">
      <c r="A326" s="559" t="s">
        <v>524</v>
      </c>
      <c r="B326" s="559" t="s">
        <v>1112</v>
      </c>
    </row>
    <row r="327" spans="1:2" x14ac:dyDescent="0.35">
      <c r="A327" s="555" t="s">
        <v>525</v>
      </c>
      <c r="B327" s="555" t="s">
        <v>1113</v>
      </c>
    </row>
    <row r="328" spans="1:2" x14ac:dyDescent="0.35">
      <c r="A328" s="555" t="s">
        <v>526</v>
      </c>
      <c r="B328" s="555" t="s">
        <v>1114</v>
      </c>
    </row>
    <row r="329" spans="1:2" ht="29" x14ac:dyDescent="0.35">
      <c r="A329" s="555" t="s">
        <v>527</v>
      </c>
      <c r="B329" s="555" t="s">
        <v>1115</v>
      </c>
    </row>
    <row r="330" spans="1:2" x14ac:dyDescent="0.35">
      <c r="A330" s="559" t="s">
        <v>528</v>
      </c>
      <c r="B330" s="559" t="s">
        <v>1116</v>
      </c>
    </row>
    <row r="331" spans="1:2" ht="29" x14ac:dyDescent="0.35">
      <c r="A331" s="559" t="s">
        <v>529</v>
      </c>
      <c r="B331" s="559" t="s">
        <v>1117</v>
      </c>
    </row>
    <row r="332" spans="1:2" x14ac:dyDescent="0.35">
      <c r="A332" s="555" t="s">
        <v>530</v>
      </c>
      <c r="B332" s="555" t="s">
        <v>1118</v>
      </c>
    </row>
    <row r="333" spans="1:2" ht="29" x14ac:dyDescent="0.35">
      <c r="A333" s="555" t="s">
        <v>531</v>
      </c>
      <c r="B333" s="555" t="s">
        <v>1119</v>
      </c>
    </row>
    <row r="334" spans="1:2" x14ac:dyDescent="0.35">
      <c r="A334" s="559" t="s">
        <v>532</v>
      </c>
      <c r="B334" s="559" t="s">
        <v>1120</v>
      </c>
    </row>
    <row r="335" spans="1:2" x14ac:dyDescent="0.35">
      <c r="A335" s="555" t="s">
        <v>533</v>
      </c>
      <c r="B335" s="555" t="s">
        <v>1121</v>
      </c>
    </row>
    <row r="336" spans="1:2" x14ac:dyDescent="0.35">
      <c r="A336" s="555" t="s">
        <v>534</v>
      </c>
      <c r="B336" s="555" t="s">
        <v>1122</v>
      </c>
    </row>
    <row r="337" spans="1:2" x14ac:dyDescent="0.35">
      <c r="A337" s="555" t="s">
        <v>535</v>
      </c>
      <c r="B337" s="555" t="s">
        <v>1123</v>
      </c>
    </row>
    <row r="338" spans="1:2" x14ac:dyDescent="0.35">
      <c r="A338" s="560" t="s">
        <v>536</v>
      </c>
      <c r="B338" s="559" t="s">
        <v>1124</v>
      </c>
    </row>
    <row r="339" spans="1:2" x14ac:dyDescent="0.35">
      <c r="A339" s="559" t="s">
        <v>537</v>
      </c>
      <c r="B339" s="559" t="s">
        <v>1125</v>
      </c>
    </row>
    <row r="340" spans="1:2" x14ac:dyDescent="0.35">
      <c r="A340" s="555" t="s">
        <v>538</v>
      </c>
      <c r="B340" s="555" t="s">
        <v>1126</v>
      </c>
    </row>
    <row r="341" spans="1:2" x14ac:dyDescent="0.35">
      <c r="A341" s="559" t="s">
        <v>539</v>
      </c>
      <c r="B341" s="559" t="s">
        <v>1127</v>
      </c>
    </row>
    <row r="342" spans="1:2" x14ac:dyDescent="0.35">
      <c r="A342" s="555" t="s">
        <v>540</v>
      </c>
      <c r="B342" s="555" t="s">
        <v>1128</v>
      </c>
    </row>
    <row r="343" spans="1:2" x14ac:dyDescent="0.35">
      <c r="A343" s="555" t="s">
        <v>541</v>
      </c>
      <c r="B343" s="555" t="s">
        <v>1129</v>
      </c>
    </row>
    <row r="344" spans="1:2" x14ac:dyDescent="0.35">
      <c r="A344" s="559" t="s">
        <v>542</v>
      </c>
      <c r="B344" s="559" t="s">
        <v>1130</v>
      </c>
    </row>
    <row r="345" spans="1:2" x14ac:dyDescent="0.35">
      <c r="A345" s="555" t="s">
        <v>543</v>
      </c>
      <c r="B345" s="555" t="s">
        <v>1131</v>
      </c>
    </row>
    <row r="346" spans="1:2" x14ac:dyDescent="0.35">
      <c r="A346" s="559" t="s">
        <v>544</v>
      </c>
      <c r="B346" s="559" t="s">
        <v>1132</v>
      </c>
    </row>
    <row r="347" spans="1:2" x14ac:dyDescent="0.35">
      <c r="A347" s="555" t="s">
        <v>545</v>
      </c>
      <c r="B347" s="555" t="s">
        <v>1133</v>
      </c>
    </row>
    <row r="348" spans="1:2" x14ac:dyDescent="0.35">
      <c r="A348" s="555" t="s">
        <v>546</v>
      </c>
      <c r="B348" s="555" t="s">
        <v>1134</v>
      </c>
    </row>
    <row r="349" spans="1:2" x14ac:dyDescent="0.35">
      <c r="A349" s="559" t="s">
        <v>547</v>
      </c>
      <c r="B349" s="559" t="s">
        <v>1135</v>
      </c>
    </row>
    <row r="350" spans="1:2" x14ac:dyDescent="0.35">
      <c r="A350" s="555" t="s">
        <v>548</v>
      </c>
      <c r="B350" s="555" t="s">
        <v>1136</v>
      </c>
    </row>
    <row r="351" spans="1:2" x14ac:dyDescent="0.35">
      <c r="A351" s="555" t="s">
        <v>549</v>
      </c>
      <c r="B351" s="555" t="s">
        <v>1137</v>
      </c>
    </row>
    <row r="352" spans="1:2" x14ac:dyDescent="0.35">
      <c r="A352" s="559" t="s">
        <v>550</v>
      </c>
      <c r="B352" s="559" t="s">
        <v>1138</v>
      </c>
    </row>
    <row r="353" spans="1:2" x14ac:dyDescent="0.35">
      <c r="A353" s="559" t="s">
        <v>551</v>
      </c>
      <c r="B353" s="559" t="s">
        <v>1139</v>
      </c>
    </row>
    <row r="354" spans="1:2" x14ac:dyDescent="0.35">
      <c r="A354" s="555" t="s">
        <v>552</v>
      </c>
      <c r="B354" s="555" t="s">
        <v>1140</v>
      </c>
    </row>
    <row r="355" spans="1:2" x14ac:dyDescent="0.35">
      <c r="A355" s="555" t="s">
        <v>553</v>
      </c>
      <c r="B355" s="555" t="s">
        <v>1141</v>
      </c>
    </row>
    <row r="356" spans="1:2" x14ac:dyDescent="0.35">
      <c r="A356" s="555" t="s">
        <v>554</v>
      </c>
      <c r="B356" s="555" t="s">
        <v>1142</v>
      </c>
    </row>
    <row r="357" spans="1:2" x14ac:dyDescent="0.35">
      <c r="A357" s="555" t="s">
        <v>555</v>
      </c>
      <c r="B357" s="555" t="s">
        <v>1143</v>
      </c>
    </row>
    <row r="358" spans="1:2" x14ac:dyDescent="0.35">
      <c r="A358" s="555" t="s">
        <v>556</v>
      </c>
      <c r="B358" s="555" t="s">
        <v>1144</v>
      </c>
    </row>
    <row r="359" spans="1:2" x14ac:dyDescent="0.35">
      <c r="A359" s="555" t="s">
        <v>557</v>
      </c>
      <c r="B359" s="555" t="s">
        <v>1145</v>
      </c>
    </row>
    <row r="360" spans="1:2" x14ac:dyDescent="0.35">
      <c r="A360" s="555" t="s">
        <v>558</v>
      </c>
      <c r="B360" s="555" t="s">
        <v>1146</v>
      </c>
    </row>
    <row r="361" spans="1:2" x14ac:dyDescent="0.35">
      <c r="A361" s="555" t="s">
        <v>559</v>
      </c>
      <c r="B361" s="555" t="s">
        <v>1147</v>
      </c>
    </row>
    <row r="362" spans="1:2" x14ac:dyDescent="0.35">
      <c r="A362" s="555" t="s">
        <v>560</v>
      </c>
      <c r="B362" s="555" t="s">
        <v>1148</v>
      </c>
    </row>
    <row r="363" spans="1:2" x14ac:dyDescent="0.35">
      <c r="A363" s="555" t="s">
        <v>561</v>
      </c>
      <c r="B363" s="555" t="s">
        <v>1149</v>
      </c>
    </row>
    <row r="364" spans="1:2" x14ac:dyDescent="0.35">
      <c r="A364" s="555" t="s">
        <v>562</v>
      </c>
      <c r="B364" s="555" t="s">
        <v>1150</v>
      </c>
    </row>
    <row r="365" spans="1:2" x14ac:dyDescent="0.35">
      <c r="A365" s="555" t="s">
        <v>563</v>
      </c>
      <c r="B365" s="555" t="s">
        <v>1151</v>
      </c>
    </row>
    <row r="366" spans="1:2" x14ac:dyDescent="0.35">
      <c r="A366" s="555" t="s">
        <v>564</v>
      </c>
      <c r="B366" s="555" t="s">
        <v>1152</v>
      </c>
    </row>
    <row r="367" spans="1:2" x14ac:dyDescent="0.35">
      <c r="A367" s="555" t="s">
        <v>565</v>
      </c>
      <c r="B367" s="555" t="s">
        <v>1153</v>
      </c>
    </row>
    <row r="368" spans="1:2" x14ac:dyDescent="0.35">
      <c r="A368" s="559" t="s">
        <v>566</v>
      </c>
      <c r="B368" s="559" t="s">
        <v>1154</v>
      </c>
    </row>
    <row r="369" spans="1:2" x14ac:dyDescent="0.35">
      <c r="A369" s="559" t="s">
        <v>567</v>
      </c>
      <c r="B369" s="559" t="s">
        <v>1155</v>
      </c>
    </row>
    <row r="370" spans="1:2" x14ac:dyDescent="0.35">
      <c r="A370" s="555" t="s">
        <v>568</v>
      </c>
      <c r="B370" s="555" t="s">
        <v>1156</v>
      </c>
    </row>
    <row r="371" spans="1:2" x14ac:dyDescent="0.35">
      <c r="A371" s="555" t="s">
        <v>569</v>
      </c>
      <c r="B371" s="555" t="s">
        <v>1157</v>
      </c>
    </row>
    <row r="372" spans="1:2" x14ac:dyDescent="0.35">
      <c r="A372" s="555" t="s">
        <v>570</v>
      </c>
      <c r="B372" s="555" t="s">
        <v>1158</v>
      </c>
    </row>
    <row r="373" spans="1:2" x14ac:dyDescent="0.35">
      <c r="A373" s="555" t="s">
        <v>571</v>
      </c>
      <c r="B373" s="555" t="s">
        <v>1159</v>
      </c>
    </row>
    <row r="374" spans="1:2" x14ac:dyDescent="0.35">
      <c r="A374" s="555" t="s">
        <v>572</v>
      </c>
      <c r="B374" s="555" t="s">
        <v>1160</v>
      </c>
    </row>
    <row r="375" spans="1:2" x14ac:dyDescent="0.35">
      <c r="A375" s="555" t="s">
        <v>573</v>
      </c>
      <c r="B375" s="555" t="s">
        <v>1161</v>
      </c>
    </row>
    <row r="376" spans="1:2" x14ac:dyDescent="0.35">
      <c r="A376" s="555" t="s">
        <v>574</v>
      </c>
      <c r="B376" s="555" t="s">
        <v>1162</v>
      </c>
    </row>
    <row r="377" spans="1:2" x14ac:dyDescent="0.35">
      <c r="A377" s="555" t="s">
        <v>575</v>
      </c>
      <c r="B377" s="555" t="s">
        <v>1163</v>
      </c>
    </row>
    <row r="378" spans="1:2" x14ac:dyDescent="0.35">
      <c r="A378" s="559" t="s">
        <v>576</v>
      </c>
      <c r="B378" s="559" t="s">
        <v>1164</v>
      </c>
    </row>
    <row r="379" spans="1:2" x14ac:dyDescent="0.35">
      <c r="A379" s="555" t="s">
        <v>577</v>
      </c>
      <c r="B379" s="555" t="s">
        <v>1165</v>
      </c>
    </row>
    <row r="380" spans="1:2" x14ac:dyDescent="0.35">
      <c r="A380" s="555" t="s">
        <v>578</v>
      </c>
      <c r="B380" s="555" t="s">
        <v>1166</v>
      </c>
    </row>
    <row r="381" spans="1:2" x14ac:dyDescent="0.35">
      <c r="A381" s="555" t="s">
        <v>579</v>
      </c>
      <c r="B381" s="555" t="s">
        <v>1167</v>
      </c>
    </row>
    <row r="382" spans="1:2" x14ac:dyDescent="0.35">
      <c r="A382" s="555" t="s">
        <v>580</v>
      </c>
      <c r="B382" s="555" t="s">
        <v>1168</v>
      </c>
    </row>
    <row r="383" spans="1:2" x14ac:dyDescent="0.35">
      <c r="A383" s="555" t="s">
        <v>581</v>
      </c>
      <c r="B383" s="555" t="s">
        <v>1169</v>
      </c>
    </row>
    <row r="384" spans="1:2" x14ac:dyDescent="0.35">
      <c r="A384" s="555" t="s">
        <v>582</v>
      </c>
      <c r="B384" s="555" t="s">
        <v>1170</v>
      </c>
    </row>
    <row r="385" spans="1:2" x14ac:dyDescent="0.35">
      <c r="A385" s="559" t="s">
        <v>583</v>
      </c>
      <c r="B385" s="559" t="s">
        <v>1171</v>
      </c>
    </row>
    <row r="386" spans="1:2" x14ac:dyDescent="0.35">
      <c r="A386" s="555" t="s">
        <v>584</v>
      </c>
      <c r="B386" s="555" t="s">
        <v>1172</v>
      </c>
    </row>
    <row r="387" spans="1:2" x14ac:dyDescent="0.35">
      <c r="A387" s="555" t="s">
        <v>585</v>
      </c>
      <c r="B387" s="555" t="s">
        <v>1173</v>
      </c>
    </row>
    <row r="388" spans="1:2" x14ac:dyDescent="0.35">
      <c r="A388" s="555" t="s">
        <v>586</v>
      </c>
      <c r="B388" s="555" t="s">
        <v>1174</v>
      </c>
    </row>
    <row r="389" spans="1:2" x14ac:dyDescent="0.35">
      <c r="A389" s="555" t="s">
        <v>587</v>
      </c>
      <c r="B389" s="555" t="s">
        <v>1175</v>
      </c>
    </row>
    <row r="390" spans="1:2" x14ac:dyDescent="0.35">
      <c r="A390" s="555" t="s">
        <v>588</v>
      </c>
      <c r="B390" s="555" t="s">
        <v>1176</v>
      </c>
    </row>
    <row r="391" spans="1:2" x14ac:dyDescent="0.35">
      <c r="A391" s="555" t="s">
        <v>589</v>
      </c>
      <c r="B391" s="555" t="s">
        <v>1177</v>
      </c>
    </row>
    <row r="392" spans="1:2" x14ac:dyDescent="0.35">
      <c r="A392" s="555" t="s">
        <v>590</v>
      </c>
      <c r="B392" s="555" t="s">
        <v>1178</v>
      </c>
    </row>
    <row r="393" spans="1:2" x14ac:dyDescent="0.35">
      <c r="A393" s="555" t="s">
        <v>591</v>
      </c>
      <c r="B393" s="555" t="s">
        <v>1179</v>
      </c>
    </row>
    <row r="394" spans="1:2" x14ac:dyDescent="0.35">
      <c r="A394" s="555" t="s">
        <v>592</v>
      </c>
      <c r="B394" s="555" t="s">
        <v>1180</v>
      </c>
    </row>
    <row r="395" spans="1:2" x14ac:dyDescent="0.35">
      <c r="A395" s="555" t="s">
        <v>593</v>
      </c>
      <c r="B395" s="555" t="s">
        <v>1181</v>
      </c>
    </row>
    <row r="396" spans="1:2" x14ac:dyDescent="0.35">
      <c r="A396" s="559" t="s">
        <v>594</v>
      </c>
      <c r="B396" s="559" t="s">
        <v>1182</v>
      </c>
    </row>
    <row r="397" spans="1:2" x14ac:dyDescent="0.35">
      <c r="A397" s="555" t="s">
        <v>595</v>
      </c>
      <c r="B397" s="555" t="s">
        <v>1183</v>
      </c>
    </row>
    <row r="398" spans="1:2" x14ac:dyDescent="0.35">
      <c r="A398" s="559" t="s">
        <v>596</v>
      </c>
      <c r="B398" s="559" t="s">
        <v>1184</v>
      </c>
    </row>
    <row r="399" spans="1:2" x14ac:dyDescent="0.35">
      <c r="A399" s="555" t="s">
        <v>597</v>
      </c>
      <c r="B399" s="555" t="s">
        <v>1185</v>
      </c>
    </row>
    <row r="400" spans="1:2" x14ac:dyDescent="0.35">
      <c r="A400" s="555" t="s">
        <v>598</v>
      </c>
      <c r="B400" s="555" t="s">
        <v>1186</v>
      </c>
    </row>
    <row r="401" spans="1:2" x14ac:dyDescent="0.35">
      <c r="A401" s="555" t="s">
        <v>599</v>
      </c>
      <c r="B401" s="555" t="s">
        <v>1187</v>
      </c>
    </row>
    <row r="402" spans="1:2" x14ac:dyDescent="0.35">
      <c r="A402" s="559" t="s">
        <v>600</v>
      </c>
      <c r="B402" s="559" t="s">
        <v>1188</v>
      </c>
    </row>
    <row r="403" spans="1:2" x14ac:dyDescent="0.35">
      <c r="A403" s="555" t="s">
        <v>601</v>
      </c>
      <c r="B403" s="555" t="s">
        <v>1189</v>
      </c>
    </row>
    <row r="404" spans="1:2" x14ac:dyDescent="0.35">
      <c r="A404" s="555" t="s">
        <v>602</v>
      </c>
      <c r="B404" s="555" t="s">
        <v>1190</v>
      </c>
    </row>
    <row r="405" spans="1:2" x14ac:dyDescent="0.35">
      <c r="A405" s="555" t="s">
        <v>603</v>
      </c>
      <c r="B405" s="555" t="s">
        <v>1191</v>
      </c>
    </row>
    <row r="406" spans="1:2" x14ac:dyDescent="0.35">
      <c r="A406" s="555" t="s">
        <v>604</v>
      </c>
      <c r="B406" s="555" t="s">
        <v>1192</v>
      </c>
    </row>
    <row r="407" spans="1:2" x14ac:dyDescent="0.35">
      <c r="A407" s="559" t="s">
        <v>605</v>
      </c>
      <c r="B407" s="559" t="s">
        <v>1193</v>
      </c>
    </row>
    <row r="408" spans="1:2" x14ac:dyDescent="0.35">
      <c r="A408" s="559" t="s">
        <v>606</v>
      </c>
      <c r="B408" s="559" t="s">
        <v>1194</v>
      </c>
    </row>
    <row r="409" spans="1:2" x14ac:dyDescent="0.35">
      <c r="A409" s="559" t="s">
        <v>607</v>
      </c>
      <c r="B409" s="559" t="s">
        <v>1195</v>
      </c>
    </row>
    <row r="410" spans="1:2" x14ac:dyDescent="0.35">
      <c r="A410" s="559" t="s">
        <v>608</v>
      </c>
      <c r="B410" s="559" t="s">
        <v>1196</v>
      </c>
    </row>
    <row r="411" spans="1:2" x14ac:dyDescent="0.35">
      <c r="A411" s="555" t="s">
        <v>609</v>
      </c>
      <c r="B411" s="555" t="s">
        <v>1197</v>
      </c>
    </row>
    <row r="412" spans="1:2" x14ac:dyDescent="0.35">
      <c r="A412" s="559" t="s">
        <v>610</v>
      </c>
      <c r="B412" s="559" t="s">
        <v>1198</v>
      </c>
    </row>
    <row r="413" spans="1:2" x14ac:dyDescent="0.35">
      <c r="A413" s="559" t="s">
        <v>611</v>
      </c>
      <c r="B413" s="559" t="s">
        <v>1199</v>
      </c>
    </row>
    <row r="414" spans="1:2" x14ac:dyDescent="0.35">
      <c r="A414" s="559" t="s">
        <v>612</v>
      </c>
      <c r="B414" s="559" t="s">
        <v>1200</v>
      </c>
    </row>
    <row r="415" spans="1:2" x14ac:dyDescent="0.35">
      <c r="A415" s="559" t="s">
        <v>613</v>
      </c>
      <c r="B415" s="559" t="s">
        <v>1201</v>
      </c>
    </row>
    <row r="416" spans="1:2" x14ac:dyDescent="0.35">
      <c r="A416" s="559" t="s">
        <v>614</v>
      </c>
      <c r="B416" s="559" t="s">
        <v>1202</v>
      </c>
    </row>
    <row r="417" spans="1:2" x14ac:dyDescent="0.35">
      <c r="A417" s="559" t="s">
        <v>615</v>
      </c>
      <c r="B417" s="559" t="s">
        <v>1203</v>
      </c>
    </row>
    <row r="418" spans="1:2" x14ac:dyDescent="0.35">
      <c r="A418" s="559" t="s">
        <v>616</v>
      </c>
      <c r="B418" s="559" t="s">
        <v>1204</v>
      </c>
    </row>
    <row r="419" spans="1:2" x14ac:dyDescent="0.35">
      <c r="A419" s="559" t="s">
        <v>617</v>
      </c>
      <c r="B419" s="559" t="s">
        <v>1205</v>
      </c>
    </row>
    <row r="420" spans="1:2" x14ac:dyDescent="0.35">
      <c r="A420" s="559" t="s">
        <v>618</v>
      </c>
      <c r="B420" s="559" t="s">
        <v>1206</v>
      </c>
    </row>
    <row r="421" spans="1:2" x14ac:dyDescent="0.35">
      <c r="A421" s="559" t="s">
        <v>619</v>
      </c>
      <c r="B421" s="559" t="s">
        <v>1207</v>
      </c>
    </row>
    <row r="422" spans="1:2" x14ac:dyDescent="0.35">
      <c r="A422" s="559" t="s">
        <v>620</v>
      </c>
      <c r="B422" s="559" t="s">
        <v>1208</v>
      </c>
    </row>
    <row r="423" spans="1:2" x14ac:dyDescent="0.35">
      <c r="A423" s="559" t="s">
        <v>621</v>
      </c>
      <c r="B423" s="559" t="s">
        <v>1209</v>
      </c>
    </row>
    <row r="424" spans="1:2" x14ac:dyDescent="0.35">
      <c r="A424" s="559" t="s">
        <v>622</v>
      </c>
      <c r="B424" s="559" t="s">
        <v>1210</v>
      </c>
    </row>
    <row r="425" spans="1:2" x14ac:dyDescent="0.35">
      <c r="A425" s="555" t="s">
        <v>623</v>
      </c>
      <c r="B425" s="555" t="s">
        <v>1211</v>
      </c>
    </row>
    <row r="426" spans="1:2" x14ac:dyDescent="0.35">
      <c r="A426" s="555" t="s">
        <v>624</v>
      </c>
      <c r="B426" s="555" t="s">
        <v>1212</v>
      </c>
    </row>
    <row r="427" spans="1:2" x14ac:dyDescent="0.35">
      <c r="A427" s="555" t="s">
        <v>625</v>
      </c>
      <c r="B427" s="555" t="s">
        <v>1213</v>
      </c>
    </row>
    <row r="428" spans="1:2" x14ac:dyDescent="0.35">
      <c r="A428" s="555" t="s">
        <v>626</v>
      </c>
      <c r="B428" s="555" t="s">
        <v>1214</v>
      </c>
    </row>
    <row r="429" spans="1:2" x14ac:dyDescent="0.35">
      <c r="A429" s="555" t="s">
        <v>627</v>
      </c>
      <c r="B429" s="555" t="s">
        <v>1215</v>
      </c>
    </row>
    <row r="430" spans="1:2" x14ac:dyDescent="0.35">
      <c r="A430" s="555" t="s">
        <v>628</v>
      </c>
      <c r="B430" s="555" t="s">
        <v>1216</v>
      </c>
    </row>
    <row r="431" spans="1:2" x14ac:dyDescent="0.35">
      <c r="A431" s="555" t="s">
        <v>629</v>
      </c>
      <c r="B431" s="555" t="s">
        <v>1217</v>
      </c>
    </row>
    <row r="432" spans="1:2" x14ac:dyDescent="0.35">
      <c r="A432" s="555" t="s">
        <v>630</v>
      </c>
      <c r="B432" s="555" t="s">
        <v>1218</v>
      </c>
    </row>
    <row r="433" spans="1:2" x14ac:dyDescent="0.35">
      <c r="A433" s="555" t="s">
        <v>631</v>
      </c>
      <c r="B433" s="555" t="s">
        <v>1219</v>
      </c>
    </row>
    <row r="434" spans="1:2" x14ac:dyDescent="0.35">
      <c r="A434" s="559" t="s">
        <v>632</v>
      </c>
      <c r="B434" s="559" t="s">
        <v>1220</v>
      </c>
    </row>
    <row r="435" spans="1:2" x14ac:dyDescent="0.35">
      <c r="A435" s="559" t="s">
        <v>633</v>
      </c>
      <c r="B435" s="559" t="s">
        <v>1221</v>
      </c>
    </row>
    <row r="436" spans="1:2" x14ac:dyDescent="0.35">
      <c r="A436" s="559" t="s">
        <v>634</v>
      </c>
      <c r="B436" s="559" t="s">
        <v>1222</v>
      </c>
    </row>
    <row r="437" spans="1:2" x14ac:dyDescent="0.35">
      <c r="A437" s="559" t="s">
        <v>635</v>
      </c>
      <c r="B437" s="559" t="s">
        <v>1223</v>
      </c>
    </row>
    <row r="438" spans="1:2" x14ac:dyDescent="0.35">
      <c r="A438" s="559" t="s">
        <v>636</v>
      </c>
      <c r="B438" s="559" t="s">
        <v>1224</v>
      </c>
    </row>
    <row r="439" spans="1:2" x14ac:dyDescent="0.35">
      <c r="A439" s="559" t="s">
        <v>637</v>
      </c>
      <c r="B439" s="559" t="s">
        <v>1225</v>
      </c>
    </row>
    <row r="440" spans="1:2" x14ac:dyDescent="0.35">
      <c r="A440" s="559" t="s">
        <v>638</v>
      </c>
      <c r="B440" s="559" t="s">
        <v>1226</v>
      </c>
    </row>
    <row r="441" spans="1:2" x14ac:dyDescent="0.35">
      <c r="A441" s="559" t="s">
        <v>639</v>
      </c>
      <c r="B441" s="559" t="s">
        <v>1227</v>
      </c>
    </row>
    <row r="442" spans="1:2" x14ac:dyDescent="0.35">
      <c r="A442" s="559" t="s">
        <v>640</v>
      </c>
      <c r="B442" s="559" t="s">
        <v>1228</v>
      </c>
    </row>
    <row r="443" spans="1:2" x14ac:dyDescent="0.35">
      <c r="A443" s="559" t="s">
        <v>641</v>
      </c>
      <c r="B443" s="559" t="s">
        <v>1229</v>
      </c>
    </row>
    <row r="444" spans="1:2" x14ac:dyDescent="0.35">
      <c r="A444" s="555" t="s">
        <v>642</v>
      </c>
      <c r="B444" s="555" t="s">
        <v>1230</v>
      </c>
    </row>
    <row r="445" spans="1:2" x14ac:dyDescent="0.35">
      <c r="A445" s="559" t="s">
        <v>643</v>
      </c>
      <c r="B445" s="559" t="s">
        <v>1231</v>
      </c>
    </row>
    <row r="446" spans="1:2" x14ac:dyDescent="0.35">
      <c r="A446" s="559" t="s">
        <v>644</v>
      </c>
      <c r="B446" s="559" t="s">
        <v>1232</v>
      </c>
    </row>
    <row r="447" spans="1:2" x14ac:dyDescent="0.35">
      <c r="A447" s="559" t="s">
        <v>645</v>
      </c>
      <c r="B447" s="559" t="s">
        <v>1233</v>
      </c>
    </row>
    <row r="448" spans="1:2" x14ac:dyDescent="0.35">
      <c r="A448" s="559" t="s">
        <v>646</v>
      </c>
      <c r="B448" s="559" t="s">
        <v>1234</v>
      </c>
    </row>
    <row r="449" spans="1:2" x14ac:dyDescent="0.35">
      <c r="A449" s="559" t="s">
        <v>647</v>
      </c>
      <c r="B449" s="559" t="s">
        <v>1235</v>
      </c>
    </row>
    <row r="450" spans="1:2" x14ac:dyDescent="0.35">
      <c r="A450" s="559" t="s">
        <v>648</v>
      </c>
      <c r="B450" s="559" t="s">
        <v>1236</v>
      </c>
    </row>
    <row r="451" spans="1:2" x14ac:dyDescent="0.35">
      <c r="A451" s="559" t="s">
        <v>649</v>
      </c>
      <c r="B451" s="559" t="s">
        <v>1237</v>
      </c>
    </row>
    <row r="452" spans="1:2" x14ac:dyDescent="0.35">
      <c r="A452" s="559" t="s">
        <v>650</v>
      </c>
      <c r="B452" s="559" t="s">
        <v>1238</v>
      </c>
    </row>
    <row r="453" spans="1:2" x14ac:dyDescent="0.35">
      <c r="A453" s="555" t="s">
        <v>651</v>
      </c>
      <c r="B453" s="555" t="s">
        <v>1239</v>
      </c>
    </row>
    <row r="454" spans="1:2" x14ac:dyDescent="0.35">
      <c r="A454" s="559" t="s">
        <v>652</v>
      </c>
      <c r="B454" s="559" t="s">
        <v>1240</v>
      </c>
    </row>
    <row r="455" spans="1:2" x14ac:dyDescent="0.35">
      <c r="A455" s="559" t="s">
        <v>653</v>
      </c>
      <c r="B455" s="559" t="s">
        <v>1241</v>
      </c>
    </row>
    <row r="456" spans="1:2" x14ac:dyDescent="0.35">
      <c r="A456" s="555" t="s">
        <v>654</v>
      </c>
      <c r="B456" s="555" t="s">
        <v>1242</v>
      </c>
    </row>
    <row r="457" spans="1:2" x14ac:dyDescent="0.35">
      <c r="A457" s="555" t="s">
        <v>655</v>
      </c>
      <c r="B457" s="555" t="s">
        <v>1243</v>
      </c>
    </row>
    <row r="458" spans="1:2" x14ac:dyDescent="0.35">
      <c r="A458" s="555" t="s">
        <v>656</v>
      </c>
      <c r="B458" s="555" t="s">
        <v>1244</v>
      </c>
    </row>
    <row r="459" spans="1:2" x14ac:dyDescent="0.35">
      <c r="A459" s="559" t="s">
        <v>657</v>
      </c>
      <c r="B459" s="559" t="s">
        <v>1245</v>
      </c>
    </row>
    <row r="460" spans="1:2" x14ac:dyDescent="0.35">
      <c r="A460" s="555" t="s">
        <v>658</v>
      </c>
      <c r="B460" s="555" t="s">
        <v>1246</v>
      </c>
    </row>
    <row r="461" spans="1:2" x14ac:dyDescent="0.35">
      <c r="A461" s="555" t="s">
        <v>659</v>
      </c>
      <c r="B461" s="555" t="s">
        <v>1247</v>
      </c>
    </row>
    <row r="462" spans="1:2" x14ac:dyDescent="0.35">
      <c r="A462" s="555" t="s">
        <v>660</v>
      </c>
      <c r="B462" s="555" t="s">
        <v>1248</v>
      </c>
    </row>
    <row r="463" spans="1:2" x14ac:dyDescent="0.35">
      <c r="A463" s="559" t="s">
        <v>661</v>
      </c>
      <c r="B463" s="559" t="s">
        <v>1249</v>
      </c>
    </row>
    <row r="464" spans="1:2" x14ac:dyDescent="0.35">
      <c r="A464" s="555" t="s">
        <v>662</v>
      </c>
      <c r="B464" s="555" t="s">
        <v>1250</v>
      </c>
    </row>
    <row r="465" spans="1:2" x14ac:dyDescent="0.35">
      <c r="A465" s="559" t="s">
        <v>663</v>
      </c>
      <c r="B465" s="559" t="s">
        <v>1251</v>
      </c>
    </row>
    <row r="466" spans="1:2" x14ac:dyDescent="0.35">
      <c r="A466" s="555" t="s">
        <v>664</v>
      </c>
      <c r="B466" s="555" t="s">
        <v>1252</v>
      </c>
    </row>
    <row r="467" spans="1:2" x14ac:dyDescent="0.35">
      <c r="A467" s="559" t="s">
        <v>665</v>
      </c>
      <c r="B467" s="559" t="s">
        <v>1253</v>
      </c>
    </row>
    <row r="468" spans="1:2" x14ac:dyDescent="0.35">
      <c r="A468" s="559" t="s">
        <v>666</v>
      </c>
      <c r="B468" s="559" t="s">
        <v>1254</v>
      </c>
    </row>
    <row r="469" spans="1:2" x14ac:dyDescent="0.35">
      <c r="A469" s="555" t="s">
        <v>667</v>
      </c>
      <c r="B469" s="555" t="s">
        <v>1255</v>
      </c>
    </row>
    <row r="470" spans="1:2" ht="29" x14ac:dyDescent="0.35">
      <c r="A470" s="555" t="s">
        <v>668</v>
      </c>
      <c r="B470" s="555" t="s">
        <v>1256</v>
      </c>
    </row>
    <row r="471" spans="1:2" x14ac:dyDescent="0.35">
      <c r="A471" s="555" t="s">
        <v>669</v>
      </c>
      <c r="B471" s="555" t="s">
        <v>1257</v>
      </c>
    </row>
    <row r="472" spans="1:2" ht="29" x14ac:dyDescent="0.35">
      <c r="A472" s="559" t="s">
        <v>670</v>
      </c>
      <c r="B472" s="559" t="s">
        <v>1258</v>
      </c>
    </row>
    <row r="473" spans="1:2" x14ac:dyDescent="0.35">
      <c r="A473" s="559" t="s">
        <v>671</v>
      </c>
      <c r="B473" s="559" t="s">
        <v>1259</v>
      </c>
    </row>
    <row r="474" spans="1:2" x14ac:dyDescent="0.35">
      <c r="A474" s="559" t="s">
        <v>672</v>
      </c>
      <c r="B474" s="559" t="s">
        <v>1260</v>
      </c>
    </row>
    <row r="475" spans="1:2" x14ac:dyDescent="0.35">
      <c r="A475" s="555" t="s">
        <v>673</v>
      </c>
      <c r="B475" s="555" t="s">
        <v>1261</v>
      </c>
    </row>
    <row r="476" spans="1:2" x14ac:dyDescent="0.35">
      <c r="A476" s="555" t="s">
        <v>674</v>
      </c>
      <c r="B476" s="555" t="s">
        <v>1262</v>
      </c>
    </row>
    <row r="477" spans="1:2" x14ac:dyDescent="0.35">
      <c r="A477" s="555" t="s">
        <v>675</v>
      </c>
      <c r="B477" s="555" t="s">
        <v>1263</v>
      </c>
    </row>
    <row r="478" spans="1:2" x14ac:dyDescent="0.35">
      <c r="A478" s="555" t="s">
        <v>676</v>
      </c>
      <c r="B478" s="555" t="s">
        <v>1264</v>
      </c>
    </row>
    <row r="479" spans="1:2" x14ac:dyDescent="0.35">
      <c r="A479" s="559" t="s">
        <v>677</v>
      </c>
      <c r="B479" s="559" t="s">
        <v>1265</v>
      </c>
    </row>
    <row r="480" spans="1:2" x14ac:dyDescent="0.35">
      <c r="A480" s="559" t="s">
        <v>678</v>
      </c>
      <c r="B480" s="559" t="s">
        <v>1266</v>
      </c>
    </row>
    <row r="481" spans="1:2" x14ac:dyDescent="0.35">
      <c r="A481" s="555" t="s">
        <v>679</v>
      </c>
      <c r="B481" s="555" t="s">
        <v>1267</v>
      </c>
    </row>
    <row r="482" spans="1:2" x14ac:dyDescent="0.35">
      <c r="A482" s="559" t="s">
        <v>680</v>
      </c>
      <c r="B482" s="559" t="s">
        <v>1268</v>
      </c>
    </row>
    <row r="483" spans="1:2" x14ac:dyDescent="0.35">
      <c r="A483" s="555" t="s">
        <v>681</v>
      </c>
      <c r="B483" s="555" t="s">
        <v>1269</v>
      </c>
    </row>
    <row r="484" spans="1:2" x14ac:dyDescent="0.35">
      <c r="A484" s="555" t="s">
        <v>682</v>
      </c>
      <c r="B484" s="555" t="s">
        <v>1270</v>
      </c>
    </row>
    <row r="485" spans="1:2" x14ac:dyDescent="0.35">
      <c r="A485" s="555" t="s">
        <v>683</v>
      </c>
      <c r="B485" s="555" t="s">
        <v>1271</v>
      </c>
    </row>
    <row r="486" spans="1:2" x14ac:dyDescent="0.35">
      <c r="A486" s="559" t="s">
        <v>684</v>
      </c>
      <c r="B486" s="559" t="s">
        <v>1272</v>
      </c>
    </row>
    <row r="487" spans="1:2" x14ac:dyDescent="0.35">
      <c r="A487" s="555" t="s">
        <v>685</v>
      </c>
      <c r="B487" s="555" t="s">
        <v>1273</v>
      </c>
    </row>
    <row r="488" spans="1:2" x14ac:dyDescent="0.35">
      <c r="A488" s="555" t="s">
        <v>686</v>
      </c>
      <c r="B488" s="555" t="s">
        <v>1274</v>
      </c>
    </row>
    <row r="489" spans="1:2" x14ac:dyDescent="0.35">
      <c r="A489" s="555" t="s">
        <v>687</v>
      </c>
      <c r="B489" s="555" t="s">
        <v>1275</v>
      </c>
    </row>
    <row r="490" spans="1:2" x14ac:dyDescent="0.35">
      <c r="A490" s="555" t="s">
        <v>688</v>
      </c>
      <c r="B490" s="555" t="s">
        <v>1276</v>
      </c>
    </row>
    <row r="491" spans="1:2" x14ac:dyDescent="0.35">
      <c r="A491" s="560" t="s">
        <v>689</v>
      </c>
      <c r="B491" s="559" t="s">
        <v>1277</v>
      </c>
    </row>
    <row r="492" spans="1:2" x14ac:dyDescent="0.35">
      <c r="A492" s="559" t="s">
        <v>690</v>
      </c>
      <c r="B492" s="559" t="s">
        <v>1278</v>
      </c>
    </row>
    <row r="493" spans="1:2" x14ac:dyDescent="0.35">
      <c r="A493" s="555" t="s">
        <v>691</v>
      </c>
      <c r="B493" s="555" t="s">
        <v>1279</v>
      </c>
    </row>
    <row r="494" spans="1:2" x14ac:dyDescent="0.35">
      <c r="A494" s="555" t="s">
        <v>692</v>
      </c>
      <c r="B494" s="555" t="s">
        <v>1280</v>
      </c>
    </row>
    <row r="495" spans="1:2" x14ac:dyDescent="0.35">
      <c r="A495" s="555" t="s">
        <v>693</v>
      </c>
      <c r="B495" s="555" t="s">
        <v>1281</v>
      </c>
    </row>
    <row r="496" spans="1:2" x14ac:dyDescent="0.35">
      <c r="A496" s="555" t="s">
        <v>694</v>
      </c>
      <c r="B496" s="555" t="s">
        <v>1282</v>
      </c>
    </row>
    <row r="497" spans="1:2" x14ac:dyDescent="0.35">
      <c r="A497" s="555" t="s">
        <v>695</v>
      </c>
      <c r="B497" s="555" t="s">
        <v>1283</v>
      </c>
    </row>
    <row r="498" spans="1:2" x14ac:dyDescent="0.35">
      <c r="A498" s="555" t="s">
        <v>696</v>
      </c>
      <c r="B498" s="555" t="s">
        <v>1284</v>
      </c>
    </row>
    <row r="499" spans="1:2" x14ac:dyDescent="0.35">
      <c r="A499" s="555" t="s">
        <v>697</v>
      </c>
      <c r="B499" s="555" t="s">
        <v>1285</v>
      </c>
    </row>
    <row r="500" spans="1:2" x14ac:dyDescent="0.35">
      <c r="A500" s="559" t="s">
        <v>698</v>
      </c>
      <c r="B500" s="559" t="s">
        <v>1286</v>
      </c>
    </row>
    <row r="501" spans="1:2" x14ac:dyDescent="0.35">
      <c r="A501" s="555" t="s">
        <v>699</v>
      </c>
      <c r="B501" s="555" t="s">
        <v>1287</v>
      </c>
    </row>
    <row r="502" spans="1:2" x14ac:dyDescent="0.35">
      <c r="A502" s="559" t="s">
        <v>700</v>
      </c>
      <c r="B502" s="559" t="s">
        <v>1288</v>
      </c>
    </row>
    <row r="503" spans="1:2" x14ac:dyDescent="0.35">
      <c r="A503" s="555" t="s">
        <v>701</v>
      </c>
      <c r="B503" s="555" t="s">
        <v>1289</v>
      </c>
    </row>
    <row r="504" spans="1:2" x14ac:dyDescent="0.35">
      <c r="A504" s="559" t="s">
        <v>702</v>
      </c>
      <c r="B504" s="559" t="s">
        <v>1290</v>
      </c>
    </row>
    <row r="505" spans="1:2" x14ac:dyDescent="0.35">
      <c r="A505" s="555" t="s">
        <v>703</v>
      </c>
      <c r="B505" s="555" t="s">
        <v>1291</v>
      </c>
    </row>
    <row r="506" spans="1:2" x14ac:dyDescent="0.35">
      <c r="A506" s="555" t="s">
        <v>704</v>
      </c>
      <c r="B506" s="555" t="s">
        <v>1292</v>
      </c>
    </row>
    <row r="507" spans="1:2" x14ac:dyDescent="0.35">
      <c r="A507" s="555" t="s">
        <v>705</v>
      </c>
      <c r="B507" s="555" t="s">
        <v>1293</v>
      </c>
    </row>
    <row r="508" spans="1:2" x14ac:dyDescent="0.35">
      <c r="A508" s="559" t="s">
        <v>706</v>
      </c>
      <c r="B508" s="559" t="s">
        <v>1294</v>
      </c>
    </row>
    <row r="509" spans="1:2" x14ac:dyDescent="0.35">
      <c r="A509" s="555" t="s">
        <v>707</v>
      </c>
      <c r="B509" s="555" t="s">
        <v>1295</v>
      </c>
    </row>
    <row r="510" spans="1:2" x14ac:dyDescent="0.35">
      <c r="A510" s="555" t="s">
        <v>708</v>
      </c>
      <c r="B510" s="555" t="s">
        <v>1296</v>
      </c>
    </row>
    <row r="511" spans="1:2" x14ac:dyDescent="0.35">
      <c r="A511" s="555" t="s">
        <v>709</v>
      </c>
      <c r="B511" s="555" t="s">
        <v>1297</v>
      </c>
    </row>
    <row r="512" spans="1:2" x14ac:dyDescent="0.35">
      <c r="A512" s="555" t="s">
        <v>710</v>
      </c>
      <c r="B512" s="555" t="s">
        <v>1298</v>
      </c>
    </row>
    <row r="513" spans="1:2" x14ac:dyDescent="0.35">
      <c r="A513" s="555" t="s">
        <v>711</v>
      </c>
      <c r="B513" s="555" t="s">
        <v>1299</v>
      </c>
    </row>
    <row r="514" spans="1:2" x14ac:dyDescent="0.35">
      <c r="A514" s="555" t="s">
        <v>712</v>
      </c>
      <c r="B514" s="555" t="s">
        <v>1300</v>
      </c>
    </row>
    <row r="515" spans="1:2" x14ac:dyDescent="0.35">
      <c r="A515" s="555" t="s">
        <v>713</v>
      </c>
      <c r="B515" s="555" t="s">
        <v>1301</v>
      </c>
    </row>
    <row r="516" spans="1:2" ht="29" x14ac:dyDescent="0.35">
      <c r="A516" s="555" t="s">
        <v>714</v>
      </c>
      <c r="B516" s="555" t="s">
        <v>1302</v>
      </c>
    </row>
    <row r="517" spans="1:2" x14ac:dyDescent="0.35">
      <c r="A517" s="555" t="s">
        <v>715</v>
      </c>
      <c r="B517" s="555" t="s">
        <v>1303</v>
      </c>
    </row>
    <row r="518" spans="1:2" x14ac:dyDescent="0.35">
      <c r="A518" s="555" t="s">
        <v>716</v>
      </c>
      <c r="B518" s="555" t="s">
        <v>1304</v>
      </c>
    </row>
    <row r="519" spans="1:2" x14ac:dyDescent="0.35">
      <c r="A519" s="555" t="s">
        <v>717</v>
      </c>
      <c r="B519" s="555" t="s">
        <v>1305</v>
      </c>
    </row>
    <row r="520" spans="1:2" x14ac:dyDescent="0.35">
      <c r="A520" s="555" t="s">
        <v>718</v>
      </c>
      <c r="B520" s="555" t="s">
        <v>1306</v>
      </c>
    </row>
    <row r="521" spans="1:2" x14ac:dyDescent="0.35">
      <c r="A521" s="555" t="s">
        <v>719</v>
      </c>
      <c r="B521" s="555" t="s">
        <v>1307</v>
      </c>
    </row>
    <row r="522" spans="1:2" x14ac:dyDescent="0.35">
      <c r="A522" s="555" t="s">
        <v>720</v>
      </c>
      <c r="B522" s="555" t="s">
        <v>1308</v>
      </c>
    </row>
    <row r="523" spans="1:2" x14ac:dyDescent="0.35">
      <c r="A523" s="559" t="s">
        <v>721</v>
      </c>
      <c r="B523" s="559" t="s">
        <v>1309</v>
      </c>
    </row>
    <row r="524" spans="1:2" x14ac:dyDescent="0.35">
      <c r="A524" s="559" t="s">
        <v>722</v>
      </c>
      <c r="B524" s="559" t="s">
        <v>1310</v>
      </c>
    </row>
    <row r="525" spans="1:2" x14ac:dyDescent="0.35">
      <c r="A525" s="555" t="s">
        <v>723</v>
      </c>
      <c r="B525" s="555" t="s">
        <v>1311</v>
      </c>
    </row>
    <row r="526" spans="1:2" x14ac:dyDescent="0.35">
      <c r="A526" s="555" t="s">
        <v>724</v>
      </c>
      <c r="B526" s="555" t="s">
        <v>1312</v>
      </c>
    </row>
    <row r="527" spans="1:2" x14ac:dyDescent="0.35">
      <c r="A527" s="559" t="s">
        <v>725</v>
      </c>
      <c r="B527" s="559" t="s">
        <v>1313</v>
      </c>
    </row>
    <row r="528" spans="1:2" x14ac:dyDescent="0.35">
      <c r="A528" s="559" t="s">
        <v>726</v>
      </c>
      <c r="B528" s="559" t="s">
        <v>1314</v>
      </c>
    </row>
    <row r="529" spans="1:2" x14ac:dyDescent="0.35">
      <c r="A529" s="555" t="s">
        <v>727</v>
      </c>
      <c r="B529" s="555" t="s">
        <v>1315</v>
      </c>
    </row>
    <row r="530" spans="1:2" x14ac:dyDescent="0.35">
      <c r="A530" s="555" t="s">
        <v>728</v>
      </c>
      <c r="B530" s="555" t="s">
        <v>1316</v>
      </c>
    </row>
    <row r="531" spans="1:2" x14ac:dyDescent="0.35">
      <c r="A531" s="559" t="s">
        <v>729</v>
      </c>
      <c r="B531" s="559" t="s">
        <v>1317</v>
      </c>
    </row>
    <row r="532" spans="1:2" x14ac:dyDescent="0.35">
      <c r="A532" s="559" t="s">
        <v>730</v>
      </c>
      <c r="B532" s="559" t="s">
        <v>1318</v>
      </c>
    </row>
    <row r="533" spans="1:2" x14ac:dyDescent="0.35">
      <c r="A533" s="559" t="s">
        <v>731</v>
      </c>
      <c r="B533" s="559" t="s">
        <v>1319</v>
      </c>
    </row>
    <row r="534" spans="1:2" x14ac:dyDescent="0.35">
      <c r="A534" s="559" t="s">
        <v>732</v>
      </c>
      <c r="B534" s="559" t="s">
        <v>1320</v>
      </c>
    </row>
    <row r="535" spans="1:2" x14ac:dyDescent="0.35">
      <c r="A535" s="559" t="s">
        <v>733</v>
      </c>
      <c r="B535" s="559" t="s">
        <v>1321</v>
      </c>
    </row>
    <row r="536" spans="1:2" x14ac:dyDescent="0.35">
      <c r="A536" s="559" t="s">
        <v>734</v>
      </c>
      <c r="B536" s="559" t="s">
        <v>1322</v>
      </c>
    </row>
    <row r="537" spans="1:2" x14ac:dyDescent="0.35">
      <c r="A537" s="559" t="s">
        <v>735</v>
      </c>
      <c r="B537" s="559" t="s">
        <v>1323</v>
      </c>
    </row>
    <row r="538" spans="1:2" x14ac:dyDescent="0.35">
      <c r="A538" s="559" t="s">
        <v>736</v>
      </c>
      <c r="B538" s="559" t="s">
        <v>1324</v>
      </c>
    </row>
    <row r="539" spans="1:2" x14ac:dyDescent="0.35">
      <c r="A539" s="559" t="s">
        <v>737</v>
      </c>
      <c r="B539" s="559" t="s">
        <v>1325</v>
      </c>
    </row>
    <row r="540" spans="1:2" x14ac:dyDescent="0.35">
      <c r="A540" s="555" t="s">
        <v>738</v>
      </c>
      <c r="B540" s="555" t="s">
        <v>1326</v>
      </c>
    </row>
    <row r="541" spans="1:2" x14ac:dyDescent="0.35">
      <c r="A541" s="555" t="s">
        <v>739</v>
      </c>
      <c r="B541" s="555" t="s">
        <v>1327</v>
      </c>
    </row>
    <row r="542" spans="1:2" x14ac:dyDescent="0.35">
      <c r="A542" s="559" t="s">
        <v>740</v>
      </c>
      <c r="B542" s="559" t="s">
        <v>1328</v>
      </c>
    </row>
    <row r="543" spans="1:2" ht="29" x14ac:dyDescent="0.35">
      <c r="A543" s="559" t="s">
        <v>741</v>
      </c>
      <c r="B543" s="559" t="s">
        <v>1329</v>
      </c>
    </row>
    <row r="544" spans="1:2" ht="29" x14ac:dyDescent="0.35">
      <c r="A544" s="559" t="s">
        <v>742</v>
      </c>
      <c r="B544" s="559" t="s">
        <v>1330</v>
      </c>
    </row>
    <row r="545" spans="1:2" ht="29" x14ac:dyDescent="0.35">
      <c r="A545" s="559" t="s">
        <v>743</v>
      </c>
      <c r="B545" s="559" t="s">
        <v>1331</v>
      </c>
    </row>
    <row r="546" spans="1:2" x14ac:dyDescent="0.35">
      <c r="A546" s="555" t="s">
        <v>744</v>
      </c>
      <c r="B546" s="555" t="s">
        <v>1332</v>
      </c>
    </row>
    <row r="547" spans="1:2" x14ac:dyDescent="0.35">
      <c r="A547" s="559" t="s">
        <v>745</v>
      </c>
      <c r="B547" s="559" t="s">
        <v>1333</v>
      </c>
    </row>
    <row r="548" spans="1:2" x14ac:dyDescent="0.35">
      <c r="A548" s="559" t="s">
        <v>746</v>
      </c>
      <c r="B548" s="559" t="s">
        <v>1334</v>
      </c>
    </row>
    <row r="549" spans="1:2" x14ac:dyDescent="0.35">
      <c r="A549" s="559" t="s">
        <v>747</v>
      </c>
      <c r="B549" s="559" t="s">
        <v>1335</v>
      </c>
    </row>
    <row r="550" spans="1:2" x14ac:dyDescent="0.35">
      <c r="A550" s="555" t="s">
        <v>748</v>
      </c>
      <c r="B550" s="555" t="s">
        <v>1336</v>
      </c>
    </row>
    <row r="551" spans="1:2" x14ac:dyDescent="0.35">
      <c r="A551" s="555" t="s">
        <v>749</v>
      </c>
      <c r="B551" s="555" t="s">
        <v>1337</v>
      </c>
    </row>
    <row r="552" spans="1:2" x14ac:dyDescent="0.35">
      <c r="A552" s="555" t="s">
        <v>750</v>
      </c>
      <c r="B552" s="555" t="s">
        <v>1338</v>
      </c>
    </row>
    <row r="553" spans="1:2" x14ac:dyDescent="0.35">
      <c r="A553" s="555" t="s">
        <v>751</v>
      </c>
      <c r="B553" s="555" t="s">
        <v>1339</v>
      </c>
    </row>
    <row r="554" spans="1:2" x14ac:dyDescent="0.35">
      <c r="A554" s="559" t="s">
        <v>752</v>
      </c>
      <c r="B554" s="559" t="s">
        <v>1340</v>
      </c>
    </row>
    <row r="555" spans="1:2" x14ac:dyDescent="0.35">
      <c r="A555" s="555" t="s">
        <v>753</v>
      </c>
      <c r="B555" s="555" t="s">
        <v>1341</v>
      </c>
    </row>
    <row r="556" spans="1:2" x14ac:dyDescent="0.35">
      <c r="A556" s="559" t="s">
        <v>754</v>
      </c>
      <c r="B556" s="559" t="s">
        <v>1342</v>
      </c>
    </row>
    <row r="557" spans="1:2" x14ac:dyDescent="0.35">
      <c r="A557" s="555" t="s">
        <v>755</v>
      </c>
      <c r="B557" s="555" t="s">
        <v>1343</v>
      </c>
    </row>
    <row r="558" spans="1:2" ht="29" x14ac:dyDescent="0.35">
      <c r="A558" s="559" t="s">
        <v>756</v>
      </c>
      <c r="B558" s="559" t="s">
        <v>1344</v>
      </c>
    </row>
    <row r="559" spans="1:2" x14ac:dyDescent="0.35">
      <c r="A559" s="555" t="s">
        <v>757</v>
      </c>
      <c r="B559" s="555" t="s">
        <v>1345</v>
      </c>
    </row>
    <row r="560" spans="1:2" ht="29" x14ac:dyDescent="0.35">
      <c r="A560" s="559" t="s">
        <v>758</v>
      </c>
      <c r="B560" s="559" t="s">
        <v>1346</v>
      </c>
    </row>
    <row r="561" spans="1:2" ht="29" x14ac:dyDescent="0.35">
      <c r="A561" s="559" t="s">
        <v>759</v>
      </c>
      <c r="B561" s="559" t="s">
        <v>1347</v>
      </c>
    </row>
    <row r="562" spans="1:2" ht="29" x14ac:dyDescent="0.35">
      <c r="A562" s="559" t="s">
        <v>760</v>
      </c>
      <c r="B562" s="559" t="s">
        <v>1348</v>
      </c>
    </row>
    <row r="563" spans="1:2" ht="29" x14ac:dyDescent="0.35">
      <c r="A563" s="559" t="s">
        <v>761</v>
      </c>
      <c r="B563" s="559" t="s">
        <v>1349</v>
      </c>
    </row>
    <row r="564" spans="1:2" x14ac:dyDescent="0.35">
      <c r="A564" s="559" t="s">
        <v>762</v>
      </c>
      <c r="B564" s="559" t="s">
        <v>1350</v>
      </c>
    </row>
    <row r="565" spans="1:2" ht="29" x14ac:dyDescent="0.35">
      <c r="A565" s="559" t="s">
        <v>763</v>
      </c>
      <c r="B565" s="559" t="s">
        <v>1351</v>
      </c>
    </row>
    <row r="566" spans="1:2" x14ac:dyDescent="0.35">
      <c r="A566" s="559" t="s">
        <v>764</v>
      </c>
      <c r="B566" s="559" t="s">
        <v>1352</v>
      </c>
    </row>
    <row r="567" spans="1:2" ht="29" x14ac:dyDescent="0.35">
      <c r="A567" s="559" t="s">
        <v>765</v>
      </c>
      <c r="B567" s="559" t="s">
        <v>1353</v>
      </c>
    </row>
    <row r="568" spans="1:2" ht="29" x14ac:dyDescent="0.35">
      <c r="A568" s="559" t="s">
        <v>766</v>
      </c>
      <c r="B568" s="559" t="s">
        <v>1354</v>
      </c>
    </row>
    <row r="569" spans="1:2" ht="29" x14ac:dyDescent="0.35">
      <c r="A569" s="559" t="s">
        <v>767</v>
      </c>
      <c r="B569" s="559" t="s">
        <v>1355</v>
      </c>
    </row>
    <row r="570" spans="1:2" x14ac:dyDescent="0.35">
      <c r="A570" s="555" t="s">
        <v>768</v>
      </c>
      <c r="B570" s="555" t="s">
        <v>1356</v>
      </c>
    </row>
    <row r="571" spans="1:2" x14ac:dyDescent="0.35">
      <c r="A571" s="555" t="s">
        <v>769</v>
      </c>
      <c r="B571" s="555" t="s">
        <v>1357</v>
      </c>
    </row>
    <row r="572" spans="1:2" x14ac:dyDescent="0.35">
      <c r="A572" s="555" t="s">
        <v>770</v>
      </c>
      <c r="B572" s="555" t="s">
        <v>1358</v>
      </c>
    </row>
    <row r="573" spans="1:2" x14ac:dyDescent="0.35">
      <c r="A573" s="555" t="s">
        <v>771</v>
      </c>
      <c r="B573" s="555" t="s">
        <v>1359</v>
      </c>
    </row>
    <row r="574" spans="1:2" x14ac:dyDescent="0.35">
      <c r="A574" s="555" t="s">
        <v>772</v>
      </c>
      <c r="B574" s="555" t="s">
        <v>1360</v>
      </c>
    </row>
    <row r="575" spans="1:2" x14ac:dyDescent="0.35">
      <c r="A575" s="555" t="s">
        <v>773</v>
      </c>
      <c r="B575" s="555" t="s">
        <v>1361</v>
      </c>
    </row>
    <row r="576" spans="1:2" x14ac:dyDescent="0.35">
      <c r="A576" s="555" t="s">
        <v>774</v>
      </c>
      <c r="B576" s="555" t="s">
        <v>1362</v>
      </c>
    </row>
    <row r="577" spans="1:2" x14ac:dyDescent="0.35">
      <c r="A577" s="555" t="s">
        <v>775</v>
      </c>
      <c r="B577" s="555" t="s">
        <v>1363</v>
      </c>
    </row>
    <row r="578" spans="1:2" x14ac:dyDescent="0.35">
      <c r="A578" s="555" t="s">
        <v>776</v>
      </c>
      <c r="B578" s="555" t="s">
        <v>1364</v>
      </c>
    </row>
    <row r="579" spans="1:2" x14ac:dyDescent="0.35">
      <c r="A579" s="555" t="s">
        <v>777</v>
      </c>
      <c r="B579" s="555" t="s">
        <v>1365</v>
      </c>
    </row>
    <row r="580" spans="1:2" x14ac:dyDescent="0.35">
      <c r="A580" s="555" t="s">
        <v>778</v>
      </c>
      <c r="B580" s="555" t="s">
        <v>1366</v>
      </c>
    </row>
    <row r="581" spans="1:2" x14ac:dyDescent="0.35">
      <c r="A581" s="555" t="s">
        <v>779</v>
      </c>
      <c r="B581" s="555" t="s">
        <v>1367</v>
      </c>
    </row>
    <row r="582" spans="1:2" x14ac:dyDescent="0.35">
      <c r="A582" s="555" t="s">
        <v>780</v>
      </c>
      <c r="B582" s="555" t="s">
        <v>1368</v>
      </c>
    </row>
    <row r="583" spans="1:2" x14ac:dyDescent="0.35">
      <c r="A583" s="555" t="s">
        <v>781</v>
      </c>
      <c r="B583" s="555" t="s">
        <v>1369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F97B-D8C8-4929-B1C1-400B4A7868BF}">
  <dimension ref="A1:G3586"/>
  <sheetViews>
    <sheetView zoomScale="70" zoomScaleNormal="70" workbookViewId="0">
      <selection activeCell="C3560" sqref="C3560"/>
    </sheetView>
  </sheetViews>
  <sheetFormatPr defaultColWidth="8.7265625" defaultRowHeight="14.5" x14ac:dyDescent="0.35"/>
  <cols>
    <col min="1" max="1" width="17.81640625" style="117" customWidth="1"/>
    <col min="2" max="2" width="66.26953125" style="117" customWidth="1"/>
    <col min="3" max="3" width="26.453125" style="117" customWidth="1"/>
    <col min="4" max="4" width="20.453125" style="117" customWidth="1"/>
    <col min="5" max="5" width="8.7265625" style="117"/>
    <col min="6" max="6" width="11.1796875" style="117" customWidth="1"/>
    <col min="7" max="7" width="13.453125" style="117" customWidth="1"/>
    <col min="8" max="16384" width="8.7265625" style="117"/>
  </cols>
  <sheetData>
    <row r="1" spans="1:7" ht="17.75" customHeight="1" x14ac:dyDescent="0.35">
      <c r="A1" s="115" t="s">
        <v>36</v>
      </c>
      <c r="B1" s="115" t="s">
        <v>37</v>
      </c>
      <c r="C1" s="115" t="s">
        <v>38</v>
      </c>
      <c r="D1" s="115" t="s">
        <v>39</v>
      </c>
      <c r="E1" s="116" t="s">
        <v>5203</v>
      </c>
      <c r="F1" s="115" t="s">
        <v>41</v>
      </c>
      <c r="G1" s="115" t="s">
        <v>5204</v>
      </c>
    </row>
    <row r="2" spans="1:7" x14ac:dyDescent="0.35">
      <c r="A2" s="117" t="s">
        <v>5205</v>
      </c>
      <c r="B2" s="117" t="s">
        <v>5206</v>
      </c>
      <c r="C2" s="117" t="s">
        <v>110</v>
      </c>
      <c r="D2" s="117">
        <v>1</v>
      </c>
      <c r="E2" s="117">
        <v>15</v>
      </c>
      <c r="F2" s="117">
        <v>7.59</v>
      </c>
      <c r="G2" s="117">
        <v>8.94</v>
      </c>
    </row>
    <row r="3" spans="1:7" x14ac:dyDescent="0.35">
      <c r="A3" s="117" t="s">
        <v>5207</v>
      </c>
      <c r="B3" s="117" t="s">
        <v>5208</v>
      </c>
      <c r="C3" s="117" t="s">
        <v>110</v>
      </c>
      <c r="D3" s="117">
        <v>3</v>
      </c>
      <c r="E3" s="117">
        <v>250</v>
      </c>
      <c r="F3" s="117">
        <v>7.59</v>
      </c>
      <c r="G3" s="117">
        <v>8.94</v>
      </c>
    </row>
    <row r="4" spans="1:7" x14ac:dyDescent="0.35">
      <c r="A4" s="117" t="s">
        <v>5209</v>
      </c>
      <c r="B4" s="117" t="s">
        <v>5210</v>
      </c>
      <c r="C4" s="117" t="s">
        <v>110</v>
      </c>
      <c r="D4" s="117">
        <v>1</v>
      </c>
      <c r="E4" s="117">
        <v>30</v>
      </c>
      <c r="F4" s="117">
        <v>7.59</v>
      </c>
      <c r="G4" s="117">
        <v>8.94</v>
      </c>
    </row>
    <row r="5" spans="1:7" x14ac:dyDescent="0.35">
      <c r="A5" s="117" t="s">
        <v>5211</v>
      </c>
      <c r="B5" s="117" t="s">
        <v>5212</v>
      </c>
      <c r="C5" s="117" t="s">
        <v>110</v>
      </c>
      <c r="D5" s="117">
        <v>1</v>
      </c>
      <c r="E5" s="117">
        <v>20</v>
      </c>
      <c r="F5" s="117">
        <v>7.59</v>
      </c>
      <c r="G5" s="117">
        <v>8.94</v>
      </c>
    </row>
    <row r="6" spans="1:7" x14ac:dyDescent="0.35">
      <c r="A6" s="117" t="s">
        <v>5213</v>
      </c>
      <c r="B6" s="117" t="s">
        <v>5214</v>
      </c>
      <c r="C6" s="117" t="s">
        <v>110</v>
      </c>
      <c r="D6" s="117">
        <v>1</v>
      </c>
      <c r="E6" s="117">
        <v>50</v>
      </c>
      <c r="F6" s="117">
        <v>7.59</v>
      </c>
      <c r="G6" s="117">
        <v>8.94</v>
      </c>
    </row>
    <row r="7" spans="1:7" x14ac:dyDescent="0.35">
      <c r="A7" s="117" t="s">
        <v>5215</v>
      </c>
      <c r="B7" s="117" t="s">
        <v>5216</v>
      </c>
      <c r="C7" s="117" t="s">
        <v>110</v>
      </c>
      <c r="D7" s="117">
        <v>1</v>
      </c>
      <c r="E7" s="117">
        <v>60</v>
      </c>
      <c r="F7" s="117">
        <v>7.59</v>
      </c>
      <c r="G7" s="117">
        <v>8.94</v>
      </c>
    </row>
    <row r="8" spans="1:7" x14ac:dyDescent="0.35">
      <c r="A8" s="117" t="s">
        <v>5217</v>
      </c>
      <c r="B8" s="117" t="s">
        <v>5218</v>
      </c>
      <c r="C8" s="117" t="s">
        <v>110</v>
      </c>
      <c r="D8" s="117">
        <v>3</v>
      </c>
      <c r="E8" s="117">
        <v>50</v>
      </c>
      <c r="F8" s="117">
        <v>7.59</v>
      </c>
      <c r="G8" s="117">
        <v>8.94</v>
      </c>
    </row>
    <row r="9" spans="1:7" x14ac:dyDescent="0.35">
      <c r="A9" s="117" t="s">
        <v>5219</v>
      </c>
      <c r="B9" s="117" t="s">
        <v>5220</v>
      </c>
      <c r="C9" s="117" t="s">
        <v>110</v>
      </c>
      <c r="D9" s="117">
        <v>2</v>
      </c>
      <c r="E9" s="117">
        <v>15</v>
      </c>
      <c r="F9" s="117">
        <v>7.59</v>
      </c>
      <c r="G9" s="117">
        <v>8.94</v>
      </c>
    </row>
    <row r="10" spans="1:7" x14ac:dyDescent="0.35">
      <c r="A10" s="117" t="s">
        <v>5221</v>
      </c>
      <c r="B10" s="117" t="s">
        <v>5222</v>
      </c>
      <c r="C10" s="117" t="s">
        <v>110</v>
      </c>
      <c r="D10" s="117">
        <v>2</v>
      </c>
      <c r="E10" s="117">
        <v>15</v>
      </c>
      <c r="F10" s="117">
        <v>7.59</v>
      </c>
      <c r="G10" s="117">
        <v>8.94</v>
      </c>
    </row>
    <row r="11" spans="1:7" x14ac:dyDescent="0.35">
      <c r="A11" s="117" t="s">
        <v>5223</v>
      </c>
      <c r="B11" s="117" t="s">
        <v>5224</v>
      </c>
      <c r="C11" s="117" t="s">
        <v>110</v>
      </c>
      <c r="D11" s="117">
        <v>2</v>
      </c>
      <c r="E11" s="117">
        <v>20</v>
      </c>
      <c r="F11" s="117">
        <v>7.59</v>
      </c>
      <c r="G11" s="117">
        <v>8.94</v>
      </c>
    </row>
    <row r="12" spans="1:7" x14ac:dyDescent="0.35">
      <c r="A12" s="117" t="s">
        <v>5225</v>
      </c>
      <c r="B12" s="117" t="s">
        <v>5226</v>
      </c>
      <c r="C12" s="117" t="s">
        <v>110</v>
      </c>
      <c r="D12" s="117">
        <v>2</v>
      </c>
      <c r="E12" s="117">
        <v>16</v>
      </c>
      <c r="F12" s="117">
        <v>7.59</v>
      </c>
      <c r="G12" s="117">
        <v>8.94</v>
      </c>
    </row>
    <row r="13" spans="1:7" x14ac:dyDescent="0.35">
      <c r="A13" s="117" t="s">
        <v>5227</v>
      </c>
      <c r="B13" s="117" t="s">
        <v>5228</v>
      </c>
      <c r="C13" s="117" t="s">
        <v>110</v>
      </c>
      <c r="D13" s="117">
        <v>3</v>
      </c>
      <c r="E13" s="117">
        <v>44</v>
      </c>
      <c r="F13" s="117">
        <v>7.59</v>
      </c>
      <c r="G13" s="117">
        <v>8.94</v>
      </c>
    </row>
    <row r="14" spans="1:7" x14ac:dyDescent="0.35">
      <c r="A14" s="117" t="s">
        <v>5229</v>
      </c>
      <c r="B14" s="117" t="s">
        <v>5230</v>
      </c>
      <c r="C14" s="117" t="s">
        <v>110</v>
      </c>
      <c r="D14" s="117">
        <v>3</v>
      </c>
      <c r="E14" s="117">
        <v>44</v>
      </c>
      <c r="F14" s="117">
        <v>7.59</v>
      </c>
      <c r="G14" s="117">
        <v>8.94</v>
      </c>
    </row>
    <row r="15" spans="1:7" x14ac:dyDescent="0.35">
      <c r="A15" s="117" t="s">
        <v>5231</v>
      </c>
      <c r="B15" s="117" t="s">
        <v>5232</v>
      </c>
      <c r="C15" s="117" t="s">
        <v>110</v>
      </c>
      <c r="D15" s="117">
        <v>3</v>
      </c>
      <c r="E15" s="117">
        <v>8</v>
      </c>
      <c r="F15" s="117">
        <v>7.59</v>
      </c>
      <c r="G15" s="117">
        <v>8.94</v>
      </c>
    </row>
    <row r="16" spans="1:7" x14ac:dyDescent="0.35">
      <c r="A16" s="117" t="s">
        <v>5233</v>
      </c>
      <c r="B16" s="117" t="s">
        <v>5234</v>
      </c>
      <c r="C16" s="117" t="s">
        <v>110</v>
      </c>
      <c r="D16" s="117">
        <v>3</v>
      </c>
      <c r="E16" s="117">
        <v>20</v>
      </c>
      <c r="F16" s="117">
        <v>7.59</v>
      </c>
      <c r="G16" s="117">
        <v>8.94</v>
      </c>
    </row>
    <row r="17" spans="1:7" x14ac:dyDescent="0.35">
      <c r="A17" s="117" t="s">
        <v>5235</v>
      </c>
      <c r="B17" s="117" t="s">
        <v>5236</v>
      </c>
      <c r="C17" s="117" t="s">
        <v>110</v>
      </c>
      <c r="D17" s="117">
        <v>2</v>
      </c>
      <c r="E17" s="117">
        <v>20</v>
      </c>
      <c r="F17" s="117">
        <v>7.59</v>
      </c>
      <c r="G17" s="117">
        <v>8.94</v>
      </c>
    </row>
    <row r="18" spans="1:7" x14ac:dyDescent="0.35">
      <c r="A18" s="117" t="s">
        <v>5237</v>
      </c>
      <c r="B18" s="117" t="s">
        <v>5238</v>
      </c>
      <c r="C18" s="117" t="s">
        <v>110</v>
      </c>
      <c r="D18" s="117">
        <v>2</v>
      </c>
      <c r="E18" s="117">
        <v>20</v>
      </c>
      <c r="F18" s="117">
        <v>7.59</v>
      </c>
      <c r="G18" s="117">
        <v>8.94</v>
      </c>
    </row>
    <row r="19" spans="1:7" x14ac:dyDescent="0.35">
      <c r="A19" s="117" t="s">
        <v>5239</v>
      </c>
      <c r="B19" s="117" t="s">
        <v>5240</v>
      </c>
      <c r="C19" s="117" t="s">
        <v>110</v>
      </c>
      <c r="D19" s="117">
        <v>2</v>
      </c>
      <c r="E19" s="117">
        <v>30</v>
      </c>
      <c r="F19" s="117">
        <v>7.59</v>
      </c>
      <c r="G19" s="117">
        <v>8.94</v>
      </c>
    </row>
    <row r="20" spans="1:7" x14ac:dyDescent="0.35">
      <c r="A20" s="117" t="s">
        <v>5241</v>
      </c>
      <c r="B20" s="117" t="s">
        <v>5242</v>
      </c>
      <c r="C20" s="117" t="s">
        <v>110</v>
      </c>
      <c r="D20" s="117">
        <v>3</v>
      </c>
      <c r="E20" s="117">
        <v>40</v>
      </c>
      <c r="F20" s="117">
        <v>7.59</v>
      </c>
      <c r="G20" s="117">
        <v>8.94</v>
      </c>
    </row>
    <row r="21" spans="1:7" x14ac:dyDescent="0.35">
      <c r="A21" s="117" t="s">
        <v>5243</v>
      </c>
      <c r="B21" s="117" t="s">
        <v>5244</v>
      </c>
      <c r="C21" s="117" t="s">
        <v>110</v>
      </c>
      <c r="D21" s="117">
        <v>2</v>
      </c>
      <c r="E21" s="117">
        <v>8</v>
      </c>
      <c r="F21" s="117">
        <v>7.59</v>
      </c>
      <c r="G21" s="117">
        <v>8.94</v>
      </c>
    </row>
    <row r="22" spans="1:7" x14ac:dyDescent="0.35">
      <c r="A22" s="117" t="s">
        <v>5245</v>
      </c>
      <c r="B22" s="117" t="s">
        <v>5246</v>
      </c>
      <c r="C22" s="117" t="s">
        <v>110</v>
      </c>
      <c r="D22" s="117">
        <v>2</v>
      </c>
      <c r="E22" s="117">
        <v>15</v>
      </c>
      <c r="F22" s="117">
        <v>7.59</v>
      </c>
      <c r="G22" s="117">
        <v>8.94</v>
      </c>
    </row>
    <row r="23" spans="1:7" x14ac:dyDescent="0.35">
      <c r="A23" s="117" t="s">
        <v>5247</v>
      </c>
      <c r="B23" s="117" t="s">
        <v>5248</v>
      </c>
      <c r="C23" s="117" t="s">
        <v>110</v>
      </c>
      <c r="D23" s="117">
        <v>2</v>
      </c>
      <c r="E23" s="117">
        <v>20</v>
      </c>
      <c r="F23" s="117">
        <v>7.59</v>
      </c>
      <c r="G23" s="117">
        <v>8.94</v>
      </c>
    </row>
    <row r="24" spans="1:7" x14ac:dyDescent="0.35">
      <c r="A24" s="117" t="s">
        <v>5249</v>
      </c>
      <c r="B24" s="117" t="s">
        <v>5250</v>
      </c>
      <c r="C24" s="117" t="s">
        <v>110</v>
      </c>
      <c r="D24" s="117">
        <v>2</v>
      </c>
      <c r="E24" s="117">
        <v>8</v>
      </c>
      <c r="F24" s="117">
        <v>7.59</v>
      </c>
      <c r="G24" s="117">
        <v>8.94</v>
      </c>
    </row>
    <row r="25" spans="1:7" x14ac:dyDescent="0.35">
      <c r="A25" s="117" t="s">
        <v>5251</v>
      </c>
      <c r="B25" s="117" t="s">
        <v>5252</v>
      </c>
      <c r="C25" s="117" t="s">
        <v>110</v>
      </c>
      <c r="D25" s="117">
        <v>3</v>
      </c>
      <c r="E25" s="117">
        <v>20</v>
      </c>
      <c r="F25" s="117">
        <v>7.59</v>
      </c>
      <c r="G25" s="117">
        <v>8.94</v>
      </c>
    </row>
    <row r="26" spans="1:7" x14ac:dyDescent="0.35">
      <c r="A26" s="117" t="s">
        <v>5253</v>
      </c>
      <c r="B26" s="117" t="s">
        <v>5254</v>
      </c>
      <c r="C26" s="117" t="s">
        <v>110</v>
      </c>
      <c r="D26" s="117">
        <v>2</v>
      </c>
      <c r="E26" s="117">
        <v>25</v>
      </c>
      <c r="F26" s="117">
        <v>7.59</v>
      </c>
      <c r="G26" s="117">
        <v>8.94</v>
      </c>
    </row>
    <row r="27" spans="1:7" x14ac:dyDescent="0.35">
      <c r="A27" s="117" t="s">
        <v>5255</v>
      </c>
      <c r="B27" s="117" t="s">
        <v>5125</v>
      </c>
      <c r="C27" s="117" t="s">
        <v>110</v>
      </c>
      <c r="D27" s="117">
        <v>2</v>
      </c>
      <c r="E27" s="117">
        <v>40</v>
      </c>
      <c r="F27" s="117">
        <v>7.59</v>
      </c>
      <c r="G27" s="117">
        <v>8.94</v>
      </c>
    </row>
    <row r="28" spans="1:7" x14ac:dyDescent="0.35">
      <c r="A28" s="117" t="s">
        <v>5256</v>
      </c>
      <c r="B28" s="117" t="s">
        <v>5257</v>
      </c>
      <c r="C28" s="117" t="s">
        <v>110</v>
      </c>
      <c r="D28" s="117">
        <v>2</v>
      </c>
      <c r="E28" s="117">
        <v>30</v>
      </c>
      <c r="F28" s="117">
        <v>7.59</v>
      </c>
      <c r="G28" s="117">
        <v>8.94</v>
      </c>
    </row>
    <row r="29" spans="1:7" x14ac:dyDescent="0.35">
      <c r="A29" s="117" t="s">
        <v>5258</v>
      </c>
      <c r="B29" s="117" t="s">
        <v>5259</v>
      </c>
      <c r="C29" s="117" t="s">
        <v>110</v>
      </c>
      <c r="D29" s="117">
        <v>3</v>
      </c>
      <c r="E29" s="117">
        <v>40</v>
      </c>
      <c r="F29" s="117">
        <v>7.59</v>
      </c>
      <c r="G29" s="117">
        <v>8.94</v>
      </c>
    </row>
    <row r="30" spans="1:7" x14ac:dyDescent="0.35">
      <c r="A30" s="117" t="s">
        <v>5260</v>
      </c>
      <c r="B30" s="117" t="s">
        <v>5261</v>
      </c>
      <c r="C30" s="117" t="s">
        <v>110</v>
      </c>
      <c r="D30" s="117">
        <v>3</v>
      </c>
      <c r="E30" s="117">
        <v>44</v>
      </c>
      <c r="F30" s="117">
        <v>7.59</v>
      </c>
      <c r="G30" s="117">
        <v>8.94</v>
      </c>
    </row>
    <row r="31" spans="1:7" x14ac:dyDescent="0.35">
      <c r="A31" s="117" t="s">
        <v>5262</v>
      </c>
      <c r="B31" s="117" t="s">
        <v>5263</v>
      </c>
      <c r="C31" s="117" t="s">
        <v>110</v>
      </c>
      <c r="D31" s="117">
        <v>2</v>
      </c>
      <c r="E31" s="117">
        <v>15</v>
      </c>
      <c r="F31" s="117">
        <v>7.59</v>
      </c>
      <c r="G31" s="117">
        <v>8.94</v>
      </c>
    </row>
    <row r="32" spans="1:7" x14ac:dyDescent="0.35">
      <c r="A32" s="117" t="s">
        <v>5264</v>
      </c>
      <c r="B32" s="117" t="s">
        <v>5177</v>
      </c>
      <c r="C32" s="117" t="s">
        <v>110</v>
      </c>
      <c r="D32" s="117">
        <v>2</v>
      </c>
      <c r="E32" s="117">
        <v>60</v>
      </c>
      <c r="F32" s="117">
        <v>7.59</v>
      </c>
      <c r="G32" s="117">
        <v>8.94</v>
      </c>
    </row>
    <row r="33" spans="1:7" x14ac:dyDescent="0.35">
      <c r="A33" s="117" t="s">
        <v>5265</v>
      </c>
      <c r="B33" s="117" t="s">
        <v>5266</v>
      </c>
      <c r="C33" s="117" t="s">
        <v>110</v>
      </c>
      <c r="D33" s="117">
        <v>2</v>
      </c>
      <c r="E33" s="117">
        <v>340</v>
      </c>
      <c r="F33" s="117">
        <v>7.59</v>
      </c>
      <c r="G33" s="117">
        <v>8.94</v>
      </c>
    </row>
    <row r="34" spans="1:7" x14ac:dyDescent="0.35">
      <c r="A34" s="117" t="s">
        <v>5267</v>
      </c>
      <c r="B34" s="117" t="s">
        <v>5268</v>
      </c>
      <c r="C34" s="117" t="s">
        <v>110</v>
      </c>
      <c r="D34" s="117">
        <v>2</v>
      </c>
      <c r="E34" s="117">
        <v>8</v>
      </c>
      <c r="F34" s="117">
        <v>7.59</v>
      </c>
      <c r="G34" s="117">
        <v>8.94</v>
      </c>
    </row>
    <row r="35" spans="1:7" x14ac:dyDescent="0.35">
      <c r="A35" s="117" t="s">
        <v>5269</v>
      </c>
      <c r="B35" s="117" t="s">
        <v>5270</v>
      </c>
      <c r="C35" s="117" t="s">
        <v>110</v>
      </c>
      <c r="D35" s="117">
        <v>3</v>
      </c>
      <c r="E35" s="117">
        <v>44</v>
      </c>
      <c r="F35" s="117">
        <v>7.59</v>
      </c>
      <c r="G35" s="117">
        <v>8.94</v>
      </c>
    </row>
    <row r="36" spans="1:7" x14ac:dyDescent="0.35">
      <c r="A36" s="117" t="s">
        <v>5271</v>
      </c>
      <c r="B36" s="117" t="s">
        <v>5272</v>
      </c>
      <c r="C36" s="117" t="s">
        <v>110</v>
      </c>
      <c r="D36" s="117">
        <v>2</v>
      </c>
      <c r="E36" s="117">
        <v>10</v>
      </c>
      <c r="F36" s="117">
        <v>7.59</v>
      </c>
      <c r="G36" s="117">
        <v>8.94</v>
      </c>
    </row>
    <row r="37" spans="1:7" x14ac:dyDescent="0.35">
      <c r="A37" s="117" t="s">
        <v>5273</v>
      </c>
      <c r="B37" s="117" t="s">
        <v>5274</v>
      </c>
      <c r="C37" s="117" t="s">
        <v>110</v>
      </c>
      <c r="D37" s="117">
        <v>2</v>
      </c>
      <c r="E37" s="117">
        <v>10</v>
      </c>
      <c r="F37" s="117">
        <v>7.59</v>
      </c>
      <c r="G37" s="117">
        <v>8.94</v>
      </c>
    </row>
    <row r="38" spans="1:7" x14ac:dyDescent="0.35">
      <c r="A38" s="117" t="s">
        <v>5275</v>
      </c>
      <c r="B38" s="117" t="s">
        <v>5276</v>
      </c>
      <c r="C38" s="117" t="s">
        <v>110</v>
      </c>
      <c r="D38" s="117">
        <v>2</v>
      </c>
      <c r="E38" s="117">
        <v>20</v>
      </c>
      <c r="F38" s="117">
        <v>7.59</v>
      </c>
      <c r="G38" s="117">
        <v>8.94</v>
      </c>
    </row>
    <row r="39" spans="1:7" x14ac:dyDescent="0.35">
      <c r="A39" s="117" t="s">
        <v>5277</v>
      </c>
      <c r="B39" s="117" t="s">
        <v>5278</v>
      </c>
      <c r="C39" s="117" t="s">
        <v>110</v>
      </c>
      <c r="D39" s="117">
        <v>2</v>
      </c>
      <c r="E39" s="117">
        <v>15</v>
      </c>
      <c r="F39" s="117">
        <v>7.59</v>
      </c>
      <c r="G39" s="117">
        <v>8.94</v>
      </c>
    </row>
    <row r="40" spans="1:7" x14ac:dyDescent="0.35">
      <c r="A40" s="117" t="s">
        <v>5279</v>
      </c>
      <c r="B40" s="117" t="s">
        <v>5280</v>
      </c>
      <c r="C40" s="117" t="s">
        <v>110</v>
      </c>
      <c r="D40" s="117">
        <v>2</v>
      </c>
      <c r="E40" s="117">
        <v>12</v>
      </c>
      <c r="F40" s="117">
        <v>7.59</v>
      </c>
      <c r="G40" s="117">
        <v>8.94</v>
      </c>
    </row>
    <row r="41" spans="1:7" x14ac:dyDescent="0.35">
      <c r="A41" s="117" t="s">
        <v>5281</v>
      </c>
      <c r="B41" s="117" t="s">
        <v>5282</v>
      </c>
      <c r="C41" s="117" t="s">
        <v>110</v>
      </c>
      <c r="D41" s="117">
        <v>2</v>
      </c>
      <c r="E41" s="117">
        <v>40</v>
      </c>
      <c r="F41" s="117">
        <v>7.59</v>
      </c>
      <c r="G41" s="117">
        <v>8.94</v>
      </c>
    </row>
    <row r="42" spans="1:7" x14ac:dyDescent="0.35">
      <c r="A42" s="117" t="s">
        <v>5283</v>
      </c>
      <c r="B42" s="117" t="s">
        <v>5284</v>
      </c>
      <c r="C42" s="117" t="s">
        <v>110</v>
      </c>
      <c r="D42" s="117">
        <v>2</v>
      </c>
      <c r="E42" s="117">
        <v>20</v>
      </c>
      <c r="F42" s="117">
        <v>7.59</v>
      </c>
      <c r="G42" s="117">
        <v>8.94</v>
      </c>
    </row>
    <row r="43" spans="1:7" x14ac:dyDescent="0.35">
      <c r="A43" s="117" t="s">
        <v>5285</v>
      </c>
      <c r="B43" s="117" t="s">
        <v>5286</v>
      </c>
      <c r="C43" s="117" t="s">
        <v>110</v>
      </c>
      <c r="D43" s="117">
        <v>2</v>
      </c>
      <c r="E43" s="117">
        <v>50</v>
      </c>
      <c r="F43" s="117">
        <v>7.59</v>
      </c>
      <c r="G43" s="117">
        <v>8.94</v>
      </c>
    </row>
    <row r="44" spans="1:7" x14ac:dyDescent="0.35">
      <c r="A44" s="117" t="s">
        <v>5287</v>
      </c>
      <c r="B44" s="117" t="s">
        <v>5288</v>
      </c>
      <c r="C44" s="117" t="s">
        <v>110</v>
      </c>
      <c r="D44" s="117">
        <v>2</v>
      </c>
      <c r="E44" s="117">
        <v>25</v>
      </c>
      <c r="F44" s="117">
        <v>7.59</v>
      </c>
      <c r="G44" s="117">
        <v>8.94</v>
      </c>
    </row>
    <row r="45" spans="1:7" x14ac:dyDescent="0.35">
      <c r="A45" s="117" t="s">
        <v>5289</v>
      </c>
      <c r="B45" s="117" t="s">
        <v>5290</v>
      </c>
      <c r="C45" s="117" t="s">
        <v>110</v>
      </c>
      <c r="D45" s="117">
        <v>2</v>
      </c>
      <c r="E45" s="117">
        <v>20</v>
      </c>
      <c r="F45" s="117">
        <v>7.59</v>
      </c>
      <c r="G45" s="117">
        <v>8.94</v>
      </c>
    </row>
    <row r="46" spans="1:7" x14ac:dyDescent="0.35">
      <c r="A46" s="117" t="s">
        <v>5291</v>
      </c>
      <c r="B46" s="117" t="s">
        <v>5292</v>
      </c>
      <c r="C46" s="117" t="s">
        <v>110</v>
      </c>
      <c r="D46" s="117">
        <v>2</v>
      </c>
      <c r="E46" s="117">
        <v>20</v>
      </c>
      <c r="F46" s="117">
        <v>7.59</v>
      </c>
      <c r="G46" s="117">
        <v>8.94</v>
      </c>
    </row>
    <row r="47" spans="1:7" x14ac:dyDescent="0.35">
      <c r="A47" s="117" t="s">
        <v>5293</v>
      </c>
      <c r="B47" s="117" t="s">
        <v>5294</v>
      </c>
      <c r="C47" s="117" t="s">
        <v>110</v>
      </c>
      <c r="D47" s="117">
        <v>2</v>
      </c>
      <c r="E47" s="117">
        <v>40</v>
      </c>
      <c r="F47" s="117">
        <v>7.59</v>
      </c>
      <c r="G47" s="117">
        <v>8.94</v>
      </c>
    </row>
    <row r="48" spans="1:7" x14ac:dyDescent="0.35">
      <c r="A48" s="117" t="s">
        <v>5295</v>
      </c>
      <c r="B48" s="117" t="s">
        <v>5296</v>
      </c>
      <c r="C48" s="117" t="s">
        <v>110</v>
      </c>
      <c r="D48" s="117">
        <v>3</v>
      </c>
      <c r="E48" s="117">
        <v>20</v>
      </c>
      <c r="F48" s="117">
        <v>7.59</v>
      </c>
      <c r="G48" s="117">
        <v>8.94</v>
      </c>
    </row>
    <row r="49" spans="1:7" x14ac:dyDescent="0.35">
      <c r="A49" s="117" t="s">
        <v>5297</v>
      </c>
      <c r="B49" s="117" t="s">
        <v>5298</v>
      </c>
      <c r="C49" s="117" t="s">
        <v>110</v>
      </c>
      <c r="D49" s="117">
        <v>2</v>
      </c>
      <c r="E49" s="117">
        <v>6</v>
      </c>
      <c r="F49" s="117">
        <v>7.59</v>
      </c>
      <c r="G49" s="117">
        <v>8.94</v>
      </c>
    </row>
    <row r="50" spans="1:7" x14ac:dyDescent="0.35">
      <c r="A50" s="117" t="s">
        <v>5299</v>
      </c>
      <c r="B50" s="117" t="s">
        <v>5300</v>
      </c>
      <c r="C50" s="117" t="s">
        <v>110</v>
      </c>
      <c r="D50" s="117">
        <v>2</v>
      </c>
      <c r="E50" s="117">
        <v>10</v>
      </c>
      <c r="F50" s="117">
        <v>7.59</v>
      </c>
      <c r="G50" s="117">
        <v>8.94</v>
      </c>
    </row>
    <row r="51" spans="1:7" x14ac:dyDescent="0.35">
      <c r="A51" s="117" t="s">
        <v>5301</v>
      </c>
      <c r="B51" s="117" t="s">
        <v>5302</v>
      </c>
      <c r="C51" s="117" t="s">
        <v>110</v>
      </c>
      <c r="D51" s="117">
        <v>1</v>
      </c>
      <c r="E51" s="117">
        <v>20</v>
      </c>
      <c r="F51" s="117">
        <v>7.59</v>
      </c>
      <c r="G51" s="117">
        <v>8.94</v>
      </c>
    </row>
    <row r="52" spans="1:7" x14ac:dyDescent="0.35">
      <c r="A52" s="117" t="s">
        <v>5303</v>
      </c>
      <c r="B52" s="117" t="s">
        <v>5304</v>
      </c>
      <c r="C52" s="117" t="s">
        <v>110</v>
      </c>
      <c r="D52" s="117">
        <v>3</v>
      </c>
      <c r="E52" s="117">
        <v>8</v>
      </c>
      <c r="F52" s="117">
        <v>7.59</v>
      </c>
      <c r="G52" s="117">
        <v>8.94</v>
      </c>
    </row>
    <row r="53" spans="1:7" x14ac:dyDescent="0.35">
      <c r="A53" s="117" t="s">
        <v>5305</v>
      </c>
      <c r="B53" s="117" t="s">
        <v>5304</v>
      </c>
      <c r="C53" s="117" t="s">
        <v>110</v>
      </c>
      <c r="D53" s="117">
        <v>2</v>
      </c>
      <c r="E53" s="117">
        <v>12</v>
      </c>
      <c r="F53" s="117">
        <v>7.59</v>
      </c>
      <c r="G53" s="117">
        <v>8.94</v>
      </c>
    </row>
    <row r="54" spans="1:7" x14ac:dyDescent="0.35">
      <c r="A54" s="117" t="s">
        <v>5306</v>
      </c>
      <c r="B54" s="117" t="s">
        <v>5307</v>
      </c>
      <c r="C54" s="117" t="s">
        <v>110</v>
      </c>
      <c r="D54" s="117">
        <v>2</v>
      </c>
      <c r="E54" s="117">
        <v>12</v>
      </c>
      <c r="F54" s="117">
        <v>7.59</v>
      </c>
      <c r="G54" s="117">
        <v>8.94</v>
      </c>
    </row>
    <row r="55" spans="1:7" x14ac:dyDescent="0.35">
      <c r="A55" s="117" t="s">
        <v>5308</v>
      </c>
      <c r="B55" s="117" t="s">
        <v>5309</v>
      </c>
      <c r="C55" s="117" t="s">
        <v>110</v>
      </c>
      <c r="D55" s="117">
        <v>2</v>
      </c>
      <c r="E55" s="117">
        <v>25</v>
      </c>
      <c r="F55" s="117">
        <v>7.59</v>
      </c>
      <c r="G55" s="117">
        <v>8.94</v>
      </c>
    </row>
    <row r="56" spans="1:7" x14ac:dyDescent="0.35">
      <c r="A56" s="117" t="s">
        <v>5310</v>
      </c>
      <c r="B56" s="117" t="s">
        <v>5311</v>
      </c>
      <c r="C56" s="117" t="s">
        <v>110</v>
      </c>
      <c r="D56" s="117">
        <v>3</v>
      </c>
      <c r="E56" s="117">
        <v>20</v>
      </c>
      <c r="F56" s="117">
        <v>7.59</v>
      </c>
      <c r="G56" s="117">
        <v>8.94</v>
      </c>
    </row>
    <row r="57" spans="1:7" x14ac:dyDescent="0.35">
      <c r="A57" s="117" t="s">
        <v>5312</v>
      </c>
      <c r="B57" s="117" t="s">
        <v>5313</v>
      </c>
      <c r="C57" s="117" t="s">
        <v>110</v>
      </c>
      <c r="D57" s="117">
        <v>2</v>
      </c>
      <c r="E57" s="117">
        <v>15</v>
      </c>
      <c r="F57" s="117">
        <v>7.59</v>
      </c>
      <c r="G57" s="117">
        <v>8.94</v>
      </c>
    </row>
    <row r="58" spans="1:7" x14ac:dyDescent="0.35">
      <c r="A58" s="117" t="s">
        <v>5314</v>
      </c>
      <c r="B58" s="117" t="s">
        <v>5315</v>
      </c>
      <c r="C58" s="117" t="s">
        <v>110</v>
      </c>
      <c r="D58" s="117">
        <v>2</v>
      </c>
      <c r="E58" s="117">
        <v>10</v>
      </c>
      <c r="F58" s="117">
        <v>7.59</v>
      </c>
      <c r="G58" s="117">
        <v>8.94</v>
      </c>
    </row>
    <row r="59" spans="1:7" x14ac:dyDescent="0.35">
      <c r="A59" s="117" t="s">
        <v>5316</v>
      </c>
      <c r="B59" s="117" t="s">
        <v>5317</v>
      </c>
      <c r="C59" s="117" t="s">
        <v>110</v>
      </c>
      <c r="D59" s="117">
        <v>2</v>
      </c>
      <c r="E59" s="117">
        <v>50</v>
      </c>
      <c r="F59" s="117">
        <v>7.59</v>
      </c>
      <c r="G59" s="117">
        <v>8.94</v>
      </c>
    </row>
    <row r="60" spans="1:7" x14ac:dyDescent="0.35">
      <c r="A60" s="117" t="s">
        <v>5318</v>
      </c>
      <c r="B60" s="117" t="s">
        <v>5319</v>
      </c>
      <c r="C60" s="117" t="s">
        <v>110</v>
      </c>
      <c r="D60" s="117">
        <v>2</v>
      </c>
      <c r="E60" s="117">
        <v>30</v>
      </c>
      <c r="F60" s="117">
        <v>7.59</v>
      </c>
      <c r="G60" s="117">
        <v>8.94</v>
      </c>
    </row>
    <row r="61" spans="1:7" x14ac:dyDescent="0.35">
      <c r="A61" s="117" t="s">
        <v>5320</v>
      </c>
      <c r="B61" s="117" t="s">
        <v>5321</v>
      </c>
      <c r="C61" s="117" t="s">
        <v>110</v>
      </c>
      <c r="D61" s="117">
        <v>3</v>
      </c>
      <c r="E61" s="117">
        <v>36</v>
      </c>
      <c r="F61" s="117">
        <v>7.59</v>
      </c>
      <c r="G61" s="117">
        <v>8.94</v>
      </c>
    </row>
    <row r="62" spans="1:7" x14ac:dyDescent="0.35">
      <c r="A62" s="117" t="s">
        <v>5322</v>
      </c>
      <c r="B62" s="117" t="s">
        <v>5323</v>
      </c>
      <c r="C62" s="117" t="s">
        <v>110</v>
      </c>
      <c r="D62" s="117">
        <v>2</v>
      </c>
      <c r="E62" s="117">
        <v>60</v>
      </c>
      <c r="F62" s="117">
        <v>7.59</v>
      </c>
      <c r="G62" s="117">
        <v>8.94</v>
      </c>
    </row>
    <row r="63" spans="1:7" x14ac:dyDescent="0.35">
      <c r="A63" s="117" t="s">
        <v>5324</v>
      </c>
      <c r="B63" s="117" t="s">
        <v>5325</v>
      </c>
      <c r="C63" s="117" t="s">
        <v>110</v>
      </c>
      <c r="D63" s="117">
        <v>2</v>
      </c>
      <c r="E63" s="117">
        <v>8</v>
      </c>
      <c r="F63" s="117">
        <v>7.59</v>
      </c>
      <c r="G63" s="117">
        <v>8.94</v>
      </c>
    </row>
    <row r="64" spans="1:7" x14ac:dyDescent="0.35">
      <c r="A64" s="117" t="s">
        <v>5326</v>
      </c>
      <c r="B64" s="117" t="s">
        <v>5327</v>
      </c>
      <c r="C64" s="117" t="s">
        <v>110</v>
      </c>
      <c r="D64" s="117">
        <v>2</v>
      </c>
      <c r="E64" s="117">
        <v>18</v>
      </c>
      <c r="F64" s="117">
        <v>7.59</v>
      </c>
      <c r="G64" s="117">
        <v>8.94</v>
      </c>
    </row>
    <row r="65" spans="1:7" x14ac:dyDescent="0.35">
      <c r="A65" s="117" t="s">
        <v>5328</v>
      </c>
      <c r="B65" s="117" t="s">
        <v>5329</v>
      </c>
      <c r="C65" s="117" t="s">
        <v>110</v>
      </c>
      <c r="D65" s="117">
        <v>2</v>
      </c>
      <c r="E65" s="117">
        <v>60</v>
      </c>
      <c r="F65" s="117">
        <v>7.59</v>
      </c>
      <c r="G65" s="117">
        <v>8.94</v>
      </c>
    </row>
    <row r="66" spans="1:7" x14ac:dyDescent="0.35">
      <c r="A66" s="117" t="s">
        <v>5330</v>
      </c>
      <c r="B66" s="117" t="s">
        <v>5331</v>
      </c>
      <c r="C66" s="117" t="s">
        <v>110</v>
      </c>
      <c r="D66" s="117">
        <v>2</v>
      </c>
      <c r="E66" s="117">
        <v>300</v>
      </c>
      <c r="F66" s="117">
        <v>7.59</v>
      </c>
      <c r="G66" s="117">
        <v>8.94</v>
      </c>
    </row>
    <row r="67" spans="1:7" x14ac:dyDescent="0.35">
      <c r="A67" s="117" t="s">
        <v>5332</v>
      </c>
      <c r="B67" s="117" t="s">
        <v>5333</v>
      </c>
      <c r="C67" s="117" t="s">
        <v>110</v>
      </c>
      <c r="D67" s="117">
        <v>2</v>
      </c>
      <c r="E67" s="117">
        <v>20</v>
      </c>
      <c r="F67" s="117">
        <v>7.59</v>
      </c>
      <c r="G67" s="117">
        <v>8.94</v>
      </c>
    </row>
    <row r="68" spans="1:7" x14ac:dyDescent="0.35">
      <c r="A68" s="117" t="s">
        <v>5334</v>
      </c>
      <c r="B68" s="117" t="s">
        <v>5335</v>
      </c>
      <c r="C68" s="117" t="s">
        <v>110</v>
      </c>
      <c r="D68" s="117">
        <v>2</v>
      </c>
      <c r="E68" s="117">
        <v>15</v>
      </c>
      <c r="F68" s="117">
        <v>7.59</v>
      </c>
      <c r="G68" s="117">
        <v>8.94</v>
      </c>
    </row>
    <row r="69" spans="1:7" x14ac:dyDescent="0.35">
      <c r="A69" s="117" t="s">
        <v>5336</v>
      </c>
      <c r="B69" s="117" t="s">
        <v>5337</v>
      </c>
      <c r="C69" s="117" t="s">
        <v>110</v>
      </c>
      <c r="D69" s="117">
        <v>3</v>
      </c>
      <c r="E69" s="117">
        <v>60</v>
      </c>
      <c r="F69" s="117">
        <v>7.59</v>
      </c>
      <c r="G69" s="117">
        <v>8.94</v>
      </c>
    </row>
    <row r="70" spans="1:7" x14ac:dyDescent="0.35">
      <c r="A70" s="117" t="s">
        <v>5338</v>
      </c>
      <c r="B70" s="117" t="s">
        <v>5339</v>
      </c>
      <c r="C70" s="117" t="s">
        <v>110</v>
      </c>
      <c r="D70" s="117">
        <v>3</v>
      </c>
      <c r="E70" s="117">
        <v>16</v>
      </c>
      <c r="F70" s="117">
        <v>7.59</v>
      </c>
      <c r="G70" s="117">
        <v>8.94</v>
      </c>
    </row>
    <row r="71" spans="1:7" x14ac:dyDescent="0.35">
      <c r="A71" s="117" t="s">
        <v>5340</v>
      </c>
      <c r="B71" s="117" t="s">
        <v>16</v>
      </c>
      <c r="C71" s="117" t="s">
        <v>110</v>
      </c>
      <c r="D71" s="117">
        <v>2</v>
      </c>
      <c r="E71" s="117">
        <v>10</v>
      </c>
      <c r="F71" s="117">
        <v>7.59</v>
      </c>
      <c r="G71" s="117">
        <v>8.94</v>
      </c>
    </row>
    <row r="72" spans="1:7" x14ac:dyDescent="0.35">
      <c r="A72" s="117" t="s">
        <v>5341</v>
      </c>
      <c r="B72" s="117" t="s">
        <v>5342</v>
      </c>
      <c r="C72" s="117" t="s">
        <v>110</v>
      </c>
      <c r="D72" s="117">
        <v>2</v>
      </c>
      <c r="E72" s="117">
        <v>50</v>
      </c>
      <c r="F72" s="117">
        <v>7.59</v>
      </c>
      <c r="G72" s="117">
        <v>8.94</v>
      </c>
    </row>
    <row r="73" spans="1:7" x14ac:dyDescent="0.35">
      <c r="A73" s="117" t="s">
        <v>5343</v>
      </c>
      <c r="B73" s="117" t="s">
        <v>5344</v>
      </c>
      <c r="C73" s="117" t="s">
        <v>110</v>
      </c>
      <c r="D73" s="117">
        <v>1</v>
      </c>
      <c r="E73" s="117">
        <v>100</v>
      </c>
      <c r="F73" s="117">
        <v>7.59</v>
      </c>
      <c r="G73" s="117">
        <v>8.94</v>
      </c>
    </row>
    <row r="74" spans="1:7" x14ac:dyDescent="0.35">
      <c r="A74" s="117" t="s">
        <v>5345</v>
      </c>
      <c r="B74" s="117" t="s">
        <v>5346</v>
      </c>
      <c r="C74" s="117" t="s">
        <v>110</v>
      </c>
      <c r="D74" s="117">
        <v>2</v>
      </c>
      <c r="E74" s="117">
        <v>340</v>
      </c>
      <c r="F74" s="117">
        <v>7.59</v>
      </c>
      <c r="G74" s="117">
        <v>8.94</v>
      </c>
    </row>
    <row r="75" spans="1:7" x14ac:dyDescent="0.35">
      <c r="A75" s="117" t="s">
        <v>5347</v>
      </c>
      <c r="B75" s="117" t="s">
        <v>5348</v>
      </c>
      <c r="C75" s="117" t="s">
        <v>110</v>
      </c>
      <c r="D75" s="117">
        <v>3</v>
      </c>
      <c r="E75" s="117">
        <v>150</v>
      </c>
      <c r="F75" s="117">
        <v>7.59</v>
      </c>
      <c r="G75" s="117">
        <v>8.94</v>
      </c>
    </row>
    <row r="76" spans="1:7" x14ac:dyDescent="0.35">
      <c r="A76" s="117" t="s">
        <v>5349</v>
      </c>
      <c r="B76" s="117" t="s">
        <v>5350</v>
      </c>
      <c r="C76" s="117" t="s">
        <v>110</v>
      </c>
      <c r="D76" s="117">
        <v>3</v>
      </c>
      <c r="E76" s="117">
        <v>150</v>
      </c>
      <c r="F76" s="117">
        <v>7.59</v>
      </c>
      <c r="G76" s="117">
        <v>8.94</v>
      </c>
    </row>
    <row r="77" spans="1:7" x14ac:dyDescent="0.35">
      <c r="A77" s="117" t="s">
        <v>5351</v>
      </c>
      <c r="B77" s="117" t="s">
        <v>5352</v>
      </c>
      <c r="C77" s="117" t="s">
        <v>110</v>
      </c>
      <c r="D77" s="117">
        <v>3</v>
      </c>
      <c r="E77" s="117">
        <v>160</v>
      </c>
      <c r="F77" s="117">
        <v>7.59</v>
      </c>
      <c r="G77" s="117">
        <v>8.94</v>
      </c>
    </row>
    <row r="78" spans="1:7" x14ac:dyDescent="0.35">
      <c r="A78" s="117" t="s">
        <v>5353</v>
      </c>
      <c r="B78" s="117" t="s">
        <v>5354</v>
      </c>
      <c r="C78" s="117" t="s">
        <v>110</v>
      </c>
      <c r="D78" s="117">
        <v>2</v>
      </c>
      <c r="E78" s="117">
        <v>200</v>
      </c>
      <c r="F78" s="117">
        <v>7.59</v>
      </c>
      <c r="G78" s="117">
        <v>8.94</v>
      </c>
    </row>
    <row r="79" spans="1:7" x14ac:dyDescent="0.35">
      <c r="A79" s="117" t="s">
        <v>5355</v>
      </c>
      <c r="B79" s="117" t="s">
        <v>5356</v>
      </c>
      <c r="C79" s="117" t="s">
        <v>110</v>
      </c>
      <c r="D79" s="117">
        <v>1</v>
      </c>
      <c r="E79" s="117">
        <v>60</v>
      </c>
      <c r="F79" s="117">
        <v>7.59</v>
      </c>
      <c r="G79" s="117">
        <v>8.94</v>
      </c>
    </row>
    <row r="80" spans="1:7" x14ac:dyDescent="0.35">
      <c r="A80" s="117" t="s">
        <v>5357</v>
      </c>
      <c r="B80" s="117" t="s">
        <v>5358</v>
      </c>
      <c r="C80" s="117" t="s">
        <v>110</v>
      </c>
      <c r="D80" s="117">
        <v>2</v>
      </c>
      <c r="E80" s="117">
        <v>60</v>
      </c>
      <c r="F80" s="117">
        <v>7.59</v>
      </c>
      <c r="G80" s="117">
        <v>8.94</v>
      </c>
    </row>
    <row r="81" spans="1:7" x14ac:dyDescent="0.35">
      <c r="A81" s="117" t="s">
        <v>5359</v>
      </c>
      <c r="B81" s="117" t="s">
        <v>5360</v>
      </c>
      <c r="C81" s="117" t="s">
        <v>110</v>
      </c>
      <c r="D81" s="117">
        <v>1</v>
      </c>
      <c r="E81" s="117">
        <v>90</v>
      </c>
      <c r="F81" s="117">
        <v>7.59</v>
      </c>
      <c r="G81" s="117">
        <v>8.94</v>
      </c>
    </row>
    <row r="82" spans="1:7" x14ac:dyDescent="0.35">
      <c r="A82" s="117" t="s">
        <v>5361</v>
      </c>
      <c r="B82" s="117" t="s">
        <v>5362</v>
      </c>
      <c r="C82" s="117" t="s">
        <v>110</v>
      </c>
      <c r="D82" s="117">
        <v>1</v>
      </c>
      <c r="E82" s="117">
        <v>90</v>
      </c>
      <c r="F82" s="117">
        <v>7.59</v>
      </c>
      <c r="G82" s="117">
        <v>8.94</v>
      </c>
    </row>
    <row r="83" spans="1:7" x14ac:dyDescent="0.35">
      <c r="A83" s="117" t="s">
        <v>5363</v>
      </c>
      <c r="B83" s="117" t="s">
        <v>5364</v>
      </c>
      <c r="C83" s="117" t="s">
        <v>110</v>
      </c>
      <c r="D83" s="117">
        <v>1</v>
      </c>
      <c r="E83" s="117">
        <v>90</v>
      </c>
      <c r="F83" s="117">
        <v>7.59</v>
      </c>
      <c r="G83" s="117">
        <v>8.94</v>
      </c>
    </row>
    <row r="84" spans="1:7" x14ac:dyDescent="0.35">
      <c r="A84" s="117" t="s">
        <v>5365</v>
      </c>
      <c r="B84" s="117" t="s">
        <v>5366</v>
      </c>
      <c r="C84" s="117" t="s">
        <v>110</v>
      </c>
      <c r="D84" s="117">
        <v>2</v>
      </c>
      <c r="E84" s="117">
        <v>90</v>
      </c>
      <c r="F84" s="117">
        <v>7.59</v>
      </c>
      <c r="G84" s="117">
        <v>8.94</v>
      </c>
    </row>
    <row r="85" spans="1:7" x14ac:dyDescent="0.35">
      <c r="A85" s="117" t="s">
        <v>5367</v>
      </c>
      <c r="B85" s="117" t="s">
        <v>5368</v>
      </c>
      <c r="C85" s="117" t="s">
        <v>110</v>
      </c>
      <c r="D85" s="117">
        <v>1</v>
      </c>
      <c r="E85" s="117">
        <v>60</v>
      </c>
      <c r="F85" s="117">
        <v>7.59</v>
      </c>
      <c r="G85" s="117">
        <v>8.94</v>
      </c>
    </row>
    <row r="86" spans="1:7" x14ac:dyDescent="0.35">
      <c r="A86" s="117" t="s">
        <v>5369</v>
      </c>
      <c r="B86" s="117" t="s">
        <v>5370</v>
      </c>
      <c r="C86" s="117" t="s">
        <v>110</v>
      </c>
      <c r="D86" s="117">
        <v>2</v>
      </c>
      <c r="E86" s="117">
        <v>60</v>
      </c>
      <c r="F86" s="117">
        <v>7.59</v>
      </c>
      <c r="G86" s="117">
        <v>8.94</v>
      </c>
    </row>
    <row r="87" spans="1:7" x14ac:dyDescent="0.35">
      <c r="A87" s="117" t="s">
        <v>5371</v>
      </c>
      <c r="B87" s="117" t="s">
        <v>5372</v>
      </c>
      <c r="C87" s="117" t="s">
        <v>110</v>
      </c>
      <c r="D87" s="117">
        <v>3</v>
      </c>
      <c r="E87" s="117">
        <v>425</v>
      </c>
      <c r="F87" s="117">
        <v>7.59</v>
      </c>
      <c r="G87" s="117">
        <v>8.94</v>
      </c>
    </row>
    <row r="88" spans="1:7" x14ac:dyDescent="0.35">
      <c r="A88" s="117" t="s">
        <v>5373</v>
      </c>
      <c r="B88" s="117" t="s">
        <v>5195</v>
      </c>
      <c r="C88" s="117" t="s">
        <v>110</v>
      </c>
      <c r="D88" s="117">
        <v>3</v>
      </c>
      <c r="E88" s="117">
        <v>240</v>
      </c>
      <c r="F88" s="117">
        <v>7.59</v>
      </c>
      <c r="G88" s="117">
        <v>8.94</v>
      </c>
    </row>
    <row r="89" spans="1:7" x14ac:dyDescent="0.35">
      <c r="A89" s="117" t="s">
        <v>5374</v>
      </c>
      <c r="B89" s="117" t="s">
        <v>5375</v>
      </c>
      <c r="C89" s="117" t="s">
        <v>110</v>
      </c>
      <c r="D89" s="117">
        <v>3</v>
      </c>
      <c r="E89" s="117">
        <v>150</v>
      </c>
      <c r="F89" s="117">
        <v>7.59</v>
      </c>
      <c r="G89" s="117">
        <v>8.94</v>
      </c>
    </row>
    <row r="90" spans="1:7" x14ac:dyDescent="0.35">
      <c r="A90" s="117" t="s">
        <v>5376</v>
      </c>
      <c r="B90" s="117" t="s">
        <v>5377</v>
      </c>
      <c r="C90" s="117" t="s">
        <v>110</v>
      </c>
      <c r="D90" s="117">
        <v>3</v>
      </c>
      <c r="E90" s="117">
        <v>150</v>
      </c>
      <c r="F90" s="117">
        <v>7.59</v>
      </c>
      <c r="G90" s="117">
        <v>8.94</v>
      </c>
    </row>
    <row r="91" spans="1:7" x14ac:dyDescent="0.35">
      <c r="A91" s="117" t="s">
        <v>5378</v>
      </c>
      <c r="B91" s="117" t="s">
        <v>5379</v>
      </c>
      <c r="C91" s="117" t="s">
        <v>110</v>
      </c>
      <c r="D91" s="117">
        <v>3</v>
      </c>
      <c r="E91" s="117">
        <v>16</v>
      </c>
      <c r="F91" s="117">
        <v>7.59</v>
      </c>
      <c r="G91" s="117">
        <v>8.94</v>
      </c>
    </row>
    <row r="92" spans="1:7" x14ac:dyDescent="0.35">
      <c r="A92" s="117" t="s">
        <v>5380</v>
      </c>
      <c r="B92" s="117" t="s">
        <v>5381</v>
      </c>
      <c r="C92" s="117" t="s">
        <v>110</v>
      </c>
      <c r="D92" s="117">
        <v>2</v>
      </c>
      <c r="E92" s="117">
        <v>30</v>
      </c>
      <c r="F92" s="117">
        <v>7.59</v>
      </c>
      <c r="G92" s="117">
        <v>8.94</v>
      </c>
    </row>
    <row r="93" spans="1:7" x14ac:dyDescent="0.35">
      <c r="A93" s="117" t="s">
        <v>5382</v>
      </c>
      <c r="B93" s="117" t="s">
        <v>5383</v>
      </c>
      <c r="C93" s="117" t="s">
        <v>110</v>
      </c>
      <c r="D93" s="117">
        <v>2</v>
      </c>
      <c r="E93" s="117">
        <v>16</v>
      </c>
      <c r="F93" s="117">
        <v>7.59</v>
      </c>
      <c r="G93" s="117">
        <v>8.94</v>
      </c>
    </row>
    <row r="94" spans="1:7" x14ac:dyDescent="0.35">
      <c r="A94" s="117" t="s">
        <v>5384</v>
      </c>
      <c r="B94" s="117" t="s">
        <v>5385</v>
      </c>
      <c r="C94" s="117" t="s">
        <v>110</v>
      </c>
      <c r="D94" s="117">
        <v>1</v>
      </c>
      <c r="E94" s="117">
        <v>30</v>
      </c>
      <c r="F94" s="117">
        <v>7.59</v>
      </c>
      <c r="G94" s="117">
        <v>8.94</v>
      </c>
    </row>
    <row r="95" spans="1:7" x14ac:dyDescent="0.35">
      <c r="A95" s="117" t="s">
        <v>5386</v>
      </c>
      <c r="B95" s="117" t="s">
        <v>5387</v>
      </c>
      <c r="C95" s="117" t="s">
        <v>110</v>
      </c>
      <c r="D95" s="117">
        <v>2</v>
      </c>
      <c r="E95" s="117">
        <v>20</v>
      </c>
      <c r="F95" s="117">
        <v>7.59</v>
      </c>
      <c r="G95" s="117">
        <v>8.94</v>
      </c>
    </row>
    <row r="96" spans="1:7" x14ac:dyDescent="0.35">
      <c r="A96" s="117" t="s">
        <v>5388</v>
      </c>
      <c r="B96" s="117" t="s">
        <v>5389</v>
      </c>
      <c r="C96" s="117" t="s">
        <v>110</v>
      </c>
      <c r="D96" s="117">
        <v>2</v>
      </c>
      <c r="E96" s="117">
        <v>6</v>
      </c>
      <c r="F96" s="117">
        <v>7.59</v>
      </c>
      <c r="G96" s="117">
        <v>8.94</v>
      </c>
    </row>
    <row r="97" spans="1:7" x14ac:dyDescent="0.35">
      <c r="A97" s="117" t="s">
        <v>5390</v>
      </c>
      <c r="B97" s="117" t="s">
        <v>5391</v>
      </c>
      <c r="C97" s="117" t="s">
        <v>110</v>
      </c>
      <c r="D97" s="117">
        <v>3</v>
      </c>
      <c r="E97" s="117">
        <v>30</v>
      </c>
      <c r="F97" s="117">
        <v>7.59</v>
      </c>
      <c r="G97" s="117">
        <v>8.94</v>
      </c>
    </row>
    <row r="98" spans="1:7" x14ac:dyDescent="0.35">
      <c r="A98" s="117" t="s">
        <v>5392</v>
      </c>
      <c r="B98" s="117" t="s">
        <v>5393</v>
      </c>
      <c r="C98" s="117" t="s">
        <v>110</v>
      </c>
      <c r="D98" s="117">
        <v>1</v>
      </c>
      <c r="E98" s="117">
        <v>30</v>
      </c>
      <c r="F98" s="117">
        <v>7.59</v>
      </c>
      <c r="G98" s="117">
        <v>8.94</v>
      </c>
    </row>
    <row r="99" spans="1:7" x14ac:dyDescent="0.35">
      <c r="A99" s="117" t="s">
        <v>5394</v>
      </c>
      <c r="B99" s="117" t="s">
        <v>5395</v>
      </c>
      <c r="C99" s="117" t="s">
        <v>110</v>
      </c>
      <c r="D99" s="117">
        <v>1</v>
      </c>
      <c r="E99" s="117">
        <v>90</v>
      </c>
      <c r="F99" s="117">
        <v>7.59</v>
      </c>
      <c r="G99" s="117">
        <v>8.94</v>
      </c>
    </row>
    <row r="100" spans="1:7" x14ac:dyDescent="0.35">
      <c r="A100" s="117" t="s">
        <v>5396</v>
      </c>
      <c r="B100" s="117" t="s">
        <v>5397</v>
      </c>
      <c r="C100" s="117" t="s">
        <v>110</v>
      </c>
      <c r="D100" s="117">
        <v>2</v>
      </c>
      <c r="E100" s="117">
        <v>150</v>
      </c>
      <c r="F100" s="117">
        <v>7.59</v>
      </c>
      <c r="G100" s="117">
        <v>8.94</v>
      </c>
    </row>
    <row r="101" spans="1:7" x14ac:dyDescent="0.35">
      <c r="A101" s="117" t="s">
        <v>5398</v>
      </c>
      <c r="B101" s="117" t="s">
        <v>5399</v>
      </c>
      <c r="C101" s="117" t="s">
        <v>110</v>
      </c>
      <c r="D101" s="117">
        <v>2</v>
      </c>
      <c r="E101" s="117">
        <v>50</v>
      </c>
      <c r="F101" s="117">
        <v>7.59</v>
      </c>
      <c r="G101" s="117">
        <v>8.94</v>
      </c>
    </row>
    <row r="102" spans="1:7" x14ac:dyDescent="0.35">
      <c r="A102" s="117" t="s">
        <v>5400</v>
      </c>
      <c r="B102" s="117" t="s">
        <v>5401</v>
      </c>
      <c r="C102" s="117" t="s">
        <v>110</v>
      </c>
      <c r="D102" s="117">
        <v>3</v>
      </c>
      <c r="E102" s="117">
        <v>200</v>
      </c>
      <c r="F102" s="117">
        <v>7.59</v>
      </c>
      <c r="G102" s="117">
        <v>8.94</v>
      </c>
    </row>
    <row r="103" spans="1:7" x14ac:dyDescent="0.35">
      <c r="A103" s="117" t="s">
        <v>5402</v>
      </c>
      <c r="B103" s="117" t="s">
        <v>5403</v>
      </c>
      <c r="C103" s="117" t="s">
        <v>110</v>
      </c>
      <c r="D103" s="117">
        <v>3</v>
      </c>
      <c r="E103" s="117">
        <v>200</v>
      </c>
      <c r="F103" s="117">
        <v>7.59</v>
      </c>
      <c r="G103" s="117">
        <v>8.94</v>
      </c>
    </row>
    <row r="104" spans="1:7" x14ac:dyDescent="0.35">
      <c r="A104" s="117" t="s">
        <v>5404</v>
      </c>
      <c r="B104" s="117" t="s">
        <v>5405</v>
      </c>
      <c r="C104" s="117" t="s">
        <v>110</v>
      </c>
      <c r="D104" s="117">
        <v>1</v>
      </c>
      <c r="E104" s="117">
        <v>16</v>
      </c>
      <c r="F104" s="117">
        <v>7.59</v>
      </c>
      <c r="G104" s="117">
        <v>8.94</v>
      </c>
    </row>
    <row r="105" spans="1:7" x14ac:dyDescent="0.35">
      <c r="A105" s="117" t="s">
        <v>5406</v>
      </c>
      <c r="B105" s="117" t="s">
        <v>5407</v>
      </c>
      <c r="C105" s="117" t="s">
        <v>110</v>
      </c>
      <c r="D105" s="117">
        <v>2</v>
      </c>
      <c r="E105" s="117">
        <v>20</v>
      </c>
      <c r="F105" s="117">
        <v>7.59</v>
      </c>
      <c r="G105" s="117">
        <v>8.94</v>
      </c>
    </row>
    <row r="106" spans="1:7" x14ac:dyDescent="0.35">
      <c r="A106" s="117" t="s">
        <v>5408</v>
      </c>
      <c r="B106" s="117" t="s">
        <v>5409</v>
      </c>
      <c r="C106" s="117" t="s">
        <v>110</v>
      </c>
      <c r="D106" s="117">
        <v>2</v>
      </c>
      <c r="E106" s="117">
        <v>20</v>
      </c>
      <c r="F106" s="117">
        <v>7.59</v>
      </c>
      <c r="G106" s="117">
        <v>8.94</v>
      </c>
    </row>
    <row r="107" spans="1:7" x14ac:dyDescent="0.35">
      <c r="A107" s="117" t="s">
        <v>5410</v>
      </c>
      <c r="B107" s="117" t="s">
        <v>5411</v>
      </c>
      <c r="C107" s="117" t="s">
        <v>110</v>
      </c>
      <c r="D107" s="117">
        <v>2</v>
      </c>
      <c r="E107" s="117">
        <v>70</v>
      </c>
      <c r="F107" s="117">
        <v>7.59</v>
      </c>
      <c r="G107" s="117">
        <v>8.94</v>
      </c>
    </row>
    <row r="108" spans="1:7" x14ac:dyDescent="0.35">
      <c r="A108" s="117" t="s">
        <v>5412</v>
      </c>
      <c r="B108" s="117" t="s">
        <v>5413</v>
      </c>
      <c r="C108" s="117" t="s">
        <v>110</v>
      </c>
      <c r="D108" s="117">
        <v>2</v>
      </c>
      <c r="E108" s="117">
        <v>15</v>
      </c>
      <c r="F108" s="117">
        <v>7.59</v>
      </c>
      <c r="G108" s="117">
        <v>8.94</v>
      </c>
    </row>
    <row r="109" spans="1:7" x14ac:dyDescent="0.35">
      <c r="A109" s="117" t="s">
        <v>5414</v>
      </c>
      <c r="B109" s="117" t="s">
        <v>5415</v>
      </c>
      <c r="C109" s="117" t="s">
        <v>110</v>
      </c>
      <c r="D109" s="117">
        <v>2</v>
      </c>
      <c r="E109" s="117">
        <v>24</v>
      </c>
      <c r="F109" s="117">
        <v>7.59</v>
      </c>
      <c r="G109" s="117">
        <v>8.94</v>
      </c>
    </row>
    <row r="110" spans="1:7" x14ac:dyDescent="0.35">
      <c r="A110" s="117" t="s">
        <v>5416</v>
      </c>
      <c r="B110" s="117" t="s">
        <v>5417</v>
      </c>
      <c r="C110" s="117" t="s">
        <v>110</v>
      </c>
      <c r="D110" s="117">
        <v>2</v>
      </c>
      <c r="E110" s="117">
        <v>10</v>
      </c>
      <c r="F110" s="117">
        <v>7.59</v>
      </c>
      <c r="G110" s="117">
        <v>8.94</v>
      </c>
    </row>
    <row r="111" spans="1:7" x14ac:dyDescent="0.35">
      <c r="A111" s="117" t="s">
        <v>5418</v>
      </c>
      <c r="B111" s="117" t="s">
        <v>5419</v>
      </c>
      <c r="C111" s="117" t="s">
        <v>110</v>
      </c>
      <c r="D111" s="117">
        <v>2</v>
      </c>
      <c r="E111" s="117">
        <v>50</v>
      </c>
      <c r="F111" s="117">
        <v>7.59</v>
      </c>
      <c r="G111" s="117">
        <v>8.94</v>
      </c>
    </row>
    <row r="112" spans="1:7" x14ac:dyDescent="0.35">
      <c r="A112" s="117" t="s">
        <v>5420</v>
      </c>
      <c r="B112" s="117" t="s">
        <v>5421</v>
      </c>
      <c r="C112" s="117" t="s">
        <v>110</v>
      </c>
      <c r="D112" s="117">
        <v>3</v>
      </c>
      <c r="E112" s="117">
        <v>90</v>
      </c>
      <c r="F112" s="117">
        <v>7.59</v>
      </c>
      <c r="G112" s="117">
        <v>8.94</v>
      </c>
    </row>
    <row r="113" spans="1:7" x14ac:dyDescent="0.35">
      <c r="A113" s="117" t="s">
        <v>5422</v>
      </c>
      <c r="B113" s="117" t="s">
        <v>5423</v>
      </c>
      <c r="C113" s="117" t="s">
        <v>110</v>
      </c>
      <c r="D113" s="117">
        <v>2</v>
      </c>
      <c r="E113" s="117">
        <v>60</v>
      </c>
      <c r="F113" s="117">
        <v>7.59</v>
      </c>
      <c r="G113" s="117">
        <v>8.94</v>
      </c>
    </row>
    <row r="114" spans="1:7" x14ac:dyDescent="0.35">
      <c r="A114" s="117" t="s">
        <v>5425</v>
      </c>
      <c r="B114" s="117" t="s">
        <v>5426</v>
      </c>
      <c r="C114" s="117" t="s">
        <v>110</v>
      </c>
      <c r="D114" s="117">
        <v>2</v>
      </c>
      <c r="E114" s="117">
        <v>150</v>
      </c>
      <c r="F114" s="117">
        <v>7.59</v>
      </c>
      <c r="G114" s="117">
        <v>8.94</v>
      </c>
    </row>
    <row r="115" spans="1:7" x14ac:dyDescent="0.35">
      <c r="A115" s="117" t="s">
        <v>5427</v>
      </c>
      <c r="B115" s="117" t="s">
        <v>5428</v>
      </c>
      <c r="C115" s="117" t="s">
        <v>110</v>
      </c>
      <c r="D115" s="117">
        <v>2</v>
      </c>
      <c r="E115" s="117">
        <v>30</v>
      </c>
      <c r="F115" s="117">
        <v>7.59</v>
      </c>
      <c r="G115" s="117">
        <v>8.94</v>
      </c>
    </row>
    <row r="116" spans="1:7" x14ac:dyDescent="0.35">
      <c r="A116" s="117" t="s">
        <v>5429</v>
      </c>
      <c r="B116" s="117" t="s">
        <v>5430</v>
      </c>
      <c r="C116" s="117" t="s">
        <v>110</v>
      </c>
      <c r="D116" s="117">
        <v>2</v>
      </c>
      <c r="E116" s="117">
        <v>20</v>
      </c>
      <c r="F116" s="117">
        <v>7.59</v>
      </c>
      <c r="G116" s="117">
        <v>8.94</v>
      </c>
    </row>
    <row r="117" spans="1:7" x14ac:dyDescent="0.35">
      <c r="A117" s="117" t="s">
        <v>5431</v>
      </c>
      <c r="B117" s="117" t="s">
        <v>5432</v>
      </c>
      <c r="C117" s="117" t="s">
        <v>110</v>
      </c>
      <c r="D117" s="117">
        <v>2</v>
      </c>
      <c r="E117" s="117">
        <v>80</v>
      </c>
      <c r="F117" s="117">
        <v>7.59</v>
      </c>
      <c r="G117" s="117">
        <v>8.94</v>
      </c>
    </row>
    <row r="118" spans="1:7" x14ac:dyDescent="0.35">
      <c r="A118" s="117" t="s">
        <v>5433</v>
      </c>
      <c r="B118" s="117" t="s">
        <v>5434</v>
      </c>
      <c r="C118" s="117" t="s">
        <v>110</v>
      </c>
      <c r="D118" s="117">
        <v>2</v>
      </c>
      <c r="E118" s="117">
        <v>15</v>
      </c>
      <c r="F118" s="117">
        <v>7.59</v>
      </c>
      <c r="G118" s="117">
        <v>8.94</v>
      </c>
    </row>
    <row r="119" spans="1:7" x14ac:dyDescent="0.35">
      <c r="A119" s="117" t="s">
        <v>5435</v>
      </c>
      <c r="B119" s="117" t="s">
        <v>5436</v>
      </c>
      <c r="C119" s="117" t="s">
        <v>110</v>
      </c>
      <c r="D119" s="117">
        <v>3</v>
      </c>
      <c r="E119" s="117">
        <v>160</v>
      </c>
      <c r="F119" s="117">
        <v>7.59</v>
      </c>
      <c r="G119" s="117">
        <v>8.94</v>
      </c>
    </row>
    <row r="120" spans="1:7" x14ac:dyDescent="0.35">
      <c r="A120" s="117" t="s">
        <v>5437</v>
      </c>
      <c r="B120" s="117" t="s">
        <v>5438</v>
      </c>
      <c r="C120" s="117" t="s">
        <v>110</v>
      </c>
      <c r="D120" s="117">
        <v>2</v>
      </c>
      <c r="E120" s="117">
        <v>60</v>
      </c>
      <c r="F120" s="117">
        <v>7.59</v>
      </c>
      <c r="G120" s="117">
        <v>8.94</v>
      </c>
    </row>
    <row r="121" spans="1:7" x14ac:dyDescent="0.35">
      <c r="A121" s="117" t="s">
        <v>5439</v>
      </c>
      <c r="B121" s="117" t="s">
        <v>5440</v>
      </c>
      <c r="C121" s="117" t="s">
        <v>110</v>
      </c>
      <c r="D121" s="117">
        <v>2</v>
      </c>
      <c r="E121" s="117">
        <v>60</v>
      </c>
      <c r="F121" s="117">
        <v>7.59</v>
      </c>
      <c r="G121" s="117">
        <v>8.94</v>
      </c>
    </row>
    <row r="122" spans="1:7" x14ac:dyDescent="0.35">
      <c r="A122" s="117" t="s">
        <v>5441</v>
      </c>
      <c r="B122" s="117" t="s">
        <v>5442</v>
      </c>
      <c r="C122" s="117" t="s">
        <v>110</v>
      </c>
      <c r="D122" s="117">
        <v>2</v>
      </c>
      <c r="E122" s="117">
        <v>90</v>
      </c>
      <c r="F122" s="117">
        <v>7.59</v>
      </c>
      <c r="G122" s="117">
        <v>8.94</v>
      </c>
    </row>
    <row r="123" spans="1:7" x14ac:dyDescent="0.35">
      <c r="A123" s="117" t="s">
        <v>5443</v>
      </c>
      <c r="B123" s="117" t="s">
        <v>5444</v>
      </c>
      <c r="C123" s="117" t="s">
        <v>110</v>
      </c>
      <c r="D123" s="117">
        <v>2</v>
      </c>
      <c r="E123" s="117">
        <v>30</v>
      </c>
      <c r="F123" s="117">
        <v>7.59</v>
      </c>
      <c r="G123" s="117">
        <v>8.94</v>
      </c>
    </row>
    <row r="124" spans="1:7" x14ac:dyDescent="0.35">
      <c r="A124" s="117" t="s">
        <v>5445</v>
      </c>
      <c r="B124" s="117" t="s">
        <v>5446</v>
      </c>
      <c r="C124" s="117" t="s">
        <v>110</v>
      </c>
      <c r="D124" s="117">
        <v>2</v>
      </c>
      <c r="E124" s="117">
        <v>90</v>
      </c>
      <c r="F124" s="117">
        <v>7.59</v>
      </c>
      <c r="G124" s="117">
        <v>8.94</v>
      </c>
    </row>
    <row r="125" spans="1:7" x14ac:dyDescent="0.35">
      <c r="A125" s="117" t="s">
        <v>5447</v>
      </c>
      <c r="B125" s="117" t="s">
        <v>5448</v>
      </c>
      <c r="C125" s="117" t="s">
        <v>110</v>
      </c>
      <c r="D125" s="117">
        <v>2</v>
      </c>
      <c r="E125" s="117">
        <v>60</v>
      </c>
      <c r="F125" s="117">
        <v>7.59</v>
      </c>
      <c r="G125" s="117">
        <v>8.94</v>
      </c>
    </row>
    <row r="126" spans="1:7" x14ac:dyDescent="0.35">
      <c r="A126" s="117" t="s">
        <v>5449</v>
      </c>
      <c r="B126" s="117" t="s">
        <v>5450</v>
      </c>
      <c r="C126" s="117" t="s">
        <v>110</v>
      </c>
      <c r="D126" s="117">
        <v>2</v>
      </c>
      <c r="E126" s="117">
        <v>30</v>
      </c>
      <c r="F126" s="117">
        <v>7.59</v>
      </c>
      <c r="G126" s="117">
        <v>8.94</v>
      </c>
    </row>
    <row r="127" spans="1:7" x14ac:dyDescent="0.35">
      <c r="A127" s="117" t="s">
        <v>5451</v>
      </c>
      <c r="B127" s="117" t="s">
        <v>5452</v>
      </c>
      <c r="C127" s="117" t="s">
        <v>110</v>
      </c>
      <c r="D127" s="117">
        <v>2</v>
      </c>
      <c r="E127" s="117">
        <v>30</v>
      </c>
      <c r="F127" s="117">
        <v>7.59</v>
      </c>
      <c r="G127" s="117">
        <v>8.94</v>
      </c>
    </row>
    <row r="128" spans="1:7" x14ac:dyDescent="0.35">
      <c r="A128" s="117" t="s">
        <v>5453</v>
      </c>
      <c r="B128" s="117" t="s">
        <v>5454</v>
      </c>
      <c r="C128" s="117" t="s">
        <v>110</v>
      </c>
      <c r="D128" s="117">
        <v>2</v>
      </c>
      <c r="E128" s="117">
        <v>150</v>
      </c>
      <c r="F128" s="117">
        <v>7.59</v>
      </c>
      <c r="G128" s="117">
        <v>8.94</v>
      </c>
    </row>
    <row r="129" spans="1:7" x14ac:dyDescent="0.35">
      <c r="A129" s="117" t="s">
        <v>5455</v>
      </c>
      <c r="B129" s="117" t="s">
        <v>5456</v>
      </c>
      <c r="C129" s="117" t="s">
        <v>110</v>
      </c>
      <c r="D129" s="117">
        <v>3</v>
      </c>
      <c r="E129" s="117">
        <v>90</v>
      </c>
      <c r="F129" s="117">
        <v>7.59</v>
      </c>
      <c r="G129" s="117">
        <v>8.94</v>
      </c>
    </row>
    <row r="130" spans="1:7" x14ac:dyDescent="0.35">
      <c r="A130" s="117" t="s">
        <v>5457</v>
      </c>
      <c r="B130" s="117" t="s">
        <v>5458</v>
      </c>
      <c r="C130" s="117" t="s">
        <v>110</v>
      </c>
      <c r="D130" s="117">
        <v>2</v>
      </c>
      <c r="E130" s="117">
        <v>30</v>
      </c>
      <c r="F130" s="117">
        <v>7.59</v>
      </c>
      <c r="G130" s="117">
        <v>8.94</v>
      </c>
    </row>
    <row r="131" spans="1:7" x14ac:dyDescent="0.35">
      <c r="A131" s="117" t="s">
        <v>5459</v>
      </c>
      <c r="B131" s="117" t="s">
        <v>5460</v>
      </c>
      <c r="C131" s="117" t="s">
        <v>110</v>
      </c>
      <c r="D131" s="117">
        <v>2</v>
      </c>
      <c r="E131" s="117">
        <v>50</v>
      </c>
      <c r="F131" s="117">
        <v>7.59</v>
      </c>
      <c r="G131" s="117">
        <v>8.94</v>
      </c>
    </row>
    <row r="132" spans="1:7" x14ac:dyDescent="0.35">
      <c r="A132" s="117" t="s">
        <v>5461</v>
      </c>
      <c r="B132" s="117" t="s">
        <v>5462</v>
      </c>
      <c r="C132" s="117" t="s">
        <v>110</v>
      </c>
      <c r="D132" s="117">
        <v>2</v>
      </c>
      <c r="E132" s="117">
        <v>110</v>
      </c>
      <c r="F132" s="117">
        <v>7.59</v>
      </c>
      <c r="G132" s="117">
        <v>8.94</v>
      </c>
    </row>
    <row r="133" spans="1:7" x14ac:dyDescent="0.35">
      <c r="A133" s="117" t="s">
        <v>5463</v>
      </c>
      <c r="B133" s="117" t="s">
        <v>5464</v>
      </c>
      <c r="C133" s="117" t="s">
        <v>110</v>
      </c>
      <c r="D133" s="117">
        <v>2</v>
      </c>
      <c r="E133" s="117">
        <v>60</v>
      </c>
      <c r="F133" s="117">
        <v>7.59</v>
      </c>
      <c r="G133" s="117">
        <v>8.94</v>
      </c>
    </row>
    <row r="134" spans="1:7" x14ac:dyDescent="0.35">
      <c r="A134" s="117" t="s">
        <v>5465</v>
      </c>
      <c r="B134" s="117" t="s">
        <v>5466</v>
      </c>
      <c r="C134" s="117" t="s">
        <v>110</v>
      </c>
      <c r="D134" s="117">
        <v>2</v>
      </c>
      <c r="E134" s="117">
        <v>60</v>
      </c>
      <c r="F134" s="117">
        <v>7.59</v>
      </c>
      <c r="G134" s="117">
        <v>8.94</v>
      </c>
    </row>
    <row r="135" spans="1:7" x14ac:dyDescent="0.35">
      <c r="A135" s="117" t="s">
        <v>5467</v>
      </c>
      <c r="B135" s="117" t="s">
        <v>5468</v>
      </c>
      <c r="C135" s="117" t="s">
        <v>110</v>
      </c>
      <c r="D135" s="117">
        <v>1</v>
      </c>
      <c r="E135" s="117">
        <v>200</v>
      </c>
      <c r="F135" s="117">
        <v>7.59</v>
      </c>
      <c r="G135" s="117">
        <v>8.94</v>
      </c>
    </row>
    <row r="136" spans="1:7" x14ac:dyDescent="0.35">
      <c r="A136" s="117" t="s">
        <v>5469</v>
      </c>
      <c r="B136" s="117" t="s">
        <v>5470</v>
      </c>
      <c r="C136" s="117" t="s">
        <v>110</v>
      </c>
      <c r="D136" s="117">
        <v>2</v>
      </c>
      <c r="E136" s="117">
        <v>130</v>
      </c>
      <c r="F136" s="117">
        <v>7.59</v>
      </c>
      <c r="G136" s="117">
        <v>8.94</v>
      </c>
    </row>
    <row r="137" spans="1:7" x14ac:dyDescent="0.35">
      <c r="A137" s="117" t="s">
        <v>5471</v>
      </c>
      <c r="B137" s="117" t="s">
        <v>5472</v>
      </c>
      <c r="C137" s="117" t="s">
        <v>110</v>
      </c>
      <c r="D137" s="117">
        <v>2</v>
      </c>
      <c r="E137" s="117">
        <v>185</v>
      </c>
      <c r="F137" s="117">
        <v>7.59</v>
      </c>
      <c r="G137" s="117">
        <v>8.94</v>
      </c>
    </row>
    <row r="138" spans="1:7" x14ac:dyDescent="0.35">
      <c r="A138" s="117" t="s">
        <v>5473</v>
      </c>
      <c r="B138" s="117" t="s">
        <v>5474</v>
      </c>
      <c r="C138" s="117" t="s">
        <v>110</v>
      </c>
      <c r="D138" s="117">
        <v>2</v>
      </c>
      <c r="E138" s="117">
        <v>60</v>
      </c>
      <c r="F138" s="117">
        <v>7.59</v>
      </c>
      <c r="G138" s="117">
        <v>8.94</v>
      </c>
    </row>
    <row r="139" spans="1:7" x14ac:dyDescent="0.35">
      <c r="A139" s="117" t="s">
        <v>5475</v>
      </c>
      <c r="B139" s="117" t="s">
        <v>5476</v>
      </c>
      <c r="C139" s="117" t="s">
        <v>110</v>
      </c>
      <c r="D139" s="117">
        <v>2</v>
      </c>
      <c r="E139" s="117">
        <v>330</v>
      </c>
      <c r="F139" s="117">
        <v>7.59</v>
      </c>
      <c r="G139" s="117">
        <v>8.94</v>
      </c>
    </row>
    <row r="140" spans="1:7" x14ac:dyDescent="0.35">
      <c r="A140" s="117" t="s">
        <v>5477</v>
      </c>
      <c r="B140" s="117" t="s">
        <v>5478</v>
      </c>
      <c r="C140" s="117" t="s">
        <v>110</v>
      </c>
      <c r="D140" s="117">
        <v>3</v>
      </c>
      <c r="E140" s="117">
        <v>24</v>
      </c>
      <c r="F140" s="117">
        <v>7.59</v>
      </c>
      <c r="G140" s="117">
        <v>8.94</v>
      </c>
    </row>
    <row r="141" spans="1:7" x14ac:dyDescent="0.35">
      <c r="A141" s="117" t="s">
        <v>5479</v>
      </c>
      <c r="B141" s="117" t="s">
        <v>5480</v>
      </c>
      <c r="C141" s="117" t="s">
        <v>110</v>
      </c>
      <c r="D141" s="117">
        <v>3</v>
      </c>
      <c r="E141" s="117">
        <v>60</v>
      </c>
      <c r="F141" s="117">
        <v>7.59</v>
      </c>
      <c r="G141" s="117">
        <v>8.94</v>
      </c>
    </row>
    <row r="142" spans="1:7" x14ac:dyDescent="0.35">
      <c r="A142" s="117" t="s">
        <v>5481</v>
      </c>
      <c r="B142" s="117" t="s">
        <v>5482</v>
      </c>
      <c r="C142" s="117" t="s">
        <v>110</v>
      </c>
      <c r="D142" s="117">
        <v>1</v>
      </c>
      <c r="E142" s="117">
        <v>50</v>
      </c>
      <c r="F142" s="117">
        <v>7.59</v>
      </c>
      <c r="G142" s="117">
        <v>8.94</v>
      </c>
    </row>
    <row r="143" spans="1:7" x14ac:dyDescent="0.35">
      <c r="A143" s="117" t="s">
        <v>5483</v>
      </c>
      <c r="B143" s="117" t="s">
        <v>5484</v>
      </c>
      <c r="C143" s="117" t="s">
        <v>110</v>
      </c>
      <c r="D143" s="117">
        <v>2</v>
      </c>
      <c r="E143" s="117">
        <v>40</v>
      </c>
      <c r="F143" s="117">
        <v>7.59</v>
      </c>
      <c r="G143" s="117">
        <v>8.94</v>
      </c>
    </row>
    <row r="144" spans="1:7" x14ac:dyDescent="0.35">
      <c r="A144" s="117" t="s">
        <v>5485</v>
      </c>
      <c r="B144" s="117" t="s">
        <v>5486</v>
      </c>
      <c r="C144" s="117" t="s">
        <v>110</v>
      </c>
      <c r="D144" s="117">
        <v>2</v>
      </c>
      <c r="E144" s="117">
        <v>180</v>
      </c>
      <c r="F144" s="117">
        <v>7.59</v>
      </c>
      <c r="G144" s="117">
        <v>8.94</v>
      </c>
    </row>
    <row r="145" spans="1:7" x14ac:dyDescent="0.35">
      <c r="A145" s="117" t="s">
        <v>5487</v>
      </c>
      <c r="B145" s="117" t="s">
        <v>5488</v>
      </c>
      <c r="C145" s="117" t="s">
        <v>110</v>
      </c>
      <c r="D145" s="117">
        <v>2</v>
      </c>
      <c r="E145" s="117">
        <v>120</v>
      </c>
      <c r="F145" s="117">
        <v>7.59</v>
      </c>
      <c r="G145" s="117">
        <v>8.94</v>
      </c>
    </row>
    <row r="146" spans="1:7" x14ac:dyDescent="0.35">
      <c r="A146" s="117" t="s">
        <v>5489</v>
      </c>
      <c r="B146" s="117" t="s">
        <v>5490</v>
      </c>
      <c r="C146" s="117" t="s">
        <v>110</v>
      </c>
      <c r="D146" s="117">
        <v>1</v>
      </c>
      <c r="E146" s="117">
        <v>8</v>
      </c>
      <c r="F146" s="117">
        <v>7.59</v>
      </c>
      <c r="G146" s="117">
        <v>8.94</v>
      </c>
    </row>
    <row r="147" spans="1:7" x14ac:dyDescent="0.35">
      <c r="A147" s="117" t="s">
        <v>5491</v>
      </c>
      <c r="B147" s="117" t="s">
        <v>5492</v>
      </c>
      <c r="C147" s="117" t="s">
        <v>110</v>
      </c>
      <c r="D147" s="117">
        <v>2</v>
      </c>
      <c r="E147" s="117">
        <v>8</v>
      </c>
      <c r="F147" s="117">
        <v>7.59</v>
      </c>
      <c r="G147" s="117">
        <v>8.94</v>
      </c>
    </row>
    <row r="148" spans="1:7" x14ac:dyDescent="0.35">
      <c r="A148" s="117" t="s">
        <v>5493</v>
      </c>
      <c r="B148" s="117" t="s">
        <v>5494</v>
      </c>
      <c r="C148" s="117" t="s">
        <v>110</v>
      </c>
      <c r="D148" s="117">
        <v>2</v>
      </c>
      <c r="E148" s="117">
        <v>40</v>
      </c>
      <c r="F148" s="117">
        <v>7.59</v>
      </c>
      <c r="G148" s="117">
        <v>8.94</v>
      </c>
    </row>
    <row r="149" spans="1:7" x14ac:dyDescent="0.35">
      <c r="A149" s="117" t="s">
        <v>5495</v>
      </c>
      <c r="B149" s="117" t="s">
        <v>5496</v>
      </c>
      <c r="C149" s="117" t="s">
        <v>110</v>
      </c>
      <c r="D149" s="117">
        <v>2</v>
      </c>
      <c r="E149" s="117">
        <v>20</v>
      </c>
      <c r="F149" s="117">
        <v>7.59</v>
      </c>
      <c r="G149" s="117">
        <v>8.94</v>
      </c>
    </row>
    <row r="150" spans="1:7" x14ac:dyDescent="0.35">
      <c r="A150" s="117" t="s">
        <v>5497</v>
      </c>
      <c r="B150" s="117" t="s">
        <v>5498</v>
      </c>
      <c r="C150" s="117" t="s">
        <v>110</v>
      </c>
      <c r="D150" s="117">
        <v>1</v>
      </c>
      <c r="E150" s="117">
        <v>8</v>
      </c>
      <c r="F150" s="117">
        <v>7.59</v>
      </c>
      <c r="G150" s="117">
        <v>8.94</v>
      </c>
    </row>
    <row r="151" spans="1:7" x14ac:dyDescent="0.35">
      <c r="A151" s="117" t="s">
        <v>5499</v>
      </c>
      <c r="B151" s="117" t="s">
        <v>5500</v>
      </c>
      <c r="C151" s="117" t="s">
        <v>110</v>
      </c>
      <c r="D151" s="117">
        <v>3</v>
      </c>
      <c r="E151" s="117">
        <v>8</v>
      </c>
      <c r="F151" s="117">
        <v>7.59</v>
      </c>
      <c r="G151" s="117">
        <v>8.94</v>
      </c>
    </row>
    <row r="152" spans="1:7" x14ac:dyDescent="0.35">
      <c r="A152" s="117" t="s">
        <v>5501</v>
      </c>
      <c r="B152" s="117" t="s">
        <v>5502</v>
      </c>
      <c r="C152" s="117" t="s">
        <v>110</v>
      </c>
      <c r="D152" s="117">
        <v>2</v>
      </c>
      <c r="E152" s="117">
        <v>100</v>
      </c>
      <c r="F152" s="117">
        <v>7.59</v>
      </c>
      <c r="G152" s="117">
        <v>8.94</v>
      </c>
    </row>
    <row r="153" spans="1:7" x14ac:dyDescent="0.35">
      <c r="A153" s="117" t="s">
        <v>5503</v>
      </c>
      <c r="B153" s="117" t="s">
        <v>5504</v>
      </c>
      <c r="C153" s="117" t="s">
        <v>110</v>
      </c>
      <c r="D153" s="117">
        <v>3</v>
      </c>
      <c r="E153" s="117">
        <v>8</v>
      </c>
      <c r="F153" s="117">
        <v>7.59</v>
      </c>
      <c r="G153" s="117">
        <v>8.94</v>
      </c>
    </row>
    <row r="154" spans="1:7" x14ac:dyDescent="0.35">
      <c r="A154" s="117" t="s">
        <v>5505</v>
      </c>
      <c r="B154" s="117" t="s">
        <v>5506</v>
      </c>
      <c r="C154" s="117" t="s">
        <v>110</v>
      </c>
      <c r="D154" s="117">
        <v>2</v>
      </c>
      <c r="E154" s="117">
        <v>6</v>
      </c>
      <c r="F154" s="117">
        <v>7.59</v>
      </c>
      <c r="G154" s="117">
        <v>8.94</v>
      </c>
    </row>
    <row r="155" spans="1:7" x14ac:dyDescent="0.35">
      <c r="A155" s="117" t="s">
        <v>5507</v>
      </c>
      <c r="B155" s="117" t="s">
        <v>5508</v>
      </c>
      <c r="C155" s="117" t="s">
        <v>110</v>
      </c>
      <c r="D155" s="117">
        <v>2</v>
      </c>
      <c r="E155" s="117">
        <v>16</v>
      </c>
      <c r="F155" s="117">
        <v>7.59</v>
      </c>
      <c r="G155" s="117">
        <v>8.94</v>
      </c>
    </row>
    <row r="156" spans="1:7" x14ac:dyDescent="0.35">
      <c r="A156" s="117" t="s">
        <v>5509</v>
      </c>
      <c r="B156" s="117" t="s">
        <v>5510</v>
      </c>
      <c r="C156" s="117" t="s">
        <v>110</v>
      </c>
      <c r="D156" s="117">
        <v>2</v>
      </c>
      <c r="E156" s="117">
        <v>10</v>
      </c>
      <c r="F156" s="117">
        <v>7.59</v>
      </c>
      <c r="G156" s="117">
        <v>8.94</v>
      </c>
    </row>
    <row r="157" spans="1:7" x14ac:dyDescent="0.35">
      <c r="A157" s="117" t="s">
        <v>5511</v>
      </c>
      <c r="B157" s="117" t="s">
        <v>5512</v>
      </c>
      <c r="C157" s="117" t="s">
        <v>110</v>
      </c>
      <c r="D157" s="117">
        <v>2</v>
      </c>
      <c r="E157" s="117">
        <v>6</v>
      </c>
      <c r="F157" s="117">
        <v>7.59</v>
      </c>
      <c r="G157" s="117">
        <v>8.94</v>
      </c>
    </row>
    <row r="158" spans="1:7" x14ac:dyDescent="0.35">
      <c r="A158" s="117" t="s">
        <v>5513</v>
      </c>
      <c r="B158" s="117" t="s">
        <v>5514</v>
      </c>
      <c r="C158" s="117" t="s">
        <v>110</v>
      </c>
      <c r="D158" s="117">
        <v>2</v>
      </c>
      <c r="E158" s="117">
        <v>115</v>
      </c>
      <c r="F158" s="117">
        <v>7.59</v>
      </c>
      <c r="G158" s="117">
        <v>8.94</v>
      </c>
    </row>
    <row r="159" spans="1:7" x14ac:dyDescent="0.35">
      <c r="A159" s="117" t="s">
        <v>5515</v>
      </c>
      <c r="B159" s="117" t="s">
        <v>5516</v>
      </c>
      <c r="C159" s="117" t="s">
        <v>110</v>
      </c>
      <c r="D159" s="117">
        <v>2</v>
      </c>
      <c r="E159" s="117">
        <v>16</v>
      </c>
      <c r="F159" s="117">
        <v>7.59</v>
      </c>
      <c r="G159" s="117">
        <v>8.94</v>
      </c>
    </row>
    <row r="160" spans="1:7" x14ac:dyDescent="0.35">
      <c r="A160" s="117" t="s">
        <v>5517</v>
      </c>
      <c r="B160" s="117" t="s">
        <v>5518</v>
      </c>
      <c r="C160" s="117" t="s">
        <v>110</v>
      </c>
      <c r="D160" s="117">
        <v>1</v>
      </c>
      <c r="E160" s="117">
        <v>30</v>
      </c>
      <c r="F160" s="117">
        <v>7.59</v>
      </c>
      <c r="G160" s="117">
        <v>8.94</v>
      </c>
    </row>
    <row r="161" spans="1:7" x14ac:dyDescent="0.35">
      <c r="A161" s="117" t="s">
        <v>5519</v>
      </c>
      <c r="B161" s="117" t="s">
        <v>5520</v>
      </c>
      <c r="C161" s="117" t="s">
        <v>110</v>
      </c>
      <c r="D161" s="117">
        <v>1</v>
      </c>
      <c r="E161" s="117">
        <v>20</v>
      </c>
      <c r="F161" s="117">
        <v>7.59</v>
      </c>
      <c r="G161" s="117">
        <v>8.94</v>
      </c>
    </row>
    <row r="162" spans="1:7" x14ac:dyDescent="0.35">
      <c r="A162" s="117" t="s">
        <v>5521</v>
      </c>
      <c r="B162" s="117" t="s">
        <v>5522</v>
      </c>
      <c r="C162" s="117" t="s">
        <v>110</v>
      </c>
      <c r="D162" s="117">
        <v>1</v>
      </c>
      <c r="E162" s="117">
        <v>12</v>
      </c>
      <c r="F162" s="117">
        <v>7.59</v>
      </c>
      <c r="G162" s="117">
        <v>8.94</v>
      </c>
    </row>
    <row r="163" spans="1:7" x14ac:dyDescent="0.35">
      <c r="A163" s="117" t="s">
        <v>5523</v>
      </c>
      <c r="B163" s="117" t="s">
        <v>5524</v>
      </c>
      <c r="C163" s="117" t="s">
        <v>110</v>
      </c>
      <c r="D163" s="117">
        <v>1</v>
      </c>
      <c r="E163" s="117">
        <v>12</v>
      </c>
      <c r="F163" s="117">
        <v>7.59</v>
      </c>
      <c r="G163" s="117">
        <v>8.94</v>
      </c>
    </row>
    <row r="164" spans="1:7" x14ac:dyDescent="0.35">
      <c r="A164" s="117" t="s">
        <v>5525</v>
      </c>
      <c r="B164" s="117" t="s">
        <v>5526</v>
      </c>
      <c r="C164" s="117" t="s">
        <v>110</v>
      </c>
      <c r="D164" s="117">
        <v>1</v>
      </c>
      <c r="E164" s="117">
        <v>35</v>
      </c>
      <c r="F164" s="117">
        <v>7.59</v>
      </c>
      <c r="G164" s="117">
        <v>8.94</v>
      </c>
    </row>
    <row r="165" spans="1:7" x14ac:dyDescent="0.35">
      <c r="A165" s="117" t="s">
        <v>5527</v>
      </c>
      <c r="B165" s="117" t="s">
        <v>5528</v>
      </c>
      <c r="C165" s="117" t="s">
        <v>110</v>
      </c>
      <c r="D165" s="117">
        <v>2</v>
      </c>
      <c r="E165" s="117">
        <v>90</v>
      </c>
      <c r="F165" s="117">
        <v>7.59</v>
      </c>
      <c r="G165" s="117">
        <v>8.94</v>
      </c>
    </row>
    <row r="166" spans="1:7" x14ac:dyDescent="0.35">
      <c r="A166" s="117" t="s">
        <v>5529</v>
      </c>
      <c r="B166" s="117" t="s">
        <v>5530</v>
      </c>
      <c r="C166" s="117" t="s">
        <v>110</v>
      </c>
      <c r="D166" s="117">
        <v>3</v>
      </c>
      <c r="E166" s="117">
        <v>35</v>
      </c>
      <c r="F166" s="117">
        <v>7.59</v>
      </c>
      <c r="G166" s="117">
        <v>8.94</v>
      </c>
    </row>
    <row r="167" spans="1:7" x14ac:dyDescent="0.35">
      <c r="A167" s="117" t="s">
        <v>5531</v>
      </c>
      <c r="B167" s="117" t="s">
        <v>5532</v>
      </c>
      <c r="C167" s="117" t="s">
        <v>110</v>
      </c>
      <c r="D167" s="117">
        <v>2</v>
      </c>
      <c r="E167" s="117">
        <v>22</v>
      </c>
      <c r="F167" s="117">
        <v>7.59</v>
      </c>
      <c r="G167" s="117">
        <v>8.94</v>
      </c>
    </row>
    <row r="168" spans="1:7" x14ac:dyDescent="0.35">
      <c r="A168" s="117" t="s">
        <v>5533</v>
      </c>
      <c r="B168" s="117" t="s">
        <v>5534</v>
      </c>
      <c r="C168" s="117" t="s">
        <v>110</v>
      </c>
      <c r="D168" s="117">
        <v>1</v>
      </c>
      <c r="E168" s="117">
        <v>10</v>
      </c>
      <c r="F168" s="117">
        <v>7.59</v>
      </c>
      <c r="G168" s="117">
        <v>8.94</v>
      </c>
    </row>
    <row r="169" spans="1:7" x14ac:dyDescent="0.35">
      <c r="A169" s="117" t="s">
        <v>5535</v>
      </c>
      <c r="B169" s="117" t="s">
        <v>5536</v>
      </c>
      <c r="C169" s="117" t="s">
        <v>110</v>
      </c>
      <c r="D169" s="117">
        <v>2</v>
      </c>
      <c r="E169" s="117">
        <v>20</v>
      </c>
      <c r="F169" s="117">
        <v>7.59</v>
      </c>
      <c r="G169" s="117">
        <v>8.94</v>
      </c>
    </row>
    <row r="170" spans="1:7" x14ac:dyDescent="0.35">
      <c r="A170" s="117" t="s">
        <v>5537</v>
      </c>
      <c r="B170" s="117" t="s">
        <v>5538</v>
      </c>
      <c r="C170" s="117" t="s">
        <v>110</v>
      </c>
      <c r="D170" s="117">
        <v>1</v>
      </c>
      <c r="E170" s="117">
        <v>12</v>
      </c>
      <c r="F170" s="117">
        <v>7.59</v>
      </c>
      <c r="G170" s="117">
        <v>8.94</v>
      </c>
    </row>
    <row r="171" spans="1:7" x14ac:dyDescent="0.35">
      <c r="A171" s="117" t="s">
        <v>5539</v>
      </c>
      <c r="B171" s="117" t="s">
        <v>5540</v>
      </c>
      <c r="C171" s="117" t="s">
        <v>110</v>
      </c>
      <c r="D171" s="117">
        <v>1</v>
      </c>
      <c r="E171" s="117">
        <v>16</v>
      </c>
      <c r="F171" s="117">
        <v>7.59</v>
      </c>
      <c r="G171" s="117">
        <v>8.94</v>
      </c>
    </row>
    <row r="172" spans="1:7" x14ac:dyDescent="0.35">
      <c r="A172" s="117" t="s">
        <v>5541</v>
      </c>
      <c r="B172" s="117" t="s">
        <v>5542</v>
      </c>
      <c r="C172" s="117" t="s">
        <v>110</v>
      </c>
      <c r="D172" s="117">
        <v>1</v>
      </c>
      <c r="E172" s="117">
        <v>20</v>
      </c>
      <c r="F172" s="117">
        <v>7.59</v>
      </c>
      <c r="G172" s="117">
        <v>8.94</v>
      </c>
    </row>
    <row r="173" spans="1:7" x14ac:dyDescent="0.35">
      <c r="A173" s="117" t="s">
        <v>5543</v>
      </c>
      <c r="B173" s="117" t="s">
        <v>5544</v>
      </c>
      <c r="C173" s="117" t="s">
        <v>110</v>
      </c>
      <c r="D173" s="117">
        <v>1</v>
      </c>
      <c r="E173" s="117">
        <v>40</v>
      </c>
      <c r="F173" s="117">
        <v>7.59</v>
      </c>
      <c r="G173" s="117">
        <v>8.94</v>
      </c>
    </row>
    <row r="174" spans="1:7" x14ac:dyDescent="0.35">
      <c r="A174" s="117" t="s">
        <v>5545</v>
      </c>
      <c r="B174" s="117" t="s">
        <v>5546</v>
      </c>
      <c r="C174" s="117" t="s">
        <v>110</v>
      </c>
      <c r="D174" s="117">
        <v>1</v>
      </c>
      <c r="E174" s="117">
        <v>50</v>
      </c>
      <c r="F174" s="117">
        <v>7.59</v>
      </c>
      <c r="G174" s="117">
        <v>8.94</v>
      </c>
    </row>
    <row r="175" spans="1:7" x14ac:dyDescent="0.35">
      <c r="A175" s="117" t="s">
        <v>5547</v>
      </c>
      <c r="B175" s="117" t="s">
        <v>5548</v>
      </c>
      <c r="C175" s="117" t="s">
        <v>110</v>
      </c>
      <c r="D175" s="117">
        <v>3</v>
      </c>
      <c r="E175" s="117">
        <v>15</v>
      </c>
      <c r="F175" s="117">
        <v>7.59</v>
      </c>
      <c r="G175" s="117">
        <v>8.94</v>
      </c>
    </row>
    <row r="176" spans="1:7" x14ac:dyDescent="0.35">
      <c r="A176" s="117" t="s">
        <v>5549</v>
      </c>
      <c r="B176" s="117" t="s">
        <v>5550</v>
      </c>
      <c r="C176" s="117" t="s">
        <v>110</v>
      </c>
      <c r="D176" s="117">
        <v>2</v>
      </c>
      <c r="E176" s="117">
        <v>20</v>
      </c>
      <c r="F176" s="117">
        <v>7.59</v>
      </c>
      <c r="G176" s="117">
        <v>8.94</v>
      </c>
    </row>
    <row r="177" spans="1:7" x14ac:dyDescent="0.35">
      <c r="A177" s="117" t="s">
        <v>5551</v>
      </c>
      <c r="B177" s="117" t="s">
        <v>5552</v>
      </c>
      <c r="C177" s="117" t="s">
        <v>110</v>
      </c>
      <c r="D177" s="117">
        <v>1</v>
      </c>
      <c r="E177" s="117">
        <v>45</v>
      </c>
      <c r="F177" s="117">
        <v>7.59</v>
      </c>
      <c r="G177" s="117">
        <v>8.94</v>
      </c>
    </row>
    <row r="178" spans="1:7" x14ac:dyDescent="0.35">
      <c r="A178" s="117" t="s">
        <v>5553</v>
      </c>
      <c r="B178" s="117" t="s">
        <v>5554</v>
      </c>
      <c r="C178" s="117" t="s">
        <v>110</v>
      </c>
      <c r="D178" s="117">
        <v>2</v>
      </c>
      <c r="E178" s="117">
        <v>120</v>
      </c>
      <c r="F178" s="117">
        <v>7.59</v>
      </c>
      <c r="G178" s="117">
        <v>8.94</v>
      </c>
    </row>
    <row r="179" spans="1:7" x14ac:dyDescent="0.35">
      <c r="A179" s="117" t="s">
        <v>5555</v>
      </c>
      <c r="B179" s="117" t="s">
        <v>5556</v>
      </c>
      <c r="C179" s="117" t="s">
        <v>110</v>
      </c>
      <c r="D179" s="117">
        <v>2</v>
      </c>
      <c r="E179" s="117">
        <v>35</v>
      </c>
      <c r="F179" s="117">
        <v>7.59</v>
      </c>
      <c r="G179" s="117">
        <v>8.94</v>
      </c>
    </row>
    <row r="180" spans="1:7" x14ac:dyDescent="0.35">
      <c r="A180" s="117" t="s">
        <v>5557</v>
      </c>
      <c r="B180" s="117" t="s">
        <v>5558</v>
      </c>
      <c r="C180" s="117" t="s">
        <v>110</v>
      </c>
      <c r="D180" s="117">
        <v>2</v>
      </c>
      <c r="E180" s="117">
        <v>15</v>
      </c>
      <c r="F180" s="117">
        <v>7.59</v>
      </c>
      <c r="G180" s="117">
        <v>8.94</v>
      </c>
    </row>
    <row r="181" spans="1:7" x14ac:dyDescent="0.35">
      <c r="A181" s="117" t="s">
        <v>5559</v>
      </c>
      <c r="B181" s="117" t="s">
        <v>5560</v>
      </c>
      <c r="C181" s="117" t="s">
        <v>110</v>
      </c>
      <c r="D181" s="117">
        <v>4</v>
      </c>
      <c r="E181" s="117">
        <v>155</v>
      </c>
      <c r="F181" s="117">
        <v>7.59</v>
      </c>
      <c r="G181" s="117">
        <v>8.94</v>
      </c>
    </row>
    <row r="182" spans="1:7" x14ac:dyDescent="0.35">
      <c r="A182" s="117" t="s">
        <v>5561</v>
      </c>
      <c r="B182" s="117" t="s">
        <v>5562</v>
      </c>
      <c r="C182" s="117" t="s">
        <v>110</v>
      </c>
      <c r="D182" s="117">
        <v>1</v>
      </c>
      <c r="E182" s="117">
        <v>35</v>
      </c>
      <c r="F182" s="117">
        <v>7.59</v>
      </c>
      <c r="G182" s="117">
        <v>8.94</v>
      </c>
    </row>
    <row r="183" spans="1:7" x14ac:dyDescent="0.35">
      <c r="A183" s="117" t="s">
        <v>5563</v>
      </c>
      <c r="B183" s="117" t="s">
        <v>5564</v>
      </c>
      <c r="C183" s="117" t="s">
        <v>110</v>
      </c>
      <c r="D183" s="117">
        <v>1</v>
      </c>
      <c r="E183" s="117">
        <v>20</v>
      </c>
      <c r="F183" s="117">
        <v>7.59</v>
      </c>
      <c r="G183" s="117">
        <v>8.94</v>
      </c>
    </row>
    <row r="184" spans="1:7" x14ac:dyDescent="0.35">
      <c r="A184" s="117" t="s">
        <v>5565</v>
      </c>
      <c r="B184" s="117" t="s">
        <v>5566</v>
      </c>
      <c r="C184" s="117" t="s">
        <v>110</v>
      </c>
      <c r="D184" s="117">
        <v>3</v>
      </c>
      <c r="E184" s="117">
        <v>24</v>
      </c>
      <c r="F184" s="117">
        <v>7.59</v>
      </c>
      <c r="G184" s="117">
        <v>8.94</v>
      </c>
    </row>
    <row r="185" spans="1:7" x14ac:dyDescent="0.35">
      <c r="A185" s="117" t="s">
        <v>5567</v>
      </c>
      <c r="B185" s="117" t="s">
        <v>5568</v>
      </c>
      <c r="C185" s="117" t="s">
        <v>110</v>
      </c>
      <c r="D185" s="117">
        <v>2</v>
      </c>
      <c r="E185" s="117">
        <v>24</v>
      </c>
      <c r="F185" s="117">
        <v>7.59</v>
      </c>
      <c r="G185" s="117">
        <v>8.94</v>
      </c>
    </row>
    <row r="186" spans="1:7" x14ac:dyDescent="0.35">
      <c r="A186" s="117" t="s">
        <v>5569</v>
      </c>
      <c r="B186" s="117" t="s">
        <v>5570</v>
      </c>
      <c r="C186" s="117" t="s">
        <v>110</v>
      </c>
      <c r="D186" s="117">
        <v>3</v>
      </c>
      <c r="E186" s="117">
        <v>90</v>
      </c>
      <c r="F186" s="117">
        <v>7.59</v>
      </c>
      <c r="G186" s="117">
        <v>8.94</v>
      </c>
    </row>
    <row r="187" spans="1:7" x14ac:dyDescent="0.35">
      <c r="A187" s="117" t="s">
        <v>5571</v>
      </c>
      <c r="B187" s="117" t="s">
        <v>5572</v>
      </c>
      <c r="C187" s="117" t="s">
        <v>110</v>
      </c>
      <c r="D187" s="117">
        <v>3</v>
      </c>
      <c r="E187" s="117">
        <v>30</v>
      </c>
      <c r="F187" s="117">
        <v>7.59</v>
      </c>
      <c r="G187" s="117">
        <v>8.94</v>
      </c>
    </row>
    <row r="188" spans="1:7" x14ac:dyDescent="0.35">
      <c r="A188" s="117" t="s">
        <v>5573</v>
      </c>
      <c r="B188" s="117" t="s">
        <v>5574</v>
      </c>
      <c r="C188" s="117" t="s">
        <v>110</v>
      </c>
      <c r="D188" s="117">
        <v>1</v>
      </c>
      <c r="E188" s="117">
        <v>40</v>
      </c>
      <c r="F188" s="117">
        <v>7.59</v>
      </c>
      <c r="G188" s="117">
        <v>8.94</v>
      </c>
    </row>
    <row r="189" spans="1:7" x14ac:dyDescent="0.35">
      <c r="A189" s="117" t="s">
        <v>5575</v>
      </c>
      <c r="B189" s="117" t="s">
        <v>5576</v>
      </c>
      <c r="C189" s="117" t="s">
        <v>110</v>
      </c>
      <c r="D189" s="117">
        <v>2</v>
      </c>
      <c r="E189" s="117">
        <v>40</v>
      </c>
      <c r="F189" s="117">
        <v>7.59</v>
      </c>
      <c r="G189" s="117">
        <v>8.94</v>
      </c>
    </row>
    <row r="190" spans="1:7" x14ac:dyDescent="0.35">
      <c r="A190" s="117" t="s">
        <v>5577</v>
      </c>
      <c r="B190" s="117" t="s">
        <v>5578</v>
      </c>
      <c r="C190" s="117" t="s">
        <v>110</v>
      </c>
      <c r="D190" s="117">
        <v>2</v>
      </c>
      <c r="E190" s="117">
        <v>20</v>
      </c>
      <c r="F190" s="117">
        <v>7.59</v>
      </c>
      <c r="G190" s="117">
        <v>8.94</v>
      </c>
    </row>
    <row r="191" spans="1:7" x14ac:dyDescent="0.35">
      <c r="A191" s="117" t="s">
        <v>5579</v>
      </c>
      <c r="B191" s="117" t="s">
        <v>5580</v>
      </c>
      <c r="C191" s="117" t="s">
        <v>110</v>
      </c>
      <c r="D191" s="117">
        <v>2</v>
      </c>
      <c r="E191" s="117">
        <v>30</v>
      </c>
      <c r="F191" s="117">
        <v>7.59</v>
      </c>
      <c r="G191" s="117">
        <v>8.94</v>
      </c>
    </row>
    <row r="192" spans="1:7" x14ac:dyDescent="0.35">
      <c r="A192" s="117" t="s">
        <v>5581</v>
      </c>
      <c r="B192" s="117" t="s">
        <v>5582</v>
      </c>
      <c r="C192" s="117" t="s">
        <v>110</v>
      </c>
      <c r="D192" s="117">
        <v>2</v>
      </c>
      <c r="E192" s="117">
        <v>15</v>
      </c>
      <c r="F192" s="117">
        <v>7.59</v>
      </c>
      <c r="G192" s="117">
        <v>8.94</v>
      </c>
    </row>
    <row r="193" spans="1:7" x14ac:dyDescent="0.35">
      <c r="A193" s="117" t="s">
        <v>5583</v>
      </c>
      <c r="B193" s="117" t="s">
        <v>5584</v>
      </c>
      <c r="C193" s="117" t="s">
        <v>110</v>
      </c>
      <c r="D193" s="117">
        <v>2</v>
      </c>
      <c r="E193" s="117">
        <v>8</v>
      </c>
      <c r="F193" s="117">
        <v>7.59</v>
      </c>
      <c r="G193" s="117">
        <v>8.94</v>
      </c>
    </row>
    <row r="194" spans="1:7" x14ac:dyDescent="0.35">
      <c r="A194" s="117" t="s">
        <v>5585</v>
      </c>
      <c r="B194" s="117" t="s">
        <v>5586</v>
      </c>
      <c r="C194" s="117" t="s">
        <v>110</v>
      </c>
      <c r="D194" s="117">
        <v>1</v>
      </c>
      <c r="E194" s="117">
        <v>430</v>
      </c>
      <c r="F194" s="117">
        <v>7.59</v>
      </c>
      <c r="G194" s="117">
        <v>8.94</v>
      </c>
    </row>
    <row r="195" spans="1:7" x14ac:dyDescent="0.35">
      <c r="A195" s="117" t="s">
        <v>5587</v>
      </c>
      <c r="B195" s="117" t="s">
        <v>5588</v>
      </c>
      <c r="C195" s="117" t="s">
        <v>110</v>
      </c>
      <c r="D195" s="117">
        <v>1</v>
      </c>
      <c r="E195" s="117">
        <v>280</v>
      </c>
      <c r="F195" s="117">
        <v>7.59</v>
      </c>
      <c r="G195" s="117">
        <v>8.94</v>
      </c>
    </row>
    <row r="196" spans="1:7" x14ac:dyDescent="0.35">
      <c r="A196" s="117" t="s">
        <v>5589</v>
      </c>
      <c r="B196" s="117" t="s">
        <v>5590</v>
      </c>
      <c r="C196" s="117" t="s">
        <v>110</v>
      </c>
      <c r="D196" s="117">
        <v>1</v>
      </c>
      <c r="E196" s="117">
        <v>150</v>
      </c>
      <c r="F196" s="117">
        <v>7.59</v>
      </c>
      <c r="G196" s="117">
        <v>8.94</v>
      </c>
    </row>
    <row r="197" spans="1:7" x14ac:dyDescent="0.35">
      <c r="A197" s="117" t="s">
        <v>5591</v>
      </c>
      <c r="B197" s="117" t="s">
        <v>5592</v>
      </c>
      <c r="C197" s="117" t="s">
        <v>110</v>
      </c>
      <c r="D197" s="117">
        <v>2</v>
      </c>
      <c r="E197" s="117">
        <v>30</v>
      </c>
      <c r="F197" s="117">
        <v>7.59</v>
      </c>
      <c r="G197" s="117">
        <v>8.94</v>
      </c>
    </row>
    <row r="198" spans="1:7" x14ac:dyDescent="0.35">
      <c r="A198" s="117" t="s">
        <v>5593</v>
      </c>
      <c r="B198" s="117" t="s">
        <v>5594</v>
      </c>
      <c r="C198" s="117" t="s">
        <v>110</v>
      </c>
      <c r="D198" s="117">
        <v>3</v>
      </c>
      <c r="E198" s="117">
        <v>40</v>
      </c>
      <c r="F198" s="117">
        <v>7.59</v>
      </c>
      <c r="G198" s="117">
        <v>8.94</v>
      </c>
    </row>
    <row r="199" spans="1:7" x14ac:dyDescent="0.35">
      <c r="A199" s="117" t="s">
        <v>5595</v>
      </c>
      <c r="B199" s="117" t="s">
        <v>5596</v>
      </c>
      <c r="C199" s="117" t="s">
        <v>110</v>
      </c>
      <c r="D199" s="117">
        <v>3</v>
      </c>
      <c r="E199" s="117">
        <v>230</v>
      </c>
      <c r="F199" s="117">
        <v>7.59</v>
      </c>
      <c r="G199" s="117">
        <v>8.94</v>
      </c>
    </row>
    <row r="200" spans="1:7" x14ac:dyDescent="0.35">
      <c r="A200" s="117" t="s">
        <v>5597</v>
      </c>
      <c r="B200" s="117" t="s">
        <v>5598</v>
      </c>
      <c r="C200" s="117" t="s">
        <v>110</v>
      </c>
      <c r="D200" s="117">
        <v>2</v>
      </c>
      <c r="E200" s="117">
        <v>60</v>
      </c>
      <c r="F200" s="117">
        <v>7.59</v>
      </c>
      <c r="G200" s="117">
        <v>8.94</v>
      </c>
    </row>
    <row r="201" spans="1:7" x14ac:dyDescent="0.35">
      <c r="A201" s="117" t="s">
        <v>5599</v>
      </c>
      <c r="B201" s="117" t="s">
        <v>5600</v>
      </c>
      <c r="C201" s="117" t="s">
        <v>110</v>
      </c>
      <c r="D201" s="117">
        <v>2</v>
      </c>
      <c r="E201" s="117">
        <v>90</v>
      </c>
      <c r="F201" s="117">
        <v>7.59</v>
      </c>
      <c r="G201" s="117">
        <v>8.94</v>
      </c>
    </row>
    <row r="202" spans="1:7" x14ac:dyDescent="0.35">
      <c r="A202" s="117" t="s">
        <v>5601</v>
      </c>
      <c r="B202" s="117" t="s">
        <v>5602</v>
      </c>
      <c r="C202" s="117" t="s">
        <v>110</v>
      </c>
      <c r="D202" s="117">
        <v>2</v>
      </c>
      <c r="E202" s="117">
        <v>90</v>
      </c>
      <c r="F202" s="117">
        <v>7.59</v>
      </c>
      <c r="G202" s="117">
        <v>8.94</v>
      </c>
    </row>
    <row r="203" spans="1:7" x14ac:dyDescent="0.35">
      <c r="A203" s="117" t="s">
        <v>5603</v>
      </c>
      <c r="B203" s="117" t="s">
        <v>5604</v>
      </c>
      <c r="C203" s="117" t="s">
        <v>110</v>
      </c>
      <c r="D203" s="117">
        <v>2</v>
      </c>
      <c r="E203" s="117">
        <v>30</v>
      </c>
      <c r="F203" s="117">
        <v>7.59</v>
      </c>
      <c r="G203" s="117">
        <v>8.94</v>
      </c>
    </row>
    <row r="204" spans="1:7" x14ac:dyDescent="0.35">
      <c r="A204" s="117" t="s">
        <v>5605</v>
      </c>
      <c r="B204" s="117" t="s">
        <v>5606</v>
      </c>
      <c r="C204" s="117" t="s">
        <v>110</v>
      </c>
      <c r="D204" s="117">
        <v>1</v>
      </c>
      <c r="E204" s="117">
        <v>100</v>
      </c>
      <c r="F204" s="117">
        <v>7.59</v>
      </c>
      <c r="G204" s="117">
        <v>8.94</v>
      </c>
    </row>
    <row r="205" spans="1:7" x14ac:dyDescent="0.35">
      <c r="A205" s="117" t="s">
        <v>5607</v>
      </c>
      <c r="B205" s="117" t="s">
        <v>5608</v>
      </c>
      <c r="C205" s="117" t="s">
        <v>110</v>
      </c>
      <c r="D205" s="117">
        <v>2</v>
      </c>
      <c r="E205" s="117">
        <v>60</v>
      </c>
      <c r="F205" s="117">
        <v>7.59</v>
      </c>
      <c r="G205" s="117">
        <v>8.94</v>
      </c>
    </row>
    <row r="206" spans="1:7" x14ac:dyDescent="0.35">
      <c r="A206" s="117" t="s">
        <v>5609</v>
      </c>
      <c r="B206" s="117" t="s">
        <v>5610</v>
      </c>
      <c r="C206" s="117" t="s">
        <v>110</v>
      </c>
      <c r="D206" s="117">
        <v>2</v>
      </c>
      <c r="E206" s="117">
        <v>30</v>
      </c>
      <c r="F206" s="117">
        <v>7.59</v>
      </c>
      <c r="G206" s="117">
        <v>8.94</v>
      </c>
    </row>
    <row r="207" spans="1:7" x14ac:dyDescent="0.35">
      <c r="A207" s="117" t="s">
        <v>5611</v>
      </c>
      <c r="B207" s="117" t="s">
        <v>5612</v>
      </c>
      <c r="C207" s="117" t="s">
        <v>110</v>
      </c>
      <c r="D207" s="117">
        <v>2</v>
      </c>
      <c r="E207" s="117">
        <v>90</v>
      </c>
      <c r="F207" s="117">
        <v>7.59</v>
      </c>
      <c r="G207" s="117">
        <v>8.94</v>
      </c>
    </row>
    <row r="208" spans="1:7" x14ac:dyDescent="0.35">
      <c r="A208" s="117" t="s">
        <v>5613</v>
      </c>
      <c r="B208" s="117" t="s">
        <v>5614</v>
      </c>
      <c r="C208" s="117" t="s">
        <v>110</v>
      </c>
      <c r="D208" s="117">
        <v>2</v>
      </c>
      <c r="E208" s="117">
        <v>30</v>
      </c>
      <c r="F208" s="117">
        <v>7.59</v>
      </c>
      <c r="G208" s="117">
        <v>8.94</v>
      </c>
    </row>
    <row r="209" spans="1:7" x14ac:dyDescent="0.35">
      <c r="A209" s="117" t="s">
        <v>5615</v>
      </c>
      <c r="B209" s="117" t="s">
        <v>5616</v>
      </c>
      <c r="C209" s="117" t="s">
        <v>110</v>
      </c>
      <c r="D209" s="117">
        <v>2</v>
      </c>
      <c r="E209" s="117">
        <v>60</v>
      </c>
      <c r="F209" s="117">
        <v>7.59</v>
      </c>
      <c r="G209" s="117">
        <v>8.94</v>
      </c>
    </row>
    <row r="210" spans="1:7" x14ac:dyDescent="0.35">
      <c r="A210" s="117" t="s">
        <v>5617</v>
      </c>
      <c r="B210" s="117" t="s">
        <v>5618</v>
      </c>
      <c r="C210" s="117" t="s">
        <v>110</v>
      </c>
      <c r="D210" s="117">
        <v>2</v>
      </c>
      <c r="E210" s="117">
        <v>20</v>
      </c>
      <c r="F210" s="117">
        <v>7.59</v>
      </c>
      <c r="G210" s="117">
        <v>8.94</v>
      </c>
    </row>
    <row r="211" spans="1:7" x14ac:dyDescent="0.35">
      <c r="A211" s="117" t="s">
        <v>5619</v>
      </c>
      <c r="B211" s="117" t="s">
        <v>5620</v>
      </c>
      <c r="C211" s="117" t="s">
        <v>110</v>
      </c>
      <c r="D211" s="117">
        <v>1</v>
      </c>
      <c r="E211" s="117">
        <v>90</v>
      </c>
      <c r="F211" s="117">
        <v>7.59</v>
      </c>
      <c r="G211" s="117">
        <v>8.94</v>
      </c>
    </row>
    <row r="212" spans="1:7" x14ac:dyDescent="0.35">
      <c r="A212" s="117" t="s">
        <v>5621</v>
      </c>
      <c r="B212" s="117" t="s">
        <v>5622</v>
      </c>
      <c r="C212" s="117" t="s">
        <v>110</v>
      </c>
      <c r="D212" s="117">
        <v>1</v>
      </c>
      <c r="E212" s="117">
        <v>60</v>
      </c>
      <c r="F212" s="117">
        <v>7.59</v>
      </c>
      <c r="G212" s="117">
        <v>8.94</v>
      </c>
    </row>
    <row r="213" spans="1:7" x14ac:dyDescent="0.35">
      <c r="A213" s="117" t="s">
        <v>5623</v>
      </c>
      <c r="B213" s="117" t="s">
        <v>5624</v>
      </c>
      <c r="C213" s="117" t="s">
        <v>110</v>
      </c>
      <c r="D213" s="117">
        <v>1</v>
      </c>
      <c r="E213" s="117">
        <v>25</v>
      </c>
      <c r="F213" s="117">
        <v>7.59</v>
      </c>
      <c r="G213" s="117">
        <v>8.94</v>
      </c>
    </row>
    <row r="214" spans="1:7" x14ac:dyDescent="0.35">
      <c r="A214" s="117" t="s">
        <v>5625</v>
      </c>
      <c r="B214" s="117" t="s">
        <v>5626</v>
      </c>
      <c r="C214" s="117" t="s">
        <v>110</v>
      </c>
      <c r="D214" s="117">
        <v>1</v>
      </c>
      <c r="E214" s="117">
        <v>25</v>
      </c>
      <c r="F214" s="117">
        <v>7.59</v>
      </c>
      <c r="G214" s="117">
        <v>8.94</v>
      </c>
    </row>
    <row r="215" spans="1:7" x14ac:dyDescent="0.35">
      <c r="A215" s="117" t="s">
        <v>5627</v>
      </c>
      <c r="B215" s="117" t="s">
        <v>5628</v>
      </c>
      <c r="C215" s="117" t="s">
        <v>110</v>
      </c>
      <c r="D215" s="117">
        <v>1</v>
      </c>
      <c r="E215" s="117">
        <v>15</v>
      </c>
      <c r="F215" s="117">
        <v>7.59</v>
      </c>
      <c r="G215" s="117">
        <v>8.94</v>
      </c>
    </row>
    <row r="216" spans="1:7" x14ac:dyDescent="0.35">
      <c r="A216" s="117" t="s">
        <v>5629</v>
      </c>
      <c r="B216" s="117" t="s">
        <v>5630</v>
      </c>
      <c r="C216" s="117" t="s">
        <v>110</v>
      </c>
      <c r="D216" s="117">
        <v>1</v>
      </c>
      <c r="E216" s="117">
        <v>25</v>
      </c>
      <c r="F216" s="117">
        <v>7.59</v>
      </c>
      <c r="G216" s="117">
        <v>8.94</v>
      </c>
    </row>
    <row r="217" spans="1:7" x14ac:dyDescent="0.35">
      <c r="A217" s="117" t="s">
        <v>5631</v>
      </c>
      <c r="B217" s="117" t="s">
        <v>5632</v>
      </c>
      <c r="C217" s="117" t="s">
        <v>110</v>
      </c>
      <c r="D217" s="117">
        <v>2</v>
      </c>
      <c r="E217" s="117">
        <v>25</v>
      </c>
      <c r="F217" s="117">
        <v>7.59</v>
      </c>
      <c r="G217" s="117">
        <v>8.94</v>
      </c>
    </row>
    <row r="218" spans="1:7" x14ac:dyDescent="0.35">
      <c r="A218" s="117" t="s">
        <v>5633</v>
      </c>
      <c r="B218" s="117" t="s">
        <v>5634</v>
      </c>
      <c r="C218" s="117" t="s">
        <v>110</v>
      </c>
      <c r="D218" s="117">
        <v>2</v>
      </c>
      <c r="E218" s="117">
        <v>50</v>
      </c>
      <c r="F218" s="117">
        <v>7.59</v>
      </c>
      <c r="G218" s="117">
        <v>8.94</v>
      </c>
    </row>
    <row r="219" spans="1:7" x14ac:dyDescent="0.35">
      <c r="A219" s="117" t="s">
        <v>5635</v>
      </c>
      <c r="B219" s="117" t="s">
        <v>5636</v>
      </c>
      <c r="C219" s="117" t="s">
        <v>110</v>
      </c>
      <c r="D219" s="117">
        <v>1</v>
      </c>
      <c r="E219" s="117">
        <v>25</v>
      </c>
      <c r="F219" s="117">
        <v>7.59</v>
      </c>
      <c r="G219" s="117">
        <v>8.94</v>
      </c>
    </row>
    <row r="220" spans="1:7" x14ac:dyDescent="0.35">
      <c r="A220" s="117" t="s">
        <v>5637</v>
      </c>
      <c r="B220" s="117" t="s">
        <v>5638</v>
      </c>
      <c r="C220" s="117" t="s">
        <v>110</v>
      </c>
      <c r="D220" s="117">
        <v>2</v>
      </c>
      <c r="E220" s="117">
        <v>60</v>
      </c>
      <c r="F220" s="117">
        <v>7.59</v>
      </c>
      <c r="G220" s="117">
        <v>8.94</v>
      </c>
    </row>
    <row r="221" spans="1:7" x14ac:dyDescent="0.35">
      <c r="A221" s="117" t="s">
        <v>5639</v>
      </c>
      <c r="B221" s="117" t="s">
        <v>5640</v>
      </c>
      <c r="C221" s="117" t="s">
        <v>110</v>
      </c>
      <c r="D221" s="117">
        <v>1</v>
      </c>
      <c r="E221" s="117">
        <v>50</v>
      </c>
      <c r="F221" s="117">
        <v>7.59</v>
      </c>
      <c r="G221" s="117">
        <v>8.94</v>
      </c>
    </row>
    <row r="222" spans="1:7" x14ac:dyDescent="0.35">
      <c r="A222" s="117" t="s">
        <v>5641</v>
      </c>
      <c r="B222" s="117" t="s">
        <v>5642</v>
      </c>
      <c r="C222" s="117" t="s">
        <v>110</v>
      </c>
      <c r="D222" s="117">
        <v>1</v>
      </c>
      <c r="E222" s="117">
        <v>280</v>
      </c>
      <c r="F222" s="117">
        <v>7.59</v>
      </c>
      <c r="G222" s="117">
        <v>8.94</v>
      </c>
    </row>
    <row r="223" spans="1:7" x14ac:dyDescent="0.35">
      <c r="A223" s="117" t="s">
        <v>5643</v>
      </c>
      <c r="B223" s="117" t="s">
        <v>5644</v>
      </c>
      <c r="C223" s="117" t="s">
        <v>110</v>
      </c>
      <c r="D223" s="117">
        <v>3</v>
      </c>
      <c r="E223" s="117">
        <v>45</v>
      </c>
      <c r="F223" s="117">
        <v>7.59</v>
      </c>
      <c r="G223" s="117">
        <v>8.94</v>
      </c>
    </row>
    <row r="224" spans="1:7" x14ac:dyDescent="0.35">
      <c r="A224" s="117" t="s">
        <v>5645</v>
      </c>
      <c r="B224" s="117" t="s">
        <v>5646</v>
      </c>
      <c r="C224" s="117" t="s">
        <v>110</v>
      </c>
      <c r="D224" s="117">
        <v>1</v>
      </c>
      <c r="E224" s="117">
        <v>125</v>
      </c>
      <c r="F224" s="117">
        <v>7.59</v>
      </c>
      <c r="G224" s="117">
        <v>8.94</v>
      </c>
    </row>
    <row r="225" spans="1:7" x14ac:dyDescent="0.35">
      <c r="A225" s="117" t="s">
        <v>5647</v>
      </c>
      <c r="B225" s="117" t="s">
        <v>5648</v>
      </c>
      <c r="C225" s="117" t="s">
        <v>110</v>
      </c>
      <c r="D225" s="117">
        <v>1</v>
      </c>
      <c r="E225" s="117">
        <v>30</v>
      </c>
      <c r="F225" s="117">
        <v>7.59</v>
      </c>
      <c r="G225" s="117">
        <v>8.94</v>
      </c>
    </row>
    <row r="226" spans="1:7" x14ac:dyDescent="0.35">
      <c r="A226" s="117" t="s">
        <v>5649</v>
      </c>
      <c r="B226" s="117" t="s">
        <v>5650</v>
      </c>
      <c r="C226" s="117" t="s">
        <v>110</v>
      </c>
      <c r="D226" s="117">
        <v>3</v>
      </c>
      <c r="E226" s="117">
        <v>60</v>
      </c>
      <c r="F226" s="117">
        <v>7.59</v>
      </c>
      <c r="G226" s="117">
        <v>8.94</v>
      </c>
    </row>
    <row r="227" spans="1:7" x14ac:dyDescent="0.35">
      <c r="A227" s="117" t="s">
        <v>5651</v>
      </c>
      <c r="B227" s="117" t="s">
        <v>5652</v>
      </c>
      <c r="C227" s="117" t="s">
        <v>110</v>
      </c>
      <c r="D227" s="117">
        <v>2</v>
      </c>
      <c r="E227" s="117">
        <v>20</v>
      </c>
      <c r="F227" s="117">
        <v>7.59</v>
      </c>
      <c r="G227" s="117">
        <v>8.94</v>
      </c>
    </row>
    <row r="228" spans="1:7" x14ac:dyDescent="0.35">
      <c r="A228" s="117" t="s">
        <v>5653</v>
      </c>
      <c r="B228" s="117" t="s">
        <v>5654</v>
      </c>
      <c r="C228" s="117" t="s">
        <v>110</v>
      </c>
      <c r="D228" s="117">
        <v>3</v>
      </c>
      <c r="E228" s="117">
        <v>20</v>
      </c>
      <c r="F228" s="117">
        <v>7.59</v>
      </c>
      <c r="G228" s="117">
        <v>8.94</v>
      </c>
    </row>
    <row r="229" spans="1:7" x14ac:dyDescent="0.35">
      <c r="A229" s="117" t="s">
        <v>5655</v>
      </c>
      <c r="B229" s="117" t="s">
        <v>5656</v>
      </c>
      <c r="C229" s="117" t="s">
        <v>110</v>
      </c>
      <c r="D229" s="117">
        <v>2</v>
      </c>
      <c r="E229" s="117">
        <v>40</v>
      </c>
      <c r="F229" s="117">
        <v>7.59</v>
      </c>
      <c r="G229" s="117">
        <v>8.94</v>
      </c>
    </row>
    <row r="230" spans="1:7" x14ac:dyDescent="0.35">
      <c r="A230" s="117" t="s">
        <v>5657</v>
      </c>
      <c r="B230" s="117" t="s">
        <v>5658</v>
      </c>
      <c r="C230" s="117" t="s">
        <v>110</v>
      </c>
      <c r="D230" s="117">
        <v>2</v>
      </c>
      <c r="E230" s="117">
        <v>50</v>
      </c>
      <c r="F230" s="117">
        <v>7.59</v>
      </c>
      <c r="G230" s="117">
        <v>8.94</v>
      </c>
    </row>
    <row r="231" spans="1:7" x14ac:dyDescent="0.35">
      <c r="A231" s="117" t="s">
        <v>5659</v>
      </c>
      <c r="B231" s="117" t="s">
        <v>5660</v>
      </c>
      <c r="C231" s="117" t="s">
        <v>110</v>
      </c>
      <c r="D231" s="117">
        <v>2</v>
      </c>
      <c r="E231" s="117">
        <v>8</v>
      </c>
      <c r="F231" s="117">
        <v>7.59</v>
      </c>
      <c r="G231" s="117">
        <v>8.94</v>
      </c>
    </row>
    <row r="232" spans="1:7" x14ac:dyDescent="0.35">
      <c r="A232" s="117" t="s">
        <v>5661</v>
      </c>
      <c r="B232" s="117" t="s">
        <v>5662</v>
      </c>
      <c r="C232" s="117" t="s">
        <v>110</v>
      </c>
      <c r="D232" s="117">
        <v>2</v>
      </c>
      <c r="E232" s="117">
        <v>8</v>
      </c>
      <c r="F232" s="117">
        <v>7.59</v>
      </c>
      <c r="G232" s="117">
        <v>8.94</v>
      </c>
    </row>
    <row r="233" spans="1:7" x14ac:dyDescent="0.35">
      <c r="A233" s="117" t="s">
        <v>5663</v>
      </c>
      <c r="B233" s="117" t="s">
        <v>5664</v>
      </c>
      <c r="C233" s="117" t="s">
        <v>110</v>
      </c>
      <c r="D233" s="117">
        <v>2</v>
      </c>
      <c r="E233" s="117">
        <v>15</v>
      </c>
      <c r="F233" s="117">
        <v>7.59</v>
      </c>
      <c r="G233" s="117">
        <v>8.94</v>
      </c>
    </row>
    <row r="234" spans="1:7" x14ac:dyDescent="0.35">
      <c r="A234" s="117" t="s">
        <v>5665</v>
      </c>
      <c r="B234" s="117" t="s">
        <v>5666</v>
      </c>
      <c r="C234" s="117" t="s">
        <v>110</v>
      </c>
      <c r="D234" s="117">
        <v>2</v>
      </c>
      <c r="E234" s="117">
        <v>60</v>
      </c>
      <c r="F234" s="117">
        <v>7.59</v>
      </c>
      <c r="G234" s="117">
        <v>8.94</v>
      </c>
    </row>
    <row r="235" spans="1:7" x14ac:dyDescent="0.35">
      <c r="A235" s="117" t="s">
        <v>5667</v>
      </c>
      <c r="B235" s="117" t="s">
        <v>5668</v>
      </c>
      <c r="C235" s="117" t="s">
        <v>110</v>
      </c>
      <c r="D235" s="117">
        <v>3</v>
      </c>
      <c r="E235" s="117">
        <v>60</v>
      </c>
      <c r="F235" s="117">
        <v>7.59</v>
      </c>
      <c r="G235" s="117">
        <v>8.94</v>
      </c>
    </row>
    <row r="236" spans="1:7" x14ac:dyDescent="0.35">
      <c r="A236" s="117" t="s">
        <v>5669</v>
      </c>
      <c r="B236" s="117" t="s">
        <v>5670</v>
      </c>
      <c r="C236" s="117" t="s">
        <v>110</v>
      </c>
      <c r="D236" s="117">
        <v>2</v>
      </c>
      <c r="E236" s="117">
        <v>30</v>
      </c>
      <c r="F236" s="117">
        <v>7.59</v>
      </c>
      <c r="G236" s="117">
        <v>8.94</v>
      </c>
    </row>
    <row r="237" spans="1:7" x14ac:dyDescent="0.35">
      <c r="A237" s="117" t="s">
        <v>5671</v>
      </c>
      <c r="B237" s="117" t="s">
        <v>5672</v>
      </c>
      <c r="C237" s="117" t="s">
        <v>110</v>
      </c>
      <c r="D237" s="117">
        <v>3</v>
      </c>
      <c r="E237" s="117">
        <v>150</v>
      </c>
      <c r="F237" s="117">
        <v>7.59</v>
      </c>
      <c r="G237" s="117">
        <v>8.94</v>
      </c>
    </row>
    <row r="238" spans="1:7" x14ac:dyDescent="0.35">
      <c r="A238" s="117" t="s">
        <v>5673</v>
      </c>
      <c r="B238" s="117" t="s">
        <v>5674</v>
      </c>
      <c r="C238" s="117" t="s">
        <v>110</v>
      </c>
      <c r="D238" s="117">
        <v>2</v>
      </c>
      <c r="E238" s="117">
        <v>8</v>
      </c>
      <c r="F238" s="117">
        <v>7.59</v>
      </c>
      <c r="G238" s="117">
        <v>8.94</v>
      </c>
    </row>
    <row r="239" spans="1:7" x14ac:dyDescent="0.35">
      <c r="A239" s="117" t="s">
        <v>5675</v>
      </c>
      <c r="B239" s="117" t="s">
        <v>5676</v>
      </c>
      <c r="C239" s="117" t="s">
        <v>110</v>
      </c>
      <c r="D239" s="117">
        <v>3</v>
      </c>
      <c r="E239" s="117">
        <v>150</v>
      </c>
      <c r="F239" s="117">
        <v>7.59</v>
      </c>
      <c r="G239" s="117">
        <v>8.94</v>
      </c>
    </row>
    <row r="240" spans="1:7" x14ac:dyDescent="0.35">
      <c r="A240" s="117" t="s">
        <v>5677</v>
      </c>
      <c r="B240" s="117" t="s">
        <v>5678</v>
      </c>
      <c r="C240" s="117" t="s">
        <v>110</v>
      </c>
      <c r="D240" s="117">
        <v>3</v>
      </c>
      <c r="E240" s="117">
        <v>50</v>
      </c>
      <c r="F240" s="117">
        <v>7.59</v>
      </c>
      <c r="G240" s="117">
        <v>8.94</v>
      </c>
    </row>
    <row r="241" spans="1:7" x14ac:dyDescent="0.35">
      <c r="A241" s="117" t="s">
        <v>5679</v>
      </c>
      <c r="B241" s="117" t="s">
        <v>5680</v>
      </c>
      <c r="C241" s="117" t="s">
        <v>110</v>
      </c>
      <c r="D241" s="117">
        <v>3</v>
      </c>
      <c r="E241" s="117">
        <v>250</v>
      </c>
      <c r="F241" s="117">
        <v>7.59</v>
      </c>
      <c r="G241" s="117">
        <v>8.94</v>
      </c>
    </row>
    <row r="242" spans="1:7" x14ac:dyDescent="0.35">
      <c r="A242" s="117" t="s">
        <v>5681</v>
      </c>
      <c r="B242" s="117" t="s">
        <v>5682</v>
      </c>
      <c r="C242" s="117" t="s">
        <v>110</v>
      </c>
      <c r="D242" s="117">
        <v>3</v>
      </c>
      <c r="E242" s="117">
        <v>70</v>
      </c>
      <c r="F242" s="117">
        <v>7.59</v>
      </c>
      <c r="G242" s="117">
        <v>8.94</v>
      </c>
    </row>
    <row r="243" spans="1:7" x14ac:dyDescent="0.35">
      <c r="A243" s="117" t="s">
        <v>5683</v>
      </c>
      <c r="B243" s="117" t="s">
        <v>5684</v>
      </c>
      <c r="C243" s="117" t="s">
        <v>110</v>
      </c>
      <c r="D243" s="117">
        <v>2</v>
      </c>
      <c r="E243" s="117">
        <v>15</v>
      </c>
      <c r="F243" s="117">
        <v>7.59</v>
      </c>
      <c r="G243" s="117">
        <v>8.94</v>
      </c>
    </row>
    <row r="244" spans="1:7" x14ac:dyDescent="0.35">
      <c r="A244" s="117" t="s">
        <v>5685</v>
      </c>
      <c r="B244" s="117" t="s">
        <v>5686</v>
      </c>
      <c r="C244" s="117" t="s">
        <v>110</v>
      </c>
      <c r="D244" s="117">
        <v>3</v>
      </c>
      <c r="E244" s="117">
        <v>70</v>
      </c>
      <c r="F244" s="117">
        <v>7.59</v>
      </c>
      <c r="G244" s="117">
        <v>8.94</v>
      </c>
    </row>
    <row r="245" spans="1:7" x14ac:dyDescent="0.35">
      <c r="A245" s="117" t="s">
        <v>5687</v>
      </c>
      <c r="B245" s="117" t="s">
        <v>5688</v>
      </c>
      <c r="C245" s="117" t="s">
        <v>110</v>
      </c>
      <c r="D245" s="117">
        <v>2</v>
      </c>
      <c r="E245" s="117">
        <v>15</v>
      </c>
      <c r="F245" s="117">
        <v>7.59</v>
      </c>
      <c r="G245" s="117">
        <v>8.94</v>
      </c>
    </row>
    <row r="246" spans="1:7" x14ac:dyDescent="0.35">
      <c r="A246" s="117" t="s">
        <v>5689</v>
      </c>
      <c r="B246" s="117" t="s">
        <v>5690</v>
      </c>
      <c r="C246" s="117" t="s">
        <v>110</v>
      </c>
      <c r="D246" s="117">
        <v>2</v>
      </c>
      <c r="E246" s="117">
        <v>50</v>
      </c>
      <c r="F246" s="117">
        <v>7.59</v>
      </c>
      <c r="G246" s="117">
        <v>8.94</v>
      </c>
    </row>
    <row r="247" spans="1:7" x14ac:dyDescent="0.35">
      <c r="A247" s="117" t="s">
        <v>5691</v>
      </c>
      <c r="B247" s="117" t="s">
        <v>5692</v>
      </c>
      <c r="C247" s="117" t="s">
        <v>110</v>
      </c>
      <c r="D247" s="117">
        <v>2</v>
      </c>
      <c r="E247" s="117">
        <v>60</v>
      </c>
      <c r="F247" s="117">
        <v>7.59</v>
      </c>
      <c r="G247" s="117">
        <v>8.94</v>
      </c>
    </row>
    <row r="248" spans="1:7" x14ac:dyDescent="0.35">
      <c r="A248" s="117" t="s">
        <v>5693</v>
      </c>
      <c r="B248" s="117" t="s">
        <v>5694</v>
      </c>
      <c r="C248" s="117" t="s">
        <v>110</v>
      </c>
      <c r="D248" s="117">
        <v>2</v>
      </c>
      <c r="E248" s="117">
        <v>60</v>
      </c>
      <c r="F248" s="117">
        <v>7.59</v>
      </c>
      <c r="G248" s="117">
        <v>8.94</v>
      </c>
    </row>
    <row r="249" spans="1:7" x14ac:dyDescent="0.35">
      <c r="A249" s="117" t="s">
        <v>5695</v>
      </c>
      <c r="B249" s="117" t="s">
        <v>5696</v>
      </c>
      <c r="C249" s="117" t="s">
        <v>110</v>
      </c>
      <c r="D249" s="117">
        <v>1</v>
      </c>
      <c r="E249" s="117">
        <v>20</v>
      </c>
      <c r="F249" s="117">
        <v>7.59</v>
      </c>
      <c r="G249" s="117">
        <v>8.94</v>
      </c>
    </row>
    <row r="250" spans="1:7" x14ac:dyDescent="0.35">
      <c r="A250" s="117" t="s">
        <v>5697</v>
      </c>
      <c r="B250" s="117" t="s">
        <v>5698</v>
      </c>
      <c r="C250" s="117" t="s">
        <v>110</v>
      </c>
      <c r="D250" s="117">
        <v>2</v>
      </c>
      <c r="E250" s="117">
        <v>60</v>
      </c>
      <c r="F250" s="117">
        <v>7.59</v>
      </c>
      <c r="G250" s="117">
        <v>8.94</v>
      </c>
    </row>
    <row r="251" spans="1:7" x14ac:dyDescent="0.35">
      <c r="A251" s="117" t="s">
        <v>5699</v>
      </c>
      <c r="B251" s="117" t="s">
        <v>5700</v>
      </c>
      <c r="C251" s="117" t="s">
        <v>110</v>
      </c>
      <c r="D251" s="117">
        <v>3</v>
      </c>
      <c r="E251" s="117">
        <v>40</v>
      </c>
      <c r="F251" s="117">
        <v>7.59</v>
      </c>
      <c r="G251" s="117">
        <v>8.94</v>
      </c>
    </row>
    <row r="252" spans="1:7" x14ac:dyDescent="0.35">
      <c r="A252" s="117" t="s">
        <v>5701</v>
      </c>
      <c r="B252" s="117" t="s">
        <v>5702</v>
      </c>
      <c r="C252" s="117" t="s">
        <v>110</v>
      </c>
      <c r="D252" s="117">
        <v>1</v>
      </c>
      <c r="E252" s="117">
        <v>20</v>
      </c>
      <c r="F252" s="117">
        <v>7.59</v>
      </c>
      <c r="G252" s="117">
        <v>8.94</v>
      </c>
    </row>
    <row r="253" spans="1:7" x14ac:dyDescent="0.35">
      <c r="A253" s="117" t="s">
        <v>5703</v>
      </c>
      <c r="B253" s="117" t="s">
        <v>5704</v>
      </c>
      <c r="C253" s="117" t="s">
        <v>110</v>
      </c>
      <c r="D253" s="117">
        <v>3</v>
      </c>
      <c r="E253" s="117">
        <v>25</v>
      </c>
      <c r="F253" s="117">
        <v>7.59</v>
      </c>
      <c r="G253" s="117">
        <v>8.94</v>
      </c>
    </row>
    <row r="254" spans="1:7" x14ac:dyDescent="0.35">
      <c r="A254" s="117" t="s">
        <v>5705</v>
      </c>
      <c r="B254" s="117" t="s">
        <v>5706</v>
      </c>
      <c r="C254" s="117" t="s">
        <v>110</v>
      </c>
      <c r="D254" s="117">
        <v>1</v>
      </c>
      <c r="E254" s="117">
        <v>45</v>
      </c>
      <c r="F254" s="117">
        <v>7.59</v>
      </c>
      <c r="G254" s="117">
        <v>8.94</v>
      </c>
    </row>
    <row r="255" spans="1:7" x14ac:dyDescent="0.35">
      <c r="A255" s="117" t="s">
        <v>5707</v>
      </c>
      <c r="B255" s="117" t="s">
        <v>5708</v>
      </c>
      <c r="C255" s="117" t="s">
        <v>110</v>
      </c>
      <c r="D255" s="117">
        <v>1</v>
      </c>
      <c r="E255" s="117">
        <v>60</v>
      </c>
      <c r="F255" s="117">
        <v>7.59</v>
      </c>
      <c r="G255" s="117">
        <v>8.94</v>
      </c>
    </row>
    <row r="256" spans="1:7" x14ac:dyDescent="0.35">
      <c r="A256" s="117" t="s">
        <v>5709</v>
      </c>
      <c r="B256" s="117" t="s">
        <v>5710</v>
      </c>
      <c r="C256" s="117" t="s">
        <v>110</v>
      </c>
      <c r="D256" s="117">
        <v>2</v>
      </c>
      <c r="E256" s="117">
        <v>15</v>
      </c>
      <c r="F256" s="117">
        <v>7.59</v>
      </c>
      <c r="G256" s="117">
        <v>8.94</v>
      </c>
    </row>
    <row r="257" spans="1:7" x14ac:dyDescent="0.35">
      <c r="A257" s="117" t="s">
        <v>5711</v>
      </c>
      <c r="B257" s="117" t="s">
        <v>5712</v>
      </c>
      <c r="C257" s="117" t="s">
        <v>110</v>
      </c>
      <c r="D257" s="117">
        <v>2</v>
      </c>
      <c r="E257" s="117">
        <v>200</v>
      </c>
      <c r="F257" s="117">
        <v>7.59</v>
      </c>
      <c r="G257" s="117">
        <v>8.94</v>
      </c>
    </row>
    <row r="258" spans="1:7" x14ac:dyDescent="0.35">
      <c r="A258" s="117" t="s">
        <v>5713</v>
      </c>
      <c r="B258" s="117" t="s">
        <v>5714</v>
      </c>
      <c r="C258" s="117" t="s">
        <v>110</v>
      </c>
      <c r="D258" s="117">
        <v>3</v>
      </c>
      <c r="E258" s="117">
        <v>20</v>
      </c>
      <c r="F258" s="117">
        <v>7.59</v>
      </c>
      <c r="G258" s="117">
        <v>8.94</v>
      </c>
    </row>
    <row r="259" spans="1:7" x14ac:dyDescent="0.35">
      <c r="A259" s="117" t="s">
        <v>5715</v>
      </c>
      <c r="B259" s="117" t="s">
        <v>5716</v>
      </c>
      <c r="C259" s="117" t="s">
        <v>110</v>
      </c>
      <c r="D259" s="117">
        <v>1</v>
      </c>
      <c r="E259" s="117">
        <v>150</v>
      </c>
      <c r="F259" s="117">
        <v>7.59</v>
      </c>
      <c r="G259" s="117">
        <v>8.94</v>
      </c>
    </row>
    <row r="260" spans="1:7" x14ac:dyDescent="0.35">
      <c r="A260" s="117" t="s">
        <v>5717</v>
      </c>
      <c r="B260" s="117" t="s">
        <v>5718</v>
      </c>
      <c r="C260" s="117" t="s">
        <v>110</v>
      </c>
      <c r="D260" s="117">
        <v>1</v>
      </c>
      <c r="E260" s="117">
        <v>20</v>
      </c>
      <c r="F260" s="117">
        <v>7.59</v>
      </c>
      <c r="G260" s="117">
        <v>8.94</v>
      </c>
    </row>
    <row r="261" spans="1:7" x14ac:dyDescent="0.35">
      <c r="A261" s="117" t="s">
        <v>5719</v>
      </c>
      <c r="B261" s="117" t="s">
        <v>5720</v>
      </c>
      <c r="C261" s="117" t="s">
        <v>110</v>
      </c>
      <c r="D261" s="117">
        <v>1</v>
      </c>
      <c r="E261" s="117">
        <v>20</v>
      </c>
      <c r="F261" s="117">
        <v>7.59</v>
      </c>
      <c r="G261" s="117">
        <v>8.94</v>
      </c>
    </row>
    <row r="262" spans="1:7" x14ac:dyDescent="0.35">
      <c r="A262" s="117" t="s">
        <v>5721</v>
      </c>
      <c r="B262" s="117" t="s">
        <v>5722</v>
      </c>
      <c r="C262" s="117" t="s">
        <v>110</v>
      </c>
      <c r="D262" s="117">
        <v>1</v>
      </c>
      <c r="E262" s="117">
        <v>15</v>
      </c>
      <c r="F262" s="117">
        <v>7.59</v>
      </c>
      <c r="G262" s="117">
        <v>8.94</v>
      </c>
    </row>
    <row r="263" spans="1:7" x14ac:dyDescent="0.35">
      <c r="A263" s="117" t="s">
        <v>5723</v>
      </c>
      <c r="B263" s="117" t="s">
        <v>5724</v>
      </c>
      <c r="C263" s="117" t="s">
        <v>110</v>
      </c>
      <c r="D263" s="117">
        <v>1</v>
      </c>
      <c r="E263" s="117">
        <v>15</v>
      </c>
      <c r="F263" s="117">
        <v>7.59</v>
      </c>
      <c r="G263" s="117">
        <v>8.94</v>
      </c>
    </row>
    <row r="264" spans="1:7" x14ac:dyDescent="0.35">
      <c r="A264" s="117" t="s">
        <v>5725</v>
      </c>
      <c r="B264" s="117" t="s">
        <v>5726</v>
      </c>
      <c r="C264" s="117" t="s">
        <v>110</v>
      </c>
      <c r="D264" s="117">
        <v>2</v>
      </c>
      <c r="E264" s="117">
        <v>8</v>
      </c>
      <c r="F264" s="117">
        <v>7.59</v>
      </c>
      <c r="G264" s="117">
        <v>8.94</v>
      </c>
    </row>
    <row r="265" spans="1:7" x14ac:dyDescent="0.35">
      <c r="A265" s="117" t="s">
        <v>5727</v>
      </c>
      <c r="B265" s="117" t="s">
        <v>5728</v>
      </c>
      <c r="C265" s="117" t="s">
        <v>110</v>
      </c>
      <c r="D265" s="117">
        <v>2</v>
      </c>
      <c r="E265" s="117">
        <v>50</v>
      </c>
      <c r="F265" s="117">
        <v>7.59</v>
      </c>
      <c r="G265" s="117">
        <v>8.94</v>
      </c>
    </row>
    <row r="266" spans="1:7" x14ac:dyDescent="0.35">
      <c r="A266" s="117" t="s">
        <v>5729</v>
      </c>
      <c r="B266" s="117" t="s">
        <v>5730</v>
      </c>
      <c r="C266" s="117" t="s">
        <v>110</v>
      </c>
      <c r="D266" s="117">
        <v>3</v>
      </c>
      <c r="E266" s="117">
        <v>300</v>
      </c>
      <c r="F266" s="117">
        <v>7.59</v>
      </c>
      <c r="G266" s="117">
        <v>8.94</v>
      </c>
    </row>
    <row r="267" spans="1:7" x14ac:dyDescent="0.35">
      <c r="A267" s="117" t="s">
        <v>5731</v>
      </c>
      <c r="B267" s="117" t="s">
        <v>5732</v>
      </c>
      <c r="C267" s="117" t="s">
        <v>110</v>
      </c>
      <c r="D267" s="117">
        <v>1</v>
      </c>
      <c r="E267" s="117">
        <v>60</v>
      </c>
      <c r="F267" s="117">
        <v>7.59</v>
      </c>
      <c r="G267" s="117">
        <v>8.94</v>
      </c>
    </row>
    <row r="268" spans="1:7" x14ac:dyDescent="0.35">
      <c r="A268" s="117" t="s">
        <v>5733</v>
      </c>
      <c r="B268" s="117" t="s">
        <v>5734</v>
      </c>
      <c r="C268" s="117" t="s">
        <v>109</v>
      </c>
      <c r="D268" s="117">
        <v>2</v>
      </c>
      <c r="E268" s="117">
        <v>90</v>
      </c>
      <c r="F268" s="117">
        <v>8.34</v>
      </c>
      <c r="G268" s="117">
        <v>9.58</v>
      </c>
    </row>
    <row r="269" spans="1:7" x14ac:dyDescent="0.35">
      <c r="A269" s="117" t="s">
        <v>5735</v>
      </c>
      <c r="B269" s="117" t="s">
        <v>5736</v>
      </c>
      <c r="C269" s="117" t="s">
        <v>109</v>
      </c>
      <c r="D269" s="117">
        <v>2</v>
      </c>
      <c r="E269" s="117">
        <v>40</v>
      </c>
      <c r="F269" s="117">
        <v>8.34</v>
      </c>
      <c r="G269" s="117">
        <v>9.58</v>
      </c>
    </row>
    <row r="270" spans="1:7" x14ac:dyDescent="0.35">
      <c r="A270" s="117" t="s">
        <v>5737</v>
      </c>
      <c r="B270" s="117" t="s">
        <v>5738</v>
      </c>
      <c r="C270" s="117" t="s">
        <v>109</v>
      </c>
      <c r="D270" s="117">
        <v>3</v>
      </c>
      <c r="E270" s="117">
        <v>60</v>
      </c>
      <c r="F270" s="117">
        <v>8.34</v>
      </c>
      <c r="G270" s="117">
        <v>9.58</v>
      </c>
    </row>
    <row r="271" spans="1:7" x14ac:dyDescent="0.35">
      <c r="A271" s="117" t="s">
        <v>5739</v>
      </c>
      <c r="B271" s="117" t="s">
        <v>5740</v>
      </c>
      <c r="C271" s="117" t="s">
        <v>109</v>
      </c>
      <c r="D271" s="117">
        <v>2</v>
      </c>
      <c r="E271" s="117">
        <v>60</v>
      </c>
      <c r="F271" s="117">
        <v>8.34</v>
      </c>
      <c r="G271" s="117">
        <v>9.58</v>
      </c>
    </row>
    <row r="272" spans="1:7" x14ac:dyDescent="0.35">
      <c r="A272" s="117" t="s">
        <v>5741</v>
      </c>
      <c r="B272" s="117" t="s">
        <v>5742</v>
      </c>
      <c r="C272" s="117" t="s">
        <v>109</v>
      </c>
      <c r="D272" s="117">
        <v>2</v>
      </c>
      <c r="E272" s="117">
        <v>60</v>
      </c>
      <c r="F272" s="117">
        <v>8.34</v>
      </c>
      <c r="G272" s="117">
        <v>9.58</v>
      </c>
    </row>
    <row r="273" spans="1:7" x14ac:dyDescent="0.35">
      <c r="A273" s="117" t="s">
        <v>5743</v>
      </c>
      <c r="B273" s="117" t="s">
        <v>5744</v>
      </c>
      <c r="C273" s="117" t="s">
        <v>109</v>
      </c>
      <c r="D273" s="117">
        <v>2</v>
      </c>
      <c r="E273" s="117">
        <v>60</v>
      </c>
      <c r="F273" s="117">
        <v>8.34</v>
      </c>
      <c r="G273" s="117">
        <v>9.58</v>
      </c>
    </row>
    <row r="274" spans="1:7" x14ac:dyDescent="0.35">
      <c r="A274" s="117" t="s">
        <v>5745</v>
      </c>
      <c r="B274" s="117" t="s">
        <v>5746</v>
      </c>
      <c r="C274" s="117" t="s">
        <v>109</v>
      </c>
      <c r="D274" s="117">
        <v>2</v>
      </c>
      <c r="E274" s="117">
        <v>40</v>
      </c>
      <c r="F274" s="117">
        <v>8.34</v>
      </c>
      <c r="G274" s="117">
        <v>9.58</v>
      </c>
    </row>
    <row r="275" spans="1:7" x14ac:dyDescent="0.35">
      <c r="A275" s="117" t="s">
        <v>5747</v>
      </c>
      <c r="B275" s="117" t="s">
        <v>5748</v>
      </c>
      <c r="C275" s="117" t="s">
        <v>109</v>
      </c>
      <c r="D275" s="117">
        <v>2</v>
      </c>
      <c r="E275" s="117">
        <v>60</v>
      </c>
      <c r="F275" s="117">
        <v>8.34</v>
      </c>
      <c r="G275" s="117">
        <v>9.58</v>
      </c>
    </row>
    <row r="276" spans="1:7" x14ac:dyDescent="0.35">
      <c r="A276" s="117" t="s">
        <v>5749</v>
      </c>
      <c r="B276" s="117" t="s">
        <v>5750</v>
      </c>
      <c r="C276" s="117" t="s">
        <v>109</v>
      </c>
      <c r="D276" s="117">
        <v>2</v>
      </c>
      <c r="E276" s="117">
        <v>40</v>
      </c>
      <c r="F276" s="117">
        <v>8.34</v>
      </c>
      <c r="G276" s="117">
        <v>9.58</v>
      </c>
    </row>
    <row r="277" spans="1:7" x14ac:dyDescent="0.35">
      <c r="A277" s="117" t="s">
        <v>5751</v>
      </c>
      <c r="B277" s="117" t="s">
        <v>5752</v>
      </c>
      <c r="C277" s="117" t="s">
        <v>109</v>
      </c>
      <c r="D277" s="117">
        <v>2</v>
      </c>
      <c r="E277" s="117">
        <v>40</v>
      </c>
      <c r="F277" s="117">
        <v>8.34</v>
      </c>
      <c r="G277" s="117">
        <v>9.58</v>
      </c>
    </row>
    <row r="278" spans="1:7" x14ac:dyDescent="0.35">
      <c r="A278" s="117" t="s">
        <v>5753</v>
      </c>
      <c r="B278" s="117" t="s">
        <v>5754</v>
      </c>
      <c r="C278" s="117" t="s">
        <v>109</v>
      </c>
      <c r="D278" s="117">
        <v>2</v>
      </c>
      <c r="E278" s="117">
        <v>32</v>
      </c>
      <c r="F278" s="117">
        <v>8.34</v>
      </c>
      <c r="G278" s="117">
        <v>9.58</v>
      </c>
    </row>
    <row r="279" spans="1:7" x14ac:dyDescent="0.35">
      <c r="A279" s="117" t="s">
        <v>5755</v>
      </c>
      <c r="B279" s="117" t="s">
        <v>5756</v>
      </c>
      <c r="C279" s="117" t="s">
        <v>109</v>
      </c>
      <c r="D279" s="117">
        <v>2</v>
      </c>
      <c r="E279" s="117">
        <v>32</v>
      </c>
      <c r="F279" s="117">
        <v>8.34</v>
      </c>
      <c r="G279" s="117">
        <v>9.58</v>
      </c>
    </row>
    <row r="280" spans="1:7" x14ac:dyDescent="0.35">
      <c r="A280" s="117" t="s">
        <v>5757</v>
      </c>
      <c r="B280" s="117" t="s">
        <v>5758</v>
      </c>
      <c r="C280" s="117" t="s">
        <v>109</v>
      </c>
      <c r="D280" s="117">
        <v>2</v>
      </c>
      <c r="E280" s="117">
        <v>56</v>
      </c>
      <c r="F280" s="117">
        <v>8.34</v>
      </c>
      <c r="G280" s="117">
        <v>9.58</v>
      </c>
    </row>
    <row r="281" spans="1:7" x14ac:dyDescent="0.35">
      <c r="A281" s="117" t="s">
        <v>5759</v>
      </c>
      <c r="B281" s="117" t="s">
        <v>5760</v>
      </c>
      <c r="C281" s="117" t="s">
        <v>109</v>
      </c>
      <c r="D281" s="117">
        <v>2</v>
      </c>
      <c r="E281" s="117">
        <v>32</v>
      </c>
      <c r="F281" s="117">
        <v>8.34</v>
      </c>
      <c r="G281" s="117">
        <v>9.58</v>
      </c>
    </row>
    <row r="282" spans="1:7" x14ac:dyDescent="0.35">
      <c r="A282" s="117" t="s">
        <v>5761</v>
      </c>
      <c r="B282" s="117" t="s">
        <v>5762</v>
      </c>
      <c r="C282" s="117" t="s">
        <v>109</v>
      </c>
      <c r="D282" s="117">
        <v>2</v>
      </c>
      <c r="E282" s="117">
        <v>240</v>
      </c>
      <c r="F282" s="117">
        <v>8.34</v>
      </c>
      <c r="G282" s="117">
        <v>9.58</v>
      </c>
    </row>
    <row r="283" spans="1:7" x14ac:dyDescent="0.35">
      <c r="A283" s="117" t="s">
        <v>5763</v>
      </c>
      <c r="B283" s="117" t="s">
        <v>5764</v>
      </c>
      <c r="C283" s="117" t="s">
        <v>109</v>
      </c>
      <c r="D283" s="117">
        <v>2</v>
      </c>
      <c r="E283" s="117">
        <v>100</v>
      </c>
      <c r="F283" s="117">
        <v>8.34</v>
      </c>
      <c r="G283" s="117">
        <v>9.58</v>
      </c>
    </row>
    <row r="284" spans="1:7" x14ac:dyDescent="0.35">
      <c r="A284" s="117" t="s">
        <v>5765</v>
      </c>
      <c r="B284" s="117" t="s">
        <v>5766</v>
      </c>
      <c r="C284" s="117" t="s">
        <v>109</v>
      </c>
      <c r="D284" s="117">
        <v>3</v>
      </c>
      <c r="E284" s="117">
        <v>50</v>
      </c>
      <c r="F284" s="117">
        <v>8.34</v>
      </c>
      <c r="G284" s="117">
        <v>9.58</v>
      </c>
    </row>
    <row r="285" spans="1:7" x14ac:dyDescent="0.35">
      <c r="A285" s="117" t="s">
        <v>5767</v>
      </c>
      <c r="B285" s="117" t="s">
        <v>5768</v>
      </c>
      <c r="C285" s="117" t="s">
        <v>109</v>
      </c>
      <c r="D285" s="117">
        <v>2</v>
      </c>
      <c r="E285" s="117">
        <v>100</v>
      </c>
      <c r="F285" s="117">
        <v>8.34</v>
      </c>
      <c r="G285" s="117">
        <v>9.58</v>
      </c>
    </row>
    <row r="286" spans="1:7" x14ac:dyDescent="0.35">
      <c r="A286" s="117" t="s">
        <v>5769</v>
      </c>
      <c r="B286" s="117" t="s">
        <v>5770</v>
      </c>
      <c r="C286" s="117" t="s">
        <v>109</v>
      </c>
      <c r="D286" s="117">
        <v>1</v>
      </c>
      <c r="E286" s="117">
        <v>125</v>
      </c>
      <c r="F286" s="117">
        <v>8.34</v>
      </c>
      <c r="G286" s="117">
        <v>9.58</v>
      </c>
    </row>
    <row r="287" spans="1:7" x14ac:dyDescent="0.35">
      <c r="A287" s="117" t="s">
        <v>5771</v>
      </c>
      <c r="B287" s="117" t="s">
        <v>5772</v>
      </c>
      <c r="C287" s="117" t="s">
        <v>109</v>
      </c>
      <c r="D287" s="117">
        <v>3</v>
      </c>
      <c r="E287" s="117">
        <v>40</v>
      </c>
      <c r="F287" s="117">
        <v>8.34</v>
      </c>
      <c r="G287" s="117">
        <v>9.58</v>
      </c>
    </row>
    <row r="288" spans="1:7" x14ac:dyDescent="0.35">
      <c r="A288" s="117" t="s">
        <v>5773</v>
      </c>
      <c r="B288" s="117" t="s">
        <v>5774</v>
      </c>
      <c r="C288" s="117" t="s">
        <v>109</v>
      </c>
      <c r="D288" s="117">
        <v>2</v>
      </c>
      <c r="E288" s="117">
        <v>8</v>
      </c>
      <c r="F288" s="117">
        <v>8.34</v>
      </c>
      <c r="G288" s="117">
        <v>9.58</v>
      </c>
    </row>
    <row r="289" spans="1:7" x14ac:dyDescent="0.35">
      <c r="A289" s="117" t="s">
        <v>5775</v>
      </c>
      <c r="B289" s="117" t="s">
        <v>5776</v>
      </c>
      <c r="C289" s="117" t="s">
        <v>109</v>
      </c>
      <c r="D289" s="117">
        <v>1</v>
      </c>
      <c r="E289" s="117">
        <v>24</v>
      </c>
      <c r="F289" s="117">
        <v>8.34</v>
      </c>
      <c r="G289" s="117">
        <v>9.58</v>
      </c>
    </row>
    <row r="290" spans="1:7" x14ac:dyDescent="0.35">
      <c r="A290" s="117" t="s">
        <v>5777</v>
      </c>
      <c r="B290" s="117" t="s">
        <v>5778</v>
      </c>
      <c r="C290" s="117" t="s">
        <v>109</v>
      </c>
      <c r="D290" s="117">
        <v>1</v>
      </c>
      <c r="E290" s="117">
        <v>25</v>
      </c>
      <c r="F290" s="117">
        <v>8.34</v>
      </c>
      <c r="G290" s="117">
        <v>9.58</v>
      </c>
    </row>
    <row r="291" spans="1:7" x14ac:dyDescent="0.35">
      <c r="A291" s="117" t="s">
        <v>5779</v>
      </c>
      <c r="B291" s="117" t="s">
        <v>5780</v>
      </c>
      <c r="C291" s="117" t="s">
        <v>109</v>
      </c>
      <c r="D291" s="117">
        <v>3</v>
      </c>
      <c r="E291" s="117">
        <v>15</v>
      </c>
      <c r="F291" s="117">
        <v>8.34</v>
      </c>
      <c r="G291" s="117">
        <v>9.58</v>
      </c>
    </row>
    <row r="292" spans="1:7" x14ac:dyDescent="0.35">
      <c r="A292" s="117" t="s">
        <v>5781</v>
      </c>
      <c r="B292" s="117" t="s">
        <v>5782</v>
      </c>
      <c r="C292" s="117" t="s">
        <v>111</v>
      </c>
      <c r="D292" s="117">
        <v>1</v>
      </c>
      <c r="E292" s="117">
        <v>24</v>
      </c>
      <c r="F292" s="117">
        <v>7.76</v>
      </c>
      <c r="G292" s="117">
        <v>9.7799999999999994</v>
      </c>
    </row>
    <row r="293" spans="1:7" x14ac:dyDescent="0.35">
      <c r="A293" s="117" t="s">
        <v>5783</v>
      </c>
      <c r="B293" s="117" t="s">
        <v>5784</v>
      </c>
      <c r="C293" s="117" t="s">
        <v>111</v>
      </c>
      <c r="D293" s="117">
        <v>1</v>
      </c>
      <c r="E293" s="117">
        <v>12</v>
      </c>
      <c r="F293" s="117">
        <v>7.76</v>
      </c>
      <c r="G293" s="117">
        <v>9.7799999999999994</v>
      </c>
    </row>
    <row r="294" spans="1:7" x14ac:dyDescent="0.35">
      <c r="A294" s="117" t="s">
        <v>5785</v>
      </c>
      <c r="B294" s="117" t="s">
        <v>5786</v>
      </c>
      <c r="C294" s="117" t="s">
        <v>111</v>
      </c>
      <c r="D294" s="117">
        <v>1</v>
      </c>
      <c r="E294" s="117">
        <v>24</v>
      </c>
      <c r="F294" s="117">
        <v>7.76</v>
      </c>
      <c r="G294" s="117">
        <v>9.7799999999999994</v>
      </c>
    </row>
    <row r="295" spans="1:7" x14ac:dyDescent="0.35">
      <c r="A295" s="117" t="s">
        <v>5787</v>
      </c>
      <c r="B295" s="117" t="s">
        <v>5788</v>
      </c>
      <c r="C295" s="117" t="s">
        <v>111</v>
      </c>
      <c r="D295" s="117">
        <v>2</v>
      </c>
      <c r="E295" s="117">
        <v>30</v>
      </c>
      <c r="F295" s="117">
        <v>7.76</v>
      </c>
      <c r="G295" s="117">
        <v>9.7799999999999994</v>
      </c>
    </row>
    <row r="296" spans="1:7" x14ac:dyDescent="0.35">
      <c r="A296" s="117" t="s">
        <v>5789</v>
      </c>
      <c r="B296" s="117" t="s">
        <v>5790</v>
      </c>
      <c r="C296" s="117" t="s">
        <v>111</v>
      </c>
      <c r="D296" s="117">
        <v>1</v>
      </c>
      <c r="E296" s="117">
        <v>25</v>
      </c>
      <c r="F296" s="117">
        <v>7.76</v>
      </c>
      <c r="G296" s="117">
        <v>9.7799999999999994</v>
      </c>
    </row>
    <row r="297" spans="1:7" x14ac:dyDescent="0.35">
      <c r="A297" s="117" t="s">
        <v>5791</v>
      </c>
      <c r="B297" s="117" t="s">
        <v>843</v>
      </c>
      <c r="C297" s="117" t="s">
        <v>111</v>
      </c>
      <c r="D297" s="117">
        <v>1</v>
      </c>
      <c r="E297" s="117">
        <v>500</v>
      </c>
      <c r="F297" s="117">
        <v>7.76</v>
      </c>
      <c r="G297" s="117">
        <v>9.7799999999999994</v>
      </c>
    </row>
    <row r="298" spans="1:7" x14ac:dyDescent="0.35">
      <c r="A298" s="117" t="s">
        <v>5792</v>
      </c>
      <c r="B298" s="117" t="s">
        <v>5793</v>
      </c>
      <c r="C298" s="117" t="s">
        <v>111</v>
      </c>
      <c r="D298" s="117">
        <v>1</v>
      </c>
      <c r="E298" s="117">
        <v>90</v>
      </c>
      <c r="F298" s="117">
        <v>7.76</v>
      </c>
      <c r="G298" s="117">
        <v>9.7799999999999994</v>
      </c>
    </row>
    <row r="299" spans="1:7" x14ac:dyDescent="0.35">
      <c r="A299" s="117" t="s">
        <v>5794</v>
      </c>
      <c r="B299" s="117" t="s">
        <v>5795</v>
      </c>
      <c r="C299" s="117" t="s">
        <v>111</v>
      </c>
      <c r="D299" s="117">
        <v>1</v>
      </c>
      <c r="E299" s="117">
        <v>125</v>
      </c>
      <c r="F299" s="117">
        <v>7.76</v>
      </c>
      <c r="G299" s="117">
        <v>9.7799999999999994</v>
      </c>
    </row>
    <row r="300" spans="1:7" x14ac:dyDescent="0.35">
      <c r="A300" s="117" t="s">
        <v>5796</v>
      </c>
      <c r="B300" s="117" t="s">
        <v>5797</v>
      </c>
      <c r="C300" s="117" t="s">
        <v>111</v>
      </c>
      <c r="D300" s="117">
        <v>2</v>
      </c>
      <c r="E300" s="117">
        <v>390</v>
      </c>
      <c r="F300" s="117">
        <v>7.76</v>
      </c>
      <c r="G300" s="117">
        <v>9.7799999999999994</v>
      </c>
    </row>
    <row r="301" spans="1:7" x14ac:dyDescent="0.35">
      <c r="A301" s="117" t="s">
        <v>5798</v>
      </c>
      <c r="B301" s="117" t="s">
        <v>5799</v>
      </c>
      <c r="C301" s="117" t="s">
        <v>111</v>
      </c>
      <c r="D301" s="117">
        <v>1</v>
      </c>
      <c r="E301" s="117">
        <v>8</v>
      </c>
      <c r="F301" s="117">
        <v>7.76</v>
      </c>
      <c r="G301" s="117">
        <v>9.7799999999999994</v>
      </c>
    </row>
    <row r="302" spans="1:7" x14ac:dyDescent="0.35">
      <c r="A302" s="117" t="s">
        <v>5800</v>
      </c>
      <c r="B302" s="117" t="s">
        <v>5801</v>
      </c>
      <c r="C302" s="117" t="s">
        <v>111</v>
      </c>
      <c r="D302" s="117">
        <v>1</v>
      </c>
      <c r="E302" s="117">
        <v>8</v>
      </c>
      <c r="F302" s="117">
        <v>7.76</v>
      </c>
      <c r="G302" s="117">
        <v>9.7799999999999994</v>
      </c>
    </row>
    <row r="303" spans="1:7" x14ac:dyDescent="0.35">
      <c r="A303" s="117" t="s">
        <v>5802</v>
      </c>
      <c r="B303" s="117" t="s">
        <v>5803</v>
      </c>
      <c r="C303" s="117" t="s">
        <v>111</v>
      </c>
      <c r="D303" s="117">
        <v>1</v>
      </c>
      <c r="E303" s="117">
        <v>8</v>
      </c>
      <c r="F303" s="117">
        <v>7.76</v>
      </c>
      <c r="G303" s="117">
        <v>9.7799999999999994</v>
      </c>
    </row>
    <row r="304" spans="1:7" x14ac:dyDescent="0.35">
      <c r="A304" s="117" t="s">
        <v>5804</v>
      </c>
      <c r="B304" s="117" t="s">
        <v>5805</v>
      </c>
      <c r="C304" s="117" t="s">
        <v>111</v>
      </c>
      <c r="D304" s="117">
        <v>1</v>
      </c>
      <c r="E304" s="117">
        <v>8</v>
      </c>
      <c r="F304" s="117">
        <v>7.76</v>
      </c>
      <c r="G304" s="117">
        <v>9.7799999999999994</v>
      </c>
    </row>
    <row r="305" spans="1:7" x14ac:dyDescent="0.35">
      <c r="A305" s="117" t="s">
        <v>5806</v>
      </c>
      <c r="B305" s="117" t="s">
        <v>5807</v>
      </c>
      <c r="C305" s="117" t="s">
        <v>111</v>
      </c>
      <c r="D305" s="117">
        <v>1</v>
      </c>
      <c r="E305" s="117">
        <v>20</v>
      </c>
      <c r="F305" s="117">
        <v>7.76</v>
      </c>
      <c r="G305" s="117">
        <v>9.7799999999999994</v>
      </c>
    </row>
    <row r="306" spans="1:7" x14ac:dyDescent="0.35">
      <c r="A306" s="117" t="s">
        <v>5808</v>
      </c>
      <c r="B306" s="117" t="s">
        <v>5809</v>
      </c>
      <c r="C306" s="117" t="s">
        <v>111</v>
      </c>
      <c r="D306" s="117">
        <v>1</v>
      </c>
      <c r="E306" s="117">
        <v>20</v>
      </c>
      <c r="F306" s="117">
        <v>7.76</v>
      </c>
      <c r="G306" s="117">
        <v>9.7799999999999994</v>
      </c>
    </row>
    <row r="307" spans="1:7" x14ac:dyDescent="0.35">
      <c r="A307" s="117" t="s">
        <v>5810</v>
      </c>
      <c r="B307" s="117" t="s">
        <v>5811</v>
      </c>
      <c r="C307" s="117" t="s">
        <v>111</v>
      </c>
      <c r="D307" s="117">
        <v>1</v>
      </c>
      <c r="E307" s="117">
        <v>20</v>
      </c>
      <c r="F307" s="117">
        <v>7.76</v>
      </c>
      <c r="G307" s="117">
        <v>9.7799999999999994</v>
      </c>
    </row>
    <row r="308" spans="1:7" x14ac:dyDescent="0.35">
      <c r="A308" s="117" t="s">
        <v>5812</v>
      </c>
      <c r="B308" s="117" t="s">
        <v>5813</v>
      </c>
      <c r="C308" s="117" t="s">
        <v>111</v>
      </c>
      <c r="D308" s="117">
        <v>1</v>
      </c>
      <c r="E308" s="117">
        <v>10</v>
      </c>
      <c r="F308" s="117">
        <v>7.76</v>
      </c>
      <c r="G308" s="117">
        <v>9.7799999999999994</v>
      </c>
    </row>
    <row r="309" spans="1:7" x14ac:dyDescent="0.35">
      <c r="A309" s="117" t="s">
        <v>5814</v>
      </c>
      <c r="B309" s="117" t="s">
        <v>5815</v>
      </c>
      <c r="C309" s="117" t="s">
        <v>111</v>
      </c>
      <c r="D309" s="117">
        <v>1</v>
      </c>
      <c r="E309" s="117">
        <v>10</v>
      </c>
      <c r="F309" s="117">
        <v>7.76</v>
      </c>
      <c r="G309" s="117">
        <v>9.7799999999999994</v>
      </c>
    </row>
    <row r="310" spans="1:7" x14ac:dyDescent="0.35">
      <c r="A310" s="117" t="s">
        <v>5816</v>
      </c>
      <c r="B310" s="117" t="s">
        <v>5817</v>
      </c>
      <c r="C310" s="117" t="s">
        <v>111</v>
      </c>
      <c r="D310" s="117">
        <v>1</v>
      </c>
      <c r="E310" s="117">
        <v>10</v>
      </c>
      <c r="F310" s="117">
        <v>7.76</v>
      </c>
      <c r="G310" s="117">
        <v>9.7799999999999994</v>
      </c>
    </row>
    <row r="311" spans="1:7" x14ac:dyDescent="0.35">
      <c r="A311" s="117" t="s">
        <v>5818</v>
      </c>
      <c r="B311" s="117" t="s">
        <v>5819</v>
      </c>
      <c r="C311" s="117" t="s">
        <v>111</v>
      </c>
      <c r="D311" s="117">
        <v>1</v>
      </c>
      <c r="E311" s="117">
        <v>10</v>
      </c>
      <c r="F311" s="117">
        <v>7.76</v>
      </c>
      <c r="G311" s="117">
        <v>9.7799999999999994</v>
      </c>
    </row>
    <row r="312" spans="1:7" x14ac:dyDescent="0.35">
      <c r="A312" s="117" t="s">
        <v>5820</v>
      </c>
      <c r="B312" s="117" t="s">
        <v>5821</v>
      </c>
      <c r="C312" s="117" t="s">
        <v>111</v>
      </c>
      <c r="D312" s="117">
        <v>1</v>
      </c>
      <c r="E312" s="117">
        <v>10</v>
      </c>
      <c r="F312" s="117">
        <v>7.76</v>
      </c>
      <c r="G312" s="117">
        <v>9.7799999999999994</v>
      </c>
    </row>
    <row r="313" spans="1:7" x14ac:dyDescent="0.35">
      <c r="A313" s="117" t="s">
        <v>5822</v>
      </c>
      <c r="B313" s="117" t="s">
        <v>5823</v>
      </c>
      <c r="C313" s="117" t="s">
        <v>111</v>
      </c>
      <c r="D313" s="117">
        <v>2</v>
      </c>
      <c r="E313" s="117">
        <v>20</v>
      </c>
      <c r="F313" s="117">
        <v>7.76</v>
      </c>
      <c r="G313" s="117">
        <v>9.7799999999999994</v>
      </c>
    </row>
    <row r="314" spans="1:7" x14ac:dyDescent="0.35">
      <c r="A314" s="117" t="s">
        <v>5824</v>
      </c>
      <c r="B314" s="117" t="s">
        <v>5825</v>
      </c>
      <c r="C314" s="117" t="s">
        <v>111</v>
      </c>
      <c r="D314" s="117">
        <v>1</v>
      </c>
      <c r="E314" s="117">
        <v>25</v>
      </c>
      <c r="F314" s="117">
        <v>7.76</v>
      </c>
      <c r="G314" s="117">
        <v>9.7799999999999994</v>
      </c>
    </row>
    <row r="315" spans="1:7" x14ac:dyDescent="0.35">
      <c r="A315" s="117" t="s">
        <v>5826</v>
      </c>
      <c r="B315" s="117" t="s">
        <v>5827</v>
      </c>
      <c r="C315" s="117" t="s">
        <v>111</v>
      </c>
      <c r="D315" s="117">
        <v>1</v>
      </c>
      <c r="E315" s="117">
        <v>13</v>
      </c>
      <c r="F315" s="117">
        <v>7.76</v>
      </c>
      <c r="G315" s="117">
        <v>9.7799999999999994</v>
      </c>
    </row>
    <row r="316" spans="1:7" x14ac:dyDescent="0.35">
      <c r="A316" s="117" t="s">
        <v>5828</v>
      </c>
      <c r="B316" s="117" t="s">
        <v>5829</v>
      </c>
      <c r="C316" s="117" t="s">
        <v>111</v>
      </c>
      <c r="D316" s="117">
        <v>1</v>
      </c>
      <c r="E316" s="117">
        <v>20</v>
      </c>
      <c r="F316" s="117">
        <v>7.76</v>
      </c>
      <c r="G316" s="117">
        <v>9.7799999999999994</v>
      </c>
    </row>
    <row r="317" spans="1:7" x14ac:dyDescent="0.35">
      <c r="A317" s="117" t="s">
        <v>5830</v>
      </c>
      <c r="B317" s="117" t="s">
        <v>5831</v>
      </c>
      <c r="C317" s="117" t="s">
        <v>111</v>
      </c>
      <c r="D317" s="117">
        <v>1</v>
      </c>
      <c r="E317" s="117">
        <v>16</v>
      </c>
      <c r="F317" s="117">
        <v>7.76</v>
      </c>
      <c r="G317" s="117">
        <v>9.7799999999999994</v>
      </c>
    </row>
    <row r="318" spans="1:7" x14ac:dyDescent="0.35">
      <c r="A318" s="117" t="s">
        <v>5832</v>
      </c>
      <c r="B318" s="117" t="s">
        <v>5833</v>
      </c>
      <c r="C318" s="117" t="s">
        <v>111</v>
      </c>
      <c r="D318" s="117">
        <v>1</v>
      </c>
      <c r="E318" s="117">
        <v>6</v>
      </c>
      <c r="F318" s="117">
        <v>7.76</v>
      </c>
      <c r="G318" s="117">
        <v>9.7799999999999994</v>
      </c>
    </row>
    <row r="319" spans="1:7" x14ac:dyDescent="0.35">
      <c r="A319" s="117" t="s">
        <v>5834</v>
      </c>
      <c r="B319" s="117" t="s">
        <v>5835</v>
      </c>
      <c r="C319" s="117" t="s">
        <v>111</v>
      </c>
      <c r="D319" s="117">
        <v>1</v>
      </c>
      <c r="E319" s="117">
        <v>6</v>
      </c>
      <c r="F319" s="117">
        <v>7.76</v>
      </c>
      <c r="G319" s="117">
        <v>9.7799999999999994</v>
      </c>
    </row>
    <row r="320" spans="1:7" x14ac:dyDescent="0.35">
      <c r="A320" s="117" t="s">
        <v>5836</v>
      </c>
      <c r="B320" s="117" t="s">
        <v>837</v>
      </c>
      <c r="C320" s="117" t="s">
        <v>111</v>
      </c>
      <c r="D320" s="117">
        <v>1</v>
      </c>
      <c r="E320" s="117">
        <v>24</v>
      </c>
      <c r="F320" s="117">
        <v>7.76</v>
      </c>
      <c r="G320" s="117">
        <v>9.7799999999999994</v>
      </c>
    </row>
    <row r="321" spans="1:7" x14ac:dyDescent="0.35">
      <c r="A321" s="117" t="s">
        <v>5837</v>
      </c>
      <c r="B321" s="117" t="s">
        <v>5838</v>
      </c>
      <c r="C321" s="117" t="s">
        <v>111</v>
      </c>
      <c r="D321" s="117">
        <v>1</v>
      </c>
      <c r="E321" s="117">
        <v>10</v>
      </c>
      <c r="F321" s="117">
        <v>7.76</v>
      </c>
      <c r="G321" s="117">
        <v>9.7799999999999994</v>
      </c>
    </row>
    <row r="322" spans="1:7" x14ac:dyDescent="0.35">
      <c r="A322" s="117" t="s">
        <v>5839</v>
      </c>
      <c r="B322" s="117" t="s">
        <v>5840</v>
      </c>
      <c r="C322" s="117" t="s">
        <v>111</v>
      </c>
      <c r="D322" s="117">
        <v>1</v>
      </c>
      <c r="E322" s="117">
        <v>5</v>
      </c>
      <c r="F322" s="117">
        <v>7.76</v>
      </c>
      <c r="G322" s="117">
        <v>9.7799999999999994</v>
      </c>
    </row>
    <row r="323" spans="1:7" x14ac:dyDescent="0.35">
      <c r="A323" s="117" t="s">
        <v>5841</v>
      </c>
      <c r="B323" s="117" t="s">
        <v>5842</v>
      </c>
      <c r="C323" s="117" t="s">
        <v>111</v>
      </c>
      <c r="D323" s="117">
        <v>2</v>
      </c>
      <c r="E323" s="117">
        <v>360</v>
      </c>
      <c r="F323" s="117">
        <v>7.76</v>
      </c>
      <c r="G323" s="117">
        <v>9.7799999999999994</v>
      </c>
    </row>
    <row r="324" spans="1:7" x14ac:dyDescent="0.35">
      <c r="A324" s="117" t="s">
        <v>5843</v>
      </c>
      <c r="B324" s="117" t="s">
        <v>5844</v>
      </c>
      <c r="C324" s="117" t="s">
        <v>111</v>
      </c>
      <c r="D324" s="117">
        <v>2</v>
      </c>
      <c r="E324" s="117">
        <v>130</v>
      </c>
      <c r="F324" s="117">
        <v>7.76</v>
      </c>
      <c r="G324" s="117">
        <v>9.7799999999999994</v>
      </c>
    </row>
    <row r="325" spans="1:7" x14ac:dyDescent="0.35">
      <c r="A325" s="117" t="s">
        <v>5845</v>
      </c>
      <c r="B325" s="117" t="s">
        <v>5846</v>
      </c>
      <c r="C325" s="117" t="s">
        <v>111</v>
      </c>
      <c r="D325" s="117">
        <v>3</v>
      </c>
      <c r="E325" s="117">
        <v>200</v>
      </c>
      <c r="F325" s="117">
        <v>7.76</v>
      </c>
      <c r="G325" s="117">
        <v>9.7799999999999994</v>
      </c>
    </row>
    <row r="326" spans="1:7" x14ac:dyDescent="0.35">
      <c r="A326" s="117" t="s">
        <v>5847</v>
      </c>
      <c r="B326" s="117" t="s">
        <v>5848</v>
      </c>
      <c r="C326" s="117" t="s">
        <v>111</v>
      </c>
      <c r="D326" s="117">
        <v>1</v>
      </c>
      <c r="E326" s="117">
        <v>100</v>
      </c>
      <c r="F326" s="117">
        <v>7.76</v>
      </c>
      <c r="G326" s="117">
        <v>9.7799999999999994</v>
      </c>
    </row>
    <row r="327" spans="1:7" x14ac:dyDescent="0.35">
      <c r="A327" s="117" t="s">
        <v>5849</v>
      </c>
      <c r="B327" s="117" t="s">
        <v>5850</v>
      </c>
      <c r="C327" s="117" t="s">
        <v>111</v>
      </c>
      <c r="D327" s="117">
        <v>3</v>
      </c>
      <c r="E327" s="117">
        <v>200</v>
      </c>
      <c r="F327" s="117">
        <v>7.76</v>
      </c>
      <c r="G327" s="117">
        <v>9.7799999999999994</v>
      </c>
    </row>
    <row r="328" spans="1:7" x14ac:dyDescent="0.35">
      <c r="A328" s="117" t="s">
        <v>5851</v>
      </c>
      <c r="B328" s="117" t="s">
        <v>5852</v>
      </c>
      <c r="C328" s="117" t="s">
        <v>111</v>
      </c>
      <c r="D328" s="117">
        <v>3</v>
      </c>
      <c r="E328" s="117">
        <v>150</v>
      </c>
      <c r="F328" s="117">
        <v>7.76</v>
      </c>
      <c r="G328" s="117">
        <v>9.7799999999999994</v>
      </c>
    </row>
    <row r="329" spans="1:7" x14ac:dyDescent="0.35">
      <c r="A329" s="117" t="s">
        <v>5853</v>
      </c>
      <c r="B329" s="117" t="s">
        <v>5854</v>
      </c>
      <c r="C329" s="117" t="s">
        <v>111</v>
      </c>
      <c r="D329" s="117">
        <v>3</v>
      </c>
      <c r="E329" s="117">
        <v>160</v>
      </c>
      <c r="F329" s="117">
        <v>7.76</v>
      </c>
      <c r="G329" s="117">
        <v>9.7799999999999994</v>
      </c>
    </row>
    <row r="330" spans="1:7" x14ac:dyDescent="0.35">
      <c r="A330" s="117" t="s">
        <v>5855</v>
      </c>
      <c r="B330" s="117" t="s">
        <v>5856</v>
      </c>
      <c r="C330" s="117" t="s">
        <v>111</v>
      </c>
      <c r="D330" s="117">
        <v>1</v>
      </c>
      <c r="E330" s="117">
        <v>150</v>
      </c>
      <c r="F330" s="117">
        <v>7.76</v>
      </c>
      <c r="G330" s="117">
        <v>9.7799999999999994</v>
      </c>
    </row>
    <row r="331" spans="1:7" x14ac:dyDescent="0.35">
      <c r="A331" s="117" t="s">
        <v>5857</v>
      </c>
      <c r="B331" s="117" t="s">
        <v>5858</v>
      </c>
      <c r="C331" s="117" t="s">
        <v>111</v>
      </c>
      <c r="D331" s="117">
        <v>2</v>
      </c>
      <c r="E331" s="117">
        <v>150</v>
      </c>
      <c r="F331" s="117">
        <v>7.76</v>
      </c>
      <c r="G331" s="117">
        <v>9.7799999999999994</v>
      </c>
    </row>
    <row r="332" spans="1:7" x14ac:dyDescent="0.35">
      <c r="A332" s="117" t="s">
        <v>5859</v>
      </c>
      <c r="B332" s="117" t="s">
        <v>5860</v>
      </c>
      <c r="C332" s="117" t="s">
        <v>111</v>
      </c>
      <c r="D332" s="117">
        <v>2</v>
      </c>
      <c r="E332" s="117">
        <v>20</v>
      </c>
      <c r="F332" s="117">
        <v>7.76</v>
      </c>
      <c r="G332" s="117">
        <v>9.7799999999999994</v>
      </c>
    </row>
    <row r="333" spans="1:7" x14ac:dyDescent="0.35">
      <c r="A333" s="117" t="s">
        <v>5861</v>
      </c>
      <c r="B333" s="117" t="s">
        <v>5862</v>
      </c>
      <c r="C333" s="117" t="s">
        <v>111</v>
      </c>
      <c r="D333" s="117">
        <v>2</v>
      </c>
      <c r="E333" s="117">
        <v>20</v>
      </c>
      <c r="F333" s="117">
        <v>7.76</v>
      </c>
      <c r="G333" s="117">
        <v>9.7799999999999994</v>
      </c>
    </row>
    <row r="334" spans="1:7" x14ac:dyDescent="0.35">
      <c r="A334" s="117" t="s">
        <v>5863</v>
      </c>
      <c r="B334" s="117" t="s">
        <v>5864</v>
      </c>
      <c r="C334" s="117" t="s">
        <v>111</v>
      </c>
      <c r="D334" s="117">
        <v>1</v>
      </c>
      <c r="E334" s="117">
        <v>25</v>
      </c>
      <c r="F334" s="117">
        <v>7.76</v>
      </c>
      <c r="G334" s="117">
        <v>9.7799999999999994</v>
      </c>
    </row>
    <row r="335" spans="1:7" x14ac:dyDescent="0.35">
      <c r="A335" s="117" t="s">
        <v>5865</v>
      </c>
      <c r="B335" s="117" t="s">
        <v>5866</v>
      </c>
      <c r="C335" s="117" t="s">
        <v>111</v>
      </c>
      <c r="D335" s="117">
        <v>1</v>
      </c>
      <c r="E335" s="117">
        <v>380</v>
      </c>
      <c r="F335" s="117">
        <v>7.76</v>
      </c>
      <c r="G335" s="117">
        <v>9.7799999999999994</v>
      </c>
    </row>
    <row r="336" spans="1:7" x14ac:dyDescent="0.35">
      <c r="A336" s="117" t="s">
        <v>5867</v>
      </c>
      <c r="B336" s="117" t="s">
        <v>5868</v>
      </c>
      <c r="C336" s="117" t="s">
        <v>111</v>
      </c>
      <c r="D336" s="117">
        <v>2</v>
      </c>
      <c r="E336" s="117">
        <v>35</v>
      </c>
      <c r="F336" s="117">
        <v>7.76</v>
      </c>
      <c r="G336" s="117">
        <v>9.7799999999999994</v>
      </c>
    </row>
    <row r="337" spans="1:7" x14ac:dyDescent="0.35">
      <c r="A337" s="117" t="s">
        <v>5869</v>
      </c>
      <c r="B337" s="117" t="s">
        <v>5870</v>
      </c>
      <c r="C337" s="117" t="s">
        <v>111</v>
      </c>
      <c r="D337" s="117">
        <v>2</v>
      </c>
      <c r="E337" s="117">
        <v>35</v>
      </c>
      <c r="F337" s="117">
        <v>7.76</v>
      </c>
      <c r="G337" s="117">
        <v>9.7799999999999994</v>
      </c>
    </row>
    <row r="338" spans="1:7" x14ac:dyDescent="0.35">
      <c r="A338" s="117" t="s">
        <v>5871</v>
      </c>
      <c r="B338" s="117" t="s">
        <v>5872</v>
      </c>
      <c r="C338" s="117" t="s">
        <v>111</v>
      </c>
      <c r="D338" s="117">
        <v>3</v>
      </c>
      <c r="E338" s="117">
        <v>150</v>
      </c>
      <c r="F338" s="117">
        <v>7.76</v>
      </c>
      <c r="G338" s="117">
        <v>9.7799999999999994</v>
      </c>
    </row>
    <row r="339" spans="1:7" x14ac:dyDescent="0.35">
      <c r="A339" s="117" t="s">
        <v>5873</v>
      </c>
      <c r="B339" s="117" t="s">
        <v>5874</v>
      </c>
      <c r="C339" s="117" t="s">
        <v>111</v>
      </c>
      <c r="D339" s="117">
        <v>1</v>
      </c>
      <c r="E339" s="117">
        <v>100</v>
      </c>
      <c r="F339" s="117">
        <v>7.76</v>
      </c>
      <c r="G339" s="117">
        <v>9.7799999999999994</v>
      </c>
    </row>
    <row r="340" spans="1:7" x14ac:dyDescent="0.35">
      <c r="A340" s="117" t="s">
        <v>5875</v>
      </c>
      <c r="B340" s="117" t="s">
        <v>5876</v>
      </c>
      <c r="C340" s="117" t="s">
        <v>111</v>
      </c>
      <c r="D340" s="117">
        <v>3</v>
      </c>
      <c r="E340" s="117">
        <v>150</v>
      </c>
      <c r="F340" s="117">
        <v>7.76</v>
      </c>
      <c r="G340" s="117">
        <v>9.7799999999999994</v>
      </c>
    </row>
    <row r="341" spans="1:7" x14ac:dyDescent="0.35">
      <c r="A341" s="117" t="s">
        <v>5877</v>
      </c>
      <c r="B341" s="117" t="s">
        <v>5878</v>
      </c>
      <c r="C341" s="117" t="s">
        <v>111</v>
      </c>
      <c r="D341" s="117">
        <v>3</v>
      </c>
      <c r="E341" s="117">
        <v>200</v>
      </c>
      <c r="F341" s="117">
        <v>7.76</v>
      </c>
      <c r="G341" s="117">
        <v>9.7799999999999994</v>
      </c>
    </row>
    <row r="342" spans="1:7" x14ac:dyDescent="0.35">
      <c r="A342" s="117" t="s">
        <v>5879</v>
      </c>
      <c r="B342" s="117" t="s">
        <v>5880</v>
      </c>
      <c r="C342" s="117" t="s">
        <v>111</v>
      </c>
      <c r="D342" s="117">
        <v>1</v>
      </c>
      <c r="E342" s="117">
        <v>150</v>
      </c>
      <c r="F342" s="117">
        <v>7.76</v>
      </c>
      <c r="G342" s="117">
        <v>9.7799999999999994</v>
      </c>
    </row>
    <row r="343" spans="1:7" x14ac:dyDescent="0.35">
      <c r="A343" s="117" t="s">
        <v>5881</v>
      </c>
      <c r="B343" s="117" t="s">
        <v>5882</v>
      </c>
      <c r="C343" s="117" t="s">
        <v>111</v>
      </c>
      <c r="D343" s="117">
        <v>3</v>
      </c>
      <c r="E343" s="117">
        <v>150</v>
      </c>
      <c r="F343" s="117">
        <v>7.76</v>
      </c>
      <c r="G343" s="117">
        <v>9.7799999999999994</v>
      </c>
    </row>
    <row r="344" spans="1:7" x14ac:dyDescent="0.35">
      <c r="A344" s="117" t="s">
        <v>5883</v>
      </c>
      <c r="B344" s="117" t="s">
        <v>5884</v>
      </c>
      <c r="C344" s="117" t="s">
        <v>111</v>
      </c>
      <c r="D344" s="117">
        <v>3</v>
      </c>
      <c r="E344" s="117">
        <v>200</v>
      </c>
      <c r="F344" s="117">
        <v>7.76</v>
      </c>
      <c r="G344" s="117">
        <v>9.7799999999999994</v>
      </c>
    </row>
    <row r="345" spans="1:7" x14ac:dyDescent="0.35">
      <c r="A345" s="117" t="s">
        <v>5885</v>
      </c>
      <c r="B345" s="117" t="s">
        <v>5886</v>
      </c>
      <c r="C345" s="117" t="s">
        <v>111</v>
      </c>
      <c r="D345" s="117">
        <v>1</v>
      </c>
      <c r="E345" s="117">
        <v>120</v>
      </c>
      <c r="F345" s="117">
        <v>7.76</v>
      </c>
      <c r="G345" s="117">
        <v>9.7799999999999994</v>
      </c>
    </row>
    <row r="346" spans="1:7" x14ac:dyDescent="0.35">
      <c r="A346" s="117" t="s">
        <v>5887</v>
      </c>
      <c r="B346" s="117" t="s">
        <v>5888</v>
      </c>
      <c r="C346" s="117" t="s">
        <v>111</v>
      </c>
      <c r="D346" s="117">
        <v>1</v>
      </c>
      <c r="E346" s="117">
        <v>120</v>
      </c>
      <c r="F346" s="117">
        <v>7.76</v>
      </c>
      <c r="G346" s="117">
        <v>9.7799999999999994</v>
      </c>
    </row>
    <row r="347" spans="1:7" x14ac:dyDescent="0.35">
      <c r="A347" s="117" t="s">
        <v>5889</v>
      </c>
      <c r="B347" s="117" t="s">
        <v>5890</v>
      </c>
      <c r="C347" s="117" t="s">
        <v>111</v>
      </c>
      <c r="D347" s="117">
        <v>1</v>
      </c>
      <c r="E347" s="117">
        <v>150</v>
      </c>
      <c r="F347" s="117">
        <v>7.76</v>
      </c>
      <c r="G347" s="117">
        <v>9.7799999999999994</v>
      </c>
    </row>
    <row r="348" spans="1:7" x14ac:dyDescent="0.35">
      <c r="A348" s="117" t="s">
        <v>5891</v>
      </c>
      <c r="B348" s="117" t="s">
        <v>5892</v>
      </c>
      <c r="C348" s="117" t="s">
        <v>111</v>
      </c>
      <c r="D348" s="117">
        <v>1</v>
      </c>
      <c r="E348" s="117">
        <v>60</v>
      </c>
      <c r="F348" s="117">
        <v>7.76</v>
      </c>
      <c r="G348" s="117">
        <v>9.7799999999999994</v>
      </c>
    </row>
    <row r="349" spans="1:7" x14ac:dyDescent="0.35">
      <c r="A349" s="117" t="s">
        <v>5893</v>
      </c>
      <c r="B349" s="117" t="s">
        <v>5894</v>
      </c>
      <c r="C349" s="117" t="s">
        <v>111</v>
      </c>
      <c r="D349" s="117">
        <v>2</v>
      </c>
      <c r="E349" s="117">
        <v>170</v>
      </c>
      <c r="F349" s="117">
        <v>7.76</v>
      </c>
      <c r="G349" s="117">
        <v>9.7799999999999994</v>
      </c>
    </row>
    <row r="350" spans="1:7" x14ac:dyDescent="0.35">
      <c r="A350" s="117" t="s">
        <v>5895</v>
      </c>
      <c r="B350" s="117" t="s">
        <v>5896</v>
      </c>
      <c r="C350" s="117" t="s">
        <v>111</v>
      </c>
      <c r="D350" s="117">
        <v>1</v>
      </c>
      <c r="E350" s="117">
        <v>90</v>
      </c>
      <c r="F350" s="117">
        <v>7.76</v>
      </c>
      <c r="G350" s="117">
        <v>9.7799999999999994</v>
      </c>
    </row>
    <row r="351" spans="1:7" x14ac:dyDescent="0.35">
      <c r="A351" s="117" t="s">
        <v>5897</v>
      </c>
      <c r="B351" s="117" t="s">
        <v>5898</v>
      </c>
      <c r="C351" s="117" t="s">
        <v>111</v>
      </c>
      <c r="D351" s="117">
        <v>2</v>
      </c>
      <c r="E351" s="117">
        <v>45</v>
      </c>
      <c r="F351" s="117">
        <v>7.76</v>
      </c>
      <c r="G351" s="117">
        <v>9.7799999999999994</v>
      </c>
    </row>
    <row r="352" spans="1:7" x14ac:dyDescent="0.35">
      <c r="A352" s="117" t="s">
        <v>5899</v>
      </c>
      <c r="B352" s="117" t="s">
        <v>5900</v>
      </c>
      <c r="C352" s="117" t="s">
        <v>111</v>
      </c>
      <c r="D352" s="117">
        <v>2</v>
      </c>
      <c r="E352" s="117">
        <v>30</v>
      </c>
      <c r="F352" s="117">
        <v>7.76</v>
      </c>
      <c r="G352" s="117">
        <v>9.7799999999999994</v>
      </c>
    </row>
    <row r="353" spans="1:7" x14ac:dyDescent="0.35">
      <c r="A353" s="117" t="s">
        <v>5901</v>
      </c>
      <c r="B353" s="117" t="s">
        <v>5902</v>
      </c>
      <c r="C353" s="117" t="s">
        <v>111</v>
      </c>
      <c r="D353" s="117">
        <v>2</v>
      </c>
      <c r="E353" s="117">
        <v>60</v>
      </c>
      <c r="F353" s="117">
        <v>7.76</v>
      </c>
      <c r="G353" s="117">
        <v>9.7799999999999994</v>
      </c>
    </row>
    <row r="354" spans="1:7" x14ac:dyDescent="0.35">
      <c r="A354" s="117" t="s">
        <v>5903</v>
      </c>
      <c r="B354" s="117" t="s">
        <v>5904</v>
      </c>
      <c r="C354" s="117" t="s">
        <v>111</v>
      </c>
      <c r="D354" s="117">
        <v>1</v>
      </c>
      <c r="E354" s="117">
        <v>25</v>
      </c>
      <c r="F354" s="117">
        <v>7.76</v>
      </c>
      <c r="G354" s="117">
        <v>9.7799999999999994</v>
      </c>
    </row>
    <row r="355" spans="1:7" x14ac:dyDescent="0.35">
      <c r="A355" s="117" t="s">
        <v>5905</v>
      </c>
      <c r="B355" s="117" t="s">
        <v>5906</v>
      </c>
      <c r="C355" s="117" t="s">
        <v>111</v>
      </c>
      <c r="D355" s="117">
        <v>2</v>
      </c>
      <c r="E355" s="117">
        <v>30</v>
      </c>
      <c r="F355" s="117">
        <v>7.76</v>
      </c>
      <c r="G355" s="117">
        <v>9.7799999999999994</v>
      </c>
    </row>
    <row r="356" spans="1:7" x14ac:dyDescent="0.35">
      <c r="A356" s="117" t="s">
        <v>5907</v>
      </c>
      <c r="B356" s="117" t="s">
        <v>5908</v>
      </c>
      <c r="C356" s="117" t="s">
        <v>111</v>
      </c>
      <c r="D356" s="117">
        <v>1</v>
      </c>
      <c r="E356" s="117">
        <v>10</v>
      </c>
      <c r="F356" s="117">
        <v>7.76</v>
      </c>
      <c r="G356" s="117">
        <v>9.7799999999999994</v>
      </c>
    </row>
    <row r="357" spans="1:7" x14ac:dyDescent="0.35">
      <c r="A357" s="117" t="s">
        <v>5909</v>
      </c>
      <c r="B357" s="117" t="s">
        <v>5910</v>
      </c>
      <c r="C357" s="117" t="s">
        <v>111</v>
      </c>
      <c r="D357" s="117">
        <v>1</v>
      </c>
      <c r="E357" s="117">
        <v>15</v>
      </c>
      <c r="F357" s="117">
        <v>7.76</v>
      </c>
      <c r="G357" s="117">
        <v>9.7799999999999994</v>
      </c>
    </row>
    <row r="358" spans="1:7" x14ac:dyDescent="0.35">
      <c r="A358" s="117" t="s">
        <v>5911</v>
      </c>
      <c r="B358" s="117" t="s">
        <v>5912</v>
      </c>
      <c r="C358" s="117" t="s">
        <v>111</v>
      </c>
      <c r="D358" s="117">
        <v>1</v>
      </c>
      <c r="E358" s="117">
        <v>840</v>
      </c>
      <c r="F358" s="117">
        <v>7.76</v>
      </c>
      <c r="G358" s="117">
        <v>9.7799999999999994</v>
      </c>
    </row>
    <row r="359" spans="1:7" x14ac:dyDescent="0.35">
      <c r="A359" s="117" t="s">
        <v>5913</v>
      </c>
      <c r="B359" s="117" t="s">
        <v>5914</v>
      </c>
      <c r="C359" s="117" t="s">
        <v>111</v>
      </c>
      <c r="D359" s="117">
        <v>1</v>
      </c>
      <c r="E359" s="117">
        <v>500</v>
      </c>
      <c r="F359" s="117">
        <v>7.76</v>
      </c>
      <c r="G359" s="117">
        <v>9.7799999999999994</v>
      </c>
    </row>
    <row r="360" spans="1:7" x14ac:dyDescent="0.35">
      <c r="A360" s="117" t="s">
        <v>5915</v>
      </c>
      <c r="B360" s="117" t="s">
        <v>5916</v>
      </c>
      <c r="C360" s="117" t="s">
        <v>111</v>
      </c>
      <c r="D360" s="117">
        <v>2</v>
      </c>
      <c r="E360" s="117">
        <v>18</v>
      </c>
      <c r="F360" s="117">
        <v>7.76</v>
      </c>
      <c r="G360" s="117">
        <v>9.7799999999999994</v>
      </c>
    </row>
    <row r="361" spans="1:7" x14ac:dyDescent="0.35">
      <c r="A361" s="117" t="s">
        <v>5917</v>
      </c>
      <c r="B361" s="117" t="s">
        <v>5918</v>
      </c>
      <c r="C361" s="117" t="s">
        <v>111</v>
      </c>
      <c r="D361" s="117">
        <v>2</v>
      </c>
      <c r="E361" s="117">
        <v>30</v>
      </c>
      <c r="F361" s="117">
        <v>7.76</v>
      </c>
      <c r="G361" s="117">
        <v>9.7799999999999994</v>
      </c>
    </row>
    <row r="362" spans="1:7" x14ac:dyDescent="0.35">
      <c r="A362" s="117" t="s">
        <v>5919</v>
      </c>
      <c r="B362" s="117" t="s">
        <v>5920</v>
      </c>
      <c r="C362" s="117" t="s">
        <v>111</v>
      </c>
      <c r="D362" s="117">
        <v>2</v>
      </c>
      <c r="E362" s="117">
        <v>270</v>
      </c>
      <c r="F362" s="117">
        <v>7.76</v>
      </c>
      <c r="G362" s="117">
        <v>9.7799999999999994</v>
      </c>
    </row>
    <row r="363" spans="1:7" x14ac:dyDescent="0.35">
      <c r="A363" s="117" t="s">
        <v>5921</v>
      </c>
      <c r="B363" s="117" t="s">
        <v>5922</v>
      </c>
      <c r="C363" s="117" t="s">
        <v>111</v>
      </c>
      <c r="D363" s="117">
        <v>1</v>
      </c>
      <c r="E363" s="117">
        <v>340</v>
      </c>
      <c r="F363" s="117">
        <v>7.76</v>
      </c>
      <c r="G363" s="117">
        <v>9.7799999999999994</v>
      </c>
    </row>
    <row r="364" spans="1:7" x14ac:dyDescent="0.35">
      <c r="A364" s="117" t="s">
        <v>5923</v>
      </c>
      <c r="B364" s="117" t="s">
        <v>5924</v>
      </c>
      <c r="C364" s="117" t="s">
        <v>111</v>
      </c>
      <c r="D364" s="117">
        <v>2</v>
      </c>
      <c r="E364" s="117">
        <v>60</v>
      </c>
      <c r="F364" s="117">
        <v>7.76</v>
      </c>
      <c r="G364" s="117">
        <v>9.7799999999999994</v>
      </c>
    </row>
    <row r="365" spans="1:7" x14ac:dyDescent="0.35">
      <c r="A365" s="117" t="s">
        <v>5925</v>
      </c>
      <c r="B365" s="117" t="s">
        <v>5926</v>
      </c>
      <c r="C365" s="117" t="s">
        <v>111</v>
      </c>
      <c r="D365" s="117">
        <v>1</v>
      </c>
      <c r="E365" s="117">
        <v>20</v>
      </c>
      <c r="F365" s="117">
        <v>7.76</v>
      </c>
      <c r="G365" s="117">
        <v>9.7799999999999994</v>
      </c>
    </row>
    <row r="366" spans="1:7" x14ac:dyDescent="0.35">
      <c r="A366" s="117" t="s">
        <v>5927</v>
      </c>
      <c r="B366" s="117" t="s">
        <v>5928</v>
      </c>
      <c r="C366" s="117" t="s">
        <v>111</v>
      </c>
      <c r="D366" s="117">
        <v>2</v>
      </c>
      <c r="E366" s="117">
        <v>200</v>
      </c>
      <c r="F366" s="117">
        <v>7.76</v>
      </c>
      <c r="G366" s="117">
        <v>9.7799999999999994</v>
      </c>
    </row>
    <row r="367" spans="1:7" x14ac:dyDescent="0.35">
      <c r="A367" s="117" t="s">
        <v>5929</v>
      </c>
      <c r="B367" s="117" t="s">
        <v>5930</v>
      </c>
      <c r="C367" s="117" t="s">
        <v>111</v>
      </c>
      <c r="D367" s="117">
        <v>1</v>
      </c>
      <c r="E367" s="117">
        <v>90</v>
      </c>
      <c r="F367" s="117">
        <v>7.76</v>
      </c>
      <c r="G367" s="117">
        <v>9.7799999999999994</v>
      </c>
    </row>
    <row r="368" spans="1:7" x14ac:dyDescent="0.35">
      <c r="A368" s="117" t="s">
        <v>5931</v>
      </c>
      <c r="B368" s="117" t="s">
        <v>5932</v>
      </c>
      <c r="C368" s="117" t="s">
        <v>111</v>
      </c>
      <c r="D368" s="117">
        <v>1</v>
      </c>
      <c r="E368" s="117">
        <v>150</v>
      </c>
      <c r="F368" s="117">
        <v>7.76</v>
      </c>
      <c r="G368" s="117">
        <v>9.7799999999999994</v>
      </c>
    </row>
    <row r="369" spans="1:7" x14ac:dyDescent="0.35">
      <c r="A369" s="117" t="s">
        <v>5933</v>
      </c>
      <c r="B369" s="117" t="s">
        <v>5934</v>
      </c>
      <c r="C369" s="117" t="s">
        <v>111</v>
      </c>
      <c r="D369" s="117">
        <v>3</v>
      </c>
      <c r="E369" s="117">
        <v>140</v>
      </c>
      <c r="F369" s="117">
        <v>7.76</v>
      </c>
      <c r="G369" s="117">
        <v>9.7799999999999994</v>
      </c>
    </row>
    <row r="370" spans="1:7" x14ac:dyDescent="0.35">
      <c r="A370" s="117" t="s">
        <v>5935</v>
      </c>
      <c r="B370" s="117" t="s">
        <v>5936</v>
      </c>
      <c r="C370" s="117" t="s">
        <v>111</v>
      </c>
      <c r="D370" s="117">
        <v>3</v>
      </c>
      <c r="E370" s="117">
        <v>200</v>
      </c>
      <c r="F370" s="117">
        <v>7.76</v>
      </c>
      <c r="G370" s="117">
        <v>9.7799999999999994</v>
      </c>
    </row>
    <row r="371" spans="1:7" x14ac:dyDescent="0.35">
      <c r="A371" s="117" t="s">
        <v>5937</v>
      </c>
      <c r="B371" s="117" t="s">
        <v>5938</v>
      </c>
      <c r="C371" s="117" t="s">
        <v>111</v>
      </c>
      <c r="D371" s="117">
        <v>3</v>
      </c>
      <c r="E371" s="117">
        <v>150</v>
      </c>
      <c r="F371" s="117">
        <v>7.76</v>
      </c>
      <c r="G371" s="117">
        <v>9.7799999999999994</v>
      </c>
    </row>
    <row r="372" spans="1:7" x14ac:dyDescent="0.35">
      <c r="A372" s="117" t="s">
        <v>5939</v>
      </c>
      <c r="B372" s="117" t="s">
        <v>5940</v>
      </c>
      <c r="C372" s="117" t="s">
        <v>111</v>
      </c>
      <c r="D372" s="117">
        <v>1</v>
      </c>
      <c r="E372" s="117">
        <v>120</v>
      </c>
      <c r="F372" s="117">
        <v>7.76</v>
      </c>
      <c r="G372" s="117">
        <v>9.7799999999999994</v>
      </c>
    </row>
    <row r="373" spans="1:7" x14ac:dyDescent="0.35">
      <c r="A373" s="117" t="s">
        <v>5941</v>
      </c>
      <c r="B373" s="117" t="s">
        <v>5942</v>
      </c>
      <c r="C373" s="117" t="s">
        <v>111</v>
      </c>
      <c r="D373" s="117">
        <v>1</v>
      </c>
      <c r="E373" s="117">
        <v>120</v>
      </c>
      <c r="F373" s="117">
        <v>7.76</v>
      </c>
      <c r="G373" s="117">
        <v>9.7799999999999994</v>
      </c>
    </row>
    <row r="374" spans="1:7" x14ac:dyDescent="0.35">
      <c r="A374" s="117" t="s">
        <v>5943</v>
      </c>
      <c r="B374" s="117" t="s">
        <v>5944</v>
      </c>
      <c r="C374" s="117" t="s">
        <v>111</v>
      </c>
      <c r="D374" s="117">
        <v>1</v>
      </c>
      <c r="E374" s="117">
        <v>150</v>
      </c>
      <c r="F374" s="117">
        <v>7.76</v>
      </c>
      <c r="G374" s="117">
        <v>9.7799999999999994</v>
      </c>
    </row>
    <row r="375" spans="1:7" x14ac:dyDescent="0.35">
      <c r="A375" s="117" t="s">
        <v>5945</v>
      </c>
      <c r="B375" s="117" t="s">
        <v>5946</v>
      </c>
      <c r="C375" s="117" t="s">
        <v>111</v>
      </c>
      <c r="D375" s="117">
        <v>3</v>
      </c>
      <c r="E375" s="117">
        <v>150</v>
      </c>
      <c r="F375" s="117">
        <v>7.76</v>
      </c>
      <c r="G375" s="117">
        <v>9.7799999999999994</v>
      </c>
    </row>
    <row r="376" spans="1:7" x14ac:dyDescent="0.35">
      <c r="A376" s="117" t="s">
        <v>5947</v>
      </c>
      <c r="B376" s="117" t="s">
        <v>5948</v>
      </c>
      <c r="C376" s="117" t="s">
        <v>111</v>
      </c>
      <c r="D376" s="117">
        <v>1</v>
      </c>
      <c r="E376" s="117">
        <v>150</v>
      </c>
      <c r="F376" s="117">
        <v>7.76</v>
      </c>
      <c r="G376" s="117">
        <v>9.7799999999999994</v>
      </c>
    </row>
    <row r="377" spans="1:7" x14ac:dyDescent="0.35">
      <c r="A377" s="117" t="s">
        <v>5949</v>
      </c>
      <c r="B377" s="117" t="s">
        <v>5950</v>
      </c>
      <c r="C377" s="117" t="s">
        <v>111</v>
      </c>
      <c r="D377" s="117">
        <v>3</v>
      </c>
      <c r="E377" s="117">
        <v>200</v>
      </c>
      <c r="F377" s="117">
        <v>7.76</v>
      </c>
      <c r="G377" s="117">
        <v>9.7799999999999994</v>
      </c>
    </row>
    <row r="378" spans="1:7" x14ac:dyDescent="0.35">
      <c r="A378" s="117" t="s">
        <v>5951</v>
      </c>
      <c r="B378" s="117" t="s">
        <v>5952</v>
      </c>
      <c r="C378" s="117" t="s">
        <v>111</v>
      </c>
      <c r="D378" s="117">
        <v>2</v>
      </c>
      <c r="E378" s="117">
        <v>110</v>
      </c>
      <c r="F378" s="117">
        <v>7.76</v>
      </c>
      <c r="G378" s="117">
        <v>9.7799999999999994</v>
      </c>
    </row>
    <row r="379" spans="1:7" x14ac:dyDescent="0.35">
      <c r="A379" s="117" t="s">
        <v>5953</v>
      </c>
      <c r="B379" s="117" t="s">
        <v>5954</v>
      </c>
      <c r="C379" s="117" t="s">
        <v>111</v>
      </c>
      <c r="D379" s="117">
        <v>1</v>
      </c>
      <c r="E379" s="117">
        <v>150</v>
      </c>
      <c r="F379" s="117">
        <v>7.76</v>
      </c>
      <c r="G379" s="117">
        <v>9.7799999999999994</v>
      </c>
    </row>
    <row r="380" spans="1:7" x14ac:dyDescent="0.35">
      <c r="A380" s="117" t="s">
        <v>5955</v>
      </c>
      <c r="B380" s="117" t="s">
        <v>5956</v>
      </c>
      <c r="C380" s="117" t="s">
        <v>111</v>
      </c>
      <c r="D380" s="117">
        <v>3</v>
      </c>
      <c r="E380" s="117">
        <v>160</v>
      </c>
      <c r="F380" s="117">
        <v>7.76</v>
      </c>
      <c r="G380" s="117">
        <v>9.7799999999999994</v>
      </c>
    </row>
    <row r="381" spans="1:7" x14ac:dyDescent="0.35">
      <c r="A381" s="117" t="s">
        <v>5957</v>
      </c>
      <c r="B381" s="117" t="s">
        <v>5958</v>
      </c>
      <c r="C381" s="117" t="s">
        <v>111</v>
      </c>
      <c r="D381" s="117">
        <v>2</v>
      </c>
      <c r="E381" s="117">
        <v>415</v>
      </c>
      <c r="F381" s="117">
        <v>7.76</v>
      </c>
      <c r="G381" s="117">
        <v>9.7799999999999994</v>
      </c>
    </row>
    <row r="382" spans="1:7" x14ac:dyDescent="0.35">
      <c r="A382" s="117" t="s">
        <v>5959</v>
      </c>
      <c r="B382" s="117" t="s">
        <v>5960</v>
      </c>
      <c r="C382" s="117" t="s">
        <v>111</v>
      </c>
      <c r="D382" s="117">
        <v>1</v>
      </c>
      <c r="E382" s="117">
        <v>60</v>
      </c>
      <c r="F382" s="117">
        <v>7.76</v>
      </c>
      <c r="G382" s="117">
        <v>9.7799999999999994</v>
      </c>
    </row>
    <row r="383" spans="1:7" x14ac:dyDescent="0.35">
      <c r="A383" s="117" t="s">
        <v>5961</v>
      </c>
      <c r="B383" s="117" t="s">
        <v>5962</v>
      </c>
      <c r="C383" s="117" t="s">
        <v>111</v>
      </c>
      <c r="D383" s="117">
        <v>3</v>
      </c>
      <c r="E383" s="117">
        <v>50</v>
      </c>
      <c r="F383" s="117">
        <v>7.76</v>
      </c>
      <c r="G383" s="117">
        <v>9.7799999999999994</v>
      </c>
    </row>
    <row r="384" spans="1:7" x14ac:dyDescent="0.35">
      <c r="A384" s="117" t="s">
        <v>5963</v>
      </c>
      <c r="B384" s="117" t="s">
        <v>5964</v>
      </c>
      <c r="C384" s="117" t="s">
        <v>111</v>
      </c>
      <c r="D384" s="117">
        <v>2</v>
      </c>
      <c r="E384" s="117">
        <v>50</v>
      </c>
      <c r="F384" s="117">
        <v>7.76</v>
      </c>
      <c r="G384" s="117">
        <v>9.7799999999999994</v>
      </c>
    </row>
    <row r="385" spans="1:7" x14ac:dyDescent="0.35">
      <c r="A385" s="117" t="s">
        <v>5965</v>
      </c>
      <c r="B385" s="117" t="s">
        <v>5966</v>
      </c>
      <c r="C385" s="117" t="s">
        <v>111</v>
      </c>
      <c r="D385" s="117">
        <v>1</v>
      </c>
      <c r="E385" s="117">
        <v>250</v>
      </c>
      <c r="F385" s="117">
        <v>7.76</v>
      </c>
      <c r="G385" s="117">
        <v>9.7799999999999994</v>
      </c>
    </row>
    <row r="386" spans="1:7" x14ac:dyDescent="0.35">
      <c r="A386" s="117" t="s">
        <v>5967</v>
      </c>
      <c r="B386" s="117" t="s">
        <v>5968</v>
      </c>
      <c r="C386" s="117" t="s">
        <v>111</v>
      </c>
      <c r="D386" s="117">
        <v>2</v>
      </c>
      <c r="E386" s="117">
        <v>68</v>
      </c>
      <c r="F386" s="117">
        <v>7.76</v>
      </c>
      <c r="G386" s="117">
        <v>9.7799999999999994</v>
      </c>
    </row>
    <row r="387" spans="1:7" x14ac:dyDescent="0.35">
      <c r="A387" s="117" t="s">
        <v>5969</v>
      </c>
      <c r="B387" s="117" t="s">
        <v>5970</v>
      </c>
      <c r="C387" s="117" t="s">
        <v>111</v>
      </c>
      <c r="D387" s="117">
        <v>1</v>
      </c>
      <c r="E387" s="117">
        <v>10</v>
      </c>
      <c r="F387" s="117">
        <v>7.76</v>
      </c>
      <c r="G387" s="117">
        <v>9.7799999999999994</v>
      </c>
    </row>
    <row r="388" spans="1:7" x14ac:dyDescent="0.35">
      <c r="A388" s="117" t="s">
        <v>5971</v>
      </c>
      <c r="B388" s="117" t="s">
        <v>5972</v>
      </c>
      <c r="C388" s="117" t="s">
        <v>111</v>
      </c>
      <c r="D388" s="117">
        <v>2</v>
      </c>
      <c r="E388" s="117">
        <v>15</v>
      </c>
      <c r="F388" s="117">
        <v>7.76</v>
      </c>
      <c r="G388" s="117">
        <v>9.7799999999999994</v>
      </c>
    </row>
    <row r="389" spans="1:7" x14ac:dyDescent="0.35">
      <c r="A389" s="117" t="s">
        <v>5973</v>
      </c>
      <c r="B389" s="117" t="s">
        <v>5974</v>
      </c>
      <c r="C389" s="117" t="s">
        <v>111</v>
      </c>
      <c r="D389" s="117">
        <v>2</v>
      </c>
      <c r="E389" s="117">
        <v>20</v>
      </c>
      <c r="F389" s="117">
        <v>7.76</v>
      </c>
      <c r="G389" s="117">
        <v>9.7799999999999994</v>
      </c>
    </row>
    <row r="390" spans="1:7" x14ac:dyDescent="0.35">
      <c r="A390" s="117" t="s">
        <v>5975</v>
      </c>
      <c r="B390" s="117" t="s">
        <v>5976</v>
      </c>
      <c r="C390" s="117" t="s">
        <v>111</v>
      </c>
      <c r="D390" s="117">
        <v>2</v>
      </c>
      <c r="E390" s="117">
        <v>10</v>
      </c>
      <c r="F390" s="117">
        <v>7.76</v>
      </c>
      <c r="G390" s="117">
        <v>9.7799999999999994</v>
      </c>
    </row>
    <row r="391" spans="1:7" x14ac:dyDescent="0.35">
      <c r="A391" s="117" t="s">
        <v>5977</v>
      </c>
      <c r="B391" s="117" t="s">
        <v>5978</v>
      </c>
      <c r="C391" s="117" t="s">
        <v>111</v>
      </c>
      <c r="D391" s="117">
        <v>2</v>
      </c>
      <c r="E391" s="117">
        <v>10</v>
      </c>
      <c r="F391" s="117">
        <v>7.76</v>
      </c>
      <c r="G391" s="117">
        <v>9.7799999999999994</v>
      </c>
    </row>
    <row r="392" spans="1:7" x14ac:dyDescent="0.35">
      <c r="A392" s="117" t="s">
        <v>5979</v>
      </c>
      <c r="B392" s="117" t="s">
        <v>5980</v>
      </c>
      <c r="C392" s="117" t="s">
        <v>111</v>
      </c>
      <c r="D392" s="117">
        <v>2</v>
      </c>
      <c r="E392" s="117">
        <v>10</v>
      </c>
      <c r="F392" s="117">
        <v>7.76</v>
      </c>
      <c r="G392" s="117">
        <v>9.7799999999999994</v>
      </c>
    </row>
    <row r="393" spans="1:7" x14ac:dyDescent="0.35">
      <c r="A393" s="117" t="s">
        <v>5981</v>
      </c>
      <c r="B393" s="117" t="s">
        <v>5982</v>
      </c>
      <c r="C393" s="117" t="s">
        <v>111</v>
      </c>
      <c r="D393" s="117">
        <v>2</v>
      </c>
      <c r="E393" s="117">
        <v>10</v>
      </c>
      <c r="F393" s="117">
        <v>7.76</v>
      </c>
      <c r="G393" s="117">
        <v>9.7799999999999994</v>
      </c>
    </row>
    <row r="394" spans="1:7" x14ac:dyDescent="0.35">
      <c r="A394" s="117" t="s">
        <v>5983</v>
      </c>
      <c r="B394" s="117" t="s">
        <v>5984</v>
      </c>
      <c r="C394" s="117" t="s">
        <v>111</v>
      </c>
      <c r="D394" s="117">
        <v>2</v>
      </c>
      <c r="E394" s="117">
        <v>10</v>
      </c>
      <c r="F394" s="117">
        <v>7.76</v>
      </c>
      <c r="G394" s="117">
        <v>9.7799999999999994</v>
      </c>
    </row>
    <row r="395" spans="1:7" x14ac:dyDescent="0.35">
      <c r="A395" s="117" t="s">
        <v>5985</v>
      </c>
      <c r="B395" s="117" t="s">
        <v>5986</v>
      </c>
      <c r="C395" s="117" t="s">
        <v>111</v>
      </c>
      <c r="D395" s="117">
        <v>2</v>
      </c>
      <c r="E395" s="117">
        <v>10</v>
      </c>
      <c r="F395" s="117">
        <v>7.76</v>
      </c>
      <c r="G395" s="117">
        <v>9.7799999999999994</v>
      </c>
    </row>
    <row r="396" spans="1:7" x14ac:dyDescent="0.35">
      <c r="A396" s="117" t="s">
        <v>5987</v>
      </c>
      <c r="B396" s="117" t="s">
        <v>5988</v>
      </c>
      <c r="C396" s="117" t="s">
        <v>111</v>
      </c>
      <c r="D396" s="117">
        <v>2</v>
      </c>
      <c r="E396" s="117">
        <v>10</v>
      </c>
      <c r="F396" s="117">
        <v>7.76</v>
      </c>
      <c r="G396" s="117">
        <v>9.7799999999999994</v>
      </c>
    </row>
    <row r="397" spans="1:7" x14ac:dyDescent="0.35">
      <c r="A397" s="117" t="s">
        <v>5989</v>
      </c>
      <c r="B397" s="117" t="s">
        <v>5990</v>
      </c>
      <c r="C397" s="117" t="s">
        <v>111</v>
      </c>
      <c r="D397" s="117">
        <v>2</v>
      </c>
      <c r="E397" s="117">
        <v>20</v>
      </c>
      <c r="F397" s="117">
        <v>7.76</v>
      </c>
      <c r="G397" s="117">
        <v>9.7799999999999994</v>
      </c>
    </row>
    <row r="398" spans="1:7" x14ac:dyDescent="0.35">
      <c r="A398" s="117" t="s">
        <v>5991</v>
      </c>
      <c r="B398" s="117" t="s">
        <v>5992</v>
      </c>
      <c r="C398" s="117" t="s">
        <v>111</v>
      </c>
      <c r="D398" s="117">
        <v>2</v>
      </c>
      <c r="E398" s="117">
        <v>20</v>
      </c>
      <c r="F398" s="117">
        <v>7.76</v>
      </c>
      <c r="G398" s="117">
        <v>9.7799999999999994</v>
      </c>
    </row>
    <row r="399" spans="1:7" x14ac:dyDescent="0.35">
      <c r="A399" s="117" t="s">
        <v>5993</v>
      </c>
      <c r="B399" s="117" t="s">
        <v>5994</v>
      </c>
      <c r="C399" s="117" t="s">
        <v>111</v>
      </c>
      <c r="D399" s="117">
        <v>2</v>
      </c>
      <c r="E399" s="117">
        <v>20</v>
      </c>
      <c r="F399" s="117">
        <v>7.76</v>
      </c>
      <c r="G399" s="117">
        <v>9.7799999999999994</v>
      </c>
    </row>
    <row r="400" spans="1:7" x14ac:dyDescent="0.35">
      <c r="A400" s="117" t="s">
        <v>5995</v>
      </c>
      <c r="B400" s="117" t="s">
        <v>5996</v>
      </c>
      <c r="C400" s="117" t="s">
        <v>111</v>
      </c>
      <c r="D400" s="117">
        <v>2</v>
      </c>
      <c r="E400" s="117">
        <v>20</v>
      </c>
      <c r="F400" s="117">
        <v>7.76</v>
      </c>
      <c r="G400" s="117">
        <v>9.7799999999999994</v>
      </c>
    </row>
    <row r="401" spans="1:7" x14ac:dyDescent="0.35">
      <c r="A401" s="117" t="s">
        <v>5997</v>
      </c>
      <c r="B401" s="117" t="s">
        <v>5998</v>
      </c>
      <c r="C401" s="117" t="s">
        <v>111</v>
      </c>
      <c r="D401" s="117">
        <v>2</v>
      </c>
      <c r="E401" s="117">
        <v>20</v>
      </c>
      <c r="F401" s="117">
        <v>7.76</v>
      </c>
      <c r="G401" s="117">
        <v>9.7799999999999994</v>
      </c>
    </row>
    <row r="402" spans="1:7" x14ac:dyDescent="0.35">
      <c r="A402" s="117" t="s">
        <v>5999</v>
      </c>
      <c r="B402" s="117" t="s">
        <v>6000</v>
      </c>
      <c r="C402" s="117" t="s">
        <v>111</v>
      </c>
      <c r="D402" s="117">
        <v>2</v>
      </c>
      <c r="E402" s="117">
        <v>20</v>
      </c>
      <c r="F402" s="117">
        <v>7.76</v>
      </c>
      <c r="G402" s="117">
        <v>9.7799999999999994</v>
      </c>
    </row>
    <row r="403" spans="1:7" x14ac:dyDescent="0.35">
      <c r="A403" s="117" t="s">
        <v>6001</v>
      </c>
      <c r="B403" s="117" t="s">
        <v>6002</v>
      </c>
      <c r="C403" s="117" t="s">
        <v>111</v>
      </c>
      <c r="D403" s="117">
        <v>2</v>
      </c>
      <c r="E403" s="117">
        <v>20</v>
      </c>
      <c r="F403" s="117">
        <v>7.76</v>
      </c>
      <c r="G403" s="117">
        <v>9.7799999999999994</v>
      </c>
    </row>
    <row r="404" spans="1:7" x14ac:dyDescent="0.35">
      <c r="A404" s="117" t="s">
        <v>6003</v>
      </c>
      <c r="B404" s="117" t="s">
        <v>6004</v>
      </c>
      <c r="C404" s="117" t="s">
        <v>111</v>
      </c>
      <c r="D404" s="117">
        <v>2</v>
      </c>
      <c r="E404" s="117">
        <v>20</v>
      </c>
      <c r="F404" s="117">
        <v>7.76</v>
      </c>
      <c r="G404" s="117">
        <v>9.7799999999999994</v>
      </c>
    </row>
    <row r="405" spans="1:7" x14ac:dyDescent="0.35">
      <c r="A405" s="117" t="s">
        <v>6005</v>
      </c>
      <c r="B405" s="117" t="s">
        <v>6006</v>
      </c>
      <c r="C405" s="117" t="s">
        <v>111</v>
      </c>
      <c r="D405" s="117">
        <v>2</v>
      </c>
      <c r="E405" s="117">
        <v>75</v>
      </c>
      <c r="F405" s="117">
        <v>7.76</v>
      </c>
      <c r="G405" s="117">
        <v>9.7799999999999994</v>
      </c>
    </row>
    <row r="406" spans="1:7" x14ac:dyDescent="0.35">
      <c r="A406" s="117" t="s">
        <v>6007</v>
      </c>
      <c r="B406" s="117" t="s">
        <v>6008</v>
      </c>
      <c r="C406" s="117" t="s">
        <v>111</v>
      </c>
      <c r="D406" s="117">
        <v>2</v>
      </c>
      <c r="E406" s="117">
        <v>15</v>
      </c>
      <c r="F406" s="117">
        <v>7.76</v>
      </c>
      <c r="G406" s="117">
        <v>9.7799999999999994</v>
      </c>
    </row>
    <row r="407" spans="1:7" x14ac:dyDescent="0.35">
      <c r="A407" s="117" t="s">
        <v>6009</v>
      </c>
      <c r="B407" s="117" t="s">
        <v>6010</v>
      </c>
      <c r="C407" s="117" t="s">
        <v>111</v>
      </c>
      <c r="D407" s="117">
        <v>2</v>
      </c>
      <c r="E407" s="117">
        <v>25</v>
      </c>
      <c r="F407" s="117">
        <v>7.76</v>
      </c>
      <c r="G407" s="117">
        <v>9.7799999999999994</v>
      </c>
    </row>
    <row r="408" spans="1:7" x14ac:dyDescent="0.35">
      <c r="A408" s="117" t="s">
        <v>6011</v>
      </c>
      <c r="B408" s="117" t="s">
        <v>6012</v>
      </c>
      <c r="C408" s="117" t="s">
        <v>111</v>
      </c>
      <c r="D408" s="117">
        <v>1</v>
      </c>
      <c r="E408" s="117">
        <v>10</v>
      </c>
      <c r="F408" s="117">
        <v>7.76</v>
      </c>
      <c r="G408" s="117">
        <v>9.7799999999999994</v>
      </c>
    </row>
    <row r="409" spans="1:7" x14ac:dyDescent="0.35">
      <c r="A409" s="117" t="s">
        <v>6013</v>
      </c>
      <c r="B409" s="117" t="s">
        <v>6014</v>
      </c>
      <c r="C409" s="117" t="s">
        <v>111</v>
      </c>
      <c r="D409" s="117">
        <v>2</v>
      </c>
      <c r="E409" s="117">
        <v>40</v>
      </c>
      <c r="F409" s="117">
        <v>7.76</v>
      </c>
      <c r="G409" s="117">
        <v>9.7799999999999994</v>
      </c>
    </row>
    <row r="410" spans="1:7" x14ac:dyDescent="0.35">
      <c r="A410" s="117" t="s">
        <v>6015</v>
      </c>
      <c r="B410" s="117" t="s">
        <v>6016</v>
      </c>
      <c r="C410" s="117" t="s">
        <v>111</v>
      </c>
      <c r="D410" s="117">
        <v>2</v>
      </c>
      <c r="E410" s="117">
        <v>40</v>
      </c>
      <c r="F410" s="117">
        <v>7.76</v>
      </c>
      <c r="G410" s="117">
        <v>9.7799999999999994</v>
      </c>
    </row>
    <row r="411" spans="1:7" x14ac:dyDescent="0.35">
      <c r="A411" s="117" t="s">
        <v>6017</v>
      </c>
      <c r="B411" s="117" t="s">
        <v>6018</v>
      </c>
      <c r="C411" s="117" t="s">
        <v>111</v>
      </c>
      <c r="D411" s="117">
        <v>2</v>
      </c>
      <c r="E411" s="117">
        <v>250</v>
      </c>
      <c r="F411" s="117">
        <v>7.76</v>
      </c>
      <c r="G411" s="117">
        <v>9.7799999999999994</v>
      </c>
    </row>
    <row r="412" spans="1:7" x14ac:dyDescent="0.35">
      <c r="A412" s="117" t="s">
        <v>6019</v>
      </c>
      <c r="B412" s="117" t="s">
        <v>6020</v>
      </c>
      <c r="C412" s="117" t="s">
        <v>111</v>
      </c>
      <c r="D412" s="117">
        <v>2</v>
      </c>
      <c r="E412" s="117">
        <v>20</v>
      </c>
      <c r="F412" s="117">
        <v>7.76</v>
      </c>
      <c r="G412" s="117">
        <v>9.7799999999999994</v>
      </c>
    </row>
    <row r="413" spans="1:7" x14ac:dyDescent="0.35">
      <c r="A413" s="117" t="s">
        <v>6021</v>
      </c>
      <c r="B413" s="117" t="s">
        <v>6022</v>
      </c>
      <c r="C413" s="117" t="s">
        <v>111</v>
      </c>
      <c r="D413" s="117">
        <v>1</v>
      </c>
      <c r="E413" s="117">
        <v>10</v>
      </c>
      <c r="F413" s="117">
        <v>7.76</v>
      </c>
      <c r="G413" s="117">
        <v>9.7799999999999994</v>
      </c>
    </row>
    <row r="414" spans="1:7" x14ac:dyDescent="0.35">
      <c r="A414" s="117" t="s">
        <v>6023</v>
      </c>
      <c r="B414" s="117" t="s">
        <v>6024</v>
      </c>
      <c r="C414" s="117" t="s">
        <v>111</v>
      </c>
      <c r="D414" s="117">
        <v>2</v>
      </c>
      <c r="E414" s="117">
        <v>50</v>
      </c>
      <c r="F414" s="117">
        <v>7.76</v>
      </c>
      <c r="G414" s="117">
        <v>9.7799999999999994</v>
      </c>
    </row>
    <row r="415" spans="1:7" x14ac:dyDescent="0.35">
      <c r="A415" s="117" t="s">
        <v>6025</v>
      </c>
      <c r="B415" s="117" t="s">
        <v>6026</v>
      </c>
      <c r="C415" s="117" t="s">
        <v>111</v>
      </c>
      <c r="D415" s="117">
        <v>2</v>
      </c>
      <c r="E415" s="117">
        <v>15</v>
      </c>
      <c r="F415" s="117">
        <v>7.76</v>
      </c>
      <c r="G415" s="117">
        <v>9.7799999999999994</v>
      </c>
    </row>
    <row r="416" spans="1:7" x14ac:dyDescent="0.35">
      <c r="A416" s="117" t="s">
        <v>6027</v>
      </c>
      <c r="B416" s="117" t="s">
        <v>6028</v>
      </c>
      <c r="C416" s="117" t="s">
        <v>111</v>
      </c>
      <c r="D416" s="117">
        <v>1</v>
      </c>
      <c r="E416" s="117">
        <v>15</v>
      </c>
      <c r="F416" s="117">
        <v>7.76</v>
      </c>
      <c r="G416" s="117">
        <v>9.7799999999999994</v>
      </c>
    </row>
    <row r="417" spans="1:7" x14ac:dyDescent="0.35">
      <c r="A417" s="117" t="s">
        <v>6029</v>
      </c>
      <c r="B417" s="117" t="s">
        <v>6030</v>
      </c>
      <c r="C417" s="117" t="s">
        <v>111</v>
      </c>
      <c r="D417" s="117">
        <v>1</v>
      </c>
      <c r="E417" s="117">
        <v>15</v>
      </c>
      <c r="F417" s="117">
        <v>7.76</v>
      </c>
      <c r="G417" s="117">
        <v>9.7799999999999994</v>
      </c>
    </row>
    <row r="418" spans="1:7" x14ac:dyDescent="0.35">
      <c r="A418" s="117" t="s">
        <v>6031</v>
      </c>
      <c r="B418" s="117" t="s">
        <v>6032</v>
      </c>
      <c r="C418" s="117" t="s">
        <v>111</v>
      </c>
      <c r="D418" s="117">
        <v>1</v>
      </c>
      <c r="E418" s="117">
        <v>15</v>
      </c>
      <c r="F418" s="117">
        <v>7.76</v>
      </c>
      <c r="G418" s="117">
        <v>9.7799999999999994</v>
      </c>
    </row>
    <row r="419" spans="1:7" x14ac:dyDescent="0.35">
      <c r="A419" s="117" t="s">
        <v>6033</v>
      </c>
      <c r="B419" s="117" t="s">
        <v>6034</v>
      </c>
      <c r="C419" s="117" t="s">
        <v>111</v>
      </c>
      <c r="D419" s="117">
        <v>1</v>
      </c>
      <c r="E419" s="117">
        <v>15</v>
      </c>
      <c r="F419" s="117">
        <v>7.76</v>
      </c>
      <c r="G419" s="117">
        <v>9.7799999999999994</v>
      </c>
    </row>
    <row r="420" spans="1:7" x14ac:dyDescent="0.35">
      <c r="A420" s="117" t="s">
        <v>6035</v>
      </c>
      <c r="B420" s="117" t="s">
        <v>6036</v>
      </c>
      <c r="C420" s="117" t="s">
        <v>111</v>
      </c>
      <c r="D420" s="117">
        <v>2</v>
      </c>
      <c r="E420" s="117">
        <v>20</v>
      </c>
      <c r="F420" s="117">
        <v>7.76</v>
      </c>
      <c r="G420" s="117">
        <v>9.7799999999999994</v>
      </c>
    </row>
    <row r="421" spans="1:7" x14ac:dyDescent="0.35">
      <c r="A421" s="117" t="s">
        <v>6037</v>
      </c>
      <c r="B421" s="117" t="s">
        <v>6038</v>
      </c>
      <c r="C421" s="117" t="s">
        <v>111</v>
      </c>
      <c r="D421" s="117">
        <v>1</v>
      </c>
      <c r="E421" s="117">
        <v>30</v>
      </c>
      <c r="F421" s="117">
        <v>7.76</v>
      </c>
      <c r="G421" s="117">
        <v>9.7799999999999994</v>
      </c>
    </row>
    <row r="422" spans="1:7" x14ac:dyDescent="0.35">
      <c r="A422" s="117" t="s">
        <v>6039</v>
      </c>
      <c r="B422" s="117" t="s">
        <v>6040</v>
      </c>
      <c r="C422" s="117" t="s">
        <v>111</v>
      </c>
      <c r="D422" s="117">
        <v>2</v>
      </c>
      <c r="E422" s="117">
        <v>20</v>
      </c>
      <c r="F422" s="117">
        <v>7.76</v>
      </c>
      <c r="G422" s="117">
        <v>9.7799999999999994</v>
      </c>
    </row>
    <row r="423" spans="1:7" x14ac:dyDescent="0.35">
      <c r="A423" s="117" t="s">
        <v>6041</v>
      </c>
      <c r="B423" s="117" t="s">
        <v>6042</v>
      </c>
      <c r="C423" s="117" t="s">
        <v>111</v>
      </c>
      <c r="D423" s="117">
        <v>3</v>
      </c>
      <c r="E423" s="117">
        <v>30</v>
      </c>
      <c r="F423" s="117">
        <v>7.76</v>
      </c>
      <c r="G423" s="117">
        <v>9.7799999999999994</v>
      </c>
    </row>
    <row r="424" spans="1:7" x14ac:dyDescent="0.35">
      <c r="A424" s="117" t="s">
        <v>6043</v>
      </c>
      <c r="B424" s="117" t="s">
        <v>6044</v>
      </c>
      <c r="C424" s="117" t="s">
        <v>111</v>
      </c>
      <c r="D424" s="117">
        <v>3</v>
      </c>
      <c r="E424" s="117">
        <v>50</v>
      </c>
      <c r="F424" s="117">
        <v>7.76</v>
      </c>
      <c r="G424" s="117">
        <v>9.7799999999999994</v>
      </c>
    </row>
    <row r="425" spans="1:7" x14ac:dyDescent="0.35">
      <c r="A425" s="117" t="s">
        <v>6045</v>
      </c>
      <c r="B425" s="117" t="s">
        <v>6046</v>
      </c>
      <c r="C425" s="117" t="s">
        <v>111</v>
      </c>
      <c r="D425" s="117">
        <v>2</v>
      </c>
      <c r="E425" s="117">
        <v>20</v>
      </c>
      <c r="F425" s="117">
        <v>7.76</v>
      </c>
      <c r="G425" s="117">
        <v>9.7799999999999994</v>
      </c>
    </row>
    <row r="426" spans="1:7" x14ac:dyDescent="0.35">
      <c r="A426" s="117" t="s">
        <v>6047</v>
      </c>
      <c r="B426" s="117" t="s">
        <v>6048</v>
      </c>
      <c r="C426" s="117" t="s">
        <v>111</v>
      </c>
      <c r="D426" s="117">
        <v>1</v>
      </c>
      <c r="E426" s="117">
        <v>25</v>
      </c>
      <c r="F426" s="117">
        <v>7.76</v>
      </c>
      <c r="G426" s="117">
        <v>9.7799999999999994</v>
      </c>
    </row>
    <row r="427" spans="1:7" x14ac:dyDescent="0.35">
      <c r="A427" s="117" t="s">
        <v>6049</v>
      </c>
      <c r="B427" s="117" t="s">
        <v>6050</v>
      </c>
      <c r="C427" s="117" t="s">
        <v>111</v>
      </c>
      <c r="D427" s="117">
        <v>2</v>
      </c>
      <c r="E427" s="117">
        <v>50</v>
      </c>
      <c r="F427" s="117">
        <v>7.76</v>
      </c>
      <c r="G427" s="117">
        <v>9.7799999999999994</v>
      </c>
    </row>
    <row r="428" spans="1:7" x14ac:dyDescent="0.35">
      <c r="A428" s="117" t="s">
        <v>6051</v>
      </c>
      <c r="B428" s="117" t="s">
        <v>6052</v>
      </c>
      <c r="C428" s="117" t="s">
        <v>111</v>
      </c>
      <c r="D428" s="117">
        <v>2</v>
      </c>
      <c r="E428" s="117">
        <v>30</v>
      </c>
      <c r="F428" s="117">
        <v>7.76</v>
      </c>
      <c r="G428" s="117">
        <v>9.7799999999999994</v>
      </c>
    </row>
    <row r="429" spans="1:7" x14ac:dyDescent="0.35">
      <c r="A429" s="117" t="s">
        <v>6053</v>
      </c>
      <c r="B429" s="117" t="s">
        <v>6054</v>
      </c>
      <c r="C429" s="117" t="s">
        <v>111</v>
      </c>
      <c r="D429" s="117">
        <v>2</v>
      </c>
      <c r="E429" s="117">
        <v>30</v>
      </c>
      <c r="F429" s="117">
        <v>7.76</v>
      </c>
      <c r="G429" s="117">
        <v>9.7799999999999994</v>
      </c>
    </row>
    <row r="430" spans="1:7" x14ac:dyDescent="0.35">
      <c r="A430" s="117" t="s">
        <v>6055</v>
      </c>
      <c r="B430" s="117" t="s">
        <v>6056</v>
      </c>
      <c r="C430" s="117" t="s">
        <v>111</v>
      </c>
      <c r="D430" s="117">
        <v>2</v>
      </c>
      <c r="E430" s="117">
        <v>15</v>
      </c>
      <c r="F430" s="117">
        <v>7.76</v>
      </c>
      <c r="G430" s="117">
        <v>9.7799999999999994</v>
      </c>
    </row>
    <row r="431" spans="1:7" x14ac:dyDescent="0.35">
      <c r="A431" s="117" t="s">
        <v>6057</v>
      </c>
      <c r="B431" s="117" t="s">
        <v>6058</v>
      </c>
      <c r="C431" s="117" t="s">
        <v>112</v>
      </c>
      <c r="D431" s="117">
        <v>2</v>
      </c>
      <c r="E431" s="117">
        <v>60</v>
      </c>
      <c r="F431" s="117">
        <v>8.39</v>
      </c>
      <c r="G431" s="117">
        <v>10.3</v>
      </c>
    </row>
    <row r="432" spans="1:7" x14ac:dyDescent="0.35">
      <c r="A432" s="117" t="s">
        <v>6059</v>
      </c>
      <c r="B432" s="117" t="s">
        <v>6060</v>
      </c>
      <c r="C432" s="117" t="s">
        <v>112</v>
      </c>
      <c r="D432" s="117">
        <v>2</v>
      </c>
      <c r="E432" s="117">
        <v>40</v>
      </c>
      <c r="F432" s="117">
        <v>8.39</v>
      </c>
      <c r="G432" s="117">
        <v>10.3</v>
      </c>
    </row>
    <row r="433" spans="1:7" x14ac:dyDescent="0.35">
      <c r="A433" s="117" t="s">
        <v>6061</v>
      </c>
      <c r="B433" s="117" t="s">
        <v>6062</v>
      </c>
      <c r="C433" s="117" t="s">
        <v>112</v>
      </c>
      <c r="D433" s="117">
        <v>3</v>
      </c>
      <c r="E433" s="117">
        <v>200</v>
      </c>
      <c r="F433" s="117">
        <v>8.39</v>
      </c>
      <c r="G433" s="117">
        <v>10.3</v>
      </c>
    </row>
    <row r="434" spans="1:7" x14ac:dyDescent="0.35">
      <c r="A434" s="117" t="s">
        <v>6063</v>
      </c>
      <c r="B434" s="117" t="s">
        <v>6064</v>
      </c>
      <c r="C434" s="117" t="s">
        <v>112</v>
      </c>
      <c r="D434" s="117">
        <v>2</v>
      </c>
      <c r="E434" s="117">
        <v>30</v>
      </c>
      <c r="F434" s="117">
        <v>8.39</v>
      </c>
      <c r="G434" s="117">
        <v>10.3</v>
      </c>
    </row>
    <row r="435" spans="1:7" x14ac:dyDescent="0.35">
      <c r="A435" s="117" t="s">
        <v>6065</v>
      </c>
      <c r="B435" s="117" t="s">
        <v>6066</v>
      </c>
      <c r="C435" s="117" t="s">
        <v>112</v>
      </c>
      <c r="D435" s="117">
        <v>3</v>
      </c>
      <c r="E435" s="117">
        <v>80</v>
      </c>
      <c r="F435" s="117">
        <v>8.39</v>
      </c>
      <c r="G435" s="117">
        <v>10.3</v>
      </c>
    </row>
    <row r="436" spans="1:7" x14ac:dyDescent="0.35">
      <c r="A436" s="117" t="s">
        <v>6067</v>
      </c>
      <c r="B436" s="117" t="s">
        <v>6068</v>
      </c>
      <c r="C436" s="117" t="s">
        <v>112</v>
      </c>
      <c r="D436" s="117">
        <v>2</v>
      </c>
      <c r="E436" s="117">
        <v>140</v>
      </c>
      <c r="F436" s="117">
        <v>8.39</v>
      </c>
      <c r="G436" s="117">
        <v>10.3</v>
      </c>
    </row>
    <row r="437" spans="1:7" x14ac:dyDescent="0.35">
      <c r="A437" s="117" t="s">
        <v>6069</v>
      </c>
      <c r="B437" s="117" t="s">
        <v>6070</v>
      </c>
      <c r="C437" s="117" t="s">
        <v>112</v>
      </c>
      <c r="D437" s="117">
        <v>2</v>
      </c>
      <c r="E437" s="117">
        <v>192</v>
      </c>
      <c r="F437" s="117">
        <v>8.39</v>
      </c>
      <c r="G437" s="117">
        <v>10.3</v>
      </c>
    </row>
    <row r="438" spans="1:7" x14ac:dyDescent="0.35">
      <c r="A438" s="117" t="s">
        <v>6071</v>
      </c>
      <c r="B438" s="117" t="s">
        <v>6072</v>
      </c>
      <c r="C438" s="117" t="s">
        <v>112</v>
      </c>
      <c r="D438" s="117">
        <v>2</v>
      </c>
      <c r="E438" s="117">
        <v>30</v>
      </c>
      <c r="F438" s="117">
        <v>8.39</v>
      </c>
      <c r="G438" s="117">
        <v>10.3</v>
      </c>
    </row>
    <row r="439" spans="1:7" x14ac:dyDescent="0.35">
      <c r="A439" s="117" t="s">
        <v>6073</v>
      </c>
      <c r="B439" s="117" t="s">
        <v>6074</v>
      </c>
      <c r="C439" s="117" t="s">
        <v>112</v>
      </c>
      <c r="D439" s="117">
        <v>2</v>
      </c>
      <c r="E439" s="117">
        <v>40</v>
      </c>
      <c r="F439" s="117">
        <v>8.39</v>
      </c>
      <c r="G439" s="117">
        <v>10.3</v>
      </c>
    </row>
    <row r="440" spans="1:7" x14ac:dyDescent="0.35">
      <c r="A440" s="117" t="s">
        <v>6075</v>
      </c>
      <c r="B440" s="117" t="s">
        <v>6076</v>
      </c>
      <c r="C440" s="117" t="s">
        <v>112</v>
      </c>
      <c r="D440" s="117">
        <v>1</v>
      </c>
      <c r="E440" s="117">
        <v>40</v>
      </c>
      <c r="F440" s="117">
        <v>8.39</v>
      </c>
      <c r="G440" s="117">
        <v>10.3</v>
      </c>
    </row>
    <row r="441" spans="1:7" x14ac:dyDescent="0.35">
      <c r="A441" s="117" t="s">
        <v>6077</v>
      </c>
      <c r="B441" s="117" t="s">
        <v>6078</v>
      </c>
      <c r="C441" s="117" t="s">
        <v>112</v>
      </c>
      <c r="D441" s="117">
        <v>2</v>
      </c>
      <c r="E441" s="117">
        <v>20</v>
      </c>
      <c r="F441" s="117">
        <v>8.39</v>
      </c>
      <c r="G441" s="117">
        <v>10.3</v>
      </c>
    </row>
    <row r="442" spans="1:7" x14ac:dyDescent="0.35">
      <c r="A442" s="117" t="s">
        <v>6079</v>
      </c>
      <c r="B442" s="117" t="s">
        <v>6080</v>
      </c>
      <c r="C442" s="117" t="s">
        <v>112</v>
      </c>
      <c r="D442" s="117">
        <v>1</v>
      </c>
      <c r="E442" s="117">
        <v>50</v>
      </c>
      <c r="F442" s="117">
        <v>8.39</v>
      </c>
      <c r="G442" s="117">
        <v>10.3</v>
      </c>
    </row>
    <row r="443" spans="1:7" x14ac:dyDescent="0.35">
      <c r="A443" s="117" t="s">
        <v>6081</v>
      </c>
      <c r="B443" s="117" t="s">
        <v>6082</v>
      </c>
      <c r="C443" s="117" t="s">
        <v>112</v>
      </c>
      <c r="D443" s="117">
        <v>1</v>
      </c>
      <c r="E443" s="117">
        <v>50</v>
      </c>
      <c r="F443" s="117">
        <v>8.39</v>
      </c>
      <c r="G443" s="117">
        <v>10.3</v>
      </c>
    </row>
    <row r="444" spans="1:7" x14ac:dyDescent="0.35">
      <c r="A444" s="117" t="s">
        <v>6083</v>
      </c>
      <c r="B444" s="117" t="s">
        <v>6084</v>
      </c>
      <c r="C444" s="117" t="s">
        <v>112</v>
      </c>
      <c r="D444" s="117">
        <v>3</v>
      </c>
      <c r="E444" s="117">
        <v>50</v>
      </c>
      <c r="F444" s="117">
        <v>8.39</v>
      </c>
      <c r="G444" s="117">
        <v>10.3</v>
      </c>
    </row>
    <row r="445" spans="1:7" x14ac:dyDescent="0.35">
      <c r="A445" s="117" t="s">
        <v>6085</v>
      </c>
      <c r="B445" s="117" t="s">
        <v>6086</v>
      </c>
      <c r="C445" s="117" t="s">
        <v>112</v>
      </c>
      <c r="D445" s="117">
        <v>2</v>
      </c>
      <c r="E445" s="117">
        <v>45</v>
      </c>
      <c r="F445" s="117">
        <v>8.39</v>
      </c>
      <c r="G445" s="117">
        <v>10.3</v>
      </c>
    </row>
    <row r="446" spans="1:7" x14ac:dyDescent="0.35">
      <c r="A446" s="117" t="s">
        <v>6087</v>
      </c>
      <c r="B446" s="117" t="s">
        <v>6088</v>
      </c>
      <c r="C446" s="117" t="s">
        <v>112</v>
      </c>
      <c r="D446" s="117">
        <v>2</v>
      </c>
      <c r="E446" s="117">
        <v>45</v>
      </c>
      <c r="F446" s="117">
        <v>8.39</v>
      </c>
      <c r="G446" s="117">
        <v>10.3</v>
      </c>
    </row>
    <row r="447" spans="1:7" x14ac:dyDescent="0.35">
      <c r="A447" s="117" t="s">
        <v>6089</v>
      </c>
      <c r="B447" s="117" t="s">
        <v>6090</v>
      </c>
      <c r="C447" s="117" t="s">
        <v>112</v>
      </c>
      <c r="D447" s="117">
        <v>2</v>
      </c>
      <c r="E447" s="117">
        <v>100</v>
      </c>
      <c r="F447" s="117">
        <v>8.39</v>
      </c>
      <c r="G447" s="117">
        <v>10.3</v>
      </c>
    </row>
    <row r="448" spans="1:7" x14ac:dyDescent="0.35">
      <c r="A448" s="117" t="s">
        <v>6091</v>
      </c>
      <c r="B448" s="117" t="s">
        <v>6092</v>
      </c>
      <c r="C448" s="117" t="s">
        <v>112</v>
      </c>
      <c r="D448" s="117">
        <v>3</v>
      </c>
      <c r="E448" s="117">
        <v>46</v>
      </c>
      <c r="F448" s="117">
        <v>8.39</v>
      </c>
      <c r="G448" s="117">
        <v>10.3</v>
      </c>
    </row>
    <row r="449" spans="1:7" x14ac:dyDescent="0.35">
      <c r="A449" s="117" t="s">
        <v>6093</v>
      </c>
      <c r="B449" s="117" t="s">
        <v>6094</v>
      </c>
      <c r="C449" s="117" t="s">
        <v>112</v>
      </c>
      <c r="D449" s="117">
        <v>3</v>
      </c>
      <c r="E449" s="117">
        <v>60</v>
      </c>
      <c r="F449" s="117">
        <v>8.39</v>
      </c>
      <c r="G449" s="117">
        <v>10.3</v>
      </c>
    </row>
    <row r="450" spans="1:7" x14ac:dyDescent="0.35">
      <c r="A450" s="117" t="s">
        <v>6095</v>
      </c>
      <c r="B450" s="117" t="s">
        <v>6096</v>
      </c>
      <c r="C450" s="117" t="s">
        <v>112</v>
      </c>
      <c r="D450" s="117">
        <v>3</v>
      </c>
      <c r="E450" s="117">
        <v>60</v>
      </c>
      <c r="F450" s="117">
        <v>8.39</v>
      </c>
      <c r="G450" s="117">
        <v>10.3</v>
      </c>
    </row>
    <row r="451" spans="1:7" x14ac:dyDescent="0.35">
      <c r="A451" s="117" t="s">
        <v>6097</v>
      </c>
      <c r="B451" s="117" t="s">
        <v>6098</v>
      </c>
      <c r="C451" s="117" t="s">
        <v>112</v>
      </c>
      <c r="D451" s="117">
        <v>3</v>
      </c>
      <c r="E451" s="117">
        <v>20</v>
      </c>
      <c r="F451" s="117">
        <v>8.39</v>
      </c>
      <c r="G451" s="117">
        <v>10.3</v>
      </c>
    </row>
    <row r="452" spans="1:7" x14ac:dyDescent="0.35">
      <c r="A452" s="117" t="s">
        <v>6099</v>
      </c>
      <c r="B452" s="117" t="s">
        <v>6100</v>
      </c>
      <c r="C452" s="117" t="s">
        <v>112</v>
      </c>
      <c r="D452" s="117">
        <v>3</v>
      </c>
      <c r="E452" s="117">
        <v>20</v>
      </c>
      <c r="F452" s="117">
        <v>8.39</v>
      </c>
      <c r="G452" s="117">
        <v>10.3</v>
      </c>
    </row>
    <row r="453" spans="1:7" x14ac:dyDescent="0.35">
      <c r="A453" s="117" t="s">
        <v>6101</v>
      </c>
      <c r="B453" s="117" t="s">
        <v>6102</v>
      </c>
      <c r="C453" s="117" t="s">
        <v>112</v>
      </c>
      <c r="D453" s="117">
        <v>3</v>
      </c>
      <c r="E453" s="117">
        <v>30</v>
      </c>
      <c r="F453" s="117">
        <v>8.39</v>
      </c>
      <c r="G453" s="117">
        <v>10.3</v>
      </c>
    </row>
    <row r="454" spans="1:7" x14ac:dyDescent="0.35">
      <c r="A454" s="117" t="s">
        <v>6103</v>
      </c>
      <c r="B454" s="117" t="s">
        <v>6104</v>
      </c>
      <c r="C454" s="117" t="s">
        <v>112</v>
      </c>
      <c r="D454" s="117">
        <v>3</v>
      </c>
      <c r="E454" s="117">
        <v>120</v>
      </c>
      <c r="F454" s="117">
        <v>8.39</v>
      </c>
      <c r="G454" s="117">
        <v>10.3</v>
      </c>
    </row>
    <row r="455" spans="1:7" x14ac:dyDescent="0.35">
      <c r="A455" s="117" t="s">
        <v>6105</v>
      </c>
      <c r="B455" s="117" t="s">
        <v>6106</v>
      </c>
      <c r="C455" s="117" t="s">
        <v>112</v>
      </c>
      <c r="D455" s="117">
        <v>3</v>
      </c>
      <c r="E455" s="117">
        <v>130</v>
      </c>
      <c r="F455" s="117">
        <v>8.39</v>
      </c>
      <c r="G455" s="117">
        <v>10.3</v>
      </c>
    </row>
    <row r="456" spans="1:7" x14ac:dyDescent="0.35">
      <c r="A456" s="117" t="s">
        <v>6107</v>
      </c>
      <c r="B456" s="117" t="s">
        <v>6108</v>
      </c>
      <c r="C456" s="117" t="s">
        <v>112</v>
      </c>
      <c r="D456" s="117">
        <v>1</v>
      </c>
      <c r="E456" s="117">
        <v>600</v>
      </c>
      <c r="F456" s="117">
        <v>8.39</v>
      </c>
      <c r="G456" s="117">
        <v>10.3</v>
      </c>
    </row>
    <row r="457" spans="1:7" x14ac:dyDescent="0.35">
      <c r="A457" s="117" t="s">
        <v>6109</v>
      </c>
      <c r="B457" s="117" t="s">
        <v>6110</v>
      </c>
      <c r="C457" s="117" t="s">
        <v>112</v>
      </c>
      <c r="D457" s="117">
        <v>1</v>
      </c>
      <c r="E457" s="117">
        <v>275</v>
      </c>
      <c r="F457" s="117">
        <v>8.39</v>
      </c>
      <c r="G457" s="117">
        <v>10.3</v>
      </c>
    </row>
    <row r="458" spans="1:7" x14ac:dyDescent="0.35">
      <c r="A458" s="117" t="s">
        <v>6111</v>
      </c>
      <c r="B458" s="117" t="s">
        <v>6112</v>
      </c>
      <c r="C458" s="117" t="s">
        <v>112</v>
      </c>
      <c r="D458" s="117">
        <v>2</v>
      </c>
      <c r="E458" s="117">
        <v>50</v>
      </c>
      <c r="F458" s="117">
        <v>8.39</v>
      </c>
      <c r="G458" s="117">
        <v>10.3</v>
      </c>
    </row>
    <row r="459" spans="1:7" x14ac:dyDescent="0.35">
      <c r="A459" s="117" t="s">
        <v>6113</v>
      </c>
      <c r="B459" s="117" t="s">
        <v>6114</v>
      </c>
      <c r="C459" s="117" t="s">
        <v>112</v>
      </c>
      <c r="D459" s="117">
        <v>2</v>
      </c>
      <c r="E459" s="117">
        <v>50</v>
      </c>
      <c r="F459" s="117">
        <v>8.39</v>
      </c>
      <c r="G459" s="117">
        <v>10.3</v>
      </c>
    </row>
    <row r="460" spans="1:7" x14ac:dyDescent="0.35">
      <c r="A460" s="117" t="s">
        <v>6115</v>
      </c>
      <c r="B460" s="117" t="s">
        <v>6116</v>
      </c>
      <c r="C460" s="117" t="s">
        <v>112</v>
      </c>
      <c r="D460" s="117">
        <v>2</v>
      </c>
      <c r="E460" s="117">
        <v>50</v>
      </c>
      <c r="F460" s="117">
        <v>8.39</v>
      </c>
      <c r="G460" s="117">
        <v>10.3</v>
      </c>
    </row>
    <row r="461" spans="1:7" x14ac:dyDescent="0.35">
      <c r="A461" s="117" t="s">
        <v>6117</v>
      </c>
      <c r="B461" s="117" t="s">
        <v>6118</v>
      </c>
      <c r="C461" s="117" t="s">
        <v>112</v>
      </c>
      <c r="D461" s="117">
        <v>3</v>
      </c>
      <c r="E461" s="117">
        <v>330</v>
      </c>
      <c r="F461" s="117">
        <v>8.39</v>
      </c>
      <c r="G461" s="117">
        <v>10.3</v>
      </c>
    </row>
    <row r="462" spans="1:7" x14ac:dyDescent="0.35">
      <c r="A462" s="117" t="s">
        <v>6119</v>
      </c>
      <c r="B462" s="117" t="s">
        <v>6120</v>
      </c>
      <c r="C462" s="117" t="s">
        <v>112</v>
      </c>
      <c r="D462" s="117">
        <v>3</v>
      </c>
      <c r="E462" s="117">
        <v>300</v>
      </c>
      <c r="F462" s="117">
        <v>8.39</v>
      </c>
      <c r="G462" s="117">
        <v>10.3</v>
      </c>
    </row>
    <row r="463" spans="1:7" x14ac:dyDescent="0.35">
      <c r="A463" s="117" t="s">
        <v>6121</v>
      </c>
      <c r="B463" s="117" t="s">
        <v>6122</v>
      </c>
      <c r="C463" s="117" t="s">
        <v>112</v>
      </c>
      <c r="D463" s="117">
        <v>3</v>
      </c>
      <c r="E463" s="117">
        <v>90</v>
      </c>
      <c r="F463" s="117">
        <v>8.39</v>
      </c>
      <c r="G463" s="117">
        <v>10.3</v>
      </c>
    </row>
    <row r="464" spans="1:7" x14ac:dyDescent="0.35">
      <c r="A464" s="117" t="s">
        <v>6123</v>
      </c>
      <c r="B464" s="117" t="s">
        <v>6124</v>
      </c>
      <c r="C464" s="117" t="s">
        <v>112</v>
      </c>
      <c r="D464" s="117">
        <v>3</v>
      </c>
      <c r="E464" s="117">
        <v>200</v>
      </c>
      <c r="F464" s="117">
        <v>8.39</v>
      </c>
      <c r="G464" s="117">
        <v>10.3</v>
      </c>
    </row>
    <row r="465" spans="1:7" x14ac:dyDescent="0.35">
      <c r="A465" s="117" t="s">
        <v>6125</v>
      </c>
      <c r="B465" s="117" t="s">
        <v>6126</v>
      </c>
      <c r="C465" s="117" t="s">
        <v>112</v>
      </c>
      <c r="D465" s="117">
        <v>2</v>
      </c>
      <c r="E465" s="117">
        <v>140</v>
      </c>
      <c r="F465" s="117">
        <v>8.39</v>
      </c>
      <c r="G465" s="117">
        <v>10.3</v>
      </c>
    </row>
    <row r="466" spans="1:7" x14ac:dyDescent="0.35">
      <c r="A466" s="117" t="s">
        <v>6127</v>
      </c>
      <c r="B466" s="117" t="s">
        <v>6128</v>
      </c>
      <c r="C466" s="117" t="s">
        <v>113</v>
      </c>
      <c r="D466" s="117">
        <v>1</v>
      </c>
      <c r="E466" s="117">
        <v>250</v>
      </c>
      <c r="F466" s="117">
        <v>6.81</v>
      </c>
      <c r="G466" s="117">
        <v>8.98</v>
      </c>
    </row>
    <row r="467" spans="1:7" x14ac:dyDescent="0.35">
      <c r="A467" s="117" t="s">
        <v>6129</v>
      </c>
      <c r="B467" s="117" t="s">
        <v>6130</v>
      </c>
      <c r="C467" s="117" t="s">
        <v>113</v>
      </c>
      <c r="D467" s="117">
        <v>2</v>
      </c>
      <c r="E467" s="117">
        <v>60</v>
      </c>
      <c r="F467" s="117">
        <v>6.81</v>
      </c>
      <c r="G467" s="117">
        <v>8.98</v>
      </c>
    </row>
    <row r="468" spans="1:7" x14ac:dyDescent="0.35">
      <c r="A468" s="117" t="s">
        <v>6131</v>
      </c>
      <c r="B468" s="117" t="s">
        <v>6132</v>
      </c>
      <c r="C468" s="117" t="s">
        <v>113</v>
      </c>
      <c r="D468" s="117">
        <v>1</v>
      </c>
      <c r="E468" s="117">
        <v>300</v>
      </c>
      <c r="F468" s="117">
        <v>6.81</v>
      </c>
      <c r="G468" s="117">
        <v>8.98</v>
      </c>
    </row>
    <row r="469" spans="1:7" x14ac:dyDescent="0.35">
      <c r="A469" s="117" t="s">
        <v>6133</v>
      </c>
      <c r="B469" s="117" t="s">
        <v>6134</v>
      </c>
      <c r="C469" s="117" t="s">
        <v>113</v>
      </c>
      <c r="D469" s="117">
        <v>1</v>
      </c>
      <c r="E469" s="117">
        <v>40</v>
      </c>
      <c r="F469" s="117">
        <v>6.81</v>
      </c>
      <c r="G469" s="117">
        <v>8.98</v>
      </c>
    </row>
    <row r="470" spans="1:7" x14ac:dyDescent="0.35">
      <c r="A470" s="117" t="s">
        <v>6135</v>
      </c>
      <c r="B470" s="117" t="s">
        <v>6136</v>
      </c>
      <c r="C470" s="117" t="s">
        <v>113</v>
      </c>
      <c r="D470" s="117">
        <v>1</v>
      </c>
      <c r="E470" s="117">
        <v>90</v>
      </c>
      <c r="F470" s="117">
        <v>6.81</v>
      </c>
      <c r="G470" s="117">
        <v>8.98</v>
      </c>
    </row>
    <row r="471" spans="1:7" x14ac:dyDescent="0.35">
      <c r="A471" s="117" t="s">
        <v>6137</v>
      </c>
      <c r="B471" s="117" t="s">
        <v>6138</v>
      </c>
      <c r="C471" s="117" t="s">
        <v>113</v>
      </c>
      <c r="D471" s="117">
        <v>1</v>
      </c>
      <c r="E471" s="117">
        <v>250</v>
      </c>
      <c r="F471" s="117">
        <v>6.81</v>
      </c>
      <c r="G471" s="117">
        <v>8.98</v>
      </c>
    </row>
    <row r="472" spans="1:7" x14ac:dyDescent="0.35">
      <c r="A472" s="117" t="s">
        <v>6139</v>
      </c>
      <c r="B472" s="117" t="s">
        <v>6140</v>
      </c>
      <c r="C472" s="117" t="s">
        <v>113</v>
      </c>
      <c r="D472" s="117">
        <v>2</v>
      </c>
      <c r="E472" s="117">
        <v>250</v>
      </c>
      <c r="F472" s="117">
        <v>6.81</v>
      </c>
      <c r="G472" s="117">
        <v>8.98</v>
      </c>
    </row>
    <row r="473" spans="1:7" x14ac:dyDescent="0.35">
      <c r="A473" s="117" t="s">
        <v>6141</v>
      </c>
      <c r="B473" s="117" t="s">
        <v>6142</v>
      </c>
      <c r="C473" s="117" t="s">
        <v>113</v>
      </c>
      <c r="D473" s="117">
        <v>1</v>
      </c>
      <c r="E473" s="117">
        <v>160</v>
      </c>
      <c r="F473" s="117">
        <v>6.81</v>
      </c>
      <c r="G473" s="117">
        <v>8.98</v>
      </c>
    </row>
    <row r="474" spans="1:7" x14ac:dyDescent="0.35">
      <c r="A474" s="117" t="s">
        <v>6143</v>
      </c>
      <c r="B474" s="117" t="s">
        <v>6144</v>
      </c>
      <c r="C474" s="117" t="s">
        <v>113</v>
      </c>
      <c r="D474" s="117">
        <v>1</v>
      </c>
      <c r="E474" s="117">
        <v>700</v>
      </c>
      <c r="F474" s="117">
        <v>6.81</v>
      </c>
      <c r="G474" s="117">
        <v>8.98</v>
      </c>
    </row>
    <row r="475" spans="1:7" x14ac:dyDescent="0.35">
      <c r="A475" s="117" t="s">
        <v>6145</v>
      </c>
      <c r="B475" s="117" t="s">
        <v>6146</v>
      </c>
      <c r="C475" s="117" t="s">
        <v>113</v>
      </c>
      <c r="D475" s="117">
        <v>2</v>
      </c>
      <c r="E475" s="117">
        <v>300</v>
      </c>
      <c r="F475" s="117">
        <v>6.81</v>
      </c>
      <c r="G475" s="117">
        <v>8.98</v>
      </c>
    </row>
    <row r="476" spans="1:7" x14ac:dyDescent="0.35">
      <c r="A476" s="117" t="s">
        <v>6147</v>
      </c>
      <c r="B476" s="117" t="s">
        <v>6148</v>
      </c>
      <c r="C476" s="117" t="s">
        <v>113</v>
      </c>
      <c r="D476" s="117">
        <v>2</v>
      </c>
      <c r="E476" s="117">
        <v>250</v>
      </c>
      <c r="F476" s="117">
        <v>6.81</v>
      </c>
      <c r="G476" s="117">
        <v>8.98</v>
      </c>
    </row>
    <row r="477" spans="1:7" x14ac:dyDescent="0.35">
      <c r="A477" s="117" t="s">
        <v>6149</v>
      </c>
      <c r="B477" s="117" t="s">
        <v>6150</v>
      </c>
      <c r="C477" s="117" t="s">
        <v>113</v>
      </c>
      <c r="D477" s="117">
        <v>2</v>
      </c>
      <c r="E477" s="117">
        <v>120</v>
      </c>
      <c r="F477" s="117">
        <v>6.81</v>
      </c>
      <c r="G477" s="117">
        <v>8.98</v>
      </c>
    </row>
    <row r="478" spans="1:7" x14ac:dyDescent="0.35">
      <c r="A478" s="117" t="s">
        <v>6151</v>
      </c>
      <c r="B478" s="117" t="s">
        <v>6152</v>
      </c>
      <c r="C478" s="117" t="s">
        <v>113</v>
      </c>
      <c r="D478" s="117">
        <v>2</v>
      </c>
      <c r="E478" s="117">
        <v>300</v>
      </c>
      <c r="F478" s="117">
        <v>6.81</v>
      </c>
      <c r="G478" s="117">
        <v>8.98</v>
      </c>
    </row>
    <row r="479" spans="1:7" x14ac:dyDescent="0.35">
      <c r="A479" s="117" t="s">
        <v>6153</v>
      </c>
      <c r="B479" s="117" t="s">
        <v>6154</v>
      </c>
      <c r="C479" s="117" t="s">
        <v>113</v>
      </c>
      <c r="D479" s="117">
        <v>2</v>
      </c>
      <c r="E479" s="117">
        <v>230</v>
      </c>
      <c r="F479" s="117">
        <v>6.81</v>
      </c>
      <c r="G479" s="117">
        <v>8.98</v>
      </c>
    </row>
    <row r="480" spans="1:7" x14ac:dyDescent="0.35">
      <c r="A480" s="117" t="s">
        <v>6155</v>
      </c>
      <c r="B480" s="117" t="s">
        <v>6156</v>
      </c>
      <c r="C480" s="117" t="s">
        <v>113</v>
      </c>
      <c r="D480" s="117">
        <v>2</v>
      </c>
      <c r="E480" s="117">
        <v>200</v>
      </c>
      <c r="F480" s="117">
        <v>6.81</v>
      </c>
      <c r="G480" s="117">
        <v>8.98</v>
      </c>
    </row>
    <row r="481" spans="1:7" x14ac:dyDescent="0.35">
      <c r="A481" s="117" t="s">
        <v>6157</v>
      </c>
      <c r="B481" s="117" t="s">
        <v>6158</v>
      </c>
      <c r="C481" s="117" t="s">
        <v>113</v>
      </c>
      <c r="D481" s="117">
        <v>2</v>
      </c>
      <c r="E481" s="117">
        <v>250</v>
      </c>
      <c r="F481" s="117">
        <v>6.81</v>
      </c>
      <c r="G481" s="117">
        <v>8.98</v>
      </c>
    </row>
    <row r="482" spans="1:7" x14ac:dyDescent="0.35">
      <c r="A482" s="117" t="s">
        <v>6159</v>
      </c>
      <c r="B482" s="117" t="s">
        <v>6160</v>
      </c>
      <c r="C482" s="117" t="s">
        <v>113</v>
      </c>
      <c r="D482" s="117">
        <v>2</v>
      </c>
      <c r="E482" s="117">
        <v>120</v>
      </c>
      <c r="F482" s="117">
        <v>6.81</v>
      </c>
      <c r="G482" s="117">
        <v>8.98</v>
      </c>
    </row>
    <row r="483" spans="1:7" x14ac:dyDescent="0.35">
      <c r="A483" s="117" t="s">
        <v>6161</v>
      </c>
      <c r="B483" s="117" t="s">
        <v>6162</v>
      </c>
      <c r="C483" s="117" t="s">
        <v>113</v>
      </c>
      <c r="D483" s="117">
        <v>2</v>
      </c>
      <c r="E483" s="117">
        <v>40</v>
      </c>
      <c r="F483" s="117">
        <v>6.81</v>
      </c>
      <c r="G483" s="117">
        <v>8.98</v>
      </c>
    </row>
    <row r="484" spans="1:7" x14ac:dyDescent="0.35">
      <c r="A484" s="117" t="s">
        <v>6163</v>
      </c>
      <c r="B484" s="117" t="s">
        <v>6164</v>
      </c>
      <c r="C484" s="117" t="s">
        <v>113</v>
      </c>
      <c r="D484" s="117">
        <v>2</v>
      </c>
      <c r="E484" s="117">
        <v>32</v>
      </c>
      <c r="F484" s="117">
        <v>6.81</v>
      </c>
      <c r="G484" s="117">
        <v>8.98</v>
      </c>
    </row>
    <row r="485" spans="1:7" x14ac:dyDescent="0.35">
      <c r="A485" s="117" t="s">
        <v>6165</v>
      </c>
      <c r="B485" s="117" t="s">
        <v>6166</v>
      </c>
      <c r="C485" s="117" t="s">
        <v>113</v>
      </c>
      <c r="D485" s="117">
        <v>2</v>
      </c>
      <c r="E485" s="117">
        <v>40</v>
      </c>
      <c r="F485" s="117">
        <v>6.81</v>
      </c>
      <c r="G485" s="117">
        <v>8.98</v>
      </c>
    </row>
    <row r="486" spans="1:7" x14ac:dyDescent="0.35">
      <c r="A486" s="117" t="s">
        <v>6167</v>
      </c>
      <c r="B486" s="117" t="s">
        <v>6168</v>
      </c>
      <c r="C486" s="117" t="s">
        <v>113</v>
      </c>
      <c r="D486" s="117">
        <v>2</v>
      </c>
      <c r="E486" s="117">
        <v>390</v>
      </c>
      <c r="F486" s="117">
        <v>6.81</v>
      </c>
      <c r="G486" s="117">
        <v>8.98</v>
      </c>
    </row>
    <row r="487" spans="1:7" x14ac:dyDescent="0.35">
      <c r="A487" s="117" t="s">
        <v>6169</v>
      </c>
      <c r="B487" s="117" t="s">
        <v>6170</v>
      </c>
      <c r="C487" s="117" t="s">
        <v>113</v>
      </c>
      <c r="D487" s="117">
        <v>1</v>
      </c>
      <c r="E487" s="117">
        <v>300</v>
      </c>
      <c r="F487" s="117">
        <v>6.81</v>
      </c>
      <c r="G487" s="117">
        <v>8.98</v>
      </c>
    </row>
    <row r="488" spans="1:7" x14ac:dyDescent="0.35">
      <c r="A488" s="117" t="s">
        <v>6171</v>
      </c>
      <c r="B488" s="117" t="s">
        <v>6172</v>
      </c>
      <c r="C488" s="117" t="s">
        <v>113</v>
      </c>
      <c r="D488" s="117">
        <v>2</v>
      </c>
      <c r="E488" s="117">
        <v>40</v>
      </c>
      <c r="F488" s="117">
        <v>6.81</v>
      </c>
      <c r="G488" s="117">
        <v>8.98</v>
      </c>
    </row>
    <row r="489" spans="1:7" x14ac:dyDescent="0.35">
      <c r="A489" s="117" t="s">
        <v>6173</v>
      </c>
      <c r="B489" s="117" t="s">
        <v>6174</v>
      </c>
      <c r="C489" s="117" t="s">
        <v>113</v>
      </c>
      <c r="D489" s="117">
        <v>2</v>
      </c>
      <c r="E489" s="117">
        <v>32</v>
      </c>
      <c r="F489" s="117">
        <v>6.81</v>
      </c>
      <c r="G489" s="117">
        <v>8.98</v>
      </c>
    </row>
    <row r="490" spans="1:7" x14ac:dyDescent="0.35">
      <c r="A490" s="117" t="s">
        <v>6175</v>
      </c>
      <c r="B490" s="117" t="s">
        <v>6176</v>
      </c>
      <c r="C490" s="117" t="s">
        <v>113</v>
      </c>
      <c r="D490" s="117">
        <v>2</v>
      </c>
      <c r="E490" s="117">
        <v>30</v>
      </c>
      <c r="F490" s="117">
        <v>6.81</v>
      </c>
      <c r="G490" s="117">
        <v>8.98</v>
      </c>
    </row>
    <row r="491" spans="1:7" x14ac:dyDescent="0.35">
      <c r="A491" s="117" t="s">
        <v>6177</v>
      </c>
      <c r="B491" s="117" t="s">
        <v>6178</v>
      </c>
      <c r="C491" s="117" t="s">
        <v>113</v>
      </c>
      <c r="D491" s="117">
        <v>2</v>
      </c>
      <c r="E491" s="117">
        <v>450</v>
      </c>
      <c r="F491" s="117">
        <v>6.81</v>
      </c>
      <c r="G491" s="117">
        <v>8.98</v>
      </c>
    </row>
    <row r="492" spans="1:7" x14ac:dyDescent="0.35">
      <c r="A492" s="117" t="s">
        <v>6179</v>
      </c>
      <c r="B492" s="117" t="s">
        <v>6180</v>
      </c>
      <c r="C492" s="117" t="s">
        <v>113</v>
      </c>
      <c r="D492" s="117">
        <v>2</v>
      </c>
      <c r="E492" s="117">
        <v>60</v>
      </c>
      <c r="F492" s="117">
        <v>6.81</v>
      </c>
      <c r="G492" s="117">
        <v>8.98</v>
      </c>
    </row>
    <row r="493" spans="1:7" x14ac:dyDescent="0.35">
      <c r="A493" s="117" t="s">
        <v>6181</v>
      </c>
      <c r="B493" s="117" t="s">
        <v>6182</v>
      </c>
      <c r="C493" s="117" t="s">
        <v>113</v>
      </c>
      <c r="D493" s="117">
        <v>2</v>
      </c>
      <c r="E493" s="117">
        <v>200</v>
      </c>
      <c r="F493" s="117">
        <v>6.81</v>
      </c>
      <c r="G493" s="117">
        <v>8.98</v>
      </c>
    </row>
    <row r="494" spans="1:7" x14ac:dyDescent="0.35">
      <c r="A494" s="117" t="s">
        <v>6183</v>
      </c>
      <c r="B494" s="117" t="s">
        <v>6184</v>
      </c>
      <c r="C494" s="117" t="s">
        <v>113</v>
      </c>
      <c r="D494" s="117">
        <v>2</v>
      </c>
      <c r="E494" s="117">
        <v>120</v>
      </c>
      <c r="F494" s="117">
        <v>6.81</v>
      </c>
      <c r="G494" s="117">
        <v>8.98</v>
      </c>
    </row>
    <row r="495" spans="1:7" x14ac:dyDescent="0.35">
      <c r="A495" s="117" t="s">
        <v>6185</v>
      </c>
      <c r="B495" s="117" t="s">
        <v>6186</v>
      </c>
      <c r="C495" s="117" t="s">
        <v>113</v>
      </c>
      <c r="D495" s="117">
        <v>2</v>
      </c>
      <c r="E495" s="117">
        <v>180</v>
      </c>
      <c r="F495" s="117">
        <v>6.81</v>
      </c>
      <c r="G495" s="117">
        <v>8.98</v>
      </c>
    </row>
    <row r="496" spans="1:7" x14ac:dyDescent="0.35">
      <c r="A496" s="117" t="s">
        <v>6187</v>
      </c>
      <c r="B496" s="117" t="s">
        <v>6188</v>
      </c>
      <c r="C496" s="117" t="s">
        <v>113</v>
      </c>
      <c r="D496" s="117">
        <v>2</v>
      </c>
      <c r="E496" s="117">
        <v>150</v>
      </c>
      <c r="F496" s="117">
        <v>6.81</v>
      </c>
      <c r="G496" s="117">
        <v>8.98</v>
      </c>
    </row>
    <row r="497" spans="1:7" x14ac:dyDescent="0.35">
      <c r="A497" s="117" t="s">
        <v>6189</v>
      </c>
      <c r="B497" s="117" t="s">
        <v>6190</v>
      </c>
      <c r="C497" s="117" t="s">
        <v>113</v>
      </c>
      <c r="D497" s="117">
        <v>2</v>
      </c>
      <c r="E497" s="117">
        <v>870</v>
      </c>
      <c r="F497" s="117">
        <v>6.81</v>
      </c>
      <c r="G497" s="117">
        <v>8.98</v>
      </c>
    </row>
    <row r="498" spans="1:7" x14ac:dyDescent="0.35">
      <c r="A498" s="117" t="s">
        <v>6191</v>
      </c>
      <c r="B498" s="117" t="s">
        <v>6192</v>
      </c>
      <c r="C498" s="117" t="s">
        <v>113</v>
      </c>
      <c r="D498" s="117">
        <v>2</v>
      </c>
      <c r="E498" s="117">
        <v>600</v>
      </c>
      <c r="F498" s="117">
        <v>6.81</v>
      </c>
      <c r="G498" s="117">
        <v>8.98</v>
      </c>
    </row>
    <row r="499" spans="1:7" x14ac:dyDescent="0.35">
      <c r="A499" s="117" t="s">
        <v>6193</v>
      </c>
      <c r="B499" s="117" t="s">
        <v>6194</v>
      </c>
      <c r="C499" s="117" t="s">
        <v>113</v>
      </c>
      <c r="D499" s="117">
        <v>2</v>
      </c>
      <c r="E499" s="117">
        <v>150</v>
      </c>
      <c r="F499" s="117">
        <v>6.81</v>
      </c>
      <c r="G499" s="117">
        <v>8.98</v>
      </c>
    </row>
    <row r="500" spans="1:7" x14ac:dyDescent="0.35">
      <c r="A500" s="117" t="s">
        <v>6195</v>
      </c>
      <c r="B500" s="117" t="s">
        <v>6196</v>
      </c>
      <c r="C500" s="117" t="s">
        <v>113</v>
      </c>
      <c r="D500" s="117">
        <v>2</v>
      </c>
      <c r="E500" s="117">
        <v>75</v>
      </c>
      <c r="F500" s="117">
        <v>6.81</v>
      </c>
      <c r="G500" s="117">
        <v>8.98</v>
      </c>
    </row>
    <row r="501" spans="1:7" x14ac:dyDescent="0.35">
      <c r="A501" s="117" t="s">
        <v>6197</v>
      </c>
      <c r="B501" s="117" t="s">
        <v>6198</v>
      </c>
      <c r="C501" s="117" t="s">
        <v>113</v>
      </c>
      <c r="D501" s="117">
        <v>2</v>
      </c>
      <c r="E501" s="117">
        <v>200</v>
      </c>
      <c r="F501" s="117">
        <v>6.81</v>
      </c>
      <c r="G501" s="117">
        <v>8.98</v>
      </c>
    </row>
    <row r="502" spans="1:7" x14ac:dyDescent="0.35">
      <c r="A502" s="117" t="s">
        <v>6199</v>
      </c>
      <c r="B502" s="117" t="s">
        <v>6200</v>
      </c>
      <c r="C502" s="117" t="s">
        <v>113</v>
      </c>
      <c r="D502" s="117">
        <v>2</v>
      </c>
      <c r="E502" s="117">
        <v>130</v>
      </c>
      <c r="F502" s="117">
        <v>6.81</v>
      </c>
      <c r="G502" s="117">
        <v>8.98</v>
      </c>
    </row>
    <row r="503" spans="1:7" x14ac:dyDescent="0.35">
      <c r="A503" s="117" t="s">
        <v>6201</v>
      </c>
      <c r="B503" s="117" t="s">
        <v>6202</v>
      </c>
      <c r="C503" s="117" t="s">
        <v>113</v>
      </c>
      <c r="D503" s="117">
        <v>2</v>
      </c>
      <c r="E503" s="117">
        <v>140</v>
      </c>
      <c r="F503" s="117">
        <v>6.81</v>
      </c>
      <c r="G503" s="117">
        <v>8.98</v>
      </c>
    </row>
    <row r="504" spans="1:7" x14ac:dyDescent="0.35">
      <c r="A504" s="117" t="s">
        <v>22549</v>
      </c>
      <c r="B504" s="117" t="s">
        <v>22550</v>
      </c>
      <c r="C504" s="117" t="s">
        <v>113</v>
      </c>
      <c r="D504" s="117">
        <v>2</v>
      </c>
      <c r="E504" s="117">
        <v>100</v>
      </c>
      <c r="F504" s="117">
        <v>6.81</v>
      </c>
      <c r="G504" s="117">
        <v>8.98</v>
      </c>
    </row>
    <row r="505" spans="1:7" x14ac:dyDescent="0.35">
      <c r="A505" s="117" t="s">
        <v>22551</v>
      </c>
      <c r="B505" s="117" t="s">
        <v>22552</v>
      </c>
      <c r="C505" s="117" t="s">
        <v>113</v>
      </c>
      <c r="D505" s="117">
        <v>2</v>
      </c>
      <c r="E505" s="117">
        <v>150</v>
      </c>
      <c r="F505" s="117">
        <v>6.81</v>
      </c>
      <c r="G505" s="117">
        <v>8.98</v>
      </c>
    </row>
    <row r="506" spans="1:7" x14ac:dyDescent="0.35">
      <c r="A506" s="117" t="s">
        <v>6203</v>
      </c>
      <c r="B506" s="117" t="s">
        <v>6204</v>
      </c>
      <c r="C506" s="117" t="s">
        <v>113</v>
      </c>
      <c r="D506" s="117">
        <v>2</v>
      </c>
      <c r="E506" s="117">
        <v>150</v>
      </c>
      <c r="F506" s="117">
        <v>6.81</v>
      </c>
      <c r="G506" s="117">
        <v>8.98</v>
      </c>
    </row>
    <row r="507" spans="1:7" x14ac:dyDescent="0.35">
      <c r="A507" s="117" t="s">
        <v>6205</v>
      </c>
      <c r="B507" s="117" t="s">
        <v>6206</v>
      </c>
      <c r="C507" s="117" t="s">
        <v>113</v>
      </c>
      <c r="D507" s="117">
        <v>2</v>
      </c>
      <c r="E507" s="117">
        <v>100</v>
      </c>
      <c r="F507" s="117">
        <v>6.81</v>
      </c>
      <c r="G507" s="117">
        <v>8.98</v>
      </c>
    </row>
    <row r="508" spans="1:7" x14ac:dyDescent="0.35">
      <c r="A508" s="117" t="s">
        <v>6207</v>
      </c>
      <c r="B508" s="117" t="s">
        <v>6208</v>
      </c>
      <c r="C508" s="117" t="s">
        <v>113</v>
      </c>
      <c r="D508" s="117">
        <v>2</v>
      </c>
      <c r="E508" s="117">
        <v>120</v>
      </c>
      <c r="F508" s="117">
        <v>6.81</v>
      </c>
      <c r="G508" s="117">
        <v>8.98</v>
      </c>
    </row>
    <row r="509" spans="1:7" x14ac:dyDescent="0.35">
      <c r="A509" s="117" t="s">
        <v>6209</v>
      </c>
      <c r="B509" s="117" t="s">
        <v>6210</v>
      </c>
      <c r="C509" s="117" t="s">
        <v>113</v>
      </c>
      <c r="D509" s="117">
        <v>2</v>
      </c>
      <c r="E509" s="117">
        <v>50</v>
      </c>
      <c r="F509" s="117">
        <v>6.81</v>
      </c>
      <c r="G509" s="117">
        <v>8.98</v>
      </c>
    </row>
    <row r="510" spans="1:7" x14ac:dyDescent="0.35">
      <c r="A510" s="117" t="s">
        <v>6211</v>
      </c>
      <c r="B510" s="117" t="s">
        <v>6212</v>
      </c>
      <c r="C510" s="117" t="s">
        <v>113</v>
      </c>
      <c r="D510" s="117">
        <v>2</v>
      </c>
      <c r="E510" s="117">
        <v>100</v>
      </c>
      <c r="F510" s="117">
        <v>6.81</v>
      </c>
      <c r="G510" s="117">
        <v>8.98</v>
      </c>
    </row>
    <row r="511" spans="1:7" x14ac:dyDescent="0.35">
      <c r="A511" s="117" t="s">
        <v>6213</v>
      </c>
      <c r="B511" s="117" t="s">
        <v>6214</v>
      </c>
      <c r="C511" s="117" t="s">
        <v>113</v>
      </c>
      <c r="D511" s="117">
        <v>2</v>
      </c>
      <c r="E511" s="117">
        <v>300</v>
      </c>
      <c r="F511" s="117">
        <v>6.81</v>
      </c>
      <c r="G511" s="117">
        <v>8.98</v>
      </c>
    </row>
    <row r="512" spans="1:7" x14ac:dyDescent="0.35">
      <c r="A512" s="117" t="s">
        <v>6215</v>
      </c>
      <c r="B512" s="117" t="s">
        <v>6216</v>
      </c>
      <c r="C512" s="117" t="s">
        <v>113</v>
      </c>
      <c r="D512" s="117">
        <v>2</v>
      </c>
      <c r="E512" s="117">
        <v>250</v>
      </c>
      <c r="F512" s="117">
        <v>6.81</v>
      </c>
      <c r="G512" s="117">
        <v>8.98</v>
      </c>
    </row>
    <row r="513" spans="1:7" x14ac:dyDescent="0.35">
      <c r="A513" s="117" t="s">
        <v>6217</v>
      </c>
      <c r="B513" s="117" t="s">
        <v>6218</v>
      </c>
      <c r="C513" s="117" t="s">
        <v>113</v>
      </c>
      <c r="D513" s="117">
        <v>2</v>
      </c>
      <c r="E513" s="117">
        <v>200</v>
      </c>
      <c r="F513" s="117">
        <v>6.81</v>
      </c>
      <c r="G513" s="117">
        <v>8.98</v>
      </c>
    </row>
    <row r="514" spans="1:7" x14ac:dyDescent="0.35">
      <c r="A514" s="117" t="s">
        <v>6219</v>
      </c>
      <c r="B514" s="117" t="s">
        <v>6220</v>
      </c>
      <c r="C514" s="117" t="s">
        <v>113</v>
      </c>
      <c r="D514" s="117">
        <v>2</v>
      </c>
      <c r="E514" s="117">
        <v>300</v>
      </c>
      <c r="F514" s="117">
        <v>6.81</v>
      </c>
      <c r="G514" s="117">
        <v>8.98</v>
      </c>
    </row>
    <row r="515" spans="1:7" x14ac:dyDescent="0.35">
      <c r="A515" s="117" t="s">
        <v>6221</v>
      </c>
      <c r="B515" s="117" t="s">
        <v>6222</v>
      </c>
      <c r="C515" s="117" t="s">
        <v>113</v>
      </c>
      <c r="D515" s="117">
        <v>1</v>
      </c>
      <c r="E515" s="117">
        <v>300</v>
      </c>
      <c r="F515" s="117">
        <v>6.81</v>
      </c>
      <c r="G515" s="117">
        <v>8.98</v>
      </c>
    </row>
    <row r="516" spans="1:7" x14ac:dyDescent="0.35">
      <c r="A516" s="117" t="s">
        <v>6223</v>
      </c>
      <c r="B516" s="117" t="s">
        <v>6224</v>
      </c>
      <c r="C516" s="117" t="s">
        <v>113</v>
      </c>
      <c r="D516" s="117">
        <v>1</v>
      </c>
      <c r="E516" s="117">
        <v>210</v>
      </c>
      <c r="F516" s="117">
        <v>6.81</v>
      </c>
      <c r="G516" s="117">
        <v>8.98</v>
      </c>
    </row>
    <row r="517" spans="1:7" x14ac:dyDescent="0.35">
      <c r="A517" s="117" t="s">
        <v>6225</v>
      </c>
      <c r="B517" s="117" t="s">
        <v>6226</v>
      </c>
      <c r="C517" s="117" t="s">
        <v>113</v>
      </c>
      <c r="D517" s="117">
        <v>3</v>
      </c>
      <c r="E517" s="117">
        <v>25</v>
      </c>
      <c r="F517" s="117">
        <v>6.81</v>
      </c>
      <c r="G517" s="117">
        <v>8.98</v>
      </c>
    </row>
    <row r="518" spans="1:7" x14ac:dyDescent="0.35">
      <c r="A518" s="117" t="s">
        <v>6227</v>
      </c>
      <c r="B518" s="117" t="s">
        <v>6228</v>
      </c>
      <c r="C518" s="117" t="s">
        <v>113</v>
      </c>
      <c r="D518" s="117">
        <v>2</v>
      </c>
      <c r="E518" s="117">
        <v>900</v>
      </c>
      <c r="F518" s="117">
        <v>6.81</v>
      </c>
      <c r="G518" s="117">
        <v>8.98</v>
      </c>
    </row>
    <row r="519" spans="1:7" x14ac:dyDescent="0.35">
      <c r="A519" s="117" t="s">
        <v>6229</v>
      </c>
      <c r="B519" s="117" t="s">
        <v>6230</v>
      </c>
      <c r="C519" s="117" t="s">
        <v>113</v>
      </c>
      <c r="D519" s="117">
        <v>2</v>
      </c>
      <c r="E519" s="117">
        <v>900</v>
      </c>
      <c r="F519" s="117">
        <v>6.81</v>
      </c>
      <c r="G519" s="117">
        <v>8.98</v>
      </c>
    </row>
    <row r="520" spans="1:7" x14ac:dyDescent="0.35">
      <c r="A520" s="117" t="s">
        <v>6231</v>
      </c>
      <c r="B520" s="117" t="s">
        <v>6232</v>
      </c>
      <c r="C520" s="117" t="s">
        <v>113</v>
      </c>
      <c r="D520" s="117">
        <v>2</v>
      </c>
      <c r="E520" s="117">
        <v>900</v>
      </c>
      <c r="F520" s="117">
        <v>6.81</v>
      </c>
      <c r="G520" s="117">
        <v>8.98</v>
      </c>
    </row>
    <row r="521" spans="1:7" x14ac:dyDescent="0.35">
      <c r="A521" s="117" t="s">
        <v>6233</v>
      </c>
      <c r="B521" s="117" t="s">
        <v>6234</v>
      </c>
      <c r="C521" s="117" t="s">
        <v>113</v>
      </c>
      <c r="D521" s="117">
        <v>2</v>
      </c>
      <c r="E521" s="117">
        <v>900</v>
      </c>
      <c r="F521" s="117">
        <v>6.81</v>
      </c>
      <c r="G521" s="117">
        <v>8.98</v>
      </c>
    </row>
    <row r="522" spans="1:7" x14ac:dyDescent="0.35">
      <c r="A522" s="117" t="s">
        <v>6235</v>
      </c>
      <c r="B522" s="117" t="s">
        <v>6236</v>
      </c>
      <c r="C522" s="117" t="s">
        <v>113</v>
      </c>
      <c r="D522" s="117">
        <v>2</v>
      </c>
      <c r="E522" s="117">
        <v>24</v>
      </c>
      <c r="F522" s="117">
        <v>6.81</v>
      </c>
      <c r="G522" s="117">
        <v>8.98</v>
      </c>
    </row>
    <row r="523" spans="1:7" x14ac:dyDescent="0.35">
      <c r="A523" s="117" t="s">
        <v>6237</v>
      </c>
      <c r="B523" s="117" t="s">
        <v>6238</v>
      </c>
      <c r="C523" s="117" t="s">
        <v>113</v>
      </c>
      <c r="D523" s="117">
        <v>2</v>
      </c>
      <c r="E523" s="117">
        <v>30</v>
      </c>
      <c r="F523" s="117">
        <v>6.81</v>
      </c>
      <c r="G523" s="117">
        <v>8.98</v>
      </c>
    </row>
    <row r="524" spans="1:7" x14ac:dyDescent="0.35">
      <c r="A524" s="117" t="s">
        <v>6239</v>
      </c>
      <c r="B524" s="117" t="s">
        <v>6240</v>
      </c>
      <c r="C524" s="117" t="s">
        <v>113</v>
      </c>
      <c r="D524" s="117">
        <v>2</v>
      </c>
      <c r="E524" s="117">
        <v>30</v>
      </c>
      <c r="F524" s="117">
        <v>6.81</v>
      </c>
      <c r="G524" s="117">
        <v>8.98</v>
      </c>
    </row>
    <row r="525" spans="1:7" x14ac:dyDescent="0.35">
      <c r="A525" s="117" t="s">
        <v>6241</v>
      </c>
      <c r="B525" s="117" t="s">
        <v>6242</v>
      </c>
      <c r="C525" s="117" t="s">
        <v>113</v>
      </c>
      <c r="D525" s="117">
        <v>2</v>
      </c>
      <c r="E525" s="117">
        <v>22</v>
      </c>
      <c r="F525" s="117">
        <v>6.81</v>
      </c>
      <c r="G525" s="117">
        <v>8.98</v>
      </c>
    </row>
    <row r="526" spans="1:7" x14ac:dyDescent="0.35">
      <c r="A526" s="117" t="s">
        <v>6243</v>
      </c>
      <c r="B526" s="117" t="s">
        <v>6244</v>
      </c>
      <c r="C526" s="117" t="s">
        <v>113</v>
      </c>
      <c r="D526" s="117">
        <v>2</v>
      </c>
      <c r="E526" s="117">
        <v>150</v>
      </c>
      <c r="F526" s="117">
        <v>6.81</v>
      </c>
      <c r="G526" s="117">
        <v>8.98</v>
      </c>
    </row>
    <row r="527" spans="1:7" x14ac:dyDescent="0.35">
      <c r="A527" s="117" t="s">
        <v>6245</v>
      </c>
      <c r="B527" s="117" t="s">
        <v>6246</v>
      </c>
      <c r="C527" s="117" t="s">
        <v>114</v>
      </c>
      <c r="D527" s="117">
        <v>2</v>
      </c>
      <c r="E527" s="117">
        <v>100</v>
      </c>
      <c r="F527" s="117">
        <v>7.54</v>
      </c>
      <c r="G527" s="117">
        <v>8.7799999999999994</v>
      </c>
    </row>
    <row r="528" spans="1:7" x14ac:dyDescent="0.35">
      <c r="A528" s="117" t="s">
        <v>6247</v>
      </c>
      <c r="B528" s="117" t="s">
        <v>6248</v>
      </c>
      <c r="C528" s="117" t="s">
        <v>114</v>
      </c>
      <c r="D528" s="117">
        <v>2</v>
      </c>
      <c r="E528" s="117">
        <v>110</v>
      </c>
      <c r="F528" s="117">
        <v>7.54</v>
      </c>
      <c r="G528" s="117">
        <v>8.7799999999999994</v>
      </c>
    </row>
    <row r="529" spans="1:7" x14ac:dyDescent="0.35">
      <c r="A529" s="117" t="s">
        <v>6249</v>
      </c>
      <c r="B529" s="117" t="s">
        <v>6250</v>
      </c>
      <c r="C529" s="117" t="s">
        <v>114</v>
      </c>
      <c r="D529" s="117">
        <v>2</v>
      </c>
      <c r="E529" s="117">
        <v>100</v>
      </c>
      <c r="F529" s="117">
        <v>7.54</v>
      </c>
      <c r="G529" s="117">
        <v>8.7799999999999994</v>
      </c>
    </row>
    <row r="530" spans="1:7" x14ac:dyDescent="0.35">
      <c r="A530" s="117" t="s">
        <v>6251</v>
      </c>
      <c r="B530" s="117" t="s">
        <v>6252</v>
      </c>
      <c r="C530" s="117" t="s">
        <v>114</v>
      </c>
      <c r="D530" s="117">
        <v>1</v>
      </c>
      <c r="E530" s="117">
        <v>80</v>
      </c>
      <c r="F530" s="117">
        <v>7.54</v>
      </c>
      <c r="G530" s="117">
        <v>8.7799999999999994</v>
      </c>
    </row>
    <row r="531" spans="1:7" x14ac:dyDescent="0.35">
      <c r="A531" s="117" t="s">
        <v>6253</v>
      </c>
      <c r="B531" s="117" t="s">
        <v>6254</v>
      </c>
      <c r="C531" s="117" t="s">
        <v>114</v>
      </c>
      <c r="D531" s="117">
        <v>1</v>
      </c>
      <c r="E531" s="117">
        <v>50</v>
      </c>
      <c r="F531" s="117">
        <v>7.54</v>
      </c>
      <c r="G531" s="117">
        <v>8.7799999999999994</v>
      </c>
    </row>
    <row r="532" spans="1:7" x14ac:dyDescent="0.35">
      <c r="A532" s="117" t="s">
        <v>6255</v>
      </c>
      <c r="B532" s="117" t="s">
        <v>6256</v>
      </c>
      <c r="C532" s="117" t="s">
        <v>114</v>
      </c>
      <c r="D532" s="117">
        <v>1</v>
      </c>
      <c r="E532" s="117">
        <v>150</v>
      </c>
      <c r="F532" s="117">
        <v>7.54</v>
      </c>
      <c r="G532" s="117">
        <v>8.7799999999999994</v>
      </c>
    </row>
    <row r="533" spans="1:7" x14ac:dyDescent="0.35">
      <c r="A533" s="117" t="s">
        <v>6257</v>
      </c>
      <c r="B533" s="117" t="s">
        <v>6258</v>
      </c>
      <c r="C533" s="117" t="s">
        <v>114</v>
      </c>
      <c r="D533" s="117">
        <v>1</v>
      </c>
      <c r="E533" s="117">
        <v>10</v>
      </c>
      <c r="F533" s="117">
        <v>7.54</v>
      </c>
      <c r="G533" s="117">
        <v>8.7799999999999994</v>
      </c>
    </row>
    <row r="534" spans="1:7" x14ac:dyDescent="0.35">
      <c r="A534" s="117" t="s">
        <v>6259</v>
      </c>
      <c r="B534" s="117" t="s">
        <v>6260</v>
      </c>
      <c r="C534" s="117" t="s">
        <v>114</v>
      </c>
      <c r="D534" s="117">
        <v>1</v>
      </c>
      <c r="E534" s="117">
        <v>20</v>
      </c>
      <c r="F534" s="117">
        <v>7.54</v>
      </c>
      <c r="G534" s="117">
        <v>8.7799999999999994</v>
      </c>
    </row>
    <row r="535" spans="1:7" x14ac:dyDescent="0.35">
      <c r="A535" s="117" t="s">
        <v>6261</v>
      </c>
      <c r="B535" s="117" t="s">
        <v>6262</v>
      </c>
      <c r="C535" s="117" t="s">
        <v>114</v>
      </c>
      <c r="D535" s="117">
        <v>1</v>
      </c>
      <c r="E535" s="117">
        <v>20</v>
      </c>
      <c r="F535" s="117">
        <v>7.54</v>
      </c>
      <c r="G535" s="117">
        <v>8.7799999999999994</v>
      </c>
    </row>
    <row r="536" spans="1:7" x14ac:dyDescent="0.35">
      <c r="A536" s="117" t="s">
        <v>6263</v>
      </c>
      <c r="B536" s="117" t="s">
        <v>6264</v>
      </c>
      <c r="C536" s="117" t="s">
        <v>114</v>
      </c>
      <c r="D536" s="117">
        <v>1</v>
      </c>
      <c r="E536" s="117">
        <v>50</v>
      </c>
      <c r="F536" s="117">
        <v>7.54</v>
      </c>
      <c r="G536" s="117">
        <v>8.7799999999999994</v>
      </c>
    </row>
    <row r="537" spans="1:7" x14ac:dyDescent="0.35">
      <c r="A537" s="117" t="s">
        <v>6265</v>
      </c>
      <c r="B537" s="117" t="s">
        <v>6266</v>
      </c>
      <c r="C537" s="117" t="s">
        <v>114</v>
      </c>
      <c r="D537" s="117">
        <v>3</v>
      </c>
      <c r="E537" s="117">
        <v>30</v>
      </c>
      <c r="F537" s="117">
        <v>7.54</v>
      </c>
      <c r="G537" s="117">
        <v>8.7799999999999994</v>
      </c>
    </row>
    <row r="538" spans="1:7" x14ac:dyDescent="0.35">
      <c r="A538" s="117" t="s">
        <v>6267</v>
      </c>
      <c r="B538" s="117" t="s">
        <v>6268</v>
      </c>
      <c r="C538" s="117" t="s">
        <v>114</v>
      </c>
      <c r="D538" s="117">
        <v>1</v>
      </c>
      <c r="E538" s="117">
        <v>30</v>
      </c>
      <c r="F538" s="117">
        <v>7.54</v>
      </c>
      <c r="G538" s="117">
        <v>8.7799999999999994</v>
      </c>
    </row>
    <row r="539" spans="1:7" x14ac:dyDescent="0.35">
      <c r="A539" s="117" t="s">
        <v>6269</v>
      </c>
      <c r="B539" s="117" t="s">
        <v>6270</v>
      </c>
      <c r="C539" s="117" t="s">
        <v>114</v>
      </c>
      <c r="D539" s="117">
        <v>3</v>
      </c>
      <c r="E539" s="117">
        <v>18</v>
      </c>
      <c r="F539" s="117">
        <v>7.54</v>
      </c>
      <c r="G539" s="117">
        <v>8.7799999999999994</v>
      </c>
    </row>
    <row r="540" spans="1:7" x14ac:dyDescent="0.35">
      <c r="A540" s="117" t="s">
        <v>6271</v>
      </c>
      <c r="B540" s="117" t="s">
        <v>6272</v>
      </c>
      <c r="C540" s="117" t="s">
        <v>114</v>
      </c>
      <c r="D540" s="117">
        <v>3</v>
      </c>
      <c r="E540" s="117">
        <v>230</v>
      </c>
      <c r="F540" s="117">
        <v>7.54</v>
      </c>
      <c r="G540" s="117">
        <v>8.7799999999999994</v>
      </c>
    </row>
    <row r="541" spans="1:7" x14ac:dyDescent="0.35">
      <c r="A541" s="117" t="s">
        <v>6273</v>
      </c>
      <c r="B541" s="117" t="s">
        <v>6274</v>
      </c>
      <c r="C541" s="117" t="s">
        <v>114</v>
      </c>
      <c r="D541" s="117">
        <v>2</v>
      </c>
      <c r="E541" s="117">
        <v>40</v>
      </c>
      <c r="F541" s="117">
        <v>7.54</v>
      </c>
      <c r="G541" s="117">
        <v>8.7799999999999994</v>
      </c>
    </row>
    <row r="542" spans="1:7" x14ac:dyDescent="0.35">
      <c r="A542" s="117" t="s">
        <v>6275</v>
      </c>
      <c r="B542" s="117" t="s">
        <v>6276</v>
      </c>
      <c r="C542" s="117" t="s">
        <v>114</v>
      </c>
      <c r="D542" s="117">
        <v>2</v>
      </c>
      <c r="E542" s="117">
        <v>30</v>
      </c>
      <c r="F542" s="117">
        <v>7.54</v>
      </c>
      <c r="G542" s="117">
        <v>8.7799999999999994</v>
      </c>
    </row>
    <row r="543" spans="1:7" x14ac:dyDescent="0.35">
      <c r="A543" s="117" t="s">
        <v>6277</v>
      </c>
      <c r="B543" s="117" t="s">
        <v>6278</v>
      </c>
      <c r="C543" s="117" t="s">
        <v>114</v>
      </c>
      <c r="D543" s="117">
        <v>2</v>
      </c>
      <c r="E543" s="117">
        <v>20</v>
      </c>
      <c r="F543" s="117">
        <v>7.54</v>
      </c>
      <c r="G543" s="117">
        <v>8.7799999999999994</v>
      </c>
    </row>
    <row r="544" spans="1:7" x14ac:dyDescent="0.35">
      <c r="A544" s="117" t="s">
        <v>6279</v>
      </c>
      <c r="B544" s="117" t="s">
        <v>918</v>
      </c>
      <c r="C544" s="117" t="s">
        <v>114</v>
      </c>
      <c r="D544" s="117">
        <v>1</v>
      </c>
      <c r="E544" s="117">
        <v>420</v>
      </c>
      <c r="F544" s="117">
        <v>7.54</v>
      </c>
      <c r="G544" s="117">
        <v>8.7799999999999994</v>
      </c>
    </row>
    <row r="545" spans="1:7" x14ac:dyDescent="0.35">
      <c r="A545" s="117" t="s">
        <v>6280</v>
      </c>
      <c r="B545" s="117" t="s">
        <v>6281</v>
      </c>
      <c r="C545" s="117" t="s">
        <v>114</v>
      </c>
      <c r="D545" s="117">
        <v>1</v>
      </c>
      <c r="E545" s="117">
        <v>300</v>
      </c>
      <c r="F545" s="117">
        <v>7.54</v>
      </c>
      <c r="G545" s="117">
        <v>8.7799999999999994</v>
      </c>
    </row>
    <row r="546" spans="1:7" x14ac:dyDescent="0.35">
      <c r="A546" s="117" t="s">
        <v>6282</v>
      </c>
      <c r="B546" s="117" t="s">
        <v>6283</v>
      </c>
      <c r="C546" s="117" t="s">
        <v>114</v>
      </c>
      <c r="D546" s="117">
        <v>3</v>
      </c>
      <c r="E546" s="117">
        <v>130</v>
      </c>
      <c r="F546" s="117">
        <v>7.54</v>
      </c>
      <c r="G546" s="117">
        <v>8.7799999999999994</v>
      </c>
    </row>
    <row r="547" spans="1:7" x14ac:dyDescent="0.35">
      <c r="A547" s="117" t="s">
        <v>6284</v>
      </c>
      <c r="B547" s="117" t="s">
        <v>6285</v>
      </c>
      <c r="C547" s="117" t="s">
        <v>114</v>
      </c>
      <c r="D547" s="117">
        <v>3</v>
      </c>
      <c r="E547" s="117">
        <v>25</v>
      </c>
      <c r="F547" s="117">
        <v>7.54</v>
      </c>
      <c r="G547" s="117">
        <v>8.7799999999999994</v>
      </c>
    </row>
    <row r="548" spans="1:7" x14ac:dyDescent="0.35">
      <c r="A548" s="117" t="s">
        <v>6286</v>
      </c>
      <c r="B548" s="117" t="s">
        <v>6287</v>
      </c>
      <c r="C548" s="117" t="s">
        <v>114</v>
      </c>
      <c r="D548" s="117">
        <v>3</v>
      </c>
      <c r="E548" s="117">
        <v>230</v>
      </c>
      <c r="F548" s="117">
        <v>7.54</v>
      </c>
      <c r="G548" s="117">
        <v>8.7799999999999994</v>
      </c>
    </row>
    <row r="549" spans="1:7" x14ac:dyDescent="0.35">
      <c r="A549" s="117" t="s">
        <v>6288</v>
      </c>
      <c r="B549" s="117" t="s">
        <v>6289</v>
      </c>
      <c r="C549" s="117" t="s">
        <v>114</v>
      </c>
      <c r="D549" s="117">
        <v>3</v>
      </c>
      <c r="E549" s="117">
        <v>30</v>
      </c>
      <c r="F549" s="117">
        <v>7.54</v>
      </c>
      <c r="G549" s="117">
        <v>8.7799999999999994</v>
      </c>
    </row>
    <row r="550" spans="1:7" x14ac:dyDescent="0.35">
      <c r="A550" s="117" t="s">
        <v>6290</v>
      </c>
      <c r="B550" s="117" t="s">
        <v>6291</v>
      </c>
      <c r="C550" s="117" t="s">
        <v>114</v>
      </c>
      <c r="D550" s="117">
        <v>3</v>
      </c>
      <c r="E550" s="117">
        <v>30</v>
      </c>
      <c r="F550" s="117">
        <v>7.54</v>
      </c>
      <c r="G550" s="117">
        <v>8.7799999999999994</v>
      </c>
    </row>
    <row r="551" spans="1:7" x14ac:dyDescent="0.35">
      <c r="A551" s="117" t="s">
        <v>6292</v>
      </c>
      <c r="B551" s="117" t="s">
        <v>6293</v>
      </c>
      <c r="C551" s="117" t="s">
        <v>114</v>
      </c>
      <c r="D551" s="117">
        <v>3</v>
      </c>
      <c r="E551" s="117">
        <v>30</v>
      </c>
      <c r="F551" s="117">
        <v>7.54</v>
      </c>
      <c r="G551" s="117">
        <v>8.7799999999999994</v>
      </c>
    </row>
    <row r="552" spans="1:7" x14ac:dyDescent="0.35">
      <c r="A552" s="117" t="s">
        <v>6294</v>
      </c>
      <c r="B552" s="117" t="s">
        <v>6295</v>
      </c>
      <c r="C552" s="117" t="s">
        <v>114</v>
      </c>
      <c r="D552" s="117">
        <v>3</v>
      </c>
      <c r="E552" s="117">
        <v>30</v>
      </c>
      <c r="F552" s="117">
        <v>7.54</v>
      </c>
      <c r="G552" s="117">
        <v>8.7799999999999994</v>
      </c>
    </row>
    <row r="553" spans="1:7" x14ac:dyDescent="0.35">
      <c r="A553" s="117" t="s">
        <v>6296</v>
      </c>
      <c r="B553" s="117" t="s">
        <v>6297</v>
      </c>
      <c r="C553" s="117" t="s">
        <v>114</v>
      </c>
      <c r="D553" s="117">
        <v>3</v>
      </c>
      <c r="E553" s="117">
        <v>30</v>
      </c>
      <c r="F553" s="117">
        <v>7.54</v>
      </c>
      <c r="G553" s="117">
        <v>8.7799999999999994</v>
      </c>
    </row>
    <row r="554" spans="1:7" x14ac:dyDescent="0.35">
      <c r="A554" s="117" t="s">
        <v>6298</v>
      </c>
      <c r="B554" s="117" t="s">
        <v>6299</v>
      </c>
      <c r="C554" s="117" t="s">
        <v>114</v>
      </c>
      <c r="D554" s="117">
        <v>2</v>
      </c>
      <c r="E554" s="117">
        <v>50</v>
      </c>
      <c r="F554" s="117">
        <v>7.54</v>
      </c>
      <c r="G554" s="117">
        <v>8.7799999999999994</v>
      </c>
    </row>
    <row r="555" spans="1:7" x14ac:dyDescent="0.35">
      <c r="A555" s="117" t="s">
        <v>6300</v>
      </c>
      <c r="B555" s="117" t="s">
        <v>6301</v>
      </c>
      <c r="C555" s="117" t="s">
        <v>114</v>
      </c>
      <c r="D555" s="117">
        <v>3</v>
      </c>
      <c r="E555" s="117">
        <v>150</v>
      </c>
      <c r="F555" s="117">
        <v>7.54</v>
      </c>
      <c r="G555" s="117">
        <v>8.7799999999999994</v>
      </c>
    </row>
    <row r="556" spans="1:7" x14ac:dyDescent="0.35">
      <c r="A556" s="117" t="s">
        <v>6302</v>
      </c>
      <c r="B556" s="117" t="s">
        <v>6303</v>
      </c>
      <c r="C556" s="117" t="s">
        <v>114</v>
      </c>
      <c r="D556" s="117">
        <v>2</v>
      </c>
      <c r="E556" s="117">
        <v>16</v>
      </c>
      <c r="F556" s="117">
        <v>7.54</v>
      </c>
      <c r="G556" s="117">
        <v>8.7799999999999994</v>
      </c>
    </row>
    <row r="557" spans="1:7" x14ac:dyDescent="0.35">
      <c r="A557" s="117" t="s">
        <v>6304</v>
      </c>
      <c r="B557" s="117" t="s">
        <v>6305</v>
      </c>
      <c r="C557" s="117" t="s">
        <v>114</v>
      </c>
      <c r="D557" s="117">
        <v>2</v>
      </c>
      <c r="E557" s="117">
        <v>24</v>
      </c>
      <c r="F557" s="117">
        <v>7.54</v>
      </c>
      <c r="G557" s="117">
        <v>8.7799999999999994</v>
      </c>
    </row>
    <row r="558" spans="1:7" x14ac:dyDescent="0.35">
      <c r="A558" s="117" t="s">
        <v>6306</v>
      </c>
      <c r="B558" s="117" t="s">
        <v>6307</v>
      </c>
      <c r="C558" s="117" t="s">
        <v>114</v>
      </c>
      <c r="D558" s="117">
        <v>1</v>
      </c>
      <c r="E558" s="117">
        <v>50</v>
      </c>
      <c r="F558" s="117">
        <v>7.54</v>
      </c>
      <c r="G558" s="117">
        <v>8.7799999999999994</v>
      </c>
    </row>
    <row r="559" spans="1:7" x14ac:dyDescent="0.35">
      <c r="A559" s="117" t="s">
        <v>6308</v>
      </c>
      <c r="B559" s="117" t="s">
        <v>6309</v>
      </c>
      <c r="C559" s="117" t="s">
        <v>114</v>
      </c>
      <c r="D559" s="117">
        <v>2</v>
      </c>
      <c r="E559" s="117">
        <v>60</v>
      </c>
      <c r="F559" s="117">
        <v>7.54</v>
      </c>
      <c r="G559" s="117">
        <v>8.7799999999999994</v>
      </c>
    </row>
    <row r="560" spans="1:7" x14ac:dyDescent="0.35">
      <c r="A560" s="117" t="s">
        <v>6310</v>
      </c>
      <c r="B560" s="117" t="s">
        <v>6311</v>
      </c>
      <c r="C560" s="117" t="s">
        <v>114</v>
      </c>
      <c r="D560" s="117">
        <v>2</v>
      </c>
      <c r="E560" s="117">
        <v>30</v>
      </c>
      <c r="F560" s="117">
        <v>7.54</v>
      </c>
      <c r="G560" s="117">
        <v>8.7799999999999994</v>
      </c>
    </row>
    <row r="561" spans="1:7" x14ac:dyDescent="0.35">
      <c r="A561" s="117" t="s">
        <v>6312</v>
      </c>
      <c r="B561" s="117" t="s">
        <v>6313</v>
      </c>
      <c r="C561" s="117" t="s">
        <v>114</v>
      </c>
      <c r="D561" s="117">
        <v>1</v>
      </c>
      <c r="E561" s="117">
        <v>21</v>
      </c>
      <c r="F561" s="117">
        <v>7.54</v>
      </c>
      <c r="G561" s="117">
        <v>8.7799999999999994</v>
      </c>
    </row>
    <row r="562" spans="1:7" x14ac:dyDescent="0.35">
      <c r="A562" s="117" t="s">
        <v>6314</v>
      </c>
      <c r="B562" s="117" t="s">
        <v>6315</v>
      </c>
      <c r="C562" s="117" t="s">
        <v>114</v>
      </c>
      <c r="D562" s="117">
        <v>3</v>
      </c>
      <c r="E562" s="117">
        <v>30</v>
      </c>
      <c r="F562" s="117">
        <v>7.54</v>
      </c>
      <c r="G562" s="117">
        <v>8.7799999999999994</v>
      </c>
    </row>
    <row r="563" spans="1:7" x14ac:dyDescent="0.35">
      <c r="A563" s="117" t="s">
        <v>6316</v>
      </c>
      <c r="B563" s="117" t="s">
        <v>6317</v>
      </c>
      <c r="C563" s="117" t="s">
        <v>114</v>
      </c>
      <c r="D563" s="117">
        <v>3</v>
      </c>
      <c r="E563" s="117">
        <v>30</v>
      </c>
      <c r="F563" s="117">
        <v>7.54</v>
      </c>
      <c r="G563" s="117">
        <v>8.7799999999999994</v>
      </c>
    </row>
    <row r="564" spans="1:7" x14ac:dyDescent="0.35">
      <c r="A564" s="117" t="s">
        <v>6318</v>
      </c>
      <c r="B564" s="117" t="s">
        <v>6319</v>
      </c>
      <c r="C564" s="117" t="s">
        <v>114</v>
      </c>
      <c r="D564" s="117">
        <v>3</v>
      </c>
      <c r="E564" s="117">
        <v>30</v>
      </c>
      <c r="F564" s="117">
        <v>7.54</v>
      </c>
      <c r="G564" s="117">
        <v>8.7799999999999994</v>
      </c>
    </row>
    <row r="565" spans="1:7" x14ac:dyDescent="0.35">
      <c r="A565" s="117" t="s">
        <v>6320</v>
      </c>
      <c r="B565" s="117" t="s">
        <v>6321</v>
      </c>
      <c r="C565" s="117" t="s">
        <v>114</v>
      </c>
      <c r="D565" s="117">
        <v>1</v>
      </c>
      <c r="E565" s="117">
        <v>125</v>
      </c>
      <c r="F565" s="117">
        <v>7.54</v>
      </c>
      <c r="G565" s="117">
        <v>8.7799999999999994</v>
      </c>
    </row>
    <row r="566" spans="1:7" x14ac:dyDescent="0.35">
      <c r="A566" s="117" t="s">
        <v>6322</v>
      </c>
      <c r="B566" s="117" t="s">
        <v>6323</v>
      </c>
      <c r="C566" s="117" t="s">
        <v>114</v>
      </c>
      <c r="D566" s="117">
        <v>3</v>
      </c>
      <c r="E566" s="117">
        <v>30</v>
      </c>
      <c r="F566" s="117">
        <v>7.54</v>
      </c>
      <c r="G566" s="117">
        <v>8.7799999999999994</v>
      </c>
    </row>
    <row r="567" spans="1:7" x14ac:dyDescent="0.35">
      <c r="A567" s="117" t="s">
        <v>6324</v>
      </c>
      <c r="B567" s="117" t="s">
        <v>6325</v>
      </c>
      <c r="C567" s="117" t="s">
        <v>114</v>
      </c>
      <c r="D567" s="117">
        <v>3</v>
      </c>
      <c r="E567" s="117">
        <v>30</v>
      </c>
      <c r="F567" s="117">
        <v>7.54</v>
      </c>
      <c r="G567" s="117">
        <v>8.7799999999999994</v>
      </c>
    </row>
    <row r="568" spans="1:7" x14ac:dyDescent="0.35">
      <c r="A568" s="117" t="s">
        <v>6326</v>
      </c>
      <c r="B568" s="117" t="s">
        <v>6327</v>
      </c>
      <c r="C568" s="117" t="s">
        <v>114</v>
      </c>
      <c r="D568" s="117">
        <v>1</v>
      </c>
      <c r="E568" s="117">
        <v>30</v>
      </c>
      <c r="F568" s="117">
        <v>7.54</v>
      </c>
      <c r="G568" s="117">
        <v>8.7799999999999994</v>
      </c>
    </row>
    <row r="569" spans="1:7" x14ac:dyDescent="0.35">
      <c r="A569" s="117" t="s">
        <v>6328</v>
      </c>
      <c r="B569" s="117" t="s">
        <v>6329</v>
      </c>
      <c r="C569" s="117" t="s">
        <v>114</v>
      </c>
      <c r="D569" s="117">
        <v>1</v>
      </c>
      <c r="E569" s="117">
        <v>25</v>
      </c>
      <c r="F569" s="117">
        <v>7.54</v>
      </c>
      <c r="G569" s="117">
        <v>8.7799999999999994</v>
      </c>
    </row>
    <row r="570" spans="1:7" x14ac:dyDescent="0.35">
      <c r="A570" s="117" t="s">
        <v>6330</v>
      </c>
      <c r="B570" s="117" t="s">
        <v>6331</v>
      </c>
      <c r="C570" s="117" t="s">
        <v>114</v>
      </c>
      <c r="D570" s="117">
        <v>2</v>
      </c>
      <c r="E570" s="117">
        <v>70</v>
      </c>
      <c r="F570" s="117">
        <v>7.54</v>
      </c>
      <c r="G570" s="117">
        <v>8.7799999999999994</v>
      </c>
    </row>
    <row r="571" spans="1:7" x14ac:dyDescent="0.35">
      <c r="A571" s="117" t="s">
        <v>6332</v>
      </c>
      <c r="B571" s="117" t="s">
        <v>6333</v>
      </c>
      <c r="C571" s="117" t="s">
        <v>114</v>
      </c>
      <c r="D571" s="117">
        <v>2</v>
      </c>
      <c r="E571" s="117">
        <v>80</v>
      </c>
      <c r="F571" s="117">
        <v>7.54</v>
      </c>
      <c r="G571" s="117">
        <v>8.7799999999999994</v>
      </c>
    </row>
    <row r="572" spans="1:7" x14ac:dyDescent="0.35">
      <c r="A572" s="117" t="s">
        <v>6334</v>
      </c>
      <c r="B572" s="117" t="s">
        <v>6335</v>
      </c>
      <c r="C572" s="117" t="s">
        <v>114</v>
      </c>
      <c r="D572" s="117">
        <v>3</v>
      </c>
      <c r="E572" s="117">
        <v>300</v>
      </c>
      <c r="F572" s="117">
        <v>7.54</v>
      </c>
      <c r="G572" s="117">
        <v>8.7799999999999994</v>
      </c>
    </row>
    <row r="573" spans="1:7" x14ac:dyDescent="0.35">
      <c r="A573" s="117" t="s">
        <v>6336</v>
      </c>
      <c r="B573" s="117" t="s">
        <v>6337</v>
      </c>
      <c r="C573" s="117" t="s">
        <v>114</v>
      </c>
      <c r="D573" s="117">
        <v>3</v>
      </c>
      <c r="E573" s="117">
        <v>80</v>
      </c>
      <c r="F573" s="117">
        <v>7.54</v>
      </c>
      <c r="G573" s="117">
        <v>8.7799999999999994</v>
      </c>
    </row>
    <row r="574" spans="1:7" x14ac:dyDescent="0.35">
      <c r="A574" s="117" t="s">
        <v>6338</v>
      </c>
      <c r="B574" s="117" t="s">
        <v>6339</v>
      </c>
      <c r="C574" s="117" t="s">
        <v>114</v>
      </c>
      <c r="D574" s="117">
        <v>3</v>
      </c>
      <c r="E574" s="117">
        <v>760</v>
      </c>
      <c r="F574" s="117">
        <v>7.54</v>
      </c>
      <c r="G574" s="117">
        <v>8.7799999999999994</v>
      </c>
    </row>
    <row r="575" spans="1:7" x14ac:dyDescent="0.35">
      <c r="A575" s="117" t="s">
        <v>6340</v>
      </c>
      <c r="B575" s="117" t="s">
        <v>6341</v>
      </c>
      <c r="C575" s="117" t="s">
        <v>114</v>
      </c>
      <c r="D575" s="117">
        <v>1</v>
      </c>
      <c r="E575" s="117">
        <v>100</v>
      </c>
      <c r="F575" s="117">
        <v>7.54</v>
      </c>
      <c r="G575" s="117">
        <v>8.7799999999999994</v>
      </c>
    </row>
    <row r="576" spans="1:7" x14ac:dyDescent="0.35">
      <c r="A576" s="117" t="s">
        <v>6342</v>
      </c>
      <c r="B576" s="117" t="s">
        <v>6343</v>
      </c>
      <c r="C576" s="117" t="s">
        <v>114</v>
      </c>
      <c r="D576" s="117">
        <v>2</v>
      </c>
      <c r="E576" s="117">
        <v>30</v>
      </c>
      <c r="F576" s="117">
        <v>7.54</v>
      </c>
      <c r="G576" s="117">
        <v>8.7799999999999994</v>
      </c>
    </row>
    <row r="577" spans="1:7" x14ac:dyDescent="0.35">
      <c r="A577" s="117" t="s">
        <v>6344</v>
      </c>
      <c r="B577" s="117" t="s">
        <v>6345</v>
      </c>
      <c r="C577" s="117" t="s">
        <v>114</v>
      </c>
      <c r="D577" s="117">
        <v>2</v>
      </c>
      <c r="E577" s="117">
        <v>60</v>
      </c>
      <c r="F577" s="117">
        <v>7.54</v>
      </c>
      <c r="G577" s="117">
        <v>8.7799999999999994</v>
      </c>
    </row>
    <row r="578" spans="1:7" x14ac:dyDescent="0.35">
      <c r="A578" s="117" t="s">
        <v>6346</v>
      </c>
      <c r="B578" s="117" t="s">
        <v>6347</v>
      </c>
      <c r="C578" s="117" t="s">
        <v>114</v>
      </c>
      <c r="D578" s="117">
        <v>1</v>
      </c>
      <c r="E578" s="117">
        <v>65</v>
      </c>
      <c r="F578" s="117">
        <v>7.54</v>
      </c>
      <c r="G578" s="117">
        <v>8.7799999999999994</v>
      </c>
    </row>
    <row r="579" spans="1:7" x14ac:dyDescent="0.35">
      <c r="A579" s="117" t="s">
        <v>6348</v>
      </c>
      <c r="B579" s="117" t="s">
        <v>6349</v>
      </c>
      <c r="C579" s="117" t="s">
        <v>114</v>
      </c>
      <c r="D579" s="117">
        <v>1</v>
      </c>
      <c r="E579" s="117">
        <v>30</v>
      </c>
      <c r="F579" s="117">
        <v>7.54</v>
      </c>
      <c r="G579" s="117">
        <v>8.7799999999999994</v>
      </c>
    </row>
    <row r="580" spans="1:7" x14ac:dyDescent="0.35">
      <c r="A580" s="117" t="s">
        <v>6350</v>
      </c>
      <c r="B580" s="117" t="s">
        <v>6351</v>
      </c>
      <c r="C580" s="117" t="s">
        <v>114</v>
      </c>
      <c r="D580" s="117">
        <v>2</v>
      </c>
      <c r="E580" s="117">
        <v>40</v>
      </c>
      <c r="F580" s="117">
        <v>7.54</v>
      </c>
      <c r="G580" s="117">
        <v>8.7799999999999994</v>
      </c>
    </row>
    <row r="581" spans="1:7" x14ac:dyDescent="0.35">
      <c r="A581" s="117" t="s">
        <v>6352</v>
      </c>
      <c r="B581" s="117" t="s">
        <v>6353</v>
      </c>
      <c r="C581" s="117" t="s">
        <v>114</v>
      </c>
      <c r="D581" s="117">
        <v>3</v>
      </c>
      <c r="E581" s="117">
        <v>35</v>
      </c>
      <c r="F581" s="117">
        <v>7.54</v>
      </c>
      <c r="G581" s="117">
        <v>8.7799999999999994</v>
      </c>
    </row>
    <row r="582" spans="1:7" x14ac:dyDescent="0.35">
      <c r="A582" s="117" t="s">
        <v>6354</v>
      </c>
      <c r="B582" s="117" t="s">
        <v>6355</v>
      </c>
      <c r="C582" s="117" t="s">
        <v>114</v>
      </c>
      <c r="D582" s="117">
        <v>2</v>
      </c>
      <c r="E582" s="117">
        <v>40</v>
      </c>
      <c r="F582" s="117">
        <v>7.54</v>
      </c>
      <c r="G582" s="117">
        <v>8.7799999999999994</v>
      </c>
    </row>
    <row r="583" spans="1:7" x14ac:dyDescent="0.35">
      <c r="A583" s="117" t="s">
        <v>6356</v>
      </c>
      <c r="B583" s="117" t="s">
        <v>6357</v>
      </c>
      <c r="C583" s="117" t="s">
        <v>114</v>
      </c>
      <c r="D583" s="117">
        <v>2</v>
      </c>
      <c r="E583" s="117">
        <v>20</v>
      </c>
      <c r="F583" s="117">
        <v>7.54</v>
      </c>
      <c r="G583" s="117">
        <v>8.7799999999999994</v>
      </c>
    </row>
    <row r="584" spans="1:7" x14ac:dyDescent="0.35">
      <c r="A584" s="117" t="s">
        <v>6358</v>
      </c>
      <c r="B584" s="117" t="s">
        <v>6359</v>
      </c>
      <c r="C584" s="117" t="s">
        <v>114</v>
      </c>
      <c r="D584" s="117">
        <v>2</v>
      </c>
      <c r="E584" s="117">
        <v>35</v>
      </c>
      <c r="F584" s="117">
        <v>7.54</v>
      </c>
      <c r="G584" s="117">
        <v>8.7799999999999994</v>
      </c>
    </row>
    <row r="585" spans="1:7" x14ac:dyDescent="0.35">
      <c r="A585" s="117" t="s">
        <v>6360</v>
      </c>
      <c r="B585" s="117" t="s">
        <v>6361</v>
      </c>
      <c r="C585" s="117" t="s">
        <v>114</v>
      </c>
      <c r="D585" s="117">
        <v>2</v>
      </c>
      <c r="E585" s="117">
        <v>30</v>
      </c>
      <c r="F585" s="117">
        <v>7.54</v>
      </c>
      <c r="G585" s="117">
        <v>8.7799999999999994</v>
      </c>
    </row>
    <row r="586" spans="1:7" x14ac:dyDescent="0.35">
      <c r="A586" s="117" t="s">
        <v>6362</v>
      </c>
      <c r="B586" s="117" t="s">
        <v>6363</v>
      </c>
      <c r="C586" s="117" t="s">
        <v>114</v>
      </c>
      <c r="D586" s="117">
        <v>2</v>
      </c>
      <c r="E586" s="117">
        <v>40</v>
      </c>
      <c r="F586" s="117">
        <v>7.54</v>
      </c>
      <c r="G586" s="117">
        <v>8.7799999999999994</v>
      </c>
    </row>
    <row r="587" spans="1:7" x14ac:dyDescent="0.35">
      <c r="A587" s="117" t="s">
        <v>6364</v>
      </c>
      <c r="B587" s="117" t="s">
        <v>6365</v>
      </c>
      <c r="C587" s="117" t="s">
        <v>114</v>
      </c>
      <c r="D587" s="117">
        <v>2</v>
      </c>
      <c r="E587" s="117">
        <v>30</v>
      </c>
      <c r="F587" s="117">
        <v>7.54</v>
      </c>
      <c r="G587" s="117">
        <v>8.7799999999999994</v>
      </c>
    </row>
    <row r="588" spans="1:7" x14ac:dyDescent="0.35">
      <c r="A588" s="117" t="s">
        <v>6366</v>
      </c>
      <c r="B588" s="117" t="s">
        <v>6367</v>
      </c>
      <c r="C588" s="117" t="s">
        <v>114</v>
      </c>
      <c r="D588" s="117">
        <v>3</v>
      </c>
      <c r="E588" s="117">
        <v>50</v>
      </c>
      <c r="F588" s="117">
        <v>7.54</v>
      </c>
      <c r="G588" s="117">
        <v>8.7799999999999994</v>
      </c>
    </row>
    <row r="589" spans="1:7" x14ac:dyDescent="0.35">
      <c r="A589" s="117" t="s">
        <v>6368</v>
      </c>
      <c r="B589" s="117" t="s">
        <v>6369</v>
      </c>
      <c r="C589" s="117" t="s">
        <v>114</v>
      </c>
      <c r="D589" s="117">
        <v>3</v>
      </c>
      <c r="E589" s="117">
        <v>50</v>
      </c>
      <c r="F589" s="117">
        <v>7.54</v>
      </c>
      <c r="G589" s="117">
        <v>8.7799999999999994</v>
      </c>
    </row>
    <row r="590" spans="1:7" x14ac:dyDescent="0.35">
      <c r="A590" s="117" t="s">
        <v>6370</v>
      </c>
      <c r="B590" s="117" t="s">
        <v>6371</v>
      </c>
      <c r="C590" s="117" t="s">
        <v>114</v>
      </c>
      <c r="D590" s="117">
        <v>1</v>
      </c>
      <c r="E590" s="117">
        <v>24</v>
      </c>
      <c r="F590" s="117">
        <v>7.54</v>
      </c>
      <c r="G590" s="117">
        <v>8.7799999999999994</v>
      </c>
    </row>
    <row r="591" spans="1:7" x14ac:dyDescent="0.35">
      <c r="A591" s="117" t="s">
        <v>6372</v>
      </c>
      <c r="B591" s="117" t="s">
        <v>6373</v>
      </c>
      <c r="C591" s="117" t="s">
        <v>114</v>
      </c>
      <c r="D591" s="117">
        <v>1</v>
      </c>
      <c r="E591" s="117">
        <v>24</v>
      </c>
      <c r="F591" s="117">
        <v>7.54</v>
      </c>
      <c r="G591" s="117">
        <v>8.7799999999999994</v>
      </c>
    </row>
    <row r="592" spans="1:7" x14ac:dyDescent="0.35">
      <c r="A592" s="117" t="s">
        <v>6374</v>
      </c>
      <c r="B592" s="117" t="s">
        <v>6375</v>
      </c>
      <c r="C592" s="117" t="s">
        <v>114</v>
      </c>
      <c r="D592" s="117">
        <v>1</v>
      </c>
      <c r="E592" s="117">
        <v>25</v>
      </c>
      <c r="F592" s="117">
        <v>7.54</v>
      </c>
      <c r="G592" s="117">
        <v>8.7799999999999994</v>
      </c>
    </row>
    <row r="593" spans="1:7" x14ac:dyDescent="0.35">
      <c r="A593" s="117" t="s">
        <v>6376</v>
      </c>
      <c r="B593" s="117" t="s">
        <v>6377</v>
      </c>
      <c r="C593" s="117" t="s">
        <v>114</v>
      </c>
      <c r="D593" s="117">
        <v>2</v>
      </c>
      <c r="E593" s="117">
        <v>15</v>
      </c>
      <c r="F593" s="117">
        <v>7.54</v>
      </c>
      <c r="G593" s="117">
        <v>8.7799999999999994</v>
      </c>
    </row>
    <row r="594" spans="1:7" x14ac:dyDescent="0.35">
      <c r="A594" s="117" t="s">
        <v>6378</v>
      </c>
      <c r="B594" s="117" t="s">
        <v>6379</v>
      </c>
      <c r="C594" s="117" t="s">
        <v>114</v>
      </c>
      <c r="D594" s="117">
        <v>2</v>
      </c>
      <c r="E594" s="117">
        <v>8</v>
      </c>
      <c r="F594" s="117">
        <v>7.54</v>
      </c>
      <c r="G594" s="117">
        <v>8.7799999999999994</v>
      </c>
    </row>
    <row r="595" spans="1:7" x14ac:dyDescent="0.35">
      <c r="A595" s="117" t="s">
        <v>6380</v>
      </c>
      <c r="B595" s="117" t="s">
        <v>6381</v>
      </c>
      <c r="C595" s="117" t="s">
        <v>114</v>
      </c>
      <c r="D595" s="117">
        <v>2</v>
      </c>
      <c r="E595" s="117">
        <v>12</v>
      </c>
      <c r="F595" s="117">
        <v>7.54</v>
      </c>
      <c r="G595" s="117">
        <v>8.7799999999999994</v>
      </c>
    </row>
    <row r="596" spans="1:7" x14ac:dyDescent="0.35">
      <c r="A596" s="117" t="s">
        <v>6382</v>
      </c>
      <c r="B596" s="117" t="s">
        <v>6383</v>
      </c>
      <c r="C596" s="117" t="s">
        <v>114</v>
      </c>
      <c r="D596" s="117">
        <v>2</v>
      </c>
      <c r="E596" s="117">
        <v>12</v>
      </c>
      <c r="F596" s="117">
        <v>7.54</v>
      </c>
      <c r="G596" s="117">
        <v>8.7799999999999994</v>
      </c>
    </row>
    <row r="597" spans="1:7" x14ac:dyDescent="0.35">
      <c r="A597" s="117" t="s">
        <v>6384</v>
      </c>
      <c r="B597" s="117" t="s">
        <v>6385</v>
      </c>
      <c r="C597" s="117" t="s">
        <v>114</v>
      </c>
      <c r="D597" s="117">
        <v>2</v>
      </c>
      <c r="E597" s="117">
        <v>30</v>
      </c>
      <c r="F597" s="117">
        <v>7.54</v>
      </c>
      <c r="G597" s="117">
        <v>8.7799999999999994</v>
      </c>
    </row>
    <row r="598" spans="1:7" x14ac:dyDescent="0.35">
      <c r="A598" s="117" t="s">
        <v>6386</v>
      </c>
      <c r="B598" s="117" t="s">
        <v>6387</v>
      </c>
      <c r="C598" s="117" t="s">
        <v>114</v>
      </c>
      <c r="D598" s="117">
        <v>2</v>
      </c>
      <c r="E598" s="117">
        <v>35</v>
      </c>
      <c r="F598" s="117">
        <v>7.54</v>
      </c>
      <c r="G598" s="117">
        <v>8.7799999999999994</v>
      </c>
    </row>
    <row r="599" spans="1:7" x14ac:dyDescent="0.35">
      <c r="A599" s="117" t="s">
        <v>6388</v>
      </c>
      <c r="B599" s="117" t="s">
        <v>6389</v>
      </c>
      <c r="C599" s="117" t="s">
        <v>114</v>
      </c>
      <c r="D599" s="117">
        <v>3</v>
      </c>
      <c r="E599" s="117">
        <v>40</v>
      </c>
      <c r="F599" s="117">
        <v>7.54</v>
      </c>
      <c r="G599" s="117">
        <v>8.7799999999999994</v>
      </c>
    </row>
    <row r="600" spans="1:7" x14ac:dyDescent="0.35">
      <c r="A600" s="117" t="s">
        <v>6390</v>
      </c>
      <c r="B600" s="117" t="s">
        <v>6391</v>
      </c>
      <c r="C600" s="117" t="s">
        <v>114</v>
      </c>
      <c r="D600" s="117">
        <v>2</v>
      </c>
      <c r="E600" s="117">
        <v>465</v>
      </c>
      <c r="F600" s="117">
        <v>7.54</v>
      </c>
      <c r="G600" s="117">
        <v>8.7799999999999994</v>
      </c>
    </row>
    <row r="601" spans="1:7" x14ac:dyDescent="0.35">
      <c r="A601" s="117" t="s">
        <v>6392</v>
      </c>
      <c r="B601" s="117" t="s">
        <v>6393</v>
      </c>
      <c r="C601" s="117" t="s">
        <v>114</v>
      </c>
      <c r="D601" s="117">
        <v>3</v>
      </c>
      <c r="E601" s="117">
        <v>350</v>
      </c>
      <c r="F601" s="117">
        <v>7.54</v>
      </c>
      <c r="G601" s="117">
        <v>8.7799999999999994</v>
      </c>
    </row>
    <row r="602" spans="1:7" x14ac:dyDescent="0.35">
      <c r="A602" s="117" t="s">
        <v>6394</v>
      </c>
      <c r="B602" s="117" t="s">
        <v>6395</v>
      </c>
      <c r="C602" s="117" t="s">
        <v>114</v>
      </c>
      <c r="D602" s="117">
        <v>2</v>
      </c>
      <c r="E602" s="117">
        <v>60</v>
      </c>
      <c r="F602" s="117">
        <v>7.54</v>
      </c>
      <c r="G602" s="117">
        <v>8.7799999999999994</v>
      </c>
    </row>
    <row r="603" spans="1:7" x14ac:dyDescent="0.35">
      <c r="A603" s="117" t="s">
        <v>6396</v>
      </c>
      <c r="B603" s="117" t="s">
        <v>6397</v>
      </c>
      <c r="C603" s="117" t="s">
        <v>114</v>
      </c>
      <c r="D603" s="117">
        <v>2</v>
      </c>
      <c r="E603" s="117">
        <v>60</v>
      </c>
      <c r="F603" s="117">
        <v>7.54</v>
      </c>
      <c r="G603" s="117">
        <v>8.7799999999999994</v>
      </c>
    </row>
    <row r="604" spans="1:7" x14ac:dyDescent="0.35">
      <c r="A604" s="117" t="s">
        <v>6398</v>
      </c>
      <c r="C604" s="117" t="s">
        <v>114</v>
      </c>
      <c r="D604" s="117">
        <v>2</v>
      </c>
      <c r="E604" s="117">
        <v>90</v>
      </c>
      <c r="F604" s="117">
        <v>7.54</v>
      </c>
      <c r="G604" s="117">
        <v>8.7799999999999994</v>
      </c>
    </row>
    <row r="605" spans="1:7" x14ac:dyDescent="0.35">
      <c r="A605" s="117" t="s">
        <v>6399</v>
      </c>
      <c r="B605" s="117" t="s">
        <v>6400</v>
      </c>
      <c r="C605" s="117" t="s">
        <v>114</v>
      </c>
      <c r="D605" s="117">
        <v>2</v>
      </c>
      <c r="E605" s="117">
        <v>40</v>
      </c>
      <c r="F605" s="117">
        <v>7.54</v>
      </c>
      <c r="G605" s="117">
        <v>8.7799999999999994</v>
      </c>
    </row>
    <row r="606" spans="1:7" x14ac:dyDescent="0.35">
      <c r="A606" s="117" t="s">
        <v>6401</v>
      </c>
      <c r="B606" s="117" t="s">
        <v>6402</v>
      </c>
      <c r="C606" s="117" t="s">
        <v>114</v>
      </c>
      <c r="D606" s="117">
        <v>2</v>
      </c>
      <c r="E606" s="117">
        <v>90</v>
      </c>
      <c r="F606" s="117">
        <v>7.54</v>
      </c>
      <c r="G606" s="117">
        <v>8.7799999999999994</v>
      </c>
    </row>
    <row r="607" spans="1:7" x14ac:dyDescent="0.35">
      <c r="A607" s="117" t="s">
        <v>6403</v>
      </c>
      <c r="B607" s="117" t="s">
        <v>6404</v>
      </c>
      <c r="C607" s="117" t="s">
        <v>114</v>
      </c>
      <c r="D607" s="117">
        <v>2</v>
      </c>
      <c r="E607" s="117">
        <v>60</v>
      </c>
      <c r="F607" s="117">
        <v>7.54</v>
      </c>
      <c r="G607" s="117">
        <v>8.7799999999999994</v>
      </c>
    </row>
    <row r="608" spans="1:7" x14ac:dyDescent="0.35">
      <c r="A608" s="117" t="s">
        <v>6405</v>
      </c>
      <c r="B608" s="117" t="s">
        <v>6406</v>
      </c>
      <c r="C608" s="117" t="s">
        <v>114</v>
      </c>
      <c r="D608" s="117">
        <v>1</v>
      </c>
      <c r="E608" s="117">
        <v>60</v>
      </c>
      <c r="F608" s="117">
        <v>7.54</v>
      </c>
      <c r="G608" s="117">
        <v>8.7799999999999994</v>
      </c>
    </row>
    <row r="609" spans="1:7" x14ac:dyDescent="0.35">
      <c r="A609" s="117" t="s">
        <v>6407</v>
      </c>
      <c r="B609" s="117" t="s">
        <v>6408</v>
      </c>
      <c r="C609" s="117" t="s">
        <v>114</v>
      </c>
      <c r="D609" s="117">
        <v>2</v>
      </c>
      <c r="E609" s="117">
        <v>60</v>
      </c>
      <c r="F609" s="117">
        <v>7.54</v>
      </c>
      <c r="G609" s="117">
        <v>8.7799999999999994</v>
      </c>
    </row>
    <row r="610" spans="1:7" x14ac:dyDescent="0.35">
      <c r="A610" s="117" t="s">
        <v>6409</v>
      </c>
      <c r="B610" s="117" t="s">
        <v>6410</v>
      </c>
      <c r="C610" s="117" t="s">
        <v>114</v>
      </c>
      <c r="D610" s="117">
        <v>2</v>
      </c>
      <c r="E610" s="117">
        <v>60</v>
      </c>
      <c r="F610" s="117">
        <v>7.54</v>
      </c>
      <c r="G610" s="117">
        <v>8.7799999999999994</v>
      </c>
    </row>
    <row r="611" spans="1:7" x14ac:dyDescent="0.35">
      <c r="A611" s="117" t="s">
        <v>6411</v>
      </c>
      <c r="B611" s="117" t="s">
        <v>6412</v>
      </c>
      <c r="C611" s="117" t="s">
        <v>114</v>
      </c>
      <c r="D611" s="117">
        <v>1</v>
      </c>
      <c r="E611" s="117">
        <v>60</v>
      </c>
      <c r="F611" s="117">
        <v>7.54</v>
      </c>
      <c r="G611" s="117">
        <v>8.7799999999999994</v>
      </c>
    </row>
    <row r="612" spans="1:7" x14ac:dyDescent="0.35">
      <c r="A612" s="117" t="s">
        <v>6413</v>
      </c>
      <c r="B612" s="117" t="s">
        <v>6414</v>
      </c>
      <c r="C612" s="117" t="s">
        <v>114</v>
      </c>
      <c r="D612" s="117">
        <v>1</v>
      </c>
      <c r="E612" s="117">
        <v>60</v>
      </c>
      <c r="F612" s="117">
        <v>7.54</v>
      </c>
      <c r="G612" s="117">
        <v>8.7799999999999994</v>
      </c>
    </row>
    <row r="613" spans="1:7" x14ac:dyDescent="0.35">
      <c r="A613" s="117" t="s">
        <v>6415</v>
      </c>
      <c r="B613" s="117" t="s">
        <v>6416</v>
      </c>
      <c r="C613" s="117" t="s">
        <v>114</v>
      </c>
      <c r="D613" s="117">
        <v>1</v>
      </c>
      <c r="E613" s="117">
        <v>60</v>
      </c>
      <c r="F613" s="117">
        <v>7.54</v>
      </c>
      <c r="G613" s="117">
        <v>8.7799999999999994</v>
      </c>
    </row>
    <row r="614" spans="1:7" x14ac:dyDescent="0.35">
      <c r="A614" s="117" t="s">
        <v>6417</v>
      </c>
      <c r="B614" s="117" t="s">
        <v>6418</v>
      </c>
      <c r="C614" s="117" t="s">
        <v>114</v>
      </c>
      <c r="D614" s="117">
        <v>3</v>
      </c>
      <c r="E614" s="117">
        <v>40</v>
      </c>
      <c r="F614" s="117">
        <v>7.54</v>
      </c>
      <c r="G614" s="117">
        <v>8.7799999999999994</v>
      </c>
    </row>
    <row r="615" spans="1:7" x14ac:dyDescent="0.35">
      <c r="A615" s="117" t="s">
        <v>6419</v>
      </c>
      <c r="B615" s="117" t="s">
        <v>6420</v>
      </c>
      <c r="C615" s="117" t="s">
        <v>114</v>
      </c>
      <c r="D615" s="117">
        <v>3</v>
      </c>
      <c r="E615" s="117">
        <v>40</v>
      </c>
      <c r="F615" s="117">
        <v>7.54</v>
      </c>
      <c r="G615" s="117">
        <v>8.7799999999999994</v>
      </c>
    </row>
    <row r="616" spans="1:7" x14ac:dyDescent="0.35">
      <c r="A616" s="117" t="s">
        <v>6421</v>
      </c>
      <c r="B616" s="117" t="s">
        <v>6422</v>
      </c>
      <c r="C616" s="117" t="s">
        <v>114</v>
      </c>
      <c r="D616" s="117">
        <v>3</v>
      </c>
      <c r="E616" s="117">
        <v>50</v>
      </c>
      <c r="F616" s="117">
        <v>7.54</v>
      </c>
      <c r="G616" s="117">
        <v>8.7799999999999994</v>
      </c>
    </row>
    <row r="617" spans="1:7" x14ac:dyDescent="0.35">
      <c r="A617" s="117" t="s">
        <v>6423</v>
      </c>
      <c r="B617" s="117" t="s">
        <v>6424</v>
      </c>
      <c r="C617" s="117" t="s">
        <v>114</v>
      </c>
      <c r="D617" s="117">
        <v>3</v>
      </c>
      <c r="E617" s="117">
        <v>50</v>
      </c>
      <c r="F617" s="117">
        <v>7.54</v>
      </c>
      <c r="G617" s="117">
        <v>8.7799999999999994</v>
      </c>
    </row>
    <row r="618" spans="1:7" x14ac:dyDescent="0.35">
      <c r="A618" s="117" t="s">
        <v>6425</v>
      </c>
      <c r="B618" s="117" t="s">
        <v>6426</v>
      </c>
      <c r="C618" s="117" t="s">
        <v>114</v>
      </c>
      <c r="D618" s="117">
        <v>3</v>
      </c>
      <c r="E618" s="117">
        <v>50</v>
      </c>
      <c r="F618" s="117">
        <v>7.54</v>
      </c>
      <c r="G618" s="117">
        <v>8.7799999999999994</v>
      </c>
    </row>
    <row r="619" spans="1:7" x14ac:dyDescent="0.35">
      <c r="A619" s="117" t="s">
        <v>6427</v>
      </c>
      <c r="B619" s="117" t="s">
        <v>6428</v>
      </c>
      <c r="C619" s="117" t="s">
        <v>114</v>
      </c>
      <c r="D619" s="117">
        <v>3</v>
      </c>
      <c r="E619" s="117">
        <v>50</v>
      </c>
      <c r="F619" s="117">
        <v>7.54</v>
      </c>
      <c r="G619" s="117">
        <v>8.7799999999999994</v>
      </c>
    </row>
    <row r="620" spans="1:7" x14ac:dyDescent="0.35">
      <c r="A620" s="117" t="s">
        <v>6429</v>
      </c>
      <c r="B620" s="117" t="s">
        <v>6430</v>
      </c>
      <c r="C620" s="117" t="s">
        <v>114</v>
      </c>
      <c r="D620" s="117">
        <v>3</v>
      </c>
      <c r="E620" s="117">
        <v>30</v>
      </c>
      <c r="F620" s="117">
        <v>7.54</v>
      </c>
      <c r="G620" s="117">
        <v>8.7799999999999994</v>
      </c>
    </row>
    <row r="621" spans="1:7" x14ac:dyDescent="0.35">
      <c r="A621" s="117" t="s">
        <v>6431</v>
      </c>
      <c r="B621" s="117" t="s">
        <v>6432</v>
      </c>
      <c r="C621" s="117" t="s">
        <v>114</v>
      </c>
      <c r="D621" s="117">
        <v>1</v>
      </c>
      <c r="E621" s="117">
        <v>4</v>
      </c>
      <c r="F621" s="117">
        <v>7.54</v>
      </c>
      <c r="G621" s="117">
        <v>8.7799999999999994</v>
      </c>
    </row>
    <row r="622" spans="1:7" x14ac:dyDescent="0.35">
      <c r="A622" s="117" t="s">
        <v>6433</v>
      </c>
      <c r="B622" s="117" t="s">
        <v>6434</v>
      </c>
      <c r="C622" s="117" t="s">
        <v>114</v>
      </c>
      <c r="D622" s="117">
        <v>2</v>
      </c>
      <c r="E622" s="117">
        <v>15</v>
      </c>
      <c r="F622" s="117">
        <v>7.54</v>
      </c>
      <c r="G622" s="117">
        <v>8.7799999999999994</v>
      </c>
    </row>
    <row r="623" spans="1:7" x14ac:dyDescent="0.35">
      <c r="A623" s="117" t="s">
        <v>6435</v>
      </c>
      <c r="B623" s="117" t="s">
        <v>6436</v>
      </c>
      <c r="C623" s="117" t="s">
        <v>114</v>
      </c>
      <c r="D623" s="117">
        <v>1</v>
      </c>
      <c r="E623" s="117">
        <v>280</v>
      </c>
      <c r="F623" s="117">
        <v>7.54</v>
      </c>
      <c r="G623" s="117">
        <v>8.7799999999999994</v>
      </c>
    </row>
    <row r="624" spans="1:7" x14ac:dyDescent="0.35">
      <c r="A624" s="117" t="s">
        <v>6437</v>
      </c>
      <c r="B624" s="117" t="s">
        <v>6438</v>
      </c>
      <c r="C624" s="117" t="s">
        <v>114</v>
      </c>
      <c r="D624" s="117">
        <v>1</v>
      </c>
      <c r="E624" s="117">
        <v>25</v>
      </c>
      <c r="F624" s="117">
        <v>7.54</v>
      </c>
      <c r="G624" s="117">
        <v>8.7799999999999994</v>
      </c>
    </row>
    <row r="625" spans="1:7" x14ac:dyDescent="0.35">
      <c r="A625" s="117" t="s">
        <v>6439</v>
      </c>
      <c r="B625" s="117" t="s">
        <v>6440</v>
      </c>
      <c r="C625" s="117" t="s">
        <v>114</v>
      </c>
      <c r="D625" s="117">
        <v>2</v>
      </c>
      <c r="E625" s="117">
        <v>30</v>
      </c>
      <c r="F625" s="117">
        <v>7.54</v>
      </c>
      <c r="G625" s="117">
        <v>8.7799999999999994</v>
      </c>
    </row>
    <row r="626" spans="1:7" x14ac:dyDescent="0.35">
      <c r="A626" s="117" t="s">
        <v>6441</v>
      </c>
      <c r="B626" s="117" t="s">
        <v>6442</v>
      </c>
      <c r="C626" s="117" t="s">
        <v>114</v>
      </c>
      <c r="D626" s="117">
        <v>2</v>
      </c>
      <c r="E626" s="117">
        <v>23</v>
      </c>
      <c r="F626" s="117">
        <v>7.54</v>
      </c>
      <c r="G626" s="117">
        <v>8.7799999999999994</v>
      </c>
    </row>
    <row r="627" spans="1:7" x14ac:dyDescent="0.35">
      <c r="A627" s="117" t="s">
        <v>6443</v>
      </c>
      <c r="B627" s="117" t="s">
        <v>6444</v>
      </c>
      <c r="C627" s="117" t="s">
        <v>114</v>
      </c>
      <c r="D627" s="117">
        <v>3</v>
      </c>
      <c r="E627" s="117">
        <v>35</v>
      </c>
      <c r="F627" s="117">
        <v>7.54</v>
      </c>
      <c r="G627" s="117">
        <v>8.7799999999999994</v>
      </c>
    </row>
    <row r="628" spans="1:7" x14ac:dyDescent="0.35">
      <c r="A628" s="117" t="s">
        <v>6445</v>
      </c>
      <c r="B628" s="117" t="s">
        <v>6446</v>
      </c>
      <c r="C628" s="117" t="s">
        <v>114</v>
      </c>
      <c r="D628" s="117">
        <v>3</v>
      </c>
      <c r="E628" s="117">
        <v>130</v>
      </c>
      <c r="F628" s="117">
        <v>7.54</v>
      </c>
      <c r="G628" s="117">
        <v>8.7799999999999994</v>
      </c>
    </row>
    <row r="629" spans="1:7" x14ac:dyDescent="0.35">
      <c r="A629" s="117" t="s">
        <v>6447</v>
      </c>
      <c r="B629" s="117" t="s">
        <v>6448</v>
      </c>
      <c r="C629" s="117" t="s">
        <v>114</v>
      </c>
      <c r="D629" s="117">
        <v>3</v>
      </c>
      <c r="E629" s="117">
        <v>300</v>
      </c>
      <c r="F629" s="117">
        <v>7.54</v>
      </c>
      <c r="G629" s="117">
        <v>8.7799999999999994</v>
      </c>
    </row>
    <row r="630" spans="1:7" x14ac:dyDescent="0.35">
      <c r="A630" s="117" t="s">
        <v>6449</v>
      </c>
      <c r="B630" s="117" t="s">
        <v>6450</v>
      </c>
      <c r="C630" s="117" t="s">
        <v>114</v>
      </c>
      <c r="D630" s="117">
        <v>3</v>
      </c>
      <c r="E630" s="117">
        <v>250</v>
      </c>
      <c r="F630" s="117">
        <v>7.54</v>
      </c>
      <c r="G630" s="117">
        <v>8.7799999999999994</v>
      </c>
    </row>
    <row r="631" spans="1:7" x14ac:dyDescent="0.35">
      <c r="A631" s="117" t="s">
        <v>6451</v>
      </c>
      <c r="B631" s="117" t="s">
        <v>6452</v>
      </c>
      <c r="C631" s="117" t="s">
        <v>114</v>
      </c>
      <c r="D631" s="117">
        <v>3</v>
      </c>
      <c r="E631" s="117">
        <v>200</v>
      </c>
      <c r="F631" s="117">
        <v>7.54</v>
      </c>
      <c r="G631" s="117">
        <v>8.7799999999999994</v>
      </c>
    </row>
    <row r="632" spans="1:7" x14ac:dyDescent="0.35">
      <c r="A632" s="117" t="s">
        <v>6453</v>
      </c>
      <c r="B632" s="117" t="s">
        <v>6454</v>
      </c>
      <c r="C632" s="117" t="s">
        <v>114</v>
      </c>
      <c r="D632" s="117">
        <v>1</v>
      </c>
      <c r="E632" s="117">
        <v>40</v>
      </c>
      <c r="F632" s="117">
        <v>7.54</v>
      </c>
      <c r="G632" s="117">
        <v>8.7799999999999994</v>
      </c>
    </row>
    <row r="633" spans="1:7" x14ac:dyDescent="0.35">
      <c r="A633" s="117" t="s">
        <v>6455</v>
      </c>
      <c r="B633" s="117" t="s">
        <v>6456</v>
      </c>
      <c r="C633" s="117" t="s">
        <v>114</v>
      </c>
      <c r="D633" s="117">
        <v>1</v>
      </c>
      <c r="E633" s="117">
        <v>280</v>
      </c>
      <c r="F633" s="117">
        <v>7.54</v>
      </c>
      <c r="G633" s="117">
        <v>8.7799999999999994</v>
      </c>
    </row>
    <row r="634" spans="1:7" x14ac:dyDescent="0.35">
      <c r="A634" s="117" t="s">
        <v>6457</v>
      </c>
      <c r="B634" s="117" t="s">
        <v>6458</v>
      </c>
      <c r="C634" s="117" t="s">
        <v>114</v>
      </c>
      <c r="D634" s="117">
        <v>1</v>
      </c>
      <c r="E634" s="117">
        <v>20</v>
      </c>
      <c r="F634" s="117">
        <v>7.54</v>
      </c>
      <c r="G634" s="117">
        <v>8.7799999999999994</v>
      </c>
    </row>
    <row r="635" spans="1:7" x14ac:dyDescent="0.35">
      <c r="A635" s="117" t="s">
        <v>6459</v>
      </c>
      <c r="B635" s="117" t="s">
        <v>6460</v>
      </c>
      <c r="C635" s="117" t="s">
        <v>114</v>
      </c>
      <c r="D635" s="117">
        <v>2</v>
      </c>
      <c r="E635" s="117">
        <v>24</v>
      </c>
      <c r="F635" s="117">
        <v>7.54</v>
      </c>
      <c r="G635" s="117">
        <v>8.7799999999999994</v>
      </c>
    </row>
    <row r="636" spans="1:7" x14ac:dyDescent="0.35">
      <c r="A636" s="117" t="s">
        <v>6461</v>
      </c>
      <c r="B636" s="117" t="s">
        <v>6462</v>
      </c>
      <c r="C636" s="117" t="s">
        <v>114</v>
      </c>
      <c r="D636" s="117">
        <v>2</v>
      </c>
      <c r="E636" s="117">
        <v>30</v>
      </c>
      <c r="F636" s="117">
        <v>7.54</v>
      </c>
      <c r="G636" s="117">
        <v>8.7799999999999994</v>
      </c>
    </row>
    <row r="637" spans="1:7" x14ac:dyDescent="0.35">
      <c r="A637" s="117" t="s">
        <v>6463</v>
      </c>
      <c r="B637" s="117" t="s">
        <v>6464</v>
      </c>
      <c r="C637" s="117" t="s">
        <v>114</v>
      </c>
      <c r="D637" s="117">
        <v>3</v>
      </c>
      <c r="E637" s="117">
        <v>30</v>
      </c>
      <c r="F637" s="117">
        <v>7.54</v>
      </c>
      <c r="G637" s="117">
        <v>8.7799999999999994</v>
      </c>
    </row>
    <row r="638" spans="1:7" x14ac:dyDescent="0.35">
      <c r="A638" s="117" t="s">
        <v>6465</v>
      </c>
      <c r="B638" s="117" t="s">
        <v>6466</v>
      </c>
      <c r="C638" s="117" t="s">
        <v>114</v>
      </c>
      <c r="D638" s="117">
        <v>3</v>
      </c>
      <c r="E638" s="117">
        <v>100</v>
      </c>
      <c r="F638" s="117">
        <v>7.54</v>
      </c>
      <c r="G638" s="117">
        <v>8.7799999999999994</v>
      </c>
    </row>
    <row r="639" spans="1:7" x14ac:dyDescent="0.35">
      <c r="A639" s="117" t="s">
        <v>6467</v>
      </c>
      <c r="B639" s="117" t="s">
        <v>6468</v>
      </c>
      <c r="C639" s="117" t="s">
        <v>114</v>
      </c>
      <c r="D639" s="117">
        <v>2</v>
      </c>
      <c r="E639" s="117">
        <v>30</v>
      </c>
      <c r="F639" s="117">
        <v>7.54</v>
      </c>
      <c r="G639" s="117">
        <v>8.7799999999999994</v>
      </c>
    </row>
    <row r="640" spans="1:7" x14ac:dyDescent="0.35">
      <c r="A640" s="117" t="s">
        <v>6469</v>
      </c>
      <c r="B640" s="117" t="s">
        <v>6470</v>
      </c>
      <c r="C640" s="117" t="s">
        <v>114</v>
      </c>
      <c r="D640" s="117">
        <v>2</v>
      </c>
      <c r="E640" s="117">
        <v>60</v>
      </c>
      <c r="F640" s="117">
        <v>7.54</v>
      </c>
      <c r="G640" s="117">
        <v>8.7799999999999994</v>
      </c>
    </row>
    <row r="641" spans="1:7" x14ac:dyDescent="0.35">
      <c r="A641" s="117" t="s">
        <v>6471</v>
      </c>
      <c r="B641" s="117" t="s">
        <v>6472</v>
      </c>
      <c r="C641" s="117" t="s">
        <v>114</v>
      </c>
      <c r="D641" s="117">
        <v>2</v>
      </c>
      <c r="E641" s="117">
        <v>90</v>
      </c>
      <c r="F641" s="117">
        <v>7.54</v>
      </c>
      <c r="G641" s="117">
        <v>8.7799999999999994</v>
      </c>
    </row>
    <row r="642" spans="1:7" x14ac:dyDescent="0.35">
      <c r="A642" s="117" t="s">
        <v>6473</v>
      </c>
      <c r="B642" s="117" t="s">
        <v>6474</v>
      </c>
      <c r="C642" s="117" t="s">
        <v>114</v>
      </c>
      <c r="D642" s="117">
        <v>2</v>
      </c>
      <c r="E642" s="117">
        <v>30</v>
      </c>
      <c r="F642" s="117">
        <v>7.54</v>
      </c>
      <c r="G642" s="117">
        <v>8.7799999999999994</v>
      </c>
    </row>
    <row r="643" spans="1:7" x14ac:dyDescent="0.35">
      <c r="A643" s="117" t="s">
        <v>6475</v>
      </c>
      <c r="B643" s="117" t="s">
        <v>6476</v>
      </c>
      <c r="C643" s="117" t="s">
        <v>114</v>
      </c>
      <c r="D643" s="117">
        <v>3</v>
      </c>
      <c r="E643" s="117">
        <v>150</v>
      </c>
      <c r="F643" s="117">
        <v>7.54</v>
      </c>
      <c r="G643" s="117">
        <v>8.7799999999999994</v>
      </c>
    </row>
    <row r="644" spans="1:7" x14ac:dyDescent="0.35">
      <c r="A644" s="117" t="s">
        <v>6477</v>
      </c>
      <c r="B644" s="117" t="s">
        <v>6478</v>
      </c>
      <c r="C644" s="117" t="s">
        <v>114</v>
      </c>
      <c r="D644" s="117">
        <v>3</v>
      </c>
      <c r="E644" s="117">
        <v>150</v>
      </c>
      <c r="F644" s="117">
        <v>7.54</v>
      </c>
      <c r="G644" s="117">
        <v>8.7799999999999994</v>
      </c>
    </row>
    <row r="645" spans="1:7" x14ac:dyDescent="0.35">
      <c r="A645" s="117" t="s">
        <v>6479</v>
      </c>
      <c r="B645" s="117" t="s">
        <v>6480</v>
      </c>
      <c r="C645" s="117" t="s">
        <v>114</v>
      </c>
      <c r="D645" s="117">
        <v>2</v>
      </c>
      <c r="E645" s="117">
        <v>150</v>
      </c>
      <c r="F645" s="117">
        <v>7.54</v>
      </c>
      <c r="G645" s="117">
        <v>8.7799999999999994</v>
      </c>
    </row>
    <row r="646" spans="1:7" x14ac:dyDescent="0.35">
      <c r="A646" s="117" t="s">
        <v>6481</v>
      </c>
      <c r="B646" s="117" t="s">
        <v>6482</v>
      </c>
      <c r="C646" s="117" t="s">
        <v>114</v>
      </c>
      <c r="D646" s="117">
        <v>2</v>
      </c>
      <c r="E646" s="117">
        <v>150</v>
      </c>
      <c r="F646" s="117">
        <v>7.54</v>
      </c>
      <c r="G646" s="117">
        <v>8.7799999999999994</v>
      </c>
    </row>
    <row r="647" spans="1:7" x14ac:dyDescent="0.35">
      <c r="A647" s="117" t="s">
        <v>6483</v>
      </c>
      <c r="B647" s="117" t="s">
        <v>6484</v>
      </c>
      <c r="C647" s="117" t="s">
        <v>114</v>
      </c>
      <c r="D647" s="117">
        <v>2</v>
      </c>
      <c r="E647" s="117">
        <v>60</v>
      </c>
      <c r="F647" s="117">
        <v>7.54</v>
      </c>
      <c r="G647" s="117">
        <v>8.7799999999999994</v>
      </c>
    </row>
    <row r="648" spans="1:7" x14ac:dyDescent="0.35">
      <c r="A648" s="117" t="s">
        <v>6485</v>
      </c>
      <c r="B648" s="117" t="s">
        <v>6486</v>
      </c>
      <c r="C648" s="117" t="s">
        <v>114</v>
      </c>
      <c r="D648" s="117">
        <v>4</v>
      </c>
      <c r="E648" s="117">
        <v>120</v>
      </c>
      <c r="F648" s="117">
        <v>7.54</v>
      </c>
      <c r="G648" s="117">
        <v>8.7799999999999994</v>
      </c>
    </row>
    <row r="649" spans="1:7" x14ac:dyDescent="0.35">
      <c r="A649" s="117" t="s">
        <v>6487</v>
      </c>
      <c r="B649" s="117" t="s">
        <v>6488</v>
      </c>
      <c r="C649" s="117" t="s">
        <v>114</v>
      </c>
      <c r="D649" s="117">
        <v>1</v>
      </c>
      <c r="E649" s="117">
        <v>10</v>
      </c>
      <c r="F649" s="117">
        <v>7.54</v>
      </c>
      <c r="G649" s="117">
        <v>8.7799999999999994</v>
      </c>
    </row>
    <row r="650" spans="1:7" x14ac:dyDescent="0.35">
      <c r="A650" s="117" t="s">
        <v>6489</v>
      </c>
      <c r="B650" s="117" t="s">
        <v>6490</v>
      </c>
      <c r="C650" s="117" t="s">
        <v>114</v>
      </c>
      <c r="D650" s="117">
        <v>2</v>
      </c>
      <c r="E650" s="117">
        <v>60</v>
      </c>
      <c r="F650" s="117">
        <v>7.54</v>
      </c>
      <c r="G650" s="117">
        <v>8.7799999999999994</v>
      </c>
    </row>
    <row r="651" spans="1:7" x14ac:dyDescent="0.35">
      <c r="A651" s="117" t="s">
        <v>6491</v>
      </c>
      <c r="B651" s="117" t="s">
        <v>6492</v>
      </c>
      <c r="C651" s="117" t="s">
        <v>114</v>
      </c>
      <c r="D651" s="117">
        <v>2</v>
      </c>
      <c r="E651" s="117">
        <v>30</v>
      </c>
      <c r="F651" s="117">
        <v>7.54</v>
      </c>
      <c r="G651" s="117">
        <v>8.7799999999999994</v>
      </c>
    </row>
    <row r="652" spans="1:7" x14ac:dyDescent="0.35">
      <c r="A652" s="117" t="s">
        <v>6493</v>
      </c>
      <c r="B652" s="117" t="s">
        <v>6494</v>
      </c>
      <c r="C652" s="117" t="s">
        <v>114</v>
      </c>
      <c r="D652" s="117">
        <v>2</v>
      </c>
      <c r="E652" s="117">
        <v>60</v>
      </c>
      <c r="F652" s="117">
        <v>7.54</v>
      </c>
      <c r="G652" s="117">
        <v>8.7799999999999994</v>
      </c>
    </row>
    <row r="653" spans="1:7" x14ac:dyDescent="0.35">
      <c r="A653" s="117" t="s">
        <v>6495</v>
      </c>
      <c r="B653" s="117" t="s">
        <v>6496</v>
      </c>
      <c r="C653" s="117" t="s">
        <v>114</v>
      </c>
      <c r="D653" s="117">
        <v>2</v>
      </c>
      <c r="E653" s="117">
        <v>20</v>
      </c>
      <c r="F653" s="117">
        <v>7.54</v>
      </c>
      <c r="G653" s="117">
        <v>8.7799999999999994</v>
      </c>
    </row>
    <row r="654" spans="1:7" x14ac:dyDescent="0.35">
      <c r="A654" s="117" t="s">
        <v>6497</v>
      </c>
      <c r="B654" s="117" t="s">
        <v>6498</v>
      </c>
      <c r="C654" s="117" t="s">
        <v>114</v>
      </c>
      <c r="D654" s="117">
        <v>3</v>
      </c>
      <c r="E654" s="117">
        <v>45</v>
      </c>
      <c r="F654" s="117">
        <v>7.54</v>
      </c>
      <c r="G654" s="117">
        <v>8.7799999999999994</v>
      </c>
    </row>
    <row r="655" spans="1:7" x14ac:dyDescent="0.35">
      <c r="A655" s="117" t="s">
        <v>6499</v>
      </c>
      <c r="B655" s="117" t="s">
        <v>6500</v>
      </c>
      <c r="C655" s="117" t="s">
        <v>114</v>
      </c>
      <c r="D655" s="117">
        <v>2</v>
      </c>
      <c r="E655" s="117">
        <v>65</v>
      </c>
      <c r="F655" s="117">
        <v>7.54</v>
      </c>
      <c r="G655" s="117">
        <v>8.7799999999999994</v>
      </c>
    </row>
    <row r="656" spans="1:7" x14ac:dyDescent="0.35">
      <c r="A656" s="117" t="s">
        <v>6501</v>
      </c>
      <c r="B656" s="117" t="s">
        <v>6502</v>
      </c>
      <c r="C656" s="117" t="s">
        <v>114</v>
      </c>
      <c r="D656" s="117">
        <v>2</v>
      </c>
      <c r="E656" s="117">
        <v>65</v>
      </c>
      <c r="F656" s="117">
        <v>7.54</v>
      </c>
      <c r="G656" s="117">
        <v>8.7799999999999994</v>
      </c>
    </row>
    <row r="657" spans="1:7" x14ac:dyDescent="0.35">
      <c r="A657" s="117" t="s">
        <v>6503</v>
      </c>
      <c r="B657" s="117" t="s">
        <v>6504</v>
      </c>
      <c r="C657" s="117" t="s">
        <v>114</v>
      </c>
      <c r="D657" s="117">
        <v>1</v>
      </c>
      <c r="E657" s="117">
        <v>25</v>
      </c>
      <c r="F657" s="117">
        <v>7.54</v>
      </c>
      <c r="G657" s="117">
        <v>8.7799999999999994</v>
      </c>
    </row>
    <row r="658" spans="1:7" x14ac:dyDescent="0.35">
      <c r="A658" s="117" t="s">
        <v>6505</v>
      </c>
      <c r="B658" s="117" t="s">
        <v>6506</v>
      </c>
      <c r="C658" s="117" t="s">
        <v>114</v>
      </c>
      <c r="D658" s="117">
        <v>1</v>
      </c>
      <c r="E658" s="117">
        <v>125</v>
      </c>
      <c r="F658" s="117">
        <v>7.54</v>
      </c>
      <c r="G658" s="117">
        <v>8.7799999999999994</v>
      </c>
    </row>
    <row r="659" spans="1:7" x14ac:dyDescent="0.35">
      <c r="A659" s="117" t="s">
        <v>6507</v>
      </c>
      <c r="B659" s="117" t="s">
        <v>6508</v>
      </c>
      <c r="C659" s="117" t="s">
        <v>114</v>
      </c>
      <c r="D659" s="117">
        <v>1</v>
      </c>
      <c r="E659" s="117">
        <v>40</v>
      </c>
      <c r="F659" s="117">
        <v>7.54</v>
      </c>
      <c r="G659" s="117">
        <v>8.7799999999999994</v>
      </c>
    </row>
    <row r="660" spans="1:7" x14ac:dyDescent="0.35">
      <c r="A660" s="117" t="s">
        <v>6509</v>
      </c>
      <c r="B660" s="117" t="s">
        <v>6510</v>
      </c>
      <c r="C660" s="117" t="s">
        <v>114</v>
      </c>
      <c r="D660" s="117">
        <v>2</v>
      </c>
      <c r="E660" s="117">
        <v>60</v>
      </c>
      <c r="F660" s="117">
        <v>7.54</v>
      </c>
      <c r="G660" s="117">
        <v>8.7799999999999994</v>
      </c>
    </row>
    <row r="661" spans="1:7" x14ac:dyDescent="0.35">
      <c r="A661" s="117" t="s">
        <v>6511</v>
      </c>
      <c r="B661" s="117" t="s">
        <v>6512</v>
      </c>
      <c r="C661" s="117" t="s">
        <v>114</v>
      </c>
      <c r="D661" s="117">
        <v>2</v>
      </c>
      <c r="E661" s="117">
        <v>280</v>
      </c>
      <c r="F661" s="117">
        <v>7.54</v>
      </c>
      <c r="G661" s="117">
        <v>8.7799999999999994</v>
      </c>
    </row>
    <row r="662" spans="1:7" x14ac:dyDescent="0.35">
      <c r="A662" s="117" t="s">
        <v>6513</v>
      </c>
      <c r="B662" s="117" t="s">
        <v>6514</v>
      </c>
      <c r="C662" s="117" t="s">
        <v>114</v>
      </c>
      <c r="D662" s="117">
        <v>2</v>
      </c>
      <c r="E662" s="117">
        <v>280</v>
      </c>
      <c r="F662" s="117">
        <v>7.54</v>
      </c>
      <c r="G662" s="117">
        <v>8.7799999999999994</v>
      </c>
    </row>
    <row r="663" spans="1:7" x14ac:dyDescent="0.35">
      <c r="A663" s="117" t="s">
        <v>6515</v>
      </c>
      <c r="B663" s="117" t="s">
        <v>6516</v>
      </c>
      <c r="C663" s="117" t="s">
        <v>114</v>
      </c>
      <c r="D663" s="117">
        <v>1</v>
      </c>
      <c r="E663" s="117">
        <v>50</v>
      </c>
      <c r="F663" s="117">
        <v>7.54</v>
      </c>
      <c r="G663" s="117">
        <v>8.7799999999999994</v>
      </c>
    </row>
    <row r="664" spans="1:7" x14ac:dyDescent="0.35">
      <c r="A664" s="117" t="s">
        <v>6517</v>
      </c>
      <c r="B664" s="117" t="s">
        <v>6518</v>
      </c>
      <c r="C664" s="117" t="s">
        <v>114</v>
      </c>
      <c r="D664" s="117">
        <v>1</v>
      </c>
      <c r="E664" s="117">
        <v>24</v>
      </c>
      <c r="F664" s="117">
        <v>7.54</v>
      </c>
      <c r="G664" s="117">
        <v>8.7799999999999994</v>
      </c>
    </row>
    <row r="665" spans="1:7" x14ac:dyDescent="0.35">
      <c r="A665" s="117" t="s">
        <v>6519</v>
      </c>
      <c r="B665" s="117" t="s">
        <v>6520</v>
      </c>
      <c r="C665" s="117" t="s">
        <v>114</v>
      </c>
      <c r="D665" s="117">
        <v>1</v>
      </c>
      <c r="E665" s="117">
        <v>16</v>
      </c>
      <c r="F665" s="117">
        <v>7.54</v>
      </c>
      <c r="G665" s="117">
        <v>8.7799999999999994</v>
      </c>
    </row>
    <row r="666" spans="1:7" x14ac:dyDescent="0.35">
      <c r="A666" s="117" t="s">
        <v>6521</v>
      </c>
      <c r="B666" s="117" t="s">
        <v>6522</v>
      </c>
      <c r="C666" s="117" t="s">
        <v>114</v>
      </c>
      <c r="D666" s="117">
        <v>1</v>
      </c>
      <c r="E666" s="117">
        <v>15</v>
      </c>
      <c r="F666" s="117">
        <v>7.54</v>
      </c>
      <c r="G666" s="117">
        <v>8.7799999999999994</v>
      </c>
    </row>
    <row r="667" spans="1:7" x14ac:dyDescent="0.35">
      <c r="A667" s="117" t="s">
        <v>6523</v>
      </c>
      <c r="B667" s="117" t="s">
        <v>6524</v>
      </c>
      <c r="C667" s="117" t="s">
        <v>114</v>
      </c>
      <c r="D667" s="117">
        <v>1</v>
      </c>
      <c r="E667" s="117">
        <v>90</v>
      </c>
      <c r="F667" s="117">
        <v>7.54</v>
      </c>
      <c r="G667" s="117">
        <v>8.7799999999999994</v>
      </c>
    </row>
    <row r="668" spans="1:7" x14ac:dyDescent="0.35">
      <c r="A668" s="117" t="s">
        <v>6525</v>
      </c>
      <c r="B668" s="117" t="s">
        <v>6526</v>
      </c>
      <c r="C668" s="117" t="s">
        <v>114</v>
      </c>
      <c r="D668" s="117">
        <v>1</v>
      </c>
      <c r="E668" s="117">
        <v>40</v>
      </c>
      <c r="F668" s="117">
        <v>7.54</v>
      </c>
      <c r="G668" s="117">
        <v>8.7799999999999994</v>
      </c>
    </row>
    <row r="669" spans="1:7" x14ac:dyDescent="0.35">
      <c r="A669" s="117" t="s">
        <v>6527</v>
      </c>
      <c r="B669" s="117" t="s">
        <v>6528</v>
      </c>
      <c r="C669" s="117" t="s">
        <v>114</v>
      </c>
      <c r="D669" s="117">
        <v>1</v>
      </c>
      <c r="E669" s="117">
        <v>65</v>
      </c>
      <c r="F669" s="117">
        <v>7.54</v>
      </c>
      <c r="G669" s="117">
        <v>8.7799999999999994</v>
      </c>
    </row>
    <row r="670" spans="1:7" x14ac:dyDescent="0.35">
      <c r="A670" s="117" t="s">
        <v>6529</v>
      </c>
      <c r="B670" s="117" t="s">
        <v>6530</v>
      </c>
      <c r="C670" s="117" t="s">
        <v>114</v>
      </c>
      <c r="D670" s="117">
        <v>1</v>
      </c>
      <c r="E670" s="117">
        <v>65</v>
      </c>
      <c r="F670" s="117">
        <v>7.54</v>
      </c>
      <c r="G670" s="117">
        <v>8.7799999999999994</v>
      </c>
    </row>
    <row r="671" spans="1:7" x14ac:dyDescent="0.35">
      <c r="A671" s="117" t="s">
        <v>6531</v>
      </c>
      <c r="B671" s="117" t="s">
        <v>6532</v>
      </c>
      <c r="C671" s="117" t="s">
        <v>114</v>
      </c>
      <c r="D671" s="117">
        <v>2</v>
      </c>
      <c r="E671" s="117">
        <v>30</v>
      </c>
      <c r="F671" s="117">
        <v>7.54</v>
      </c>
      <c r="G671" s="117">
        <v>8.7799999999999994</v>
      </c>
    </row>
    <row r="672" spans="1:7" x14ac:dyDescent="0.35">
      <c r="A672" s="117" t="s">
        <v>6533</v>
      </c>
      <c r="B672" s="117" t="s">
        <v>6534</v>
      </c>
      <c r="C672" s="117" t="s">
        <v>114</v>
      </c>
      <c r="D672" s="117">
        <v>2</v>
      </c>
      <c r="E672" s="117">
        <v>30</v>
      </c>
      <c r="F672" s="117">
        <v>7.54</v>
      </c>
      <c r="G672" s="117">
        <v>8.7799999999999994</v>
      </c>
    </row>
    <row r="673" spans="1:7" x14ac:dyDescent="0.35">
      <c r="A673" s="117" t="s">
        <v>6535</v>
      </c>
      <c r="B673" s="117" t="s">
        <v>6536</v>
      </c>
      <c r="C673" s="117" t="s">
        <v>114</v>
      </c>
      <c r="D673" s="117">
        <v>2</v>
      </c>
      <c r="E673" s="117">
        <v>30</v>
      </c>
      <c r="F673" s="117">
        <v>7.54</v>
      </c>
      <c r="G673" s="117">
        <v>8.7799999999999994</v>
      </c>
    </row>
    <row r="674" spans="1:7" x14ac:dyDescent="0.35">
      <c r="A674" s="117" t="s">
        <v>6537</v>
      </c>
      <c r="B674" s="117" t="s">
        <v>6538</v>
      </c>
      <c r="C674" s="117" t="s">
        <v>114</v>
      </c>
      <c r="D674" s="117">
        <v>3</v>
      </c>
      <c r="E674" s="117">
        <v>40</v>
      </c>
      <c r="F674" s="117">
        <v>7.54</v>
      </c>
      <c r="G674" s="117">
        <v>8.7799999999999994</v>
      </c>
    </row>
    <row r="675" spans="1:7" x14ac:dyDescent="0.35">
      <c r="A675" s="117" t="s">
        <v>6539</v>
      </c>
      <c r="B675" s="117" t="s">
        <v>6540</v>
      </c>
      <c r="C675" s="117" t="s">
        <v>114</v>
      </c>
      <c r="D675" s="117">
        <v>2</v>
      </c>
      <c r="E675" s="117">
        <v>40</v>
      </c>
      <c r="F675" s="117">
        <v>7.54</v>
      </c>
      <c r="G675" s="117">
        <v>8.7799999999999994</v>
      </c>
    </row>
    <row r="676" spans="1:7" x14ac:dyDescent="0.35">
      <c r="A676" s="117" t="s">
        <v>6541</v>
      </c>
      <c r="B676" s="117" t="s">
        <v>6542</v>
      </c>
      <c r="C676" s="117" t="s">
        <v>114</v>
      </c>
      <c r="D676" s="117">
        <v>2</v>
      </c>
      <c r="E676" s="117">
        <v>30</v>
      </c>
      <c r="F676" s="117">
        <v>7.54</v>
      </c>
      <c r="G676" s="117">
        <v>8.7799999999999994</v>
      </c>
    </row>
    <row r="677" spans="1:7" x14ac:dyDescent="0.35">
      <c r="A677" s="117" t="s">
        <v>6543</v>
      </c>
      <c r="B677" s="117" t="s">
        <v>6544</v>
      </c>
      <c r="C677" s="117" t="s">
        <v>114</v>
      </c>
      <c r="D677" s="117">
        <v>1</v>
      </c>
      <c r="E677" s="117">
        <v>8</v>
      </c>
      <c r="F677" s="117">
        <v>7.54</v>
      </c>
      <c r="G677" s="117">
        <v>8.7799999999999994</v>
      </c>
    </row>
    <row r="678" spans="1:7" x14ac:dyDescent="0.35">
      <c r="A678" s="117" t="s">
        <v>6545</v>
      </c>
      <c r="B678" s="117" t="s">
        <v>6546</v>
      </c>
      <c r="C678" s="117" t="s">
        <v>114</v>
      </c>
      <c r="D678" s="117">
        <v>2</v>
      </c>
      <c r="E678" s="117">
        <v>20</v>
      </c>
      <c r="F678" s="117">
        <v>7.54</v>
      </c>
      <c r="G678" s="117">
        <v>8.7799999999999994</v>
      </c>
    </row>
    <row r="679" spans="1:7" x14ac:dyDescent="0.35">
      <c r="A679" s="117" t="s">
        <v>6547</v>
      </c>
      <c r="B679" s="117" t="s">
        <v>6548</v>
      </c>
      <c r="C679" s="117" t="s">
        <v>114</v>
      </c>
      <c r="D679" s="117">
        <v>1</v>
      </c>
      <c r="E679" s="117">
        <v>800</v>
      </c>
      <c r="F679" s="117">
        <v>7.54</v>
      </c>
      <c r="G679" s="117">
        <v>8.7799999999999994</v>
      </c>
    </row>
    <row r="680" spans="1:7" x14ac:dyDescent="0.35">
      <c r="A680" s="117" t="s">
        <v>6549</v>
      </c>
      <c r="B680" s="117" t="s">
        <v>6550</v>
      </c>
      <c r="C680" s="117" t="s">
        <v>114</v>
      </c>
      <c r="D680" s="117">
        <v>3</v>
      </c>
      <c r="E680" s="117">
        <v>300</v>
      </c>
      <c r="F680" s="117">
        <v>7.54</v>
      </c>
      <c r="G680" s="117">
        <v>8.7799999999999994</v>
      </c>
    </row>
    <row r="681" spans="1:7" x14ac:dyDescent="0.35">
      <c r="A681" s="117" t="s">
        <v>6551</v>
      </c>
      <c r="B681" s="117" t="s">
        <v>6552</v>
      </c>
      <c r="C681" s="117" t="s">
        <v>114</v>
      </c>
      <c r="D681" s="117">
        <v>2</v>
      </c>
      <c r="E681" s="117">
        <v>100</v>
      </c>
      <c r="F681" s="117">
        <v>7.54</v>
      </c>
      <c r="G681" s="117">
        <v>8.7799999999999994</v>
      </c>
    </row>
    <row r="682" spans="1:7" x14ac:dyDescent="0.35">
      <c r="A682" s="117" t="s">
        <v>6553</v>
      </c>
      <c r="B682" s="117" t="s">
        <v>6554</v>
      </c>
      <c r="C682" s="117" t="s">
        <v>114</v>
      </c>
      <c r="D682" s="117">
        <v>2</v>
      </c>
      <c r="E682" s="117">
        <v>200</v>
      </c>
      <c r="F682" s="117">
        <v>7.54</v>
      </c>
      <c r="G682" s="117">
        <v>8.7799999999999994</v>
      </c>
    </row>
    <row r="683" spans="1:7" x14ac:dyDescent="0.35">
      <c r="A683" s="117" t="s">
        <v>6555</v>
      </c>
      <c r="B683" s="117" t="s">
        <v>6556</v>
      </c>
      <c r="C683" s="117" t="s">
        <v>114</v>
      </c>
      <c r="D683" s="117">
        <v>2</v>
      </c>
      <c r="E683" s="117">
        <v>90</v>
      </c>
      <c r="F683" s="117">
        <v>7.54</v>
      </c>
      <c r="G683" s="117">
        <v>8.7799999999999994</v>
      </c>
    </row>
    <row r="684" spans="1:7" x14ac:dyDescent="0.35">
      <c r="A684" s="117" t="s">
        <v>6557</v>
      </c>
      <c r="B684" s="117" t="s">
        <v>6558</v>
      </c>
      <c r="C684" s="117" t="s">
        <v>114</v>
      </c>
      <c r="D684" s="117">
        <v>2</v>
      </c>
      <c r="E684" s="117">
        <v>50</v>
      </c>
      <c r="F684" s="117">
        <v>7.54</v>
      </c>
      <c r="G684" s="117">
        <v>8.7799999999999994</v>
      </c>
    </row>
    <row r="685" spans="1:7" x14ac:dyDescent="0.35">
      <c r="A685" s="117" t="s">
        <v>6559</v>
      </c>
      <c r="B685" s="117" t="s">
        <v>6560</v>
      </c>
      <c r="C685" s="117" t="s">
        <v>114</v>
      </c>
      <c r="D685" s="117">
        <v>2</v>
      </c>
      <c r="E685" s="117">
        <v>90</v>
      </c>
      <c r="F685" s="117">
        <v>7.54</v>
      </c>
      <c r="G685" s="117">
        <v>8.7799999999999994</v>
      </c>
    </row>
    <row r="686" spans="1:7" x14ac:dyDescent="0.35">
      <c r="A686" s="117" t="s">
        <v>6561</v>
      </c>
      <c r="B686" s="117" t="s">
        <v>6562</v>
      </c>
      <c r="C686" s="117" t="s">
        <v>114</v>
      </c>
      <c r="D686" s="117">
        <v>2</v>
      </c>
      <c r="E686" s="117">
        <v>50</v>
      </c>
      <c r="F686" s="117">
        <v>7.54</v>
      </c>
      <c r="G686" s="117">
        <v>8.7799999999999994</v>
      </c>
    </row>
    <row r="687" spans="1:7" x14ac:dyDescent="0.35">
      <c r="A687" s="117" t="s">
        <v>6563</v>
      </c>
      <c r="B687" s="117" t="s">
        <v>6564</v>
      </c>
      <c r="C687" s="117" t="s">
        <v>114</v>
      </c>
      <c r="D687" s="117">
        <v>2</v>
      </c>
      <c r="E687" s="117">
        <v>20</v>
      </c>
      <c r="F687" s="117">
        <v>7.54</v>
      </c>
      <c r="G687" s="117">
        <v>8.7799999999999994</v>
      </c>
    </row>
    <row r="688" spans="1:7" x14ac:dyDescent="0.35">
      <c r="A688" s="117" t="s">
        <v>6565</v>
      </c>
      <c r="B688" s="117" t="s">
        <v>6566</v>
      </c>
      <c r="C688" s="117" t="s">
        <v>114</v>
      </c>
      <c r="D688" s="117">
        <v>2</v>
      </c>
      <c r="E688" s="117">
        <v>60</v>
      </c>
      <c r="F688" s="117">
        <v>7.54</v>
      </c>
      <c r="G688" s="117">
        <v>8.7799999999999994</v>
      </c>
    </row>
    <row r="689" spans="1:7" x14ac:dyDescent="0.35">
      <c r="A689" s="117" t="s">
        <v>6567</v>
      </c>
      <c r="B689" s="117" t="s">
        <v>6568</v>
      </c>
      <c r="C689" s="117" t="s">
        <v>114</v>
      </c>
      <c r="D689" s="117">
        <v>2</v>
      </c>
      <c r="E689" s="117">
        <v>40</v>
      </c>
      <c r="F689" s="117">
        <v>7.54</v>
      </c>
      <c r="G689" s="117">
        <v>8.7799999999999994</v>
      </c>
    </row>
    <row r="690" spans="1:7" x14ac:dyDescent="0.35">
      <c r="A690" s="117" t="s">
        <v>6569</v>
      </c>
      <c r="B690" s="117" t="s">
        <v>6570</v>
      </c>
      <c r="C690" s="117" t="s">
        <v>114</v>
      </c>
      <c r="D690" s="117">
        <v>2</v>
      </c>
      <c r="E690" s="117">
        <v>50</v>
      </c>
      <c r="F690" s="117">
        <v>7.54</v>
      </c>
      <c r="G690" s="117">
        <v>8.7799999999999994</v>
      </c>
    </row>
    <row r="691" spans="1:7" x14ac:dyDescent="0.35">
      <c r="A691" s="117" t="s">
        <v>6571</v>
      </c>
      <c r="B691" s="117" t="s">
        <v>6572</v>
      </c>
      <c r="C691" s="117" t="s">
        <v>114</v>
      </c>
      <c r="D691" s="117">
        <v>2</v>
      </c>
      <c r="E691" s="117">
        <v>30</v>
      </c>
      <c r="F691" s="117">
        <v>7.54</v>
      </c>
      <c r="G691" s="117">
        <v>8.7799999999999994</v>
      </c>
    </row>
    <row r="692" spans="1:7" x14ac:dyDescent="0.35">
      <c r="A692" s="117" t="s">
        <v>6573</v>
      </c>
      <c r="B692" s="117" t="s">
        <v>6574</v>
      </c>
      <c r="C692" s="117" t="s">
        <v>114</v>
      </c>
      <c r="D692" s="117">
        <v>2</v>
      </c>
      <c r="E692" s="117">
        <v>50</v>
      </c>
      <c r="F692" s="117">
        <v>7.54</v>
      </c>
      <c r="G692" s="117">
        <v>8.7799999999999994</v>
      </c>
    </row>
    <row r="693" spans="1:7" x14ac:dyDescent="0.35">
      <c r="A693" s="117" t="s">
        <v>6575</v>
      </c>
      <c r="B693" s="117" t="s">
        <v>6576</v>
      </c>
      <c r="C693" s="117" t="s">
        <v>114</v>
      </c>
      <c r="D693" s="117">
        <v>2</v>
      </c>
      <c r="E693" s="117">
        <v>12</v>
      </c>
      <c r="F693" s="117">
        <v>7.54</v>
      </c>
      <c r="G693" s="117">
        <v>8.7799999999999994</v>
      </c>
    </row>
    <row r="694" spans="1:7" x14ac:dyDescent="0.35">
      <c r="A694" s="117" t="s">
        <v>6577</v>
      </c>
      <c r="B694" s="117" t="s">
        <v>6578</v>
      </c>
      <c r="C694" s="117" t="s">
        <v>114</v>
      </c>
      <c r="D694" s="117">
        <v>2</v>
      </c>
      <c r="E694" s="117">
        <v>60</v>
      </c>
      <c r="F694" s="117">
        <v>7.54</v>
      </c>
      <c r="G694" s="117">
        <v>8.7799999999999994</v>
      </c>
    </row>
    <row r="695" spans="1:7" x14ac:dyDescent="0.35">
      <c r="A695" s="117" t="s">
        <v>6579</v>
      </c>
      <c r="B695" s="117" t="s">
        <v>6580</v>
      </c>
      <c r="C695" s="117" t="s">
        <v>114</v>
      </c>
      <c r="D695" s="117">
        <v>3</v>
      </c>
      <c r="E695" s="117">
        <v>20</v>
      </c>
      <c r="F695" s="117">
        <v>7.54</v>
      </c>
      <c r="G695" s="117">
        <v>8.7799999999999994</v>
      </c>
    </row>
    <row r="696" spans="1:7" x14ac:dyDescent="0.35">
      <c r="A696" s="117" t="s">
        <v>6581</v>
      </c>
      <c r="B696" s="117" t="s">
        <v>6582</v>
      </c>
      <c r="C696" s="117" t="s">
        <v>114</v>
      </c>
      <c r="D696" s="117">
        <v>1</v>
      </c>
      <c r="E696" s="117">
        <v>125</v>
      </c>
      <c r="F696" s="117">
        <v>7.54</v>
      </c>
      <c r="G696" s="117">
        <v>8.7799999999999994</v>
      </c>
    </row>
    <row r="697" spans="1:7" x14ac:dyDescent="0.35">
      <c r="A697" s="117" t="s">
        <v>6583</v>
      </c>
      <c r="B697" s="117" t="s">
        <v>6584</v>
      </c>
      <c r="C697" s="117" t="s">
        <v>114</v>
      </c>
      <c r="D697" s="117">
        <v>1</v>
      </c>
      <c r="E697" s="117">
        <v>20</v>
      </c>
      <c r="F697" s="117">
        <v>7.54</v>
      </c>
      <c r="G697" s="117">
        <v>8.7799999999999994</v>
      </c>
    </row>
    <row r="698" spans="1:7" x14ac:dyDescent="0.35">
      <c r="A698" s="118" t="s">
        <v>12151</v>
      </c>
      <c r="B698" s="118" t="s">
        <v>12152</v>
      </c>
      <c r="C698" s="118" t="s">
        <v>6587</v>
      </c>
      <c r="D698" s="118">
        <v>1</v>
      </c>
      <c r="E698" s="118">
        <v>30</v>
      </c>
      <c r="F698" s="118">
        <v>8.0500000000000007</v>
      </c>
      <c r="G698" s="118">
        <v>9.68</v>
      </c>
    </row>
    <row r="699" spans="1:7" x14ac:dyDescent="0.35">
      <c r="A699" s="141" t="s">
        <v>12153</v>
      </c>
      <c r="B699" s="141" t="s">
        <v>12154</v>
      </c>
      <c r="C699" s="141" t="s">
        <v>6587</v>
      </c>
      <c r="D699" s="141">
        <v>2</v>
      </c>
      <c r="E699" s="141">
        <v>15</v>
      </c>
      <c r="F699" s="141">
        <v>8.0500000000000007</v>
      </c>
      <c r="G699" s="141">
        <v>9.68</v>
      </c>
    </row>
    <row r="700" spans="1:7" x14ac:dyDescent="0.35">
      <c r="A700" s="141" t="s">
        <v>12155</v>
      </c>
      <c r="B700" s="141" t="s">
        <v>12156</v>
      </c>
      <c r="C700" s="141" t="s">
        <v>6587</v>
      </c>
      <c r="D700" s="141">
        <v>1</v>
      </c>
      <c r="E700" s="141">
        <v>45</v>
      </c>
      <c r="F700" s="141">
        <v>8.0500000000000007</v>
      </c>
      <c r="G700" s="141">
        <v>9.68</v>
      </c>
    </row>
    <row r="701" spans="1:7" x14ac:dyDescent="0.35">
      <c r="A701" s="118" t="s">
        <v>12157</v>
      </c>
      <c r="B701" s="118" t="s">
        <v>12158</v>
      </c>
      <c r="C701" s="118" t="s">
        <v>6587</v>
      </c>
      <c r="D701" s="118">
        <v>1</v>
      </c>
      <c r="E701" s="118">
        <v>26</v>
      </c>
      <c r="F701" s="118">
        <v>8.0500000000000007</v>
      </c>
      <c r="G701" s="118">
        <v>9.68</v>
      </c>
    </row>
    <row r="702" spans="1:7" x14ac:dyDescent="0.35">
      <c r="A702" s="141" t="s">
        <v>12159</v>
      </c>
      <c r="B702" s="141" t="s">
        <v>12160</v>
      </c>
      <c r="C702" s="141" t="s">
        <v>6587</v>
      </c>
      <c r="D702" s="141">
        <v>1</v>
      </c>
      <c r="E702" s="141">
        <v>30</v>
      </c>
      <c r="F702" s="141">
        <v>8.0500000000000007</v>
      </c>
      <c r="G702" s="141">
        <v>9.68</v>
      </c>
    </row>
    <row r="703" spans="1:7" x14ac:dyDescent="0.35">
      <c r="A703" s="141" t="s">
        <v>12161</v>
      </c>
      <c r="B703" s="141" t="s">
        <v>12162</v>
      </c>
      <c r="C703" s="141" t="s">
        <v>6587</v>
      </c>
      <c r="D703" s="141">
        <v>2</v>
      </c>
      <c r="E703" s="141">
        <v>12</v>
      </c>
      <c r="F703" s="141">
        <v>8.0500000000000007</v>
      </c>
      <c r="G703" s="141">
        <v>9.68</v>
      </c>
    </row>
    <row r="704" spans="1:7" x14ac:dyDescent="0.35">
      <c r="A704" s="141" t="s">
        <v>12163</v>
      </c>
      <c r="B704" s="141" t="s">
        <v>12164</v>
      </c>
      <c r="C704" s="141" t="s">
        <v>6587</v>
      </c>
      <c r="D704" s="141">
        <v>1</v>
      </c>
      <c r="E704" s="141">
        <v>40</v>
      </c>
      <c r="F704" s="141">
        <v>8.0500000000000007</v>
      </c>
      <c r="G704" s="141">
        <v>9.68</v>
      </c>
    </row>
    <row r="705" spans="1:7" x14ac:dyDescent="0.35">
      <c r="A705" s="141" t="s">
        <v>12165</v>
      </c>
      <c r="B705" s="141" t="s">
        <v>12166</v>
      </c>
      <c r="C705" s="141" t="s">
        <v>6587</v>
      </c>
      <c r="D705" s="141">
        <v>1</v>
      </c>
      <c r="E705" s="141">
        <v>40</v>
      </c>
      <c r="F705" s="141">
        <v>8.0500000000000007</v>
      </c>
      <c r="G705" s="141">
        <v>9.68</v>
      </c>
    </row>
    <row r="706" spans="1:7" x14ac:dyDescent="0.35">
      <c r="A706" s="141" t="s">
        <v>12167</v>
      </c>
      <c r="B706" s="141" t="s">
        <v>12168</v>
      </c>
      <c r="C706" s="141" t="s">
        <v>6587</v>
      </c>
      <c r="D706" s="141">
        <v>1</v>
      </c>
      <c r="E706" s="141">
        <v>40</v>
      </c>
      <c r="F706" s="141">
        <v>8.0500000000000007</v>
      </c>
      <c r="G706" s="141">
        <v>9.68</v>
      </c>
    </row>
    <row r="707" spans="1:7" x14ac:dyDescent="0.35">
      <c r="A707" s="141" t="s">
        <v>12169</v>
      </c>
      <c r="B707" s="141" t="s">
        <v>12170</v>
      </c>
      <c r="C707" s="141" t="s">
        <v>6587</v>
      </c>
      <c r="D707" s="141">
        <v>1</v>
      </c>
      <c r="E707" s="141">
        <v>40</v>
      </c>
      <c r="F707" s="141">
        <v>8.0500000000000007</v>
      </c>
      <c r="G707" s="141">
        <v>9.68</v>
      </c>
    </row>
    <row r="708" spans="1:7" x14ac:dyDescent="0.35">
      <c r="A708" s="141" t="s">
        <v>12171</v>
      </c>
      <c r="B708" s="141" t="s">
        <v>12172</v>
      </c>
      <c r="C708" s="141" t="s">
        <v>6587</v>
      </c>
      <c r="D708" s="141">
        <v>1</v>
      </c>
      <c r="E708" s="141">
        <v>40</v>
      </c>
      <c r="F708" s="141">
        <v>8.0500000000000007</v>
      </c>
      <c r="G708" s="141">
        <v>9.68</v>
      </c>
    </row>
    <row r="709" spans="1:7" x14ac:dyDescent="0.35">
      <c r="A709" s="141" t="s">
        <v>12173</v>
      </c>
      <c r="B709" s="141" t="s">
        <v>12174</v>
      </c>
      <c r="C709" s="141" t="s">
        <v>6587</v>
      </c>
      <c r="D709" s="141">
        <v>1</v>
      </c>
      <c r="E709" s="141">
        <v>12</v>
      </c>
      <c r="F709" s="141">
        <v>8.0500000000000007</v>
      </c>
      <c r="G709" s="141">
        <v>9.68</v>
      </c>
    </row>
    <row r="710" spans="1:7" x14ac:dyDescent="0.35">
      <c r="A710" s="141" t="s">
        <v>12175</v>
      </c>
      <c r="B710" s="141" t="s">
        <v>12176</v>
      </c>
      <c r="C710" s="141" t="s">
        <v>6587</v>
      </c>
      <c r="D710" s="141">
        <v>1</v>
      </c>
      <c r="E710" s="141">
        <v>12</v>
      </c>
      <c r="F710" s="141">
        <v>8.0500000000000007</v>
      </c>
      <c r="G710" s="141">
        <v>9.68</v>
      </c>
    </row>
    <row r="711" spans="1:7" x14ac:dyDescent="0.35">
      <c r="A711" s="141" t="s">
        <v>12177</v>
      </c>
      <c r="B711" s="141" t="s">
        <v>12178</v>
      </c>
      <c r="C711" s="141" t="s">
        <v>6587</v>
      </c>
      <c r="D711" s="141">
        <v>1</v>
      </c>
      <c r="E711" s="141">
        <v>12</v>
      </c>
      <c r="F711" s="141">
        <v>8.0500000000000007</v>
      </c>
      <c r="G711" s="141">
        <v>9.68</v>
      </c>
    </row>
    <row r="712" spans="1:7" x14ac:dyDescent="0.35">
      <c r="A712" s="141" t="s">
        <v>12179</v>
      </c>
      <c r="B712" s="141" t="s">
        <v>12180</v>
      </c>
      <c r="C712" s="141" t="s">
        <v>6587</v>
      </c>
      <c r="D712" s="141">
        <v>1</v>
      </c>
      <c r="E712" s="141">
        <v>12</v>
      </c>
      <c r="F712" s="141">
        <v>8.0500000000000007</v>
      </c>
      <c r="G712" s="141">
        <v>9.68</v>
      </c>
    </row>
    <row r="713" spans="1:7" x14ac:dyDescent="0.35">
      <c r="A713" s="141" t="s">
        <v>12181</v>
      </c>
      <c r="B713" s="141" t="s">
        <v>12182</v>
      </c>
      <c r="C713" s="141" t="s">
        <v>6587</v>
      </c>
      <c r="D713" s="141">
        <v>1</v>
      </c>
      <c r="E713" s="141">
        <v>45</v>
      </c>
      <c r="F713" s="141">
        <v>8.0500000000000007</v>
      </c>
      <c r="G713" s="141">
        <v>9.68</v>
      </c>
    </row>
    <row r="714" spans="1:7" x14ac:dyDescent="0.35">
      <c r="A714" s="141" t="s">
        <v>12183</v>
      </c>
      <c r="B714" s="141" t="s">
        <v>12184</v>
      </c>
      <c r="C714" s="141" t="s">
        <v>6587</v>
      </c>
      <c r="D714" s="141">
        <v>1</v>
      </c>
      <c r="E714" s="141">
        <v>45</v>
      </c>
      <c r="F714" s="141">
        <v>8.0500000000000007</v>
      </c>
      <c r="G714" s="141">
        <v>9.68</v>
      </c>
    </row>
    <row r="715" spans="1:7" x14ac:dyDescent="0.35">
      <c r="A715" s="141" t="s">
        <v>12185</v>
      </c>
      <c r="B715" s="141" t="s">
        <v>12186</v>
      </c>
      <c r="C715" s="141" t="s">
        <v>6587</v>
      </c>
      <c r="D715" s="141">
        <v>1</v>
      </c>
      <c r="E715" s="141">
        <v>45</v>
      </c>
      <c r="F715" s="141">
        <v>8.0500000000000007</v>
      </c>
      <c r="G715" s="141">
        <v>9.68</v>
      </c>
    </row>
    <row r="716" spans="1:7" x14ac:dyDescent="0.35">
      <c r="A716" s="141" t="s">
        <v>12187</v>
      </c>
      <c r="B716" s="141" t="s">
        <v>12188</v>
      </c>
      <c r="C716" s="141" t="s">
        <v>6587</v>
      </c>
      <c r="D716" s="141">
        <v>2</v>
      </c>
      <c r="E716" s="141">
        <v>45</v>
      </c>
      <c r="F716" s="141">
        <v>8.0500000000000007</v>
      </c>
      <c r="G716" s="141">
        <v>9.68</v>
      </c>
    </row>
    <row r="717" spans="1:7" x14ac:dyDescent="0.35">
      <c r="A717" s="141" t="s">
        <v>12189</v>
      </c>
      <c r="B717" s="141" t="s">
        <v>12190</v>
      </c>
      <c r="C717" s="141" t="s">
        <v>6587</v>
      </c>
      <c r="D717" s="141">
        <v>1</v>
      </c>
      <c r="E717" s="141">
        <v>45</v>
      </c>
      <c r="F717" s="141">
        <v>8.0500000000000007</v>
      </c>
      <c r="G717" s="141">
        <v>9.68</v>
      </c>
    </row>
    <row r="718" spans="1:7" x14ac:dyDescent="0.35">
      <c r="A718" s="141" t="s">
        <v>12191</v>
      </c>
      <c r="B718" s="141" t="s">
        <v>12192</v>
      </c>
      <c r="C718" s="141" t="s">
        <v>6587</v>
      </c>
      <c r="D718" s="141">
        <v>1</v>
      </c>
      <c r="E718" s="141">
        <v>45</v>
      </c>
      <c r="F718" s="141">
        <v>8.0500000000000007</v>
      </c>
      <c r="G718" s="141">
        <v>9.68</v>
      </c>
    </row>
    <row r="719" spans="1:7" x14ac:dyDescent="0.35">
      <c r="A719" s="118" t="s">
        <v>6585</v>
      </c>
      <c r="B719" s="118" t="s">
        <v>6586</v>
      </c>
      <c r="C719" s="118" t="s">
        <v>6587</v>
      </c>
      <c r="D719" s="118">
        <v>2</v>
      </c>
      <c r="E719" s="118">
        <v>15</v>
      </c>
      <c r="F719" s="118">
        <v>8.0500000000000007</v>
      </c>
      <c r="G719" s="118">
        <v>9.68</v>
      </c>
    </row>
    <row r="720" spans="1:7" x14ac:dyDescent="0.35">
      <c r="A720" s="118" t="s">
        <v>6588</v>
      </c>
      <c r="B720" s="118" t="s">
        <v>6589</v>
      </c>
      <c r="C720" s="118" t="s">
        <v>6587</v>
      </c>
      <c r="D720" s="118">
        <v>2</v>
      </c>
      <c r="E720" s="118">
        <v>30</v>
      </c>
      <c r="F720" s="118">
        <v>8.0500000000000007</v>
      </c>
      <c r="G720" s="118">
        <v>9.68</v>
      </c>
    </row>
    <row r="721" spans="1:7" x14ac:dyDescent="0.35">
      <c r="A721" s="118" t="s">
        <v>6590</v>
      </c>
      <c r="B721" s="118" t="s">
        <v>6591</v>
      </c>
      <c r="C721" s="118" t="s">
        <v>6587</v>
      </c>
      <c r="D721" s="118">
        <v>2</v>
      </c>
      <c r="E721" s="118">
        <v>30</v>
      </c>
      <c r="F721" s="118">
        <v>8.0500000000000007</v>
      </c>
      <c r="G721" s="118">
        <v>9.68</v>
      </c>
    </row>
    <row r="722" spans="1:7" x14ac:dyDescent="0.35">
      <c r="A722" s="118" t="s">
        <v>6592</v>
      </c>
      <c r="B722" s="118" t="s">
        <v>6593</v>
      </c>
      <c r="C722" s="118" t="s">
        <v>6587</v>
      </c>
      <c r="D722" s="118">
        <v>2</v>
      </c>
      <c r="E722" s="118">
        <v>50</v>
      </c>
      <c r="F722" s="118">
        <v>8.0500000000000007</v>
      </c>
      <c r="G722" s="118">
        <v>9.68</v>
      </c>
    </row>
    <row r="723" spans="1:7" x14ac:dyDescent="0.35">
      <c r="A723" s="118" t="s">
        <v>6594</v>
      </c>
      <c r="B723" s="118" t="s">
        <v>6595</v>
      </c>
      <c r="C723" s="118" t="s">
        <v>6587</v>
      </c>
      <c r="D723" s="118">
        <v>1</v>
      </c>
      <c r="E723" s="118">
        <v>20</v>
      </c>
      <c r="F723" s="118">
        <v>8.0500000000000007</v>
      </c>
      <c r="G723" s="118">
        <v>9.68</v>
      </c>
    </row>
    <row r="724" spans="1:7" x14ac:dyDescent="0.35">
      <c r="A724" s="141" t="s">
        <v>12193</v>
      </c>
      <c r="B724" s="141" t="s">
        <v>12194</v>
      </c>
      <c r="C724" s="141" t="s">
        <v>6587</v>
      </c>
      <c r="D724" s="141">
        <v>2</v>
      </c>
      <c r="E724" s="141">
        <v>30</v>
      </c>
      <c r="F724" s="141">
        <v>8.0500000000000007</v>
      </c>
      <c r="G724" s="141">
        <v>9.68</v>
      </c>
    </row>
    <row r="725" spans="1:7" x14ac:dyDescent="0.35">
      <c r="A725" s="118" t="s">
        <v>6596</v>
      </c>
      <c r="B725" s="118" t="s">
        <v>6597</v>
      </c>
      <c r="C725" s="118" t="s">
        <v>6587</v>
      </c>
      <c r="D725" s="118">
        <v>1</v>
      </c>
      <c r="E725" s="118">
        <v>21</v>
      </c>
      <c r="F725" s="118">
        <v>8.0500000000000007</v>
      </c>
      <c r="G725" s="118">
        <v>9.68</v>
      </c>
    </row>
    <row r="726" spans="1:7" x14ac:dyDescent="0.35">
      <c r="A726" s="141" t="s">
        <v>12196</v>
      </c>
      <c r="B726" s="141" t="s">
        <v>12197</v>
      </c>
      <c r="C726" s="141" t="s">
        <v>6587</v>
      </c>
      <c r="D726" s="141">
        <v>1</v>
      </c>
      <c r="E726" s="141">
        <v>30</v>
      </c>
      <c r="F726" s="141">
        <v>8.0500000000000007</v>
      </c>
      <c r="G726" s="141">
        <v>9.68</v>
      </c>
    </row>
    <row r="727" spans="1:7" x14ac:dyDescent="0.35">
      <c r="A727" s="118" t="s">
        <v>12198</v>
      </c>
      <c r="B727" s="118" t="s">
        <v>5424</v>
      </c>
      <c r="C727" s="118" t="s">
        <v>6587</v>
      </c>
      <c r="D727" s="118">
        <v>2</v>
      </c>
      <c r="E727" s="118">
        <v>30</v>
      </c>
      <c r="F727" s="118">
        <v>8.0500000000000007</v>
      </c>
      <c r="G727" s="118">
        <v>9.68</v>
      </c>
    </row>
    <row r="728" spans="1:7" x14ac:dyDescent="0.35">
      <c r="A728" s="118" t="s">
        <v>6598</v>
      </c>
      <c r="B728" s="118" t="s">
        <v>6599</v>
      </c>
      <c r="C728" s="118" t="s">
        <v>6587</v>
      </c>
      <c r="D728" s="118">
        <v>2</v>
      </c>
      <c r="E728" s="118">
        <v>20</v>
      </c>
      <c r="F728" s="118">
        <v>8.0500000000000007</v>
      </c>
      <c r="G728" s="118">
        <v>9.68</v>
      </c>
    </row>
    <row r="729" spans="1:7" x14ac:dyDescent="0.35">
      <c r="A729" s="118" t="s">
        <v>6600</v>
      </c>
      <c r="B729" s="118" t="s">
        <v>6601</v>
      </c>
      <c r="C729" s="118" t="s">
        <v>6587</v>
      </c>
      <c r="D729" s="118">
        <v>1</v>
      </c>
      <c r="E729" s="118">
        <v>30</v>
      </c>
      <c r="F729" s="118">
        <v>8.0500000000000007</v>
      </c>
      <c r="G729" s="118">
        <v>9.68</v>
      </c>
    </row>
    <row r="730" spans="1:7" x14ac:dyDescent="0.35">
      <c r="A730" s="118" t="s">
        <v>6602</v>
      </c>
      <c r="B730" s="118" t="s">
        <v>6603</v>
      </c>
      <c r="C730" s="118" t="s">
        <v>6587</v>
      </c>
      <c r="D730" s="118">
        <v>3</v>
      </c>
      <c r="E730" s="118">
        <v>30</v>
      </c>
      <c r="F730" s="118">
        <v>8.0500000000000007</v>
      </c>
      <c r="G730" s="118">
        <v>9.68</v>
      </c>
    </row>
    <row r="731" spans="1:7" x14ac:dyDescent="0.35">
      <c r="A731" s="118" t="s">
        <v>6604</v>
      </c>
      <c r="B731" s="118" t="s">
        <v>6605</v>
      </c>
      <c r="C731" s="118" t="s">
        <v>6587</v>
      </c>
      <c r="D731" s="118">
        <v>3</v>
      </c>
      <c r="E731" s="118">
        <v>20</v>
      </c>
      <c r="F731" s="118">
        <v>8.0500000000000007</v>
      </c>
      <c r="G731" s="118">
        <v>9.68</v>
      </c>
    </row>
    <row r="732" spans="1:7" x14ac:dyDescent="0.35">
      <c r="A732" s="118" t="s">
        <v>6606</v>
      </c>
      <c r="B732" s="118" t="s">
        <v>6607</v>
      </c>
      <c r="C732" s="118" t="s">
        <v>6587</v>
      </c>
      <c r="D732" s="118">
        <v>2</v>
      </c>
      <c r="E732" s="118">
        <v>30</v>
      </c>
      <c r="F732" s="118">
        <v>8.0500000000000007</v>
      </c>
      <c r="G732" s="118">
        <v>9.68</v>
      </c>
    </row>
    <row r="733" spans="1:7" x14ac:dyDescent="0.35">
      <c r="A733" s="118" t="s">
        <v>6608</v>
      </c>
      <c r="B733" s="118" t="s">
        <v>6609</v>
      </c>
      <c r="C733" s="118" t="s">
        <v>6587</v>
      </c>
      <c r="D733" s="118">
        <v>4</v>
      </c>
      <c r="E733" s="118">
        <v>210</v>
      </c>
      <c r="F733" s="118">
        <v>8.0500000000000007</v>
      </c>
      <c r="G733" s="118">
        <v>9.68</v>
      </c>
    </row>
    <row r="734" spans="1:7" x14ac:dyDescent="0.35">
      <c r="A734" s="118" t="s">
        <v>6610</v>
      </c>
      <c r="B734" s="118" t="s">
        <v>6611</v>
      </c>
      <c r="C734" s="118" t="s">
        <v>6587</v>
      </c>
      <c r="D734" s="118">
        <v>1</v>
      </c>
      <c r="E734" s="118">
        <v>5</v>
      </c>
      <c r="F734" s="118">
        <v>8.0500000000000007</v>
      </c>
      <c r="G734" s="118">
        <v>9.68</v>
      </c>
    </row>
    <row r="735" spans="1:7" x14ac:dyDescent="0.35">
      <c r="A735" s="141" t="s">
        <v>12199</v>
      </c>
      <c r="B735" s="141" t="s">
        <v>12200</v>
      </c>
      <c r="C735" s="141" t="s">
        <v>6587</v>
      </c>
      <c r="D735" s="141">
        <v>1</v>
      </c>
      <c r="E735" s="141">
        <v>12</v>
      </c>
      <c r="F735" s="141">
        <v>8.0500000000000007</v>
      </c>
      <c r="G735" s="141">
        <v>9.68</v>
      </c>
    </row>
    <row r="736" spans="1:7" x14ac:dyDescent="0.35">
      <c r="A736" s="141" t="s">
        <v>12201</v>
      </c>
      <c r="B736" s="141" t="s">
        <v>12202</v>
      </c>
      <c r="C736" s="141" t="s">
        <v>6587</v>
      </c>
      <c r="D736" s="141">
        <v>2</v>
      </c>
      <c r="E736" s="141">
        <v>15</v>
      </c>
      <c r="F736" s="141">
        <v>8.0500000000000007</v>
      </c>
      <c r="G736" s="141">
        <v>9.68</v>
      </c>
    </row>
    <row r="737" spans="1:7" x14ac:dyDescent="0.35">
      <c r="A737" s="141" t="s">
        <v>12203</v>
      </c>
      <c r="B737" s="141" t="s">
        <v>12204</v>
      </c>
      <c r="C737" s="141" t="s">
        <v>6587</v>
      </c>
      <c r="D737" s="141">
        <v>2</v>
      </c>
      <c r="E737" s="141">
        <v>20</v>
      </c>
      <c r="F737" s="141">
        <v>8.0500000000000007</v>
      </c>
      <c r="G737" s="141">
        <v>9.68</v>
      </c>
    </row>
    <row r="738" spans="1:7" x14ac:dyDescent="0.35">
      <c r="A738" s="141" t="s">
        <v>12205</v>
      </c>
      <c r="B738" s="141" t="s">
        <v>12206</v>
      </c>
      <c r="C738" s="141" t="s">
        <v>6587</v>
      </c>
      <c r="D738" s="141">
        <v>2</v>
      </c>
      <c r="E738" s="141">
        <v>30</v>
      </c>
      <c r="F738" s="141">
        <v>8.0500000000000007</v>
      </c>
      <c r="G738" s="141">
        <v>9.68</v>
      </c>
    </row>
    <row r="739" spans="1:7" x14ac:dyDescent="0.35">
      <c r="A739" s="141" t="s">
        <v>12207</v>
      </c>
      <c r="B739" s="141" t="s">
        <v>12208</v>
      </c>
      <c r="C739" s="141" t="s">
        <v>6587</v>
      </c>
      <c r="D739" s="141">
        <v>2</v>
      </c>
      <c r="E739" s="141">
        <v>20</v>
      </c>
      <c r="F739" s="141">
        <v>8.0500000000000007</v>
      </c>
      <c r="G739" s="141">
        <v>9.68</v>
      </c>
    </row>
    <row r="740" spans="1:7" x14ac:dyDescent="0.35">
      <c r="A740" s="118" t="s">
        <v>12209</v>
      </c>
      <c r="B740" s="118" t="s">
        <v>12210</v>
      </c>
      <c r="C740" s="118" t="s">
        <v>6587</v>
      </c>
      <c r="D740" s="118">
        <v>1</v>
      </c>
      <c r="E740" s="118">
        <v>5</v>
      </c>
      <c r="F740" s="118">
        <v>8.0500000000000007</v>
      </c>
      <c r="G740" s="118">
        <v>9.68</v>
      </c>
    </row>
    <row r="741" spans="1:7" x14ac:dyDescent="0.35">
      <c r="A741" s="118" t="s">
        <v>6612</v>
      </c>
      <c r="B741" s="118" t="s">
        <v>6613</v>
      </c>
      <c r="C741" s="118" t="s">
        <v>6587</v>
      </c>
      <c r="D741" s="118">
        <v>1</v>
      </c>
      <c r="E741" s="118">
        <v>60</v>
      </c>
      <c r="F741" s="118">
        <v>8.0500000000000007</v>
      </c>
      <c r="G741" s="118">
        <v>9.68</v>
      </c>
    </row>
    <row r="742" spans="1:7" x14ac:dyDescent="0.35">
      <c r="A742" s="141" t="s">
        <v>12212</v>
      </c>
      <c r="B742" s="141" t="s">
        <v>12213</v>
      </c>
      <c r="C742" s="141" t="s">
        <v>6587</v>
      </c>
      <c r="D742" s="141">
        <v>2</v>
      </c>
      <c r="E742" s="141">
        <v>40</v>
      </c>
      <c r="F742" s="141">
        <v>8.0500000000000007</v>
      </c>
      <c r="G742" s="141">
        <v>9.68</v>
      </c>
    </row>
    <row r="743" spans="1:7" x14ac:dyDescent="0.35">
      <c r="A743" s="141" t="s">
        <v>12214</v>
      </c>
      <c r="B743" s="141" t="s">
        <v>12215</v>
      </c>
      <c r="C743" s="141" t="s">
        <v>6587</v>
      </c>
      <c r="D743" s="141">
        <v>2</v>
      </c>
      <c r="E743" s="141">
        <v>25</v>
      </c>
      <c r="F743" s="141">
        <v>8.0500000000000007</v>
      </c>
      <c r="G743" s="141">
        <v>9.68</v>
      </c>
    </row>
    <row r="744" spans="1:7" x14ac:dyDescent="0.35">
      <c r="A744" s="141" t="s">
        <v>12216</v>
      </c>
      <c r="B744" s="141" t="s">
        <v>12217</v>
      </c>
      <c r="C744" s="141" t="s">
        <v>6587</v>
      </c>
      <c r="D744" s="141">
        <v>2</v>
      </c>
      <c r="E744" s="141">
        <v>30</v>
      </c>
      <c r="F744" s="141">
        <v>8.0500000000000007</v>
      </c>
      <c r="G744" s="141">
        <v>9.68</v>
      </c>
    </row>
    <row r="745" spans="1:7" x14ac:dyDescent="0.35">
      <c r="A745" s="141" t="s">
        <v>12218</v>
      </c>
      <c r="B745" s="141" t="s">
        <v>12219</v>
      </c>
      <c r="C745" s="141" t="s">
        <v>6587</v>
      </c>
      <c r="D745" s="141">
        <v>2</v>
      </c>
      <c r="E745" s="141">
        <v>25</v>
      </c>
      <c r="F745" s="141">
        <v>8.0500000000000007</v>
      </c>
      <c r="G745" s="141">
        <v>9.68</v>
      </c>
    </row>
    <row r="746" spans="1:7" x14ac:dyDescent="0.35">
      <c r="A746" s="141" t="s">
        <v>12220</v>
      </c>
      <c r="B746" s="141" t="s">
        <v>12221</v>
      </c>
      <c r="C746" s="141" t="s">
        <v>6587</v>
      </c>
      <c r="D746" s="141">
        <v>1</v>
      </c>
      <c r="E746" s="141">
        <v>60</v>
      </c>
      <c r="F746" s="141">
        <v>8.0500000000000007</v>
      </c>
      <c r="G746" s="141">
        <v>9.68</v>
      </c>
    </row>
    <row r="747" spans="1:7" x14ac:dyDescent="0.35">
      <c r="A747" s="141" t="s">
        <v>12222</v>
      </c>
      <c r="B747" s="141" t="s">
        <v>12223</v>
      </c>
      <c r="C747" s="141" t="s">
        <v>6587</v>
      </c>
      <c r="D747" s="141">
        <v>1</v>
      </c>
      <c r="E747" s="141">
        <v>30</v>
      </c>
      <c r="F747" s="141">
        <v>8.0500000000000007</v>
      </c>
      <c r="G747" s="141">
        <v>9.68</v>
      </c>
    </row>
    <row r="748" spans="1:7" x14ac:dyDescent="0.35">
      <c r="A748" s="141" t="s">
        <v>12224</v>
      </c>
      <c r="B748" s="141" t="s">
        <v>12225</v>
      </c>
      <c r="C748" s="141" t="s">
        <v>6587</v>
      </c>
      <c r="D748" s="141">
        <v>1</v>
      </c>
      <c r="E748" s="141">
        <v>45</v>
      </c>
      <c r="F748" s="141">
        <v>8.0500000000000007</v>
      </c>
      <c r="G748" s="141">
        <v>9.68</v>
      </c>
    </row>
    <row r="749" spans="1:7" x14ac:dyDescent="0.35">
      <c r="A749" s="141" t="s">
        <v>12226</v>
      </c>
      <c r="B749" s="141" t="s">
        <v>12227</v>
      </c>
      <c r="C749" s="141" t="s">
        <v>6587</v>
      </c>
      <c r="D749" s="141">
        <v>1</v>
      </c>
      <c r="E749" s="141">
        <v>45</v>
      </c>
      <c r="F749" s="141">
        <v>8.0500000000000007</v>
      </c>
      <c r="G749" s="141">
        <v>9.68</v>
      </c>
    </row>
    <row r="750" spans="1:7" x14ac:dyDescent="0.35">
      <c r="A750" s="141" t="s">
        <v>12228</v>
      </c>
      <c r="B750" s="141" t="s">
        <v>12229</v>
      </c>
      <c r="C750" s="141" t="s">
        <v>6587</v>
      </c>
      <c r="D750" s="141">
        <v>1</v>
      </c>
      <c r="E750" s="141">
        <v>45</v>
      </c>
      <c r="F750" s="141">
        <v>8.0500000000000007</v>
      </c>
      <c r="G750" s="141">
        <v>9.68</v>
      </c>
    </row>
    <row r="751" spans="1:7" x14ac:dyDescent="0.35">
      <c r="A751" s="141" t="s">
        <v>12230</v>
      </c>
      <c r="B751" s="141" t="s">
        <v>12231</v>
      </c>
      <c r="C751" s="141" t="s">
        <v>6587</v>
      </c>
      <c r="D751" s="141">
        <v>2</v>
      </c>
      <c r="E751" s="141">
        <v>45</v>
      </c>
      <c r="F751" s="141">
        <v>8.0500000000000007</v>
      </c>
      <c r="G751" s="141">
        <v>9.68</v>
      </c>
    </row>
    <row r="752" spans="1:7" x14ac:dyDescent="0.35">
      <c r="A752" s="141" t="s">
        <v>12232</v>
      </c>
      <c r="B752" s="141" t="s">
        <v>12233</v>
      </c>
      <c r="C752" s="141" t="s">
        <v>6587</v>
      </c>
      <c r="D752" s="141">
        <v>2</v>
      </c>
      <c r="E752" s="141">
        <v>45</v>
      </c>
      <c r="F752" s="141">
        <v>8.0500000000000007</v>
      </c>
      <c r="G752" s="141">
        <v>9.68</v>
      </c>
    </row>
    <row r="753" spans="1:7" x14ac:dyDescent="0.35">
      <c r="A753" s="141" t="s">
        <v>12234</v>
      </c>
      <c r="B753" s="141" t="s">
        <v>12235</v>
      </c>
      <c r="C753" s="141" t="s">
        <v>6587</v>
      </c>
      <c r="D753" s="141">
        <v>2</v>
      </c>
      <c r="E753" s="141">
        <v>45</v>
      </c>
      <c r="F753" s="141">
        <v>8.0500000000000007</v>
      </c>
      <c r="G753" s="141">
        <v>9.68</v>
      </c>
    </row>
    <row r="754" spans="1:7" x14ac:dyDescent="0.35">
      <c r="A754" s="141" t="s">
        <v>12236</v>
      </c>
      <c r="B754" s="141" t="s">
        <v>12237</v>
      </c>
      <c r="C754" s="141" t="s">
        <v>6587</v>
      </c>
      <c r="D754" s="141">
        <v>2</v>
      </c>
      <c r="E754" s="141">
        <v>45</v>
      </c>
      <c r="F754" s="141">
        <v>8.0500000000000007</v>
      </c>
      <c r="G754" s="141">
        <v>9.68</v>
      </c>
    </row>
    <row r="755" spans="1:7" x14ac:dyDescent="0.35">
      <c r="A755" s="141" t="s">
        <v>12238</v>
      </c>
      <c r="B755" s="141" t="s">
        <v>12239</v>
      </c>
      <c r="C755" s="141" t="s">
        <v>6587</v>
      </c>
      <c r="D755" s="141">
        <v>2</v>
      </c>
      <c r="E755" s="141">
        <v>45</v>
      </c>
      <c r="F755" s="141">
        <v>8.0500000000000007</v>
      </c>
      <c r="G755" s="141">
        <v>9.68</v>
      </c>
    </row>
    <row r="756" spans="1:7" x14ac:dyDescent="0.35">
      <c r="A756" s="141" t="s">
        <v>12240</v>
      </c>
      <c r="B756" s="141" t="s">
        <v>12241</v>
      </c>
      <c r="C756" s="141" t="s">
        <v>6587</v>
      </c>
      <c r="D756" s="141">
        <v>2</v>
      </c>
      <c r="E756" s="141">
        <v>45</v>
      </c>
      <c r="F756" s="141">
        <v>8.0500000000000007</v>
      </c>
      <c r="G756" s="141">
        <v>9.68</v>
      </c>
    </row>
    <row r="757" spans="1:7" x14ac:dyDescent="0.35">
      <c r="A757" s="141" t="s">
        <v>12242</v>
      </c>
      <c r="B757" s="141" t="s">
        <v>12243</v>
      </c>
      <c r="C757" s="141" t="s">
        <v>6587</v>
      </c>
      <c r="D757" s="141">
        <v>3</v>
      </c>
      <c r="E757" s="141">
        <v>45</v>
      </c>
      <c r="F757" s="141">
        <v>8.0500000000000007</v>
      </c>
      <c r="G757" s="141">
        <v>9.68</v>
      </c>
    </row>
    <row r="758" spans="1:7" x14ac:dyDescent="0.35">
      <c r="A758" s="141" t="s">
        <v>12244</v>
      </c>
      <c r="B758" s="141" t="s">
        <v>12245</v>
      </c>
      <c r="C758" s="141" t="s">
        <v>6587</v>
      </c>
      <c r="D758" s="141">
        <v>3</v>
      </c>
      <c r="E758" s="141">
        <v>45</v>
      </c>
      <c r="F758" s="141">
        <v>8.0500000000000007</v>
      </c>
      <c r="G758" s="141">
        <v>9.68</v>
      </c>
    </row>
    <row r="759" spans="1:7" x14ac:dyDescent="0.35">
      <c r="A759" s="141" t="s">
        <v>12246</v>
      </c>
      <c r="B759" s="141" t="s">
        <v>12247</v>
      </c>
      <c r="C759" s="141" t="s">
        <v>6587</v>
      </c>
      <c r="D759" s="141">
        <v>3</v>
      </c>
      <c r="E759" s="141">
        <v>45</v>
      </c>
      <c r="F759" s="141">
        <v>8.0500000000000007</v>
      </c>
      <c r="G759" s="141">
        <v>9.68</v>
      </c>
    </row>
    <row r="760" spans="1:7" x14ac:dyDescent="0.35">
      <c r="A760" s="141" t="s">
        <v>12248</v>
      </c>
      <c r="B760" s="141" t="s">
        <v>12249</v>
      </c>
      <c r="C760" s="141" t="s">
        <v>6587</v>
      </c>
      <c r="D760" s="141">
        <v>1</v>
      </c>
      <c r="E760" s="141">
        <v>30</v>
      </c>
      <c r="F760" s="141">
        <v>8.0500000000000007</v>
      </c>
      <c r="G760" s="141">
        <v>9.68</v>
      </c>
    </row>
    <row r="761" spans="1:7" x14ac:dyDescent="0.35">
      <c r="A761" s="141" t="s">
        <v>12250</v>
      </c>
      <c r="B761" s="141" t="s">
        <v>12251</v>
      </c>
      <c r="C761" s="141" t="s">
        <v>6587</v>
      </c>
      <c r="D761" s="141">
        <v>1</v>
      </c>
      <c r="E761" s="141">
        <v>30</v>
      </c>
      <c r="F761" s="141">
        <v>8.0500000000000007</v>
      </c>
      <c r="G761" s="141">
        <v>9.68</v>
      </c>
    </row>
    <row r="762" spans="1:7" x14ac:dyDescent="0.35">
      <c r="A762" s="141" t="s">
        <v>12252</v>
      </c>
      <c r="B762" s="141" t="s">
        <v>12253</v>
      </c>
      <c r="C762" s="141" t="s">
        <v>6587</v>
      </c>
      <c r="D762" s="141">
        <v>1</v>
      </c>
      <c r="E762" s="141">
        <v>30</v>
      </c>
      <c r="F762" s="141">
        <v>8.0500000000000007</v>
      </c>
      <c r="G762" s="141">
        <v>9.68</v>
      </c>
    </row>
    <row r="763" spans="1:7" x14ac:dyDescent="0.35">
      <c r="A763" s="118" t="s">
        <v>12254</v>
      </c>
      <c r="B763" s="118" t="s">
        <v>12255</v>
      </c>
      <c r="C763" s="118" t="s">
        <v>6587</v>
      </c>
      <c r="D763" s="118">
        <v>1</v>
      </c>
      <c r="E763" s="118">
        <v>20</v>
      </c>
      <c r="F763" s="118">
        <v>8.0500000000000007</v>
      </c>
      <c r="G763" s="118">
        <v>9.68</v>
      </c>
    </row>
    <row r="764" spans="1:7" x14ac:dyDescent="0.35">
      <c r="A764" s="141" t="s">
        <v>12256</v>
      </c>
      <c r="B764" s="141" t="s">
        <v>12257</v>
      </c>
      <c r="C764" s="141" t="s">
        <v>6587</v>
      </c>
      <c r="D764" s="141">
        <v>2</v>
      </c>
      <c r="E764" s="141">
        <v>30</v>
      </c>
      <c r="F764" s="141">
        <v>8.0500000000000007</v>
      </c>
      <c r="G764" s="141">
        <v>9.68</v>
      </c>
    </row>
    <row r="765" spans="1:7" x14ac:dyDescent="0.35">
      <c r="A765" s="141" t="s">
        <v>12258</v>
      </c>
      <c r="B765" s="141" t="s">
        <v>12259</v>
      </c>
      <c r="C765" s="141" t="s">
        <v>6587</v>
      </c>
      <c r="D765" s="141">
        <v>2</v>
      </c>
      <c r="E765" s="141">
        <v>40</v>
      </c>
      <c r="F765" s="141">
        <v>8.0500000000000007</v>
      </c>
      <c r="G765" s="141">
        <v>9.68</v>
      </c>
    </row>
    <row r="766" spans="1:7" x14ac:dyDescent="0.35">
      <c r="A766" s="118" t="s">
        <v>12260</v>
      </c>
      <c r="B766" s="118" t="s">
        <v>12261</v>
      </c>
      <c r="C766" s="118" t="s">
        <v>6587</v>
      </c>
      <c r="D766" s="118">
        <v>1</v>
      </c>
      <c r="E766" s="118">
        <v>30</v>
      </c>
      <c r="F766" s="118">
        <v>8.0500000000000007</v>
      </c>
      <c r="G766" s="118">
        <v>9.68</v>
      </c>
    </row>
    <row r="767" spans="1:7" x14ac:dyDescent="0.35">
      <c r="A767" s="141" t="s">
        <v>12262</v>
      </c>
      <c r="B767" s="141" t="s">
        <v>12263</v>
      </c>
      <c r="C767" s="141" t="s">
        <v>6587</v>
      </c>
      <c r="D767" s="141">
        <v>1</v>
      </c>
      <c r="E767" s="141">
        <v>30</v>
      </c>
      <c r="F767" s="141">
        <v>8.0500000000000007</v>
      </c>
      <c r="G767" s="141">
        <v>9.68</v>
      </c>
    </row>
    <row r="768" spans="1:7" x14ac:dyDescent="0.35">
      <c r="A768" s="141" t="s">
        <v>12264</v>
      </c>
      <c r="B768" s="141" t="s">
        <v>12265</v>
      </c>
      <c r="C768" s="141" t="s">
        <v>6587</v>
      </c>
      <c r="D768" s="141">
        <v>1</v>
      </c>
      <c r="E768" s="141">
        <v>30</v>
      </c>
      <c r="F768" s="141">
        <v>8.0500000000000007</v>
      </c>
      <c r="G768" s="141">
        <v>9.68</v>
      </c>
    </row>
    <row r="769" spans="1:7" x14ac:dyDescent="0.35">
      <c r="A769" s="141" t="s">
        <v>12266</v>
      </c>
      <c r="B769" s="141" t="s">
        <v>12267</v>
      </c>
      <c r="C769" s="141" t="s">
        <v>6587</v>
      </c>
      <c r="D769" s="141">
        <v>1</v>
      </c>
      <c r="E769" s="141">
        <v>20</v>
      </c>
      <c r="F769" s="141">
        <v>8.0500000000000007</v>
      </c>
      <c r="G769" s="141">
        <v>9.68</v>
      </c>
    </row>
    <row r="770" spans="1:7" x14ac:dyDescent="0.35">
      <c r="A770" s="141" t="s">
        <v>12268</v>
      </c>
      <c r="B770" s="141" t="s">
        <v>12269</v>
      </c>
      <c r="C770" s="141" t="s">
        <v>6587</v>
      </c>
      <c r="D770" s="141">
        <v>1</v>
      </c>
      <c r="E770" s="141">
        <v>30</v>
      </c>
      <c r="F770" s="141">
        <v>8.0500000000000007</v>
      </c>
      <c r="G770" s="141">
        <v>9.68</v>
      </c>
    </row>
    <row r="771" spans="1:7" x14ac:dyDescent="0.35">
      <c r="A771" s="118" t="s">
        <v>12270</v>
      </c>
      <c r="B771" s="118" t="s">
        <v>12271</v>
      </c>
      <c r="C771" s="118" t="s">
        <v>6587</v>
      </c>
      <c r="D771" s="118">
        <v>1</v>
      </c>
      <c r="E771" s="118">
        <v>30</v>
      </c>
      <c r="F771" s="118">
        <v>8.0500000000000007</v>
      </c>
      <c r="G771" s="118">
        <v>9.68</v>
      </c>
    </row>
    <row r="772" spans="1:7" x14ac:dyDescent="0.35">
      <c r="A772" s="141" t="s">
        <v>12272</v>
      </c>
      <c r="B772" s="141" t="s">
        <v>12273</v>
      </c>
      <c r="C772" s="141" t="s">
        <v>6587</v>
      </c>
      <c r="D772" s="141">
        <v>1</v>
      </c>
      <c r="E772" s="141">
        <v>30</v>
      </c>
      <c r="F772" s="141">
        <v>8.0500000000000007</v>
      </c>
      <c r="G772" s="141">
        <v>9.68</v>
      </c>
    </row>
    <row r="773" spans="1:7" x14ac:dyDescent="0.35">
      <c r="A773" s="118" t="s">
        <v>6618</v>
      </c>
      <c r="B773" s="118" t="s">
        <v>6619</v>
      </c>
      <c r="C773" s="118" t="s">
        <v>6587</v>
      </c>
      <c r="D773" s="118">
        <v>1</v>
      </c>
      <c r="E773" s="118">
        <v>20</v>
      </c>
      <c r="F773" s="118">
        <v>8.0500000000000007</v>
      </c>
      <c r="G773" s="118">
        <v>9.68</v>
      </c>
    </row>
    <row r="774" spans="1:7" x14ac:dyDescent="0.35">
      <c r="A774" s="141" t="s">
        <v>12275</v>
      </c>
      <c r="B774" s="141" t="s">
        <v>12276</v>
      </c>
      <c r="C774" s="141" t="s">
        <v>6587</v>
      </c>
      <c r="D774" s="141">
        <v>1</v>
      </c>
      <c r="E774" s="141">
        <v>30</v>
      </c>
      <c r="F774" s="141">
        <v>8.0500000000000007</v>
      </c>
      <c r="G774" s="141">
        <v>9.68</v>
      </c>
    </row>
    <row r="775" spans="1:7" x14ac:dyDescent="0.35">
      <c r="A775" s="141" t="s">
        <v>12277</v>
      </c>
      <c r="B775" s="141" t="s">
        <v>12278</v>
      </c>
      <c r="C775" s="141" t="s">
        <v>6587</v>
      </c>
      <c r="D775" s="141">
        <v>2</v>
      </c>
      <c r="E775" s="141">
        <v>30</v>
      </c>
      <c r="F775" s="141">
        <v>8.0500000000000007</v>
      </c>
      <c r="G775" s="141">
        <v>9.68</v>
      </c>
    </row>
    <row r="776" spans="1:7" x14ac:dyDescent="0.35">
      <c r="A776" s="118" t="s">
        <v>12279</v>
      </c>
      <c r="B776" s="118" t="s">
        <v>12280</v>
      </c>
      <c r="C776" s="118" t="s">
        <v>6587</v>
      </c>
      <c r="D776" s="118">
        <v>1</v>
      </c>
      <c r="E776" s="118">
        <v>16</v>
      </c>
      <c r="F776" s="118">
        <v>8.0500000000000007</v>
      </c>
      <c r="G776" s="118">
        <v>9.68</v>
      </c>
    </row>
    <row r="777" spans="1:7" x14ac:dyDescent="0.35">
      <c r="A777" s="118" t="s">
        <v>6620</v>
      </c>
      <c r="B777" s="118" t="s">
        <v>6621</v>
      </c>
      <c r="C777" s="118" t="s">
        <v>6587</v>
      </c>
      <c r="D777" s="118">
        <v>1</v>
      </c>
      <c r="E777" s="118">
        <v>240</v>
      </c>
      <c r="F777" s="118">
        <v>8.0500000000000007</v>
      </c>
      <c r="G777" s="118">
        <v>9.68</v>
      </c>
    </row>
    <row r="778" spans="1:7" x14ac:dyDescent="0.35">
      <c r="A778" s="118" t="s">
        <v>6622</v>
      </c>
      <c r="B778" s="118" t="s">
        <v>6623</v>
      </c>
      <c r="C778" s="118" t="s">
        <v>6587</v>
      </c>
      <c r="D778" s="118">
        <v>1</v>
      </c>
      <c r="E778" s="118">
        <v>240</v>
      </c>
      <c r="F778" s="118">
        <v>8.0500000000000007</v>
      </c>
      <c r="G778" s="118">
        <v>9.68</v>
      </c>
    </row>
    <row r="779" spans="1:7" x14ac:dyDescent="0.35">
      <c r="A779" s="118" t="s">
        <v>6624</v>
      </c>
      <c r="B779" s="118" t="s">
        <v>6625</v>
      </c>
      <c r="C779" s="118" t="s">
        <v>6587</v>
      </c>
      <c r="D779" s="118">
        <v>1</v>
      </c>
      <c r="E779" s="118">
        <v>175</v>
      </c>
      <c r="F779" s="118">
        <v>8.0500000000000007</v>
      </c>
      <c r="G779" s="118">
        <v>9.68</v>
      </c>
    </row>
    <row r="780" spans="1:7" x14ac:dyDescent="0.35">
      <c r="A780" s="141" t="s">
        <v>12281</v>
      </c>
      <c r="B780" s="141" t="s">
        <v>12282</v>
      </c>
      <c r="C780" s="141" t="s">
        <v>6587</v>
      </c>
      <c r="D780" s="141">
        <v>3</v>
      </c>
      <c r="E780" s="141">
        <v>40</v>
      </c>
      <c r="F780" s="141">
        <v>8.0500000000000007</v>
      </c>
      <c r="G780" s="141">
        <v>9.68</v>
      </c>
    </row>
    <row r="781" spans="1:7" x14ac:dyDescent="0.35">
      <c r="A781" s="141" t="s">
        <v>12283</v>
      </c>
      <c r="B781" s="141" t="s">
        <v>12284</v>
      </c>
      <c r="C781" s="141" t="s">
        <v>6587</v>
      </c>
      <c r="D781" s="141">
        <v>3</v>
      </c>
      <c r="E781" s="141">
        <v>20</v>
      </c>
      <c r="F781" s="141">
        <v>8.0500000000000007</v>
      </c>
      <c r="G781" s="141">
        <v>9.68</v>
      </c>
    </row>
    <row r="782" spans="1:7" x14ac:dyDescent="0.35">
      <c r="A782" s="118" t="s">
        <v>6614</v>
      </c>
      <c r="B782" s="118" t="s">
        <v>6615</v>
      </c>
      <c r="C782" s="118" t="s">
        <v>6587</v>
      </c>
      <c r="D782" s="118">
        <v>2</v>
      </c>
      <c r="E782" s="118">
        <v>30</v>
      </c>
      <c r="F782" s="118">
        <v>8.0500000000000007</v>
      </c>
      <c r="G782" s="118">
        <v>9.68</v>
      </c>
    </row>
    <row r="783" spans="1:7" x14ac:dyDescent="0.35">
      <c r="A783" s="118" t="s">
        <v>6616</v>
      </c>
      <c r="B783" s="118" t="s">
        <v>6617</v>
      </c>
      <c r="C783" s="118" t="s">
        <v>6587</v>
      </c>
      <c r="D783" s="118">
        <v>2</v>
      </c>
      <c r="E783" s="118">
        <v>11</v>
      </c>
      <c r="F783" s="118">
        <v>8.0500000000000007</v>
      </c>
      <c r="G783" s="118">
        <v>9.68</v>
      </c>
    </row>
    <row r="784" spans="1:7" x14ac:dyDescent="0.35">
      <c r="A784" s="141" t="s">
        <v>12285</v>
      </c>
      <c r="B784" s="141" t="s">
        <v>12286</v>
      </c>
      <c r="C784" s="141" t="s">
        <v>6587</v>
      </c>
      <c r="D784" s="141">
        <v>2</v>
      </c>
      <c r="E784" s="141">
        <v>30</v>
      </c>
      <c r="F784" s="141">
        <v>8.0500000000000007</v>
      </c>
      <c r="G784" s="141">
        <v>9.68</v>
      </c>
    </row>
    <row r="785" spans="1:7" x14ac:dyDescent="0.35">
      <c r="A785" s="141" t="s">
        <v>12287</v>
      </c>
      <c r="B785" s="141" t="s">
        <v>12288</v>
      </c>
      <c r="C785" s="141" t="s">
        <v>6587</v>
      </c>
      <c r="D785" s="141">
        <v>1</v>
      </c>
      <c r="E785" s="141">
        <v>15</v>
      </c>
      <c r="F785" s="141">
        <v>8.0500000000000007</v>
      </c>
      <c r="G785" s="141">
        <v>9.68</v>
      </c>
    </row>
    <row r="786" spans="1:7" x14ac:dyDescent="0.35">
      <c r="A786" s="141" t="s">
        <v>12289</v>
      </c>
      <c r="B786" s="141" t="s">
        <v>12290</v>
      </c>
      <c r="C786" s="141" t="s">
        <v>6587</v>
      </c>
      <c r="D786" s="141">
        <v>2</v>
      </c>
      <c r="E786" s="141">
        <v>30</v>
      </c>
      <c r="F786" s="141">
        <v>8.0500000000000007</v>
      </c>
      <c r="G786" s="141">
        <v>9.68</v>
      </c>
    </row>
    <row r="787" spans="1:7" x14ac:dyDescent="0.35">
      <c r="A787" s="141" t="s">
        <v>12291</v>
      </c>
      <c r="B787" s="141" t="s">
        <v>12292</v>
      </c>
      <c r="C787" s="141" t="s">
        <v>6587</v>
      </c>
      <c r="D787" s="141">
        <v>1</v>
      </c>
      <c r="E787" s="141">
        <v>10</v>
      </c>
      <c r="F787" s="141">
        <v>8.0500000000000007</v>
      </c>
      <c r="G787" s="141">
        <v>9.68</v>
      </c>
    </row>
    <row r="788" spans="1:7" x14ac:dyDescent="0.35">
      <c r="A788" s="141" t="s">
        <v>12293</v>
      </c>
      <c r="B788" s="141" t="s">
        <v>12294</v>
      </c>
      <c r="C788" s="141" t="s">
        <v>6587</v>
      </c>
      <c r="D788" s="141">
        <v>2</v>
      </c>
      <c r="E788" s="141">
        <v>6</v>
      </c>
      <c r="F788" s="141">
        <v>8.0500000000000007</v>
      </c>
      <c r="G788" s="141">
        <v>9.68</v>
      </c>
    </row>
    <row r="789" spans="1:7" x14ac:dyDescent="0.35">
      <c r="A789" s="118" t="s">
        <v>12295</v>
      </c>
      <c r="B789" s="118" t="s">
        <v>12296</v>
      </c>
      <c r="C789" s="118" t="s">
        <v>6587</v>
      </c>
      <c r="D789" s="118">
        <v>1</v>
      </c>
      <c r="E789" s="118">
        <v>30</v>
      </c>
      <c r="F789" s="118">
        <v>8.0500000000000007</v>
      </c>
      <c r="G789" s="118">
        <v>9.68</v>
      </c>
    </row>
    <row r="790" spans="1:7" x14ac:dyDescent="0.35">
      <c r="A790" s="141" t="s">
        <v>12297</v>
      </c>
      <c r="B790" s="141" t="s">
        <v>12298</v>
      </c>
      <c r="C790" s="141" t="s">
        <v>6587</v>
      </c>
      <c r="D790" s="141">
        <v>1</v>
      </c>
      <c r="E790" s="141">
        <v>20</v>
      </c>
      <c r="F790" s="141">
        <v>8.0500000000000007</v>
      </c>
      <c r="G790" s="141">
        <v>9.68</v>
      </c>
    </row>
    <row r="791" spans="1:7" x14ac:dyDescent="0.35">
      <c r="A791" s="141" t="s">
        <v>12299</v>
      </c>
      <c r="B791" s="141" t="s">
        <v>12300</v>
      </c>
      <c r="C791" s="141" t="s">
        <v>6587</v>
      </c>
      <c r="D791" s="141">
        <v>1</v>
      </c>
      <c r="E791" s="141">
        <v>20</v>
      </c>
      <c r="F791" s="141">
        <v>8.0500000000000007</v>
      </c>
      <c r="G791" s="141">
        <v>9.68</v>
      </c>
    </row>
    <row r="792" spans="1:7" x14ac:dyDescent="0.35">
      <c r="A792" s="141" t="s">
        <v>12301</v>
      </c>
      <c r="B792" s="141" t="s">
        <v>12302</v>
      </c>
      <c r="C792" s="141" t="s">
        <v>6587</v>
      </c>
      <c r="D792" s="141">
        <v>1</v>
      </c>
      <c r="E792" s="141">
        <v>10</v>
      </c>
      <c r="F792" s="141">
        <v>8.0500000000000007</v>
      </c>
      <c r="G792" s="141">
        <v>9.68</v>
      </c>
    </row>
    <row r="793" spans="1:7" x14ac:dyDescent="0.35">
      <c r="A793" s="141" t="s">
        <v>12303</v>
      </c>
      <c r="B793" s="141" t="s">
        <v>12304</v>
      </c>
      <c r="C793" s="141" t="s">
        <v>6587</v>
      </c>
      <c r="D793" s="141">
        <v>1</v>
      </c>
      <c r="E793" s="141">
        <v>50</v>
      </c>
      <c r="F793" s="141">
        <v>8.0500000000000007</v>
      </c>
      <c r="G793" s="141">
        <v>9.68</v>
      </c>
    </row>
    <row r="794" spans="1:7" x14ac:dyDescent="0.35">
      <c r="A794" s="118" t="s">
        <v>6626</v>
      </c>
      <c r="B794" s="118" t="s">
        <v>6627</v>
      </c>
      <c r="C794" s="118" t="s">
        <v>6587</v>
      </c>
      <c r="D794" s="118">
        <v>2</v>
      </c>
      <c r="E794" s="118">
        <v>8</v>
      </c>
      <c r="F794" s="118">
        <v>8.0500000000000007</v>
      </c>
      <c r="G794" s="118">
        <v>9.68</v>
      </c>
    </row>
    <row r="795" spans="1:7" x14ac:dyDescent="0.35">
      <c r="A795" s="118" t="s">
        <v>6628</v>
      </c>
      <c r="B795" s="118" t="s">
        <v>6629</v>
      </c>
      <c r="C795" s="118" t="s">
        <v>6587</v>
      </c>
      <c r="D795" s="118">
        <v>1</v>
      </c>
      <c r="E795" s="118">
        <v>5</v>
      </c>
      <c r="F795" s="118">
        <v>8.0500000000000007</v>
      </c>
      <c r="G795" s="118">
        <v>9.68</v>
      </c>
    </row>
    <row r="796" spans="1:7" x14ac:dyDescent="0.35">
      <c r="A796" s="117" t="s">
        <v>6630</v>
      </c>
      <c r="B796" s="117" t="s">
        <v>6631</v>
      </c>
      <c r="C796" s="117" t="s">
        <v>1370</v>
      </c>
      <c r="D796" s="117">
        <v>2</v>
      </c>
      <c r="E796" s="117">
        <v>80</v>
      </c>
      <c r="F796" s="117">
        <v>8.9</v>
      </c>
      <c r="G796" s="117">
        <v>11.12</v>
      </c>
    </row>
    <row r="797" spans="1:7" x14ac:dyDescent="0.35">
      <c r="A797" s="117" t="s">
        <v>6632</v>
      </c>
      <c r="B797" s="117" t="s">
        <v>6633</v>
      </c>
      <c r="C797" s="117" t="s">
        <v>1370</v>
      </c>
      <c r="D797" s="117">
        <v>2</v>
      </c>
      <c r="E797" s="117">
        <v>110</v>
      </c>
      <c r="F797" s="117">
        <v>8.9</v>
      </c>
      <c r="G797" s="117">
        <v>11.12</v>
      </c>
    </row>
    <row r="798" spans="1:7" x14ac:dyDescent="0.35">
      <c r="A798" s="117" t="s">
        <v>6634</v>
      </c>
      <c r="B798" s="117" t="s">
        <v>6635</v>
      </c>
      <c r="C798" s="117" t="s">
        <v>1370</v>
      </c>
      <c r="D798" s="117">
        <v>2</v>
      </c>
      <c r="E798" s="117">
        <v>80</v>
      </c>
      <c r="F798" s="117">
        <v>8.9</v>
      </c>
      <c r="G798" s="117">
        <v>11.12</v>
      </c>
    </row>
    <row r="799" spans="1:7" x14ac:dyDescent="0.35">
      <c r="A799" s="117" t="s">
        <v>6636</v>
      </c>
      <c r="B799" s="117" t="s">
        <v>6637</v>
      </c>
      <c r="C799" s="117" t="s">
        <v>1370</v>
      </c>
      <c r="D799" s="117">
        <v>2</v>
      </c>
      <c r="E799" s="117">
        <v>70</v>
      </c>
      <c r="F799" s="117">
        <v>8.9</v>
      </c>
      <c r="G799" s="117">
        <v>11.12</v>
      </c>
    </row>
    <row r="800" spans="1:7" x14ac:dyDescent="0.35">
      <c r="A800" s="117" t="s">
        <v>6638</v>
      </c>
      <c r="B800" s="117" t="s">
        <v>6639</v>
      </c>
      <c r="C800" s="117" t="s">
        <v>1370</v>
      </c>
      <c r="D800" s="117">
        <v>2</v>
      </c>
      <c r="E800" s="117">
        <v>80</v>
      </c>
      <c r="F800" s="117">
        <v>8.9</v>
      </c>
      <c r="G800" s="117">
        <v>11.12</v>
      </c>
    </row>
    <row r="801" spans="1:7" x14ac:dyDescent="0.35">
      <c r="A801" s="117" t="s">
        <v>6640</v>
      </c>
      <c r="B801" s="117" t="s">
        <v>6641</v>
      </c>
      <c r="C801" s="117" t="s">
        <v>1370</v>
      </c>
      <c r="D801" s="117">
        <v>2</v>
      </c>
      <c r="E801" s="117">
        <v>80</v>
      </c>
      <c r="F801" s="117">
        <v>8.9</v>
      </c>
      <c r="G801" s="117">
        <v>11.12</v>
      </c>
    </row>
    <row r="802" spans="1:7" x14ac:dyDescent="0.35">
      <c r="A802" s="117" t="s">
        <v>6642</v>
      </c>
      <c r="B802" s="117" t="s">
        <v>6643</v>
      </c>
      <c r="C802" s="117" t="s">
        <v>1370</v>
      </c>
      <c r="D802" s="117">
        <v>2</v>
      </c>
      <c r="E802" s="117">
        <v>70</v>
      </c>
      <c r="F802" s="117">
        <v>8.9</v>
      </c>
      <c r="G802" s="117">
        <v>11.12</v>
      </c>
    </row>
    <row r="803" spans="1:7" x14ac:dyDescent="0.35">
      <c r="A803" s="117" t="s">
        <v>6644</v>
      </c>
      <c r="B803" s="117" t="s">
        <v>6645</v>
      </c>
      <c r="C803" s="117" t="s">
        <v>1370</v>
      </c>
      <c r="D803" s="117">
        <v>2</v>
      </c>
      <c r="E803" s="117">
        <v>70</v>
      </c>
      <c r="F803" s="117">
        <v>8.9</v>
      </c>
      <c r="G803" s="117">
        <v>11.12</v>
      </c>
    </row>
    <row r="804" spans="1:7" x14ac:dyDescent="0.35">
      <c r="A804" s="117" t="s">
        <v>6646</v>
      </c>
      <c r="B804" s="117" t="s">
        <v>6647</v>
      </c>
      <c r="C804" s="117" t="s">
        <v>1370</v>
      </c>
      <c r="D804" s="117">
        <v>2</v>
      </c>
      <c r="E804" s="117">
        <v>50</v>
      </c>
      <c r="F804" s="117">
        <v>8.9</v>
      </c>
      <c r="G804" s="117">
        <v>11.12</v>
      </c>
    </row>
    <row r="805" spans="1:7" x14ac:dyDescent="0.35">
      <c r="A805" s="117" t="s">
        <v>6648</v>
      </c>
      <c r="B805" s="117" t="s">
        <v>6649</v>
      </c>
      <c r="C805" s="117" t="s">
        <v>1370</v>
      </c>
      <c r="D805" s="117">
        <v>2</v>
      </c>
      <c r="E805" s="117">
        <v>80</v>
      </c>
      <c r="F805" s="117">
        <v>8.9</v>
      </c>
      <c r="G805" s="117">
        <v>11.12</v>
      </c>
    </row>
    <row r="806" spans="1:7" x14ac:dyDescent="0.35">
      <c r="A806" s="117" t="s">
        <v>6650</v>
      </c>
      <c r="B806" s="117" t="s">
        <v>6651</v>
      </c>
      <c r="C806" s="117" t="s">
        <v>1370</v>
      </c>
      <c r="D806" s="117">
        <v>2</v>
      </c>
      <c r="E806" s="117">
        <v>20</v>
      </c>
      <c r="F806" s="117">
        <v>8.9</v>
      </c>
      <c r="G806" s="117">
        <v>11.12</v>
      </c>
    </row>
    <row r="807" spans="1:7" x14ac:dyDescent="0.35">
      <c r="A807" s="117" t="s">
        <v>6652</v>
      </c>
      <c r="B807" s="117" t="s">
        <v>6653</v>
      </c>
      <c r="C807" s="117" t="s">
        <v>1370</v>
      </c>
      <c r="D807" s="117">
        <v>2</v>
      </c>
      <c r="E807" s="117">
        <v>60</v>
      </c>
      <c r="F807" s="117">
        <v>8.9</v>
      </c>
      <c r="G807" s="117">
        <v>11.12</v>
      </c>
    </row>
    <row r="808" spans="1:7" x14ac:dyDescent="0.35">
      <c r="A808" s="117" t="s">
        <v>6654</v>
      </c>
      <c r="B808" s="117" t="s">
        <v>6655</v>
      </c>
      <c r="C808" s="117" t="s">
        <v>1370</v>
      </c>
      <c r="D808" s="117">
        <v>3</v>
      </c>
      <c r="E808" s="117">
        <v>50</v>
      </c>
      <c r="F808" s="117">
        <v>8.9</v>
      </c>
      <c r="G808" s="117">
        <v>11.12</v>
      </c>
    </row>
    <row r="809" spans="1:7" x14ac:dyDescent="0.35">
      <c r="A809" s="117" t="s">
        <v>6656</v>
      </c>
      <c r="B809" s="117" t="s">
        <v>6657</v>
      </c>
      <c r="C809" s="117" t="s">
        <v>1370</v>
      </c>
      <c r="D809" s="117">
        <v>1</v>
      </c>
      <c r="E809" s="117">
        <v>300</v>
      </c>
      <c r="F809" s="117">
        <v>8.9</v>
      </c>
      <c r="G809" s="117">
        <v>11.12</v>
      </c>
    </row>
    <row r="810" spans="1:7" x14ac:dyDescent="0.35">
      <c r="A810" s="117" t="s">
        <v>6658</v>
      </c>
      <c r="B810" s="117" t="s">
        <v>6659</v>
      </c>
      <c r="C810" s="117" t="s">
        <v>1370</v>
      </c>
      <c r="D810" s="117">
        <v>2</v>
      </c>
      <c r="E810" s="117">
        <v>200</v>
      </c>
      <c r="F810" s="117">
        <v>8.9</v>
      </c>
      <c r="G810" s="117">
        <v>11.12</v>
      </c>
    </row>
    <row r="811" spans="1:7" x14ac:dyDescent="0.35">
      <c r="A811" s="117" t="s">
        <v>6660</v>
      </c>
      <c r="B811" s="117" t="s">
        <v>6661</v>
      </c>
      <c r="C811" s="117" t="s">
        <v>1370</v>
      </c>
      <c r="D811" s="117">
        <v>1</v>
      </c>
      <c r="E811" s="117">
        <v>90</v>
      </c>
      <c r="F811" s="117">
        <v>8.9</v>
      </c>
      <c r="G811" s="117">
        <v>11.12</v>
      </c>
    </row>
    <row r="812" spans="1:7" x14ac:dyDescent="0.35">
      <c r="A812" s="117" t="s">
        <v>6662</v>
      </c>
      <c r="B812" s="117" t="s">
        <v>6663</v>
      </c>
      <c r="C812" s="117" t="s">
        <v>1370</v>
      </c>
      <c r="D812" s="117">
        <v>2</v>
      </c>
      <c r="E812" s="117">
        <v>50</v>
      </c>
      <c r="F812" s="117">
        <v>8.9</v>
      </c>
      <c r="G812" s="117">
        <v>11.12</v>
      </c>
    </row>
    <row r="813" spans="1:7" x14ac:dyDescent="0.35">
      <c r="A813" s="117" t="s">
        <v>6664</v>
      </c>
      <c r="B813" s="117" t="s">
        <v>6665</v>
      </c>
      <c r="C813" s="117" t="s">
        <v>1370</v>
      </c>
      <c r="D813" s="117">
        <v>1</v>
      </c>
      <c r="E813" s="117">
        <v>30</v>
      </c>
      <c r="F813" s="117">
        <v>8.9</v>
      </c>
      <c r="G813" s="117">
        <v>11.12</v>
      </c>
    </row>
    <row r="814" spans="1:7" x14ac:dyDescent="0.35">
      <c r="A814" s="117" t="s">
        <v>6666</v>
      </c>
      <c r="B814" s="117" t="s">
        <v>6667</v>
      </c>
      <c r="C814" s="117" t="s">
        <v>1370</v>
      </c>
      <c r="D814" s="117">
        <v>2</v>
      </c>
      <c r="E814" s="117">
        <v>300</v>
      </c>
      <c r="F814" s="117">
        <v>8.9</v>
      </c>
      <c r="G814" s="117">
        <v>11.12</v>
      </c>
    </row>
    <row r="815" spans="1:7" x14ac:dyDescent="0.35">
      <c r="A815" s="117" t="s">
        <v>6668</v>
      </c>
      <c r="B815" s="117" t="s">
        <v>6669</v>
      </c>
      <c r="C815" s="117" t="s">
        <v>1370</v>
      </c>
      <c r="D815" s="117">
        <v>3</v>
      </c>
      <c r="E815" s="117">
        <v>100</v>
      </c>
      <c r="F815" s="117">
        <v>8.9</v>
      </c>
      <c r="G815" s="117">
        <v>11.12</v>
      </c>
    </row>
    <row r="816" spans="1:7" x14ac:dyDescent="0.35">
      <c r="A816" s="117" t="s">
        <v>6670</v>
      </c>
      <c r="B816" s="117" t="s">
        <v>6671</v>
      </c>
      <c r="C816" s="117" t="s">
        <v>1370</v>
      </c>
      <c r="D816" s="117">
        <v>3</v>
      </c>
      <c r="E816" s="117">
        <v>30</v>
      </c>
      <c r="F816" s="117">
        <v>8.9</v>
      </c>
      <c r="G816" s="117">
        <v>11.12</v>
      </c>
    </row>
    <row r="817" spans="1:7" x14ac:dyDescent="0.35">
      <c r="A817" s="117" t="s">
        <v>6672</v>
      </c>
      <c r="B817" s="117" t="s">
        <v>6673</v>
      </c>
      <c r="C817" s="117" t="s">
        <v>1370</v>
      </c>
      <c r="D817" s="117">
        <v>2</v>
      </c>
      <c r="E817" s="117">
        <v>80</v>
      </c>
      <c r="F817" s="117">
        <v>8.9</v>
      </c>
      <c r="G817" s="117">
        <v>11.12</v>
      </c>
    </row>
    <row r="818" spans="1:7" x14ac:dyDescent="0.35">
      <c r="A818" s="117" t="s">
        <v>6674</v>
      </c>
      <c r="B818" s="117" t="s">
        <v>6675</v>
      </c>
      <c r="C818" s="117" t="s">
        <v>1370</v>
      </c>
      <c r="D818" s="117">
        <v>1</v>
      </c>
      <c r="E818" s="117">
        <v>125</v>
      </c>
      <c r="F818" s="117">
        <v>8.9</v>
      </c>
      <c r="G818" s="117">
        <v>11.12</v>
      </c>
    </row>
    <row r="819" spans="1:7" x14ac:dyDescent="0.35">
      <c r="A819" s="117" t="s">
        <v>6676</v>
      </c>
      <c r="B819" s="117" t="s">
        <v>6677</v>
      </c>
      <c r="C819" s="117" t="s">
        <v>1370</v>
      </c>
      <c r="D819" s="117">
        <v>3</v>
      </c>
      <c r="E819" s="117">
        <v>314</v>
      </c>
      <c r="F819" s="117">
        <v>8.9</v>
      </c>
      <c r="G819" s="117">
        <v>11.12</v>
      </c>
    </row>
    <row r="820" spans="1:7" x14ac:dyDescent="0.35">
      <c r="A820" s="117" t="s">
        <v>6678</v>
      </c>
      <c r="B820" s="117" t="s">
        <v>6679</v>
      </c>
      <c r="C820" s="117" t="s">
        <v>1370</v>
      </c>
      <c r="D820" s="117">
        <v>2</v>
      </c>
      <c r="E820" s="117">
        <v>30</v>
      </c>
      <c r="F820" s="117">
        <v>8.9</v>
      </c>
      <c r="G820" s="117">
        <v>11.12</v>
      </c>
    </row>
    <row r="821" spans="1:7" x14ac:dyDescent="0.35">
      <c r="A821" s="117" t="s">
        <v>6680</v>
      </c>
      <c r="B821" s="117" t="s">
        <v>6681</v>
      </c>
      <c r="C821" s="117" t="s">
        <v>1370</v>
      </c>
      <c r="D821" s="117">
        <v>2</v>
      </c>
      <c r="E821" s="117">
        <v>40</v>
      </c>
      <c r="F821" s="117">
        <v>8.9</v>
      </c>
      <c r="G821" s="117">
        <v>11.12</v>
      </c>
    </row>
    <row r="822" spans="1:7" x14ac:dyDescent="0.35">
      <c r="A822" s="117" t="s">
        <v>6682</v>
      </c>
      <c r="B822" s="117" t="s">
        <v>6683</v>
      </c>
      <c r="C822" s="117" t="s">
        <v>1370</v>
      </c>
      <c r="D822" s="117">
        <v>2</v>
      </c>
      <c r="E822" s="117">
        <v>30</v>
      </c>
      <c r="F822" s="117">
        <v>8.9</v>
      </c>
      <c r="G822" s="117">
        <v>11.12</v>
      </c>
    </row>
    <row r="823" spans="1:7" x14ac:dyDescent="0.35">
      <c r="A823" s="117" t="s">
        <v>6684</v>
      </c>
      <c r="B823" s="117" t="s">
        <v>6685</v>
      </c>
      <c r="C823" s="117" t="s">
        <v>1370</v>
      </c>
      <c r="D823" s="117">
        <v>3</v>
      </c>
      <c r="E823" s="117">
        <v>100</v>
      </c>
      <c r="F823" s="117">
        <v>8.9</v>
      </c>
      <c r="G823" s="117">
        <v>11.12</v>
      </c>
    </row>
    <row r="824" spans="1:7" x14ac:dyDescent="0.35">
      <c r="A824" s="117" t="s">
        <v>6686</v>
      </c>
      <c r="B824" s="117" t="s">
        <v>6687</v>
      </c>
      <c r="C824" s="117" t="s">
        <v>1370</v>
      </c>
      <c r="D824" s="117">
        <v>3</v>
      </c>
      <c r="E824" s="117">
        <v>70</v>
      </c>
      <c r="F824" s="117">
        <v>8.9</v>
      </c>
      <c r="G824" s="117">
        <v>11.12</v>
      </c>
    </row>
    <row r="825" spans="1:7" x14ac:dyDescent="0.35">
      <c r="A825" s="117" t="s">
        <v>6688</v>
      </c>
      <c r="B825" s="117" t="s">
        <v>6689</v>
      </c>
      <c r="C825" s="117" t="s">
        <v>1370</v>
      </c>
      <c r="D825" s="117">
        <v>1</v>
      </c>
      <c r="E825" s="117">
        <v>200</v>
      </c>
      <c r="F825" s="117">
        <v>8.9</v>
      </c>
      <c r="G825" s="117">
        <v>11.12</v>
      </c>
    </row>
    <row r="826" spans="1:7" x14ac:dyDescent="0.35">
      <c r="A826" s="117" t="s">
        <v>6690</v>
      </c>
      <c r="B826" s="117" t="s">
        <v>6691</v>
      </c>
      <c r="C826" s="117" t="s">
        <v>1370</v>
      </c>
      <c r="D826" s="117">
        <v>2</v>
      </c>
      <c r="E826" s="117">
        <v>400</v>
      </c>
      <c r="F826" s="117">
        <v>8.9</v>
      </c>
      <c r="G826" s="117">
        <v>11.12</v>
      </c>
    </row>
    <row r="827" spans="1:7" x14ac:dyDescent="0.35">
      <c r="A827" s="117" t="s">
        <v>6692</v>
      </c>
      <c r="B827" s="117" t="s">
        <v>6693</v>
      </c>
      <c r="C827" s="117" t="s">
        <v>1370</v>
      </c>
      <c r="D827" s="117">
        <v>3</v>
      </c>
      <c r="E827" s="117">
        <v>160</v>
      </c>
      <c r="F827" s="117">
        <v>8.9</v>
      </c>
      <c r="G827" s="117">
        <v>11.12</v>
      </c>
    </row>
    <row r="828" spans="1:7" x14ac:dyDescent="0.35">
      <c r="A828" s="117" t="s">
        <v>6694</v>
      </c>
      <c r="B828" s="117" t="s">
        <v>6695</v>
      </c>
      <c r="C828" s="117" t="s">
        <v>1370</v>
      </c>
      <c r="D828" s="117">
        <v>3</v>
      </c>
      <c r="E828" s="117">
        <v>200</v>
      </c>
      <c r="F828" s="117">
        <v>8.9</v>
      </c>
      <c r="G828" s="117">
        <v>11.12</v>
      </c>
    </row>
    <row r="829" spans="1:7" x14ac:dyDescent="0.35">
      <c r="A829" s="117" t="s">
        <v>6696</v>
      </c>
      <c r="B829" s="117" t="s">
        <v>6697</v>
      </c>
      <c r="C829" s="117" t="s">
        <v>1370</v>
      </c>
      <c r="D829" s="117">
        <v>3</v>
      </c>
      <c r="E829" s="117">
        <v>190</v>
      </c>
      <c r="F829" s="117">
        <v>8.9</v>
      </c>
      <c r="G829" s="117">
        <v>11.12</v>
      </c>
    </row>
    <row r="830" spans="1:7" x14ac:dyDescent="0.35">
      <c r="A830" s="117" t="s">
        <v>6698</v>
      </c>
      <c r="B830" s="117" t="s">
        <v>6699</v>
      </c>
      <c r="C830" s="117" t="s">
        <v>1370</v>
      </c>
      <c r="D830" s="117">
        <v>3</v>
      </c>
      <c r="E830" s="117">
        <v>160</v>
      </c>
      <c r="F830" s="117">
        <v>8.9</v>
      </c>
      <c r="G830" s="117">
        <v>11.12</v>
      </c>
    </row>
    <row r="831" spans="1:7" x14ac:dyDescent="0.35">
      <c r="A831" s="117" t="s">
        <v>6700</v>
      </c>
      <c r="B831" s="117" t="s">
        <v>6701</v>
      </c>
      <c r="C831" s="117" t="s">
        <v>1370</v>
      </c>
      <c r="D831" s="117">
        <v>3</v>
      </c>
      <c r="E831" s="117">
        <v>190</v>
      </c>
      <c r="F831" s="117">
        <v>8.9</v>
      </c>
      <c r="G831" s="117">
        <v>11.12</v>
      </c>
    </row>
    <row r="832" spans="1:7" x14ac:dyDescent="0.35">
      <c r="A832" s="117" t="s">
        <v>6702</v>
      </c>
      <c r="B832" s="117" t="s">
        <v>6703</v>
      </c>
      <c r="C832" s="117" t="s">
        <v>1370</v>
      </c>
      <c r="D832" s="117">
        <v>2</v>
      </c>
      <c r="E832" s="117">
        <v>120</v>
      </c>
      <c r="F832" s="117">
        <v>8.9</v>
      </c>
      <c r="G832" s="117">
        <v>11.12</v>
      </c>
    </row>
    <row r="833" spans="1:7" x14ac:dyDescent="0.35">
      <c r="A833" s="117" t="s">
        <v>6704</v>
      </c>
      <c r="B833" s="117" t="s">
        <v>6705</v>
      </c>
      <c r="C833" s="117" t="s">
        <v>1370</v>
      </c>
      <c r="D833" s="117">
        <v>3</v>
      </c>
      <c r="E833" s="117">
        <v>35</v>
      </c>
      <c r="F833" s="117">
        <v>8.9</v>
      </c>
      <c r="G833" s="117">
        <v>11.12</v>
      </c>
    </row>
    <row r="834" spans="1:7" x14ac:dyDescent="0.35">
      <c r="A834" s="117" t="s">
        <v>6706</v>
      </c>
      <c r="B834" s="117" t="s">
        <v>6707</v>
      </c>
      <c r="C834" s="117" t="s">
        <v>1370</v>
      </c>
      <c r="D834" s="117">
        <v>3</v>
      </c>
      <c r="E834" s="117">
        <v>35</v>
      </c>
      <c r="F834" s="117">
        <v>8.9</v>
      </c>
      <c r="G834" s="117">
        <v>11.12</v>
      </c>
    </row>
    <row r="835" spans="1:7" x14ac:dyDescent="0.35">
      <c r="A835" s="117" t="s">
        <v>6708</v>
      </c>
      <c r="B835" s="117" t="s">
        <v>6709</v>
      </c>
      <c r="C835" s="117" t="s">
        <v>1370</v>
      </c>
      <c r="D835" s="117">
        <v>2</v>
      </c>
      <c r="E835" s="117">
        <v>350</v>
      </c>
      <c r="F835" s="117">
        <v>8.9</v>
      </c>
      <c r="G835" s="117">
        <v>11.12</v>
      </c>
    </row>
    <row r="836" spans="1:7" x14ac:dyDescent="0.35">
      <c r="A836" s="117" t="s">
        <v>6710</v>
      </c>
      <c r="B836" s="117" t="s">
        <v>6711</v>
      </c>
      <c r="C836" s="117" t="s">
        <v>1370</v>
      </c>
      <c r="D836" s="117">
        <v>2</v>
      </c>
      <c r="E836" s="117">
        <v>200</v>
      </c>
      <c r="F836" s="117">
        <v>8.9</v>
      </c>
      <c r="G836" s="117">
        <v>11.12</v>
      </c>
    </row>
    <row r="837" spans="1:7" x14ac:dyDescent="0.35">
      <c r="A837" s="117" t="s">
        <v>6712</v>
      </c>
      <c r="B837" s="117" t="s">
        <v>6713</v>
      </c>
      <c r="C837" s="117" t="s">
        <v>1370</v>
      </c>
      <c r="D837" s="117">
        <v>2</v>
      </c>
      <c r="E837" s="117">
        <v>280</v>
      </c>
      <c r="F837" s="117">
        <v>8.9</v>
      </c>
      <c r="G837" s="117">
        <v>11.12</v>
      </c>
    </row>
    <row r="838" spans="1:7" x14ac:dyDescent="0.35">
      <c r="A838" s="117" t="s">
        <v>6714</v>
      </c>
      <c r="B838" s="117" t="s">
        <v>6715</v>
      </c>
      <c r="C838" s="117" t="s">
        <v>1370</v>
      </c>
      <c r="D838" s="117">
        <v>3</v>
      </c>
      <c r="E838" s="117">
        <v>35</v>
      </c>
      <c r="F838" s="117">
        <v>8.9</v>
      </c>
      <c r="G838" s="117">
        <v>11.12</v>
      </c>
    </row>
    <row r="839" spans="1:7" x14ac:dyDescent="0.35">
      <c r="A839" s="117" t="s">
        <v>6716</v>
      </c>
      <c r="B839" s="117" t="s">
        <v>6717</v>
      </c>
      <c r="C839" s="117" t="s">
        <v>1370</v>
      </c>
      <c r="D839" s="117">
        <v>4</v>
      </c>
      <c r="E839" s="117">
        <v>200</v>
      </c>
      <c r="F839" s="117">
        <v>8.9</v>
      </c>
      <c r="G839" s="117">
        <v>11.12</v>
      </c>
    </row>
    <row r="840" spans="1:7" x14ac:dyDescent="0.35">
      <c r="A840" s="117" t="s">
        <v>6718</v>
      </c>
      <c r="B840" s="117" t="s">
        <v>6719</v>
      </c>
      <c r="C840" s="117" t="s">
        <v>1370</v>
      </c>
      <c r="D840" s="117">
        <v>3</v>
      </c>
      <c r="E840" s="117">
        <v>35</v>
      </c>
      <c r="F840" s="117">
        <v>8.9</v>
      </c>
      <c r="G840" s="117">
        <v>11.12</v>
      </c>
    </row>
    <row r="841" spans="1:7" x14ac:dyDescent="0.35">
      <c r="A841" s="117" t="s">
        <v>6720</v>
      </c>
      <c r="B841" s="117" t="s">
        <v>6721</v>
      </c>
      <c r="C841" s="117" t="s">
        <v>1370</v>
      </c>
      <c r="D841" s="117">
        <v>3</v>
      </c>
      <c r="E841" s="117">
        <v>100</v>
      </c>
      <c r="F841" s="117">
        <v>8.9</v>
      </c>
      <c r="G841" s="117">
        <v>11.12</v>
      </c>
    </row>
    <row r="842" spans="1:7" x14ac:dyDescent="0.35">
      <c r="A842" s="117" t="s">
        <v>6722</v>
      </c>
      <c r="B842" s="117" t="s">
        <v>6723</v>
      </c>
      <c r="C842" s="117" t="s">
        <v>1370</v>
      </c>
      <c r="D842" s="117">
        <v>3</v>
      </c>
      <c r="E842" s="117">
        <v>35</v>
      </c>
      <c r="F842" s="117">
        <v>8.9</v>
      </c>
      <c r="G842" s="117">
        <v>11.12</v>
      </c>
    </row>
    <row r="843" spans="1:7" x14ac:dyDescent="0.35">
      <c r="A843" s="117" t="s">
        <v>6724</v>
      </c>
      <c r="B843" s="117" t="s">
        <v>6725</v>
      </c>
      <c r="C843" s="117" t="s">
        <v>1370</v>
      </c>
      <c r="D843" s="117">
        <v>1</v>
      </c>
      <c r="E843" s="117">
        <v>720</v>
      </c>
      <c r="F843" s="117">
        <v>8.9</v>
      </c>
      <c r="G843" s="117">
        <v>11.12</v>
      </c>
    </row>
    <row r="844" spans="1:7" x14ac:dyDescent="0.35">
      <c r="A844" s="117" t="s">
        <v>6726</v>
      </c>
      <c r="B844" s="117" t="s">
        <v>6727</v>
      </c>
      <c r="C844" s="117" t="s">
        <v>1370</v>
      </c>
      <c r="D844" s="117">
        <v>1</v>
      </c>
      <c r="E844" s="117">
        <v>60</v>
      </c>
      <c r="F844" s="117">
        <v>8.9</v>
      </c>
      <c r="G844" s="117">
        <v>11.12</v>
      </c>
    </row>
    <row r="845" spans="1:7" x14ac:dyDescent="0.35">
      <c r="A845" s="117" t="s">
        <v>6728</v>
      </c>
      <c r="B845" s="117" t="s">
        <v>6729</v>
      </c>
      <c r="C845" s="117" t="s">
        <v>1370</v>
      </c>
      <c r="D845" s="117">
        <v>2</v>
      </c>
      <c r="E845" s="117">
        <v>60</v>
      </c>
      <c r="F845" s="117">
        <v>8.9</v>
      </c>
      <c r="G845" s="117">
        <v>11.12</v>
      </c>
    </row>
    <row r="846" spans="1:7" x14ac:dyDescent="0.35">
      <c r="A846" s="117" t="s">
        <v>6730</v>
      </c>
      <c r="B846" s="117" t="s">
        <v>6731</v>
      </c>
      <c r="C846" s="117" t="s">
        <v>1370</v>
      </c>
      <c r="D846" s="117">
        <v>2</v>
      </c>
      <c r="E846" s="117">
        <v>60</v>
      </c>
      <c r="F846" s="117">
        <v>8.9</v>
      </c>
      <c r="G846" s="117">
        <v>11.12</v>
      </c>
    </row>
    <row r="847" spans="1:7" x14ac:dyDescent="0.35">
      <c r="A847" s="117" t="s">
        <v>6732</v>
      </c>
      <c r="B847" s="117" t="s">
        <v>6733</v>
      </c>
      <c r="C847" s="117" t="s">
        <v>1370</v>
      </c>
      <c r="D847" s="117">
        <v>1</v>
      </c>
      <c r="E847" s="117">
        <v>570</v>
      </c>
      <c r="F847" s="117">
        <v>8.9</v>
      </c>
      <c r="G847" s="117">
        <v>11.12</v>
      </c>
    </row>
    <row r="848" spans="1:7" x14ac:dyDescent="0.35">
      <c r="A848" s="117" t="s">
        <v>6734</v>
      </c>
      <c r="B848" s="117" t="s">
        <v>6735</v>
      </c>
      <c r="C848" s="117" t="s">
        <v>1370</v>
      </c>
      <c r="D848" s="117">
        <v>3</v>
      </c>
      <c r="E848" s="117">
        <v>40</v>
      </c>
      <c r="F848" s="117">
        <v>8.9</v>
      </c>
      <c r="G848" s="117">
        <v>11.12</v>
      </c>
    </row>
    <row r="849" spans="1:7" x14ac:dyDescent="0.35">
      <c r="A849" s="117" t="s">
        <v>6736</v>
      </c>
      <c r="B849" s="117" t="s">
        <v>6737</v>
      </c>
      <c r="C849" s="117" t="s">
        <v>1370</v>
      </c>
      <c r="D849" s="117">
        <v>2</v>
      </c>
      <c r="E849" s="117">
        <v>25</v>
      </c>
      <c r="F849" s="117">
        <v>8.9</v>
      </c>
      <c r="G849" s="117">
        <v>11.12</v>
      </c>
    </row>
    <row r="850" spans="1:7" x14ac:dyDescent="0.35">
      <c r="A850" s="117" t="s">
        <v>6738</v>
      </c>
      <c r="B850" s="117" t="s">
        <v>953</v>
      </c>
      <c r="C850" s="117" t="s">
        <v>1370</v>
      </c>
      <c r="D850" s="117">
        <v>3</v>
      </c>
      <c r="E850" s="117">
        <v>35</v>
      </c>
      <c r="F850" s="117">
        <v>8.9</v>
      </c>
      <c r="G850" s="117">
        <v>11.12</v>
      </c>
    </row>
    <row r="851" spans="1:7" x14ac:dyDescent="0.35">
      <c r="A851" s="117" t="s">
        <v>6739</v>
      </c>
      <c r="B851" s="117" t="s">
        <v>6740</v>
      </c>
      <c r="C851" s="117" t="s">
        <v>1370</v>
      </c>
      <c r="D851" s="117">
        <v>3</v>
      </c>
      <c r="E851" s="117">
        <v>20</v>
      </c>
      <c r="F851" s="117">
        <v>8.9</v>
      </c>
      <c r="G851" s="117">
        <v>11.12</v>
      </c>
    </row>
    <row r="852" spans="1:7" x14ac:dyDescent="0.35">
      <c r="A852" s="117" t="s">
        <v>6741</v>
      </c>
      <c r="B852" s="117" t="s">
        <v>6742</v>
      </c>
      <c r="C852" s="117" t="s">
        <v>1370</v>
      </c>
      <c r="D852" s="117">
        <v>2</v>
      </c>
      <c r="E852" s="117">
        <v>65</v>
      </c>
      <c r="F852" s="117">
        <v>8.9</v>
      </c>
      <c r="G852" s="117">
        <v>11.12</v>
      </c>
    </row>
    <row r="853" spans="1:7" x14ac:dyDescent="0.35">
      <c r="A853" s="117" t="s">
        <v>6743</v>
      </c>
      <c r="B853" s="117" t="s">
        <v>6744</v>
      </c>
      <c r="C853" s="117" t="s">
        <v>1370</v>
      </c>
      <c r="D853" s="117">
        <v>2</v>
      </c>
      <c r="E853" s="117">
        <v>55</v>
      </c>
      <c r="F853" s="117">
        <v>8.9</v>
      </c>
      <c r="G853" s="117">
        <v>11.12</v>
      </c>
    </row>
    <row r="854" spans="1:7" x14ac:dyDescent="0.35">
      <c r="A854" s="117" t="s">
        <v>6745</v>
      </c>
      <c r="B854" s="117" t="s">
        <v>6746</v>
      </c>
      <c r="C854" s="117" t="s">
        <v>1370</v>
      </c>
      <c r="D854" s="117">
        <v>2</v>
      </c>
      <c r="E854" s="117">
        <v>55</v>
      </c>
      <c r="F854" s="117">
        <v>8.9</v>
      </c>
      <c r="G854" s="117">
        <v>11.12</v>
      </c>
    </row>
    <row r="855" spans="1:7" x14ac:dyDescent="0.35">
      <c r="A855" s="117" t="s">
        <v>6747</v>
      </c>
      <c r="B855" s="117" t="s">
        <v>6748</v>
      </c>
      <c r="C855" s="117" t="s">
        <v>1370</v>
      </c>
      <c r="D855" s="117">
        <v>2</v>
      </c>
      <c r="E855" s="117">
        <v>100</v>
      </c>
      <c r="F855" s="117">
        <v>8.9</v>
      </c>
      <c r="G855" s="117">
        <v>11.12</v>
      </c>
    </row>
    <row r="856" spans="1:7" x14ac:dyDescent="0.35">
      <c r="A856" s="117" t="s">
        <v>6749</v>
      </c>
      <c r="B856" s="117" t="s">
        <v>6750</v>
      </c>
      <c r="C856" s="117" t="s">
        <v>1370</v>
      </c>
      <c r="D856" s="117">
        <v>2</v>
      </c>
      <c r="E856" s="117">
        <v>85</v>
      </c>
      <c r="F856" s="117">
        <v>8.9</v>
      </c>
      <c r="G856" s="117">
        <v>11.12</v>
      </c>
    </row>
    <row r="857" spans="1:7" x14ac:dyDescent="0.35">
      <c r="A857" s="117" t="s">
        <v>6751</v>
      </c>
      <c r="B857" s="117" t="s">
        <v>6752</v>
      </c>
      <c r="C857" s="117" t="s">
        <v>1370</v>
      </c>
      <c r="D857" s="117">
        <v>2</v>
      </c>
      <c r="E857" s="117">
        <v>65</v>
      </c>
      <c r="F857" s="117">
        <v>8.9</v>
      </c>
      <c r="G857" s="117">
        <v>11.12</v>
      </c>
    </row>
    <row r="858" spans="1:7" x14ac:dyDescent="0.35">
      <c r="A858" s="117" t="s">
        <v>6753</v>
      </c>
      <c r="B858" s="117" t="s">
        <v>6754</v>
      </c>
      <c r="C858" s="117" t="s">
        <v>1370</v>
      </c>
      <c r="D858" s="117">
        <v>2</v>
      </c>
      <c r="E858" s="117">
        <v>60</v>
      </c>
      <c r="F858" s="117">
        <v>8.9</v>
      </c>
      <c r="G858" s="117">
        <v>11.12</v>
      </c>
    </row>
    <row r="859" spans="1:7" x14ac:dyDescent="0.35">
      <c r="A859" s="117" t="s">
        <v>6755</v>
      </c>
      <c r="B859" s="117" t="s">
        <v>6756</v>
      </c>
      <c r="C859" s="117" t="s">
        <v>1370</v>
      </c>
      <c r="D859" s="117">
        <v>2</v>
      </c>
      <c r="E859" s="117">
        <v>65</v>
      </c>
      <c r="F859" s="117">
        <v>8.9</v>
      </c>
      <c r="G859" s="117">
        <v>11.12</v>
      </c>
    </row>
    <row r="860" spans="1:7" x14ac:dyDescent="0.35">
      <c r="A860" s="117" t="s">
        <v>6757</v>
      </c>
      <c r="B860" s="117" t="s">
        <v>6758</v>
      </c>
      <c r="C860" s="117" t="s">
        <v>1370</v>
      </c>
      <c r="D860" s="117">
        <v>2</v>
      </c>
      <c r="E860" s="117">
        <v>235</v>
      </c>
      <c r="F860" s="117">
        <v>8.9</v>
      </c>
      <c r="G860" s="117">
        <v>11.12</v>
      </c>
    </row>
    <row r="861" spans="1:7" x14ac:dyDescent="0.35">
      <c r="A861" s="117" t="s">
        <v>6759</v>
      </c>
      <c r="B861" s="117" t="s">
        <v>6760</v>
      </c>
      <c r="C861" s="117" t="s">
        <v>1370</v>
      </c>
      <c r="D861" s="117">
        <v>2</v>
      </c>
      <c r="E861" s="117">
        <v>60</v>
      </c>
      <c r="F861" s="117">
        <v>8.9</v>
      </c>
      <c r="G861" s="117">
        <v>11.12</v>
      </c>
    </row>
    <row r="862" spans="1:7" x14ac:dyDescent="0.35">
      <c r="A862" s="117" t="s">
        <v>6761</v>
      </c>
      <c r="B862" s="117" t="s">
        <v>6762</v>
      </c>
      <c r="C862" s="117" t="s">
        <v>1370</v>
      </c>
      <c r="D862" s="117">
        <v>1</v>
      </c>
      <c r="E862" s="117">
        <v>80</v>
      </c>
      <c r="F862" s="117">
        <v>8.9</v>
      </c>
      <c r="G862" s="117">
        <v>11.12</v>
      </c>
    </row>
    <row r="863" spans="1:7" x14ac:dyDescent="0.35">
      <c r="A863" s="117" t="s">
        <v>6763</v>
      </c>
      <c r="B863" s="117" t="s">
        <v>6764</v>
      </c>
      <c r="C863" s="117" t="s">
        <v>1370</v>
      </c>
      <c r="D863" s="117">
        <v>1</v>
      </c>
      <c r="E863" s="117">
        <v>60</v>
      </c>
      <c r="F863" s="117">
        <v>8.9</v>
      </c>
      <c r="G863" s="117">
        <v>11.12</v>
      </c>
    </row>
    <row r="864" spans="1:7" x14ac:dyDescent="0.35">
      <c r="A864" s="117" t="s">
        <v>6765</v>
      </c>
      <c r="B864" s="117" t="s">
        <v>6766</v>
      </c>
      <c r="C864" s="117" t="s">
        <v>1370</v>
      </c>
      <c r="D864" s="117">
        <v>1</v>
      </c>
      <c r="E864" s="117">
        <v>30</v>
      </c>
      <c r="F864" s="117">
        <v>8.9</v>
      </c>
      <c r="G864" s="117">
        <v>11.12</v>
      </c>
    </row>
    <row r="865" spans="1:7" x14ac:dyDescent="0.35">
      <c r="A865" s="117" t="s">
        <v>6767</v>
      </c>
      <c r="B865" s="117" t="s">
        <v>6768</v>
      </c>
      <c r="C865" s="117" t="s">
        <v>1370</v>
      </c>
      <c r="D865" s="117">
        <v>1</v>
      </c>
      <c r="E865" s="117">
        <v>60</v>
      </c>
      <c r="F865" s="117">
        <v>8.9</v>
      </c>
      <c r="G865" s="117">
        <v>11.12</v>
      </c>
    </row>
    <row r="866" spans="1:7" x14ac:dyDescent="0.35">
      <c r="A866" s="117" t="s">
        <v>6769</v>
      </c>
      <c r="B866" s="117" t="s">
        <v>6770</v>
      </c>
      <c r="C866" s="117" t="s">
        <v>1370</v>
      </c>
      <c r="D866" s="117">
        <v>1</v>
      </c>
      <c r="E866" s="117">
        <v>60</v>
      </c>
      <c r="F866" s="117">
        <v>8.9</v>
      </c>
      <c r="G866" s="117">
        <v>11.12</v>
      </c>
    </row>
    <row r="867" spans="1:7" x14ac:dyDescent="0.35">
      <c r="A867" s="117" t="s">
        <v>6771</v>
      </c>
      <c r="B867" s="117" t="s">
        <v>6772</v>
      </c>
      <c r="C867" s="117" t="s">
        <v>1370</v>
      </c>
      <c r="D867" s="117">
        <v>1</v>
      </c>
      <c r="E867" s="117">
        <v>40</v>
      </c>
      <c r="F867" s="117">
        <v>8.9</v>
      </c>
      <c r="G867" s="117">
        <v>11.12</v>
      </c>
    </row>
    <row r="868" spans="1:7" x14ac:dyDescent="0.35">
      <c r="A868" s="117" t="s">
        <v>6773</v>
      </c>
      <c r="B868" s="117" t="s">
        <v>6774</v>
      </c>
      <c r="C868" s="117" t="s">
        <v>1370</v>
      </c>
      <c r="D868" s="117">
        <v>1</v>
      </c>
      <c r="E868" s="117">
        <v>60</v>
      </c>
      <c r="F868" s="117">
        <v>8.9</v>
      </c>
      <c r="G868" s="117">
        <v>11.12</v>
      </c>
    </row>
    <row r="869" spans="1:7" x14ac:dyDescent="0.35">
      <c r="A869" s="117" t="s">
        <v>6775</v>
      </c>
      <c r="B869" s="117" t="s">
        <v>6776</v>
      </c>
      <c r="C869" s="117" t="s">
        <v>1370</v>
      </c>
      <c r="D869" s="117">
        <v>3</v>
      </c>
      <c r="E869" s="117">
        <v>25</v>
      </c>
      <c r="F869" s="117">
        <v>8.9</v>
      </c>
      <c r="G869" s="117">
        <v>11.12</v>
      </c>
    </row>
    <row r="870" spans="1:7" x14ac:dyDescent="0.35">
      <c r="A870" s="117" t="s">
        <v>6777</v>
      </c>
      <c r="B870" s="117" t="s">
        <v>6778</v>
      </c>
      <c r="C870" s="117" t="s">
        <v>1370</v>
      </c>
      <c r="D870" s="117">
        <v>3</v>
      </c>
      <c r="E870" s="117">
        <v>125</v>
      </c>
      <c r="F870" s="117">
        <v>8.9</v>
      </c>
      <c r="G870" s="117">
        <v>11.12</v>
      </c>
    </row>
    <row r="871" spans="1:7" x14ac:dyDescent="0.35">
      <c r="A871" s="117" t="s">
        <v>6779</v>
      </c>
      <c r="B871" s="117" t="s">
        <v>6780</v>
      </c>
      <c r="C871" s="117" t="s">
        <v>1370</v>
      </c>
      <c r="D871" s="117">
        <v>1</v>
      </c>
      <c r="E871" s="117">
        <v>82</v>
      </c>
      <c r="F871" s="117">
        <v>8.9</v>
      </c>
      <c r="G871" s="117">
        <v>11.12</v>
      </c>
    </row>
    <row r="872" spans="1:7" x14ac:dyDescent="0.35">
      <c r="A872" s="117" t="s">
        <v>6781</v>
      </c>
      <c r="B872" s="117" t="s">
        <v>6782</v>
      </c>
      <c r="C872" s="117" t="s">
        <v>1370</v>
      </c>
      <c r="D872" s="117">
        <v>3</v>
      </c>
      <c r="E872" s="117">
        <v>200</v>
      </c>
      <c r="F872" s="117">
        <v>8.9</v>
      </c>
      <c r="G872" s="117">
        <v>11.12</v>
      </c>
    </row>
    <row r="873" spans="1:7" x14ac:dyDescent="0.35">
      <c r="A873" s="117" t="s">
        <v>6783</v>
      </c>
      <c r="B873" s="117" t="s">
        <v>6784</v>
      </c>
      <c r="C873" s="117" t="s">
        <v>1370</v>
      </c>
      <c r="D873" s="117">
        <v>3</v>
      </c>
      <c r="E873" s="117">
        <v>210</v>
      </c>
      <c r="F873" s="117">
        <v>8.9</v>
      </c>
      <c r="G873" s="117">
        <v>11.12</v>
      </c>
    </row>
    <row r="874" spans="1:7" x14ac:dyDescent="0.35">
      <c r="A874" s="117" t="s">
        <v>6785</v>
      </c>
      <c r="B874" s="117" t="s">
        <v>6786</v>
      </c>
      <c r="C874" s="117" t="s">
        <v>117</v>
      </c>
      <c r="D874" s="117">
        <v>1</v>
      </c>
      <c r="E874" s="117">
        <v>7</v>
      </c>
      <c r="F874" s="117">
        <v>8.23</v>
      </c>
      <c r="G874" s="117">
        <v>10.220000000000001</v>
      </c>
    </row>
    <row r="875" spans="1:7" x14ac:dyDescent="0.35">
      <c r="A875" s="117" t="s">
        <v>6787</v>
      </c>
      <c r="B875" s="117" t="s">
        <v>6788</v>
      </c>
      <c r="C875" s="117" t="s">
        <v>117</v>
      </c>
      <c r="D875" s="117">
        <v>1</v>
      </c>
      <c r="E875" s="117">
        <v>18</v>
      </c>
      <c r="F875" s="117">
        <v>8.23</v>
      </c>
      <c r="G875" s="117">
        <v>10.220000000000001</v>
      </c>
    </row>
    <row r="876" spans="1:7" x14ac:dyDescent="0.35">
      <c r="A876" s="117" t="s">
        <v>6789</v>
      </c>
      <c r="B876" s="117" t="s">
        <v>6790</v>
      </c>
      <c r="C876" s="117" t="s">
        <v>117</v>
      </c>
      <c r="D876" s="117">
        <v>1</v>
      </c>
      <c r="E876" s="117">
        <v>20</v>
      </c>
      <c r="F876" s="117">
        <v>8.23</v>
      </c>
      <c r="G876" s="117">
        <v>10.220000000000001</v>
      </c>
    </row>
    <row r="877" spans="1:7" x14ac:dyDescent="0.35">
      <c r="A877" s="117" t="s">
        <v>6791</v>
      </c>
      <c r="B877" s="117" t="s">
        <v>6792</v>
      </c>
      <c r="C877" s="117" t="s">
        <v>117</v>
      </c>
      <c r="D877" s="117">
        <v>3</v>
      </c>
      <c r="E877" s="117">
        <v>40</v>
      </c>
      <c r="F877" s="117">
        <v>8.23</v>
      </c>
      <c r="G877" s="117">
        <v>10.220000000000001</v>
      </c>
    </row>
    <row r="878" spans="1:7" x14ac:dyDescent="0.35">
      <c r="A878" s="117" t="s">
        <v>6793</v>
      </c>
      <c r="B878" s="117" t="s">
        <v>6794</v>
      </c>
      <c r="C878" s="117" t="s">
        <v>117</v>
      </c>
      <c r="D878" s="117">
        <v>1</v>
      </c>
      <c r="E878" s="117">
        <v>6</v>
      </c>
      <c r="F878" s="117">
        <v>8.23</v>
      </c>
      <c r="G878" s="117">
        <v>10.220000000000001</v>
      </c>
    </row>
    <row r="879" spans="1:7" x14ac:dyDescent="0.35">
      <c r="A879" s="117" t="s">
        <v>6795</v>
      </c>
      <c r="B879" s="117" t="s">
        <v>6796</v>
      </c>
      <c r="C879" s="117" t="s">
        <v>117</v>
      </c>
      <c r="D879" s="117">
        <v>1</v>
      </c>
      <c r="E879" s="117">
        <v>100</v>
      </c>
      <c r="F879" s="117">
        <v>8.23</v>
      </c>
      <c r="G879" s="117">
        <v>10.220000000000001</v>
      </c>
    </row>
    <row r="880" spans="1:7" x14ac:dyDescent="0.35">
      <c r="A880" s="117" t="s">
        <v>6797</v>
      </c>
      <c r="B880" s="117" t="s">
        <v>6798</v>
      </c>
      <c r="C880" s="117" t="s">
        <v>117</v>
      </c>
      <c r="D880" s="117">
        <v>1</v>
      </c>
      <c r="E880" s="117">
        <v>28</v>
      </c>
      <c r="F880" s="117">
        <v>8.23</v>
      </c>
      <c r="G880" s="117">
        <v>10.220000000000001</v>
      </c>
    </row>
    <row r="881" spans="1:7" x14ac:dyDescent="0.35">
      <c r="A881" s="117" t="s">
        <v>6799</v>
      </c>
      <c r="B881" s="117" t="s">
        <v>6800</v>
      </c>
      <c r="C881" s="117" t="s">
        <v>117</v>
      </c>
      <c r="D881" s="117">
        <v>1</v>
      </c>
      <c r="E881" s="117">
        <v>18</v>
      </c>
      <c r="F881" s="117">
        <v>8.23</v>
      </c>
      <c r="G881" s="117">
        <v>10.220000000000001</v>
      </c>
    </row>
    <row r="882" spans="1:7" x14ac:dyDescent="0.35">
      <c r="A882" s="117" t="s">
        <v>6801</v>
      </c>
      <c r="B882" s="117" t="s">
        <v>6802</v>
      </c>
      <c r="C882" s="117" t="s">
        <v>117</v>
      </c>
      <c r="D882" s="117">
        <v>1</v>
      </c>
      <c r="E882" s="117">
        <v>30</v>
      </c>
      <c r="F882" s="117">
        <v>8.23</v>
      </c>
      <c r="G882" s="117">
        <v>10.220000000000001</v>
      </c>
    </row>
    <row r="883" spans="1:7" x14ac:dyDescent="0.35">
      <c r="A883" s="117" t="s">
        <v>6803</v>
      </c>
      <c r="B883" s="117" t="s">
        <v>6804</v>
      </c>
      <c r="C883" s="117" t="s">
        <v>117</v>
      </c>
      <c r="D883" s="117">
        <v>1</v>
      </c>
      <c r="E883" s="117">
        <v>50</v>
      </c>
      <c r="F883" s="117">
        <v>8.23</v>
      </c>
      <c r="G883" s="117">
        <v>10.220000000000001</v>
      </c>
    </row>
    <row r="884" spans="1:7" x14ac:dyDescent="0.35">
      <c r="A884" s="117" t="s">
        <v>6805</v>
      </c>
      <c r="B884" s="117" t="s">
        <v>6806</v>
      </c>
      <c r="C884" s="117" t="s">
        <v>117</v>
      </c>
      <c r="D884" s="117">
        <v>1</v>
      </c>
      <c r="E884" s="117">
        <v>8</v>
      </c>
      <c r="F884" s="117">
        <v>8.23</v>
      </c>
      <c r="G884" s="117">
        <v>10.220000000000001</v>
      </c>
    </row>
    <row r="885" spans="1:7" x14ac:dyDescent="0.35">
      <c r="A885" s="117" t="s">
        <v>6807</v>
      </c>
      <c r="B885" s="117" t="s">
        <v>6808</v>
      </c>
      <c r="C885" s="117" t="s">
        <v>117</v>
      </c>
      <c r="D885" s="117">
        <v>1</v>
      </c>
      <c r="E885" s="117">
        <v>38</v>
      </c>
      <c r="F885" s="117">
        <v>8.23</v>
      </c>
      <c r="G885" s="117">
        <v>10.220000000000001</v>
      </c>
    </row>
    <row r="886" spans="1:7" x14ac:dyDescent="0.35">
      <c r="A886" s="117" t="s">
        <v>6809</v>
      </c>
      <c r="B886" s="117" t="s">
        <v>6810</v>
      </c>
      <c r="C886" s="117" t="s">
        <v>117</v>
      </c>
      <c r="D886" s="117">
        <v>1</v>
      </c>
      <c r="E886" s="117">
        <v>12</v>
      </c>
      <c r="F886" s="117">
        <v>8.23</v>
      </c>
      <c r="G886" s="117">
        <v>10.220000000000001</v>
      </c>
    </row>
    <row r="887" spans="1:7" x14ac:dyDescent="0.35">
      <c r="A887" s="117" t="s">
        <v>6811</v>
      </c>
      <c r="B887" s="117" t="s">
        <v>6812</v>
      </c>
      <c r="C887" s="117" t="s">
        <v>117</v>
      </c>
      <c r="D887" s="117">
        <v>1</v>
      </c>
      <c r="E887" s="117">
        <v>30</v>
      </c>
      <c r="F887" s="117">
        <v>8.23</v>
      </c>
      <c r="G887" s="117">
        <v>10.220000000000001</v>
      </c>
    </row>
    <row r="888" spans="1:7" x14ac:dyDescent="0.35">
      <c r="A888" s="117" t="s">
        <v>6813</v>
      </c>
      <c r="B888" s="117" t="s">
        <v>6814</v>
      </c>
      <c r="C888" s="117" t="s">
        <v>117</v>
      </c>
      <c r="D888" s="117">
        <v>1</v>
      </c>
      <c r="E888" s="117">
        <v>50</v>
      </c>
      <c r="F888" s="117">
        <v>8.23</v>
      </c>
      <c r="G888" s="117">
        <v>10.220000000000001</v>
      </c>
    </row>
    <row r="889" spans="1:7" x14ac:dyDescent="0.35">
      <c r="A889" s="117" t="s">
        <v>6815</v>
      </c>
      <c r="B889" s="117" t="s">
        <v>6816</v>
      </c>
      <c r="C889" s="117" t="s">
        <v>117</v>
      </c>
      <c r="D889" s="117">
        <v>2</v>
      </c>
      <c r="E889" s="117">
        <v>20</v>
      </c>
      <c r="F889" s="117">
        <v>8.23</v>
      </c>
      <c r="G889" s="117">
        <v>10.220000000000001</v>
      </c>
    </row>
    <row r="890" spans="1:7" x14ac:dyDescent="0.35">
      <c r="A890" s="117" t="s">
        <v>6817</v>
      </c>
      <c r="B890" s="117" t="s">
        <v>6818</v>
      </c>
      <c r="C890" s="117" t="s">
        <v>117</v>
      </c>
      <c r="D890" s="117">
        <v>2</v>
      </c>
      <c r="E890" s="117">
        <v>200</v>
      </c>
      <c r="F890" s="117">
        <v>8.23</v>
      </c>
      <c r="G890" s="117">
        <v>10.220000000000001</v>
      </c>
    </row>
    <row r="891" spans="1:7" x14ac:dyDescent="0.35">
      <c r="A891" s="117" t="s">
        <v>6819</v>
      </c>
      <c r="B891" s="117" t="s">
        <v>6820</v>
      </c>
      <c r="C891" s="117" t="s">
        <v>117</v>
      </c>
      <c r="D891" s="117">
        <v>3</v>
      </c>
      <c r="E891" s="117">
        <v>60</v>
      </c>
      <c r="F891" s="117">
        <v>8.23</v>
      </c>
      <c r="G891" s="117">
        <v>10.220000000000001</v>
      </c>
    </row>
    <row r="892" spans="1:7" x14ac:dyDescent="0.35">
      <c r="A892" s="117" t="s">
        <v>6821</v>
      </c>
      <c r="B892" s="117" t="s">
        <v>6822</v>
      </c>
      <c r="C892" s="117" t="s">
        <v>117</v>
      </c>
      <c r="D892" s="117">
        <v>3</v>
      </c>
      <c r="E892" s="117">
        <v>90</v>
      </c>
      <c r="F892" s="117">
        <v>8.23</v>
      </c>
      <c r="G892" s="117">
        <v>10.220000000000001</v>
      </c>
    </row>
    <row r="893" spans="1:7" x14ac:dyDescent="0.35">
      <c r="A893" s="117" t="s">
        <v>6823</v>
      </c>
      <c r="B893" s="117" t="s">
        <v>6824</v>
      </c>
      <c r="C893" s="117" t="s">
        <v>117</v>
      </c>
      <c r="D893" s="117">
        <v>2</v>
      </c>
      <c r="E893" s="117">
        <v>50</v>
      </c>
      <c r="F893" s="117">
        <v>8.23</v>
      </c>
      <c r="G893" s="117">
        <v>10.220000000000001</v>
      </c>
    </row>
    <row r="894" spans="1:7" x14ac:dyDescent="0.35">
      <c r="A894" s="117" t="s">
        <v>6825</v>
      </c>
      <c r="B894" s="117" t="s">
        <v>6826</v>
      </c>
      <c r="C894" s="117" t="s">
        <v>117</v>
      </c>
      <c r="D894" s="117">
        <v>3</v>
      </c>
      <c r="E894" s="117">
        <v>150</v>
      </c>
      <c r="F894" s="117">
        <v>8.23</v>
      </c>
      <c r="G894" s="117">
        <v>10.220000000000001</v>
      </c>
    </row>
    <row r="895" spans="1:7" x14ac:dyDescent="0.35">
      <c r="A895" s="117" t="s">
        <v>6827</v>
      </c>
      <c r="B895" s="117" t="s">
        <v>6828</v>
      </c>
      <c r="C895" s="117" t="s">
        <v>117</v>
      </c>
      <c r="D895" s="117">
        <v>3</v>
      </c>
      <c r="E895" s="117">
        <v>300</v>
      </c>
      <c r="F895" s="117">
        <v>8.23</v>
      </c>
      <c r="G895" s="117">
        <v>10.220000000000001</v>
      </c>
    </row>
    <row r="896" spans="1:7" x14ac:dyDescent="0.35">
      <c r="A896" s="117" t="s">
        <v>6829</v>
      </c>
      <c r="B896" s="117" t="s">
        <v>6830</v>
      </c>
      <c r="C896" s="117" t="s">
        <v>117</v>
      </c>
      <c r="D896" s="117">
        <v>3</v>
      </c>
      <c r="E896" s="117">
        <v>80</v>
      </c>
      <c r="F896" s="117">
        <v>8.23</v>
      </c>
      <c r="G896" s="117">
        <v>10.220000000000001</v>
      </c>
    </row>
    <row r="897" spans="1:7" x14ac:dyDescent="0.35">
      <c r="A897" s="117" t="s">
        <v>6831</v>
      </c>
      <c r="B897" s="117" t="s">
        <v>6832</v>
      </c>
      <c r="C897" s="117" t="s">
        <v>117</v>
      </c>
      <c r="D897" s="117">
        <v>3</v>
      </c>
      <c r="E897" s="117">
        <v>20</v>
      </c>
      <c r="F897" s="117">
        <v>8.23</v>
      </c>
      <c r="G897" s="117">
        <v>10.220000000000001</v>
      </c>
    </row>
    <row r="898" spans="1:7" x14ac:dyDescent="0.35">
      <c r="A898" s="117" t="s">
        <v>6833</v>
      </c>
      <c r="B898" s="117" t="s">
        <v>6834</v>
      </c>
      <c r="C898" s="117" t="s">
        <v>117</v>
      </c>
      <c r="D898" s="117">
        <v>3</v>
      </c>
      <c r="E898" s="117">
        <v>20</v>
      </c>
      <c r="F898" s="117">
        <v>8.23</v>
      </c>
      <c r="G898" s="117">
        <v>10.220000000000001</v>
      </c>
    </row>
    <row r="899" spans="1:7" x14ac:dyDescent="0.35">
      <c r="A899" s="117" t="s">
        <v>6835</v>
      </c>
      <c r="B899" s="117" t="s">
        <v>6836</v>
      </c>
      <c r="C899" s="117" t="s">
        <v>117</v>
      </c>
      <c r="D899" s="117">
        <v>3</v>
      </c>
      <c r="E899" s="117">
        <v>40</v>
      </c>
      <c r="F899" s="117">
        <v>8.23</v>
      </c>
      <c r="G899" s="117">
        <v>10.220000000000001</v>
      </c>
    </row>
    <row r="900" spans="1:7" x14ac:dyDescent="0.35">
      <c r="A900" s="117" t="s">
        <v>6837</v>
      </c>
      <c r="B900" s="117" t="s">
        <v>6838</v>
      </c>
      <c r="C900" s="117" t="s">
        <v>117</v>
      </c>
      <c r="D900" s="117">
        <v>3</v>
      </c>
      <c r="E900" s="117">
        <v>40</v>
      </c>
      <c r="F900" s="117">
        <v>8.23</v>
      </c>
      <c r="G900" s="117">
        <v>10.220000000000001</v>
      </c>
    </row>
    <row r="901" spans="1:7" x14ac:dyDescent="0.35">
      <c r="A901" s="117" t="s">
        <v>6839</v>
      </c>
      <c r="B901" s="117" t="s">
        <v>6840</v>
      </c>
      <c r="C901" s="117" t="s">
        <v>117</v>
      </c>
      <c r="D901" s="117">
        <v>2</v>
      </c>
      <c r="E901" s="117">
        <v>240</v>
      </c>
      <c r="F901" s="117">
        <v>8.23</v>
      </c>
      <c r="G901" s="117">
        <v>10.220000000000001</v>
      </c>
    </row>
    <row r="902" spans="1:7" x14ac:dyDescent="0.35">
      <c r="A902" s="117" t="s">
        <v>6841</v>
      </c>
      <c r="B902" s="117" t="s">
        <v>6842</v>
      </c>
      <c r="C902" s="117" t="s">
        <v>117</v>
      </c>
      <c r="D902" s="117">
        <v>2</v>
      </c>
      <c r="E902" s="117">
        <v>20</v>
      </c>
      <c r="F902" s="117">
        <v>8.23</v>
      </c>
      <c r="G902" s="117">
        <v>10.220000000000001</v>
      </c>
    </row>
    <row r="903" spans="1:7" x14ac:dyDescent="0.35">
      <c r="A903" s="117" t="s">
        <v>6843</v>
      </c>
      <c r="B903" s="117" t="s">
        <v>6844</v>
      </c>
      <c r="C903" s="117" t="s">
        <v>117</v>
      </c>
      <c r="D903" s="117">
        <v>3</v>
      </c>
      <c r="E903" s="117">
        <v>62</v>
      </c>
      <c r="F903" s="117">
        <v>8.23</v>
      </c>
      <c r="G903" s="117">
        <v>10.220000000000001</v>
      </c>
    </row>
    <row r="904" spans="1:7" x14ac:dyDescent="0.35">
      <c r="A904" s="117" t="s">
        <v>6845</v>
      </c>
      <c r="B904" s="117" t="s">
        <v>6846</v>
      </c>
      <c r="C904" s="117" t="s">
        <v>117</v>
      </c>
      <c r="D904" s="117">
        <v>1</v>
      </c>
      <c r="E904" s="117">
        <v>65</v>
      </c>
      <c r="F904" s="117">
        <v>8.23</v>
      </c>
      <c r="G904" s="117">
        <v>10.220000000000001</v>
      </c>
    </row>
    <row r="905" spans="1:7" x14ac:dyDescent="0.35">
      <c r="A905" s="117" t="s">
        <v>6847</v>
      </c>
      <c r="B905" s="117" t="s">
        <v>6848</v>
      </c>
      <c r="C905" s="117" t="s">
        <v>117</v>
      </c>
      <c r="D905" s="117">
        <v>3</v>
      </c>
      <c r="E905" s="117">
        <v>70</v>
      </c>
      <c r="F905" s="117">
        <v>8.23</v>
      </c>
      <c r="G905" s="117">
        <v>10.220000000000001</v>
      </c>
    </row>
    <row r="906" spans="1:7" x14ac:dyDescent="0.35">
      <c r="A906" s="117" t="s">
        <v>6849</v>
      </c>
      <c r="B906" s="117" t="s">
        <v>6850</v>
      </c>
      <c r="C906" s="117" t="s">
        <v>117</v>
      </c>
      <c r="D906" s="117">
        <v>3</v>
      </c>
      <c r="E906" s="117">
        <v>60</v>
      </c>
      <c r="F906" s="117">
        <v>8.23</v>
      </c>
      <c r="G906" s="117">
        <v>10.220000000000001</v>
      </c>
    </row>
    <row r="907" spans="1:7" x14ac:dyDescent="0.35">
      <c r="A907" s="117" t="s">
        <v>6851</v>
      </c>
      <c r="B907" s="117" t="s">
        <v>6852</v>
      </c>
      <c r="C907" s="117" t="s">
        <v>117</v>
      </c>
      <c r="D907" s="117">
        <v>4</v>
      </c>
      <c r="E907" s="117">
        <v>90</v>
      </c>
      <c r="F907" s="117">
        <v>8.23</v>
      </c>
      <c r="G907" s="117">
        <v>10.220000000000001</v>
      </c>
    </row>
    <row r="908" spans="1:7" x14ac:dyDescent="0.35">
      <c r="A908" s="117" t="s">
        <v>6853</v>
      </c>
      <c r="B908" s="117" t="s">
        <v>6854</v>
      </c>
      <c r="C908" s="117" t="s">
        <v>117</v>
      </c>
      <c r="D908" s="117">
        <v>3</v>
      </c>
      <c r="E908" s="117">
        <v>100</v>
      </c>
      <c r="F908" s="117">
        <v>8.23</v>
      </c>
      <c r="G908" s="117">
        <v>10.220000000000001</v>
      </c>
    </row>
    <row r="909" spans="1:7" x14ac:dyDescent="0.35">
      <c r="A909" s="117" t="s">
        <v>6855</v>
      </c>
      <c r="B909" s="117" t="s">
        <v>6856</v>
      </c>
      <c r="C909" s="117" t="s">
        <v>117</v>
      </c>
      <c r="D909" s="117">
        <v>4</v>
      </c>
      <c r="E909" s="117">
        <v>150</v>
      </c>
      <c r="F909" s="117">
        <v>8.23</v>
      </c>
      <c r="G909" s="117">
        <v>10.220000000000001</v>
      </c>
    </row>
    <row r="910" spans="1:7" x14ac:dyDescent="0.35">
      <c r="A910" s="117" t="s">
        <v>6857</v>
      </c>
      <c r="B910" s="117" t="s">
        <v>6858</v>
      </c>
      <c r="C910" s="117" t="s">
        <v>117</v>
      </c>
      <c r="D910" s="117">
        <v>4</v>
      </c>
      <c r="E910" s="117">
        <v>95</v>
      </c>
      <c r="F910" s="117">
        <v>8.23</v>
      </c>
      <c r="G910" s="117">
        <v>10.220000000000001</v>
      </c>
    </row>
    <row r="911" spans="1:7" x14ac:dyDescent="0.35">
      <c r="A911" s="117" t="s">
        <v>6859</v>
      </c>
      <c r="B911" s="117" t="s">
        <v>6860</v>
      </c>
      <c r="C911" s="117" t="s">
        <v>117</v>
      </c>
      <c r="D911" s="117">
        <v>3</v>
      </c>
      <c r="E911" s="117">
        <v>100</v>
      </c>
      <c r="F911" s="117">
        <v>8.23</v>
      </c>
      <c r="G911" s="117">
        <v>10.220000000000001</v>
      </c>
    </row>
    <row r="912" spans="1:7" x14ac:dyDescent="0.35">
      <c r="A912" s="117" t="s">
        <v>6861</v>
      </c>
      <c r="B912" s="117" t="s">
        <v>6862</v>
      </c>
      <c r="C912" s="117" t="s">
        <v>117</v>
      </c>
      <c r="D912" s="117">
        <v>1</v>
      </c>
      <c r="E912" s="117">
        <v>50</v>
      </c>
      <c r="F912" s="117">
        <v>8.23</v>
      </c>
      <c r="G912" s="117">
        <v>10.220000000000001</v>
      </c>
    </row>
    <row r="913" spans="1:7" x14ac:dyDescent="0.35">
      <c r="A913" s="117" t="s">
        <v>6863</v>
      </c>
      <c r="B913" s="117" t="s">
        <v>6864</v>
      </c>
      <c r="C913" s="117" t="s">
        <v>117</v>
      </c>
      <c r="D913" s="117">
        <v>3</v>
      </c>
      <c r="E913" s="117">
        <v>15</v>
      </c>
      <c r="F913" s="117">
        <v>8.23</v>
      </c>
      <c r="G913" s="117">
        <v>10.220000000000001</v>
      </c>
    </row>
    <row r="914" spans="1:7" x14ac:dyDescent="0.35">
      <c r="A914" s="117" t="s">
        <v>6865</v>
      </c>
      <c r="B914" s="117" t="s">
        <v>6866</v>
      </c>
      <c r="C914" s="117" t="s">
        <v>117</v>
      </c>
      <c r="D914" s="117">
        <v>2</v>
      </c>
      <c r="E914" s="117">
        <v>30</v>
      </c>
      <c r="F914" s="117">
        <v>8.23</v>
      </c>
      <c r="G914" s="117">
        <v>10.220000000000001</v>
      </c>
    </row>
    <row r="915" spans="1:7" x14ac:dyDescent="0.35">
      <c r="A915" s="117" t="s">
        <v>6867</v>
      </c>
      <c r="B915" s="117" t="s">
        <v>6868</v>
      </c>
      <c r="C915" s="117" t="s">
        <v>117</v>
      </c>
      <c r="D915" s="117">
        <v>3</v>
      </c>
      <c r="E915" s="117">
        <v>35</v>
      </c>
      <c r="F915" s="117">
        <v>8.23</v>
      </c>
      <c r="G915" s="117">
        <v>10.220000000000001</v>
      </c>
    </row>
    <row r="916" spans="1:7" x14ac:dyDescent="0.35">
      <c r="A916" s="117" t="s">
        <v>6869</v>
      </c>
      <c r="B916" s="117" t="s">
        <v>6870</v>
      </c>
      <c r="C916" s="117" t="s">
        <v>117</v>
      </c>
      <c r="D916" s="117">
        <v>3</v>
      </c>
      <c r="E916" s="117">
        <v>30</v>
      </c>
      <c r="F916" s="117">
        <v>8.23</v>
      </c>
      <c r="G916" s="117">
        <v>10.220000000000001</v>
      </c>
    </row>
    <row r="917" spans="1:7" x14ac:dyDescent="0.35">
      <c r="A917" s="117" t="s">
        <v>6871</v>
      </c>
      <c r="B917" s="117" t="s">
        <v>6872</v>
      </c>
      <c r="C917" s="117" t="s">
        <v>117</v>
      </c>
      <c r="D917" s="117">
        <v>1</v>
      </c>
      <c r="E917" s="117">
        <v>80</v>
      </c>
      <c r="F917" s="117">
        <v>8.23</v>
      </c>
      <c r="G917" s="117">
        <v>10.220000000000001</v>
      </c>
    </row>
    <row r="918" spans="1:7" x14ac:dyDescent="0.35">
      <c r="A918" s="117" t="s">
        <v>6873</v>
      </c>
      <c r="B918" s="117" t="s">
        <v>6874</v>
      </c>
      <c r="C918" s="117" t="s">
        <v>117</v>
      </c>
      <c r="D918" s="117">
        <v>1</v>
      </c>
      <c r="E918" s="117">
        <v>200</v>
      </c>
      <c r="F918" s="117">
        <v>8.23</v>
      </c>
      <c r="G918" s="117">
        <v>10.220000000000001</v>
      </c>
    </row>
    <row r="919" spans="1:7" x14ac:dyDescent="0.35">
      <c r="A919" s="117" t="s">
        <v>6875</v>
      </c>
      <c r="B919" s="117" t="s">
        <v>6876</v>
      </c>
      <c r="C919" s="117" t="s">
        <v>117</v>
      </c>
      <c r="D919" s="117">
        <v>1</v>
      </c>
      <c r="E919" s="117">
        <v>85</v>
      </c>
      <c r="F919" s="117">
        <v>8.23</v>
      </c>
      <c r="G919" s="117">
        <v>10.220000000000001</v>
      </c>
    </row>
    <row r="920" spans="1:7" x14ac:dyDescent="0.35">
      <c r="A920" s="117" t="s">
        <v>6877</v>
      </c>
      <c r="B920" s="117" t="s">
        <v>6878</v>
      </c>
      <c r="C920" s="117" t="s">
        <v>117</v>
      </c>
      <c r="D920" s="117">
        <v>1</v>
      </c>
      <c r="E920" s="117">
        <v>130</v>
      </c>
      <c r="F920" s="117">
        <v>8.23</v>
      </c>
      <c r="G920" s="117">
        <v>10.220000000000001</v>
      </c>
    </row>
    <row r="921" spans="1:7" x14ac:dyDescent="0.35">
      <c r="A921" s="117" t="s">
        <v>6879</v>
      </c>
      <c r="B921" s="117" t="s">
        <v>6880</v>
      </c>
      <c r="C921" s="117" t="s">
        <v>117</v>
      </c>
      <c r="D921" s="117">
        <v>1</v>
      </c>
      <c r="E921" s="117">
        <v>70</v>
      </c>
      <c r="F921" s="117">
        <v>8.23</v>
      </c>
      <c r="G921" s="117">
        <v>10.220000000000001</v>
      </c>
    </row>
    <row r="922" spans="1:7" x14ac:dyDescent="0.35">
      <c r="A922" s="117" t="s">
        <v>6881</v>
      </c>
      <c r="B922" s="117" t="s">
        <v>6882</v>
      </c>
      <c r="C922" s="117" t="s">
        <v>117</v>
      </c>
      <c r="D922" s="117">
        <v>2</v>
      </c>
      <c r="E922" s="117">
        <v>150</v>
      </c>
      <c r="F922" s="117">
        <v>8.23</v>
      </c>
      <c r="G922" s="117">
        <v>10.220000000000001</v>
      </c>
    </row>
    <row r="923" spans="1:7" x14ac:dyDescent="0.35">
      <c r="A923" s="117" t="s">
        <v>6883</v>
      </c>
      <c r="B923" s="117" t="s">
        <v>6884</v>
      </c>
      <c r="C923" s="117" t="s">
        <v>117</v>
      </c>
      <c r="D923" s="117">
        <v>1</v>
      </c>
      <c r="E923" s="117">
        <v>110</v>
      </c>
      <c r="F923" s="117">
        <v>8.23</v>
      </c>
      <c r="G923" s="117">
        <v>10.220000000000001</v>
      </c>
    </row>
    <row r="924" spans="1:7" x14ac:dyDescent="0.35">
      <c r="A924" s="117" t="s">
        <v>6885</v>
      </c>
      <c r="B924" s="117" t="s">
        <v>6886</v>
      </c>
      <c r="C924" s="117" t="s">
        <v>117</v>
      </c>
      <c r="D924" s="117">
        <v>4</v>
      </c>
      <c r="E924" s="117">
        <v>130</v>
      </c>
      <c r="F924" s="117">
        <v>8.23</v>
      </c>
      <c r="G924" s="117">
        <v>10.220000000000001</v>
      </c>
    </row>
    <row r="925" spans="1:7" x14ac:dyDescent="0.35">
      <c r="A925" s="117" t="s">
        <v>6887</v>
      </c>
      <c r="B925" s="117" t="s">
        <v>6888</v>
      </c>
      <c r="C925" s="117" t="s">
        <v>117</v>
      </c>
      <c r="D925" s="117">
        <v>4</v>
      </c>
      <c r="E925" s="117">
        <v>100</v>
      </c>
      <c r="F925" s="117">
        <v>8.23</v>
      </c>
      <c r="G925" s="117">
        <v>10.220000000000001</v>
      </c>
    </row>
    <row r="926" spans="1:7" x14ac:dyDescent="0.35">
      <c r="A926" s="117" t="s">
        <v>6889</v>
      </c>
      <c r="B926" s="117" t="s">
        <v>6890</v>
      </c>
      <c r="C926" s="117" t="s">
        <v>117</v>
      </c>
      <c r="D926" s="117">
        <v>3</v>
      </c>
      <c r="E926" s="117">
        <v>87</v>
      </c>
      <c r="F926" s="117">
        <v>8.23</v>
      </c>
      <c r="G926" s="117">
        <v>10.220000000000001</v>
      </c>
    </row>
    <row r="927" spans="1:7" x14ac:dyDescent="0.35">
      <c r="A927" s="117" t="s">
        <v>6891</v>
      </c>
      <c r="B927" s="117" t="s">
        <v>6892</v>
      </c>
      <c r="C927" s="117" t="s">
        <v>117</v>
      </c>
      <c r="D927" s="117">
        <v>2</v>
      </c>
      <c r="E927" s="117">
        <v>15</v>
      </c>
      <c r="F927" s="117">
        <v>8.23</v>
      </c>
      <c r="G927" s="117">
        <v>10.220000000000001</v>
      </c>
    </row>
    <row r="928" spans="1:7" x14ac:dyDescent="0.35">
      <c r="A928" s="117" t="s">
        <v>6893</v>
      </c>
      <c r="B928" s="117" t="s">
        <v>6894</v>
      </c>
      <c r="C928" s="117" t="s">
        <v>117</v>
      </c>
      <c r="D928" s="117">
        <v>4</v>
      </c>
      <c r="E928" s="117">
        <v>150</v>
      </c>
      <c r="F928" s="117">
        <v>8.23</v>
      </c>
      <c r="G928" s="117">
        <v>10.220000000000001</v>
      </c>
    </row>
    <row r="929" spans="1:7" x14ac:dyDescent="0.35">
      <c r="A929" s="117" t="s">
        <v>6895</v>
      </c>
      <c r="B929" s="117" t="s">
        <v>6896</v>
      </c>
      <c r="C929" s="117" t="s">
        <v>117</v>
      </c>
      <c r="D929" s="117">
        <v>2</v>
      </c>
      <c r="E929" s="117">
        <v>40</v>
      </c>
      <c r="F929" s="117">
        <v>8.23</v>
      </c>
      <c r="G929" s="117">
        <v>10.220000000000001</v>
      </c>
    </row>
    <row r="930" spans="1:7" x14ac:dyDescent="0.35">
      <c r="A930" s="117" t="s">
        <v>6897</v>
      </c>
      <c r="B930" s="117" t="s">
        <v>6898</v>
      </c>
      <c r="C930" s="117" t="s">
        <v>117</v>
      </c>
      <c r="D930" s="117">
        <v>4</v>
      </c>
      <c r="E930" s="117">
        <v>270</v>
      </c>
      <c r="F930" s="117">
        <v>8.23</v>
      </c>
      <c r="G930" s="117">
        <v>10.220000000000001</v>
      </c>
    </row>
    <row r="931" spans="1:7" x14ac:dyDescent="0.35">
      <c r="A931" s="117" t="s">
        <v>6899</v>
      </c>
      <c r="B931" s="117" t="s">
        <v>6900</v>
      </c>
      <c r="C931" s="117" t="s">
        <v>117</v>
      </c>
      <c r="D931" s="117">
        <v>4</v>
      </c>
      <c r="E931" s="117">
        <v>240</v>
      </c>
      <c r="F931" s="117">
        <v>8.23</v>
      </c>
      <c r="G931" s="117">
        <v>10.220000000000001</v>
      </c>
    </row>
    <row r="932" spans="1:7" x14ac:dyDescent="0.35">
      <c r="A932" s="117" t="s">
        <v>6901</v>
      </c>
      <c r="B932" s="117" t="s">
        <v>6902</v>
      </c>
      <c r="C932" s="117" t="s">
        <v>117</v>
      </c>
      <c r="D932" s="117">
        <v>4</v>
      </c>
      <c r="E932" s="117">
        <v>120</v>
      </c>
      <c r="F932" s="117">
        <v>8.23</v>
      </c>
      <c r="G932" s="117">
        <v>10.220000000000001</v>
      </c>
    </row>
    <row r="933" spans="1:7" x14ac:dyDescent="0.35">
      <c r="A933" s="117" t="s">
        <v>6903</v>
      </c>
      <c r="B933" s="117" t="s">
        <v>6904</v>
      </c>
      <c r="C933" s="117" t="s">
        <v>117</v>
      </c>
      <c r="D933" s="117">
        <v>5</v>
      </c>
      <c r="E933" s="117">
        <v>200</v>
      </c>
      <c r="F933" s="117">
        <v>8.23</v>
      </c>
      <c r="G933" s="117">
        <v>10.220000000000001</v>
      </c>
    </row>
    <row r="934" spans="1:7" x14ac:dyDescent="0.35">
      <c r="A934" s="117" t="s">
        <v>6905</v>
      </c>
      <c r="B934" s="117" t="s">
        <v>6906</v>
      </c>
      <c r="C934" s="117" t="s">
        <v>117</v>
      </c>
      <c r="D934" s="117">
        <v>2</v>
      </c>
      <c r="E934" s="117">
        <v>200</v>
      </c>
      <c r="F934" s="117">
        <v>8.23</v>
      </c>
      <c r="G934" s="117">
        <v>10.220000000000001</v>
      </c>
    </row>
    <row r="935" spans="1:7" x14ac:dyDescent="0.35">
      <c r="A935" s="117" t="s">
        <v>6907</v>
      </c>
      <c r="B935" s="117" t="s">
        <v>6908</v>
      </c>
      <c r="C935" s="117" t="s">
        <v>117</v>
      </c>
      <c r="D935" s="117">
        <v>2</v>
      </c>
      <c r="E935" s="117">
        <v>280</v>
      </c>
      <c r="F935" s="117">
        <v>8.23</v>
      </c>
      <c r="G935" s="117">
        <v>10.220000000000001</v>
      </c>
    </row>
    <row r="936" spans="1:7" x14ac:dyDescent="0.35">
      <c r="A936" s="117" t="s">
        <v>6909</v>
      </c>
      <c r="B936" s="117" t="s">
        <v>6910</v>
      </c>
      <c r="C936" s="117" t="s">
        <v>117</v>
      </c>
      <c r="D936" s="117">
        <v>2</v>
      </c>
      <c r="E936" s="117">
        <v>30</v>
      </c>
      <c r="F936" s="117">
        <v>8.23</v>
      </c>
      <c r="G936" s="117">
        <v>10.220000000000001</v>
      </c>
    </row>
    <row r="937" spans="1:7" x14ac:dyDescent="0.35">
      <c r="A937" s="117" t="s">
        <v>6911</v>
      </c>
      <c r="B937" s="117" t="s">
        <v>6912</v>
      </c>
      <c r="C937" s="117" t="s">
        <v>117</v>
      </c>
      <c r="D937" s="117">
        <v>2</v>
      </c>
      <c r="E937" s="117">
        <v>8</v>
      </c>
      <c r="F937" s="117">
        <v>8.23</v>
      </c>
      <c r="G937" s="117">
        <v>10.220000000000001</v>
      </c>
    </row>
    <row r="938" spans="1:7" x14ac:dyDescent="0.35">
      <c r="A938" s="117" t="s">
        <v>6913</v>
      </c>
      <c r="B938" s="117" t="s">
        <v>6914</v>
      </c>
      <c r="C938" s="117" t="s">
        <v>117</v>
      </c>
      <c r="D938" s="117">
        <v>1</v>
      </c>
      <c r="E938" s="117">
        <v>8</v>
      </c>
      <c r="F938" s="117">
        <v>8.23</v>
      </c>
      <c r="G938" s="117">
        <v>10.220000000000001</v>
      </c>
    </row>
    <row r="939" spans="1:7" x14ac:dyDescent="0.35">
      <c r="A939" s="117" t="s">
        <v>6915</v>
      </c>
      <c r="B939" s="117" t="s">
        <v>6916</v>
      </c>
      <c r="C939" s="117" t="s">
        <v>117</v>
      </c>
      <c r="D939" s="117">
        <v>2</v>
      </c>
      <c r="E939" s="117">
        <v>65</v>
      </c>
      <c r="F939" s="117">
        <v>8.23</v>
      </c>
      <c r="G939" s="117">
        <v>10.220000000000001</v>
      </c>
    </row>
    <row r="940" spans="1:7" x14ac:dyDescent="0.35">
      <c r="A940" s="117" t="s">
        <v>6917</v>
      </c>
      <c r="B940" s="117" t="s">
        <v>6918</v>
      </c>
      <c r="C940" s="117" t="s">
        <v>117</v>
      </c>
      <c r="D940" s="117">
        <v>2</v>
      </c>
      <c r="E940" s="117">
        <v>65</v>
      </c>
      <c r="F940" s="117">
        <v>8.23</v>
      </c>
      <c r="G940" s="117">
        <v>10.220000000000001</v>
      </c>
    </row>
    <row r="941" spans="1:7" x14ac:dyDescent="0.35">
      <c r="A941" s="117" t="s">
        <v>6919</v>
      </c>
      <c r="B941" s="117" t="s">
        <v>6920</v>
      </c>
      <c r="C941" s="117" t="s">
        <v>117</v>
      </c>
      <c r="D941" s="117">
        <v>1</v>
      </c>
      <c r="E941" s="117">
        <v>30</v>
      </c>
      <c r="F941" s="117">
        <v>8.23</v>
      </c>
      <c r="G941" s="117">
        <v>10.220000000000001</v>
      </c>
    </row>
    <row r="942" spans="1:7" x14ac:dyDescent="0.35">
      <c r="A942" s="117" t="s">
        <v>6921</v>
      </c>
      <c r="B942" s="117" t="s">
        <v>6922</v>
      </c>
      <c r="C942" s="117" t="s">
        <v>117</v>
      </c>
      <c r="D942" s="117">
        <v>2</v>
      </c>
      <c r="E942" s="117">
        <v>214</v>
      </c>
      <c r="F942" s="117">
        <v>8.23</v>
      </c>
      <c r="G942" s="117">
        <v>10.220000000000001</v>
      </c>
    </row>
    <row r="943" spans="1:7" x14ac:dyDescent="0.35">
      <c r="A943" s="117" t="s">
        <v>6923</v>
      </c>
      <c r="B943" s="117" t="s">
        <v>6924</v>
      </c>
      <c r="C943" s="117" t="s">
        <v>117</v>
      </c>
      <c r="D943" s="117">
        <v>2</v>
      </c>
      <c r="E943" s="117">
        <v>64</v>
      </c>
      <c r="F943" s="117">
        <v>8.23</v>
      </c>
      <c r="G943" s="117">
        <v>10.220000000000001</v>
      </c>
    </row>
    <row r="944" spans="1:7" x14ac:dyDescent="0.35">
      <c r="A944" s="117" t="s">
        <v>6925</v>
      </c>
      <c r="B944" s="117" t="s">
        <v>6926</v>
      </c>
      <c r="C944" s="117" t="s">
        <v>117</v>
      </c>
      <c r="D944" s="117">
        <v>2</v>
      </c>
      <c r="E944" s="117">
        <v>540</v>
      </c>
      <c r="F944" s="117">
        <v>8.23</v>
      </c>
      <c r="G944" s="117">
        <v>10.220000000000001</v>
      </c>
    </row>
    <row r="945" spans="1:7" x14ac:dyDescent="0.35">
      <c r="A945" s="117" t="s">
        <v>6927</v>
      </c>
      <c r="B945" s="117" t="s">
        <v>6928</v>
      </c>
      <c r="C945" s="117" t="s">
        <v>117</v>
      </c>
      <c r="D945" s="117">
        <v>2</v>
      </c>
      <c r="E945" s="117">
        <v>30</v>
      </c>
      <c r="F945" s="117">
        <v>8.23</v>
      </c>
      <c r="G945" s="117">
        <v>10.220000000000001</v>
      </c>
    </row>
    <row r="946" spans="1:7" x14ac:dyDescent="0.35">
      <c r="A946" s="117" t="s">
        <v>6929</v>
      </c>
      <c r="B946" s="117" t="s">
        <v>6930</v>
      </c>
      <c r="C946" s="117" t="s">
        <v>117</v>
      </c>
      <c r="D946" s="117">
        <v>2</v>
      </c>
      <c r="E946" s="117">
        <v>30</v>
      </c>
      <c r="F946" s="117">
        <v>8.23</v>
      </c>
      <c r="G946" s="117">
        <v>10.220000000000001</v>
      </c>
    </row>
    <row r="947" spans="1:7" x14ac:dyDescent="0.35">
      <c r="A947" s="117" t="s">
        <v>6931</v>
      </c>
      <c r="B947" s="117" t="s">
        <v>6932</v>
      </c>
      <c r="C947" s="117" t="s">
        <v>117</v>
      </c>
      <c r="D947" s="117">
        <v>1</v>
      </c>
      <c r="E947" s="117">
        <v>140</v>
      </c>
      <c r="F947" s="117">
        <v>8.23</v>
      </c>
      <c r="G947" s="117">
        <v>10.220000000000001</v>
      </c>
    </row>
    <row r="948" spans="1:7" x14ac:dyDescent="0.35">
      <c r="A948" s="117" t="s">
        <v>6933</v>
      </c>
      <c r="B948" s="117" t="s">
        <v>6934</v>
      </c>
      <c r="C948" s="117" t="s">
        <v>117</v>
      </c>
      <c r="D948" s="117">
        <v>1</v>
      </c>
      <c r="E948" s="117">
        <v>550</v>
      </c>
      <c r="F948" s="117">
        <v>8.23</v>
      </c>
      <c r="G948" s="117">
        <v>10.220000000000001</v>
      </c>
    </row>
    <row r="949" spans="1:7" x14ac:dyDescent="0.35">
      <c r="A949" s="117" t="s">
        <v>6935</v>
      </c>
      <c r="B949" s="117" t="s">
        <v>6936</v>
      </c>
      <c r="C949" s="117" t="s">
        <v>117</v>
      </c>
      <c r="D949" s="117">
        <v>3</v>
      </c>
      <c r="E949" s="117">
        <v>120</v>
      </c>
      <c r="F949" s="117">
        <v>8.23</v>
      </c>
      <c r="G949" s="117">
        <v>10.220000000000001</v>
      </c>
    </row>
    <row r="950" spans="1:7" x14ac:dyDescent="0.35">
      <c r="A950" s="117" t="s">
        <v>6937</v>
      </c>
      <c r="B950" s="117" t="s">
        <v>6938</v>
      </c>
      <c r="C950" s="117" t="s">
        <v>117</v>
      </c>
      <c r="D950" s="117">
        <v>2</v>
      </c>
      <c r="E950" s="117">
        <v>30</v>
      </c>
      <c r="F950" s="117">
        <v>8.23</v>
      </c>
      <c r="G950" s="117">
        <v>10.220000000000001</v>
      </c>
    </row>
    <row r="951" spans="1:7" x14ac:dyDescent="0.35">
      <c r="A951" s="117" t="s">
        <v>6939</v>
      </c>
      <c r="B951" s="117" t="s">
        <v>6940</v>
      </c>
      <c r="C951" s="117" t="s">
        <v>117</v>
      </c>
      <c r="D951" s="117">
        <v>3</v>
      </c>
      <c r="E951" s="117">
        <v>100</v>
      </c>
      <c r="F951" s="117">
        <v>8.23</v>
      </c>
      <c r="G951" s="117">
        <v>10.220000000000001</v>
      </c>
    </row>
    <row r="952" spans="1:7" x14ac:dyDescent="0.35">
      <c r="A952" s="117" t="s">
        <v>6941</v>
      </c>
      <c r="B952" s="117" t="s">
        <v>6942</v>
      </c>
      <c r="C952" s="117" t="s">
        <v>117</v>
      </c>
      <c r="D952" s="117">
        <v>4</v>
      </c>
      <c r="E952" s="117">
        <v>100</v>
      </c>
      <c r="F952" s="117">
        <v>8.23</v>
      </c>
      <c r="G952" s="117">
        <v>10.220000000000001</v>
      </c>
    </row>
    <row r="953" spans="1:7" x14ac:dyDescent="0.35">
      <c r="A953" s="117" t="s">
        <v>6943</v>
      </c>
      <c r="B953" s="117" t="s">
        <v>6944</v>
      </c>
      <c r="C953" s="117" t="s">
        <v>117</v>
      </c>
      <c r="D953" s="117">
        <v>3</v>
      </c>
      <c r="E953" s="117">
        <v>65</v>
      </c>
      <c r="F953" s="117">
        <v>8.23</v>
      </c>
      <c r="G953" s="117">
        <v>10.220000000000001</v>
      </c>
    </row>
    <row r="954" spans="1:7" x14ac:dyDescent="0.35">
      <c r="A954" s="117" t="s">
        <v>6945</v>
      </c>
      <c r="B954" s="117" t="s">
        <v>6946</v>
      </c>
      <c r="C954" s="117" t="s">
        <v>117</v>
      </c>
      <c r="D954" s="117">
        <v>3</v>
      </c>
      <c r="E954" s="117">
        <v>80</v>
      </c>
      <c r="F954" s="117">
        <v>8.23</v>
      </c>
      <c r="G954" s="117">
        <v>10.220000000000001</v>
      </c>
    </row>
    <row r="955" spans="1:7" x14ac:dyDescent="0.35">
      <c r="A955" s="117" t="s">
        <v>6947</v>
      </c>
      <c r="B955" s="117" t="s">
        <v>6948</v>
      </c>
      <c r="C955" s="117" t="s">
        <v>117</v>
      </c>
      <c r="D955" s="117">
        <v>3</v>
      </c>
      <c r="E955" s="117">
        <v>50</v>
      </c>
      <c r="F955" s="117">
        <v>8.23</v>
      </c>
      <c r="G955" s="117">
        <v>10.220000000000001</v>
      </c>
    </row>
    <row r="956" spans="1:7" x14ac:dyDescent="0.35">
      <c r="A956" s="117" t="s">
        <v>6949</v>
      </c>
      <c r="B956" s="117" t="s">
        <v>6950</v>
      </c>
      <c r="C956" s="117" t="s">
        <v>117</v>
      </c>
      <c r="D956" s="117">
        <v>2</v>
      </c>
      <c r="E956" s="117">
        <v>15</v>
      </c>
      <c r="F956" s="117">
        <v>8.23</v>
      </c>
      <c r="G956" s="117">
        <v>10.220000000000001</v>
      </c>
    </row>
    <row r="957" spans="1:7" x14ac:dyDescent="0.35">
      <c r="A957" s="117" t="s">
        <v>6951</v>
      </c>
      <c r="B957" s="117" t="s">
        <v>6952</v>
      </c>
      <c r="C957" s="117" t="s">
        <v>117</v>
      </c>
      <c r="D957" s="117">
        <v>3</v>
      </c>
      <c r="E957" s="117">
        <v>15</v>
      </c>
      <c r="F957" s="117">
        <v>8.23</v>
      </c>
      <c r="G957" s="117">
        <v>10.220000000000001</v>
      </c>
    </row>
    <row r="958" spans="1:7" x14ac:dyDescent="0.35">
      <c r="A958" s="117" t="s">
        <v>6953</v>
      </c>
      <c r="B958" s="117" t="s">
        <v>6954</v>
      </c>
      <c r="C958" s="117" t="s">
        <v>117</v>
      </c>
      <c r="D958" s="117">
        <v>3</v>
      </c>
      <c r="E958" s="117">
        <v>40</v>
      </c>
      <c r="F958" s="117">
        <v>8.23</v>
      </c>
      <c r="G958" s="117">
        <v>10.220000000000001</v>
      </c>
    </row>
    <row r="959" spans="1:7" x14ac:dyDescent="0.35">
      <c r="A959" s="117" t="s">
        <v>6955</v>
      </c>
      <c r="B959" s="117" t="s">
        <v>6956</v>
      </c>
      <c r="C959" s="117" t="s">
        <v>117</v>
      </c>
      <c r="D959" s="117">
        <v>3</v>
      </c>
      <c r="E959" s="117">
        <v>50</v>
      </c>
      <c r="F959" s="117">
        <v>8.23</v>
      </c>
      <c r="G959" s="117">
        <v>10.220000000000001</v>
      </c>
    </row>
    <row r="960" spans="1:7" x14ac:dyDescent="0.35">
      <c r="A960" s="117" t="s">
        <v>6957</v>
      </c>
      <c r="B960" s="117" t="s">
        <v>6958</v>
      </c>
      <c r="C960" s="117" t="s">
        <v>117</v>
      </c>
      <c r="D960" s="117">
        <v>2</v>
      </c>
      <c r="E960" s="117">
        <v>130</v>
      </c>
      <c r="F960" s="117">
        <v>8.23</v>
      </c>
      <c r="G960" s="117">
        <v>10.220000000000001</v>
      </c>
    </row>
    <row r="961" spans="1:7" x14ac:dyDescent="0.35">
      <c r="A961" s="117" t="s">
        <v>6959</v>
      </c>
      <c r="B961" s="117" t="s">
        <v>6960</v>
      </c>
      <c r="C961" s="117" t="s">
        <v>117</v>
      </c>
      <c r="D961" s="117">
        <v>2</v>
      </c>
      <c r="E961" s="117">
        <v>50</v>
      </c>
      <c r="F961" s="117">
        <v>8.23</v>
      </c>
      <c r="G961" s="117">
        <v>10.220000000000001</v>
      </c>
    </row>
    <row r="962" spans="1:7" x14ac:dyDescent="0.35">
      <c r="A962" s="117" t="s">
        <v>6961</v>
      </c>
      <c r="B962" s="117" t="s">
        <v>6962</v>
      </c>
      <c r="C962" s="117" t="s">
        <v>117</v>
      </c>
      <c r="D962" s="117">
        <v>4</v>
      </c>
      <c r="E962" s="117">
        <v>150</v>
      </c>
      <c r="F962" s="117">
        <v>8.23</v>
      </c>
      <c r="G962" s="117">
        <v>10.220000000000001</v>
      </c>
    </row>
    <row r="963" spans="1:7" x14ac:dyDescent="0.35">
      <c r="A963" s="117" t="s">
        <v>6963</v>
      </c>
      <c r="B963" s="117" t="s">
        <v>6964</v>
      </c>
      <c r="C963" s="117" t="s">
        <v>117</v>
      </c>
      <c r="D963" s="117">
        <v>1</v>
      </c>
      <c r="E963" s="117">
        <v>100</v>
      </c>
      <c r="F963" s="117">
        <v>8.23</v>
      </c>
      <c r="G963" s="117">
        <v>10.220000000000001</v>
      </c>
    </row>
    <row r="964" spans="1:7" x14ac:dyDescent="0.35">
      <c r="A964" s="117" t="s">
        <v>6965</v>
      </c>
      <c r="B964" s="117" t="s">
        <v>6966</v>
      </c>
      <c r="C964" s="117" t="s">
        <v>117</v>
      </c>
      <c r="D964" s="117">
        <v>3</v>
      </c>
      <c r="E964" s="117">
        <v>55</v>
      </c>
      <c r="F964" s="117">
        <v>8.23</v>
      </c>
      <c r="G964" s="117">
        <v>10.220000000000001</v>
      </c>
    </row>
    <row r="965" spans="1:7" x14ac:dyDescent="0.35">
      <c r="A965" s="117" t="s">
        <v>6967</v>
      </c>
      <c r="B965" s="117" t="s">
        <v>6968</v>
      </c>
      <c r="C965" s="117" t="s">
        <v>117</v>
      </c>
      <c r="D965" s="117">
        <v>1</v>
      </c>
      <c r="E965" s="117">
        <v>60</v>
      </c>
      <c r="F965" s="117">
        <v>8.23</v>
      </c>
      <c r="G965" s="117">
        <v>10.220000000000001</v>
      </c>
    </row>
    <row r="966" spans="1:7" x14ac:dyDescent="0.35">
      <c r="A966" s="117" t="s">
        <v>6969</v>
      </c>
      <c r="B966" s="117" t="s">
        <v>6970</v>
      </c>
      <c r="C966" s="117" t="s">
        <v>117</v>
      </c>
      <c r="D966" s="117">
        <v>3</v>
      </c>
      <c r="E966" s="117">
        <v>32</v>
      </c>
      <c r="F966" s="117">
        <v>8.23</v>
      </c>
      <c r="G966" s="117">
        <v>10.220000000000001</v>
      </c>
    </row>
    <row r="967" spans="1:7" x14ac:dyDescent="0.35">
      <c r="A967" s="117" t="s">
        <v>6971</v>
      </c>
      <c r="B967" s="117" t="s">
        <v>6972</v>
      </c>
      <c r="C967" s="117" t="s">
        <v>117</v>
      </c>
      <c r="D967" s="117">
        <v>3</v>
      </c>
      <c r="E967" s="117">
        <v>32</v>
      </c>
      <c r="F967" s="117">
        <v>8.23</v>
      </c>
      <c r="G967" s="117">
        <v>10.220000000000001</v>
      </c>
    </row>
    <row r="968" spans="1:7" x14ac:dyDescent="0.35">
      <c r="A968" s="117" t="s">
        <v>6973</v>
      </c>
      <c r="B968" s="117" t="s">
        <v>6974</v>
      </c>
      <c r="C968" s="117" t="s">
        <v>117</v>
      </c>
      <c r="D968" s="117">
        <v>2</v>
      </c>
      <c r="E968" s="117">
        <v>200</v>
      </c>
      <c r="F968" s="117">
        <v>8.23</v>
      </c>
      <c r="G968" s="117">
        <v>10.220000000000001</v>
      </c>
    </row>
    <row r="969" spans="1:7" x14ac:dyDescent="0.35">
      <c r="A969" s="117" t="s">
        <v>6975</v>
      </c>
      <c r="B969" s="117" t="s">
        <v>6976</v>
      </c>
      <c r="C969" s="117" t="s">
        <v>117</v>
      </c>
      <c r="D969" s="117">
        <v>3</v>
      </c>
      <c r="E969" s="117">
        <v>200</v>
      </c>
      <c r="F969" s="117">
        <v>8.23</v>
      </c>
      <c r="G969" s="117">
        <v>10.220000000000001</v>
      </c>
    </row>
    <row r="970" spans="1:7" x14ac:dyDescent="0.35">
      <c r="A970" s="117" t="s">
        <v>6977</v>
      </c>
      <c r="B970" s="117" t="s">
        <v>6978</v>
      </c>
      <c r="C970" s="117" t="s">
        <v>117</v>
      </c>
      <c r="D970" s="117">
        <v>2</v>
      </c>
      <c r="E970" s="117">
        <v>200</v>
      </c>
      <c r="F970" s="117">
        <v>8.23</v>
      </c>
      <c r="G970" s="117">
        <v>10.220000000000001</v>
      </c>
    </row>
    <row r="971" spans="1:7" x14ac:dyDescent="0.35">
      <c r="A971" s="117" t="s">
        <v>6979</v>
      </c>
      <c r="B971" s="117" t="s">
        <v>6980</v>
      </c>
      <c r="C971" s="117" t="s">
        <v>117</v>
      </c>
      <c r="D971" s="117">
        <v>3</v>
      </c>
      <c r="E971" s="117">
        <v>200</v>
      </c>
      <c r="F971" s="117">
        <v>8.23</v>
      </c>
      <c r="G971" s="117">
        <v>10.220000000000001</v>
      </c>
    </row>
    <row r="972" spans="1:7" x14ac:dyDescent="0.35">
      <c r="A972" s="117" t="s">
        <v>6981</v>
      </c>
      <c r="B972" s="117" t="s">
        <v>6982</v>
      </c>
      <c r="C972" s="117" t="s">
        <v>117</v>
      </c>
      <c r="D972" s="117">
        <v>2</v>
      </c>
      <c r="E972" s="117">
        <v>200</v>
      </c>
      <c r="F972" s="117">
        <v>8.23</v>
      </c>
      <c r="G972" s="117">
        <v>10.220000000000001</v>
      </c>
    </row>
    <row r="973" spans="1:7" x14ac:dyDescent="0.35">
      <c r="A973" s="117" t="s">
        <v>6983</v>
      </c>
      <c r="B973" s="117" t="s">
        <v>6984</v>
      </c>
      <c r="C973" s="117" t="s">
        <v>117</v>
      </c>
      <c r="D973" s="117">
        <v>3</v>
      </c>
      <c r="E973" s="117">
        <v>200</v>
      </c>
      <c r="F973" s="117">
        <v>8.23</v>
      </c>
      <c r="G973" s="117">
        <v>10.220000000000001</v>
      </c>
    </row>
    <row r="974" spans="1:7" x14ac:dyDescent="0.35">
      <c r="A974" s="117" t="s">
        <v>6985</v>
      </c>
      <c r="B974" s="117" t="s">
        <v>6986</v>
      </c>
      <c r="C974" s="117" t="s">
        <v>117</v>
      </c>
      <c r="D974" s="117">
        <v>2</v>
      </c>
      <c r="E974" s="117">
        <v>60</v>
      </c>
      <c r="F974" s="117">
        <v>8.23</v>
      </c>
      <c r="G974" s="117">
        <v>10.220000000000001</v>
      </c>
    </row>
    <row r="975" spans="1:7" x14ac:dyDescent="0.35">
      <c r="A975" s="117" t="s">
        <v>6987</v>
      </c>
      <c r="B975" s="117" t="s">
        <v>6988</v>
      </c>
      <c r="C975" s="117" t="s">
        <v>117</v>
      </c>
      <c r="D975" s="117">
        <v>2</v>
      </c>
      <c r="E975" s="117">
        <v>150</v>
      </c>
      <c r="F975" s="117">
        <v>8.23</v>
      </c>
      <c r="G975" s="117">
        <v>10.220000000000001</v>
      </c>
    </row>
    <row r="976" spans="1:7" x14ac:dyDescent="0.35">
      <c r="A976" s="117" t="s">
        <v>6989</v>
      </c>
      <c r="B976" s="117" t="s">
        <v>6990</v>
      </c>
      <c r="C976" s="117" t="s">
        <v>117</v>
      </c>
      <c r="D976" s="117">
        <v>3</v>
      </c>
      <c r="E976" s="117">
        <v>200</v>
      </c>
      <c r="F976" s="117">
        <v>8.23</v>
      </c>
      <c r="G976" s="117">
        <v>10.220000000000001</v>
      </c>
    </row>
    <row r="977" spans="1:7" x14ac:dyDescent="0.35">
      <c r="A977" s="117" t="s">
        <v>6991</v>
      </c>
      <c r="B977" s="117" t="s">
        <v>6992</v>
      </c>
      <c r="C977" s="117" t="s">
        <v>117</v>
      </c>
      <c r="D977" s="117">
        <v>3</v>
      </c>
      <c r="E977" s="117">
        <v>200</v>
      </c>
      <c r="F977" s="117">
        <v>8.23</v>
      </c>
      <c r="G977" s="117">
        <v>10.220000000000001</v>
      </c>
    </row>
    <row r="978" spans="1:7" x14ac:dyDescent="0.35">
      <c r="A978" s="117" t="s">
        <v>6993</v>
      </c>
      <c r="B978" s="117" t="s">
        <v>6994</v>
      </c>
      <c r="C978" s="117" t="s">
        <v>117</v>
      </c>
      <c r="D978" s="117">
        <v>1</v>
      </c>
      <c r="E978" s="117">
        <v>120</v>
      </c>
      <c r="F978" s="117">
        <v>8.23</v>
      </c>
      <c r="G978" s="117">
        <v>10.220000000000001</v>
      </c>
    </row>
    <row r="979" spans="1:7" x14ac:dyDescent="0.35">
      <c r="A979" s="117" t="s">
        <v>6995</v>
      </c>
      <c r="B979" s="117" t="s">
        <v>6996</v>
      </c>
      <c r="C979" s="117" t="s">
        <v>117</v>
      </c>
      <c r="D979" s="117">
        <v>1</v>
      </c>
      <c r="E979" s="117">
        <v>150</v>
      </c>
      <c r="F979" s="117">
        <v>8.23</v>
      </c>
      <c r="G979" s="117">
        <v>10.220000000000001</v>
      </c>
    </row>
    <row r="980" spans="1:7" x14ac:dyDescent="0.35">
      <c r="A980" s="117" t="s">
        <v>6997</v>
      </c>
      <c r="B980" s="117" t="s">
        <v>6998</v>
      </c>
      <c r="C980" s="117" t="s">
        <v>117</v>
      </c>
      <c r="D980" s="117">
        <v>1</v>
      </c>
      <c r="E980" s="117">
        <v>110</v>
      </c>
      <c r="F980" s="117">
        <v>8.23</v>
      </c>
      <c r="G980" s="117">
        <v>10.220000000000001</v>
      </c>
    </row>
    <row r="981" spans="1:7" x14ac:dyDescent="0.35">
      <c r="A981" s="117" t="s">
        <v>6999</v>
      </c>
      <c r="B981" s="117" t="s">
        <v>7000</v>
      </c>
      <c r="C981" s="117" t="s">
        <v>117</v>
      </c>
      <c r="D981" s="117">
        <v>1</v>
      </c>
      <c r="E981" s="117">
        <v>110</v>
      </c>
      <c r="F981" s="117">
        <v>8.23</v>
      </c>
      <c r="G981" s="117">
        <v>10.220000000000001</v>
      </c>
    </row>
    <row r="982" spans="1:7" x14ac:dyDescent="0.35">
      <c r="A982" s="117" t="s">
        <v>7001</v>
      </c>
      <c r="B982" s="117" t="s">
        <v>7002</v>
      </c>
      <c r="C982" s="117" t="s">
        <v>117</v>
      </c>
      <c r="D982" s="117">
        <v>2</v>
      </c>
      <c r="E982" s="117">
        <v>150</v>
      </c>
      <c r="F982" s="117">
        <v>8.23</v>
      </c>
      <c r="G982" s="117">
        <v>10.220000000000001</v>
      </c>
    </row>
    <row r="983" spans="1:7" x14ac:dyDescent="0.35">
      <c r="A983" s="117" t="s">
        <v>7003</v>
      </c>
      <c r="B983" s="117" t="s">
        <v>7004</v>
      </c>
      <c r="C983" s="117" t="s">
        <v>117</v>
      </c>
      <c r="D983" s="117">
        <v>1</v>
      </c>
      <c r="E983" s="117">
        <v>60</v>
      </c>
      <c r="F983" s="117">
        <v>8.23</v>
      </c>
      <c r="G983" s="117">
        <v>10.220000000000001</v>
      </c>
    </row>
    <row r="984" spans="1:7" x14ac:dyDescent="0.35">
      <c r="A984" s="117" t="s">
        <v>7005</v>
      </c>
      <c r="B984" s="117" t="s">
        <v>7006</v>
      </c>
      <c r="C984" s="117" t="s">
        <v>117</v>
      </c>
      <c r="D984" s="117">
        <v>4</v>
      </c>
      <c r="E984" s="117">
        <v>150</v>
      </c>
      <c r="F984" s="117">
        <v>8.23</v>
      </c>
      <c r="G984" s="117">
        <v>10.220000000000001</v>
      </c>
    </row>
    <row r="985" spans="1:7" x14ac:dyDescent="0.35">
      <c r="A985" s="117" t="s">
        <v>7007</v>
      </c>
      <c r="B985" s="117" t="s">
        <v>7008</v>
      </c>
      <c r="C985" s="117" t="s">
        <v>117</v>
      </c>
      <c r="D985" s="117">
        <v>2</v>
      </c>
      <c r="E985" s="117">
        <v>150</v>
      </c>
      <c r="F985" s="117">
        <v>8.23</v>
      </c>
      <c r="G985" s="117">
        <v>10.220000000000001</v>
      </c>
    </row>
    <row r="986" spans="1:7" x14ac:dyDescent="0.35">
      <c r="A986" s="117" t="s">
        <v>7009</v>
      </c>
      <c r="B986" s="117" t="s">
        <v>7010</v>
      </c>
      <c r="C986" s="117" t="s">
        <v>117</v>
      </c>
      <c r="D986" s="117">
        <v>3</v>
      </c>
      <c r="E986" s="117">
        <v>90</v>
      </c>
      <c r="F986" s="117">
        <v>8.23</v>
      </c>
      <c r="G986" s="117">
        <v>10.220000000000001</v>
      </c>
    </row>
    <row r="987" spans="1:7" x14ac:dyDescent="0.35">
      <c r="A987" s="117" t="s">
        <v>7011</v>
      </c>
      <c r="B987" s="117" t="s">
        <v>7012</v>
      </c>
      <c r="C987" s="117" t="s">
        <v>117</v>
      </c>
      <c r="D987" s="117">
        <v>3</v>
      </c>
      <c r="E987" s="117">
        <v>85</v>
      </c>
      <c r="F987" s="117">
        <v>8.23</v>
      </c>
      <c r="G987" s="117">
        <v>10.220000000000001</v>
      </c>
    </row>
    <row r="988" spans="1:7" x14ac:dyDescent="0.35">
      <c r="A988" s="117" t="s">
        <v>7013</v>
      </c>
      <c r="B988" s="117" t="s">
        <v>7014</v>
      </c>
      <c r="C988" s="117" t="s">
        <v>117</v>
      </c>
      <c r="D988" s="117">
        <v>3</v>
      </c>
      <c r="E988" s="117">
        <v>180</v>
      </c>
      <c r="F988" s="117">
        <v>8.23</v>
      </c>
      <c r="G988" s="117">
        <v>10.220000000000001</v>
      </c>
    </row>
    <row r="989" spans="1:7" x14ac:dyDescent="0.35">
      <c r="A989" s="117" t="s">
        <v>7015</v>
      </c>
      <c r="B989" s="117" t="s">
        <v>7016</v>
      </c>
      <c r="C989" s="117" t="s">
        <v>117</v>
      </c>
      <c r="D989" s="117">
        <v>2</v>
      </c>
      <c r="E989" s="117">
        <v>360</v>
      </c>
      <c r="F989" s="117">
        <v>8.23</v>
      </c>
      <c r="G989" s="117">
        <v>10.220000000000001</v>
      </c>
    </row>
    <row r="990" spans="1:7" x14ac:dyDescent="0.35">
      <c r="A990" s="117" t="s">
        <v>7017</v>
      </c>
      <c r="B990" s="117" t="s">
        <v>7018</v>
      </c>
      <c r="C990" s="117" t="s">
        <v>117</v>
      </c>
      <c r="D990" s="117">
        <v>2</v>
      </c>
      <c r="E990" s="117">
        <v>360</v>
      </c>
      <c r="F990" s="117">
        <v>8.23</v>
      </c>
      <c r="G990" s="117">
        <v>10.220000000000001</v>
      </c>
    </row>
    <row r="991" spans="1:7" x14ac:dyDescent="0.35">
      <c r="A991" s="117" t="s">
        <v>7019</v>
      </c>
      <c r="B991" s="117" t="s">
        <v>7020</v>
      </c>
      <c r="C991" s="117" t="s">
        <v>117</v>
      </c>
      <c r="D991" s="117">
        <v>4</v>
      </c>
      <c r="E991" s="117">
        <v>180</v>
      </c>
      <c r="F991" s="117">
        <v>8.23</v>
      </c>
      <c r="G991" s="117">
        <v>10.220000000000001</v>
      </c>
    </row>
    <row r="992" spans="1:7" x14ac:dyDescent="0.35">
      <c r="A992" s="117" t="s">
        <v>7021</v>
      </c>
      <c r="B992" s="117" t="s">
        <v>7022</v>
      </c>
      <c r="C992" s="117" t="s">
        <v>117</v>
      </c>
      <c r="D992" s="117">
        <v>4</v>
      </c>
      <c r="E992" s="117">
        <v>240</v>
      </c>
      <c r="F992" s="117">
        <v>8.23</v>
      </c>
      <c r="G992" s="117">
        <v>10.220000000000001</v>
      </c>
    </row>
    <row r="993" spans="1:7" x14ac:dyDescent="0.35">
      <c r="A993" s="117" t="s">
        <v>7023</v>
      </c>
      <c r="B993" s="117" t="s">
        <v>7024</v>
      </c>
      <c r="C993" s="117" t="s">
        <v>117</v>
      </c>
      <c r="D993" s="117">
        <v>4</v>
      </c>
      <c r="E993" s="117">
        <v>260</v>
      </c>
      <c r="F993" s="117">
        <v>8.23</v>
      </c>
      <c r="G993" s="117">
        <v>10.220000000000001</v>
      </c>
    </row>
    <row r="994" spans="1:7" x14ac:dyDescent="0.35">
      <c r="A994" s="117" t="s">
        <v>7025</v>
      </c>
      <c r="B994" s="117" t="s">
        <v>7026</v>
      </c>
      <c r="C994" s="117" t="s">
        <v>117</v>
      </c>
      <c r="D994" s="117">
        <v>3</v>
      </c>
      <c r="E994" s="117">
        <v>80</v>
      </c>
      <c r="F994" s="117">
        <v>8.23</v>
      </c>
      <c r="G994" s="117">
        <v>10.220000000000001</v>
      </c>
    </row>
    <row r="995" spans="1:7" x14ac:dyDescent="0.35">
      <c r="A995" s="117" t="s">
        <v>7027</v>
      </c>
      <c r="B995" s="117" t="s">
        <v>7028</v>
      </c>
      <c r="C995" s="117" t="s">
        <v>117</v>
      </c>
      <c r="D995" s="117">
        <v>3</v>
      </c>
      <c r="E995" s="117">
        <v>380</v>
      </c>
      <c r="F995" s="117">
        <v>8.23</v>
      </c>
      <c r="G995" s="117">
        <v>10.220000000000001</v>
      </c>
    </row>
    <row r="996" spans="1:7" x14ac:dyDescent="0.35">
      <c r="A996" s="117" t="s">
        <v>7029</v>
      </c>
      <c r="B996" s="117" t="s">
        <v>7030</v>
      </c>
      <c r="C996" s="117" t="s">
        <v>117</v>
      </c>
      <c r="D996" s="117">
        <v>5</v>
      </c>
      <c r="E996" s="117">
        <v>240</v>
      </c>
      <c r="F996" s="117">
        <v>8.23</v>
      </c>
      <c r="G996" s="117">
        <v>10.220000000000001</v>
      </c>
    </row>
    <row r="997" spans="1:7" x14ac:dyDescent="0.35">
      <c r="A997" s="117" t="s">
        <v>7031</v>
      </c>
      <c r="B997" s="117" t="s">
        <v>7032</v>
      </c>
      <c r="C997" s="117" t="s">
        <v>117</v>
      </c>
      <c r="D997" s="117">
        <v>4</v>
      </c>
      <c r="E997" s="117">
        <v>240</v>
      </c>
      <c r="F997" s="117">
        <v>8.23</v>
      </c>
      <c r="G997" s="117">
        <v>10.220000000000001</v>
      </c>
    </row>
    <row r="998" spans="1:7" x14ac:dyDescent="0.35">
      <c r="A998" s="117" t="s">
        <v>7033</v>
      </c>
      <c r="B998" s="117" t="s">
        <v>7034</v>
      </c>
      <c r="C998" s="117" t="s">
        <v>117</v>
      </c>
      <c r="D998" s="117">
        <v>2</v>
      </c>
      <c r="E998" s="117">
        <v>40</v>
      </c>
      <c r="F998" s="117">
        <v>8.23</v>
      </c>
      <c r="G998" s="117">
        <v>10.220000000000001</v>
      </c>
    </row>
    <row r="999" spans="1:7" x14ac:dyDescent="0.35">
      <c r="A999" s="117" t="s">
        <v>7035</v>
      </c>
      <c r="B999" s="117" t="s">
        <v>7036</v>
      </c>
      <c r="C999" s="117" t="s">
        <v>115</v>
      </c>
      <c r="D999" s="117">
        <v>2</v>
      </c>
      <c r="E999" s="117">
        <v>30</v>
      </c>
      <c r="F999" s="117">
        <v>8.5</v>
      </c>
      <c r="G999" s="117">
        <v>11.25</v>
      </c>
    </row>
    <row r="1000" spans="1:7" x14ac:dyDescent="0.35">
      <c r="A1000" s="117" t="s">
        <v>7037</v>
      </c>
      <c r="B1000" s="117" t="s">
        <v>7038</v>
      </c>
      <c r="C1000" s="117" t="s">
        <v>115</v>
      </c>
      <c r="D1000" s="117">
        <v>1</v>
      </c>
      <c r="E1000" s="117">
        <v>270</v>
      </c>
      <c r="F1000" s="117">
        <v>8.5</v>
      </c>
      <c r="G1000" s="117">
        <v>11.25</v>
      </c>
    </row>
    <row r="1001" spans="1:7" x14ac:dyDescent="0.35">
      <c r="A1001" s="117" t="s">
        <v>7039</v>
      </c>
      <c r="B1001" s="117" t="s">
        <v>7040</v>
      </c>
      <c r="C1001" s="117" t="s">
        <v>115</v>
      </c>
      <c r="D1001" s="117">
        <v>1</v>
      </c>
      <c r="E1001" s="117">
        <v>250</v>
      </c>
      <c r="F1001" s="117">
        <v>8.5</v>
      </c>
      <c r="G1001" s="117">
        <v>11.25</v>
      </c>
    </row>
    <row r="1002" spans="1:7" x14ac:dyDescent="0.35">
      <c r="A1002" s="117" t="s">
        <v>7041</v>
      </c>
      <c r="B1002" s="117" t="s">
        <v>7042</v>
      </c>
      <c r="C1002" s="117" t="s">
        <v>115</v>
      </c>
      <c r="D1002" s="117">
        <v>1</v>
      </c>
      <c r="E1002" s="117">
        <v>120</v>
      </c>
      <c r="F1002" s="117">
        <v>8.5</v>
      </c>
      <c r="G1002" s="117">
        <v>11.25</v>
      </c>
    </row>
    <row r="1003" spans="1:7" x14ac:dyDescent="0.35">
      <c r="A1003" s="117" t="s">
        <v>7043</v>
      </c>
      <c r="B1003" s="117" t="s">
        <v>7044</v>
      </c>
      <c r="C1003" s="117" t="s">
        <v>115</v>
      </c>
      <c r="D1003" s="117">
        <v>1</v>
      </c>
      <c r="E1003" s="117">
        <v>20</v>
      </c>
      <c r="F1003" s="117">
        <v>8.5</v>
      </c>
      <c r="G1003" s="117">
        <v>11.25</v>
      </c>
    </row>
    <row r="1004" spans="1:7" x14ac:dyDescent="0.35">
      <c r="A1004" s="117" t="s">
        <v>7045</v>
      </c>
      <c r="B1004" s="117" t="s">
        <v>7046</v>
      </c>
      <c r="C1004" s="117" t="s">
        <v>115</v>
      </c>
      <c r="D1004" s="117">
        <v>1</v>
      </c>
      <c r="E1004" s="117">
        <v>40</v>
      </c>
      <c r="F1004" s="117">
        <v>8.5</v>
      </c>
      <c r="G1004" s="117">
        <v>11.25</v>
      </c>
    </row>
    <row r="1005" spans="1:7" x14ac:dyDescent="0.35">
      <c r="A1005" s="117" t="s">
        <v>7047</v>
      </c>
      <c r="B1005" s="117" t="s">
        <v>7048</v>
      </c>
      <c r="C1005" s="117" t="s">
        <v>115</v>
      </c>
      <c r="D1005" s="117">
        <v>1</v>
      </c>
      <c r="E1005" s="117">
        <v>40</v>
      </c>
      <c r="F1005" s="117">
        <v>8.5</v>
      </c>
      <c r="G1005" s="117">
        <v>11.25</v>
      </c>
    </row>
    <row r="1006" spans="1:7" x14ac:dyDescent="0.35">
      <c r="A1006" s="117" t="s">
        <v>7049</v>
      </c>
      <c r="B1006" s="117" t="s">
        <v>7050</v>
      </c>
      <c r="C1006" s="117" t="s">
        <v>115</v>
      </c>
      <c r="D1006" s="117">
        <v>2</v>
      </c>
      <c r="E1006" s="117">
        <v>120</v>
      </c>
      <c r="F1006" s="117">
        <v>8.5</v>
      </c>
      <c r="G1006" s="117">
        <v>11.25</v>
      </c>
    </row>
    <row r="1007" spans="1:7" x14ac:dyDescent="0.35">
      <c r="A1007" s="117" t="s">
        <v>7051</v>
      </c>
      <c r="B1007" s="117" t="s">
        <v>7052</v>
      </c>
      <c r="C1007" s="117" t="s">
        <v>115</v>
      </c>
      <c r="D1007" s="117">
        <v>1</v>
      </c>
      <c r="E1007" s="117">
        <v>72</v>
      </c>
      <c r="F1007" s="117">
        <v>8.5</v>
      </c>
      <c r="G1007" s="117">
        <v>11.25</v>
      </c>
    </row>
    <row r="1008" spans="1:7" x14ac:dyDescent="0.35">
      <c r="A1008" s="117" t="s">
        <v>7053</v>
      </c>
      <c r="B1008" s="117" t="s">
        <v>7054</v>
      </c>
      <c r="C1008" s="117" t="s">
        <v>115</v>
      </c>
      <c r="D1008" s="117">
        <v>1</v>
      </c>
      <c r="E1008" s="117">
        <v>72</v>
      </c>
      <c r="F1008" s="117">
        <v>8.5</v>
      </c>
      <c r="G1008" s="117">
        <v>11.25</v>
      </c>
    </row>
    <row r="1009" spans="1:7" x14ac:dyDescent="0.35">
      <c r="A1009" s="117" t="s">
        <v>7055</v>
      </c>
      <c r="B1009" s="117" t="s">
        <v>7056</v>
      </c>
      <c r="C1009" s="117" t="s">
        <v>115</v>
      </c>
      <c r="D1009" s="117">
        <v>1</v>
      </c>
      <c r="E1009" s="117">
        <v>72</v>
      </c>
      <c r="F1009" s="117">
        <v>8.5</v>
      </c>
      <c r="G1009" s="117">
        <v>11.25</v>
      </c>
    </row>
    <row r="1010" spans="1:7" x14ac:dyDescent="0.35">
      <c r="A1010" s="117" t="s">
        <v>7057</v>
      </c>
      <c r="B1010" s="117" t="s">
        <v>7058</v>
      </c>
      <c r="C1010" s="117" t="s">
        <v>115</v>
      </c>
      <c r="D1010" s="117">
        <v>1</v>
      </c>
      <c r="E1010" s="117">
        <v>90</v>
      </c>
      <c r="F1010" s="117">
        <v>8.5</v>
      </c>
      <c r="G1010" s="117">
        <v>11.25</v>
      </c>
    </row>
    <row r="1011" spans="1:7" x14ac:dyDescent="0.35">
      <c r="A1011" s="117" t="s">
        <v>7059</v>
      </c>
      <c r="B1011" s="117" t="s">
        <v>7060</v>
      </c>
      <c r="C1011" s="117" t="s">
        <v>115</v>
      </c>
      <c r="D1011" s="117">
        <v>1</v>
      </c>
      <c r="E1011" s="117">
        <v>20</v>
      </c>
      <c r="F1011" s="117">
        <v>8.5</v>
      </c>
      <c r="G1011" s="117">
        <v>11.25</v>
      </c>
    </row>
    <row r="1012" spans="1:7" x14ac:dyDescent="0.35">
      <c r="A1012" s="117" t="s">
        <v>7061</v>
      </c>
      <c r="B1012" s="117" t="s">
        <v>7062</v>
      </c>
      <c r="C1012" s="117" t="s">
        <v>115</v>
      </c>
      <c r="D1012" s="117">
        <v>1</v>
      </c>
      <c r="E1012" s="117">
        <v>20</v>
      </c>
      <c r="F1012" s="117">
        <v>8.5</v>
      </c>
      <c r="G1012" s="117">
        <v>11.25</v>
      </c>
    </row>
    <row r="1013" spans="1:7" x14ac:dyDescent="0.35">
      <c r="A1013" s="117" t="s">
        <v>7063</v>
      </c>
      <c r="B1013" s="117" t="s">
        <v>7064</v>
      </c>
      <c r="C1013" s="117" t="s">
        <v>115</v>
      </c>
      <c r="D1013" s="117">
        <v>1</v>
      </c>
      <c r="E1013" s="117">
        <v>6</v>
      </c>
      <c r="F1013" s="117">
        <v>8.5</v>
      </c>
      <c r="G1013" s="117">
        <v>11.25</v>
      </c>
    </row>
    <row r="1014" spans="1:7" x14ac:dyDescent="0.35">
      <c r="A1014" s="117" t="s">
        <v>7065</v>
      </c>
      <c r="B1014" s="117" t="s">
        <v>7066</v>
      </c>
      <c r="C1014" s="117" t="s">
        <v>115</v>
      </c>
      <c r="D1014" s="117">
        <v>1</v>
      </c>
      <c r="E1014" s="117">
        <v>6</v>
      </c>
      <c r="F1014" s="117">
        <v>8.5</v>
      </c>
      <c r="G1014" s="117">
        <v>11.25</v>
      </c>
    </row>
    <row r="1015" spans="1:7" x14ac:dyDescent="0.35">
      <c r="A1015" s="117" t="s">
        <v>7067</v>
      </c>
      <c r="B1015" s="117" t="s">
        <v>7068</v>
      </c>
      <c r="C1015" s="117" t="s">
        <v>115</v>
      </c>
      <c r="D1015" s="117">
        <v>1</v>
      </c>
      <c r="E1015" s="117">
        <v>6</v>
      </c>
      <c r="F1015" s="117">
        <v>8.5</v>
      </c>
      <c r="G1015" s="117">
        <v>11.25</v>
      </c>
    </row>
    <row r="1016" spans="1:7" x14ac:dyDescent="0.35">
      <c r="A1016" s="117" t="s">
        <v>7069</v>
      </c>
      <c r="B1016" s="117" t="s">
        <v>7070</v>
      </c>
      <c r="C1016" s="117" t="s">
        <v>115</v>
      </c>
      <c r="D1016" s="117">
        <v>1</v>
      </c>
      <c r="E1016" s="117">
        <v>20</v>
      </c>
      <c r="F1016" s="117">
        <v>8.5</v>
      </c>
      <c r="G1016" s="117">
        <v>11.25</v>
      </c>
    </row>
    <row r="1017" spans="1:7" x14ac:dyDescent="0.35">
      <c r="A1017" s="117" t="s">
        <v>7071</v>
      </c>
      <c r="B1017" s="117" t="s">
        <v>7072</v>
      </c>
      <c r="C1017" s="117" t="s">
        <v>115</v>
      </c>
      <c r="D1017" s="117">
        <v>1</v>
      </c>
      <c r="E1017" s="117">
        <v>6</v>
      </c>
      <c r="F1017" s="117">
        <v>8.5</v>
      </c>
      <c r="G1017" s="117">
        <v>11.25</v>
      </c>
    </row>
    <row r="1018" spans="1:7" x14ac:dyDescent="0.35">
      <c r="A1018" s="117" t="s">
        <v>7073</v>
      </c>
      <c r="B1018" s="117" t="s">
        <v>7074</v>
      </c>
      <c r="C1018" s="117" t="s">
        <v>115</v>
      </c>
      <c r="D1018" s="117">
        <v>1</v>
      </c>
      <c r="E1018" s="117">
        <v>20</v>
      </c>
      <c r="F1018" s="117">
        <v>8.5</v>
      </c>
      <c r="G1018" s="117">
        <v>11.25</v>
      </c>
    </row>
    <row r="1019" spans="1:7" x14ac:dyDescent="0.35">
      <c r="A1019" s="117" t="s">
        <v>7075</v>
      </c>
      <c r="B1019" s="117" t="s">
        <v>7076</v>
      </c>
      <c r="C1019" s="117" t="s">
        <v>115</v>
      </c>
      <c r="D1019" s="117">
        <v>1</v>
      </c>
      <c r="E1019" s="117">
        <v>6</v>
      </c>
      <c r="F1019" s="117">
        <v>8.5</v>
      </c>
      <c r="G1019" s="117">
        <v>11.25</v>
      </c>
    </row>
    <row r="1020" spans="1:7" x14ac:dyDescent="0.35">
      <c r="A1020" s="117" t="s">
        <v>7077</v>
      </c>
      <c r="B1020" s="117" t="s">
        <v>7078</v>
      </c>
      <c r="C1020" s="117" t="s">
        <v>115</v>
      </c>
      <c r="D1020" s="117">
        <v>1</v>
      </c>
      <c r="E1020" s="117">
        <v>6</v>
      </c>
      <c r="F1020" s="117">
        <v>8.5</v>
      </c>
      <c r="G1020" s="117">
        <v>11.25</v>
      </c>
    </row>
    <row r="1021" spans="1:7" x14ac:dyDescent="0.35">
      <c r="A1021" s="117" t="s">
        <v>7079</v>
      </c>
      <c r="B1021" s="117" t="s">
        <v>7080</v>
      </c>
      <c r="C1021" s="117" t="s">
        <v>115</v>
      </c>
      <c r="D1021" s="117">
        <v>1</v>
      </c>
      <c r="E1021" s="117">
        <v>20</v>
      </c>
      <c r="F1021" s="117">
        <v>8.5</v>
      </c>
      <c r="G1021" s="117">
        <v>11.25</v>
      </c>
    </row>
    <row r="1022" spans="1:7" x14ac:dyDescent="0.35">
      <c r="A1022" s="117" t="s">
        <v>7081</v>
      </c>
      <c r="B1022" s="117" t="s">
        <v>7082</v>
      </c>
      <c r="C1022" s="117" t="s">
        <v>115</v>
      </c>
      <c r="D1022" s="117">
        <v>1</v>
      </c>
      <c r="E1022" s="117">
        <v>6</v>
      </c>
      <c r="F1022" s="117">
        <v>8.5</v>
      </c>
      <c r="G1022" s="117">
        <v>11.25</v>
      </c>
    </row>
    <row r="1023" spans="1:7" x14ac:dyDescent="0.35">
      <c r="A1023" s="117" t="s">
        <v>7083</v>
      </c>
      <c r="B1023" s="117" t="s">
        <v>7084</v>
      </c>
      <c r="C1023" s="117" t="s">
        <v>115</v>
      </c>
      <c r="D1023" s="117">
        <v>2</v>
      </c>
      <c r="E1023" s="117">
        <v>40</v>
      </c>
      <c r="F1023" s="117">
        <v>8.5</v>
      </c>
      <c r="G1023" s="117">
        <v>11.25</v>
      </c>
    </row>
    <row r="1024" spans="1:7" x14ac:dyDescent="0.35">
      <c r="A1024" s="117" t="s">
        <v>7085</v>
      </c>
      <c r="B1024" s="117" t="s">
        <v>7086</v>
      </c>
      <c r="C1024" s="117" t="s">
        <v>115</v>
      </c>
      <c r="D1024" s="117">
        <v>1</v>
      </c>
      <c r="E1024" s="117">
        <v>20</v>
      </c>
      <c r="F1024" s="117">
        <v>8.5</v>
      </c>
      <c r="G1024" s="117">
        <v>11.25</v>
      </c>
    </row>
    <row r="1025" spans="1:7" x14ac:dyDescent="0.35">
      <c r="A1025" s="117" t="s">
        <v>7087</v>
      </c>
      <c r="B1025" s="117" t="s">
        <v>7088</v>
      </c>
      <c r="C1025" s="117" t="s">
        <v>115</v>
      </c>
      <c r="D1025" s="117">
        <v>1</v>
      </c>
      <c r="E1025" s="117">
        <v>20</v>
      </c>
      <c r="F1025" s="117">
        <v>8.5</v>
      </c>
      <c r="G1025" s="117">
        <v>11.25</v>
      </c>
    </row>
    <row r="1026" spans="1:7" x14ac:dyDescent="0.35">
      <c r="A1026" s="117" t="s">
        <v>7089</v>
      </c>
      <c r="B1026" s="117" t="s">
        <v>7090</v>
      </c>
      <c r="C1026" s="117" t="s">
        <v>115</v>
      </c>
      <c r="D1026" s="117">
        <v>2</v>
      </c>
      <c r="E1026" s="117">
        <v>400</v>
      </c>
      <c r="F1026" s="117">
        <v>8.5</v>
      </c>
      <c r="G1026" s="117">
        <v>11.25</v>
      </c>
    </row>
    <row r="1027" spans="1:7" x14ac:dyDescent="0.35">
      <c r="A1027" s="117" t="s">
        <v>7091</v>
      </c>
      <c r="B1027" s="117" t="s">
        <v>7092</v>
      </c>
      <c r="C1027" s="117" t="s">
        <v>115</v>
      </c>
      <c r="D1027" s="117">
        <v>1</v>
      </c>
      <c r="E1027" s="117">
        <v>20</v>
      </c>
      <c r="F1027" s="117">
        <v>8.5</v>
      </c>
      <c r="G1027" s="117">
        <v>11.25</v>
      </c>
    </row>
    <row r="1028" spans="1:7" x14ac:dyDescent="0.35">
      <c r="A1028" s="117" t="s">
        <v>7093</v>
      </c>
      <c r="B1028" s="117" t="s">
        <v>7094</v>
      </c>
      <c r="C1028" s="117" t="s">
        <v>115</v>
      </c>
      <c r="D1028" s="117">
        <v>1</v>
      </c>
      <c r="E1028" s="117">
        <v>6</v>
      </c>
      <c r="F1028" s="117">
        <v>8.5</v>
      </c>
      <c r="G1028" s="117">
        <v>11.25</v>
      </c>
    </row>
    <row r="1029" spans="1:7" x14ac:dyDescent="0.35">
      <c r="A1029" s="117" t="s">
        <v>7095</v>
      </c>
      <c r="B1029" s="117" t="s">
        <v>7096</v>
      </c>
      <c r="C1029" s="117" t="s">
        <v>115</v>
      </c>
      <c r="D1029" s="117">
        <v>1</v>
      </c>
      <c r="E1029" s="117">
        <v>8</v>
      </c>
      <c r="F1029" s="117">
        <v>8.5</v>
      </c>
      <c r="G1029" s="117">
        <v>11.25</v>
      </c>
    </row>
    <row r="1030" spans="1:7" x14ac:dyDescent="0.35">
      <c r="A1030" s="117" t="s">
        <v>7097</v>
      </c>
      <c r="B1030" s="117" t="s">
        <v>7098</v>
      </c>
      <c r="C1030" s="117" t="s">
        <v>115</v>
      </c>
      <c r="D1030" s="117">
        <v>2</v>
      </c>
      <c r="E1030" s="117">
        <v>35</v>
      </c>
      <c r="F1030" s="117">
        <v>8.5</v>
      </c>
      <c r="G1030" s="117">
        <v>11.25</v>
      </c>
    </row>
    <row r="1031" spans="1:7" x14ac:dyDescent="0.35">
      <c r="A1031" s="117" t="s">
        <v>7099</v>
      </c>
      <c r="B1031" s="117" t="s">
        <v>7100</v>
      </c>
      <c r="C1031" s="117" t="s">
        <v>115</v>
      </c>
      <c r="D1031" s="117">
        <v>1</v>
      </c>
      <c r="E1031" s="117">
        <v>20</v>
      </c>
      <c r="F1031" s="117">
        <v>8.5</v>
      </c>
      <c r="G1031" s="117">
        <v>11.25</v>
      </c>
    </row>
    <row r="1032" spans="1:7" x14ac:dyDescent="0.35">
      <c r="A1032" s="117" t="s">
        <v>7101</v>
      </c>
      <c r="B1032" s="117" t="s">
        <v>7102</v>
      </c>
      <c r="C1032" s="117" t="s">
        <v>115</v>
      </c>
      <c r="D1032" s="117">
        <v>2</v>
      </c>
      <c r="E1032" s="117">
        <v>30</v>
      </c>
      <c r="F1032" s="117">
        <v>8.5</v>
      </c>
      <c r="G1032" s="117">
        <v>11.25</v>
      </c>
    </row>
    <row r="1033" spans="1:7" x14ac:dyDescent="0.35">
      <c r="A1033" s="117" t="s">
        <v>7103</v>
      </c>
      <c r="B1033" s="117" t="s">
        <v>7104</v>
      </c>
      <c r="C1033" s="117" t="s">
        <v>115</v>
      </c>
      <c r="D1033" s="117">
        <v>2</v>
      </c>
      <c r="E1033" s="117">
        <v>498</v>
      </c>
      <c r="F1033" s="117">
        <v>8.5</v>
      </c>
      <c r="G1033" s="117">
        <v>11.25</v>
      </c>
    </row>
    <row r="1034" spans="1:7" x14ac:dyDescent="0.35">
      <c r="A1034" s="117" t="s">
        <v>7105</v>
      </c>
      <c r="B1034" s="117" t="s">
        <v>7106</v>
      </c>
      <c r="C1034" s="117" t="s">
        <v>115</v>
      </c>
      <c r="D1034" s="117">
        <v>1</v>
      </c>
      <c r="E1034" s="117">
        <v>420</v>
      </c>
      <c r="F1034" s="117">
        <v>8.5</v>
      </c>
      <c r="G1034" s="117">
        <v>11.25</v>
      </c>
    </row>
    <row r="1035" spans="1:7" x14ac:dyDescent="0.35">
      <c r="A1035" s="117" t="s">
        <v>7107</v>
      </c>
      <c r="B1035" s="117" t="s">
        <v>7108</v>
      </c>
      <c r="C1035" s="117" t="s">
        <v>115</v>
      </c>
      <c r="D1035" s="117">
        <v>2</v>
      </c>
      <c r="E1035" s="117">
        <v>104</v>
      </c>
      <c r="F1035" s="117">
        <v>8.5</v>
      </c>
      <c r="G1035" s="117">
        <v>11.25</v>
      </c>
    </row>
    <row r="1036" spans="1:7" x14ac:dyDescent="0.35">
      <c r="A1036" s="117" t="s">
        <v>7109</v>
      </c>
      <c r="B1036" s="117" t="s">
        <v>7110</v>
      </c>
      <c r="C1036" s="117" t="s">
        <v>115</v>
      </c>
      <c r="D1036" s="117">
        <v>2</v>
      </c>
      <c r="E1036" s="117">
        <v>8</v>
      </c>
      <c r="F1036" s="117">
        <v>8.5</v>
      </c>
      <c r="G1036" s="117">
        <v>11.25</v>
      </c>
    </row>
    <row r="1037" spans="1:7" x14ac:dyDescent="0.35">
      <c r="A1037" s="117" t="s">
        <v>7111</v>
      </c>
      <c r="B1037" s="117" t="s">
        <v>7112</v>
      </c>
      <c r="C1037" s="117" t="s">
        <v>115</v>
      </c>
      <c r="D1037" s="117">
        <v>2</v>
      </c>
      <c r="E1037" s="117">
        <v>40</v>
      </c>
      <c r="F1037" s="117">
        <v>8.5</v>
      </c>
      <c r="G1037" s="117">
        <v>11.25</v>
      </c>
    </row>
    <row r="1038" spans="1:7" x14ac:dyDescent="0.35">
      <c r="A1038" s="117" t="s">
        <v>7113</v>
      </c>
      <c r="B1038" s="117" t="s">
        <v>7114</v>
      </c>
      <c r="C1038" s="117" t="s">
        <v>115</v>
      </c>
      <c r="D1038" s="117">
        <v>1</v>
      </c>
      <c r="E1038" s="117">
        <v>440</v>
      </c>
      <c r="F1038" s="117">
        <v>8.5</v>
      </c>
      <c r="G1038" s="117">
        <v>11.25</v>
      </c>
    </row>
    <row r="1039" spans="1:7" x14ac:dyDescent="0.35">
      <c r="A1039" s="117" t="s">
        <v>7115</v>
      </c>
      <c r="B1039" s="117" t="s">
        <v>7116</v>
      </c>
      <c r="C1039" s="117" t="s">
        <v>115</v>
      </c>
      <c r="D1039" s="117">
        <v>1</v>
      </c>
      <c r="E1039" s="117">
        <v>225</v>
      </c>
      <c r="F1039" s="117">
        <v>8.5</v>
      </c>
      <c r="G1039" s="117">
        <v>11.25</v>
      </c>
    </row>
    <row r="1040" spans="1:7" x14ac:dyDescent="0.35">
      <c r="A1040" s="117" t="s">
        <v>7117</v>
      </c>
      <c r="B1040" s="117" t="s">
        <v>7118</v>
      </c>
      <c r="C1040" s="117" t="s">
        <v>115</v>
      </c>
      <c r="D1040" s="117">
        <v>2</v>
      </c>
      <c r="E1040" s="117">
        <v>378</v>
      </c>
      <c r="F1040" s="117">
        <v>8.5</v>
      </c>
      <c r="G1040" s="117">
        <v>11.25</v>
      </c>
    </row>
    <row r="1041" spans="1:7" x14ac:dyDescent="0.35">
      <c r="A1041" s="117" t="s">
        <v>7119</v>
      </c>
      <c r="B1041" s="117" t="s">
        <v>7120</v>
      </c>
      <c r="C1041" s="117" t="s">
        <v>115</v>
      </c>
      <c r="D1041" s="117">
        <v>1</v>
      </c>
      <c r="E1041" s="117">
        <v>560</v>
      </c>
      <c r="F1041" s="117">
        <v>8.5</v>
      </c>
      <c r="G1041" s="117">
        <v>11.25</v>
      </c>
    </row>
    <row r="1042" spans="1:7" x14ac:dyDescent="0.35">
      <c r="A1042" s="117" t="s">
        <v>7121</v>
      </c>
      <c r="B1042" s="117" t="s">
        <v>7122</v>
      </c>
      <c r="C1042" s="117" t="s">
        <v>115</v>
      </c>
      <c r="D1042" s="117">
        <v>1</v>
      </c>
      <c r="E1042" s="117">
        <v>6</v>
      </c>
      <c r="F1042" s="117">
        <v>8.5</v>
      </c>
      <c r="G1042" s="117">
        <v>11.25</v>
      </c>
    </row>
    <row r="1043" spans="1:7" x14ac:dyDescent="0.35">
      <c r="A1043" s="117" t="s">
        <v>7123</v>
      </c>
      <c r="B1043" s="117" t="s">
        <v>7124</v>
      </c>
      <c r="C1043" s="117" t="s">
        <v>115</v>
      </c>
      <c r="D1043" s="117">
        <v>1</v>
      </c>
      <c r="E1043" s="117">
        <v>20</v>
      </c>
      <c r="F1043" s="117">
        <v>8.5</v>
      </c>
      <c r="G1043" s="117">
        <v>11.25</v>
      </c>
    </row>
    <row r="1044" spans="1:7" x14ac:dyDescent="0.35">
      <c r="A1044" s="117" t="s">
        <v>7125</v>
      </c>
      <c r="B1044" s="117" t="s">
        <v>7126</v>
      </c>
      <c r="C1044" s="117" t="s">
        <v>115</v>
      </c>
      <c r="D1044" s="117">
        <v>1</v>
      </c>
      <c r="E1044" s="117">
        <v>6</v>
      </c>
      <c r="F1044" s="117">
        <v>8.5</v>
      </c>
      <c r="G1044" s="117">
        <v>11.25</v>
      </c>
    </row>
    <row r="1045" spans="1:7" x14ac:dyDescent="0.35">
      <c r="A1045" s="117" t="s">
        <v>7127</v>
      </c>
      <c r="B1045" s="117" t="s">
        <v>7128</v>
      </c>
      <c r="C1045" s="117" t="s">
        <v>115</v>
      </c>
      <c r="D1045" s="117">
        <v>1</v>
      </c>
      <c r="E1045" s="117">
        <v>6</v>
      </c>
      <c r="F1045" s="117">
        <v>8.5</v>
      </c>
      <c r="G1045" s="117">
        <v>11.25</v>
      </c>
    </row>
    <row r="1046" spans="1:7" x14ac:dyDescent="0.35">
      <c r="A1046" s="117" t="s">
        <v>7129</v>
      </c>
      <c r="B1046" s="117" t="s">
        <v>7130</v>
      </c>
      <c r="C1046" s="117" t="s">
        <v>115</v>
      </c>
      <c r="D1046" s="117">
        <v>1</v>
      </c>
      <c r="E1046" s="117">
        <v>20</v>
      </c>
      <c r="F1046" s="117">
        <v>8.5</v>
      </c>
      <c r="G1046" s="117">
        <v>11.25</v>
      </c>
    </row>
    <row r="1047" spans="1:7" x14ac:dyDescent="0.35">
      <c r="A1047" s="117" t="s">
        <v>7131</v>
      </c>
      <c r="B1047" s="117" t="s">
        <v>7132</v>
      </c>
      <c r="C1047" s="117" t="s">
        <v>115</v>
      </c>
      <c r="D1047" s="117">
        <v>1</v>
      </c>
      <c r="E1047" s="117">
        <v>20</v>
      </c>
      <c r="F1047" s="117">
        <v>8.5</v>
      </c>
      <c r="G1047" s="117">
        <v>11.25</v>
      </c>
    </row>
    <row r="1048" spans="1:7" x14ac:dyDescent="0.35">
      <c r="A1048" s="117" t="s">
        <v>7133</v>
      </c>
      <c r="B1048" s="117" t="s">
        <v>7134</v>
      </c>
      <c r="C1048" s="117" t="s">
        <v>115</v>
      </c>
      <c r="D1048" s="117">
        <v>1</v>
      </c>
      <c r="E1048" s="117">
        <v>20</v>
      </c>
      <c r="F1048" s="117">
        <v>8.5</v>
      </c>
      <c r="G1048" s="117">
        <v>11.25</v>
      </c>
    </row>
    <row r="1049" spans="1:7" x14ac:dyDescent="0.35">
      <c r="A1049" s="117" t="s">
        <v>7135</v>
      </c>
      <c r="B1049" s="117" t="s">
        <v>7136</v>
      </c>
      <c r="C1049" s="117" t="s">
        <v>115</v>
      </c>
      <c r="D1049" s="117">
        <v>1</v>
      </c>
      <c r="E1049" s="117">
        <v>6</v>
      </c>
      <c r="F1049" s="117">
        <v>8.5</v>
      </c>
      <c r="G1049" s="117">
        <v>11.25</v>
      </c>
    </row>
    <row r="1050" spans="1:7" x14ac:dyDescent="0.35">
      <c r="A1050" s="117" t="s">
        <v>7137</v>
      </c>
      <c r="B1050" s="117" t="s">
        <v>7138</v>
      </c>
      <c r="C1050" s="117" t="s">
        <v>115</v>
      </c>
      <c r="D1050" s="117">
        <v>1</v>
      </c>
      <c r="E1050" s="117">
        <v>6</v>
      </c>
      <c r="F1050" s="117">
        <v>8.5</v>
      </c>
      <c r="G1050" s="117">
        <v>11.25</v>
      </c>
    </row>
    <row r="1051" spans="1:7" x14ac:dyDescent="0.35">
      <c r="A1051" s="117" t="s">
        <v>7139</v>
      </c>
      <c r="B1051" s="117" t="s">
        <v>7140</v>
      </c>
      <c r="C1051" s="117" t="s">
        <v>115</v>
      </c>
      <c r="D1051" s="117">
        <v>1</v>
      </c>
      <c r="E1051" s="117">
        <v>20</v>
      </c>
      <c r="F1051" s="117">
        <v>8.5</v>
      </c>
      <c r="G1051" s="117">
        <v>11.25</v>
      </c>
    </row>
    <row r="1052" spans="1:7" x14ac:dyDescent="0.35">
      <c r="A1052" s="117" t="s">
        <v>7141</v>
      </c>
      <c r="B1052" s="117" t="s">
        <v>7142</v>
      </c>
      <c r="C1052" s="117" t="s">
        <v>115</v>
      </c>
      <c r="D1052" s="117">
        <v>1</v>
      </c>
      <c r="E1052" s="117">
        <v>40</v>
      </c>
      <c r="F1052" s="117">
        <v>8.5</v>
      </c>
      <c r="G1052" s="117">
        <v>11.25</v>
      </c>
    </row>
    <row r="1053" spans="1:7" x14ac:dyDescent="0.35">
      <c r="A1053" s="117" t="s">
        <v>7143</v>
      </c>
      <c r="B1053" s="117" t="s">
        <v>7144</v>
      </c>
      <c r="C1053" s="117" t="s">
        <v>115</v>
      </c>
      <c r="D1053" s="117">
        <v>3</v>
      </c>
      <c r="E1053" s="117">
        <v>60</v>
      </c>
      <c r="F1053" s="117">
        <v>8.5</v>
      </c>
      <c r="G1053" s="117">
        <v>11.25</v>
      </c>
    </row>
    <row r="1054" spans="1:7" x14ac:dyDescent="0.35">
      <c r="A1054" s="117" t="s">
        <v>7145</v>
      </c>
      <c r="B1054" s="117" t="s">
        <v>7146</v>
      </c>
      <c r="C1054" s="117" t="s">
        <v>115</v>
      </c>
      <c r="D1054" s="117">
        <v>2</v>
      </c>
      <c r="E1054" s="117">
        <v>330</v>
      </c>
      <c r="F1054" s="117">
        <v>8.5</v>
      </c>
      <c r="G1054" s="117">
        <v>11.25</v>
      </c>
    </row>
    <row r="1055" spans="1:7" x14ac:dyDescent="0.35">
      <c r="A1055" s="117" t="s">
        <v>7147</v>
      </c>
      <c r="B1055" s="117" t="s">
        <v>7148</v>
      </c>
      <c r="C1055" s="117" t="s">
        <v>115</v>
      </c>
      <c r="D1055" s="117">
        <v>1</v>
      </c>
      <c r="E1055" s="117">
        <v>376</v>
      </c>
      <c r="F1055" s="117">
        <v>8.5</v>
      </c>
      <c r="G1055" s="117">
        <v>11.25</v>
      </c>
    </row>
    <row r="1056" spans="1:7" x14ac:dyDescent="0.35">
      <c r="A1056" s="117" t="s">
        <v>7149</v>
      </c>
      <c r="B1056" s="117" t="s">
        <v>7150</v>
      </c>
      <c r="C1056" s="117" t="s">
        <v>115</v>
      </c>
      <c r="D1056" s="117">
        <v>1</v>
      </c>
      <c r="E1056" s="117">
        <v>60</v>
      </c>
      <c r="F1056" s="117">
        <v>8.5</v>
      </c>
      <c r="G1056" s="117">
        <v>11.25</v>
      </c>
    </row>
    <row r="1057" spans="1:7" x14ac:dyDescent="0.35">
      <c r="A1057" s="117" t="s">
        <v>7151</v>
      </c>
      <c r="B1057" s="117" t="s">
        <v>7152</v>
      </c>
      <c r="C1057" s="117" t="s">
        <v>115</v>
      </c>
      <c r="D1057" s="117">
        <v>1</v>
      </c>
      <c r="E1057" s="117">
        <v>60</v>
      </c>
      <c r="F1057" s="117">
        <v>8.5</v>
      </c>
      <c r="G1057" s="117">
        <v>11.25</v>
      </c>
    </row>
    <row r="1058" spans="1:7" x14ac:dyDescent="0.35">
      <c r="A1058" s="117" t="s">
        <v>7153</v>
      </c>
      <c r="B1058" s="117" t="s">
        <v>7154</v>
      </c>
      <c r="C1058" s="117" t="s">
        <v>115</v>
      </c>
      <c r="D1058" s="117">
        <v>1</v>
      </c>
      <c r="E1058" s="117">
        <v>60</v>
      </c>
      <c r="F1058" s="117">
        <v>8.5</v>
      </c>
      <c r="G1058" s="117">
        <v>11.25</v>
      </c>
    </row>
    <row r="1059" spans="1:7" x14ac:dyDescent="0.35">
      <c r="A1059" s="117" t="s">
        <v>7155</v>
      </c>
      <c r="B1059" s="117" t="s">
        <v>7156</v>
      </c>
      <c r="C1059" s="117" t="s">
        <v>115</v>
      </c>
      <c r="D1059" s="117">
        <v>1</v>
      </c>
      <c r="E1059" s="117">
        <v>6</v>
      </c>
      <c r="F1059" s="117">
        <v>8.5</v>
      </c>
      <c r="G1059" s="117">
        <v>11.25</v>
      </c>
    </row>
    <row r="1060" spans="1:7" x14ac:dyDescent="0.35">
      <c r="A1060" s="117" t="s">
        <v>7157</v>
      </c>
      <c r="B1060" s="117" t="s">
        <v>7158</v>
      </c>
      <c r="C1060" s="117" t="s">
        <v>115</v>
      </c>
      <c r="D1060" s="117">
        <v>1</v>
      </c>
      <c r="E1060" s="117">
        <v>20</v>
      </c>
      <c r="F1060" s="117">
        <v>8.5</v>
      </c>
      <c r="G1060" s="117">
        <v>11.25</v>
      </c>
    </row>
    <row r="1061" spans="1:7" x14ac:dyDescent="0.35">
      <c r="A1061" s="117" t="s">
        <v>7159</v>
      </c>
      <c r="B1061" s="117" t="s">
        <v>7160</v>
      </c>
      <c r="C1061" s="117" t="s">
        <v>115</v>
      </c>
      <c r="D1061" s="117">
        <v>1</v>
      </c>
      <c r="E1061" s="117">
        <v>6</v>
      </c>
      <c r="F1061" s="117">
        <v>8.5</v>
      </c>
      <c r="G1061" s="117">
        <v>11.25</v>
      </c>
    </row>
    <row r="1062" spans="1:7" x14ac:dyDescent="0.35">
      <c r="A1062" s="117" t="s">
        <v>7161</v>
      </c>
      <c r="B1062" s="117" t="s">
        <v>7162</v>
      </c>
      <c r="C1062" s="117" t="s">
        <v>115</v>
      </c>
      <c r="D1062" s="117">
        <v>1</v>
      </c>
      <c r="E1062" s="117">
        <v>6</v>
      </c>
      <c r="F1062" s="117">
        <v>8.5</v>
      </c>
      <c r="G1062" s="117">
        <v>11.25</v>
      </c>
    </row>
    <row r="1063" spans="1:7" x14ac:dyDescent="0.35">
      <c r="A1063" s="117" t="s">
        <v>7163</v>
      </c>
      <c r="B1063" s="117" t="s">
        <v>7164</v>
      </c>
      <c r="C1063" s="117" t="s">
        <v>115</v>
      </c>
      <c r="D1063" s="117">
        <v>1</v>
      </c>
      <c r="E1063" s="117">
        <v>6</v>
      </c>
      <c r="F1063" s="117">
        <v>8.5</v>
      </c>
      <c r="G1063" s="117">
        <v>11.25</v>
      </c>
    </row>
    <row r="1064" spans="1:7" x14ac:dyDescent="0.35">
      <c r="A1064" s="117" t="s">
        <v>7165</v>
      </c>
      <c r="B1064" s="117" t="s">
        <v>7166</v>
      </c>
      <c r="C1064" s="117" t="s">
        <v>115</v>
      </c>
      <c r="D1064" s="117">
        <v>1</v>
      </c>
      <c r="E1064" s="117">
        <v>20</v>
      </c>
      <c r="F1064" s="117">
        <v>8.5</v>
      </c>
      <c r="G1064" s="117">
        <v>11.25</v>
      </c>
    </row>
    <row r="1065" spans="1:7" x14ac:dyDescent="0.35">
      <c r="A1065" s="117" t="s">
        <v>7167</v>
      </c>
      <c r="B1065" s="117" t="s">
        <v>7168</v>
      </c>
      <c r="C1065" s="117" t="s">
        <v>115</v>
      </c>
      <c r="D1065" s="117">
        <v>1</v>
      </c>
      <c r="E1065" s="117">
        <v>6</v>
      </c>
      <c r="F1065" s="117">
        <v>8.5</v>
      </c>
      <c r="G1065" s="117">
        <v>11.25</v>
      </c>
    </row>
    <row r="1066" spans="1:7" x14ac:dyDescent="0.35">
      <c r="A1066" s="117" t="s">
        <v>7169</v>
      </c>
      <c r="B1066" s="117" t="s">
        <v>7170</v>
      </c>
      <c r="C1066" s="117" t="s">
        <v>115</v>
      </c>
      <c r="D1066" s="117">
        <v>1</v>
      </c>
      <c r="E1066" s="117">
        <v>6</v>
      </c>
      <c r="F1066" s="117">
        <v>8.5</v>
      </c>
      <c r="G1066" s="117">
        <v>11.25</v>
      </c>
    </row>
    <row r="1067" spans="1:7" x14ac:dyDescent="0.35">
      <c r="A1067" s="117" t="s">
        <v>7171</v>
      </c>
      <c r="B1067" s="117" t="s">
        <v>7172</v>
      </c>
      <c r="C1067" s="117" t="s">
        <v>115</v>
      </c>
      <c r="D1067" s="117">
        <v>1</v>
      </c>
      <c r="E1067" s="117">
        <v>6</v>
      </c>
      <c r="F1067" s="117">
        <v>8.5</v>
      </c>
      <c r="G1067" s="117">
        <v>11.25</v>
      </c>
    </row>
    <row r="1068" spans="1:7" x14ac:dyDescent="0.35">
      <c r="A1068" s="117" t="s">
        <v>7173</v>
      </c>
      <c r="B1068" s="117" t="s">
        <v>7174</v>
      </c>
      <c r="C1068" s="117" t="s">
        <v>115</v>
      </c>
      <c r="D1068" s="117">
        <v>1</v>
      </c>
      <c r="E1068" s="117">
        <v>20</v>
      </c>
      <c r="F1068" s="117">
        <v>8.5</v>
      </c>
      <c r="G1068" s="117">
        <v>11.25</v>
      </c>
    </row>
    <row r="1069" spans="1:7" x14ac:dyDescent="0.35">
      <c r="A1069" s="117" t="s">
        <v>7175</v>
      </c>
      <c r="B1069" s="117" t="s">
        <v>7176</v>
      </c>
      <c r="C1069" s="117" t="s">
        <v>115</v>
      </c>
      <c r="D1069" s="117">
        <v>1</v>
      </c>
      <c r="E1069" s="117">
        <v>20</v>
      </c>
      <c r="F1069" s="117">
        <v>8.5</v>
      </c>
      <c r="G1069" s="117">
        <v>11.25</v>
      </c>
    </row>
    <row r="1070" spans="1:7" x14ac:dyDescent="0.35">
      <c r="A1070" s="117" t="s">
        <v>7177</v>
      </c>
      <c r="B1070" s="117" t="s">
        <v>7178</v>
      </c>
      <c r="C1070" s="117" t="s">
        <v>115</v>
      </c>
      <c r="D1070" s="117">
        <v>1</v>
      </c>
      <c r="E1070" s="117">
        <v>20</v>
      </c>
      <c r="F1070" s="117">
        <v>8.5</v>
      </c>
      <c r="G1070" s="117">
        <v>11.25</v>
      </c>
    </row>
    <row r="1071" spans="1:7" x14ac:dyDescent="0.35">
      <c r="A1071" s="117" t="s">
        <v>7179</v>
      </c>
      <c r="B1071" s="117" t="s">
        <v>7180</v>
      </c>
      <c r="C1071" s="117" t="s">
        <v>115</v>
      </c>
      <c r="D1071" s="117">
        <v>1</v>
      </c>
      <c r="E1071" s="117">
        <v>20</v>
      </c>
      <c r="F1071" s="117">
        <v>8.5</v>
      </c>
      <c r="G1071" s="117">
        <v>11.25</v>
      </c>
    </row>
    <row r="1072" spans="1:7" x14ac:dyDescent="0.35">
      <c r="A1072" s="117" t="s">
        <v>7181</v>
      </c>
      <c r="B1072" s="117" t="s">
        <v>7182</v>
      </c>
      <c r="C1072" s="117" t="s">
        <v>115</v>
      </c>
      <c r="D1072" s="117">
        <v>1</v>
      </c>
      <c r="E1072" s="117">
        <v>20</v>
      </c>
      <c r="F1072" s="117">
        <v>8.5</v>
      </c>
      <c r="G1072" s="117">
        <v>11.25</v>
      </c>
    </row>
    <row r="1073" spans="1:7" x14ac:dyDescent="0.35">
      <c r="A1073" s="117" t="s">
        <v>7183</v>
      </c>
      <c r="B1073" s="117" t="s">
        <v>7184</v>
      </c>
      <c r="C1073" s="117" t="s">
        <v>115</v>
      </c>
      <c r="D1073" s="117">
        <v>1</v>
      </c>
      <c r="E1073" s="117">
        <v>6</v>
      </c>
      <c r="F1073" s="117">
        <v>8.5</v>
      </c>
      <c r="G1073" s="117">
        <v>11.25</v>
      </c>
    </row>
    <row r="1074" spans="1:7" x14ac:dyDescent="0.35">
      <c r="A1074" s="117" t="s">
        <v>7185</v>
      </c>
      <c r="B1074" s="117" t="s">
        <v>7186</v>
      </c>
      <c r="C1074" s="117" t="s">
        <v>115</v>
      </c>
      <c r="D1074" s="117">
        <v>1</v>
      </c>
      <c r="E1074" s="117">
        <v>20</v>
      </c>
      <c r="F1074" s="117">
        <v>8.5</v>
      </c>
      <c r="G1074" s="117">
        <v>11.25</v>
      </c>
    </row>
    <row r="1075" spans="1:7" x14ac:dyDescent="0.35">
      <c r="A1075" s="117" t="s">
        <v>7187</v>
      </c>
      <c r="B1075" s="117" t="s">
        <v>7188</v>
      </c>
      <c r="C1075" s="117" t="s">
        <v>115</v>
      </c>
      <c r="D1075" s="117">
        <v>1</v>
      </c>
      <c r="E1075" s="117">
        <v>6</v>
      </c>
      <c r="F1075" s="117">
        <v>8.5</v>
      </c>
      <c r="G1075" s="117">
        <v>11.25</v>
      </c>
    </row>
    <row r="1076" spans="1:7" x14ac:dyDescent="0.35">
      <c r="A1076" s="117" t="s">
        <v>7189</v>
      </c>
      <c r="B1076" s="117" t="s">
        <v>7190</v>
      </c>
      <c r="C1076" s="117" t="s">
        <v>115</v>
      </c>
      <c r="D1076" s="117">
        <v>1</v>
      </c>
      <c r="E1076" s="117">
        <v>6</v>
      </c>
      <c r="F1076" s="117">
        <v>8.5</v>
      </c>
      <c r="G1076" s="117">
        <v>11.25</v>
      </c>
    </row>
    <row r="1077" spans="1:7" x14ac:dyDescent="0.35">
      <c r="A1077" s="117" t="s">
        <v>7191</v>
      </c>
      <c r="B1077" s="117" t="s">
        <v>7192</v>
      </c>
      <c r="C1077" s="117" t="s">
        <v>115</v>
      </c>
      <c r="D1077" s="117">
        <v>1</v>
      </c>
      <c r="E1077" s="117">
        <v>20</v>
      </c>
      <c r="F1077" s="117">
        <v>8.5</v>
      </c>
      <c r="G1077" s="117">
        <v>11.25</v>
      </c>
    </row>
    <row r="1078" spans="1:7" x14ac:dyDescent="0.35">
      <c r="A1078" s="117" t="s">
        <v>7193</v>
      </c>
      <c r="B1078" s="117" t="s">
        <v>7194</v>
      </c>
      <c r="C1078" s="117" t="s">
        <v>115</v>
      </c>
      <c r="D1078" s="117">
        <v>1</v>
      </c>
      <c r="E1078" s="117">
        <v>20</v>
      </c>
      <c r="F1078" s="117">
        <v>8.5</v>
      </c>
      <c r="G1078" s="117">
        <v>11.25</v>
      </c>
    </row>
    <row r="1079" spans="1:7" x14ac:dyDescent="0.35">
      <c r="A1079" s="117" t="s">
        <v>7195</v>
      </c>
      <c r="B1079" s="117" t="s">
        <v>7196</v>
      </c>
      <c r="C1079" s="117" t="s">
        <v>115</v>
      </c>
      <c r="D1079" s="117">
        <v>2</v>
      </c>
      <c r="E1079" s="117">
        <v>75</v>
      </c>
      <c r="F1079" s="117">
        <v>8.5</v>
      </c>
      <c r="G1079" s="117">
        <v>11.25</v>
      </c>
    </row>
    <row r="1080" spans="1:7" x14ac:dyDescent="0.35">
      <c r="A1080" s="117" t="s">
        <v>7197</v>
      </c>
      <c r="B1080" s="117" t="s">
        <v>7198</v>
      </c>
      <c r="C1080" s="117" t="s">
        <v>115</v>
      </c>
      <c r="D1080" s="117">
        <v>1</v>
      </c>
      <c r="E1080" s="117">
        <v>80</v>
      </c>
      <c r="F1080" s="117">
        <v>8.5</v>
      </c>
      <c r="G1080" s="117">
        <v>11.25</v>
      </c>
    </row>
    <row r="1081" spans="1:7" x14ac:dyDescent="0.35">
      <c r="A1081" s="117" t="s">
        <v>7199</v>
      </c>
      <c r="B1081" s="117" t="s">
        <v>7200</v>
      </c>
      <c r="C1081" s="117" t="s">
        <v>115</v>
      </c>
      <c r="D1081" s="117">
        <v>1</v>
      </c>
      <c r="E1081" s="117">
        <v>200</v>
      </c>
      <c r="F1081" s="117">
        <v>8.5</v>
      </c>
      <c r="G1081" s="117">
        <v>11.25</v>
      </c>
    </row>
    <row r="1082" spans="1:7" x14ac:dyDescent="0.35">
      <c r="A1082" s="117" t="s">
        <v>7201</v>
      </c>
      <c r="B1082" s="117" t="s">
        <v>7202</v>
      </c>
      <c r="C1082" s="117" t="s">
        <v>115</v>
      </c>
      <c r="D1082" s="117">
        <v>2</v>
      </c>
      <c r="E1082" s="117">
        <v>110</v>
      </c>
      <c r="F1082" s="117">
        <v>8.5</v>
      </c>
      <c r="G1082" s="117">
        <v>11.25</v>
      </c>
    </row>
    <row r="1083" spans="1:7" x14ac:dyDescent="0.35">
      <c r="A1083" s="117" t="s">
        <v>7203</v>
      </c>
      <c r="B1083" s="117" t="s">
        <v>7204</v>
      </c>
      <c r="C1083" s="117" t="s">
        <v>115</v>
      </c>
      <c r="D1083" s="117">
        <v>1</v>
      </c>
      <c r="E1083" s="117">
        <v>150</v>
      </c>
      <c r="F1083" s="117">
        <v>8.5</v>
      </c>
      <c r="G1083" s="117">
        <v>11.25</v>
      </c>
    </row>
    <row r="1084" spans="1:7" x14ac:dyDescent="0.35">
      <c r="A1084" s="117" t="s">
        <v>7205</v>
      </c>
      <c r="B1084" s="117" t="s">
        <v>7206</v>
      </c>
      <c r="C1084" s="117" t="s">
        <v>115</v>
      </c>
      <c r="D1084" s="117">
        <v>1</v>
      </c>
      <c r="E1084" s="117">
        <v>110</v>
      </c>
      <c r="F1084" s="117">
        <v>8.5</v>
      </c>
      <c r="G1084" s="117">
        <v>11.25</v>
      </c>
    </row>
    <row r="1085" spans="1:7" x14ac:dyDescent="0.35">
      <c r="A1085" s="117" t="s">
        <v>7207</v>
      </c>
      <c r="B1085" s="117" t="s">
        <v>7208</v>
      </c>
      <c r="C1085" s="117" t="s">
        <v>115</v>
      </c>
      <c r="D1085" s="117">
        <v>1</v>
      </c>
      <c r="E1085" s="117">
        <v>180</v>
      </c>
      <c r="F1085" s="117">
        <v>8.5</v>
      </c>
      <c r="G1085" s="117">
        <v>11.25</v>
      </c>
    </row>
    <row r="1086" spans="1:7" x14ac:dyDescent="0.35">
      <c r="A1086" s="117" t="s">
        <v>7209</v>
      </c>
      <c r="B1086" s="117" t="s">
        <v>7210</v>
      </c>
      <c r="C1086" s="117" t="s">
        <v>115</v>
      </c>
      <c r="D1086" s="117">
        <v>1</v>
      </c>
      <c r="E1086" s="117">
        <v>150</v>
      </c>
      <c r="F1086" s="117">
        <v>8.5</v>
      </c>
      <c r="G1086" s="117">
        <v>11.25</v>
      </c>
    </row>
    <row r="1087" spans="1:7" x14ac:dyDescent="0.35">
      <c r="A1087" s="117" t="s">
        <v>7211</v>
      </c>
      <c r="B1087" s="117" t="s">
        <v>7212</v>
      </c>
      <c r="C1087" s="117" t="s">
        <v>115</v>
      </c>
      <c r="D1087" s="117">
        <v>1</v>
      </c>
      <c r="E1087" s="117">
        <v>160</v>
      </c>
      <c r="F1087" s="117">
        <v>8.5</v>
      </c>
      <c r="G1087" s="117">
        <v>11.25</v>
      </c>
    </row>
    <row r="1088" spans="1:7" x14ac:dyDescent="0.35">
      <c r="A1088" s="117" t="s">
        <v>7213</v>
      </c>
      <c r="B1088" s="117" t="s">
        <v>7214</v>
      </c>
      <c r="C1088" s="117" t="s">
        <v>115</v>
      </c>
      <c r="D1088" s="117">
        <v>3</v>
      </c>
      <c r="E1088" s="117">
        <v>120</v>
      </c>
      <c r="F1088" s="117">
        <v>8.5</v>
      </c>
      <c r="G1088" s="117">
        <v>11.25</v>
      </c>
    </row>
    <row r="1089" spans="1:7" x14ac:dyDescent="0.35">
      <c r="A1089" s="117" t="s">
        <v>7215</v>
      </c>
      <c r="B1089" s="117" t="s">
        <v>7216</v>
      </c>
      <c r="C1089" s="117" t="s">
        <v>115</v>
      </c>
      <c r="D1089" s="117">
        <v>2</v>
      </c>
      <c r="E1089" s="117">
        <v>150</v>
      </c>
      <c r="F1089" s="117">
        <v>8.5</v>
      </c>
      <c r="G1089" s="117">
        <v>11.25</v>
      </c>
    </row>
    <row r="1090" spans="1:7" x14ac:dyDescent="0.35">
      <c r="A1090" s="117" t="s">
        <v>7217</v>
      </c>
      <c r="B1090" s="117" t="s">
        <v>7218</v>
      </c>
      <c r="C1090" s="117" t="s">
        <v>115</v>
      </c>
      <c r="D1090" s="117">
        <v>2</v>
      </c>
      <c r="E1090" s="117">
        <v>200</v>
      </c>
      <c r="F1090" s="117">
        <v>8.5</v>
      </c>
      <c r="G1090" s="117">
        <v>11.25</v>
      </c>
    </row>
    <row r="1091" spans="1:7" x14ac:dyDescent="0.35">
      <c r="A1091" s="117" t="s">
        <v>7219</v>
      </c>
      <c r="B1091" s="117" t="s">
        <v>7220</v>
      </c>
      <c r="C1091" s="117" t="s">
        <v>115</v>
      </c>
      <c r="D1091" s="117">
        <v>3</v>
      </c>
      <c r="E1091" s="117">
        <v>190</v>
      </c>
      <c r="F1091" s="117">
        <v>8.5</v>
      </c>
      <c r="G1091" s="117">
        <v>11.25</v>
      </c>
    </row>
    <row r="1092" spans="1:7" x14ac:dyDescent="0.35">
      <c r="A1092" s="117" t="s">
        <v>7221</v>
      </c>
      <c r="B1092" s="117" t="s">
        <v>7222</v>
      </c>
      <c r="C1092" s="117" t="s">
        <v>115</v>
      </c>
      <c r="D1092" s="117">
        <v>2</v>
      </c>
      <c r="E1092" s="117">
        <v>130</v>
      </c>
      <c r="F1092" s="117">
        <v>8.5</v>
      </c>
      <c r="G1092" s="117">
        <v>11.25</v>
      </c>
    </row>
    <row r="1093" spans="1:7" x14ac:dyDescent="0.35">
      <c r="A1093" s="117" t="s">
        <v>7223</v>
      </c>
      <c r="B1093" s="117" t="s">
        <v>7224</v>
      </c>
      <c r="C1093" s="117" t="s">
        <v>115</v>
      </c>
      <c r="D1093" s="117">
        <v>3</v>
      </c>
      <c r="E1093" s="117">
        <v>130</v>
      </c>
      <c r="F1093" s="117">
        <v>8.5</v>
      </c>
      <c r="G1093" s="117">
        <v>11.25</v>
      </c>
    </row>
    <row r="1094" spans="1:7" x14ac:dyDescent="0.35">
      <c r="A1094" s="117" t="s">
        <v>7225</v>
      </c>
      <c r="B1094" s="117" t="s">
        <v>7226</v>
      </c>
      <c r="C1094" s="117" t="s">
        <v>115</v>
      </c>
      <c r="D1094" s="117">
        <v>3</v>
      </c>
      <c r="E1094" s="117">
        <v>130</v>
      </c>
      <c r="F1094" s="117">
        <v>8.5</v>
      </c>
      <c r="G1094" s="117">
        <v>11.25</v>
      </c>
    </row>
    <row r="1095" spans="1:7" x14ac:dyDescent="0.35">
      <c r="A1095" s="117" t="s">
        <v>7227</v>
      </c>
      <c r="B1095" s="117" t="s">
        <v>7228</v>
      </c>
      <c r="C1095" s="117" t="s">
        <v>115</v>
      </c>
      <c r="D1095" s="117">
        <v>2</v>
      </c>
      <c r="E1095" s="117">
        <v>150</v>
      </c>
      <c r="F1095" s="117">
        <v>8.5</v>
      </c>
      <c r="G1095" s="117">
        <v>11.25</v>
      </c>
    </row>
    <row r="1096" spans="1:7" x14ac:dyDescent="0.35">
      <c r="A1096" s="117" t="s">
        <v>7229</v>
      </c>
      <c r="B1096" s="117" t="s">
        <v>7230</v>
      </c>
      <c r="C1096" s="117" t="s">
        <v>115</v>
      </c>
      <c r="D1096" s="117">
        <v>1</v>
      </c>
      <c r="E1096" s="117">
        <v>40</v>
      </c>
      <c r="F1096" s="117">
        <v>8.5</v>
      </c>
      <c r="G1096" s="117">
        <v>11.25</v>
      </c>
    </row>
    <row r="1097" spans="1:7" x14ac:dyDescent="0.35">
      <c r="A1097" s="117" t="s">
        <v>7231</v>
      </c>
      <c r="B1097" s="117" t="s">
        <v>7232</v>
      </c>
      <c r="C1097" s="117" t="s">
        <v>115</v>
      </c>
      <c r="D1097" s="117">
        <v>2</v>
      </c>
      <c r="E1097" s="117">
        <v>80</v>
      </c>
      <c r="F1097" s="117">
        <v>8.5</v>
      </c>
      <c r="G1097" s="117">
        <v>11.25</v>
      </c>
    </row>
    <row r="1098" spans="1:7" x14ac:dyDescent="0.35">
      <c r="A1098" s="117" t="s">
        <v>7233</v>
      </c>
      <c r="B1098" s="117" t="s">
        <v>7234</v>
      </c>
      <c r="C1098" s="117" t="s">
        <v>115</v>
      </c>
      <c r="D1098" s="117">
        <v>2</v>
      </c>
      <c r="E1098" s="117">
        <v>20</v>
      </c>
      <c r="F1098" s="117">
        <v>8.5</v>
      </c>
      <c r="G1098" s="117">
        <v>11.25</v>
      </c>
    </row>
    <row r="1099" spans="1:7" x14ac:dyDescent="0.35">
      <c r="A1099" s="117" t="s">
        <v>7235</v>
      </c>
      <c r="B1099" s="117" t="s">
        <v>7236</v>
      </c>
      <c r="C1099" s="117" t="s">
        <v>115</v>
      </c>
      <c r="D1099" s="117">
        <v>3</v>
      </c>
      <c r="E1099" s="117">
        <v>800</v>
      </c>
      <c r="F1099" s="117">
        <v>8.5</v>
      </c>
      <c r="G1099" s="117">
        <v>11.25</v>
      </c>
    </row>
    <row r="1100" spans="1:7" x14ac:dyDescent="0.35">
      <c r="A1100" s="117" t="s">
        <v>7237</v>
      </c>
      <c r="B1100" s="117" t="s">
        <v>7238</v>
      </c>
      <c r="C1100" s="117" t="s">
        <v>115</v>
      </c>
      <c r="D1100" s="117">
        <v>3</v>
      </c>
      <c r="E1100" s="117">
        <v>80</v>
      </c>
      <c r="F1100" s="117">
        <v>8.5</v>
      </c>
      <c r="G1100" s="117">
        <v>11.25</v>
      </c>
    </row>
    <row r="1101" spans="1:7" x14ac:dyDescent="0.35">
      <c r="A1101" s="117" t="s">
        <v>7239</v>
      </c>
      <c r="B1101" s="117" t="s">
        <v>7240</v>
      </c>
      <c r="C1101" s="117" t="s">
        <v>115</v>
      </c>
      <c r="D1101" s="117">
        <v>2</v>
      </c>
      <c r="E1101" s="117">
        <v>80</v>
      </c>
      <c r="F1101" s="117">
        <v>8.5</v>
      </c>
      <c r="G1101" s="117">
        <v>11.25</v>
      </c>
    </row>
    <row r="1102" spans="1:7" x14ac:dyDescent="0.35">
      <c r="A1102" s="117" t="s">
        <v>7241</v>
      </c>
      <c r="B1102" s="117" t="s">
        <v>7242</v>
      </c>
      <c r="C1102" s="117" t="s">
        <v>115</v>
      </c>
      <c r="D1102" s="117">
        <v>3</v>
      </c>
      <c r="E1102" s="117">
        <v>40</v>
      </c>
      <c r="F1102" s="117">
        <v>8.5</v>
      </c>
      <c r="G1102" s="117">
        <v>11.25</v>
      </c>
    </row>
    <row r="1103" spans="1:7" x14ac:dyDescent="0.35">
      <c r="A1103" s="117" t="s">
        <v>7243</v>
      </c>
      <c r="B1103" s="117" t="s">
        <v>7244</v>
      </c>
      <c r="C1103" s="117" t="s">
        <v>115</v>
      </c>
      <c r="D1103" s="117">
        <v>3</v>
      </c>
      <c r="E1103" s="117">
        <v>40</v>
      </c>
      <c r="F1103" s="117">
        <v>8.5</v>
      </c>
      <c r="G1103" s="117">
        <v>11.25</v>
      </c>
    </row>
    <row r="1104" spans="1:7" x14ac:dyDescent="0.35">
      <c r="A1104" s="117" t="s">
        <v>7245</v>
      </c>
      <c r="B1104" s="117" t="s">
        <v>7246</v>
      </c>
      <c r="C1104" s="117" t="s">
        <v>115</v>
      </c>
      <c r="D1104" s="117">
        <v>3</v>
      </c>
      <c r="E1104" s="117">
        <v>40</v>
      </c>
      <c r="F1104" s="117">
        <v>8.5</v>
      </c>
      <c r="G1104" s="117">
        <v>11.25</v>
      </c>
    </row>
    <row r="1105" spans="1:7" x14ac:dyDescent="0.35">
      <c r="A1105" s="117" t="s">
        <v>7247</v>
      </c>
      <c r="B1105" s="117" t="s">
        <v>7248</v>
      </c>
      <c r="C1105" s="117" t="s">
        <v>115</v>
      </c>
      <c r="D1105" s="117">
        <v>3</v>
      </c>
      <c r="E1105" s="117">
        <v>16</v>
      </c>
      <c r="F1105" s="117">
        <v>8.5</v>
      </c>
      <c r="G1105" s="117">
        <v>11.25</v>
      </c>
    </row>
    <row r="1106" spans="1:7" x14ac:dyDescent="0.35">
      <c r="A1106" s="117" t="s">
        <v>7249</v>
      </c>
      <c r="B1106" s="117" t="s">
        <v>7250</v>
      </c>
      <c r="C1106" s="117" t="s">
        <v>115</v>
      </c>
      <c r="D1106" s="117">
        <v>3</v>
      </c>
      <c r="E1106" s="117">
        <v>20</v>
      </c>
      <c r="F1106" s="117">
        <v>8.5</v>
      </c>
      <c r="G1106" s="117">
        <v>11.25</v>
      </c>
    </row>
    <row r="1107" spans="1:7" x14ac:dyDescent="0.35">
      <c r="A1107" s="117" t="s">
        <v>7251</v>
      </c>
      <c r="B1107" s="117" t="s">
        <v>7252</v>
      </c>
      <c r="C1107" s="117" t="s">
        <v>115</v>
      </c>
      <c r="D1107" s="117">
        <v>3</v>
      </c>
      <c r="E1107" s="117">
        <v>16</v>
      </c>
      <c r="F1107" s="117">
        <v>8.5</v>
      </c>
      <c r="G1107" s="117">
        <v>11.25</v>
      </c>
    </row>
    <row r="1108" spans="1:7" x14ac:dyDescent="0.35">
      <c r="A1108" s="117" t="s">
        <v>7253</v>
      </c>
      <c r="B1108" s="117" t="s">
        <v>7254</v>
      </c>
      <c r="C1108" s="117" t="s">
        <v>115</v>
      </c>
      <c r="D1108" s="117">
        <v>3</v>
      </c>
      <c r="E1108" s="117">
        <v>20</v>
      </c>
      <c r="F1108" s="117">
        <v>8.5</v>
      </c>
      <c r="G1108" s="117">
        <v>11.25</v>
      </c>
    </row>
    <row r="1109" spans="1:7" x14ac:dyDescent="0.35">
      <c r="A1109" s="117" t="s">
        <v>7255</v>
      </c>
      <c r="B1109" s="117" t="s">
        <v>7256</v>
      </c>
      <c r="C1109" s="117" t="s">
        <v>115</v>
      </c>
      <c r="D1109" s="117">
        <v>1</v>
      </c>
      <c r="E1109" s="117">
        <v>40</v>
      </c>
      <c r="F1109" s="117">
        <v>8.5</v>
      </c>
      <c r="G1109" s="117">
        <v>11.25</v>
      </c>
    </row>
    <row r="1110" spans="1:7" x14ac:dyDescent="0.35">
      <c r="A1110" s="117" t="s">
        <v>7257</v>
      </c>
      <c r="B1110" s="117" t="s">
        <v>7258</v>
      </c>
      <c r="C1110" s="117" t="s">
        <v>115</v>
      </c>
      <c r="D1110" s="117">
        <v>1</v>
      </c>
      <c r="E1110" s="117">
        <v>40</v>
      </c>
      <c r="F1110" s="117">
        <v>8.5</v>
      </c>
      <c r="G1110" s="117">
        <v>11.25</v>
      </c>
    </row>
    <row r="1111" spans="1:7" x14ac:dyDescent="0.35">
      <c r="A1111" s="117" t="s">
        <v>7259</v>
      </c>
      <c r="B1111" s="117" t="s">
        <v>7260</v>
      </c>
      <c r="C1111" s="117" t="s">
        <v>115</v>
      </c>
      <c r="D1111" s="117">
        <v>1</v>
      </c>
      <c r="E1111" s="117">
        <v>40</v>
      </c>
      <c r="F1111" s="117">
        <v>8.5</v>
      </c>
      <c r="G1111" s="117">
        <v>11.25</v>
      </c>
    </row>
    <row r="1112" spans="1:7" x14ac:dyDescent="0.35">
      <c r="A1112" s="117" t="s">
        <v>7261</v>
      </c>
      <c r="B1112" s="117" t="s">
        <v>7262</v>
      </c>
      <c r="C1112" s="117" t="s">
        <v>115</v>
      </c>
      <c r="D1112" s="117">
        <v>1</v>
      </c>
      <c r="E1112" s="117">
        <v>40</v>
      </c>
      <c r="F1112" s="117">
        <v>8.5</v>
      </c>
      <c r="G1112" s="117">
        <v>11.25</v>
      </c>
    </row>
    <row r="1113" spans="1:7" x14ac:dyDescent="0.35">
      <c r="A1113" s="117" t="s">
        <v>7263</v>
      </c>
      <c r="B1113" s="117" t="s">
        <v>7264</v>
      </c>
      <c r="C1113" s="117" t="s">
        <v>115</v>
      </c>
      <c r="D1113" s="117">
        <v>2</v>
      </c>
      <c r="E1113" s="117">
        <v>8</v>
      </c>
      <c r="F1113" s="117">
        <v>8.5</v>
      </c>
      <c r="G1113" s="117">
        <v>11.25</v>
      </c>
    </row>
    <row r="1114" spans="1:7" x14ac:dyDescent="0.35">
      <c r="A1114" s="117" t="s">
        <v>7265</v>
      </c>
      <c r="B1114" s="117" t="s">
        <v>7266</v>
      </c>
      <c r="C1114" s="117" t="s">
        <v>115</v>
      </c>
      <c r="D1114" s="117">
        <v>2</v>
      </c>
      <c r="E1114" s="117">
        <v>30</v>
      </c>
      <c r="F1114" s="117">
        <v>8.5</v>
      </c>
      <c r="G1114" s="117">
        <v>11.25</v>
      </c>
    </row>
    <row r="1115" spans="1:7" x14ac:dyDescent="0.35">
      <c r="A1115" s="117" t="s">
        <v>7267</v>
      </c>
      <c r="B1115" s="117" t="s">
        <v>7268</v>
      </c>
      <c r="C1115" s="117" t="s">
        <v>115</v>
      </c>
      <c r="D1115" s="117">
        <v>2</v>
      </c>
      <c r="E1115" s="117">
        <v>30</v>
      </c>
      <c r="F1115" s="117">
        <v>8.5</v>
      </c>
      <c r="G1115" s="117">
        <v>11.25</v>
      </c>
    </row>
    <row r="1116" spans="1:7" x14ac:dyDescent="0.35">
      <c r="A1116" s="117" t="s">
        <v>7269</v>
      </c>
      <c r="B1116" s="117" t="s">
        <v>7270</v>
      </c>
      <c r="C1116" s="117" t="s">
        <v>115</v>
      </c>
      <c r="D1116" s="117">
        <v>3</v>
      </c>
      <c r="E1116" s="117">
        <v>30</v>
      </c>
      <c r="F1116" s="117">
        <v>8.5</v>
      </c>
      <c r="G1116" s="117">
        <v>11.25</v>
      </c>
    </row>
    <row r="1117" spans="1:7" x14ac:dyDescent="0.35">
      <c r="A1117" s="117" t="s">
        <v>7271</v>
      </c>
      <c r="B1117" s="117" t="s">
        <v>7272</v>
      </c>
      <c r="C1117" s="117" t="s">
        <v>115</v>
      </c>
      <c r="D1117" s="117">
        <v>2</v>
      </c>
      <c r="E1117" s="117">
        <v>8</v>
      </c>
      <c r="F1117" s="117">
        <v>8.5</v>
      </c>
      <c r="G1117" s="117">
        <v>11.25</v>
      </c>
    </row>
    <row r="1118" spans="1:7" x14ac:dyDescent="0.35">
      <c r="A1118" s="117" t="s">
        <v>7273</v>
      </c>
      <c r="B1118" s="117" t="s">
        <v>7274</v>
      </c>
      <c r="C1118" s="117" t="s">
        <v>115</v>
      </c>
      <c r="D1118" s="117">
        <v>2</v>
      </c>
      <c r="E1118" s="117">
        <v>40</v>
      </c>
      <c r="F1118" s="117">
        <v>8.5</v>
      </c>
      <c r="G1118" s="117">
        <v>11.25</v>
      </c>
    </row>
    <row r="1119" spans="1:7" x14ac:dyDescent="0.35">
      <c r="A1119" s="117" t="s">
        <v>7275</v>
      </c>
      <c r="B1119" s="117" t="s">
        <v>7276</v>
      </c>
      <c r="C1119" s="117" t="s">
        <v>115</v>
      </c>
      <c r="D1119" s="117">
        <v>2</v>
      </c>
      <c r="E1119" s="117">
        <v>20</v>
      </c>
      <c r="F1119" s="117">
        <v>8.5</v>
      </c>
      <c r="G1119" s="117">
        <v>11.25</v>
      </c>
    </row>
    <row r="1120" spans="1:7" x14ac:dyDescent="0.35">
      <c r="A1120" s="117" t="s">
        <v>7277</v>
      </c>
      <c r="B1120" s="117" t="s">
        <v>7278</v>
      </c>
      <c r="C1120" s="117" t="s">
        <v>115</v>
      </c>
      <c r="D1120" s="117">
        <v>2</v>
      </c>
      <c r="E1120" s="117">
        <v>20</v>
      </c>
      <c r="F1120" s="117">
        <v>8.5</v>
      </c>
      <c r="G1120" s="117">
        <v>11.25</v>
      </c>
    </row>
    <row r="1121" spans="1:7" x14ac:dyDescent="0.35">
      <c r="A1121" s="117" t="s">
        <v>7279</v>
      </c>
      <c r="B1121" s="117" t="s">
        <v>7280</v>
      </c>
      <c r="C1121" s="117" t="s">
        <v>115</v>
      </c>
      <c r="D1121" s="117">
        <v>3</v>
      </c>
      <c r="E1121" s="117">
        <v>30</v>
      </c>
      <c r="F1121" s="117">
        <v>8.5</v>
      </c>
      <c r="G1121" s="117">
        <v>11.25</v>
      </c>
    </row>
    <row r="1122" spans="1:7" x14ac:dyDescent="0.35">
      <c r="A1122" s="117" t="s">
        <v>7281</v>
      </c>
      <c r="B1122" s="117" t="s">
        <v>7282</v>
      </c>
      <c r="C1122" s="117" t="s">
        <v>115</v>
      </c>
      <c r="D1122" s="117">
        <v>1</v>
      </c>
      <c r="E1122" s="117">
        <v>30</v>
      </c>
      <c r="F1122" s="117">
        <v>8.5</v>
      </c>
      <c r="G1122" s="117">
        <v>11.25</v>
      </c>
    </row>
    <row r="1123" spans="1:7" x14ac:dyDescent="0.35">
      <c r="A1123" s="117" t="s">
        <v>7283</v>
      </c>
      <c r="B1123" s="117" t="s">
        <v>7284</v>
      </c>
      <c r="C1123" s="117" t="s">
        <v>115</v>
      </c>
      <c r="D1123" s="117">
        <v>3</v>
      </c>
      <c r="E1123" s="117">
        <v>40</v>
      </c>
      <c r="F1123" s="117">
        <v>8.5</v>
      </c>
      <c r="G1123" s="117">
        <v>11.25</v>
      </c>
    </row>
    <row r="1124" spans="1:7" x14ac:dyDescent="0.35">
      <c r="A1124" s="117" t="s">
        <v>7285</v>
      </c>
      <c r="B1124" s="117" t="s">
        <v>7286</v>
      </c>
      <c r="C1124" s="117" t="s">
        <v>115</v>
      </c>
      <c r="D1124" s="117">
        <v>2</v>
      </c>
      <c r="E1124" s="117">
        <v>60</v>
      </c>
      <c r="F1124" s="117">
        <v>8.5</v>
      </c>
      <c r="G1124" s="117">
        <v>11.25</v>
      </c>
    </row>
    <row r="1125" spans="1:7" x14ac:dyDescent="0.35">
      <c r="A1125" s="117" t="s">
        <v>7287</v>
      </c>
      <c r="B1125" s="117" t="s">
        <v>7288</v>
      </c>
      <c r="C1125" s="117" t="s">
        <v>115</v>
      </c>
      <c r="D1125" s="117">
        <v>3</v>
      </c>
      <c r="E1125" s="117">
        <v>70</v>
      </c>
      <c r="F1125" s="117">
        <v>8.5</v>
      </c>
      <c r="G1125" s="117">
        <v>11.25</v>
      </c>
    </row>
    <row r="1126" spans="1:7" x14ac:dyDescent="0.35">
      <c r="A1126" s="117" t="s">
        <v>7289</v>
      </c>
      <c r="B1126" s="117" t="s">
        <v>7290</v>
      </c>
      <c r="C1126" s="117" t="s">
        <v>115</v>
      </c>
      <c r="D1126" s="117">
        <v>2</v>
      </c>
      <c r="E1126" s="117">
        <v>20</v>
      </c>
      <c r="F1126" s="117">
        <v>8.5</v>
      </c>
      <c r="G1126" s="117">
        <v>11.25</v>
      </c>
    </row>
    <row r="1127" spans="1:7" x14ac:dyDescent="0.35">
      <c r="A1127" s="117" t="s">
        <v>7291</v>
      </c>
      <c r="B1127" s="117" t="s">
        <v>7292</v>
      </c>
      <c r="C1127" s="117" t="s">
        <v>115</v>
      </c>
      <c r="D1127" s="117">
        <v>2</v>
      </c>
      <c r="E1127" s="117">
        <v>60</v>
      </c>
      <c r="F1127" s="117">
        <v>8.5</v>
      </c>
      <c r="G1127" s="117">
        <v>11.25</v>
      </c>
    </row>
    <row r="1128" spans="1:7" x14ac:dyDescent="0.35">
      <c r="A1128" s="117" t="s">
        <v>7293</v>
      </c>
      <c r="B1128" s="117" t="s">
        <v>7294</v>
      </c>
      <c r="C1128" s="117" t="s">
        <v>115</v>
      </c>
      <c r="D1128" s="117">
        <v>4</v>
      </c>
      <c r="E1128" s="117">
        <v>135</v>
      </c>
      <c r="F1128" s="117">
        <v>8.5</v>
      </c>
      <c r="G1128" s="117">
        <v>11.25</v>
      </c>
    </row>
    <row r="1129" spans="1:7" x14ac:dyDescent="0.35">
      <c r="A1129" s="117" t="s">
        <v>7295</v>
      </c>
      <c r="B1129" s="117" t="s">
        <v>7296</v>
      </c>
      <c r="C1129" s="117" t="s">
        <v>115</v>
      </c>
      <c r="D1129" s="117">
        <v>1</v>
      </c>
      <c r="E1129" s="117">
        <v>20</v>
      </c>
      <c r="F1129" s="117">
        <v>8.5</v>
      </c>
      <c r="G1129" s="117">
        <v>11.25</v>
      </c>
    </row>
    <row r="1130" spans="1:7" x14ac:dyDescent="0.35">
      <c r="A1130" s="117" t="s">
        <v>7297</v>
      </c>
      <c r="B1130" s="117" t="s">
        <v>7298</v>
      </c>
      <c r="C1130" s="117" t="s">
        <v>115</v>
      </c>
      <c r="D1130" s="117">
        <v>1</v>
      </c>
      <c r="E1130" s="117">
        <v>70</v>
      </c>
      <c r="F1130" s="117">
        <v>8.5</v>
      </c>
      <c r="G1130" s="117">
        <v>11.25</v>
      </c>
    </row>
    <row r="1131" spans="1:7" x14ac:dyDescent="0.35">
      <c r="A1131" s="117" t="s">
        <v>7299</v>
      </c>
      <c r="B1131" s="117" t="s">
        <v>7300</v>
      </c>
      <c r="C1131" s="117" t="s">
        <v>115</v>
      </c>
      <c r="D1131" s="117">
        <v>1</v>
      </c>
      <c r="E1131" s="117">
        <v>20</v>
      </c>
      <c r="F1131" s="117">
        <v>8.5</v>
      </c>
      <c r="G1131" s="117">
        <v>11.25</v>
      </c>
    </row>
    <row r="1132" spans="1:7" x14ac:dyDescent="0.35">
      <c r="A1132" s="117" t="s">
        <v>7301</v>
      </c>
      <c r="B1132" s="117" t="s">
        <v>7302</v>
      </c>
      <c r="C1132" s="117" t="s">
        <v>115</v>
      </c>
      <c r="D1132" s="117">
        <v>1</v>
      </c>
      <c r="E1132" s="117">
        <v>20</v>
      </c>
      <c r="F1132" s="117">
        <v>8.5</v>
      </c>
      <c r="G1132" s="117">
        <v>11.25</v>
      </c>
    </row>
    <row r="1133" spans="1:7" x14ac:dyDescent="0.35">
      <c r="A1133" s="117" t="s">
        <v>7303</v>
      </c>
      <c r="B1133" s="117" t="s">
        <v>7304</v>
      </c>
      <c r="C1133" s="117" t="s">
        <v>115</v>
      </c>
      <c r="D1133" s="117">
        <v>1</v>
      </c>
      <c r="E1133" s="117">
        <v>60</v>
      </c>
      <c r="F1133" s="117">
        <v>8.5</v>
      </c>
      <c r="G1133" s="117">
        <v>11.25</v>
      </c>
    </row>
    <row r="1134" spans="1:7" x14ac:dyDescent="0.35">
      <c r="A1134" s="117" t="s">
        <v>7305</v>
      </c>
      <c r="B1134" s="117" t="s">
        <v>7306</v>
      </c>
      <c r="C1134" s="117" t="s">
        <v>115</v>
      </c>
      <c r="D1134" s="117">
        <v>1</v>
      </c>
      <c r="E1134" s="117">
        <v>6</v>
      </c>
      <c r="F1134" s="117">
        <v>8.5</v>
      </c>
      <c r="G1134" s="117">
        <v>11.25</v>
      </c>
    </row>
    <row r="1135" spans="1:7" x14ac:dyDescent="0.35">
      <c r="A1135" s="117" t="s">
        <v>7307</v>
      </c>
      <c r="B1135" s="117" t="s">
        <v>7308</v>
      </c>
      <c r="C1135" s="117" t="s">
        <v>115</v>
      </c>
      <c r="D1135" s="117">
        <v>1</v>
      </c>
      <c r="E1135" s="117">
        <v>20</v>
      </c>
      <c r="F1135" s="117">
        <v>8.5</v>
      </c>
      <c r="G1135" s="117">
        <v>11.25</v>
      </c>
    </row>
    <row r="1136" spans="1:7" x14ac:dyDescent="0.35">
      <c r="A1136" s="117" t="s">
        <v>7309</v>
      </c>
      <c r="B1136" s="117" t="s">
        <v>7310</v>
      </c>
      <c r="C1136" s="117" t="s">
        <v>115</v>
      </c>
      <c r="D1136" s="117">
        <v>1</v>
      </c>
      <c r="E1136" s="117">
        <v>10</v>
      </c>
      <c r="F1136" s="117">
        <v>8.5</v>
      </c>
      <c r="G1136" s="117">
        <v>11.25</v>
      </c>
    </row>
    <row r="1137" spans="1:7" x14ac:dyDescent="0.35">
      <c r="A1137" s="117" t="s">
        <v>7311</v>
      </c>
      <c r="B1137" s="117" t="s">
        <v>7312</v>
      </c>
      <c r="C1137" s="117" t="s">
        <v>115</v>
      </c>
      <c r="D1137" s="117">
        <v>3</v>
      </c>
      <c r="E1137" s="117">
        <v>55</v>
      </c>
      <c r="F1137" s="117">
        <v>8.5</v>
      </c>
      <c r="G1137" s="117">
        <v>11.25</v>
      </c>
    </row>
    <row r="1138" spans="1:7" x14ac:dyDescent="0.35">
      <c r="A1138" s="117" t="s">
        <v>7313</v>
      </c>
      <c r="B1138" s="117" t="s">
        <v>7314</v>
      </c>
      <c r="C1138" s="117" t="s">
        <v>115</v>
      </c>
      <c r="D1138" s="117">
        <v>1</v>
      </c>
      <c r="E1138" s="117">
        <v>38</v>
      </c>
      <c r="F1138" s="117">
        <v>8.5</v>
      </c>
      <c r="G1138" s="117">
        <v>11.25</v>
      </c>
    </row>
    <row r="1139" spans="1:7" x14ac:dyDescent="0.35">
      <c r="A1139" s="117" t="s">
        <v>7315</v>
      </c>
      <c r="B1139" s="117" t="s">
        <v>7316</v>
      </c>
      <c r="C1139" s="117" t="s">
        <v>115</v>
      </c>
      <c r="D1139" s="117">
        <v>3</v>
      </c>
      <c r="E1139" s="117">
        <v>100</v>
      </c>
      <c r="F1139" s="117">
        <v>8.5</v>
      </c>
      <c r="G1139" s="117">
        <v>11.25</v>
      </c>
    </row>
    <row r="1140" spans="1:7" x14ac:dyDescent="0.35">
      <c r="A1140" s="117" t="s">
        <v>7317</v>
      </c>
      <c r="B1140" s="117" t="s">
        <v>7318</v>
      </c>
      <c r="C1140" s="117" t="s">
        <v>115</v>
      </c>
      <c r="D1140" s="117">
        <v>2</v>
      </c>
      <c r="E1140" s="117">
        <v>186</v>
      </c>
      <c r="F1140" s="117">
        <v>8.5</v>
      </c>
      <c r="G1140" s="117">
        <v>11.25</v>
      </c>
    </row>
    <row r="1141" spans="1:7" x14ac:dyDescent="0.35">
      <c r="A1141" s="117" t="s">
        <v>7319</v>
      </c>
      <c r="B1141" s="117" t="s">
        <v>7320</v>
      </c>
      <c r="C1141" s="117" t="s">
        <v>115</v>
      </c>
      <c r="D1141" s="117">
        <v>3</v>
      </c>
      <c r="E1141" s="117">
        <v>58</v>
      </c>
      <c r="F1141" s="117">
        <v>8.5</v>
      </c>
      <c r="G1141" s="117">
        <v>11.25</v>
      </c>
    </row>
    <row r="1142" spans="1:7" x14ac:dyDescent="0.35">
      <c r="A1142" s="117" t="s">
        <v>7321</v>
      </c>
      <c r="B1142" s="117" t="s">
        <v>7322</v>
      </c>
      <c r="C1142" s="117" t="s">
        <v>115</v>
      </c>
      <c r="D1142" s="117">
        <v>3</v>
      </c>
      <c r="E1142" s="117">
        <v>125</v>
      </c>
      <c r="F1142" s="117">
        <v>8.5</v>
      </c>
      <c r="G1142" s="117">
        <v>11.25</v>
      </c>
    </row>
    <row r="1143" spans="1:7" x14ac:dyDescent="0.35">
      <c r="A1143" s="117" t="s">
        <v>7323</v>
      </c>
      <c r="B1143" s="117" t="s">
        <v>7324</v>
      </c>
      <c r="C1143" s="117" t="s">
        <v>115</v>
      </c>
      <c r="D1143" s="117">
        <v>3</v>
      </c>
      <c r="E1143" s="117">
        <v>120</v>
      </c>
      <c r="F1143" s="117">
        <v>8.5</v>
      </c>
      <c r="G1143" s="117">
        <v>11.25</v>
      </c>
    </row>
    <row r="1144" spans="1:7" x14ac:dyDescent="0.35">
      <c r="A1144" s="117" t="s">
        <v>7325</v>
      </c>
      <c r="B1144" s="117" t="s">
        <v>7326</v>
      </c>
      <c r="C1144" s="117" t="s">
        <v>115</v>
      </c>
      <c r="D1144" s="117">
        <v>3</v>
      </c>
      <c r="E1144" s="117">
        <v>50</v>
      </c>
      <c r="F1144" s="117">
        <v>8.5</v>
      </c>
      <c r="G1144" s="117">
        <v>11.25</v>
      </c>
    </row>
    <row r="1145" spans="1:7" x14ac:dyDescent="0.35">
      <c r="A1145" s="117" t="s">
        <v>7327</v>
      </c>
      <c r="B1145" s="117" t="s">
        <v>7328</v>
      </c>
      <c r="C1145" s="117" t="s">
        <v>115</v>
      </c>
      <c r="D1145" s="117">
        <v>3</v>
      </c>
      <c r="E1145" s="117">
        <v>150</v>
      </c>
      <c r="F1145" s="117">
        <v>8.5</v>
      </c>
      <c r="G1145" s="117">
        <v>11.25</v>
      </c>
    </row>
    <row r="1146" spans="1:7" x14ac:dyDescent="0.35">
      <c r="A1146" s="117" t="s">
        <v>7329</v>
      </c>
      <c r="B1146" s="117" t="s">
        <v>7330</v>
      </c>
      <c r="C1146" s="117" t="s">
        <v>115</v>
      </c>
      <c r="D1146" s="117">
        <v>3</v>
      </c>
      <c r="E1146" s="117">
        <v>175</v>
      </c>
      <c r="F1146" s="117">
        <v>8.5</v>
      </c>
      <c r="G1146" s="117">
        <v>11.25</v>
      </c>
    </row>
    <row r="1147" spans="1:7" x14ac:dyDescent="0.35">
      <c r="A1147" s="117" t="s">
        <v>7331</v>
      </c>
      <c r="B1147" s="117" t="s">
        <v>7332</v>
      </c>
      <c r="C1147" s="117" t="s">
        <v>115</v>
      </c>
      <c r="D1147" s="117">
        <v>4</v>
      </c>
      <c r="E1147" s="117">
        <v>150</v>
      </c>
      <c r="F1147" s="117">
        <v>8.5</v>
      </c>
      <c r="G1147" s="117">
        <v>11.25</v>
      </c>
    </row>
    <row r="1148" spans="1:7" x14ac:dyDescent="0.35">
      <c r="A1148" s="117" t="s">
        <v>7333</v>
      </c>
      <c r="B1148" s="117" t="s">
        <v>7334</v>
      </c>
      <c r="C1148" s="117" t="s">
        <v>115</v>
      </c>
      <c r="D1148" s="117">
        <v>3</v>
      </c>
      <c r="E1148" s="117">
        <v>65</v>
      </c>
      <c r="F1148" s="117">
        <v>8.5</v>
      </c>
      <c r="G1148" s="117">
        <v>11.25</v>
      </c>
    </row>
    <row r="1149" spans="1:7" x14ac:dyDescent="0.35">
      <c r="A1149" s="117" t="s">
        <v>7335</v>
      </c>
      <c r="B1149" s="117" t="s">
        <v>7336</v>
      </c>
      <c r="C1149" s="117" t="s">
        <v>115</v>
      </c>
      <c r="D1149" s="117">
        <v>2</v>
      </c>
      <c r="E1149" s="117">
        <v>75</v>
      </c>
      <c r="F1149" s="117">
        <v>8.5</v>
      </c>
      <c r="G1149" s="117">
        <v>11.25</v>
      </c>
    </row>
    <row r="1150" spans="1:7" x14ac:dyDescent="0.35">
      <c r="A1150" s="117" t="s">
        <v>7337</v>
      </c>
      <c r="B1150" s="117" t="s">
        <v>7338</v>
      </c>
      <c r="C1150" s="117" t="s">
        <v>115</v>
      </c>
      <c r="D1150" s="117">
        <v>3</v>
      </c>
      <c r="E1150" s="117">
        <v>35</v>
      </c>
      <c r="F1150" s="117">
        <v>8.5</v>
      </c>
      <c r="G1150" s="117">
        <v>11.25</v>
      </c>
    </row>
    <row r="1151" spans="1:7" x14ac:dyDescent="0.35">
      <c r="A1151" s="117" t="s">
        <v>7339</v>
      </c>
      <c r="B1151" s="117" t="s">
        <v>7340</v>
      </c>
      <c r="C1151" s="117" t="s">
        <v>115</v>
      </c>
      <c r="D1151" s="117">
        <v>3</v>
      </c>
      <c r="E1151" s="117">
        <v>35</v>
      </c>
      <c r="F1151" s="117">
        <v>8.5</v>
      </c>
      <c r="G1151" s="117">
        <v>11.25</v>
      </c>
    </row>
    <row r="1152" spans="1:7" x14ac:dyDescent="0.35">
      <c r="A1152" s="117" t="s">
        <v>7341</v>
      </c>
      <c r="B1152" s="117" t="s">
        <v>7342</v>
      </c>
      <c r="C1152" s="117" t="s">
        <v>115</v>
      </c>
      <c r="D1152" s="117">
        <v>2</v>
      </c>
      <c r="E1152" s="117">
        <v>200</v>
      </c>
      <c r="F1152" s="117">
        <v>8.5</v>
      </c>
      <c r="G1152" s="117">
        <v>11.25</v>
      </c>
    </row>
    <row r="1153" spans="1:7" x14ac:dyDescent="0.35">
      <c r="A1153" s="117" t="s">
        <v>7343</v>
      </c>
      <c r="B1153" s="117" t="s">
        <v>7344</v>
      </c>
      <c r="C1153" s="117" t="s">
        <v>115</v>
      </c>
      <c r="D1153" s="117">
        <v>3</v>
      </c>
      <c r="E1153" s="117">
        <v>200</v>
      </c>
      <c r="F1153" s="117">
        <v>8.5</v>
      </c>
      <c r="G1153" s="117">
        <v>11.25</v>
      </c>
    </row>
    <row r="1154" spans="1:7" x14ac:dyDescent="0.35">
      <c r="A1154" s="117" t="s">
        <v>7345</v>
      </c>
      <c r="B1154" s="117" t="s">
        <v>7346</v>
      </c>
      <c r="C1154" s="117" t="s">
        <v>115</v>
      </c>
      <c r="D1154" s="117">
        <v>3</v>
      </c>
      <c r="E1154" s="117">
        <v>200</v>
      </c>
      <c r="F1154" s="117">
        <v>8.5</v>
      </c>
      <c r="G1154" s="117">
        <v>11.25</v>
      </c>
    </row>
    <row r="1155" spans="1:7" x14ac:dyDescent="0.35">
      <c r="A1155" s="117" t="s">
        <v>7347</v>
      </c>
      <c r="B1155" s="117" t="s">
        <v>7348</v>
      </c>
      <c r="C1155" s="117" t="s">
        <v>115</v>
      </c>
      <c r="D1155" s="117">
        <v>3</v>
      </c>
      <c r="E1155" s="117">
        <v>240</v>
      </c>
      <c r="F1155" s="117">
        <v>8.5</v>
      </c>
      <c r="G1155" s="117">
        <v>11.25</v>
      </c>
    </row>
    <row r="1156" spans="1:7" x14ac:dyDescent="0.35">
      <c r="A1156" s="117" t="s">
        <v>7349</v>
      </c>
      <c r="B1156" s="117" t="s">
        <v>7350</v>
      </c>
      <c r="C1156" s="117" t="s">
        <v>115</v>
      </c>
      <c r="D1156" s="117">
        <v>3</v>
      </c>
      <c r="E1156" s="117">
        <v>15</v>
      </c>
      <c r="F1156" s="117">
        <v>8.5</v>
      </c>
      <c r="G1156" s="117">
        <v>11.25</v>
      </c>
    </row>
    <row r="1157" spans="1:7" x14ac:dyDescent="0.35">
      <c r="A1157" s="117" t="s">
        <v>7351</v>
      </c>
      <c r="B1157" s="117" t="s">
        <v>7352</v>
      </c>
      <c r="C1157" s="117" t="s">
        <v>115</v>
      </c>
      <c r="D1157" s="117">
        <v>3</v>
      </c>
      <c r="E1157" s="117">
        <v>30</v>
      </c>
      <c r="F1157" s="117">
        <v>8.5</v>
      </c>
      <c r="G1157" s="117">
        <v>11.25</v>
      </c>
    </row>
    <row r="1158" spans="1:7" x14ac:dyDescent="0.35">
      <c r="A1158" s="117" t="s">
        <v>7353</v>
      </c>
      <c r="B1158" s="117" t="s">
        <v>7354</v>
      </c>
      <c r="C1158" s="117" t="s">
        <v>115</v>
      </c>
      <c r="D1158" s="117">
        <v>3</v>
      </c>
      <c r="E1158" s="117">
        <v>80</v>
      </c>
      <c r="F1158" s="117">
        <v>8.5</v>
      </c>
      <c r="G1158" s="117">
        <v>11.25</v>
      </c>
    </row>
    <row r="1159" spans="1:7" x14ac:dyDescent="0.35">
      <c r="A1159" s="117" t="s">
        <v>7355</v>
      </c>
      <c r="B1159" s="117" t="s">
        <v>7356</v>
      </c>
      <c r="C1159" s="117" t="s">
        <v>115</v>
      </c>
      <c r="D1159" s="117">
        <v>3</v>
      </c>
      <c r="E1159" s="117">
        <v>20</v>
      </c>
      <c r="F1159" s="117">
        <v>8.5</v>
      </c>
      <c r="G1159" s="117">
        <v>11.25</v>
      </c>
    </row>
    <row r="1160" spans="1:7" x14ac:dyDescent="0.35">
      <c r="A1160" s="117" t="s">
        <v>7357</v>
      </c>
      <c r="B1160" s="117" t="s">
        <v>7358</v>
      </c>
      <c r="C1160" s="117" t="s">
        <v>115</v>
      </c>
      <c r="D1160" s="117">
        <v>3</v>
      </c>
      <c r="E1160" s="117">
        <v>30</v>
      </c>
      <c r="F1160" s="117">
        <v>8.5</v>
      </c>
      <c r="G1160" s="117">
        <v>11.25</v>
      </c>
    </row>
    <row r="1161" spans="1:7" x14ac:dyDescent="0.35">
      <c r="A1161" s="117" t="s">
        <v>7359</v>
      </c>
      <c r="B1161" s="117" t="s">
        <v>7360</v>
      </c>
      <c r="C1161" s="117" t="s">
        <v>115</v>
      </c>
      <c r="D1161" s="117">
        <v>3</v>
      </c>
      <c r="E1161" s="117">
        <v>30</v>
      </c>
      <c r="F1161" s="117">
        <v>8.5</v>
      </c>
      <c r="G1161" s="117">
        <v>11.25</v>
      </c>
    </row>
    <row r="1162" spans="1:7" x14ac:dyDescent="0.35">
      <c r="A1162" s="117" t="s">
        <v>7361</v>
      </c>
      <c r="B1162" s="117" t="s">
        <v>7362</v>
      </c>
      <c r="C1162" s="117" t="s">
        <v>115</v>
      </c>
      <c r="D1162" s="117">
        <v>3</v>
      </c>
      <c r="E1162" s="117">
        <v>25</v>
      </c>
      <c r="F1162" s="117">
        <v>8.5</v>
      </c>
      <c r="G1162" s="117">
        <v>11.25</v>
      </c>
    </row>
    <row r="1163" spans="1:7" x14ac:dyDescent="0.35">
      <c r="A1163" s="117" t="s">
        <v>7363</v>
      </c>
      <c r="B1163" s="117" t="s">
        <v>7364</v>
      </c>
      <c r="C1163" s="117" t="s">
        <v>115</v>
      </c>
      <c r="D1163" s="117">
        <v>3</v>
      </c>
      <c r="E1163" s="117">
        <v>25</v>
      </c>
      <c r="F1163" s="117">
        <v>8.5</v>
      </c>
      <c r="G1163" s="117">
        <v>11.25</v>
      </c>
    </row>
    <row r="1164" spans="1:7" x14ac:dyDescent="0.35">
      <c r="A1164" s="117" t="s">
        <v>7365</v>
      </c>
      <c r="B1164" s="117" t="s">
        <v>7366</v>
      </c>
      <c r="C1164" s="117" t="s">
        <v>115</v>
      </c>
      <c r="D1164" s="117">
        <v>3</v>
      </c>
      <c r="E1164" s="117">
        <v>70</v>
      </c>
      <c r="F1164" s="117">
        <v>8.5</v>
      </c>
      <c r="G1164" s="117">
        <v>11.25</v>
      </c>
    </row>
    <row r="1165" spans="1:7" x14ac:dyDescent="0.35">
      <c r="A1165" s="117" t="s">
        <v>7367</v>
      </c>
      <c r="B1165" s="117" t="s">
        <v>7368</v>
      </c>
      <c r="C1165" s="117" t="s">
        <v>115</v>
      </c>
      <c r="D1165" s="117">
        <v>3</v>
      </c>
      <c r="E1165" s="117">
        <v>75</v>
      </c>
      <c r="F1165" s="117">
        <v>8.5</v>
      </c>
      <c r="G1165" s="117">
        <v>11.25</v>
      </c>
    </row>
    <row r="1166" spans="1:7" x14ac:dyDescent="0.35">
      <c r="A1166" s="117" t="s">
        <v>7369</v>
      </c>
      <c r="B1166" s="117" t="s">
        <v>7370</v>
      </c>
      <c r="C1166" s="117" t="s">
        <v>115</v>
      </c>
      <c r="D1166" s="117">
        <v>3</v>
      </c>
      <c r="E1166" s="117">
        <v>75</v>
      </c>
      <c r="F1166" s="117">
        <v>8.5</v>
      </c>
      <c r="G1166" s="117">
        <v>11.25</v>
      </c>
    </row>
    <row r="1167" spans="1:7" x14ac:dyDescent="0.35">
      <c r="A1167" s="117" t="s">
        <v>7371</v>
      </c>
      <c r="B1167" s="117" t="s">
        <v>7372</v>
      </c>
      <c r="C1167" s="117" t="s">
        <v>115</v>
      </c>
      <c r="D1167" s="117">
        <v>3</v>
      </c>
      <c r="E1167" s="117">
        <v>300</v>
      </c>
      <c r="F1167" s="117">
        <v>8.5</v>
      </c>
      <c r="G1167" s="117">
        <v>11.25</v>
      </c>
    </row>
    <row r="1168" spans="1:7" x14ac:dyDescent="0.35">
      <c r="A1168" s="117" t="s">
        <v>7373</v>
      </c>
      <c r="B1168" s="117" t="s">
        <v>7374</v>
      </c>
      <c r="C1168" s="117" t="s">
        <v>115</v>
      </c>
      <c r="D1168" s="117">
        <v>3</v>
      </c>
      <c r="E1168" s="117">
        <v>300</v>
      </c>
      <c r="F1168" s="117">
        <v>8.5</v>
      </c>
      <c r="G1168" s="117">
        <v>11.25</v>
      </c>
    </row>
    <row r="1169" spans="1:7" x14ac:dyDescent="0.35">
      <c r="A1169" s="117" t="s">
        <v>7375</v>
      </c>
      <c r="B1169" s="117" t="s">
        <v>7376</v>
      </c>
      <c r="C1169" s="117" t="s">
        <v>115</v>
      </c>
      <c r="D1169" s="117">
        <v>2</v>
      </c>
      <c r="E1169" s="117">
        <v>40</v>
      </c>
      <c r="F1169" s="117">
        <v>8.5</v>
      </c>
      <c r="G1169" s="117">
        <v>11.25</v>
      </c>
    </row>
    <row r="1170" spans="1:7" x14ac:dyDescent="0.35">
      <c r="A1170" s="117" t="s">
        <v>7377</v>
      </c>
      <c r="B1170" s="117" t="s">
        <v>7378</v>
      </c>
      <c r="C1170" s="117" t="s">
        <v>115</v>
      </c>
      <c r="D1170" s="117">
        <v>2</v>
      </c>
      <c r="E1170" s="117">
        <v>55</v>
      </c>
      <c r="F1170" s="117">
        <v>8.5</v>
      </c>
      <c r="G1170" s="117">
        <v>11.25</v>
      </c>
    </row>
    <row r="1171" spans="1:7" x14ac:dyDescent="0.35">
      <c r="A1171" s="117" t="s">
        <v>7379</v>
      </c>
      <c r="B1171" s="117" t="s">
        <v>7380</v>
      </c>
      <c r="C1171" s="117" t="s">
        <v>115</v>
      </c>
      <c r="D1171" s="117">
        <v>2</v>
      </c>
      <c r="E1171" s="117">
        <v>30</v>
      </c>
      <c r="F1171" s="117">
        <v>8.5</v>
      </c>
      <c r="G1171" s="117">
        <v>11.25</v>
      </c>
    </row>
    <row r="1172" spans="1:7" x14ac:dyDescent="0.35">
      <c r="A1172" s="117" t="s">
        <v>7381</v>
      </c>
      <c r="B1172" s="117" t="s">
        <v>7382</v>
      </c>
      <c r="C1172" s="117" t="s">
        <v>115</v>
      </c>
      <c r="D1172" s="117">
        <v>2</v>
      </c>
      <c r="E1172" s="117">
        <v>75</v>
      </c>
      <c r="F1172" s="117">
        <v>8.5</v>
      </c>
      <c r="G1172" s="117">
        <v>11.25</v>
      </c>
    </row>
    <row r="1173" spans="1:7" x14ac:dyDescent="0.35">
      <c r="A1173" s="117" t="s">
        <v>7383</v>
      </c>
      <c r="B1173" s="117" t="s">
        <v>7384</v>
      </c>
      <c r="C1173" s="117" t="s">
        <v>115</v>
      </c>
      <c r="D1173" s="117">
        <v>2</v>
      </c>
      <c r="E1173" s="117">
        <v>30</v>
      </c>
      <c r="F1173" s="117">
        <v>8.5</v>
      </c>
      <c r="G1173" s="117">
        <v>11.25</v>
      </c>
    </row>
    <row r="1174" spans="1:7" x14ac:dyDescent="0.35">
      <c r="A1174" s="117" t="s">
        <v>7385</v>
      </c>
      <c r="B1174" s="117" t="s">
        <v>7386</v>
      </c>
      <c r="C1174" s="117" t="s">
        <v>115</v>
      </c>
      <c r="D1174" s="117">
        <v>1</v>
      </c>
      <c r="E1174" s="117">
        <v>35</v>
      </c>
      <c r="F1174" s="117">
        <v>8.5</v>
      </c>
      <c r="G1174" s="117">
        <v>11.25</v>
      </c>
    </row>
    <row r="1175" spans="1:7" x14ac:dyDescent="0.35">
      <c r="A1175" s="117" t="s">
        <v>7387</v>
      </c>
      <c r="B1175" s="117" t="s">
        <v>7388</v>
      </c>
      <c r="C1175" s="117" t="s">
        <v>115</v>
      </c>
      <c r="D1175" s="117">
        <v>2</v>
      </c>
      <c r="E1175" s="117">
        <v>130</v>
      </c>
      <c r="F1175" s="117">
        <v>8.5</v>
      </c>
      <c r="G1175" s="117">
        <v>11.25</v>
      </c>
    </row>
    <row r="1176" spans="1:7" x14ac:dyDescent="0.35">
      <c r="A1176" s="117" t="s">
        <v>7389</v>
      </c>
      <c r="B1176" s="117" t="s">
        <v>7390</v>
      </c>
      <c r="C1176" s="117" t="s">
        <v>115</v>
      </c>
      <c r="D1176" s="117">
        <v>2</v>
      </c>
      <c r="E1176" s="117">
        <v>40</v>
      </c>
      <c r="F1176" s="117">
        <v>8.5</v>
      </c>
      <c r="G1176" s="117">
        <v>11.25</v>
      </c>
    </row>
    <row r="1177" spans="1:7" x14ac:dyDescent="0.35">
      <c r="A1177" s="117" t="s">
        <v>7391</v>
      </c>
      <c r="B1177" s="117" t="s">
        <v>7392</v>
      </c>
      <c r="C1177" s="117" t="s">
        <v>115</v>
      </c>
      <c r="D1177" s="117">
        <v>1</v>
      </c>
      <c r="E1177" s="117">
        <v>20</v>
      </c>
      <c r="F1177" s="117">
        <v>8.5</v>
      </c>
      <c r="G1177" s="117">
        <v>11.25</v>
      </c>
    </row>
    <row r="1178" spans="1:7" x14ac:dyDescent="0.35">
      <c r="A1178" s="117" t="s">
        <v>7393</v>
      </c>
      <c r="B1178" s="117" t="s">
        <v>7394</v>
      </c>
      <c r="C1178" s="117" t="s">
        <v>115</v>
      </c>
      <c r="D1178" s="117">
        <v>1</v>
      </c>
      <c r="E1178" s="117">
        <v>6</v>
      </c>
      <c r="F1178" s="117">
        <v>8.5</v>
      </c>
      <c r="G1178" s="117">
        <v>11.25</v>
      </c>
    </row>
    <row r="1179" spans="1:7" x14ac:dyDescent="0.35">
      <c r="A1179" s="117" t="s">
        <v>7395</v>
      </c>
      <c r="B1179" s="117" t="s">
        <v>7396</v>
      </c>
      <c r="C1179" s="117" t="s">
        <v>115</v>
      </c>
      <c r="D1179" s="117">
        <v>1</v>
      </c>
      <c r="E1179" s="117">
        <v>20</v>
      </c>
      <c r="F1179" s="117">
        <v>8.5</v>
      </c>
      <c r="G1179" s="117">
        <v>11.25</v>
      </c>
    </row>
    <row r="1180" spans="1:7" x14ac:dyDescent="0.35">
      <c r="A1180" s="117" t="s">
        <v>7397</v>
      </c>
      <c r="B1180" s="117" t="s">
        <v>7398</v>
      </c>
      <c r="C1180" s="117" t="s">
        <v>115</v>
      </c>
      <c r="D1180" s="117">
        <v>1</v>
      </c>
      <c r="E1180" s="117">
        <v>20</v>
      </c>
      <c r="F1180" s="117">
        <v>8.5</v>
      </c>
      <c r="G1180" s="117">
        <v>11.25</v>
      </c>
    </row>
    <row r="1181" spans="1:7" x14ac:dyDescent="0.35">
      <c r="A1181" s="117" t="s">
        <v>7399</v>
      </c>
      <c r="B1181" s="117" t="s">
        <v>7400</v>
      </c>
      <c r="C1181" s="117" t="s">
        <v>115</v>
      </c>
      <c r="D1181" s="117">
        <v>1</v>
      </c>
      <c r="E1181" s="117">
        <v>6</v>
      </c>
      <c r="F1181" s="117">
        <v>8.5</v>
      </c>
      <c r="G1181" s="117">
        <v>11.25</v>
      </c>
    </row>
    <row r="1182" spans="1:7" x14ac:dyDescent="0.35">
      <c r="A1182" s="117" t="s">
        <v>7401</v>
      </c>
      <c r="B1182" s="117" t="s">
        <v>7402</v>
      </c>
      <c r="C1182" s="117" t="s">
        <v>115</v>
      </c>
      <c r="D1182" s="117">
        <v>1</v>
      </c>
      <c r="E1182" s="117">
        <v>20</v>
      </c>
      <c r="F1182" s="117">
        <v>8.5</v>
      </c>
      <c r="G1182" s="117">
        <v>11.25</v>
      </c>
    </row>
    <row r="1183" spans="1:7" x14ac:dyDescent="0.35">
      <c r="A1183" s="117" t="s">
        <v>7403</v>
      </c>
      <c r="B1183" s="117" t="s">
        <v>7404</v>
      </c>
      <c r="C1183" s="117" t="s">
        <v>115</v>
      </c>
      <c r="D1183" s="117">
        <v>1</v>
      </c>
      <c r="E1183" s="117">
        <v>6</v>
      </c>
      <c r="F1183" s="117">
        <v>8.5</v>
      </c>
      <c r="G1183" s="117">
        <v>11.25</v>
      </c>
    </row>
    <row r="1184" spans="1:7" x14ac:dyDescent="0.35">
      <c r="A1184" s="117" t="s">
        <v>7405</v>
      </c>
      <c r="B1184" s="117" t="s">
        <v>7406</v>
      </c>
      <c r="C1184" s="117" t="s">
        <v>115</v>
      </c>
      <c r="D1184" s="117">
        <v>1</v>
      </c>
      <c r="E1184" s="117">
        <v>6</v>
      </c>
      <c r="F1184" s="117">
        <v>8.5</v>
      </c>
      <c r="G1184" s="117">
        <v>11.25</v>
      </c>
    </row>
    <row r="1185" spans="1:7" x14ac:dyDescent="0.35">
      <c r="A1185" s="117" t="s">
        <v>7407</v>
      </c>
      <c r="B1185" s="117" t="s">
        <v>7408</v>
      </c>
      <c r="C1185" s="117" t="s">
        <v>115</v>
      </c>
      <c r="D1185" s="117">
        <v>1</v>
      </c>
      <c r="E1185" s="117">
        <v>6</v>
      </c>
      <c r="F1185" s="117">
        <v>8.5</v>
      </c>
      <c r="G1185" s="117">
        <v>11.25</v>
      </c>
    </row>
    <row r="1186" spans="1:7" x14ac:dyDescent="0.35">
      <c r="A1186" s="117" t="s">
        <v>7409</v>
      </c>
      <c r="B1186" s="117" t="s">
        <v>7410</v>
      </c>
      <c r="C1186" s="117" t="s">
        <v>115</v>
      </c>
      <c r="D1186" s="117">
        <v>1</v>
      </c>
      <c r="E1186" s="117">
        <v>20</v>
      </c>
      <c r="F1186" s="117">
        <v>8.5</v>
      </c>
      <c r="G1186" s="117">
        <v>11.25</v>
      </c>
    </row>
    <row r="1187" spans="1:7" x14ac:dyDescent="0.35">
      <c r="A1187" s="117" t="s">
        <v>7411</v>
      </c>
      <c r="B1187" s="117" t="s">
        <v>7412</v>
      </c>
      <c r="C1187" s="117" t="s">
        <v>115</v>
      </c>
      <c r="D1187" s="117">
        <v>2</v>
      </c>
      <c r="E1187" s="117">
        <v>360</v>
      </c>
      <c r="F1187" s="117">
        <v>8.5</v>
      </c>
      <c r="G1187" s="117">
        <v>11.25</v>
      </c>
    </row>
    <row r="1188" spans="1:7" x14ac:dyDescent="0.35">
      <c r="A1188" s="117" t="s">
        <v>7413</v>
      </c>
      <c r="B1188" s="117" t="s">
        <v>7414</v>
      </c>
      <c r="C1188" s="117" t="s">
        <v>115</v>
      </c>
      <c r="D1188" s="117">
        <v>2</v>
      </c>
      <c r="E1188" s="117">
        <v>160</v>
      </c>
      <c r="F1188" s="117">
        <v>8.5</v>
      </c>
      <c r="G1188" s="117">
        <v>11.25</v>
      </c>
    </row>
    <row r="1189" spans="1:7" x14ac:dyDescent="0.35">
      <c r="A1189" s="118" t="s">
        <v>7415</v>
      </c>
      <c r="B1189" s="118" t="s">
        <v>7416</v>
      </c>
      <c r="C1189" s="118" t="s">
        <v>7417</v>
      </c>
      <c r="D1189" s="118">
        <v>1</v>
      </c>
      <c r="E1189" s="118">
        <v>40</v>
      </c>
      <c r="F1189" s="118">
        <v>7.79</v>
      </c>
      <c r="G1189" s="118">
        <v>8.9</v>
      </c>
    </row>
    <row r="1190" spans="1:7" x14ac:dyDescent="0.35">
      <c r="A1190" s="118" t="s">
        <v>7418</v>
      </c>
      <c r="B1190" s="118" t="s">
        <v>7419</v>
      </c>
      <c r="C1190" s="118" t="s">
        <v>7417</v>
      </c>
      <c r="D1190" s="118">
        <v>1</v>
      </c>
      <c r="E1190" s="118">
        <v>30</v>
      </c>
      <c r="F1190" s="118">
        <v>7.79</v>
      </c>
      <c r="G1190" s="118">
        <v>8.9</v>
      </c>
    </row>
    <row r="1191" spans="1:7" x14ac:dyDescent="0.35">
      <c r="A1191" s="118" t="s">
        <v>7420</v>
      </c>
      <c r="B1191" s="118" t="s">
        <v>7421</v>
      </c>
      <c r="C1191" s="118" t="s">
        <v>7417</v>
      </c>
      <c r="D1191" s="118">
        <v>1</v>
      </c>
      <c r="E1191" s="118">
        <v>15</v>
      </c>
      <c r="F1191" s="118">
        <v>7.79</v>
      </c>
      <c r="G1191" s="118">
        <v>8.9</v>
      </c>
    </row>
    <row r="1192" spans="1:7" x14ac:dyDescent="0.35">
      <c r="A1192" s="118" t="s">
        <v>7422</v>
      </c>
      <c r="B1192" s="118" t="s">
        <v>7423</v>
      </c>
      <c r="C1192" s="118" t="s">
        <v>7417</v>
      </c>
      <c r="D1192" s="118">
        <v>1</v>
      </c>
      <c r="E1192" s="118">
        <v>80</v>
      </c>
      <c r="F1192" s="118">
        <v>7.79</v>
      </c>
      <c r="G1192" s="118">
        <v>8.9</v>
      </c>
    </row>
    <row r="1193" spans="1:7" x14ac:dyDescent="0.35">
      <c r="A1193" s="118" t="s">
        <v>7424</v>
      </c>
      <c r="B1193" s="118" t="s">
        <v>7425</v>
      </c>
      <c r="C1193" s="118" t="s">
        <v>7417</v>
      </c>
      <c r="D1193" s="118">
        <v>2</v>
      </c>
      <c r="E1193" s="118">
        <v>120</v>
      </c>
      <c r="F1193" s="118">
        <v>7.79</v>
      </c>
      <c r="G1193" s="118">
        <v>8.9</v>
      </c>
    </row>
    <row r="1194" spans="1:7" x14ac:dyDescent="0.35">
      <c r="A1194" s="118" t="s">
        <v>7426</v>
      </c>
      <c r="B1194" s="118" t="s">
        <v>7427</v>
      </c>
      <c r="C1194" s="118" t="s">
        <v>7417</v>
      </c>
      <c r="D1194" s="118">
        <v>3</v>
      </c>
      <c r="E1194" s="118">
        <v>180</v>
      </c>
      <c r="F1194" s="118">
        <v>7.79</v>
      </c>
      <c r="G1194" s="118">
        <v>8.9</v>
      </c>
    </row>
    <row r="1195" spans="1:7" x14ac:dyDescent="0.35">
      <c r="A1195" s="118" t="s">
        <v>7428</v>
      </c>
      <c r="B1195" s="118" t="s">
        <v>7429</v>
      </c>
      <c r="C1195" s="118" t="s">
        <v>7417</v>
      </c>
      <c r="D1195" s="118">
        <v>2</v>
      </c>
      <c r="E1195" s="118">
        <v>180</v>
      </c>
      <c r="F1195" s="118">
        <v>7.79</v>
      </c>
      <c r="G1195" s="118">
        <v>8.9</v>
      </c>
    </row>
    <row r="1196" spans="1:7" x14ac:dyDescent="0.35">
      <c r="A1196" s="118" t="s">
        <v>7430</v>
      </c>
      <c r="B1196" s="118" t="s">
        <v>7431</v>
      </c>
      <c r="C1196" s="118" t="s">
        <v>7417</v>
      </c>
      <c r="D1196" s="118">
        <v>3</v>
      </c>
      <c r="E1196" s="118">
        <v>180</v>
      </c>
      <c r="F1196" s="118">
        <v>7.79</v>
      </c>
      <c r="G1196" s="118">
        <v>8.9</v>
      </c>
    </row>
    <row r="1197" spans="1:7" x14ac:dyDescent="0.35">
      <c r="A1197" s="118" t="s">
        <v>7432</v>
      </c>
      <c r="B1197" s="118" t="s">
        <v>7433</v>
      </c>
      <c r="C1197" s="118" t="s">
        <v>7417</v>
      </c>
      <c r="D1197" s="118">
        <v>2</v>
      </c>
      <c r="E1197" s="118">
        <v>180</v>
      </c>
      <c r="F1197" s="118">
        <v>7.79</v>
      </c>
      <c r="G1197" s="118">
        <v>8.9</v>
      </c>
    </row>
    <row r="1198" spans="1:7" x14ac:dyDescent="0.35">
      <c r="A1198" s="118" t="s">
        <v>7434</v>
      </c>
      <c r="B1198" s="118" t="s">
        <v>7435</v>
      </c>
      <c r="C1198" s="118" t="s">
        <v>7417</v>
      </c>
      <c r="D1198" s="118">
        <v>2</v>
      </c>
      <c r="E1198" s="118">
        <v>180</v>
      </c>
      <c r="F1198" s="118">
        <v>7.79</v>
      </c>
      <c r="G1198" s="118">
        <v>8.9</v>
      </c>
    </row>
    <row r="1199" spans="1:7" x14ac:dyDescent="0.35">
      <c r="A1199" s="118" t="s">
        <v>7436</v>
      </c>
      <c r="B1199" s="118" t="s">
        <v>7437</v>
      </c>
      <c r="C1199" s="118" t="s">
        <v>7417</v>
      </c>
      <c r="D1199" s="118">
        <v>3</v>
      </c>
      <c r="E1199" s="118">
        <v>180</v>
      </c>
      <c r="F1199" s="118">
        <v>7.79</v>
      </c>
      <c r="G1199" s="118">
        <v>8.9</v>
      </c>
    </row>
    <row r="1200" spans="1:7" x14ac:dyDescent="0.35">
      <c r="A1200" s="118" t="s">
        <v>7438</v>
      </c>
      <c r="B1200" s="118" t="s">
        <v>7439</v>
      </c>
      <c r="C1200" s="118" t="s">
        <v>7417</v>
      </c>
      <c r="D1200" s="118">
        <v>1</v>
      </c>
      <c r="E1200" s="118">
        <v>80</v>
      </c>
      <c r="F1200" s="118">
        <v>7.79</v>
      </c>
      <c r="G1200" s="118">
        <v>8.9</v>
      </c>
    </row>
    <row r="1201" spans="1:7" x14ac:dyDescent="0.35">
      <c r="A1201" s="118" t="s">
        <v>7440</v>
      </c>
      <c r="B1201" s="118" t="s">
        <v>7441</v>
      </c>
      <c r="C1201" s="118" t="s">
        <v>7417</v>
      </c>
      <c r="D1201" s="118">
        <v>1</v>
      </c>
      <c r="E1201" s="118">
        <v>100</v>
      </c>
      <c r="F1201" s="118">
        <v>7.79</v>
      </c>
      <c r="G1201" s="118">
        <v>8.9</v>
      </c>
    </row>
    <row r="1202" spans="1:7" x14ac:dyDescent="0.35">
      <c r="A1202" s="118" t="s">
        <v>7442</v>
      </c>
      <c r="B1202" s="118" t="s">
        <v>7443</v>
      </c>
      <c r="C1202" s="118" t="s">
        <v>7417</v>
      </c>
      <c r="D1202" s="118">
        <v>1</v>
      </c>
      <c r="E1202" s="118">
        <v>100</v>
      </c>
      <c r="F1202" s="118">
        <v>7.79</v>
      </c>
      <c r="G1202" s="118">
        <v>8.9</v>
      </c>
    </row>
    <row r="1203" spans="1:7" x14ac:dyDescent="0.35">
      <c r="A1203" s="118" t="s">
        <v>7444</v>
      </c>
      <c r="B1203" s="118" t="s">
        <v>7445</v>
      </c>
      <c r="C1203" s="118" t="s">
        <v>7417</v>
      </c>
      <c r="D1203" s="118">
        <v>1</v>
      </c>
      <c r="E1203" s="118">
        <v>100</v>
      </c>
      <c r="F1203" s="118">
        <v>7.79</v>
      </c>
      <c r="G1203" s="118">
        <v>8.9</v>
      </c>
    </row>
    <row r="1204" spans="1:7" x14ac:dyDescent="0.35">
      <c r="A1204" s="118" t="s">
        <v>7446</v>
      </c>
      <c r="B1204" s="118" t="s">
        <v>7447</v>
      </c>
      <c r="C1204" s="118" t="s">
        <v>7417</v>
      </c>
      <c r="D1204" s="118">
        <v>1</v>
      </c>
      <c r="E1204" s="118">
        <v>100</v>
      </c>
      <c r="F1204" s="118">
        <v>7.79</v>
      </c>
      <c r="G1204" s="118">
        <v>8.9</v>
      </c>
    </row>
    <row r="1205" spans="1:7" x14ac:dyDescent="0.35">
      <c r="A1205" s="118" t="s">
        <v>7448</v>
      </c>
      <c r="B1205" s="118" t="s">
        <v>7449</v>
      </c>
      <c r="C1205" s="118" t="s">
        <v>7417</v>
      </c>
      <c r="D1205" s="118">
        <v>1</v>
      </c>
      <c r="E1205" s="118">
        <v>110</v>
      </c>
      <c r="F1205" s="118">
        <v>7.79</v>
      </c>
      <c r="G1205" s="118">
        <v>8.9</v>
      </c>
    </row>
    <row r="1206" spans="1:7" x14ac:dyDescent="0.35">
      <c r="A1206" s="118" t="s">
        <v>7450</v>
      </c>
      <c r="B1206" s="118" t="s">
        <v>7451</v>
      </c>
      <c r="C1206" s="118" t="s">
        <v>7417</v>
      </c>
      <c r="D1206" s="118">
        <v>2</v>
      </c>
      <c r="E1206" s="118">
        <v>100</v>
      </c>
      <c r="F1206" s="118">
        <v>7.79</v>
      </c>
      <c r="G1206" s="118">
        <v>8.9</v>
      </c>
    </row>
    <row r="1207" spans="1:7" x14ac:dyDescent="0.35">
      <c r="A1207" s="118" t="s">
        <v>7452</v>
      </c>
      <c r="B1207" s="118" t="s">
        <v>7453</v>
      </c>
      <c r="C1207" s="118" t="s">
        <v>7417</v>
      </c>
      <c r="D1207" s="118">
        <v>2</v>
      </c>
      <c r="E1207" s="118">
        <v>100</v>
      </c>
      <c r="F1207" s="118">
        <v>7.79</v>
      </c>
      <c r="G1207" s="118">
        <v>8.9</v>
      </c>
    </row>
    <row r="1208" spans="1:7" x14ac:dyDescent="0.35">
      <c r="A1208" s="118" t="s">
        <v>7454</v>
      </c>
      <c r="B1208" s="118" t="s">
        <v>7455</v>
      </c>
      <c r="C1208" s="118" t="s">
        <v>7417</v>
      </c>
      <c r="D1208" s="118">
        <v>2</v>
      </c>
      <c r="E1208" s="118">
        <v>120</v>
      </c>
      <c r="F1208" s="118">
        <v>7.79</v>
      </c>
      <c r="G1208" s="118">
        <v>8.9</v>
      </c>
    </row>
    <row r="1209" spans="1:7" x14ac:dyDescent="0.35">
      <c r="A1209" s="118" t="s">
        <v>7456</v>
      </c>
      <c r="B1209" s="118" t="s">
        <v>7457</v>
      </c>
      <c r="C1209" s="118" t="s">
        <v>7417</v>
      </c>
      <c r="D1209" s="118">
        <v>2</v>
      </c>
      <c r="E1209" s="118">
        <v>120</v>
      </c>
      <c r="F1209" s="118">
        <v>7.79</v>
      </c>
      <c r="G1209" s="118">
        <v>8.9</v>
      </c>
    </row>
    <row r="1210" spans="1:7" x14ac:dyDescent="0.35">
      <c r="A1210" s="118" t="s">
        <v>7458</v>
      </c>
      <c r="B1210" s="118" t="s">
        <v>7459</v>
      </c>
      <c r="C1210" s="118" t="s">
        <v>7417</v>
      </c>
      <c r="D1210" s="118">
        <v>2</v>
      </c>
      <c r="E1210" s="118">
        <v>40</v>
      </c>
      <c r="F1210" s="118">
        <v>7.79</v>
      </c>
      <c r="G1210" s="118">
        <v>8.9</v>
      </c>
    </row>
    <row r="1211" spans="1:7" x14ac:dyDescent="0.35">
      <c r="A1211" s="118" t="s">
        <v>7460</v>
      </c>
      <c r="B1211" s="118" t="s">
        <v>7461</v>
      </c>
      <c r="C1211" s="118" t="s">
        <v>7417</v>
      </c>
      <c r="D1211" s="118">
        <v>2</v>
      </c>
      <c r="E1211" s="118">
        <v>25</v>
      </c>
      <c r="F1211" s="118">
        <v>7.79</v>
      </c>
      <c r="G1211" s="118">
        <v>8.9</v>
      </c>
    </row>
    <row r="1212" spans="1:7" x14ac:dyDescent="0.35">
      <c r="A1212" s="118" t="s">
        <v>7462</v>
      </c>
      <c r="B1212" s="118" t="s">
        <v>7463</v>
      </c>
      <c r="C1212" s="118" t="s">
        <v>7417</v>
      </c>
      <c r="D1212" s="118">
        <v>2</v>
      </c>
      <c r="E1212" s="118">
        <v>30</v>
      </c>
      <c r="F1212" s="118">
        <v>7.79</v>
      </c>
      <c r="G1212" s="118">
        <v>8.9</v>
      </c>
    </row>
    <row r="1213" spans="1:7" x14ac:dyDescent="0.35">
      <c r="A1213" s="118" t="s">
        <v>7464</v>
      </c>
      <c r="B1213" s="118" t="s">
        <v>7465</v>
      </c>
      <c r="C1213" s="118" t="s">
        <v>7417</v>
      </c>
      <c r="D1213" s="118">
        <v>2</v>
      </c>
      <c r="E1213" s="118">
        <v>150</v>
      </c>
      <c r="F1213" s="118">
        <v>7.79</v>
      </c>
      <c r="G1213" s="118">
        <v>8.9</v>
      </c>
    </row>
    <row r="1214" spans="1:7" x14ac:dyDescent="0.35">
      <c r="A1214" s="118" t="s">
        <v>7466</v>
      </c>
      <c r="B1214" s="118" t="s">
        <v>7467</v>
      </c>
      <c r="C1214" s="118" t="s">
        <v>7417</v>
      </c>
      <c r="D1214" s="118">
        <v>2</v>
      </c>
      <c r="E1214" s="118">
        <v>150</v>
      </c>
      <c r="F1214" s="118">
        <v>7.79</v>
      </c>
      <c r="G1214" s="118">
        <v>8.9</v>
      </c>
    </row>
    <row r="1215" spans="1:7" x14ac:dyDescent="0.35">
      <c r="A1215" s="118" t="s">
        <v>7468</v>
      </c>
      <c r="B1215" s="118" t="s">
        <v>7469</v>
      </c>
      <c r="C1215" s="118" t="s">
        <v>7417</v>
      </c>
      <c r="D1215" s="118">
        <v>2</v>
      </c>
      <c r="E1215" s="118">
        <v>240</v>
      </c>
      <c r="F1215" s="118">
        <v>7.79</v>
      </c>
      <c r="G1215" s="118">
        <v>8.9</v>
      </c>
    </row>
    <row r="1216" spans="1:7" x14ac:dyDescent="0.35">
      <c r="A1216" s="118" t="s">
        <v>7470</v>
      </c>
      <c r="B1216" s="118" t="s">
        <v>7471</v>
      </c>
      <c r="C1216" s="118" t="s">
        <v>7417</v>
      </c>
      <c r="D1216" s="118">
        <v>2</v>
      </c>
      <c r="E1216" s="118">
        <v>240</v>
      </c>
      <c r="F1216" s="118">
        <v>7.79</v>
      </c>
      <c r="G1216" s="118">
        <v>8.9</v>
      </c>
    </row>
    <row r="1217" spans="1:7" x14ac:dyDescent="0.35">
      <c r="A1217" s="118" t="s">
        <v>7472</v>
      </c>
      <c r="B1217" s="118" t="s">
        <v>7473</v>
      </c>
      <c r="C1217" s="118" t="s">
        <v>7417</v>
      </c>
      <c r="D1217" s="118">
        <v>2</v>
      </c>
      <c r="E1217" s="118">
        <v>240</v>
      </c>
      <c r="F1217" s="118">
        <v>7.79</v>
      </c>
      <c r="G1217" s="118">
        <v>8.9</v>
      </c>
    </row>
    <row r="1218" spans="1:7" x14ac:dyDescent="0.35">
      <c r="A1218" s="118" t="s">
        <v>7474</v>
      </c>
      <c r="B1218" s="118" t="s">
        <v>7475</v>
      </c>
      <c r="C1218" s="118" t="s">
        <v>7417</v>
      </c>
      <c r="D1218" s="118">
        <v>2</v>
      </c>
      <c r="E1218" s="118">
        <v>240</v>
      </c>
      <c r="F1218" s="118">
        <v>7.79</v>
      </c>
      <c r="G1218" s="118">
        <v>8.9</v>
      </c>
    </row>
    <row r="1219" spans="1:7" x14ac:dyDescent="0.35">
      <c r="A1219" s="118" t="s">
        <v>7476</v>
      </c>
      <c r="B1219" s="118" t="s">
        <v>7477</v>
      </c>
      <c r="C1219" s="118" t="s">
        <v>7417</v>
      </c>
      <c r="D1219" s="118">
        <v>1</v>
      </c>
      <c r="E1219" s="118">
        <v>350</v>
      </c>
      <c r="F1219" s="118">
        <v>7.79</v>
      </c>
      <c r="G1219" s="118">
        <v>8.9</v>
      </c>
    </row>
    <row r="1220" spans="1:7" x14ac:dyDescent="0.35">
      <c r="A1220" s="118" t="s">
        <v>7478</v>
      </c>
      <c r="B1220" s="118" t="s">
        <v>7479</v>
      </c>
      <c r="C1220" s="118" t="s">
        <v>7417</v>
      </c>
      <c r="D1220" s="118">
        <v>2</v>
      </c>
      <c r="E1220" s="118">
        <v>25</v>
      </c>
      <c r="F1220" s="118">
        <v>7.79</v>
      </c>
      <c r="G1220" s="118">
        <v>8.9</v>
      </c>
    </row>
    <row r="1221" spans="1:7" x14ac:dyDescent="0.35">
      <c r="A1221" s="118" t="s">
        <v>7480</v>
      </c>
      <c r="B1221" s="118" t="s">
        <v>7481</v>
      </c>
      <c r="C1221" s="118" t="s">
        <v>7417</v>
      </c>
      <c r="D1221" s="118">
        <v>2</v>
      </c>
      <c r="E1221" s="118">
        <v>240</v>
      </c>
      <c r="F1221" s="118">
        <v>7.79</v>
      </c>
      <c r="G1221" s="118">
        <v>8.9</v>
      </c>
    </row>
    <row r="1222" spans="1:7" x14ac:dyDescent="0.35">
      <c r="A1222" s="118" t="s">
        <v>7482</v>
      </c>
      <c r="B1222" s="118" t="s">
        <v>7483</v>
      </c>
      <c r="C1222" s="118" t="s">
        <v>7417</v>
      </c>
      <c r="D1222" s="118">
        <v>1</v>
      </c>
      <c r="E1222" s="118">
        <v>60</v>
      </c>
      <c r="F1222" s="118">
        <v>7.79</v>
      </c>
      <c r="G1222" s="118">
        <v>8.9</v>
      </c>
    </row>
    <row r="1223" spans="1:7" x14ac:dyDescent="0.35">
      <c r="A1223" s="118" t="s">
        <v>7484</v>
      </c>
      <c r="B1223" s="118" t="s">
        <v>7485</v>
      </c>
      <c r="C1223" s="118" t="s">
        <v>7417</v>
      </c>
      <c r="D1223" s="118">
        <v>1</v>
      </c>
      <c r="E1223" s="118">
        <v>120</v>
      </c>
      <c r="F1223" s="118">
        <v>7.79</v>
      </c>
      <c r="G1223" s="118">
        <v>8.9</v>
      </c>
    </row>
    <row r="1224" spans="1:7" x14ac:dyDescent="0.35">
      <c r="A1224" s="118" t="s">
        <v>7486</v>
      </c>
      <c r="B1224" s="118" t="s">
        <v>7487</v>
      </c>
      <c r="C1224" s="118" t="s">
        <v>7417</v>
      </c>
      <c r="D1224" s="118">
        <v>1</v>
      </c>
      <c r="E1224" s="118">
        <v>60</v>
      </c>
      <c r="F1224" s="118">
        <v>7.79</v>
      </c>
      <c r="G1224" s="118">
        <v>8.9</v>
      </c>
    </row>
    <row r="1225" spans="1:7" x14ac:dyDescent="0.35">
      <c r="A1225" s="118" t="s">
        <v>7488</v>
      </c>
      <c r="B1225" s="118" t="s">
        <v>7489</v>
      </c>
      <c r="C1225" s="118" t="s">
        <v>7417</v>
      </c>
      <c r="D1225" s="118">
        <v>1</v>
      </c>
      <c r="E1225" s="118">
        <v>120</v>
      </c>
      <c r="F1225" s="118">
        <v>7.79</v>
      </c>
      <c r="G1225" s="118">
        <v>8.9</v>
      </c>
    </row>
    <row r="1226" spans="1:7" x14ac:dyDescent="0.35">
      <c r="A1226" s="118" t="s">
        <v>7490</v>
      </c>
      <c r="B1226" s="118" t="s">
        <v>7491</v>
      </c>
      <c r="C1226" s="118" t="s">
        <v>7417</v>
      </c>
      <c r="D1226" s="118">
        <v>1</v>
      </c>
      <c r="E1226" s="118">
        <v>30</v>
      </c>
      <c r="F1226" s="118">
        <v>7.79</v>
      </c>
      <c r="G1226" s="118">
        <v>8.9</v>
      </c>
    </row>
    <row r="1227" spans="1:7" x14ac:dyDescent="0.35">
      <c r="A1227" s="118" t="s">
        <v>7492</v>
      </c>
      <c r="B1227" s="118" t="s">
        <v>7493</v>
      </c>
      <c r="C1227" s="118" t="s">
        <v>7417</v>
      </c>
      <c r="D1227" s="118">
        <v>1</v>
      </c>
      <c r="E1227" s="118">
        <v>40</v>
      </c>
      <c r="F1227" s="118">
        <v>7.79</v>
      </c>
      <c r="G1227" s="118">
        <v>8.9</v>
      </c>
    </row>
    <row r="1228" spans="1:7" x14ac:dyDescent="0.35">
      <c r="A1228" s="118" t="s">
        <v>7494</v>
      </c>
      <c r="B1228" s="118" t="s">
        <v>7495</v>
      </c>
      <c r="C1228" s="118" t="s">
        <v>7417</v>
      </c>
      <c r="D1228" s="118">
        <v>2</v>
      </c>
      <c r="E1228" s="118">
        <v>40</v>
      </c>
      <c r="F1228" s="118">
        <v>7.79</v>
      </c>
      <c r="G1228" s="118">
        <v>8.9</v>
      </c>
    </row>
    <row r="1229" spans="1:7" x14ac:dyDescent="0.35">
      <c r="A1229" s="118" t="s">
        <v>7496</v>
      </c>
      <c r="B1229" s="118" t="s">
        <v>7497</v>
      </c>
      <c r="C1229" s="118" t="s">
        <v>7417</v>
      </c>
      <c r="D1229" s="118">
        <v>2</v>
      </c>
      <c r="E1229" s="118">
        <v>30</v>
      </c>
      <c r="F1229" s="118">
        <v>7.79</v>
      </c>
      <c r="G1229" s="118">
        <v>8.9</v>
      </c>
    </row>
    <row r="1230" spans="1:7" x14ac:dyDescent="0.35">
      <c r="A1230" s="118" t="s">
        <v>7498</v>
      </c>
      <c r="B1230" s="118" t="s">
        <v>7499</v>
      </c>
      <c r="C1230" s="118" t="s">
        <v>7417</v>
      </c>
      <c r="D1230" s="118">
        <v>2</v>
      </c>
      <c r="E1230" s="118">
        <v>20</v>
      </c>
      <c r="F1230" s="118">
        <v>7.79</v>
      </c>
      <c r="G1230" s="118">
        <v>8.9</v>
      </c>
    </row>
    <row r="1231" spans="1:7" x14ac:dyDescent="0.35">
      <c r="A1231" s="118" t="s">
        <v>7500</v>
      </c>
      <c r="B1231" s="118" t="s">
        <v>7501</v>
      </c>
      <c r="C1231" s="118" t="s">
        <v>7417</v>
      </c>
      <c r="D1231" s="118">
        <v>2</v>
      </c>
      <c r="E1231" s="118">
        <v>90</v>
      </c>
      <c r="F1231" s="118">
        <v>7.79</v>
      </c>
      <c r="G1231" s="118">
        <v>8.9</v>
      </c>
    </row>
    <row r="1232" spans="1:7" x14ac:dyDescent="0.35">
      <c r="A1232" s="118" t="s">
        <v>7502</v>
      </c>
      <c r="B1232" s="118" t="s">
        <v>7503</v>
      </c>
      <c r="C1232" s="118" t="s">
        <v>7417</v>
      </c>
      <c r="D1232" s="118">
        <v>2</v>
      </c>
      <c r="E1232" s="118">
        <v>60</v>
      </c>
      <c r="F1232" s="118">
        <v>7.79</v>
      </c>
      <c r="G1232" s="118">
        <v>8.9</v>
      </c>
    </row>
    <row r="1233" spans="1:7" x14ac:dyDescent="0.35">
      <c r="A1233" s="118" t="s">
        <v>7504</v>
      </c>
      <c r="B1233" s="118" t="s">
        <v>7505</v>
      </c>
      <c r="C1233" s="118" t="s">
        <v>7417</v>
      </c>
      <c r="D1233" s="118">
        <v>1</v>
      </c>
      <c r="E1233" s="118">
        <v>31</v>
      </c>
      <c r="F1233" s="118">
        <v>7.79</v>
      </c>
      <c r="G1233" s="118">
        <v>8.9</v>
      </c>
    </row>
    <row r="1234" spans="1:7" x14ac:dyDescent="0.35">
      <c r="A1234" s="118" t="s">
        <v>7506</v>
      </c>
      <c r="B1234" s="118" t="s">
        <v>7507</v>
      </c>
      <c r="C1234" s="118" t="s">
        <v>7417</v>
      </c>
      <c r="D1234" s="118">
        <v>1</v>
      </c>
      <c r="E1234" s="118">
        <v>36</v>
      </c>
      <c r="F1234" s="118">
        <v>7.79</v>
      </c>
      <c r="G1234" s="118">
        <v>8.9</v>
      </c>
    </row>
    <row r="1235" spans="1:7" x14ac:dyDescent="0.35">
      <c r="A1235" s="118" t="s">
        <v>7508</v>
      </c>
      <c r="B1235" s="118" t="s">
        <v>7509</v>
      </c>
      <c r="C1235" s="118" t="s">
        <v>7417</v>
      </c>
      <c r="D1235" s="118">
        <v>2</v>
      </c>
      <c r="E1235" s="118">
        <v>40</v>
      </c>
      <c r="F1235" s="118">
        <v>7.79</v>
      </c>
      <c r="G1235" s="118">
        <v>8.9</v>
      </c>
    </row>
    <row r="1236" spans="1:7" x14ac:dyDescent="0.35">
      <c r="A1236" s="118" t="s">
        <v>7510</v>
      </c>
      <c r="B1236" s="118" t="s">
        <v>7511</v>
      </c>
      <c r="C1236" s="118" t="s">
        <v>7417</v>
      </c>
      <c r="D1236" s="118">
        <v>1</v>
      </c>
      <c r="E1236" s="118">
        <v>120</v>
      </c>
      <c r="F1236" s="118">
        <v>7.79</v>
      </c>
      <c r="G1236" s="118">
        <v>8.9</v>
      </c>
    </row>
    <row r="1237" spans="1:7" x14ac:dyDescent="0.35">
      <c r="A1237" s="118" t="s">
        <v>7512</v>
      </c>
      <c r="B1237" s="118" t="s">
        <v>7513</v>
      </c>
      <c r="C1237" s="118" t="s">
        <v>7417</v>
      </c>
      <c r="D1237" s="118">
        <v>3</v>
      </c>
      <c r="E1237" s="118">
        <v>30</v>
      </c>
      <c r="F1237" s="118">
        <v>7.79</v>
      </c>
      <c r="G1237" s="118">
        <v>8.9</v>
      </c>
    </row>
    <row r="1238" spans="1:7" x14ac:dyDescent="0.35">
      <c r="A1238" s="118" t="s">
        <v>7514</v>
      </c>
      <c r="B1238" s="118" t="s">
        <v>7515</v>
      </c>
      <c r="C1238" s="118" t="s">
        <v>7417</v>
      </c>
      <c r="D1238" s="118">
        <v>1</v>
      </c>
      <c r="E1238" s="118">
        <v>10</v>
      </c>
      <c r="F1238" s="118">
        <v>7.79</v>
      </c>
      <c r="G1238" s="118">
        <v>8.9</v>
      </c>
    </row>
    <row r="1239" spans="1:7" x14ac:dyDescent="0.35">
      <c r="A1239" s="118" t="s">
        <v>7516</v>
      </c>
      <c r="B1239" s="118" t="s">
        <v>7517</v>
      </c>
      <c r="C1239" s="118" t="s">
        <v>7417</v>
      </c>
      <c r="D1239" s="118">
        <v>2</v>
      </c>
      <c r="E1239" s="118">
        <v>30</v>
      </c>
      <c r="F1239" s="118">
        <v>7.79</v>
      </c>
      <c r="G1239" s="118">
        <v>8.9</v>
      </c>
    </row>
    <row r="1240" spans="1:7" x14ac:dyDescent="0.35">
      <c r="A1240" s="118" t="s">
        <v>7518</v>
      </c>
      <c r="B1240" s="118" t="s">
        <v>7519</v>
      </c>
      <c r="C1240" s="118" t="s">
        <v>7417</v>
      </c>
      <c r="D1240" s="118">
        <v>1</v>
      </c>
      <c r="E1240" s="118">
        <v>21</v>
      </c>
      <c r="F1240" s="118">
        <v>7.79</v>
      </c>
      <c r="G1240" s="118">
        <v>8.9</v>
      </c>
    </row>
    <row r="1241" spans="1:7" x14ac:dyDescent="0.35">
      <c r="A1241" s="118" t="s">
        <v>7520</v>
      </c>
      <c r="B1241" s="118" t="s">
        <v>7521</v>
      </c>
      <c r="C1241" s="118" t="s">
        <v>7417</v>
      </c>
      <c r="D1241" s="118">
        <v>1</v>
      </c>
      <c r="E1241" s="118">
        <v>30</v>
      </c>
      <c r="F1241" s="118">
        <v>7.79</v>
      </c>
      <c r="G1241" s="118">
        <v>8.9</v>
      </c>
    </row>
    <row r="1242" spans="1:7" x14ac:dyDescent="0.35">
      <c r="A1242" s="118" t="s">
        <v>7522</v>
      </c>
      <c r="B1242" s="118" t="s">
        <v>7523</v>
      </c>
      <c r="C1242" s="118" t="s">
        <v>7417</v>
      </c>
      <c r="D1242" s="118">
        <v>2</v>
      </c>
      <c r="E1242" s="118">
        <v>30</v>
      </c>
      <c r="F1242" s="118">
        <v>7.79</v>
      </c>
      <c r="G1242" s="118">
        <v>8.9</v>
      </c>
    </row>
    <row r="1243" spans="1:7" x14ac:dyDescent="0.35">
      <c r="A1243" s="118" t="s">
        <v>7524</v>
      </c>
      <c r="B1243" s="118" t="s">
        <v>7525</v>
      </c>
      <c r="C1243" s="118" t="s">
        <v>7417</v>
      </c>
      <c r="D1243" s="118">
        <v>2</v>
      </c>
      <c r="E1243" s="118">
        <v>25</v>
      </c>
      <c r="F1243" s="118">
        <v>7.79</v>
      </c>
      <c r="G1243" s="118">
        <v>8.9</v>
      </c>
    </row>
    <row r="1244" spans="1:7" x14ac:dyDescent="0.35">
      <c r="A1244" s="118" t="s">
        <v>7526</v>
      </c>
      <c r="B1244" s="118" t="s">
        <v>7527</v>
      </c>
      <c r="C1244" s="118" t="s">
        <v>7417</v>
      </c>
      <c r="D1244" s="118">
        <v>1</v>
      </c>
      <c r="E1244" s="118">
        <v>80</v>
      </c>
      <c r="F1244" s="118">
        <v>7.79</v>
      </c>
      <c r="G1244" s="118">
        <v>8.9</v>
      </c>
    </row>
    <row r="1245" spans="1:7" x14ac:dyDescent="0.35">
      <c r="A1245" s="118" t="s">
        <v>7528</v>
      </c>
      <c r="B1245" s="118" t="s">
        <v>7529</v>
      </c>
      <c r="C1245" s="118" t="s">
        <v>7417</v>
      </c>
      <c r="D1245" s="118">
        <v>1</v>
      </c>
      <c r="E1245" s="118">
        <v>20</v>
      </c>
      <c r="F1245" s="118">
        <v>7.79</v>
      </c>
      <c r="G1245" s="118">
        <v>8.9</v>
      </c>
    </row>
    <row r="1246" spans="1:7" x14ac:dyDescent="0.35">
      <c r="A1246" s="118" t="s">
        <v>7530</v>
      </c>
      <c r="B1246" s="118" t="s">
        <v>7531</v>
      </c>
      <c r="C1246" s="118" t="s">
        <v>7417</v>
      </c>
      <c r="D1246" s="118">
        <v>2</v>
      </c>
      <c r="E1246" s="118">
        <v>25</v>
      </c>
      <c r="F1246" s="118">
        <v>7.79</v>
      </c>
      <c r="G1246" s="118">
        <v>8.9</v>
      </c>
    </row>
    <row r="1247" spans="1:7" x14ac:dyDescent="0.35">
      <c r="A1247" s="118" t="s">
        <v>7532</v>
      </c>
      <c r="B1247" s="118" t="s">
        <v>7533</v>
      </c>
      <c r="C1247" s="118" t="s">
        <v>7417</v>
      </c>
      <c r="D1247" s="118">
        <v>2</v>
      </c>
      <c r="E1247" s="118">
        <v>20</v>
      </c>
      <c r="F1247" s="118">
        <v>7.79</v>
      </c>
      <c r="G1247" s="118">
        <v>8.9</v>
      </c>
    </row>
    <row r="1248" spans="1:7" x14ac:dyDescent="0.35">
      <c r="A1248" s="118" t="s">
        <v>7534</v>
      </c>
      <c r="B1248" s="118" t="s">
        <v>7535</v>
      </c>
      <c r="C1248" s="118" t="s">
        <v>7417</v>
      </c>
      <c r="D1248" s="118">
        <v>2</v>
      </c>
      <c r="E1248" s="118">
        <v>60</v>
      </c>
      <c r="F1248" s="118">
        <v>7.79</v>
      </c>
      <c r="G1248" s="118">
        <v>8.9</v>
      </c>
    </row>
    <row r="1249" spans="1:7" x14ac:dyDescent="0.35">
      <c r="A1249" s="118" t="s">
        <v>7536</v>
      </c>
      <c r="B1249" s="118" t="s">
        <v>7537</v>
      </c>
      <c r="C1249" s="118" t="s">
        <v>7417</v>
      </c>
      <c r="D1249" s="118">
        <v>2</v>
      </c>
      <c r="E1249" s="118">
        <v>12</v>
      </c>
      <c r="F1249" s="118">
        <v>7.79</v>
      </c>
      <c r="G1249" s="118">
        <v>8.9</v>
      </c>
    </row>
    <row r="1250" spans="1:7" x14ac:dyDescent="0.35">
      <c r="A1250" s="118" t="s">
        <v>7538</v>
      </c>
      <c r="B1250" s="118" t="s">
        <v>7539</v>
      </c>
      <c r="C1250" s="118" t="s">
        <v>7417</v>
      </c>
      <c r="D1250" s="118">
        <v>3</v>
      </c>
      <c r="E1250" s="118">
        <v>16</v>
      </c>
      <c r="F1250" s="118">
        <v>7.79</v>
      </c>
      <c r="G1250" s="118">
        <v>8.9</v>
      </c>
    </row>
    <row r="1251" spans="1:7" x14ac:dyDescent="0.35">
      <c r="A1251" s="118" t="s">
        <v>7540</v>
      </c>
      <c r="B1251" s="118" t="s">
        <v>7541</v>
      </c>
      <c r="C1251" s="118" t="s">
        <v>7417</v>
      </c>
      <c r="D1251" s="118">
        <v>2</v>
      </c>
      <c r="E1251" s="118">
        <v>30</v>
      </c>
      <c r="F1251" s="118">
        <v>7.79</v>
      </c>
      <c r="G1251" s="118">
        <v>8.9</v>
      </c>
    </row>
    <row r="1252" spans="1:7" x14ac:dyDescent="0.35">
      <c r="A1252" s="118" t="s">
        <v>7542</v>
      </c>
      <c r="B1252" s="118" t="s">
        <v>7543</v>
      </c>
      <c r="C1252" s="118" t="s">
        <v>7417</v>
      </c>
      <c r="D1252" s="118">
        <v>2</v>
      </c>
      <c r="E1252" s="118">
        <v>15</v>
      </c>
      <c r="F1252" s="118">
        <v>7.79</v>
      </c>
      <c r="G1252" s="118">
        <v>8.9</v>
      </c>
    </row>
    <row r="1253" spans="1:7" x14ac:dyDescent="0.35">
      <c r="A1253" s="118" t="s">
        <v>7544</v>
      </c>
      <c r="B1253" s="118" t="s">
        <v>7545</v>
      </c>
      <c r="C1253" s="118" t="s">
        <v>7417</v>
      </c>
      <c r="D1253" s="118">
        <v>1</v>
      </c>
      <c r="E1253" s="118">
        <v>45</v>
      </c>
      <c r="F1253" s="118">
        <v>7.79</v>
      </c>
      <c r="G1253" s="118">
        <v>8.9</v>
      </c>
    </row>
    <row r="1254" spans="1:7" x14ac:dyDescent="0.35">
      <c r="A1254" s="118" t="s">
        <v>7546</v>
      </c>
      <c r="B1254" s="118" t="s">
        <v>7547</v>
      </c>
      <c r="C1254" s="118" t="s">
        <v>7417</v>
      </c>
      <c r="D1254" s="118">
        <v>1</v>
      </c>
      <c r="E1254" s="118">
        <v>26</v>
      </c>
      <c r="F1254" s="118">
        <v>7.79</v>
      </c>
      <c r="G1254" s="118">
        <v>8.9</v>
      </c>
    </row>
    <row r="1255" spans="1:7" x14ac:dyDescent="0.35">
      <c r="A1255" s="118" t="s">
        <v>7548</v>
      </c>
      <c r="B1255" s="118" t="s">
        <v>7549</v>
      </c>
      <c r="C1255" s="118" t="s">
        <v>7417</v>
      </c>
      <c r="D1255" s="118">
        <v>1</v>
      </c>
      <c r="E1255" s="118">
        <v>26</v>
      </c>
      <c r="F1255" s="118">
        <v>7.79</v>
      </c>
      <c r="G1255" s="118">
        <v>8.9</v>
      </c>
    </row>
    <row r="1256" spans="1:7" x14ac:dyDescent="0.35">
      <c r="A1256" s="118" t="s">
        <v>7550</v>
      </c>
      <c r="B1256" s="118" t="s">
        <v>7551</v>
      </c>
      <c r="C1256" s="118" t="s">
        <v>7417</v>
      </c>
      <c r="D1256" s="118">
        <v>1</v>
      </c>
      <c r="E1256" s="118">
        <v>30</v>
      </c>
      <c r="F1256" s="118">
        <v>7.79</v>
      </c>
      <c r="G1256" s="118">
        <v>8.9</v>
      </c>
    </row>
    <row r="1257" spans="1:7" x14ac:dyDescent="0.35">
      <c r="A1257" s="118" t="s">
        <v>7552</v>
      </c>
      <c r="B1257" s="118" t="s">
        <v>7553</v>
      </c>
      <c r="C1257" s="118" t="s">
        <v>7417</v>
      </c>
      <c r="D1257" s="118">
        <v>2</v>
      </c>
      <c r="E1257" s="118">
        <v>12</v>
      </c>
      <c r="F1257" s="118">
        <v>7.79</v>
      </c>
      <c r="G1257" s="118">
        <v>8.9</v>
      </c>
    </row>
    <row r="1258" spans="1:7" x14ac:dyDescent="0.35">
      <c r="A1258" s="118" t="s">
        <v>7554</v>
      </c>
      <c r="B1258" s="118" t="s">
        <v>7555</v>
      </c>
      <c r="C1258" s="118" t="s">
        <v>7417</v>
      </c>
      <c r="D1258" s="118">
        <v>1</v>
      </c>
      <c r="E1258" s="118">
        <v>200</v>
      </c>
      <c r="F1258" s="118">
        <v>7.79</v>
      </c>
      <c r="G1258" s="118">
        <v>8.9</v>
      </c>
    </row>
    <row r="1259" spans="1:7" x14ac:dyDescent="0.35">
      <c r="A1259" s="118" t="s">
        <v>7556</v>
      </c>
      <c r="B1259" s="118" t="s">
        <v>7557</v>
      </c>
      <c r="C1259" s="118" t="s">
        <v>7417</v>
      </c>
      <c r="D1259" s="118">
        <v>1</v>
      </c>
      <c r="E1259" s="118">
        <v>40</v>
      </c>
      <c r="F1259" s="118">
        <v>7.79</v>
      </c>
      <c r="G1259" s="118">
        <v>8.9</v>
      </c>
    </row>
    <row r="1260" spans="1:7" x14ac:dyDescent="0.35">
      <c r="A1260" s="118" t="s">
        <v>7558</v>
      </c>
      <c r="B1260" s="118" t="s">
        <v>7559</v>
      </c>
      <c r="C1260" s="118" t="s">
        <v>7417</v>
      </c>
      <c r="D1260" s="118">
        <v>1</v>
      </c>
      <c r="E1260" s="118">
        <v>40</v>
      </c>
      <c r="F1260" s="118">
        <v>7.79</v>
      </c>
      <c r="G1260" s="118">
        <v>8.9</v>
      </c>
    </row>
    <row r="1261" spans="1:7" x14ac:dyDescent="0.35">
      <c r="A1261" s="118" t="s">
        <v>7560</v>
      </c>
      <c r="B1261" s="118" t="s">
        <v>7561</v>
      </c>
      <c r="C1261" s="118" t="s">
        <v>7417</v>
      </c>
      <c r="D1261" s="118">
        <v>1</v>
      </c>
      <c r="E1261" s="118">
        <v>40</v>
      </c>
      <c r="F1261" s="118">
        <v>7.79</v>
      </c>
      <c r="G1261" s="118">
        <v>8.9</v>
      </c>
    </row>
    <row r="1262" spans="1:7" x14ac:dyDescent="0.35">
      <c r="A1262" s="118" t="s">
        <v>7562</v>
      </c>
      <c r="B1262" s="118" t="s">
        <v>7563</v>
      </c>
      <c r="C1262" s="118" t="s">
        <v>7417</v>
      </c>
      <c r="D1262" s="118">
        <v>1</v>
      </c>
      <c r="E1262" s="118">
        <v>40</v>
      </c>
      <c r="F1262" s="118">
        <v>7.79</v>
      </c>
      <c r="G1262" s="118">
        <v>8.9</v>
      </c>
    </row>
    <row r="1263" spans="1:7" x14ac:dyDescent="0.35">
      <c r="A1263" s="118" t="s">
        <v>7564</v>
      </c>
      <c r="B1263" s="118" t="s">
        <v>7565</v>
      </c>
      <c r="C1263" s="118" t="s">
        <v>7417</v>
      </c>
      <c r="D1263" s="118">
        <v>1</v>
      </c>
      <c r="E1263" s="118">
        <v>40</v>
      </c>
      <c r="F1263" s="118">
        <v>7.79</v>
      </c>
      <c r="G1263" s="118">
        <v>8.9</v>
      </c>
    </row>
    <row r="1264" spans="1:7" x14ac:dyDescent="0.35">
      <c r="A1264" s="118" t="s">
        <v>7566</v>
      </c>
      <c r="B1264" s="118" t="s">
        <v>7567</v>
      </c>
      <c r="C1264" s="118" t="s">
        <v>7417</v>
      </c>
      <c r="D1264" s="118">
        <v>1</v>
      </c>
      <c r="E1264" s="118">
        <v>12</v>
      </c>
      <c r="F1264" s="118">
        <v>7.79</v>
      </c>
      <c r="G1264" s="118">
        <v>8.9</v>
      </c>
    </row>
    <row r="1265" spans="1:7" x14ac:dyDescent="0.35">
      <c r="A1265" s="118" t="s">
        <v>7568</v>
      </c>
      <c r="B1265" s="118" t="s">
        <v>7569</v>
      </c>
      <c r="C1265" s="118" t="s">
        <v>7417</v>
      </c>
      <c r="D1265" s="118">
        <v>1</v>
      </c>
      <c r="E1265" s="118">
        <v>12</v>
      </c>
      <c r="F1265" s="118">
        <v>7.79</v>
      </c>
      <c r="G1265" s="118">
        <v>8.9</v>
      </c>
    </row>
    <row r="1266" spans="1:7" x14ac:dyDescent="0.35">
      <c r="A1266" s="118" t="s">
        <v>7570</v>
      </c>
      <c r="B1266" s="118" t="s">
        <v>7571</v>
      </c>
      <c r="C1266" s="118" t="s">
        <v>7417</v>
      </c>
      <c r="D1266" s="118">
        <v>1</v>
      </c>
      <c r="E1266" s="118">
        <v>12</v>
      </c>
      <c r="F1266" s="118">
        <v>7.79</v>
      </c>
      <c r="G1266" s="118">
        <v>8.9</v>
      </c>
    </row>
    <row r="1267" spans="1:7" x14ac:dyDescent="0.35">
      <c r="A1267" s="118" t="s">
        <v>7572</v>
      </c>
      <c r="B1267" s="118" t="s">
        <v>7573</v>
      </c>
      <c r="C1267" s="118" t="s">
        <v>7417</v>
      </c>
      <c r="D1267" s="118">
        <v>1</v>
      </c>
      <c r="E1267" s="118">
        <v>12</v>
      </c>
      <c r="F1267" s="118">
        <v>7.79</v>
      </c>
      <c r="G1267" s="118">
        <v>8.9</v>
      </c>
    </row>
    <row r="1268" spans="1:7" x14ac:dyDescent="0.35">
      <c r="A1268" s="118" t="s">
        <v>7574</v>
      </c>
      <c r="B1268" s="118" t="s">
        <v>7575</v>
      </c>
      <c r="C1268" s="118" t="s">
        <v>7417</v>
      </c>
      <c r="D1268" s="118">
        <v>2</v>
      </c>
      <c r="E1268" s="118">
        <v>30</v>
      </c>
      <c r="F1268" s="118">
        <v>7.79</v>
      </c>
      <c r="G1268" s="118">
        <v>8.9</v>
      </c>
    </row>
    <row r="1269" spans="1:7" x14ac:dyDescent="0.35">
      <c r="A1269" s="118" t="s">
        <v>7576</v>
      </c>
      <c r="B1269" s="118" t="s">
        <v>7577</v>
      </c>
      <c r="C1269" s="118" t="s">
        <v>7417</v>
      </c>
      <c r="D1269" s="118">
        <v>3</v>
      </c>
      <c r="E1269" s="118">
        <v>30</v>
      </c>
      <c r="F1269" s="118">
        <v>7.79</v>
      </c>
      <c r="G1269" s="118">
        <v>8.9</v>
      </c>
    </row>
    <row r="1270" spans="1:7" x14ac:dyDescent="0.35">
      <c r="A1270" s="118" t="s">
        <v>7578</v>
      </c>
      <c r="B1270" s="118" t="s">
        <v>7579</v>
      </c>
      <c r="C1270" s="118" t="s">
        <v>7417</v>
      </c>
      <c r="D1270" s="118">
        <v>1</v>
      </c>
      <c r="E1270" s="118">
        <v>12</v>
      </c>
      <c r="F1270" s="118">
        <v>7.79</v>
      </c>
      <c r="G1270" s="118">
        <v>8.9</v>
      </c>
    </row>
    <row r="1271" spans="1:7" x14ac:dyDescent="0.35">
      <c r="A1271" s="118" t="s">
        <v>7580</v>
      </c>
      <c r="B1271" s="118" t="s">
        <v>7581</v>
      </c>
      <c r="C1271" s="118" t="s">
        <v>7417</v>
      </c>
      <c r="D1271" s="118">
        <v>1</v>
      </c>
      <c r="E1271" s="118">
        <v>60</v>
      </c>
      <c r="F1271" s="118">
        <v>7.79</v>
      </c>
      <c r="G1271" s="118">
        <v>8.9</v>
      </c>
    </row>
    <row r="1272" spans="1:7" x14ac:dyDescent="0.35">
      <c r="A1272" s="118" t="s">
        <v>7582</v>
      </c>
      <c r="B1272" s="118" t="s">
        <v>7583</v>
      </c>
      <c r="C1272" s="118" t="s">
        <v>7417</v>
      </c>
      <c r="D1272" s="118">
        <v>1</v>
      </c>
      <c r="E1272" s="118">
        <v>45</v>
      </c>
      <c r="F1272" s="118">
        <v>7.79</v>
      </c>
      <c r="G1272" s="118">
        <v>8.9</v>
      </c>
    </row>
    <row r="1273" spans="1:7" x14ac:dyDescent="0.35">
      <c r="A1273" s="118" t="s">
        <v>7584</v>
      </c>
      <c r="B1273" s="118" t="s">
        <v>7585</v>
      </c>
      <c r="C1273" s="118" t="s">
        <v>7417</v>
      </c>
      <c r="D1273" s="118">
        <v>1</v>
      </c>
      <c r="E1273" s="118">
        <v>45</v>
      </c>
      <c r="F1273" s="118">
        <v>7.79</v>
      </c>
      <c r="G1273" s="118">
        <v>8.9</v>
      </c>
    </row>
    <row r="1274" spans="1:7" x14ac:dyDescent="0.35">
      <c r="A1274" s="118" t="s">
        <v>7586</v>
      </c>
      <c r="B1274" s="118" t="s">
        <v>7587</v>
      </c>
      <c r="C1274" s="118" t="s">
        <v>7417</v>
      </c>
      <c r="D1274" s="118">
        <v>1</v>
      </c>
      <c r="E1274" s="118">
        <v>45</v>
      </c>
      <c r="F1274" s="118">
        <v>7.79</v>
      </c>
      <c r="G1274" s="118">
        <v>8.9</v>
      </c>
    </row>
    <row r="1275" spans="1:7" x14ac:dyDescent="0.35">
      <c r="A1275" s="118" t="s">
        <v>7588</v>
      </c>
      <c r="B1275" s="118" t="s">
        <v>7589</v>
      </c>
      <c r="C1275" s="118" t="s">
        <v>7417</v>
      </c>
      <c r="D1275" s="118">
        <v>2</v>
      </c>
      <c r="E1275" s="118">
        <v>45</v>
      </c>
      <c r="F1275" s="118">
        <v>7.79</v>
      </c>
      <c r="G1275" s="118">
        <v>8.9</v>
      </c>
    </row>
    <row r="1276" spans="1:7" x14ac:dyDescent="0.35">
      <c r="A1276" s="118" t="s">
        <v>7590</v>
      </c>
      <c r="B1276" s="118" t="s">
        <v>7591</v>
      </c>
      <c r="C1276" s="118" t="s">
        <v>7417</v>
      </c>
      <c r="D1276" s="118">
        <v>1</v>
      </c>
      <c r="E1276" s="118">
        <v>45</v>
      </c>
      <c r="F1276" s="118">
        <v>7.79</v>
      </c>
      <c r="G1276" s="118">
        <v>8.9</v>
      </c>
    </row>
    <row r="1277" spans="1:7" x14ac:dyDescent="0.35">
      <c r="A1277" s="118" t="s">
        <v>7592</v>
      </c>
      <c r="B1277" s="118" t="s">
        <v>7593</v>
      </c>
      <c r="C1277" s="118" t="s">
        <v>7417</v>
      </c>
      <c r="D1277" s="118">
        <v>1</v>
      </c>
      <c r="E1277" s="118">
        <v>45</v>
      </c>
      <c r="F1277" s="118">
        <v>7.79</v>
      </c>
      <c r="G1277" s="118">
        <v>8.9</v>
      </c>
    </row>
    <row r="1278" spans="1:7" x14ac:dyDescent="0.35">
      <c r="A1278" s="118" t="s">
        <v>7594</v>
      </c>
      <c r="B1278" s="118" t="s">
        <v>7595</v>
      </c>
      <c r="C1278" s="118" t="s">
        <v>7417</v>
      </c>
      <c r="D1278" s="118">
        <v>2</v>
      </c>
      <c r="E1278" s="118">
        <v>160</v>
      </c>
      <c r="F1278" s="118">
        <v>7.79</v>
      </c>
      <c r="G1278" s="118">
        <v>8.9</v>
      </c>
    </row>
    <row r="1279" spans="1:7" x14ac:dyDescent="0.35">
      <c r="A1279" s="118" t="s">
        <v>7596</v>
      </c>
      <c r="B1279" s="118" t="s">
        <v>7597</v>
      </c>
      <c r="C1279" s="118" t="s">
        <v>7417</v>
      </c>
      <c r="D1279" s="118">
        <v>1</v>
      </c>
      <c r="E1279" s="118">
        <v>60</v>
      </c>
      <c r="F1279" s="118">
        <v>7.79</v>
      </c>
      <c r="G1279" s="118">
        <v>8.9</v>
      </c>
    </row>
    <row r="1280" spans="1:7" x14ac:dyDescent="0.35">
      <c r="A1280" s="118" t="s">
        <v>7598</v>
      </c>
      <c r="B1280" s="118" t="s">
        <v>7599</v>
      </c>
      <c r="C1280" s="118" t="s">
        <v>7417</v>
      </c>
      <c r="D1280" s="118">
        <v>3</v>
      </c>
      <c r="E1280" s="118">
        <v>110</v>
      </c>
      <c r="F1280" s="118">
        <v>7.79</v>
      </c>
      <c r="G1280" s="118">
        <v>8.9</v>
      </c>
    </row>
    <row r="1281" spans="1:7" x14ac:dyDescent="0.35">
      <c r="A1281" s="118" t="s">
        <v>7600</v>
      </c>
      <c r="B1281" s="118" t="s">
        <v>7601</v>
      </c>
      <c r="C1281" s="118" t="s">
        <v>7417</v>
      </c>
      <c r="D1281" s="118">
        <v>3</v>
      </c>
      <c r="E1281" s="118">
        <v>200</v>
      </c>
      <c r="F1281" s="118">
        <v>7.79</v>
      </c>
      <c r="G1281" s="118">
        <v>8.9</v>
      </c>
    </row>
    <row r="1282" spans="1:7" x14ac:dyDescent="0.35">
      <c r="A1282" s="118" t="s">
        <v>7602</v>
      </c>
      <c r="B1282" s="118" t="s">
        <v>7603</v>
      </c>
      <c r="C1282" s="118" t="s">
        <v>7417</v>
      </c>
      <c r="D1282" s="118">
        <v>2</v>
      </c>
      <c r="E1282" s="118">
        <v>120</v>
      </c>
      <c r="F1282" s="118">
        <v>7.79</v>
      </c>
      <c r="G1282" s="118">
        <v>8.9</v>
      </c>
    </row>
    <row r="1283" spans="1:7" x14ac:dyDescent="0.35">
      <c r="A1283" s="118" t="s">
        <v>7604</v>
      </c>
      <c r="B1283" s="118" t="s">
        <v>7605</v>
      </c>
      <c r="C1283" s="118" t="s">
        <v>7417</v>
      </c>
      <c r="D1283" s="118">
        <v>2</v>
      </c>
      <c r="E1283" s="118">
        <v>50</v>
      </c>
      <c r="F1283" s="118">
        <v>7.79</v>
      </c>
      <c r="G1283" s="118">
        <v>8.9</v>
      </c>
    </row>
    <row r="1284" spans="1:7" x14ac:dyDescent="0.35">
      <c r="A1284" s="118" t="s">
        <v>7606</v>
      </c>
      <c r="B1284" s="118" t="s">
        <v>7607</v>
      </c>
      <c r="C1284" s="118" t="s">
        <v>7417</v>
      </c>
      <c r="D1284" s="118">
        <v>2</v>
      </c>
      <c r="E1284" s="118">
        <v>200</v>
      </c>
      <c r="F1284" s="118">
        <v>7.79</v>
      </c>
      <c r="G1284" s="118">
        <v>8.9</v>
      </c>
    </row>
    <row r="1285" spans="1:7" x14ac:dyDescent="0.35">
      <c r="A1285" s="118" t="s">
        <v>7608</v>
      </c>
      <c r="B1285" s="118" t="s">
        <v>7609</v>
      </c>
      <c r="C1285" s="118" t="s">
        <v>7417</v>
      </c>
      <c r="D1285" s="118">
        <v>2</v>
      </c>
      <c r="E1285" s="118">
        <v>120</v>
      </c>
      <c r="F1285" s="118">
        <v>7.79</v>
      </c>
      <c r="G1285" s="118">
        <v>8.9</v>
      </c>
    </row>
    <row r="1286" spans="1:7" x14ac:dyDescent="0.35">
      <c r="A1286" s="118" t="s">
        <v>7610</v>
      </c>
      <c r="B1286" s="118" t="s">
        <v>7611</v>
      </c>
      <c r="C1286" s="118" t="s">
        <v>7417</v>
      </c>
      <c r="D1286" s="118">
        <v>1</v>
      </c>
      <c r="E1286" s="118">
        <v>60</v>
      </c>
      <c r="F1286" s="118">
        <v>7.79</v>
      </c>
      <c r="G1286" s="118">
        <v>8.9</v>
      </c>
    </row>
    <row r="1287" spans="1:7" x14ac:dyDescent="0.35">
      <c r="A1287" s="118" t="s">
        <v>7612</v>
      </c>
      <c r="B1287" s="118" t="s">
        <v>7613</v>
      </c>
      <c r="C1287" s="118" t="s">
        <v>7417</v>
      </c>
      <c r="D1287" s="118">
        <v>3</v>
      </c>
      <c r="E1287" s="118">
        <v>60</v>
      </c>
      <c r="F1287" s="118">
        <v>7.79</v>
      </c>
      <c r="G1287" s="118">
        <v>8.9</v>
      </c>
    </row>
    <row r="1288" spans="1:7" x14ac:dyDescent="0.35">
      <c r="A1288" s="118" t="s">
        <v>7614</v>
      </c>
      <c r="B1288" s="118" t="s">
        <v>7615</v>
      </c>
      <c r="C1288" s="118" t="s">
        <v>7417</v>
      </c>
      <c r="D1288" s="118">
        <v>1</v>
      </c>
      <c r="E1288" s="118">
        <v>100</v>
      </c>
      <c r="F1288" s="118">
        <v>7.79</v>
      </c>
      <c r="G1288" s="118">
        <v>8.9</v>
      </c>
    </row>
    <row r="1289" spans="1:7" x14ac:dyDescent="0.35">
      <c r="A1289" s="118" t="s">
        <v>7616</v>
      </c>
      <c r="B1289" s="118" t="s">
        <v>7617</v>
      </c>
      <c r="C1289" s="118" t="s">
        <v>7417</v>
      </c>
      <c r="D1289" s="118">
        <v>2</v>
      </c>
      <c r="E1289" s="118">
        <v>10</v>
      </c>
      <c r="F1289" s="118">
        <v>7.79</v>
      </c>
      <c r="G1289" s="118">
        <v>8.9</v>
      </c>
    </row>
    <row r="1290" spans="1:7" x14ac:dyDescent="0.35">
      <c r="A1290" s="118" t="s">
        <v>7618</v>
      </c>
      <c r="B1290" s="118" t="s">
        <v>7619</v>
      </c>
      <c r="C1290" s="118" t="s">
        <v>7417</v>
      </c>
      <c r="D1290" s="118">
        <v>1</v>
      </c>
      <c r="E1290" s="118">
        <v>25</v>
      </c>
      <c r="F1290" s="118">
        <v>7.79</v>
      </c>
      <c r="G1290" s="118">
        <v>8.9</v>
      </c>
    </row>
    <row r="1291" spans="1:7" x14ac:dyDescent="0.35">
      <c r="A1291" s="118" t="s">
        <v>7620</v>
      </c>
      <c r="B1291" s="118" t="s">
        <v>7621</v>
      </c>
      <c r="C1291" s="118" t="s">
        <v>7417</v>
      </c>
      <c r="D1291" s="118">
        <v>3</v>
      </c>
      <c r="E1291" s="118">
        <v>50</v>
      </c>
      <c r="F1291" s="118">
        <v>7.79</v>
      </c>
      <c r="G1291" s="118">
        <v>8.9</v>
      </c>
    </row>
    <row r="1292" spans="1:7" x14ac:dyDescent="0.35">
      <c r="A1292" s="118" t="s">
        <v>7622</v>
      </c>
      <c r="B1292" s="118" t="s">
        <v>7623</v>
      </c>
      <c r="C1292" s="118" t="s">
        <v>7417</v>
      </c>
      <c r="D1292" s="118">
        <v>3</v>
      </c>
      <c r="E1292" s="118">
        <v>50</v>
      </c>
      <c r="F1292" s="118">
        <v>7.79</v>
      </c>
      <c r="G1292" s="118">
        <v>8.9</v>
      </c>
    </row>
    <row r="1293" spans="1:7" x14ac:dyDescent="0.35">
      <c r="A1293" s="118" t="s">
        <v>7624</v>
      </c>
      <c r="B1293" s="118" t="s">
        <v>7625</v>
      </c>
      <c r="C1293" s="118" t="s">
        <v>7417</v>
      </c>
      <c r="D1293" s="118">
        <v>4</v>
      </c>
      <c r="E1293" s="118">
        <v>345</v>
      </c>
      <c r="F1293" s="118">
        <v>7.79</v>
      </c>
      <c r="G1293" s="118">
        <v>8.9</v>
      </c>
    </row>
    <row r="1294" spans="1:7" x14ac:dyDescent="0.35">
      <c r="A1294" s="118" t="s">
        <v>7626</v>
      </c>
      <c r="B1294" s="118" t="s">
        <v>7627</v>
      </c>
      <c r="C1294" s="118" t="s">
        <v>7417</v>
      </c>
      <c r="D1294" s="118">
        <v>1</v>
      </c>
      <c r="E1294" s="118">
        <v>26</v>
      </c>
      <c r="F1294" s="118">
        <v>7.79</v>
      </c>
      <c r="G1294" s="118">
        <v>8.9</v>
      </c>
    </row>
    <row r="1295" spans="1:7" x14ac:dyDescent="0.35">
      <c r="A1295" s="118" t="s">
        <v>7628</v>
      </c>
      <c r="B1295" s="118" t="s">
        <v>7629</v>
      </c>
      <c r="C1295" s="118" t="s">
        <v>7417</v>
      </c>
      <c r="D1295" s="118">
        <v>1</v>
      </c>
      <c r="E1295" s="118">
        <v>26</v>
      </c>
      <c r="F1295" s="118">
        <v>7.79</v>
      </c>
      <c r="G1295" s="118">
        <v>8.9</v>
      </c>
    </row>
    <row r="1296" spans="1:7" x14ac:dyDescent="0.35">
      <c r="A1296" s="118" t="s">
        <v>7630</v>
      </c>
      <c r="B1296" s="118" t="s">
        <v>7631</v>
      </c>
      <c r="C1296" s="118" t="s">
        <v>7417</v>
      </c>
      <c r="D1296" s="118">
        <v>1</v>
      </c>
      <c r="E1296" s="118">
        <v>40</v>
      </c>
      <c r="F1296" s="118">
        <v>7.79</v>
      </c>
      <c r="G1296" s="118">
        <v>8.9</v>
      </c>
    </row>
    <row r="1297" spans="1:7" x14ac:dyDescent="0.35">
      <c r="A1297" s="118" t="s">
        <v>7632</v>
      </c>
      <c r="B1297" s="118" t="s">
        <v>7633</v>
      </c>
      <c r="C1297" s="118" t="s">
        <v>7417</v>
      </c>
      <c r="D1297" s="118">
        <v>1</v>
      </c>
      <c r="E1297" s="118">
        <v>12</v>
      </c>
      <c r="F1297" s="118">
        <v>7.79</v>
      </c>
      <c r="G1297" s="118">
        <v>8.9</v>
      </c>
    </row>
    <row r="1298" spans="1:7" x14ac:dyDescent="0.35">
      <c r="A1298" s="118" t="s">
        <v>7634</v>
      </c>
      <c r="B1298" s="118" t="s">
        <v>7635</v>
      </c>
      <c r="C1298" s="118" t="s">
        <v>7417</v>
      </c>
      <c r="D1298" s="118">
        <v>1</v>
      </c>
      <c r="E1298" s="118">
        <v>40</v>
      </c>
      <c r="F1298" s="118">
        <v>7.79</v>
      </c>
      <c r="G1298" s="118">
        <v>8.9</v>
      </c>
    </row>
    <row r="1299" spans="1:7" x14ac:dyDescent="0.35">
      <c r="A1299" s="118" t="s">
        <v>7636</v>
      </c>
      <c r="B1299" s="118" t="s">
        <v>7637</v>
      </c>
      <c r="C1299" s="118" t="s">
        <v>7417</v>
      </c>
      <c r="D1299" s="118">
        <v>2</v>
      </c>
      <c r="E1299" s="118">
        <v>40</v>
      </c>
      <c r="F1299" s="118">
        <v>7.79</v>
      </c>
      <c r="G1299" s="118">
        <v>8.9</v>
      </c>
    </row>
    <row r="1300" spans="1:7" x14ac:dyDescent="0.35">
      <c r="A1300" s="118" t="s">
        <v>7638</v>
      </c>
      <c r="B1300" s="118" t="s">
        <v>7639</v>
      </c>
      <c r="C1300" s="118" t="s">
        <v>7417</v>
      </c>
      <c r="D1300" s="118">
        <v>3</v>
      </c>
      <c r="E1300" s="118">
        <v>40</v>
      </c>
      <c r="F1300" s="118">
        <v>7.79</v>
      </c>
      <c r="G1300" s="118">
        <v>8.9</v>
      </c>
    </row>
    <row r="1301" spans="1:7" x14ac:dyDescent="0.35">
      <c r="A1301" s="118" t="s">
        <v>7640</v>
      </c>
      <c r="B1301" s="118" t="s">
        <v>7641</v>
      </c>
      <c r="C1301" s="118" t="s">
        <v>7417</v>
      </c>
      <c r="D1301" s="118">
        <v>1</v>
      </c>
      <c r="E1301" s="118">
        <v>40</v>
      </c>
      <c r="F1301" s="118">
        <v>7.79</v>
      </c>
      <c r="G1301" s="118">
        <v>8.9</v>
      </c>
    </row>
    <row r="1302" spans="1:7" x14ac:dyDescent="0.35">
      <c r="A1302" s="118" t="s">
        <v>7642</v>
      </c>
      <c r="B1302" s="118" t="s">
        <v>7643</v>
      </c>
      <c r="C1302" s="118" t="s">
        <v>7417</v>
      </c>
      <c r="D1302" s="118">
        <v>1</v>
      </c>
      <c r="E1302" s="118">
        <v>40</v>
      </c>
      <c r="F1302" s="118">
        <v>7.79</v>
      </c>
      <c r="G1302" s="118">
        <v>8.9</v>
      </c>
    </row>
    <row r="1303" spans="1:7" x14ac:dyDescent="0.35">
      <c r="A1303" s="118" t="s">
        <v>7644</v>
      </c>
      <c r="B1303" s="118" t="s">
        <v>7645</v>
      </c>
      <c r="C1303" s="118" t="s">
        <v>7417</v>
      </c>
      <c r="D1303" s="118">
        <v>1</v>
      </c>
      <c r="E1303" s="118">
        <v>40</v>
      </c>
      <c r="F1303" s="118">
        <v>7.79</v>
      </c>
      <c r="G1303" s="118">
        <v>8.9</v>
      </c>
    </row>
    <row r="1304" spans="1:7" x14ac:dyDescent="0.35">
      <c r="A1304" s="118" t="s">
        <v>7646</v>
      </c>
      <c r="B1304" s="118" t="s">
        <v>7647</v>
      </c>
      <c r="C1304" s="118" t="s">
        <v>7417</v>
      </c>
      <c r="D1304" s="118">
        <v>2</v>
      </c>
      <c r="E1304" s="118">
        <v>40</v>
      </c>
      <c r="F1304" s="118">
        <v>7.79</v>
      </c>
      <c r="G1304" s="118">
        <v>8.9</v>
      </c>
    </row>
    <row r="1305" spans="1:7" x14ac:dyDescent="0.35">
      <c r="A1305" s="118" t="s">
        <v>7648</v>
      </c>
      <c r="B1305" s="118" t="s">
        <v>7649</v>
      </c>
      <c r="C1305" s="118" t="s">
        <v>7417</v>
      </c>
      <c r="D1305" s="118">
        <v>3</v>
      </c>
      <c r="E1305" s="118">
        <v>40</v>
      </c>
      <c r="F1305" s="118">
        <v>7.79</v>
      </c>
      <c r="G1305" s="118">
        <v>8.9</v>
      </c>
    </row>
    <row r="1306" spans="1:7" x14ac:dyDescent="0.35">
      <c r="A1306" s="118" t="s">
        <v>7650</v>
      </c>
      <c r="B1306" s="118" t="s">
        <v>7651</v>
      </c>
      <c r="C1306" s="118" t="s">
        <v>7417</v>
      </c>
      <c r="D1306" s="118">
        <v>1</v>
      </c>
      <c r="E1306" s="118">
        <v>40</v>
      </c>
      <c r="F1306" s="118">
        <v>7.79</v>
      </c>
      <c r="G1306" s="118">
        <v>8.9</v>
      </c>
    </row>
    <row r="1307" spans="1:7" x14ac:dyDescent="0.35">
      <c r="A1307" s="118" t="s">
        <v>7652</v>
      </c>
      <c r="B1307" s="118" t="s">
        <v>7653</v>
      </c>
      <c r="C1307" s="118" t="s">
        <v>7417</v>
      </c>
      <c r="D1307" s="118">
        <v>2</v>
      </c>
      <c r="E1307" s="118">
        <v>40</v>
      </c>
      <c r="F1307" s="118">
        <v>7.79</v>
      </c>
      <c r="G1307" s="118">
        <v>8.9</v>
      </c>
    </row>
    <row r="1308" spans="1:7" x14ac:dyDescent="0.35">
      <c r="A1308" s="118" t="s">
        <v>7654</v>
      </c>
      <c r="B1308" s="118" t="s">
        <v>7655</v>
      </c>
      <c r="C1308" s="118" t="s">
        <v>7417</v>
      </c>
      <c r="D1308" s="118">
        <v>3</v>
      </c>
      <c r="E1308" s="118">
        <v>40</v>
      </c>
      <c r="F1308" s="118">
        <v>7.79</v>
      </c>
      <c r="G1308" s="118">
        <v>8.9</v>
      </c>
    </row>
    <row r="1309" spans="1:7" x14ac:dyDescent="0.35">
      <c r="A1309" s="118" t="s">
        <v>7656</v>
      </c>
      <c r="B1309" s="118" t="s">
        <v>7657</v>
      </c>
      <c r="C1309" s="118" t="s">
        <v>7417</v>
      </c>
      <c r="D1309" s="118">
        <v>1</v>
      </c>
      <c r="E1309" s="118">
        <v>40</v>
      </c>
      <c r="F1309" s="118">
        <v>7.79</v>
      </c>
      <c r="G1309" s="118">
        <v>8.9</v>
      </c>
    </row>
    <row r="1310" spans="1:7" x14ac:dyDescent="0.35">
      <c r="A1310" s="118" t="s">
        <v>7658</v>
      </c>
      <c r="B1310" s="118" t="s">
        <v>7659</v>
      </c>
      <c r="C1310" s="118" t="s">
        <v>7417</v>
      </c>
      <c r="D1310" s="118">
        <v>2</v>
      </c>
      <c r="E1310" s="118">
        <v>40</v>
      </c>
      <c r="F1310" s="118">
        <v>7.79</v>
      </c>
      <c r="G1310" s="118">
        <v>8.9</v>
      </c>
    </row>
    <row r="1311" spans="1:7" x14ac:dyDescent="0.35">
      <c r="A1311" s="118" t="s">
        <v>7660</v>
      </c>
      <c r="B1311" s="118" t="s">
        <v>7661</v>
      </c>
      <c r="C1311" s="118" t="s">
        <v>7417</v>
      </c>
      <c r="D1311" s="118">
        <v>3</v>
      </c>
      <c r="E1311" s="118">
        <v>40</v>
      </c>
      <c r="F1311" s="118">
        <v>7.79</v>
      </c>
      <c r="G1311" s="118">
        <v>8.9</v>
      </c>
    </row>
    <row r="1312" spans="1:7" x14ac:dyDescent="0.35">
      <c r="A1312" s="118" t="s">
        <v>7662</v>
      </c>
      <c r="B1312" s="118" t="s">
        <v>7663</v>
      </c>
      <c r="C1312" s="118" t="s">
        <v>7417</v>
      </c>
      <c r="D1312" s="118">
        <v>1</v>
      </c>
      <c r="E1312" s="118">
        <v>40</v>
      </c>
      <c r="F1312" s="118">
        <v>7.79</v>
      </c>
      <c r="G1312" s="118">
        <v>8.9</v>
      </c>
    </row>
    <row r="1313" spans="1:7" x14ac:dyDescent="0.35">
      <c r="A1313" s="118" t="s">
        <v>7664</v>
      </c>
      <c r="B1313" s="118" t="s">
        <v>7665</v>
      </c>
      <c r="C1313" s="118" t="s">
        <v>7417</v>
      </c>
      <c r="D1313" s="118">
        <v>2</v>
      </c>
      <c r="E1313" s="118">
        <v>40</v>
      </c>
      <c r="F1313" s="118">
        <v>7.79</v>
      </c>
      <c r="G1313" s="118">
        <v>8.9</v>
      </c>
    </row>
    <row r="1314" spans="1:7" x14ac:dyDescent="0.35">
      <c r="A1314" s="118" t="s">
        <v>7666</v>
      </c>
      <c r="B1314" s="118" t="s">
        <v>7667</v>
      </c>
      <c r="C1314" s="118" t="s">
        <v>7417</v>
      </c>
      <c r="D1314" s="118">
        <v>3</v>
      </c>
      <c r="E1314" s="118">
        <v>40</v>
      </c>
      <c r="F1314" s="118">
        <v>7.79</v>
      </c>
      <c r="G1314" s="118">
        <v>8.9</v>
      </c>
    </row>
    <row r="1315" spans="1:7" x14ac:dyDescent="0.35">
      <c r="A1315" s="118" t="s">
        <v>7668</v>
      </c>
      <c r="B1315" s="118" t="s">
        <v>7669</v>
      </c>
      <c r="C1315" s="118" t="s">
        <v>7417</v>
      </c>
      <c r="D1315" s="118">
        <v>1</v>
      </c>
      <c r="E1315" s="118">
        <v>40</v>
      </c>
      <c r="F1315" s="118">
        <v>7.79</v>
      </c>
      <c r="G1315" s="118">
        <v>8.9</v>
      </c>
    </row>
    <row r="1316" spans="1:7" x14ac:dyDescent="0.35">
      <c r="A1316" s="118" t="s">
        <v>7670</v>
      </c>
      <c r="B1316" s="118" t="s">
        <v>7671</v>
      </c>
      <c r="C1316" s="118" t="s">
        <v>7417</v>
      </c>
      <c r="D1316" s="118">
        <v>2</v>
      </c>
      <c r="E1316" s="118">
        <v>40</v>
      </c>
      <c r="F1316" s="118">
        <v>7.79</v>
      </c>
      <c r="G1316" s="118">
        <v>8.9</v>
      </c>
    </row>
    <row r="1317" spans="1:7" x14ac:dyDescent="0.35">
      <c r="A1317" s="118" t="s">
        <v>7672</v>
      </c>
      <c r="B1317" s="118" t="s">
        <v>7673</v>
      </c>
      <c r="C1317" s="118" t="s">
        <v>7417</v>
      </c>
      <c r="D1317" s="118">
        <v>2</v>
      </c>
      <c r="E1317" s="118">
        <v>30</v>
      </c>
      <c r="F1317" s="118">
        <v>7.79</v>
      </c>
      <c r="G1317" s="118">
        <v>8.9</v>
      </c>
    </row>
    <row r="1318" spans="1:7" x14ac:dyDescent="0.35">
      <c r="A1318" s="118" t="s">
        <v>7674</v>
      </c>
      <c r="B1318" s="118" t="s">
        <v>7675</v>
      </c>
      <c r="C1318" s="118" t="s">
        <v>7417</v>
      </c>
      <c r="D1318" s="118">
        <v>1</v>
      </c>
      <c r="E1318" s="118">
        <v>10</v>
      </c>
      <c r="F1318" s="118">
        <v>7.79</v>
      </c>
      <c r="G1318" s="118">
        <v>8.9</v>
      </c>
    </row>
    <row r="1319" spans="1:7" x14ac:dyDescent="0.35">
      <c r="A1319" s="118" t="s">
        <v>7676</v>
      </c>
      <c r="B1319" s="118" t="s">
        <v>7677</v>
      </c>
      <c r="C1319" s="118" t="s">
        <v>7417</v>
      </c>
      <c r="D1319" s="118">
        <v>2</v>
      </c>
      <c r="E1319" s="118">
        <v>30</v>
      </c>
      <c r="F1319" s="118">
        <v>7.79</v>
      </c>
      <c r="G1319" s="118">
        <v>8.9</v>
      </c>
    </row>
    <row r="1320" spans="1:7" x14ac:dyDescent="0.35">
      <c r="A1320" s="118" t="s">
        <v>7678</v>
      </c>
      <c r="B1320" s="118" t="s">
        <v>7679</v>
      </c>
      <c r="C1320" s="118" t="s">
        <v>7417</v>
      </c>
      <c r="D1320" s="118">
        <v>1</v>
      </c>
      <c r="E1320" s="118">
        <v>150</v>
      </c>
      <c r="F1320" s="118">
        <v>7.79</v>
      </c>
      <c r="G1320" s="118">
        <v>8.9</v>
      </c>
    </row>
    <row r="1321" spans="1:7" x14ac:dyDescent="0.35">
      <c r="A1321" s="118" t="s">
        <v>7680</v>
      </c>
      <c r="B1321" s="118" t="s">
        <v>7681</v>
      </c>
      <c r="C1321" s="118" t="s">
        <v>7417</v>
      </c>
      <c r="D1321" s="118">
        <v>1</v>
      </c>
      <c r="E1321" s="118">
        <v>10</v>
      </c>
      <c r="F1321" s="118">
        <v>7.79</v>
      </c>
      <c r="G1321" s="118">
        <v>8.9</v>
      </c>
    </row>
    <row r="1322" spans="1:7" x14ac:dyDescent="0.35">
      <c r="A1322" s="118" t="s">
        <v>7682</v>
      </c>
      <c r="B1322" s="118" t="s">
        <v>7683</v>
      </c>
      <c r="C1322" s="118" t="s">
        <v>7417</v>
      </c>
      <c r="D1322" s="118">
        <v>1</v>
      </c>
      <c r="E1322" s="118">
        <v>15</v>
      </c>
      <c r="F1322" s="118">
        <v>7.79</v>
      </c>
      <c r="G1322" s="118">
        <v>8.9</v>
      </c>
    </row>
    <row r="1323" spans="1:7" x14ac:dyDescent="0.35">
      <c r="A1323" s="118" t="s">
        <v>7684</v>
      </c>
      <c r="B1323" s="118" t="s">
        <v>7685</v>
      </c>
      <c r="C1323" s="118" t="s">
        <v>7417</v>
      </c>
      <c r="D1323" s="118">
        <v>1</v>
      </c>
      <c r="E1323" s="118">
        <v>30</v>
      </c>
      <c r="F1323" s="118">
        <v>7.79</v>
      </c>
      <c r="G1323" s="118">
        <v>8.9</v>
      </c>
    </row>
    <row r="1324" spans="1:7" x14ac:dyDescent="0.35">
      <c r="A1324" s="118" t="s">
        <v>7686</v>
      </c>
      <c r="B1324" s="118" t="s">
        <v>7687</v>
      </c>
      <c r="C1324" s="118" t="s">
        <v>7417</v>
      </c>
      <c r="D1324" s="118">
        <v>1</v>
      </c>
      <c r="E1324" s="118">
        <v>30</v>
      </c>
      <c r="F1324" s="118">
        <v>7.79</v>
      </c>
      <c r="G1324" s="118">
        <v>8.9</v>
      </c>
    </row>
    <row r="1325" spans="1:7" x14ac:dyDescent="0.35">
      <c r="A1325" s="118" t="s">
        <v>7688</v>
      </c>
      <c r="B1325" s="118" t="s">
        <v>7689</v>
      </c>
      <c r="C1325" s="118" t="s">
        <v>7417</v>
      </c>
      <c r="D1325" s="118">
        <v>1</v>
      </c>
      <c r="E1325" s="118">
        <v>30</v>
      </c>
      <c r="F1325" s="118">
        <v>7.79</v>
      </c>
      <c r="G1325" s="118">
        <v>8.9</v>
      </c>
    </row>
    <row r="1326" spans="1:7" x14ac:dyDescent="0.35">
      <c r="A1326" s="118" t="s">
        <v>7690</v>
      </c>
      <c r="B1326" s="118" t="s">
        <v>7691</v>
      </c>
      <c r="C1326" s="118" t="s">
        <v>7417</v>
      </c>
      <c r="D1326" s="118">
        <v>1</v>
      </c>
      <c r="E1326" s="118">
        <v>10</v>
      </c>
      <c r="F1326" s="118">
        <v>7.79</v>
      </c>
      <c r="G1326" s="118">
        <v>8.9</v>
      </c>
    </row>
    <row r="1327" spans="1:7" x14ac:dyDescent="0.35">
      <c r="A1327" s="118" t="s">
        <v>7692</v>
      </c>
      <c r="B1327" s="118" t="s">
        <v>7693</v>
      </c>
      <c r="C1327" s="118" t="s">
        <v>7417</v>
      </c>
      <c r="D1327" s="118">
        <v>4</v>
      </c>
      <c r="E1327" s="118">
        <v>30</v>
      </c>
      <c r="F1327" s="118">
        <v>7.79</v>
      </c>
      <c r="G1327" s="118">
        <v>8.9</v>
      </c>
    </row>
    <row r="1328" spans="1:7" x14ac:dyDescent="0.35">
      <c r="A1328" s="118" t="s">
        <v>7694</v>
      </c>
      <c r="B1328" s="118" t="s">
        <v>7695</v>
      </c>
      <c r="C1328" s="118" t="s">
        <v>7417</v>
      </c>
      <c r="D1328" s="118">
        <v>1</v>
      </c>
      <c r="E1328" s="118">
        <v>24</v>
      </c>
      <c r="F1328" s="118">
        <v>7.79</v>
      </c>
      <c r="G1328" s="118">
        <v>8.9</v>
      </c>
    </row>
    <row r="1329" spans="1:7" x14ac:dyDescent="0.35">
      <c r="A1329" s="118" t="s">
        <v>7696</v>
      </c>
      <c r="B1329" s="118" t="s">
        <v>7697</v>
      </c>
      <c r="C1329" s="118" t="s">
        <v>7417</v>
      </c>
      <c r="D1329" s="118">
        <v>1</v>
      </c>
      <c r="E1329" s="118">
        <v>80</v>
      </c>
      <c r="F1329" s="118">
        <v>7.79</v>
      </c>
      <c r="G1329" s="118">
        <v>8.9</v>
      </c>
    </row>
    <row r="1330" spans="1:7" x14ac:dyDescent="0.35">
      <c r="A1330" s="118" t="s">
        <v>7698</v>
      </c>
      <c r="B1330" s="118" t="s">
        <v>7699</v>
      </c>
      <c r="C1330" s="118" t="s">
        <v>7417</v>
      </c>
      <c r="D1330" s="118">
        <v>1</v>
      </c>
      <c r="E1330" s="118">
        <v>60</v>
      </c>
      <c r="F1330" s="118">
        <v>7.79</v>
      </c>
      <c r="G1330" s="118">
        <v>8.9</v>
      </c>
    </row>
    <row r="1331" spans="1:7" x14ac:dyDescent="0.35">
      <c r="A1331" s="118" t="s">
        <v>7700</v>
      </c>
      <c r="B1331" s="118" t="s">
        <v>7701</v>
      </c>
      <c r="C1331" s="118" t="s">
        <v>7417</v>
      </c>
      <c r="D1331" s="118">
        <v>2</v>
      </c>
      <c r="E1331" s="118">
        <v>120</v>
      </c>
      <c r="F1331" s="118">
        <v>7.79</v>
      </c>
      <c r="G1331" s="118">
        <v>8.9</v>
      </c>
    </row>
    <row r="1332" spans="1:7" x14ac:dyDescent="0.35">
      <c r="A1332" s="118" t="s">
        <v>7702</v>
      </c>
      <c r="B1332" s="118" t="s">
        <v>7703</v>
      </c>
      <c r="C1332" s="118" t="s">
        <v>7417</v>
      </c>
      <c r="D1332" s="118">
        <v>1</v>
      </c>
      <c r="E1332" s="118">
        <v>60</v>
      </c>
      <c r="F1332" s="118">
        <v>7.79</v>
      </c>
      <c r="G1332" s="118">
        <v>8.9</v>
      </c>
    </row>
    <row r="1333" spans="1:7" x14ac:dyDescent="0.35">
      <c r="A1333" s="118" t="s">
        <v>7704</v>
      </c>
      <c r="B1333" s="118" t="s">
        <v>7705</v>
      </c>
      <c r="C1333" s="118" t="s">
        <v>7417</v>
      </c>
      <c r="D1333" s="118">
        <v>2</v>
      </c>
      <c r="E1333" s="118">
        <v>60</v>
      </c>
      <c r="F1333" s="118">
        <v>7.79</v>
      </c>
      <c r="G1333" s="118">
        <v>8.9</v>
      </c>
    </row>
    <row r="1334" spans="1:7" x14ac:dyDescent="0.35">
      <c r="A1334" s="118" t="s">
        <v>7706</v>
      </c>
      <c r="B1334" s="118" t="s">
        <v>7707</v>
      </c>
      <c r="C1334" s="118" t="s">
        <v>7417</v>
      </c>
      <c r="D1334" s="118">
        <v>1</v>
      </c>
      <c r="E1334" s="118">
        <v>60</v>
      </c>
      <c r="F1334" s="118">
        <v>7.79</v>
      </c>
      <c r="G1334" s="118">
        <v>8.9</v>
      </c>
    </row>
    <row r="1335" spans="1:7" x14ac:dyDescent="0.35">
      <c r="A1335" s="118" t="s">
        <v>7708</v>
      </c>
      <c r="B1335" s="118" t="s">
        <v>7709</v>
      </c>
      <c r="C1335" s="118" t="s">
        <v>7417</v>
      </c>
      <c r="D1335" s="118">
        <v>1</v>
      </c>
      <c r="E1335" s="118">
        <v>60</v>
      </c>
      <c r="F1335" s="118">
        <v>7.79</v>
      </c>
      <c r="G1335" s="118">
        <v>8.9</v>
      </c>
    </row>
    <row r="1336" spans="1:7" x14ac:dyDescent="0.35">
      <c r="A1336" s="118" t="s">
        <v>7710</v>
      </c>
      <c r="B1336" s="118" t="s">
        <v>7711</v>
      </c>
      <c r="C1336" s="118" t="s">
        <v>7417</v>
      </c>
      <c r="D1336" s="118">
        <v>2</v>
      </c>
      <c r="E1336" s="118">
        <v>60</v>
      </c>
      <c r="F1336" s="118">
        <v>7.79</v>
      </c>
      <c r="G1336" s="118">
        <v>8.9</v>
      </c>
    </row>
    <row r="1337" spans="1:7" x14ac:dyDescent="0.35">
      <c r="A1337" s="118" t="s">
        <v>7712</v>
      </c>
      <c r="B1337" s="118" t="s">
        <v>7713</v>
      </c>
      <c r="C1337" s="118" t="s">
        <v>7417</v>
      </c>
      <c r="D1337" s="118">
        <v>1</v>
      </c>
      <c r="E1337" s="118">
        <v>60</v>
      </c>
      <c r="F1337" s="118">
        <v>7.79</v>
      </c>
      <c r="G1337" s="118">
        <v>8.9</v>
      </c>
    </row>
    <row r="1338" spans="1:7" x14ac:dyDescent="0.35">
      <c r="A1338" s="118" t="s">
        <v>7714</v>
      </c>
      <c r="B1338" s="118" t="s">
        <v>7715</v>
      </c>
      <c r="C1338" s="118" t="s">
        <v>7417</v>
      </c>
      <c r="D1338" s="118">
        <v>3</v>
      </c>
      <c r="E1338" s="118">
        <v>60</v>
      </c>
      <c r="F1338" s="118">
        <v>7.79</v>
      </c>
      <c r="G1338" s="118">
        <v>8.9</v>
      </c>
    </row>
    <row r="1339" spans="1:7" x14ac:dyDescent="0.35">
      <c r="A1339" s="118" t="s">
        <v>7716</v>
      </c>
      <c r="B1339" s="118" t="s">
        <v>7717</v>
      </c>
      <c r="C1339" s="118" t="s">
        <v>7417</v>
      </c>
      <c r="D1339" s="118">
        <v>1</v>
      </c>
      <c r="E1339" s="118">
        <v>60</v>
      </c>
      <c r="F1339" s="118">
        <v>7.79</v>
      </c>
      <c r="G1339" s="118">
        <v>8.9</v>
      </c>
    </row>
    <row r="1340" spans="1:7" x14ac:dyDescent="0.35">
      <c r="A1340" s="118" t="s">
        <v>7718</v>
      </c>
      <c r="B1340" s="118" t="s">
        <v>7719</v>
      </c>
      <c r="C1340" s="118" t="s">
        <v>7417</v>
      </c>
      <c r="D1340" s="118">
        <v>1</v>
      </c>
      <c r="E1340" s="118">
        <v>20</v>
      </c>
      <c r="F1340" s="118">
        <v>7.79</v>
      </c>
      <c r="G1340" s="118">
        <v>8.9</v>
      </c>
    </row>
    <row r="1341" spans="1:7" x14ac:dyDescent="0.35">
      <c r="A1341" s="118" t="s">
        <v>7720</v>
      </c>
      <c r="B1341" s="118" t="s">
        <v>7721</v>
      </c>
      <c r="C1341" s="118" t="s">
        <v>7417</v>
      </c>
      <c r="D1341" s="118">
        <v>1</v>
      </c>
      <c r="E1341" s="118">
        <v>15</v>
      </c>
      <c r="F1341" s="118">
        <v>7.79</v>
      </c>
      <c r="G1341" s="118">
        <v>8.9</v>
      </c>
    </row>
    <row r="1342" spans="1:7" x14ac:dyDescent="0.35">
      <c r="A1342" s="118" t="s">
        <v>7722</v>
      </c>
      <c r="B1342" s="118" t="s">
        <v>7723</v>
      </c>
      <c r="C1342" s="118" t="s">
        <v>7417</v>
      </c>
      <c r="D1342" s="118">
        <v>2</v>
      </c>
      <c r="E1342" s="118">
        <v>20</v>
      </c>
      <c r="F1342" s="118">
        <v>7.79</v>
      </c>
      <c r="G1342" s="118">
        <v>8.9</v>
      </c>
    </row>
    <row r="1343" spans="1:7" x14ac:dyDescent="0.35">
      <c r="A1343" s="118" t="s">
        <v>7724</v>
      </c>
      <c r="B1343" s="118" t="s">
        <v>7725</v>
      </c>
      <c r="C1343" s="118" t="s">
        <v>7417</v>
      </c>
      <c r="D1343" s="118">
        <v>1</v>
      </c>
      <c r="E1343" s="118">
        <v>10</v>
      </c>
      <c r="F1343" s="118">
        <v>7.79</v>
      </c>
      <c r="G1343" s="118">
        <v>8.9</v>
      </c>
    </row>
    <row r="1344" spans="1:7" x14ac:dyDescent="0.35">
      <c r="A1344" s="118" t="s">
        <v>7726</v>
      </c>
      <c r="B1344" s="118" t="s">
        <v>7727</v>
      </c>
      <c r="C1344" s="118" t="s">
        <v>7417</v>
      </c>
      <c r="D1344" s="118">
        <v>2</v>
      </c>
      <c r="E1344" s="118">
        <v>30</v>
      </c>
      <c r="F1344" s="118">
        <v>7.79</v>
      </c>
      <c r="G1344" s="118">
        <v>8.9</v>
      </c>
    </row>
    <row r="1345" spans="1:7" x14ac:dyDescent="0.35">
      <c r="A1345" s="118" t="s">
        <v>7728</v>
      </c>
      <c r="B1345" s="118" t="s">
        <v>7729</v>
      </c>
      <c r="C1345" s="118" t="s">
        <v>7417</v>
      </c>
      <c r="D1345" s="118">
        <v>1</v>
      </c>
      <c r="E1345" s="118">
        <v>20</v>
      </c>
      <c r="F1345" s="118">
        <v>7.79</v>
      </c>
      <c r="G1345" s="118">
        <v>8.9</v>
      </c>
    </row>
    <row r="1346" spans="1:7" x14ac:dyDescent="0.35">
      <c r="A1346" s="118" t="s">
        <v>7730</v>
      </c>
      <c r="B1346" s="118" t="s">
        <v>7731</v>
      </c>
      <c r="C1346" s="118" t="s">
        <v>7417</v>
      </c>
      <c r="D1346" s="118">
        <v>1</v>
      </c>
      <c r="E1346" s="118">
        <v>15</v>
      </c>
      <c r="F1346" s="118">
        <v>7.79</v>
      </c>
      <c r="G1346" s="118">
        <v>8.9</v>
      </c>
    </row>
    <row r="1347" spans="1:7" x14ac:dyDescent="0.35">
      <c r="A1347" s="118" t="s">
        <v>7732</v>
      </c>
      <c r="B1347" s="118" t="s">
        <v>7733</v>
      </c>
      <c r="C1347" s="118" t="s">
        <v>7417</v>
      </c>
      <c r="D1347" s="118">
        <v>1</v>
      </c>
      <c r="E1347" s="118">
        <v>36</v>
      </c>
      <c r="F1347" s="118">
        <v>7.79</v>
      </c>
      <c r="G1347" s="118">
        <v>8.9</v>
      </c>
    </row>
    <row r="1348" spans="1:7" x14ac:dyDescent="0.35">
      <c r="A1348" s="118" t="s">
        <v>7734</v>
      </c>
      <c r="B1348" s="118" t="s">
        <v>7735</v>
      </c>
      <c r="C1348" s="118" t="s">
        <v>7417</v>
      </c>
      <c r="D1348" s="118">
        <v>1</v>
      </c>
      <c r="E1348" s="118">
        <v>35</v>
      </c>
      <c r="F1348" s="118">
        <v>7.79</v>
      </c>
      <c r="G1348" s="118">
        <v>8.9</v>
      </c>
    </row>
    <row r="1349" spans="1:7" x14ac:dyDescent="0.35">
      <c r="A1349" s="118" t="s">
        <v>7736</v>
      </c>
      <c r="B1349" s="118" t="s">
        <v>7737</v>
      </c>
      <c r="C1349" s="118" t="s">
        <v>7417</v>
      </c>
      <c r="D1349" s="118">
        <v>1</v>
      </c>
      <c r="E1349" s="118">
        <v>69</v>
      </c>
      <c r="F1349" s="118">
        <v>7.79</v>
      </c>
      <c r="G1349" s="118">
        <v>8.9</v>
      </c>
    </row>
    <row r="1350" spans="1:7" x14ac:dyDescent="0.35">
      <c r="A1350" s="118" t="s">
        <v>7738</v>
      </c>
      <c r="B1350" s="118" t="s">
        <v>7739</v>
      </c>
      <c r="C1350" s="118" t="s">
        <v>7417</v>
      </c>
      <c r="D1350" s="118">
        <v>1</v>
      </c>
      <c r="E1350" s="118">
        <v>10</v>
      </c>
      <c r="F1350" s="118">
        <v>7.79</v>
      </c>
      <c r="G1350" s="118">
        <v>8.9</v>
      </c>
    </row>
    <row r="1351" spans="1:7" x14ac:dyDescent="0.35">
      <c r="A1351" s="118" t="s">
        <v>7740</v>
      </c>
      <c r="B1351" s="118" t="s">
        <v>7741</v>
      </c>
      <c r="C1351" s="118" t="s">
        <v>7417</v>
      </c>
      <c r="D1351" s="118">
        <v>3</v>
      </c>
      <c r="E1351" s="118">
        <v>25</v>
      </c>
      <c r="F1351" s="118">
        <v>7.79</v>
      </c>
      <c r="G1351" s="118">
        <v>8.9</v>
      </c>
    </row>
    <row r="1352" spans="1:7" x14ac:dyDescent="0.35">
      <c r="A1352" s="118" t="s">
        <v>7742</v>
      </c>
      <c r="B1352" s="118" t="s">
        <v>7743</v>
      </c>
      <c r="C1352" s="118" t="s">
        <v>7417</v>
      </c>
      <c r="D1352" s="118">
        <v>3</v>
      </c>
      <c r="E1352" s="118">
        <v>150</v>
      </c>
      <c r="F1352" s="118">
        <v>7.79</v>
      </c>
      <c r="G1352" s="118">
        <v>8.9</v>
      </c>
    </row>
    <row r="1353" spans="1:7" x14ac:dyDescent="0.35">
      <c r="A1353" s="118" t="s">
        <v>7744</v>
      </c>
      <c r="B1353" s="118" t="s">
        <v>7745</v>
      </c>
      <c r="C1353" s="118" t="s">
        <v>7417</v>
      </c>
      <c r="D1353" s="118">
        <v>1</v>
      </c>
      <c r="E1353" s="118">
        <v>30</v>
      </c>
      <c r="F1353" s="118">
        <v>7.79</v>
      </c>
      <c r="G1353" s="118">
        <v>8.9</v>
      </c>
    </row>
    <row r="1354" spans="1:7" x14ac:dyDescent="0.35">
      <c r="A1354" s="118" t="s">
        <v>7746</v>
      </c>
      <c r="B1354" s="118" t="s">
        <v>7747</v>
      </c>
      <c r="C1354" s="118" t="s">
        <v>7417</v>
      </c>
      <c r="D1354" s="118">
        <v>1</v>
      </c>
      <c r="E1354" s="118">
        <v>21</v>
      </c>
      <c r="F1354" s="118">
        <v>7.79</v>
      </c>
      <c r="G1354" s="118">
        <v>8.9</v>
      </c>
    </row>
    <row r="1355" spans="1:7" x14ac:dyDescent="0.35">
      <c r="A1355" s="118" t="s">
        <v>7748</v>
      </c>
      <c r="B1355" s="118" t="s">
        <v>7749</v>
      </c>
      <c r="C1355" s="118" t="s">
        <v>7417</v>
      </c>
      <c r="D1355" s="118">
        <v>1</v>
      </c>
      <c r="E1355" s="118">
        <v>10</v>
      </c>
      <c r="F1355" s="118">
        <v>7.79</v>
      </c>
      <c r="G1355" s="118">
        <v>8.9</v>
      </c>
    </row>
    <row r="1356" spans="1:7" x14ac:dyDescent="0.35">
      <c r="A1356" s="118" t="s">
        <v>7750</v>
      </c>
      <c r="B1356" s="118" t="s">
        <v>7751</v>
      </c>
      <c r="C1356" s="118" t="s">
        <v>7417</v>
      </c>
      <c r="D1356" s="118">
        <v>1</v>
      </c>
      <c r="E1356" s="118">
        <v>240</v>
      </c>
      <c r="F1356" s="118">
        <v>7.79</v>
      </c>
      <c r="G1356" s="118">
        <v>8.9</v>
      </c>
    </row>
    <row r="1357" spans="1:7" x14ac:dyDescent="0.35">
      <c r="A1357" s="118" t="s">
        <v>7752</v>
      </c>
      <c r="B1357" s="118" t="s">
        <v>7753</v>
      </c>
      <c r="C1357" s="118" t="s">
        <v>7417</v>
      </c>
      <c r="D1357" s="118">
        <v>1</v>
      </c>
      <c r="E1357" s="118">
        <v>240</v>
      </c>
      <c r="F1357" s="118">
        <v>7.79</v>
      </c>
      <c r="G1357" s="118">
        <v>8.9</v>
      </c>
    </row>
    <row r="1358" spans="1:7" x14ac:dyDescent="0.35">
      <c r="A1358" s="118" t="s">
        <v>7754</v>
      </c>
      <c r="B1358" s="118" t="s">
        <v>7755</v>
      </c>
      <c r="C1358" s="118" t="s">
        <v>7417</v>
      </c>
      <c r="D1358" s="118">
        <v>1</v>
      </c>
      <c r="E1358" s="118">
        <v>240</v>
      </c>
      <c r="F1358" s="118">
        <v>7.79</v>
      </c>
      <c r="G1358" s="118">
        <v>8.9</v>
      </c>
    </row>
    <row r="1359" spans="1:7" x14ac:dyDescent="0.35">
      <c r="A1359" s="118" t="s">
        <v>7756</v>
      </c>
      <c r="B1359" s="118" t="s">
        <v>7757</v>
      </c>
      <c r="C1359" s="118" t="s">
        <v>7417</v>
      </c>
      <c r="D1359" s="118">
        <v>2</v>
      </c>
      <c r="E1359" s="118">
        <v>30</v>
      </c>
      <c r="F1359" s="118">
        <v>7.79</v>
      </c>
      <c r="G1359" s="118">
        <v>8.9</v>
      </c>
    </row>
    <row r="1360" spans="1:7" x14ac:dyDescent="0.35">
      <c r="A1360" s="118" t="s">
        <v>7758</v>
      </c>
      <c r="B1360" s="118" t="s">
        <v>7759</v>
      </c>
      <c r="C1360" s="118" t="s">
        <v>7417</v>
      </c>
      <c r="D1360" s="118">
        <v>2</v>
      </c>
      <c r="E1360" s="118">
        <v>40</v>
      </c>
      <c r="F1360" s="118">
        <v>7.79</v>
      </c>
      <c r="G1360" s="118">
        <v>8.9</v>
      </c>
    </row>
    <row r="1361" spans="1:7" x14ac:dyDescent="0.35">
      <c r="A1361" s="118" t="s">
        <v>7760</v>
      </c>
      <c r="B1361" s="118" t="s">
        <v>7761</v>
      </c>
      <c r="C1361" s="118" t="s">
        <v>7417</v>
      </c>
      <c r="D1361" s="118">
        <v>1</v>
      </c>
      <c r="E1361" s="118">
        <v>30</v>
      </c>
      <c r="F1361" s="118">
        <v>7.79</v>
      </c>
      <c r="G1361" s="118">
        <v>8.9</v>
      </c>
    </row>
    <row r="1362" spans="1:7" x14ac:dyDescent="0.35">
      <c r="A1362" s="118" t="s">
        <v>7762</v>
      </c>
      <c r="B1362" s="118" t="s">
        <v>7763</v>
      </c>
      <c r="C1362" s="118" t="s">
        <v>7417</v>
      </c>
      <c r="D1362" s="118">
        <v>1</v>
      </c>
      <c r="E1362" s="118">
        <v>30</v>
      </c>
      <c r="F1362" s="118">
        <v>7.79</v>
      </c>
      <c r="G1362" s="118">
        <v>8.9</v>
      </c>
    </row>
    <row r="1363" spans="1:7" x14ac:dyDescent="0.35">
      <c r="A1363" s="118" t="s">
        <v>7764</v>
      </c>
      <c r="B1363" s="118" t="s">
        <v>7765</v>
      </c>
      <c r="C1363" s="118" t="s">
        <v>7417</v>
      </c>
      <c r="D1363" s="118">
        <v>1</v>
      </c>
      <c r="E1363" s="118">
        <v>30</v>
      </c>
      <c r="F1363" s="118">
        <v>7.79</v>
      </c>
      <c r="G1363" s="118">
        <v>8.9</v>
      </c>
    </row>
    <row r="1364" spans="1:7" x14ac:dyDescent="0.35">
      <c r="A1364" s="118" t="s">
        <v>7766</v>
      </c>
      <c r="B1364" s="118" t="s">
        <v>7767</v>
      </c>
      <c r="C1364" s="118" t="s">
        <v>7417</v>
      </c>
      <c r="D1364" s="118">
        <v>1</v>
      </c>
      <c r="E1364" s="118">
        <v>20</v>
      </c>
      <c r="F1364" s="118">
        <v>7.79</v>
      </c>
      <c r="G1364" s="118">
        <v>8.9</v>
      </c>
    </row>
    <row r="1365" spans="1:7" x14ac:dyDescent="0.35">
      <c r="A1365" s="118" t="s">
        <v>7768</v>
      </c>
      <c r="B1365" s="118" t="s">
        <v>7769</v>
      </c>
      <c r="C1365" s="118" t="s">
        <v>7417</v>
      </c>
      <c r="D1365" s="118">
        <v>1</v>
      </c>
      <c r="E1365" s="118">
        <v>30</v>
      </c>
      <c r="F1365" s="118">
        <v>7.79</v>
      </c>
      <c r="G1365" s="118">
        <v>8.9</v>
      </c>
    </row>
    <row r="1366" spans="1:7" x14ac:dyDescent="0.35">
      <c r="A1366" s="118" t="s">
        <v>7770</v>
      </c>
      <c r="B1366" s="118" t="s">
        <v>7771</v>
      </c>
      <c r="C1366" s="118" t="s">
        <v>7417</v>
      </c>
      <c r="D1366" s="118">
        <v>1</v>
      </c>
      <c r="E1366" s="118">
        <v>30</v>
      </c>
      <c r="F1366" s="118">
        <v>7.79</v>
      </c>
      <c r="G1366" s="118">
        <v>8.9</v>
      </c>
    </row>
    <row r="1367" spans="1:7" x14ac:dyDescent="0.35">
      <c r="A1367" s="118" t="s">
        <v>7772</v>
      </c>
      <c r="B1367" s="118" t="s">
        <v>7773</v>
      </c>
      <c r="C1367" s="118" t="s">
        <v>7417</v>
      </c>
      <c r="D1367" s="118">
        <v>1</v>
      </c>
      <c r="E1367" s="118">
        <v>30</v>
      </c>
      <c r="F1367" s="118">
        <v>7.79</v>
      </c>
      <c r="G1367" s="118">
        <v>8.9</v>
      </c>
    </row>
    <row r="1368" spans="1:7" x14ac:dyDescent="0.35">
      <c r="A1368" s="118" t="s">
        <v>7774</v>
      </c>
      <c r="B1368" s="118" t="s">
        <v>7775</v>
      </c>
      <c r="C1368" s="118" t="s">
        <v>7417</v>
      </c>
      <c r="D1368" s="118">
        <v>1</v>
      </c>
      <c r="E1368" s="118">
        <v>30</v>
      </c>
      <c r="F1368" s="118">
        <v>7.79</v>
      </c>
      <c r="G1368" s="118">
        <v>8.9</v>
      </c>
    </row>
    <row r="1369" spans="1:7" x14ac:dyDescent="0.35">
      <c r="A1369" s="118" t="s">
        <v>7776</v>
      </c>
      <c r="B1369" s="118" t="s">
        <v>7777</v>
      </c>
      <c r="C1369" s="118" t="s">
        <v>7417</v>
      </c>
      <c r="D1369" s="118">
        <v>2</v>
      </c>
      <c r="E1369" s="118">
        <v>30</v>
      </c>
      <c r="F1369" s="118">
        <v>7.79</v>
      </c>
      <c r="G1369" s="118">
        <v>8.9</v>
      </c>
    </row>
    <row r="1370" spans="1:7" x14ac:dyDescent="0.35">
      <c r="A1370" s="118" t="s">
        <v>7778</v>
      </c>
      <c r="B1370" s="118" t="s">
        <v>7779</v>
      </c>
      <c r="C1370" s="118" t="s">
        <v>7417</v>
      </c>
      <c r="D1370" s="118">
        <v>1</v>
      </c>
      <c r="E1370" s="118">
        <v>16</v>
      </c>
      <c r="F1370" s="118">
        <v>7.79</v>
      </c>
      <c r="G1370" s="118">
        <v>8.9</v>
      </c>
    </row>
    <row r="1371" spans="1:7" x14ac:dyDescent="0.35">
      <c r="A1371" s="118" t="s">
        <v>7780</v>
      </c>
      <c r="B1371" s="118" t="s">
        <v>7781</v>
      </c>
      <c r="C1371" s="118" t="s">
        <v>7417</v>
      </c>
      <c r="D1371" s="118">
        <v>1</v>
      </c>
      <c r="E1371" s="118">
        <v>240</v>
      </c>
      <c r="F1371" s="118">
        <v>7.79</v>
      </c>
      <c r="G1371" s="118">
        <v>8.9</v>
      </c>
    </row>
    <row r="1372" spans="1:7" x14ac:dyDescent="0.35">
      <c r="A1372" s="118" t="s">
        <v>7782</v>
      </c>
      <c r="B1372" s="118" t="s">
        <v>7783</v>
      </c>
      <c r="C1372" s="118" t="s">
        <v>7417</v>
      </c>
      <c r="D1372" s="118">
        <v>1</v>
      </c>
      <c r="E1372" s="118">
        <v>240</v>
      </c>
      <c r="F1372" s="118">
        <v>7.79</v>
      </c>
      <c r="G1372" s="118">
        <v>8.9</v>
      </c>
    </row>
    <row r="1373" spans="1:7" x14ac:dyDescent="0.35">
      <c r="A1373" s="118" t="s">
        <v>7784</v>
      </c>
      <c r="B1373" s="118" t="s">
        <v>7785</v>
      </c>
      <c r="C1373" s="118" t="s">
        <v>7417</v>
      </c>
      <c r="D1373" s="118">
        <v>1</v>
      </c>
      <c r="E1373" s="118">
        <v>175</v>
      </c>
      <c r="F1373" s="118">
        <v>7.79</v>
      </c>
      <c r="G1373" s="118">
        <v>8.9</v>
      </c>
    </row>
    <row r="1374" spans="1:7" x14ac:dyDescent="0.35">
      <c r="A1374" s="118" t="s">
        <v>7786</v>
      </c>
      <c r="B1374" s="118" t="s">
        <v>7787</v>
      </c>
      <c r="C1374" s="118" t="s">
        <v>7417</v>
      </c>
      <c r="D1374" s="118">
        <v>2</v>
      </c>
      <c r="E1374" s="118">
        <v>20</v>
      </c>
      <c r="F1374" s="118">
        <v>7.79</v>
      </c>
      <c r="G1374" s="118">
        <v>8.9</v>
      </c>
    </row>
    <row r="1375" spans="1:7" x14ac:dyDescent="0.35">
      <c r="A1375" s="118" t="s">
        <v>7788</v>
      </c>
      <c r="B1375" s="118" t="s">
        <v>7789</v>
      </c>
      <c r="C1375" s="118" t="s">
        <v>7417</v>
      </c>
      <c r="D1375" s="118">
        <v>1</v>
      </c>
      <c r="E1375" s="118">
        <v>15</v>
      </c>
      <c r="F1375" s="118">
        <v>7.79</v>
      </c>
      <c r="G1375" s="118">
        <v>8.9</v>
      </c>
    </row>
    <row r="1376" spans="1:7" x14ac:dyDescent="0.35">
      <c r="A1376" s="118" t="s">
        <v>7790</v>
      </c>
      <c r="B1376" s="118" t="s">
        <v>7791</v>
      </c>
      <c r="C1376" s="118" t="s">
        <v>7417</v>
      </c>
      <c r="D1376" s="118">
        <v>3</v>
      </c>
      <c r="E1376" s="118">
        <v>40</v>
      </c>
      <c r="F1376" s="118">
        <v>7.79</v>
      </c>
      <c r="G1376" s="118">
        <v>8.9</v>
      </c>
    </row>
    <row r="1377" spans="1:7" x14ac:dyDescent="0.35">
      <c r="A1377" s="118" t="s">
        <v>7792</v>
      </c>
      <c r="B1377" s="118" t="s">
        <v>7793</v>
      </c>
      <c r="C1377" s="118" t="s">
        <v>7417</v>
      </c>
      <c r="D1377" s="118">
        <v>3</v>
      </c>
      <c r="E1377" s="118">
        <v>20</v>
      </c>
      <c r="F1377" s="118">
        <v>7.79</v>
      </c>
      <c r="G1377" s="118">
        <v>8.9</v>
      </c>
    </row>
    <row r="1378" spans="1:7" x14ac:dyDescent="0.35">
      <c r="A1378" s="118" t="s">
        <v>7794</v>
      </c>
      <c r="B1378" s="118" t="s">
        <v>7795</v>
      </c>
      <c r="C1378" s="118" t="s">
        <v>7417</v>
      </c>
      <c r="D1378" s="118">
        <v>2</v>
      </c>
      <c r="E1378" s="118">
        <v>12</v>
      </c>
      <c r="F1378" s="118">
        <v>7.79</v>
      </c>
      <c r="G1378" s="118">
        <v>8.9</v>
      </c>
    </row>
    <row r="1379" spans="1:7" x14ac:dyDescent="0.35">
      <c r="A1379" s="118" t="s">
        <v>7796</v>
      </c>
      <c r="B1379" s="118" t="s">
        <v>7797</v>
      </c>
      <c r="C1379" s="118" t="s">
        <v>7417</v>
      </c>
      <c r="D1379" s="118">
        <v>3</v>
      </c>
      <c r="E1379" s="118">
        <v>40</v>
      </c>
      <c r="F1379" s="118">
        <v>7.79</v>
      </c>
      <c r="G1379" s="118">
        <v>8.9</v>
      </c>
    </row>
    <row r="1380" spans="1:7" x14ac:dyDescent="0.35">
      <c r="A1380" s="118" t="s">
        <v>7798</v>
      </c>
      <c r="B1380" s="118" t="s">
        <v>7799</v>
      </c>
      <c r="C1380" s="118" t="s">
        <v>7417</v>
      </c>
      <c r="D1380" s="118">
        <v>2</v>
      </c>
      <c r="E1380" s="118">
        <v>40</v>
      </c>
      <c r="F1380" s="118">
        <v>7.79</v>
      </c>
      <c r="G1380" s="118">
        <v>8.9</v>
      </c>
    </row>
    <row r="1381" spans="1:7" x14ac:dyDescent="0.35">
      <c r="A1381" s="118" t="s">
        <v>7800</v>
      </c>
      <c r="B1381" s="118" t="s">
        <v>7801</v>
      </c>
      <c r="C1381" s="118" t="s">
        <v>7417</v>
      </c>
      <c r="D1381" s="118">
        <v>1</v>
      </c>
      <c r="E1381" s="118">
        <v>150</v>
      </c>
      <c r="F1381" s="118">
        <v>7.79</v>
      </c>
      <c r="G1381" s="118">
        <v>8.9</v>
      </c>
    </row>
    <row r="1382" spans="1:7" x14ac:dyDescent="0.35">
      <c r="A1382" s="118" t="s">
        <v>7802</v>
      </c>
      <c r="B1382" s="118" t="s">
        <v>7803</v>
      </c>
      <c r="C1382" s="118" t="s">
        <v>7417</v>
      </c>
      <c r="D1382" s="118">
        <v>2</v>
      </c>
      <c r="E1382" s="118">
        <v>30</v>
      </c>
      <c r="F1382" s="118">
        <v>7.79</v>
      </c>
      <c r="G1382" s="118">
        <v>8.9</v>
      </c>
    </row>
    <row r="1383" spans="1:7" x14ac:dyDescent="0.35">
      <c r="A1383" s="118" t="s">
        <v>7804</v>
      </c>
      <c r="B1383" s="118" t="s">
        <v>7805</v>
      </c>
      <c r="C1383" s="118" t="s">
        <v>7417</v>
      </c>
      <c r="D1383" s="118">
        <v>1</v>
      </c>
      <c r="E1383" s="118">
        <v>15</v>
      </c>
      <c r="F1383" s="118">
        <v>7.79</v>
      </c>
      <c r="G1383" s="118">
        <v>8.9</v>
      </c>
    </row>
    <row r="1384" spans="1:7" x14ac:dyDescent="0.35">
      <c r="A1384" s="118" t="s">
        <v>7806</v>
      </c>
      <c r="B1384" s="118" t="s">
        <v>7807</v>
      </c>
      <c r="C1384" s="118" t="s">
        <v>7417</v>
      </c>
      <c r="D1384" s="118">
        <v>2</v>
      </c>
      <c r="E1384" s="118">
        <v>30</v>
      </c>
      <c r="F1384" s="118">
        <v>7.79</v>
      </c>
      <c r="G1384" s="118">
        <v>8.9</v>
      </c>
    </row>
    <row r="1385" spans="1:7" x14ac:dyDescent="0.35">
      <c r="A1385" s="118" t="s">
        <v>7808</v>
      </c>
      <c r="B1385" s="118" t="s">
        <v>7809</v>
      </c>
      <c r="C1385" s="118" t="s">
        <v>7417</v>
      </c>
      <c r="D1385" s="118">
        <v>1</v>
      </c>
      <c r="E1385" s="118">
        <v>10</v>
      </c>
      <c r="F1385" s="118">
        <v>7.79</v>
      </c>
      <c r="G1385" s="118">
        <v>8.9</v>
      </c>
    </row>
    <row r="1386" spans="1:7" x14ac:dyDescent="0.35">
      <c r="A1386" s="118" t="s">
        <v>7810</v>
      </c>
      <c r="B1386" s="118" t="s">
        <v>7811</v>
      </c>
      <c r="C1386" s="118" t="s">
        <v>7417</v>
      </c>
      <c r="D1386" s="118">
        <v>2</v>
      </c>
      <c r="E1386" s="118">
        <v>6</v>
      </c>
      <c r="F1386" s="118">
        <v>7.79</v>
      </c>
      <c r="G1386" s="118">
        <v>8.9</v>
      </c>
    </row>
    <row r="1387" spans="1:7" x14ac:dyDescent="0.35">
      <c r="A1387" s="118" t="s">
        <v>7812</v>
      </c>
      <c r="B1387" s="118" t="s">
        <v>7813</v>
      </c>
      <c r="C1387" s="118" t="s">
        <v>7417</v>
      </c>
      <c r="D1387" s="118">
        <v>1</v>
      </c>
      <c r="E1387" s="118">
        <v>30</v>
      </c>
      <c r="F1387" s="118">
        <v>7.79</v>
      </c>
      <c r="G1387" s="118">
        <v>8.9</v>
      </c>
    </row>
    <row r="1388" spans="1:7" x14ac:dyDescent="0.35">
      <c r="A1388" s="118" t="s">
        <v>7814</v>
      </c>
      <c r="B1388" s="118" t="s">
        <v>7815</v>
      </c>
      <c r="C1388" s="118" t="s">
        <v>7417</v>
      </c>
      <c r="D1388" s="118">
        <v>1</v>
      </c>
      <c r="E1388" s="118">
        <v>20</v>
      </c>
      <c r="F1388" s="118">
        <v>7.79</v>
      </c>
      <c r="G1388" s="118">
        <v>8.9</v>
      </c>
    </row>
    <row r="1389" spans="1:7" x14ac:dyDescent="0.35">
      <c r="A1389" s="118" t="s">
        <v>7816</v>
      </c>
      <c r="B1389" s="118" t="s">
        <v>7817</v>
      </c>
      <c r="C1389" s="118" t="s">
        <v>7417</v>
      </c>
      <c r="D1389" s="118">
        <v>1</v>
      </c>
      <c r="E1389" s="118">
        <v>20</v>
      </c>
      <c r="F1389" s="118">
        <v>7.79</v>
      </c>
      <c r="G1389" s="118">
        <v>8.9</v>
      </c>
    </row>
    <row r="1390" spans="1:7" x14ac:dyDescent="0.35">
      <c r="A1390" s="118" t="s">
        <v>7818</v>
      </c>
      <c r="B1390" s="118" t="s">
        <v>7819</v>
      </c>
      <c r="C1390" s="118" t="s">
        <v>7417</v>
      </c>
      <c r="D1390" s="118">
        <v>1</v>
      </c>
      <c r="E1390" s="118">
        <v>10</v>
      </c>
      <c r="F1390" s="118">
        <v>7.79</v>
      </c>
      <c r="G1390" s="118">
        <v>8.9</v>
      </c>
    </row>
    <row r="1391" spans="1:7" x14ac:dyDescent="0.35">
      <c r="A1391" s="118" t="s">
        <v>7820</v>
      </c>
      <c r="B1391" s="118" t="s">
        <v>7821</v>
      </c>
      <c r="C1391" s="118" t="s">
        <v>7417</v>
      </c>
      <c r="D1391" s="118">
        <v>1</v>
      </c>
      <c r="E1391" s="118">
        <v>50</v>
      </c>
      <c r="F1391" s="118">
        <v>7.79</v>
      </c>
      <c r="G1391" s="118">
        <v>8.9</v>
      </c>
    </row>
    <row r="1392" spans="1:7" x14ac:dyDescent="0.35">
      <c r="A1392" s="118" t="s">
        <v>7822</v>
      </c>
      <c r="B1392" s="118" t="s">
        <v>7823</v>
      </c>
      <c r="C1392" s="118" t="s">
        <v>7417</v>
      </c>
      <c r="D1392" s="118">
        <v>1</v>
      </c>
      <c r="E1392" s="118">
        <v>7</v>
      </c>
      <c r="F1392" s="118">
        <v>7.79</v>
      </c>
      <c r="G1392" s="118">
        <v>8.9</v>
      </c>
    </row>
    <row r="1393" spans="1:7" x14ac:dyDescent="0.35">
      <c r="A1393" s="118" t="s">
        <v>7824</v>
      </c>
      <c r="B1393" s="118" t="s">
        <v>7825</v>
      </c>
      <c r="C1393" s="118" t="s">
        <v>7417</v>
      </c>
      <c r="D1393" s="118">
        <v>2</v>
      </c>
      <c r="E1393" s="118">
        <v>20</v>
      </c>
      <c r="F1393" s="118">
        <v>7.79</v>
      </c>
      <c r="G1393" s="118">
        <v>8.9</v>
      </c>
    </row>
    <row r="1394" spans="1:7" x14ac:dyDescent="0.35">
      <c r="A1394" s="118" t="s">
        <v>7826</v>
      </c>
      <c r="B1394" s="118" t="s">
        <v>7827</v>
      </c>
      <c r="C1394" s="118" t="s">
        <v>7417</v>
      </c>
      <c r="D1394" s="118">
        <v>1</v>
      </c>
      <c r="E1394" s="118">
        <v>100</v>
      </c>
      <c r="F1394" s="118">
        <v>7.79</v>
      </c>
      <c r="G1394" s="118">
        <v>8.9</v>
      </c>
    </row>
    <row r="1395" spans="1:7" x14ac:dyDescent="0.35">
      <c r="A1395" s="118" t="s">
        <v>7828</v>
      </c>
      <c r="B1395" s="118" t="s">
        <v>7829</v>
      </c>
      <c r="C1395" s="118" t="s">
        <v>7417</v>
      </c>
      <c r="D1395" s="118">
        <v>1</v>
      </c>
      <c r="E1395" s="118">
        <v>20</v>
      </c>
      <c r="F1395" s="118">
        <v>7.79</v>
      </c>
      <c r="G1395" s="118">
        <v>8.9</v>
      </c>
    </row>
    <row r="1396" spans="1:7" x14ac:dyDescent="0.35">
      <c r="A1396" s="118" t="s">
        <v>7830</v>
      </c>
      <c r="B1396" s="118" t="s">
        <v>7831</v>
      </c>
      <c r="C1396" s="118" t="s">
        <v>7417</v>
      </c>
      <c r="D1396" s="118">
        <v>1</v>
      </c>
      <c r="E1396" s="118">
        <v>8</v>
      </c>
      <c r="F1396" s="118">
        <v>7.79</v>
      </c>
      <c r="G1396" s="118">
        <v>8.9</v>
      </c>
    </row>
    <row r="1397" spans="1:7" x14ac:dyDescent="0.35">
      <c r="A1397" s="118" t="s">
        <v>7832</v>
      </c>
      <c r="B1397" s="118" t="s">
        <v>7833</v>
      </c>
      <c r="C1397" s="118" t="s">
        <v>7417</v>
      </c>
      <c r="D1397" s="118">
        <v>1</v>
      </c>
      <c r="E1397" s="118">
        <v>30</v>
      </c>
      <c r="F1397" s="118">
        <v>7.79</v>
      </c>
      <c r="G1397" s="118">
        <v>8.9</v>
      </c>
    </row>
    <row r="1398" spans="1:7" x14ac:dyDescent="0.35">
      <c r="A1398" s="118" t="s">
        <v>7834</v>
      </c>
      <c r="B1398" s="118" t="s">
        <v>7835</v>
      </c>
      <c r="C1398" s="118" t="s">
        <v>7417</v>
      </c>
      <c r="D1398" s="118">
        <v>1</v>
      </c>
      <c r="E1398" s="118">
        <v>31</v>
      </c>
      <c r="F1398" s="118">
        <v>7.79</v>
      </c>
      <c r="G1398" s="118">
        <v>8.9</v>
      </c>
    </row>
    <row r="1399" spans="1:7" x14ac:dyDescent="0.35">
      <c r="A1399" s="118" t="s">
        <v>7836</v>
      </c>
      <c r="B1399" s="118" t="s">
        <v>7837</v>
      </c>
      <c r="C1399" s="118" t="s">
        <v>7417</v>
      </c>
      <c r="D1399" s="118">
        <v>1</v>
      </c>
      <c r="E1399" s="118">
        <v>21</v>
      </c>
      <c r="F1399" s="118">
        <v>7.79</v>
      </c>
      <c r="G1399" s="118">
        <v>8.9</v>
      </c>
    </row>
    <row r="1400" spans="1:7" x14ac:dyDescent="0.35">
      <c r="A1400" s="118" t="s">
        <v>7838</v>
      </c>
      <c r="B1400" s="118" t="s">
        <v>5522</v>
      </c>
      <c r="C1400" s="118" t="s">
        <v>7417</v>
      </c>
      <c r="D1400" s="118">
        <v>1</v>
      </c>
      <c r="E1400" s="118">
        <v>30</v>
      </c>
      <c r="F1400" s="118">
        <v>7.79</v>
      </c>
      <c r="G1400" s="118">
        <v>8.9</v>
      </c>
    </row>
    <row r="1401" spans="1:7" x14ac:dyDescent="0.35">
      <c r="A1401" s="118" t="s">
        <v>7839</v>
      </c>
      <c r="B1401" s="118" t="s">
        <v>7840</v>
      </c>
      <c r="C1401" s="118" t="s">
        <v>7417</v>
      </c>
      <c r="D1401" s="118">
        <v>3</v>
      </c>
      <c r="E1401" s="118">
        <v>200</v>
      </c>
      <c r="F1401" s="118">
        <v>7.79</v>
      </c>
      <c r="G1401" s="118">
        <v>8.9</v>
      </c>
    </row>
    <row r="1402" spans="1:7" x14ac:dyDescent="0.35">
      <c r="A1402" s="118" t="s">
        <v>7841</v>
      </c>
      <c r="B1402" s="118" t="s">
        <v>7842</v>
      </c>
      <c r="C1402" s="118" t="s">
        <v>7417</v>
      </c>
      <c r="D1402" s="118">
        <v>2</v>
      </c>
      <c r="E1402" s="118">
        <v>180</v>
      </c>
      <c r="F1402" s="118">
        <v>7.79</v>
      </c>
      <c r="G1402" s="118">
        <v>8.9</v>
      </c>
    </row>
    <row r="1403" spans="1:7" x14ac:dyDescent="0.35">
      <c r="A1403" s="118" t="s">
        <v>7843</v>
      </c>
      <c r="B1403" s="118" t="s">
        <v>7844</v>
      </c>
      <c r="C1403" s="118" t="s">
        <v>7417</v>
      </c>
      <c r="D1403" s="118">
        <v>3</v>
      </c>
      <c r="E1403" s="118">
        <v>180</v>
      </c>
      <c r="F1403" s="118">
        <v>7.79</v>
      </c>
      <c r="G1403" s="118">
        <v>8.9</v>
      </c>
    </row>
    <row r="1404" spans="1:7" x14ac:dyDescent="0.35">
      <c r="A1404" s="118" t="s">
        <v>7845</v>
      </c>
      <c r="B1404" s="118" t="s">
        <v>7846</v>
      </c>
      <c r="C1404" s="118" t="s">
        <v>7417</v>
      </c>
      <c r="D1404" s="118">
        <v>2</v>
      </c>
      <c r="E1404" s="118">
        <v>180</v>
      </c>
      <c r="F1404" s="118">
        <v>7.79</v>
      </c>
      <c r="G1404" s="118">
        <v>8.9</v>
      </c>
    </row>
    <row r="1405" spans="1:7" x14ac:dyDescent="0.35">
      <c r="A1405" s="118" t="s">
        <v>7847</v>
      </c>
      <c r="B1405" s="118" t="s">
        <v>7848</v>
      </c>
      <c r="C1405" s="118" t="s">
        <v>7417</v>
      </c>
      <c r="D1405" s="118">
        <v>3</v>
      </c>
      <c r="E1405" s="118">
        <v>180</v>
      </c>
      <c r="F1405" s="118">
        <v>7.79</v>
      </c>
      <c r="G1405" s="118">
        <v>8.9</v>
      </c>
    </row>
    <row r="1406" spans="1:7" x14ac:dyDescent="0.35">
      <c r="A1406" s="118" t="s">
        <v>7849</v>
      </c>
      <c r="B1406" s="118" t="s">
        <v>7850</v>
      </c>
      <c r="C1406" s="118" t="s">
        <v>7417</v>
      </c>
      <c r="D1406" s="118">
        <v>2</v>
      </c>
      <c r="E1406" s="118">
        <v>180</v>
      </c>
      <c r="F1406" s="118">
        <v>7.79</v>
      </c>
      <c r="G1406" s="118">
        <v>8.9</v>
      </c>
    </row>
    <row r="1407" spans="1:7" x14ac:dyDescent="0.35">
      <c r="A1407" s="118" t="s">
        <v>7851</v>
      </c>
      <c r="B1407" s="118" t="s">
        <v>7852</v>
      </c>
      <c r="C1407" s="118" t="s">
        <v>7417</v>
      </c>
      <c r="D1407" s="118">
        <v>3</v>
      </c>
      <c r="E1407" s="118">
        <v>180</v>
      </c>
      <c r="F1407" s="118">
        <v>7.79</v>
      </c>
      <c r="G1407" s="118">
        <v>8.9</v>
      </c>
    </row>
    <row r="1408" spans="1:7" x14ac:dyDescent="0.35">
      <c r="A1408" s="118" t="s">
        <v>7853</v>
      </c>
      <c r="B1408" s="118" t="s">
        <v>7854</v>
      </c>
      <c r="C1408" s="118" t="s">
        <v>7417</v>
      </c>
      <c r="D1408" s="118">
        <v>3</v>
      </c>
      <c r="E1408" s="118">
        <v>200</v>
      </c>
      <c r="F1408" s="118">
        <v>7.79</v>
      </c>
      <c r="G1408" s="118">
        <v>8.9</v>
      </c>
    </row>
    <row r="1409" spans="1:7" x14ac:dyDescent="0.35">
      <c r="A1409" s="118" t="s">
        <v>7855</v>
      </c>
      <c r="B1409" s="118" t="s">
        <v>7856</v>
      </c>
      <c r="C1409" s="118" t="s">
        <v>7417</v>
      </c>
      <c r="D1409" s="118">
        <v>2</v>
      </c>
      <c r="E1409" s="118">
        <v>120</v>
      </c>
      <c r="F1409" s="118">
        <v>7.79</v>
      </c>
      <c r="G1409" s="118">
        <v>8.9</v>
      </c>
    </row>
    <row r="1410" spans="1:7" x14ac:dyDescent="0.35">
      <c r="A1410" s="118" t="s">
        <v>7857</v>
      </c>
      <c r="B1410" s="118" t="s">
        <v>7858</v>
      </c>
      <c r="C1410" s="118" t="s">
        <v>7417</v>
      </c>
      <c r="D1410" s="118">
        <v>2</v>
      </c>
      <c r="E1410" s="118">
        <v>120</v>
      </c>
      <c r="F1410" s="118">
        <v>7.79</v>
      </c>
      <c r="G1410" s="118">
        <v>8.9</v>
      </c>
    </row>
    <row r="1411" spans="1:7" x14ac:dyDescent="0.35">
      <c r="A1411" s="118" t="s">
        <v>7859</v>
      </c>
      <c r="B1411" s="118" t="s">
        <v>7860</v>
      </c>
      <c r="C1411" s="118" t="s">
        <v>7417</v>
      </c>
      <c r="D1411" s="118">
        <v>2</v>
      </c>
      <c r="E1411" s="118">
        <v>135</v>
      </c>
      <c r="F1411" s="118">
        <v>7.79</v>
      </c>
      <c r="G1411" s="118">
        <v>8.9</v>
      </c>
    </row>
    <row r="1412" spans="1:7" x14ac:dyDescent="0.35">
      <c r="A1412" s="118" t="s">
        <v>7861</v>
      </c>
      <c r="B1412" s="118" t="s">
        <v>7862</v>
      </c>
      <c r="C1412" s="118" t="s">
        <v>7417</v>
      </c>
      <c r="D1412" s="118">
        <v>3</v>
      </c>
      <c r="E1412" s="118">
        <v>200</v>
      </c>
      <c r="F1412" s="118">
        <v>7.79</v>
      </c>
      <c r="G1412" s="118">
        <v>8.9</v>
      </c>
    </row>
    <row r="1413" spans="1:7" x14ac:dyDescent="0.35">
      <c r="A1413" s="118" t="s">
        <v>7863</v>
      </c>
      <c r="B1413" s="118" t="s">
        <v>7864</v>
      </c>
      <c r="C1413" s="118" t="s">
        <v>7417</v>
      </c>
      <c r="D1413" s="118">
        <v>2</v>
      </c>
      <c r="E1413" s="118">
        <v>420</v>
      </c>
      <c r="F1413" s="118">
        <v>7.79</v>
      </c>
      <c r="G1413" s="118">
        <v>8.9</v>
      </c>
    </row>
    <row r="1414" spans="1:7" x14ac:dyDescent="0.35">
      <c r="A1414" s="118" t="s">
        <v>7865</v>
      </c>
      <c r="B1414" s="118" t="s">
        <v>7866</v>
      </c>
      <c r="C1414" s="118" t="s">
        <v>7417</v>
      </c>
      <c r="D1414" s="118">
        <v>2</v>
      </c>
      <c r="E1414" s="118">
        <v>240</v>
      </c>
      <c r="F1414" s="118">
        <v>7.79</v>
      </c>
      <c r="G1414" s="118">
        <v>8.9</v>
      </c>
    </row>
    <row r="1415" spans="1:7" x14ac:dyDescent="0.35">
      <c r="A1415" s="118" t="s">
        <v>7867</v>
      </c>
      <c r="B1415" s="118" t="s">
        <v>7868</v>
      </c>
      <c r="C1415" s="118" t="s">
        <v>7417</v>
      </c>
      <c r="D1415" s="118">
        <v>3</v>
      </c>
      <c r="E1415" s="118">
        <v>580</v>
      </c>
      <c r="F1415" s="118">
        <v>7.79</v>
      </c>
      <c r="G1415" s="118">
        <v>8.9</v>
      </c>
    </row>
    <row r="1416" spans="1:7" x14ac:dyDescent="0.35">
      <c r="A1416" s="118" t="s">
        <v>7869</v>
      </c>
      <c r="B1416" s="118" t="s">
        <v>7870</v>
      </c>
      <c r="C1416" s="118" t="s">
        <v>7417</v>
      </c>
      <c r="D1416" s="118">
        <v>3</v>
      </c>
      <c r="E1416" s="118">
        <v>400</v>
      </c>
      <c r="F1416" s="118">
        <v>7.79</v>
      </c>
      <c r="G1416" s="118">
        <v>8.9</v>
      </c>
    </row>
    <row r="1417" spans="1:7" x14ac:dyDescent="0.35">
      <c r="A1417" s="118" t="s">
        <v>7871</v>
      </c>
      <c r="B1417" s="118" t="s">
        <v>7872</v>
      </c>
      <c r="C1417" s="118" t="s">
        <v>7417</v>
      </c>
      <c r="D1417" s="118">
        <v>2</v>
      </c>
      <c r="E1417" s="118">
        <v>120</v>
      </c>
      <c r="F1417" s="118">
        <v>7.79</v>
      </c>
      <c r="G1417" s="118">
        <v>8.9</v>
      </c>
    </row>
    <row r="1418" spans="1:7" x14ac:dyDescent="0.35">
      <c r="A1418" s="118" t="s">
        <v>7873</v>
      </c>
      <c r="B1418" s="118" t="s">
        <v>7874</v>
      </c>
      <c r="C1418" s="118" t="s">
        <v>7417</v>
      </c>
      <c r="D1418" s="118">
        <v>3</v>
      </c>
      <c r="E1418" s="118">
        <v>200</v>
      </c>
      <c r="F1418" s="118">
        <v>7.79</v>
      </c>
      <c r="G1418" s="118">
        <v>8.9</v>
      </c>
    </row>
    <row r="1419" spans="1:7" x14ac:dyDescent="0.35">
      <c r="A1419" s="118" t="s">
        <v>7875</v>
      </c>
      <c r="B1419" s="118" t="s">
        <v>7876</v>
      </c>
      <c r="C1419" s="118" t="s">
        <v>7417</v>
      </c>
      <c r="D1419" s="118">
        <v>2</v>
      </c>
      <c r="E1419" s="118">
        <v>265</v>
      </c>
      <c r="F1419" s="118">
        <v>7.79</v>
      </c>
      <c r="G1419" s="118">
        <v>8.9</v>
      </c>
    </row>
    <row r="1420" spans="1:7" x14ac:dyDescent="0.35">
      <c r="A1420" s="118" t="s">
        <v>7877</v>
      </c>
      <c r="B1420" s="118" t="s">
        <v>7878</v>
      </c>
      <c r="C1420" s="118" t="s">
        <v>7417</v>
      </c>
      <c r="D1420" s="118">
        <v>3</v>
      </c>
      <c r="E1420" s="118">
        <v>435</v>
      </c>
      <c r="F1420" s="118">
        <v>7.79</v>
      </c>
      <c r="G1420" s="118">
        <v>8.9</v>
      </c>
    </row>
    <row r="1421" spans="1:7" x14ac:dyDescent="0.35">
      <c r="A1421" s="118" t="s">
        <v>7879</v>
      </c>
      <c r="B1421" s="118" t="s">
        <v>7880</v>
      </c>
      <c r="C1421" s="118" t="s">
        <v>7417</v>
      </c>
      <c r="D1421" s="118">
        <v>2</v>
      </c>
      <c r="E1421" s="118">
        <v>120</v>
      </c>
      <c r="F1421" s="118">
        <v>7.79</v>
      </c>
      <c r="G1421" s="118">
        <v>8.9</v>
      </c>
    </row>
    <row r="1422" spans="1:7" x14ac:dyDescent="0.35">
      <c r="A1422" s="118" t="s">
        <v>7881</v>
      </c>
      <c r="B1422" s="118" t="s">
        <v>7882</v>
      </c>
      <c r="C1422" s="118" t="s">
        <v>7417</v>
      </c>
      <c r="D1422" s="118">
        <v>3</v>
      </c>
      <c r="E1422" s="118">
        <v>200</v>
      </c>
      <c r="F1422" s="118">
        <v>7.79</v>
      </c>
      <c r="G1422" s="118">
        <v>8.9</v>
      </c>
    </row>
    <row r="1423" spans="1:7" x14ac:dyDescent="0.35">
      <c r="A1423" s="118" t="s">
        <v>7883</v>
      </c>
      <c r="B1423" s="118" t="s">
        <v>7884</v>
      </c>
      <c r="C1423" s="118" t="s">
        <v>7417</v>
      </c>
      <c r="D1423" s="118">
        <v>1</v>
      </c>
      <c r="E1423" s="118">
        <v>60</v>
      </c>
      <c r="F1423" s="118">
        <v>7.79</v>
      </c>
      <c r="G1423" s="118">
        <v>8.9</v>
      </c>
    </row>
    <row r="1424" spans="1:7" x14ac:dyDescent="0.35">
      <c r="A1424" s="118" t="s">
        <v>7885</v>
      </c>
      <c r="B1424" s="118" t="s">
        <v>7886</v>
      </c>
      <c r="C1424" s="118" t="s">
        <v>7417</v>
      </c>
      <c r="D1424" s="118">
        <v>2</v>
      </c>
      <c r="E1424" s="118">
        <v>120</v>
      </c>
      <c r="F1424" s="118">
        <v>7.79</v>
      </c>
      <c r="G1424" s="118">
        <v>8.9</v>
      </c>
    </row>
    <row r="1425" spans="1:7" x14ac:dyDescent="0.35">
      <c r="A1425" s="118" t="s">
        <v>7887</v>
      </c>
      <c r="B1425" s="118" t="s">
        <v>7888</v>
      </c>
      <c r="C1425" s="118" t="s">
        <v>7417</v>
      </c>
      <c r="D1425" s="118">
        <v>3</v>
      </c>
      <c r="E1425" s="118">
        <v>240</v>
      </c>
      <c r="F1425" s="118">
        <v>7.79</v>
      </c>
      <c r="G1425" s="118">
        <v>8.9</v>
      </c>
    </row>
    <row r="1426" spans="1:7" x14ac:dyDescent="0.35">
      <c r="A1426" s="118" t="s">
        <v>7889</v>
      </c>
      <c r="B1426" s="118" t="s">
        <v>7890</v>
      </c>
      <c r="C1426" s="118" t="s">
        <v>7417</v>
      </c>
      <c r="D1426" s="118">
        <v>2</v>
      </c>
      <c r="E1426" s="118">
        <v>30</v>
      </c>
      <c r="F1426" s="118">
        <v>7.79</v>
      </c>
      <c r="G1426" s="118">
        <v>8.9</v>
      </c>
    </row>
    <row r="1427" spans="1:7" x14ac:dyDescent="0.35">
      <c r="A1427" s="118" t="s">
        <v>7891</v>
      </c>
      <c r="B1427" s="118" t="s">
        <v>7892</v>
      </c>
      <c r="C1427" s="118" t="s">
        <v>7417</v>
      </c>
      <c r="D1427" s="118">
        <v>2</v>
      </c>
      <c r="E1427" s="118">
        <v>30</v>
      </c>
      <c r="F1427" s="118">
        <v>7.79</v>
      </c>
      <c r="G1427" s="118">
        <v>8.9</v>
      </c>
    </row>
    <row r="1428" spans="1:7" x14ac:dyDescent="0.35">
      <c r="A1428" s="118" t="s">
        <v>7893</v>
      </c>
      <c r="B1428" s="118" t="s">
        <v>7894</v>
      </c>
      <c r="C1428" s="118" t="s">
        <v>7417</v>
      </c>
      <c r="D1428" s="118">
        <v>3</v>
      </c>
      <c r="E1428" s="118">
        <v>60</v>
      </c>
      <c r="F1428" s="118">
        <v>7.79</v>
      </c>
      <c r="G1428" s="118">
        <v>8.9</v>
      </c>
    </row>
    <row r="1429" spans="1:7" x14ac:dyDescent="0.35">
      <c r="A1429" s="118" t="s">
        <v>7895</v>
      </c>
      <c r="B1429" s="118" t="s">
        <v>7896</v>
      </c>
      <c r="C1429" s="118" t="s">
        <v>7417</v>
      </c>
      <c r="D1429" s="118">
        <v>3</v>
      </c>
      <c r="E1429" s="118">
        <v>60</v>
      </c>
      <c r="F1429" s="118">
        <v>7.79</v>
      </c>
      <c r="G1429" s="118">
        <v>8.9</v>
      </c>
    </row>
    <row r="1430" spans="1:7" x14ac:dyDescent="0.35">
      <c r="A1430" s="118" t="s">
        <v>7897</v>
      </c>
      <c r="B1430" s="118" t="s">
        <v>7898</v>
      </c>
      <c r="C1430" s="118" t="s">
        <v>7417</v>
      </c>
      <c r="D1430" s="118">
        <v>1</v>
      </c>
      <c r="E1430" s="118">
        <v>15</v>
      </c>
      <c r="F1430" s="118">
        <v>7.79</v>
      </c>
      <c r="G1430" s="118">
        <v>8.9</v>
      </c>
    </row>
    <row r="1431" spans="1:7" x14ac:dyDescent="0.35">
      <c r="A1431" s="118" t="s">
        <v>7899</v>
      </c>
      <c r="B1431" s="118" t="s">
        <v>7900</v>
      </c>
      <c r="C1431" s="118" t="s">
        <v>7417</v>
      </c>
      <c r="D1431" s="118">
        <v>1</v>
      </c>
      <c r="E1431" s="118">
        <v>12</v>
      </c>
      <c r="F1431" s="118">
        <v>7.79</v>
      </c>
      <c r="G1431" s="118">
        <v>8.9</v>
      </c>
    </row>
    <row r="1432" spans="1:7" x14ac:dyDescent="0.35">
      <c r="A1432" s="118" t="s">
        <v>7901</v>
      </c>
      <c r="B1432" s="118" t="s">
        <v>7902</v>
      </c>
      <c r="C1432" s="118" t="s">
        <v>7417</v>
      </c>
      <c r="D1432" s="118">
        <v>2</v>
      </c>
      <c r="E1432" s="118">
        <v>15</v>
      </c>
      <c r="F1432" s="118">
        <v>7.79</v>
      </c>
      <c r="G1432" s="118">
        <v>8.9</v>
      </c>
    </row>
    <row r="1433" spans="1:7" x14ac:dyDescent="0.35">
      <c r="A1433" s="118" t="s">
        <v>7903</v>
      </c>
      <c r="B1433" s="118" t="s">
        <v>7904</v>
      </c>
      <c r="C1433" s="118" t="s">
        <v>7417</v>
      </c>
      <c r="D1433" s="118">
        <v>1</v>
      </c>
      <c r="E1433" s="118">
        <v>15</v>
      </c>
      <c r="F1433" s="118">
        <v>7.79</v>
      </c>
      <c r="G1433" s="118">
        <v>8.9</v>
      </c>
    </row>
    <row r="1434" spans="1:7" x14ac:dyDescent="0.35">
      <c r="A1434" s="118" t="s">
        <v>7905</v>
      </c>
      <c r="B1434" s="118" t="s">
        <v>7906</v>
      </c>
      <c r="C1434" s="118" t="s">
        <v>7417</v>
      </c>
      <c r="D1434" s="118">
        <v>2</v>
      </c>
      <c r="E1434" s="118">
        <v>20</v>
      </c>
      <c r="F1434" s="118">
        <v>7.79</v>
      </c>
      <c r="G1434" s="118">
        <v>8.9</v>
      </c>
    </row>
    <row r="1435" spans="1:7" x14ac:dyDescent="0.35">
      <c r="A1435" s="118" t="s">
        <v>7907</v>
      </c>
      <c r="B1435" s="118" t="s">
        <v>7908</v>
      </c>
      <c r="C1435" s="118" t="s">
        <v>7417</v>
      </c>
      <c r="D1435" s="118">
        <v>2</v>
      </c>
      <c r="E1435" s="118">
        <v>30</v>
      </c>
      <c r="F1435" s="118">
        <v>7.79</v>
      </c>
      <c r="G1435" s="118">
        <v>8.9</v>
      </c>
    </row>
    <row r="1436" spans="1:7" x14ac:dyDescent="0.35">
      <c r="A1436" s="118" t="s">
        <v>7909</v>
      </c>
      <c r="B1436" s="118" t="s">
        <v>7910</v>
      </c>
      <c r="C1436" s="118" t="s">
        <v>7417</v>
      </c>
      <c r="D1436" s="118">
        <v>2</v>
      </c>
      <c r="E1436" s="118">
        <v>20</v>
      </c>
      <c r="F1436" s="118">
        <v>7.79</v>
      </c>
      <c r="G1436" s="118">
        <v>8.9</v>
      </c>
    </row>
    <row r="1437" spans="1:7" x14ac:dyDescent="0.35">
      <c r="A1437" s="118" t="s">
        <v>7911</v>
      </c>
      <c r="B1437" s="118" t="s">
        <v>7912</v>
      </c>
      <c r="C1437" s="118" t="s">
        <v>7417</v>
      </c>
      <c r="D1437" s="118">
        <v>1</v>
      </c>
      <c r="E1437" s="118">
        <v>40</v>
      </c>
      <c r="F1437" s="118">
        <v>7.79</v>
      </c>
      <c r="G1437" s="118">
        <v>8.9</v>
      </c>
    </row>
    <row r="1438" spans="1:7" x14ac:dyDescent="0.35">
      <c r="A1438" s="118" t="s">
        <v>7913</v>
      </c>
      <c r="B1438" s="118" t="s">
        <v>7914</v>
      </c>
      <c r="C1438" s="118" t="s">
        <v>7417</v>
      </c>
      <c r="D1438" s="118">
        <v>1</v>
      </c>
      <c r="E1438" s="118">
        <v>10</v>
      </c>
      <c r="F1438" s="118">
        <v>7.79</v>
      </c>
      <c r="G1438" s="118">
        <v>8.9</v>
      </c>
    </row>
    <row r="1439" spans="1:7" x14ac:dyDescent="0.35">
      <c r="A1439" s="118" t="s">
        <v>7915</v>
      </c>
      <c r="B1439" s="118" t="s">
        <v>7916</v>
      </c>
      <c r="C1439" s="118" t="s">
        <v>7417</v>
      </c>
      <c r="D1439" s="118">
        <v>1</v>
      </c>
      <c r="E1439" s="118">
        <v>60</v>
      </c>
      <c r="F1439" s="118">
        <v>7.79</v>
      </c>
      <c r="G1439" s="118">
        <v>8.9</v>
      </c>
    </row>
    <row r="1440" spans="1:7" x14ac:dyDescent="0.35">
      <c r="A1440" s="118" t="s">
        <v>7917</v>
      </c>
      <c r="B1440" s="118" t="s">
        <v>7918</v>
      </c>
      <c r="C1440" s="118" t="s">
        <v>7417</v>
      </c>
      <c r="D1440" s="118">
        <v>2</v>
      </c>
      <c r="E1440" s="118">
        <v>50</v>
      </c>
      <c r="F1440" s="118">
        <v>7.79</v>
      </c>
      <c r="G1440" s="118">
        <v>8.9</v>
      </c>
    </row>
    <row r="1441" spans="1:7" x14ac:dyDescent="0.35">
      <c r="A1441" s="118" t="s">
        <v>7919</v>
      </c>
      <c r="B1441" s="118" t="s">
        <v>7920</v>
      </c>
      <c r="C1441" s="118" t="s">
        <v>7417</v>
      </c>
      <c r="D1441" s="118">
        <v>3</v>
      </c>
      <c r="E1441" s="118">
        <v>50</v>
      </c>
      <c r="F1441" s="118">
        <v>7.79</v>
      </c>
      <c r="G1441" s="118">
        <v>8.9</v>
      </c>
    </row>
    <row r="1442" spans="1:7" x14ac:dyDescent="0.35">
      <c r="A1442" s="118" t="s">
        <v>7921</v>
      </c>
      <c r="B1442" s="118" t="s">
        <v>7922</v>
      </c>
      <c r="C1442" s="118" t="s">
        <v>7417</v>
      </c>
      <c r="D1442" s="118">
        <v>4</v>
      </c>
      <c r="E1442" s="118">
        <v>100</v>
      </c>
      <c r="F1442" s="118">
        <v>7.79</v>
      </c>
      <c r="G1442" s="118">
        <v>8.9</v>
      </c>
    </row>
    <row r="1443" spans="1:7" x14ac:dyDescent="0.35">
      <c r="A1443" s="118" t="s">
        <v>7923</v>
      </c>
      <c r="B1443" s="118" t="s">
        <v>7924</v>
      </c>
      <c r="C1443" s="118" t="s">
        <v>7417</v>
      </c>
      <c r="D1443" s="118">
        <v>1</v>
      </c>
      <c r="E1443" s="118">
        <v>8</v>
      </c>
      <c r="F1443" s="118">
        <v>7.79</v>
      </c>
      <c r="G1443" s="118">
        <v>8.9</v>
      </c>
    </row>
    <row r="1444" spans="1:7" x14ac:dyDescent="0.35">
      <c r="A1444" s="118" t="s">
        <v>7925</v>
      </c>
      <c r="B1444" s="118" t="s">
        <v>7926</v>
      </c>
      <c r="C1444" s="118" t="s">
        <v>7417</v>
      </c>
      <c r="D1444" s="118">
        <v>1</v>
      </c>
      <c r="E1444" s="118">
        <v>8</v>
      </c>
      <c r="F1444" s="118">
        <v>7.79</v>
      </c>
      <c r="G1444" s="118">
        <v>8.9</v>
      </c>
    </row>
    <row r="1445" spans="1:7" x14ac:dyDescent="0.35">
      <c r="A1445" s="118" t="s">
        <v>7927</v>
      </c>
      <c r="B1445" s="118" t="s">
        <v>7928</v>
      </c>
      <c r="C1445" s="118" t="s">
        <v>7417</v>
      </c>
      <c r="D1445" s="118">
        <v>1</v>
      </c>
      <c r="E1445" s="118">
        <v>5</v>
      </c>
      <c r="F1445" s="118">
        <v>7.79</v>
      </c>
      <c r="G1445" s="118">
        <v>8.9</v>
      </c>
    </row>
    <row r="1446" spans="1:7" x14ac:dyDescent="0.35">
      <c r="A1446" s="117" t="s">
        <v>7929</v>
      </c>
      <c r="B1446" s="117" t="s">
        <v>7930</v>
      </c>
      <c r="C1446" s="117" t="s">
        <v>118</v>
      </c>
      <c r="D1446" s="117">
        <v>3</v>
      </c>
      <c r="E1446" s="117">
        <v>110</v>
      </c>
      <c r="F1446" s="117">
        <v>9.11</v>
      </c>
      <c r="G1446" s="117">
        <v>11.48</v>
      </c>
    </row>
    <row r="1447" spans="1:7" x14ac:dyDescent="0.35">
      <c r="A1447" s="117" t="s">
        <v>7931</v>
      </c>
      <c r="B1447" s="117" t="s">
        <v>7932</v>
      </c>
      <c r="C1447" s="117" t="s">
        <v>118</v>
      </c>
      <c r="D1447" s="117">
        <v>3</v>
      </c>
      <c r="E1447" s="117">
        <v>550</v>
      </c>
      <c r="F1447" s="117">
        <v>9.11</v>
      </c>
      <c r="G1447" s="117">
        <v>11.48</v>
      </c>
    </row>
    <row r="1448" spans="1:7" x14ac:dyDescent="0.35">
      <c r="A1448" s="117" t="s">
        <v>7933</v>
      </c>
      <c r="B1448" s="117" t="s">
        <v>7934</v>
      </c>
      <c r="C1448" s="117" t="s">
        <v>118</v>
      </c>
      <c r="D1448" s="117">
        <v>2</v>
      </c>
      <c r="E1448" s="117">
        <v>290</v>
      </c>
      <c r="F1448" s="117">
        <v>9.11</v>
      </c>
      <c r="G1448" s="117">
        <v>11.48</v>
      </c>
    </row>
    <row r="1449" spans="1:7" x14ac:dyDescent="0.35">
      <c r="A1449" s="117" t="s">
        <v>7935</v>
      </c>
      <c r="B1449" s="117" t="s">
        <v>7936</v>
      </c>
      <c r="C1449" s="117" t="s">
        <v>118</v>
      </c>
      <c r="D1449" s="117">
        <v>3</v>
      </c>
      <c r="E1449" s="117">
        <v>450</v>
      </c>
      <c r="F1449" s="117">
        <v>9.11</v>
      </c>
      <c r="G1449" s="117">
        <v>11.48</v>
      </c>
    </row>
    <row r="1450" spans="1:7" x14ac:dyDescent="0.35">
      <c r="A1450" s="117" t="s">
        <v>7937</v>
      </c>
      <c r="B1450" s="117" t="s">
        <v>7938</v>
      </c>
      <c r="C1450" s="117" t="s">
        <v>118</v>
      </c>
      <c r="D1450" s="117">
        <v>3</v>
      </c>
      <c r="E1450" s="117">
        <v>610</v>
      </c>
      <c r="F1450" s="117">
        <v>9.11</v>
      </c>
      <c r="G1450" s="117">
        <v>11.48</v>
      </c>
    </row>
    <row r="1451" spans="1:7" x14ac:dyDescent="0.35">
      <c r="A1451" s="117" t="s">
        <v>7939</v>
      </c>
      <c r="B1451" s="117" t="s">
        <v>7940</v>
      </c>
      <c r="C1451" s="117" t="s">
        <v>118</v>
      </c>
      <c r="D1451" s="117">
        <v>2</v>
      </c>
      <c r="E1451" s="117">
        <v>645</v>
      </c>
      <c r="F1451" s="117">
        <v>9.11</v>
      </c>
      <c r="G1451" s="117">
        <v>11.48</v>
      </c>
    </row>
    <row r="1452" spans="1:7" x14ac:dyDescent="0.35">
      <c r="A1452" s="117" t="s">
        <v>7941</v>
      </c>
      <c r="B1452" s="117" t="s">
        <v>7942</v>
      </c>
      <c r="C1452" s="117" t="s">
        <v>118</v>
      </c>
      <c r="D1452" s="117">
        <v>2</v>
      </c>
      <c r="E1452" s="117">
        <v>540</v>
      </c>
      <c r="F1452" s="117">
        <v>9.11</v>
      </c>
      <c r="G1452" s="117">
        <v>11.48</v>
      </c>
    </row>
    <row r="1453" spans="1:7" x14ac:dyDescent="0.35">
      <c r="A1453" s="117" t="s">
        <v>7943</v>
      </c>
      <c r="B1453" s="117" t="s">
        <v>7944</v>
      </c>
      <c r="C1453" s="117" t="s">
        <v>118</v>
      </c>
      <c r="D1453" s="117">
        <v>1</v>
      </c>
      <c r="E1453" s="117">
        <v>720</v>
      </c>
      <c r="F1453" s="117">
        <v>9.11</v>
      </c>
      <c r="G1453" s="117">
        <v>11.48</v>
      </c>
    </row>
    <row r="1454" spans="1:7" x14ac:dyDescent="0.35">
      <c r="A1454" s="117" t="s">
        <v>7945</v>
      </c>
      <c r="B1454" s="117" t="s">
        <v>7946</v>
      </c>
      <c r="C1454" s="117" t="s">
        <v>118</v>
      </c>
      <c r="D1454" s="117">
        <v>2</v>
      </c>
      <c r="E1454" s="117">
        <v>20</v>
      </c>
      <c r="F1454" s="117">
        <v>9.11</v>
      </c>
      <c r="G1454" s="117">
        <v>11.48</v>
      </c>
    </row>
    <row r="1455" spans="1:7" x14ac:dyDescent="0.35">
      <c r="A1455" s="117" t="s">
        <v>7947</v>
      </c>
      <c r="B1455" s="117" t="s">
        <v>7948</v>
      </c>
      <c r="C1455" s="117" t="s">
        <v>118</v>
      </c>
      <c r="D1455" s="117">
        <v>2</v>
      </c>
      <c r="E1455" s="117">
        <v>60</v>
      </c>
      <c r="F1455" s="117">
        <v>9.11</v>
      </c>
      <c r="G1455" s="117">
        <v>11.48</v>
      </c>
    </row>
    <row r="1456" spans="1:7" x14ac:dyDescent="0.35">
      <c r="A1456" s="117" t="s">
        <v>7949</v>
      </c>
      <c r="B1456" s="117" t="s">
        <v>7950</v>
      </c>
      <c r="C1456" s="117" t="s">
        <v>118</v>
      </c>
      <c r="D1456" s="117">
        <v>2</v>
      </c>
      <c r="E1456" s="117">
        <v>60</v>
      </c>
      <c r="F1456" s="117">
        <v>9.11</v>
      </c>
      <c r="G1456" s="117">
        <v>11.48</v>
      </c>
    </row>
    <row r="1457" spans="1:7" x14ac:dyDescent="0.35">
      <c r="A1457" s="117" t="s">
        <v>7951</v>
      </c>
      <c r="B1457" s="117" t="s">
        <v>7952</v>
      </c>
      <c r="C1457" s="117" t="s">
        <v>118</v>
      </c>
      <c r="D1457" s="117">
        <v>2</v>
      </c>
      <c r="E1457" s="117">
        <v>320</v>
      </c>
      <c r="F1457" s="117">
        <v>9.11</v>
      </c>
      <c r="G1457" s="117">
        <v>11.48</v>
      </c>
    </row>
    <row r="1458" spans="1:7" x14ac:dyDescent="0.35">
      <c r="A1458" s="117" t="s">
        <v>7953</v>
      </c>
      <c r="B1458" s="117" t="s">
        <v>7954</v>
      </c>
      <c r="C1458" s="117" t="s">
        <v>118</v>
      </c>
      <c r="D1458" s="117">
        <v>1</v>
      </c>
      <c r="E1458" s="117">
        <v>200</v>
      </c>
      <c r="F1458" s="117">
        <v>9.11</v>
      </c>
      <c r="G1458" s="117">
        <v>11.48</v>
      </c>
    </row>
    <row r="1459" spans="1:7" x14ac:dyDescent="0.35">
      <c r="A1459" s="117" t="s">
        <v>7955</v>
      </c>
      <c r="B1459" s="117" t="s">
        <v>7956</v>
      </c>
      <c r="C1459" s="117" t="s">
        <v>118</v>
      </c>
      <c r="D1459" s="117">
        <v>1</v>
      </c>
      <c r="E1459" s="117">
        <v>280</v>
      </c>
      <c r="F1459" s="117">
        <v>9.11</v>
      </c>
      <c r="G1459" s="117">
        <v>11.48</v>
      </c>
    </row>
    <row r="1460" spans="1:7" x14ac:dyDescent="0.35">
      <c r="A1460" s="117" t="s">
        <v>7957</v>
      </c>
      <c r="B1460" s="117" t="s">
        <v>7958</v>
      </c>
      <c r="C1460" s="117" t="s">
        <v>118</v>
      </c>
      <c r="D1460" s="117">
        <v>1</v>
      </c>
      <c r="E1460" s="117">
        <v>300</v>
      </c>
      <c r="F1460" s="117">
        <v>9.11</v>
      </c>
      <c r="G1460" s="117">
        <v>11.48</v>
      </c>
    </row>
    <row r="1461" spans="1:7" x14ac:dyDescent="0.35">
      <c r="A1461" s="117" t="s">
        <v>7959</v>
      </c>
      <c r="B1461" s="117" t="s">
        <v>7960</v>
      </c>
      <c r="C1461" s="117" t="s">
        <v>118</v>
      </c>
      <c r="D1461" s="117">
        <v>2</v>
      </c>
      <c r="E1461" s="117">
        <v>368</v>
      </c>
      <c r="F1461" s="117">
        <v>9.11</v>
      </c>
      <c r="G1461" s="117">
        <v>11.48</v>
      </c>
    </row>
    <row r="1462" spans="1:7" x14ac:dyDescent="0.35">
      <c r="A1462" s="117" t="s">
        <v>7961</v>
      </c>
      <c r="B1462" s="117" t="s">
        <v>7962</v>
      </c>
      <c r="C1462" s="117" t="s">
        <v>118</v>
      </c>
      <c r="D1462" s="117">
        <v>3</v>
      </c>
      <c r="E1462" s="117">
        <v>121</v>
      </c>
      <c r="F1462" s="117">
        <v>9.11</v>
      </c>
      <c r="G1462" s="117">
        <v>11.48</v>
      </c>
    </row>
    <row r="1463" spans="1:7" x14ac:dyDescent="0.35">
      <c r="A1463" s="117" t="s">
        <v>7963</v>
      </c>
      <c r="B1463" s="117" t="s">
        <v>7964</v>
      </c>
      <c r="C1463" s="117" t="s">
        <v>118</v>
      </c>
      <c r="D1463" s="117">
        <v>3</v>
      </c>
      <c r="E1463" s="117">
        <v>157</v>
      </c>
      <c r="F1463" s="117">
        <v>9.11</v>
      </c>
      <c r="G1463" s="117">
        <v>11.48</v>
      </c>
    </row>
    <row r="1464" spans="1:7" x14ac:dyDescent="0.35">
      <c r="A1464" s="117" t="s">
        <v>7965</v>
      </c>
      <c r="B1464" s="117" t="s">
        <v>7966</v>
      </c>
      <c r="C1464" s="117" t="s">
        <v>118</v>
      </c>
      <c r="D1464" s="117">
        <v>3</v>
      </c>
      <c r="E1464" s="117">
        <v>141</v>
      </c>
      <c r="F1464" s="117">
        <v>9.11</v>
      </c>
      <c r="G1464" s="117">
        <v>11.48</v>
      </c>
    </row>
    <row r="1465" spans="1:7" x14ac:dyDescent="0.35">
      <c r="A1465" s="117" t="s">
        <v>7967</v>
      </c>
      <c r="B1465" s="117" t="s">
        <v>7968</v>
      </c>
      <c r="C1465" s="117" t="s">
        <v>118</v>
      </c>
      <c r="D1465" s="117">
        <v>3</v>
      </c>
      <c r="E1465" s="117">
        <v>177</v>
      </c>
      <c r="F1465" s="117">
        <v>9.11</v>
      </c>
      <c r="G1465" s="117">
        <v>11.48</v>
      </c>
    </row>
    <row r="1466" spans="1:7" x14ac:dyDescent="0.35">
      <c r="A1466" s="117" t="s">
        <v>7969</v>
      </c>
      <c r="B1466" s="117" t="s">
        <v>7970</v>
      </c>
      <c r="C1466" s="117" t="s">
        <v>118</v>
      </c>
      <c r="D1466" s="117">
        <v>2</v>
      </c>
      <c r="E1466" s="117">
        <v>40</v>
      </c>
      <c r="F1466" s="117">
        <v>9.11</v>
      </c>
      <c r="G1466" s="117">
        <v>11.48</v>
      </c>
    </row>
    <row r="1467" spans="1:7" x14ac:dyDescent="0.35">
      <c r="A1467" s="117" t="s">
        <v>7971</v>
      </c>
      <c r="B1467" s="117" t="s">
        <v>7972</v>
      </c>
      <c r="C1467" s="117" t="s">
        <v>118</v>
      </c>
      <c r="D1467" s="117">
        <v>2</v>
      </c>
      <c r="E1467" s="117">
        <v>390</v>
      </c>
      <c r="F1467" s="117">
        <v>9.11</v>
      </c>
      <c r="G1467" s="117">
        <v>11.48</v>
      </c>
    </row>
    <row r="1468" spans="1:7" x14ac:dyDescent="0.35">
      <c r="A1468" s="117" t="s">
        <v>7973</v>
      </c>
      <c r="B1468" s="117" t="s">
        <v>7974</v>
      </c>
      <c r="C1468" s="117" t="s">
        <v>118</v>
      </c>
      <c r="D1468" s="117">
        <v>2</v>
      </c>
      <c r="E1468" s="117">
        <v>40</v>
      </c>
      <c r="F1468" s="117">
        <v>9.11</v>
      </c>
      <c r="G1468" s="117">
        <v>11.48</v>
      </c>
    </row>
    <row r="1469" spans="1:7" x14ac:dyDescent="0.35">
      <c r="A1469" s="117" t="s">
        <v>7975</v>
      </c>
      <c r="B1469" s="117" t="s">
        <v>7976</v>
      </c>
      <c r="C1469" s="117" t="s">
        <v>118</v>
      </c>
      <c r="D1469" s="117">
        <v>3</v>
      </c>
      <c r="E1469" s="117">
        <v>16</v>
      </c>
      <c r="F1469" s="117">
        <v>9.11</v>
      </c>
      <c r="G1469" s="117">
        <v>11.48</v>
      </c>
    </row>
    <row r="1470" spans="1:7" x14ac:dyDescent="0.35">
      <c r="A1470" s="117" t="s">
        <v>7977</v>
      </c>
      <c r="B1470" s="117" t="s">
        <v>7978</v>
      </c>
      <c r="C1470" s="117" t="s">
        <v>118</v>
      </c>
      <c r="D1470" s="117">
        <v>2</v>
      </c>
      <c r="E1470" s="117">
        <v>400</v>
      </c>
      <c r="F1470" s="117">
        <v>9.11</v>
      </c>
      <c r="G1470" s="117">
        <v>11.48</v>
      </c>
    </row>
    <row r="1471" spans="1:7" x14ac:dyDescent="0.35">
      <c r="A1471" s="117" t="s">
        <v>7979</v>
      </c>
      <c r="B1471" s="117" t="s">
        <v>7980</v>
      </c>
      <c r="C1471" s="117" t="s">
        <v>118</v>
      </c>
      <c r="D1471" s="117">
        <v>1</v>
      </c>
      <c r="E1471" s="117">
        <v>230</v>
      </c>
      <c r="F1471" s="117">
        <v>9.11</v>
      </c>
      <c r="G1471" s="117">
        <v>11.48</v>
      </c>
    </row>
    <row r="1472" spans="1:7" x14ac:dyDescent="0.35">
      <c r="A1472" s="117" t="s">
        <v>7981</v>
      </c>
      <c r="B1472" s="117" t="s">
        <v>7982</v>
      </c>
      <c r="C1472" s="117" t="s">
        <v>118</v>
      </c>
      <c r="D1472" s="117">
        <v>2</v>
      </c>
      <c r="E1472" s="117">
        <v>710</v>
      </c>
      <c r="F1472" s="117">
        <v>9.11</v>
      </c>
      <c r="G1472" s="117">
        <v>11.48</v>
      </c>
    </row>
    <row r="1473" spans="1:7" x14ac:dyDescent="0.35">
      <c r="A1473" s="117" t="s">
        <v>7983</v>
      </c>
      <c r="B1473" s="117" t="s">
        <v>7984</v>
      </c>
      <c r="C1473" s="117" t="s">
        <v>118</v>
      </c>
      <c r="D1473" s="117">
        <v>3</v>
      </c>
      <c r="E1473" s="117">
        <v>480</v>
      </c>
      <c r="F1473" s="117">
        <v>9.11</v>
      </c>
      <c r="G1473" s="117">
        <v>11.48</v>
      </c>
    </row>
    <row r="1474" spans="1:7" x14ac:dyDescent="0.35">
      <c r="A1474" s="117" t="s">
        <v>7985</v>
      </c>
      <c r="B1474" s="117" t="s">
        <v>7986</v>
      </c>
      <c r="C1474" s="117" t="s">
        <v>118</v>
      </c>
      <c r="D1474" s="117">
        <v>2</v>
      </c>
      <c r="E1474" s="117">
        <v>290</v>
      </c>
      <c r="F1474" s="117">
        <v>9.11</v>
      </c>
      <c r="G1474" s="117">
        <v>11.48</v>
      </c>
    </row>
    <row r="1475" spans="1:7" x14ac:dyDescent="0.35">
      <c r="A1475" s="117" t="s">
        <v>7987</v>
      </c>
      <c r="B1475" s="117" t="s">
        <v>7988</v>
      </c>
      <c r="C1475" s="117" t="s">
        <v>118</v>
      </c>
      <c r="D1475" s="117">
        <v>1</v>
      </c>
      <c r="E1475" s="117">
        <v>16</v>
      </c>
      <c r="F1475" s="117">
        <v>9.11</v>
      </c>
      <c r="G1475" s="117">
        <v>11.48</v>
      </c>
    </row>
    <row r="1476" spans="1:7" x14ac:dyDescent="0.35">
      <c r="A1476" s="117" t="s">
        <v>7989</v>
      </c>
      <c r="B1476" s="117" t="s">
        <v>7990</v>
      </c>
      <c r="C1476" s="117" t="s">
        <v>118</v>
      </c>
      <c r="D1476" s="117">
        <v>2</v>
      </c>
      <c r="E1476" s="117">
        <v>60</v>
      </c>
      <c r="F1476" s="117">
        <v>9.11</v>
      </c>
      <c r="G1476" s="117">
        <v>11.48</v>
      </c>
    </row>
    <row r="1477" spans="1:7" x14ac:dyDescent="0.35">
      <c r="A1477" s="117" t="s">
        <v>7991</v>
      </c>
      <c r="B1477" s="117" t="s">
        <v>7992</v>
      </c>
      <c r="C1477" s="117" t="s">
        <v>118</v>
      </c>
      <c r="D1477" s="117">
        <v>1</v>
      </c>
      <c r="E1477" s="117">
        <v>40</v>
      </c>
      <c r="F1477" s="117">
        <v>9.11</v>
      </c>
      <c r="G1477" s="117">
        <v>11.48</v>
      </c>
    </row>
    <row r="1478" spans="1:7" x14ac:dyDescent="0.35">
      <c r="A1478" s="117" t="s">
        <v>7993</v>
      </c>
      <c r="B1478" s="117" t="s">
        <v>7994</v>
      </c>
      <c r="C1478" s="117" t="s">
        <v>118</v>
      </c>
      <c r="D1478" s="117">
        <v>1</v>
      </c>
      <c r="E1478" s="117">
        <v>40</v>
      </c>
      <c r="F1478" s="117">
        <v>9.11</v>
      </c>
      <c r="G1478" s="117">
        <v>11.48</v>
      </c>
    </row>
    <row r="1479" spans="1:7" x14ac:dyDescent="0.35">
      <c r="A1479" s="117" t="s">
        <v>7995</v>
      </c>
      <c r="B1479" s="117" t="s">
        <v>7996</v>
      </c>
      <c r="C1479" s="117" t="s">
        <v>118</v>
      </c>
      <c r="D1479" s="117">
        <v>1</v>
      </c>
      <c r="E1479" s="117">
        <v>50</v>
      </c>
      <c r="F1479" s="117">
        <v>9.11</v>
      </c>
      <c r="G1479" s="117">
        <v>11.48</v>
      </c>
    </row>
    <row r="1480" spans="1:7" x14ac:dyDescent="0.35">
      <c r="A1480" s="117" t="s">
        <v>7997</v>
      </c>
      <c r="B1480" s="117" t="s">
        <v>7998</v>
      </c>
      <c r="C1480" s="117" t="s">
        <v>118</v>
      </c>
      <c r="D1480" s="117">
        <v>2</v>
      </c>
      <c r="E1480" s="117">
        <v>25</v>
      </c>
      <c r="F1480" s="117">
        <v>9.11</v>
      </c>
      <c r="G1480" s="117">
        <v>11.48</v>
      </c>
    </row>
    <row r="1481" spans="1:7" x14ac:dyDescent="0.35">
      <c r="A1481" s="117" t="s">
        <v>7999</v>
      </c>
      <c r="B1481" s="117" t="s">
        <v>8000</v>
      </c>
      <c r="C1481" s="117" t="s">
        <v>118</v>
      </c>
      <c r="D1481" s="117">
        <v>2</v>
      </c>
      <c r="E1481" s="117">
        <v>40</v>
      </c>
      <c r="F1481" s="117">
        <v>9.11</v>
      </c>
      <c r="G1481" s="117">
        <v>11.48</v>
      </c>
    </row>
    <row r="1482" spans="1:7" x14ac:dyDescent="0.35">
      <c r="A1482" s="117" t="s">
        <v>8001</v>
      </c>
      <c r="B1482" s="117" t="s">
        <v>8002</v>
      </c>
      <c r="C1482" s="117" t="s">
        <v>118</v>
      </c>
      <c r="D1482" s="117">
        <v>2</v>
      </c>
      <c r="E1482" s="117">
        <v>40</v>
      </c>
      <c r="F1482" s="117">
        <v>9.11</v>
      </c>
      <c r="G1482" s="117">
        <v>11.48</v>
      </c>
    </row>
    <row r="1483" spans="1:7" x14ac:dyDescent="0.35">
      <c r="A1483" s="117" t="s">
        <v>8003</v>
      </c>
      <c r="B1483" s="117" t="s">
        <v>8004</v>
      </c>
      <c r="C1483" s="117" t="s">
        <v>118</v>
      </c>
      <c r="D1483" s="117">
        <v>2</v>
      </c>
      <c r="E1483" s="117">
        <v>320</v>
      </c>
      <c r="F1483" s="117">
        <v>9.11</v>
      </c>
      <c r="G1483" s="117">
        <v>11.48</v>
      </c>
    </row>
    <row r="1484" spans="1:7" x14ac:dyDescent="0.35">
      <c r="A1484" s="117" t="s">
        <v>8005</v>
      </c>
      <c r="B1484" s="117" t="s">
        <v>8006</v>
      </c>
      <c r="C1484" s="117" t="s">
        <v>118</v>
      </c>
      <c r="D1484" s="117">
        <v>2</v>
      </c>
      <c r="E1484" s="117">
        <v>24</v>
      </c>
      <c r="F1484" s="117">
        <v>9.11</v>
      </c>
      <c r="G1484" s="117">
        <v>11.48</v>
      </c>
    </row>
    <row r="1485" spans="1:7" x14ac:dyDescent="0.35">
      <c r="A1485" s="117" t="s">
        <v>8007</v>
      </c>
      <c r="B1485" s="117" t="s">
        <v>8008</v>
      </c>
      <c r="C1485" s="117" t="s">
        <v>118</v>
      </c>
      <c r="D1485" s="117">
        <v>3</v>
      </c>
      <c r="E1485" s="117">
        <v>250</v>
      </c>
      <c r="F1485" s="117">
        <v>9.11</v>
      </c>
      <c r="G1485" s="117">
        <v>11.48</v>
      </c>
    </row>
    <row r="1486" spans="1:7" x14ac:dyDescent="0.35">
      <c r="A1486" s="117" t="s">
        <v>8009</v>
      </c>
      <c r="B1486" s="117" t="s">
        <v>8010</v>
      </c>
      <c r="C1486" s="117" t="s">
        <v>118</v>
      </c>
      <c r="D1486" s="117">
        <v>1</v>
      </c>
      <c r="E1486" s="117">
        <v>266</v>
      </c>
      <c r="F1486" s="117">
        <v>9.11</v>
      </c>
      <c r="G1486" s="117">
        <v>11.48</v>
      </c>
    </row>
    <row r="1487" spans="1:7" x14ac:dyDescent="0.35">
      <c r="A1487" s="117" t="s">
        <v>8011</v>
      </c>
      <c r="B1487" s="117" t="s">
        <v>8012</v>
      </c>
      <c r="C1487" s="117" t="s">
        <v>118</v>
      </c>
      <c r="D1487" s="117">
        <v>1</v>
      </c>
      <c r="E1487" s="117">
        <v>500</v>
      </c>
      <c r="F1487" s="117">
        <v>9.11</v>
      </c>
      <c r="G1487" s="117">
        <v>11.48</v>
      </c>
    </row>
    <row r="1488" spans="1:7" x14ac:dyDescent="0.35">
      <c r="A1488" s="117" t="s">
        <v>8013</v>
      </c>
      <c r="B1488" s="117" t="s">
        <v>8014</v>
      </c>
      <c r="C1488" s="117" t="s">
        <v>118</v>
      </c>
      <c r="D1488" s="117">
        <v>1</v>
      </c>
      <c r="E1488" s="117">
        <v>142</v>
      </c>
      <c r="F1488" s="117">
        <v>9.11</v>
      </c>
      <c r="G1488" s="117">
        <v>11.48</v>
      </c>
    </row>
    <row r="1489" spans="1:7" x14ac:dyDescent="0.35">
      <c r="A1489" s="117" t="s">
        <v>8015</v>
      </c>
      <c r="B1489" s="117" t="s">
        <v>8016</v>
      </c>
      <c r="C1489" s="117" t="s">
        <v>118</v>
      </c>
      <c r="D1489" s="117">
        <v>2</v>
      </c>
      <c r="E1489" s="117">
        <v>45</v>
      </c>
      <c r="F1489" s="117">
        <v>9.11</v>
      </c>
      <c r="G1489" s="117">
        <v>11.48</v>
      </c>
    </row>
    <row r="1490" spans="1:7" x14ac:dyDescent="0.35">
      <c r="A1490" s="117" t="s">
        <v>8017</v>
      </c>
      <c r="B1490" s="117" t="s">
        <v>8018</v>
      </c>
      <c r="C1490" s="117" t="s">
        <v>118</v>
      </c>
      <c r="D1490" s="117">
        <v>1</v>
      </c>
      <c r="E1490" s="117">
        <v>50</v>
      </c>
      <c r="F1490" s="117">
        <v>9.11</v>
      </c>
      <c r="G1490" s="117">
        <v>11.48</v>
      </c>
    </row>
    <row r="1491" spans="1:7" x14ac:dyDescent="0.35">
      <c r="A1491" s="117" t="s">
        <v>8019</v>
      </c>
      <c r="B1491" s="117" t="s">
        <v>8020</v>
      </c>
      <c r="C1491" s="117" t="s">
        <v>118</v>
      </c>
      <c r="D1491" s="117">
        <v>3</v>
      </c>
      <c r="E1491" s="117">
        <v>425</v>
      </c>
      <c r="F1491" s="117">
        <v>9.11</v>
      </c>
      <c r="G1491" s="117">
        <v>11.48</v>
      </c>
    </row>
    <row r="1492" spans="1:7" x14ac:dyDescent="0.35">
      <c r="A1492" s="117" t="s">
        <v>8021</v>
      </c>
      <c r="B1492" s="117" t="s">
        <v>8022</v>
      </c>
      <c r="C1492" s="117" t="s">
        <v>118</v>
      </c>
      <c r="D1492" s="117">
        <v>2</v>
      </c>
      <c r="E1492" s="117">
        <v>30</v>
      </c>
      <c r="F1492" s="117">
        <v>9.11</v>
      </c>
      <c r="G1492" s="117">
        <v>11.48</v>
      </c>
    </row>
    <row r="1493" spans="1:7" x14ac:dyDescent="0.35">
      <c r="A1493" s="117" t="s">
        <v>8023</v>
      </c>
      <c r="B1493" s="117" t="s">
        <v>8024</v>
      </c>
      <c r="C1493" s="117" t="s">
        <v>118</v>
      </c>
      <c r="D1493" s="117">
        <v>2</v>
      </c>
      <c r="E1493" s="117">
        <v>30</v>
      </c>
      <c r="F1493" s="117">
        <v>9.11</v>
      </c>
      <c r="G1493" s="117">
        <v>11.48</v>
      </c>
    </row>
    <row r="1494" spans="1:7" x14ac:dyDescent="0.35">
      <c r="A1494" s="117" t="s">
        <v>8025</v>
      </c>
      <c r="B1494" s="117" t="s">
        <v>8026</v>
      </c>
      <c r="C1494" s="117" t="s">
        <v>118</v>
      </c>
      <c r="D1494" s="117">
        <v>2</v>
      </c>
      <c r="E1494" s="117">
        <v>40</v>
      </c>
      <c r="F1494" s="117">
        <v>9.11</v>
      </c>
      <c r="G1494" s="117">
        <v>11.48</v>
      </c>
    </row>
    <row r="1495" spans="1:7" x14ac:dyDescent="0.35">
      <c r="A1495" s="117" t="s">
        <v>8027</v>
      </c>
      <c r="B1495" s="117" t="s">
        <v>8028</v>
      </c>
      <c r="C1495" s="117" t="s">
        <v>118</v>
      </c>
      <c r="D1495" s="117">
        <v>2</v>
      </c>
      <c r="E1495" s="117">
        <v>40</v>
      </c>
      <c r="F1495" s="117">
        <v>9.11</v>
      </c>
      <c r="G1495" s="117">
        <v>11.48</v>
      </c>
    </row>
    <row r="1496" spans="1:7" x14ac:dyDescent="0.35">
      <c r="A1496" s="117" t="s">
        <v>8029</v>
      </c>
      <c r="B1496" s="117" t="s">
        <v>8030</v>
      </c>
      <c r="C1496" s="117" t="s">
        <v>118</v>
      </c>
      <c r="D1496" s="117">
        <v>2</v>
      </c>
      <c r="E1496" s="117">
        <v>40</v>
      </c>
      <c r="F1496" s="117">
        <v>9.11</v>
      </c>
      <c r="G1496" s="117">
        <v>11.48</v>
      </c>
    </row>
    <row r="1497" spans="1:7" x14ac:dyDescent="0.35">
      <c r="A1497" s="117" t="s">
        <v>8031</v>
      </c>
      <c r="B1497" s="117" t="s">
        <v>8032</v>
      </c>
      <c r="C1497" s="117" t="s">
        <v>118</v>
      </c>
      <c r="D1497" s="117">
        <v>2</v>
      </c>
      <c r="E1497" s="117">
        <v>40</v>
      </c>
      <c r="F1497" s="117">
        <v>9.11</v>
      </c>
      <c r="G1497" s="117">
        <v>11.48</v>
      </c>
    </row>
    <row r="1498" spans="1:7" x14ac:dyDescent="0.35">
      <c r="A1498" s="117" t="s">
        <v>8033</v>
      </c>
      <c r="B1498" s="117" t="s">
        <v>8034</v>
      </c>
      <c r="C1498" s="117" t="s">
        <v>118</v>
      </c>
      <c r="D1498" s="117">
        <v>3</v>
      </c>
      <c r="E1498" s="117">
        <v>40</v>
      </c>
      <c r="F1498" s="117">
        <v>9.11</v>
      </c>
      <c r="G1498" s="117">
        <v>11.48</v>
      </c>
    </row>
    <row r="1499" spans="1:7" x14ac:dyDescent="0.35">
      <c r="A1499" s="117" t="s">
        <v>8035</v>
      </c>
      <c r="B1499" s="117" t="s">
        <v>8036</v>
      </c>
      <c r="C1499" s="117" t="s">
        <v>118</v>
      </c>
      <c r="D1499" s="117">
        <v>2</v>
      </c>
      <c r="E1499" s="117">
        <v>24</v>
      </c>
      <c r="F1499" s="117">
        <v>9.11</v>
      </c>
      <c r="G1499" s="117">
        <v>11.48</v>
      </c>
    </row>
    <row r="1500" spans="1:7" x14ac:dyDescent="0.35">
      <c r="A1500" s="117" t="s">
        <v>8037</v>
      </c>
      <c r="B1500" s="117" t="s">
        <v>8038</v>
      </c>
      <c r="C1500" s="117" t="s">
        <v>118</v>
      </c>
      <c r="D1500" s="117">
        <v>1</v>
      </c>
      <c r="E1500" s="117">
        <v>20</v>
      </c>
      <c r="F1500" s="117">
        <v>9.11</v>
      </c>
      <c r="G1500" s="117">
        <v>11.48</v>
      </c>
    </row>
    <row r="1501" spans="1:7" x14ac:dyDescent="0.35">
      <c r="A1501" s="117" t="s">
        <v>8039</v>
      </c>
      <c r="B1501" s="117" t="s">
        <v>8040</v>
      </c>
      <c r="C1501" s="117" t="s">
        <v>118</v>
      </c>
      <c r="D1501" s="117">
        <v>2</v>
      </c>
      <c r="E1501" s="117">
        <v>40</v>
      </c>
      <c r="F1501" s="117">
        <v>9.11</v>
      </c>
      <c r="G1501" s="117">
        <v>11.48</v>
      </c>
    </row>
    <row r="1502" spans="1:7" x14ac:dyDescent="0.35">
      <c r="A1502" s="117" t="s">
        <v>8041</v>
      </c>
      <c r="B1502" s="117" t="s">
        <v>8042</v>
      </c>
      <c r="C1502" s="117" t="s">
        <v>118</v>
      </c>
      <c r="D1502" s="117">
        <v>1</v>
      </c>
      <c r="E1502" s="117">
        <v>20</v>
      </c>
      <c r="F1502" s="117">
        <v>9.11</v>
      </c>
      <c r="G1502" s="117">
        <v>11.48</v>
      </c>
    </row>
    <row r="1503" spans="1:7" x14ac:dyDescent="0.35">
      <c r="A1503" s="117" t="s">
        <v>8043</v>
      </c>
      <c r="B1503" s="117" t="s">
        <v>8044</v>
      </c>
      <c r="C1503" s="117" t="s">
        <v>118</v>
      </c>
      <c r="D1503" s="117">
        <v>1</v>
      </c>
      <c r="E1503" s="117">
        <v>60</v>
      </c>
      <c r="F1503" s="117">
        <v>9.11</v>
      </c>
      <c r="G1503" s="117">
        <v>11.48</v>
      </c>
    </row>
    <row r="1504" spans="1:7" x14ac:dyDescent="0.35">
      <c r="A1504" s="117" t="s">
        <v>8045</v>
      </c>
      <c r="B1504" s="117" t="s">
        <v>8046</v>
      </c>
      <c r="C1504" s="117" t="s">
        <v>118</v>
      </c>
      <c r="D1504" s="117">
        <v>2</v>
      </c>
      <c r="E1504" s="117">
        <v>20</v>
      </c>
      <c r="F1504" s="117">
        <v>9.11</v>
      </c>
      <c r="G1504" s="117">
        <v>11.48</v>
      </c>
    </row>
    <row r="1505" spans="1:7" x14ac:dyDescent="0.35">
      <c r="A1505" s="117" t="s">
        <v>8047</v>
      </c>
      <c r="B1505" s="117" t="s">
        <v>8048</v>
      </c>
      <c r="C1505" s="117" t="s">
        <v>118</v>
      </c>
      <c r="D1505" s="117">
        <v>2</v>
      </c>
      <c r="E1505" s="117">
        <v>40</v>
      </c>
      <c r="F1505" s="117">
        <v>9.11</v>
      </c>
      <c r="G1505" s="117">
        <v>11.48</v>
      </c>
    </row>
    <row r="1506" spans="1:7" x14ac:dyDescent="0.35">
      <c r="A1506" s="117" t="s">
        <v>8049</v>
      </c>
      <c r="B1506" s="117" t="s">
        <v>8050</v>
      </c>
      <c r="C1506" s="117" t="s">
        <v>118</v>
      </c>
      <c r="D1506" s="117">
        <v>1</v>
      </c>
      <c r="E1506" s="117">
        <v>545</v>
      </c>
      <c r="F1506" s="117">
        <v>9.11</v>
      </c>
      <c r="G1506" s="117">
        <v>11.48</v>
      </c>
    </row>
    <row r="1507" spans="1:7" x14ac:dyDescent="0.35">
      <c r="A1507" s="117" t="s">
        <v>8051</v>
      </c>
      <c r="B1507" s="117" t="s">
        <v>8052</v>
      </c>
      <c r="C1507" s="117" t="s">
        <v>118</v>
      </c>
      <c r="D1507" s="117">
        <v>1</v>
      </c>
      <c r="E1507" s="117">
        <v>60</v>
      </c>
      <c r="F1507" s="117">
        <v>9.11</v>
      </c>
      <c r="G1507" s="117">
        <v>11.48</v>
      </c>
    </row>
    <row r="1508" spans="1:7" x14ac:dyDescent="0.35">
      <c r="A1508" s="117" t="s">
        <v>8053</v>
      </c>
      <c r="B1508" s="117" t="s">
        <v>8054</v>
      </c>
      <c r="C1508" s="117" t="s">
        <v>118</v>
      </c>
      <c r="D1508" s="117">
        <v>2</v>
      </c>
      <c r="E1508" s="117">
        <v>515</v>
      </c>
      <c r="F1508" s="117">
        <v>9.11</v>
      </c>
      <c r="G1508" s="117">
        <v>11.48</v>
      </c>
    </row>
    <row r="1509" spans="1:7" x14ac:dyDescent="0.35">
      <c r="A1509" s="117" t="s">
        <v>8055</v>
      </c>
      <c r="B1509" s="117" t="s">
        <v>8056</v>
      </c>
      <c r="C1509" s="117" t="s">
        <v>118</v>
      </c>
      <c r="D1509" s="117">
        <v>2</v>
      </c>
      <c r="E1509" s="117">
        <v>40</v>
      </c>
      <c r="F1509" s="117">
        <v>9.11</v>
      </c>
      <c r="G1509" s="117">
        <v>11.48</v>
      </c>
    </row>
    <row r="1510" spans="1:7" x14ac:dyDescent="0.35">
      <c r="A1510" s="117" t="s">
        <v>8057</v>
      </c>
      <c r="B1510" s="117" t="s">
        <v>8058</v>
      </c>
      <c r="C1510" s="117" t="s">
        <v>118</v>
      </c>
      <c r="D1510" s="117">
        <v>2</v>
      </c>
      <c r="E1510" s="117">
        <v>115</v>
      </c>
      <c r="F1510" s="117">
        <v>9.11</v>
      </c>
      <c r="G1510" s="117">
        <v>11.48</v>
      </c>
    </row>
    <row r="1511" spans="1:7" x14ac:dyDescent="0.35">
      <c r="A1511" s="117" t="s">
        <v>8059</v>
      </c>
      <c r="B1511" s="117" t="s">
        <v>8060</v>
      </c>
      <c r="C1511" s="117" t="s">
        <v>118</v>
      </c>
      <c r="D1511" s="117">
        <v>2</v>
      </c>
      <c r="E1511" s="117">
        <v>120</v>
      </c>
      <c r="F1511" s="117">
        <v>9.11</v>
      </c>
      <c r="G1511" s="117">
        <v>11.48</v>
      </c>
    </row>
    <row r="1512" spans="1:7" x14ac:dyDescent="0.35">
      <c r="A1512" s="117" t="s">
        <v>8061</v>
      </c>
      <c r="B1512" s="117" t="s">
        <v>8062</v>
      </c>
      <c r="C1512" s="117" t="s">
        <v>118</v>
      </c>
      <c r="D1512" s="117">
        <v>2</v>
      </c>
      <c r="E1512" s="117">
        <v>48</v>
      </c>
      <c r="F1512" s="117">
        <v>9.11</v>
      </c>
      <c r="G1512" s="117">
        <v>11.48</v>
      </c>
    </row>
    <row r="1513" spans="1:7" x14ac:dyDescent="0.35">
      <c r="A1513" s="117" t="s">
        <v>8063</v>
      </c>
      <c r="B1513" s="117" t="s">
        <v>8064</v>
      </c>
      <c r="C1513" s="117" t="s">
        <v>118</v>
      </c>
      <c r="D1513" s="117">
        <v>2</v>
      </c>
      <c r="E1513" s="117">
        <v>40</v>
      </c>
      <c r="F1513" s="117">
        <v>9.11</v>
      </c>
      <c r="G1513" s="117">
        <v>11.48</v>
      </c>
    </row>
    <row r="1514" spans="1:7" x14ac:dyDescent="0.35">
      <c r="A1514" s="117" t="s">
        <v>8065</v>
      </c>
      <c r="B1514" s="117" t="s">
        <v>8066</v>
      </c>
      <c r="C1514" s="117" t="s">
        <v>118</v>
      </c>
      <c r="D1514" s="117">
        <v>2</v>
      </c>
      <c r="E1514" s="117">
        <v>35</v>
      </c>
      <c r="F1514" s="117">
        <v>9.11</v>
      </c>
      <c r="G1514" s="117">
        <v>11.48</v>
      </c>
    </row>
    <row r="1515" spans="1:7" x14ac:dyDescent="0.35">
      <c r="A1515" s="117" t="s">
        <v>8067</v>
      </c>
      <c r="B1515" s="117" t="s">
        <v>8068</v>
      </c>
      <c r="C1515" s="117" t="s">
        <v>118</v>
      </c>
      <c r="D1515" s="117">
        <v>3</v>
      </c>
      <c r="E1515" s="117">
        <v>410</v>
      </c>
      <c r="F1515" s="117">
        <v>9.11</v>
      </c>
      <c r="G1515" s="117">
        <v>11.48</v>
      </c>
    </row>
    <row r="1516" spans="1:7" x14ac:dyDescent="0.35">
      <c r="A1516" s="117" t="s">
        <v>8069</v>
      </c>
      <c r="B1516" s="117" t="s">
        <v>8070</v>
      </c>
      <c r="C1516" s="117" t="s">
        <v>118</v>
      </c>
      <c r="D1516" s="117">
        <v>2</v>
      </c>
      <c r="E1516" s="117">
        <v>12</v>
      </c>
      <c r="F1516" s="117">
        <v>9.11</v>
      </c>
      <c r="G1516" s="117">
        <v>11.48</v>
      </c>
    </row>
    <row r="1517" spans="1:7" x14ac:dyDescent="0.35">
      <c r="A1517" s="117" t="s">
        <v>8071</v>
      </c>
      <c r="B1517" s="117" t="s">
        <v>8072</v>
      </c>
      <c r="C1517" s="117" t="s">
        <v>118</v>
      </c>
      <c r="D1517" s="117">
        <v>3</v>
      </c>
      <c r="E1517" s="117">
        <v>55</v>
      </c>
      <c r="F1517" s="117">
        <v>9.11</v>
      </c>
      <c r="G1517" s="117">
        <v>11.48</v>
      </c>
    </row>
    <row r="1518" spans="1:7" x14ac:dyDescent="0.35">
      <c r="A1518" s="117" t="s">
        <v>8073</v>
      </c>
      <c r="B1518" s="117" t="s">
        <v>8074</v>
      </c>
      <c r="C1518" s="117" t="s">
        <v>118</v>
      </c>
      <c r="D1518" s="117">
        <v>2</v>
      </c>
      <c r="E1518" s="117">
        <v>40</v>
      </c>
      <c r="F1518" s="117">
        <v>9.11</v>
      </c>
      <c r="G1518" s="117">
        <v>11.48</v>
      </c>
    </row>
    <row r="1519" spans="1:7" x14ac:dyDescent="0.35">
      <c r="A1519" s="117" t="s">
        <v>8075</v>
      </c>
      <c r="B1519" s="117" t="s">
        <v>8076</v>
      </c>
      <c r="C1519" s="117" t="s">
        <v>118</v>
      </c>
      <c r="D1519" s="117">
        <v>3</v>
      </c>
      <c r="E1519" s="117">
        <v>80</v>
      </c>
      <c r="F1519" s="117">
        <v>9.11</v>
      </c>
      <c r="G1519" s="117">
        <v>11.48</v>
      </c>
    </row>
    <row r="1520" spans="1:7" x14ac:dyDescent="0.35">
      <c r="A1520" s="117" t="s">
        <v>8077</v>
      </c>
      <c r="B1520" s="117" t="s">
        <v>8078</v>
      </c>
      <c r="C1520" s="117" t="s">
        <v>118</v>
      </c>
      <c r="D1520" s="117">
        <v>2</v>
      </c>
      <c r="E1520" s="117">
        <v>60</v>
      </c>
      <c r="F1520" s="117">
        <v>9.11</v>
      </c>
      <c r="G1520" s="117">
        <v>11.48</v>
      </c>
    </row>
    <row r="1521" spans="1:7" x14ac:dyDescent="0.35">
      <c r="A1521" s="117" t="s">
        <v>8079</v>
      </c>
      <c r="B1521" s="117" t="s">
        <v>8080</v>
      </c>
      <c r="C1521" s="117" t="s">
        <v>118</v>
      </c>
      <c r="D1521" s="117">
        <v>2</v>
      </c>
      <c r="E1521" s="117">
        <v>40</v>
      </c>
      <c r="F1521" s="117">
        <v>9.11</v>
      </c>
      <c r="G1521" s="117">
        <v>11.48</v>
      </c>
    </row>
    <row r="1522" spans="1:7" x14ac:dyDescent="0.35">
      <c r="A1522" s="117" t="s">
        <v>8081</v>
      </c>
      <c r="B1522" s="117" t="s">
        <v>8082</v>
      </c>
      <c r="C1522" s="117" t="s">
        <v>118</v>
      </c>
      <c r="D1522" s="117">
        <v>3</v>
      </c>
      <c r="E1522" s="117">
        <v>40</v>
      </c>
      <c r="F1522" s="117">
        <v>9.11</v>
      </c>
      <c r="G1522" s="117">
        <v>11.48</v>
      </c>
    </row>
    <row r="1523" spans="1:7" x14ac:dyDescent="0.35">
      <c r="A1523" s="117" t="s">
        <v>8083</v>
      </c>
      <c r="B1523" s="117" t="s">
        <v>8084</v>
      </c>
      <c r="C1523" s="117" t="s">
        <v>118</v>
      </c>
      <c r="D1523" s="117">
        <v>3</v>
      </c>
      <c r="E1523" s="117">
        <v>60</v>
      </c>
      <c r="F1523" s="117">
        <v>9.11</v>
      </c>
      <c r="G1523" s="117">
        <v>11.48</v>
      </c>
    </row>
    <row r="1524" spans="1:7" x14ac:dyDescent="0.35">
      <c r="A1524" s="117" t="s">
        <v>8085</v>
      </c>
      <c r="B1524" s="117" t="s">
        <v>8086</v>
      </c>
      <c r="C1524" s="117" t="s">
        <v>118</v>
      </c>
      <c r="D1524" s="117">
        <v>3</v>
      </c>
      <c r="E1524" s="117">
        <v>60</v>
      </c>
      <c r="F1524" s="117">
        <v>9.11</v>
      </c>
      <c r="G1524" s="117">
        <v>11.48</v>
      </c>
    </row>
    <row r="1525" spans="1:7" x14ac:dyDescent="0.35">
      <c r="A1525" s="117" t="s">
        <v>8087</v>
      </c>
      <c r="B1525" s="117" t="s">
        <v>8088</v>
      </c>
      <c r="C1525" s="117" t="s">
        <v>118</v>
      </c>
      <c r="D1525" s="117">
        <v>2</v>
      </c>
      <c r="E1525" s="117">
        <v>40</v>
      </c>
      <c r="F1525" s="117">
        <v>9.11</v>
      </c>
      <c r="G1525" s="117">
        <v>11.48</v>
      </c>
    </row>
    <row r="1526" spans="1:7" x14ac:dyDescent="0.35">
      <c r="A1526" s="117" t="s">
        <v>8089</v>
      </c>
      <c r="B1526" s="117" t="s">
        <v>8090</v>
      </c>
      <c r="C1526" s="117" t="s">
        <v>118</v>
      </c>
      <c r="D1526" s="117">
        <v>2</v>
      </c>
      <c r="E1526" s="117">
        <v>40</v>
      </c>
      <c r="F1526" s="117">
        <v>9.11</v>
      </c>
      <c r="G1526" s="117">
        <v>11.48</v>
      </c>
    </row>
    <row r="1527" spans="1:7" x14ac:dyDescent="0.35">
      <c r="A1527" s="117" t="s">
        <v>8091</v>
      </c>
      <c r="B1527" s="117" t="s">
        <v>8092</v>
      </c>
      <c r="C1527" s="117" t="s">
        <v>118</v>
      </c>
      <c r="D1527" s="117">
        <v>2</v>
      </c>
      <c r="E1527" s="117">
        <v>200</v>
      </c>
      <c r="F1527" s="117">
        <v>9.11</v>
      </c>
      <c r="G1527" s="117">
        <v>11.48</v>
      </c>
    </row>
    <row r="1528" spans="1:7" x14ac:dyDescent="0.35">
      <c r="A1528" s="117" t="s">
        <v>8093</v>
      </c>
      <c r="B1528" s="117" t="s">
        <v>8094</v>
      </c>
      <c r="C1528" s="117" t="s">
        <v>118</v>
      </c>
      <c r="D1528" s="117">
        <v>2</v>
      </c>
      <c r="E1528" s="117">
        <v>100</v>
      </c>
      <c r="F1528" s="117">
        <v>9.11</v>
      </c>
      <c r="G1528" s="117">
        <v>11.48</v>
      </c>
    </row>
    <row r="1529" spans="1:7" x14ac:dyDescent="0.35">
      <c r="A1529" s="117" t="s">
        <v>8095</v>
      </c>
      <c r="B1529" s="117" t="s">
        <v>8096</v>
      </c>
      <c r="C1529" s="117" t="s">
        <v>118</v>
      </c>
      <c r="D1529" s="117">
        <v>2</v>
      </c>
      <c r="E1529" s="117">
        <v>200</v>
      </c>
      <c r="F1529" s="117">
        <v>9.11</v>
      </c>
      <c r="G1529" s="117">
        <v>11.48</v>
      </c>
    </row>
    <row r="1530" spans="1:7" x14ac:dyDescent="0.35">
      <c r="A1530" s="117" t="s">
        <v>8097</v>
      </c>
      <c r="B1530" s="117" t="s">
        <v>8098</v>
      </c>
      <c r="C1530" s="117" t="s">
        <v>118</v>
      </c>
      <c r="D1530" s="117">
        <v>4</v>
      </c>
      <c r="E1530" s="117">
        <v>240</v>
      </c>
      <c r="F1530" s="117">
        <v>9.11</v>
      </c>
      <c r="G1530" s="117">
        <v>11.48</v>
      </c>
    </row>
    <row r="1531" spans="1:7" x14ac:dyDescent="0.35">
      <c r="A1531" s="117" t="s">
        <v>8099</v>
      </c>
      <c r="B1531" s="117" t="s">
        <v>8100</v>
      </c>
      <c r="C1531" s="117" t="s">
        <v>118</v>
      </c>
      <c r="D1531" s="117">
        <v>4</v>
      </c>
      <c r="E1531" s="117">
        <v>200</v>
      </c>
      <c r="F1531" s="117">
        <v>9.11</v>
      </c>
      <c r="G1531" s="117">
        <v>11.48</v>
      </c>
    </row>
    <row r="1532" spans="1:7" x14ac:dyDescent="0.35">
      <c r="A1532" s="117" t="s">
        <v>8101</v>
      </c>
      <c r="B1532" s="117" t="s">
        <v>8102</v>
      </c>
      <c r="C1532" s="117" t="s">
        <v>118</v>
      </c>
      <c r="D1532" s="117">
        <v>3</v>
      </c>
      <c r="E1532" s="117">
        <v>105</v>
      </c>
      <c r="F1532" s="117">
        <v>9.11</v>
      </c>
      <c r="G1532" s="117">
        <v>11.48</v>
      </c>
    </row>
    <row r="1533" spans="1:7" x14ac:dyDescent="0.35">
      <c r="A1533" s="117" t="s">
        <v>8103</v>
      </c>
      <c r="B1533" s="117" t="s">
        <v>8104</v>
      </c>
      <c r="C1533" s="117" t="s">
        <v>118</v>
      </c>
      <c r="D1533" s="117">
        <v>2</v>
      </c>
      <c r="E1533" s="117">
        <v>80</v>
      </c>
      <c r="F1533" s="117">
        <v>9.11</v>
      </c>
      <c r="G1533" s="117">
        <v>11.48</v>
      </c>
    </row>
    <row r="1534" spans="1:7" x14ac:dyDescent="0.35">
      <c r="A1534" s="117" t="s">
        <v>8105</v>
      </c>
      <c r="B1534" s="117" t="s">
        <v>8106</v>
      </c>
      <c r="C1534" s="117" t="s">
        <v>120</v>
      </c>
      <c r="D1534" s="117">
        <v>1</v>
      </c>
      <c r="E1534" s="117">
        <v>25</v>
      </c>
      <c r="F1534" s="117">
        <v>8.09</v>
      </c>
      <c r="G1534" s="117">
        <v>9.3000000000000007</v>
      </c>
    </row>
    <row r="1535" spans="1:7" x14ac:dyDescent="0.35">
      <c r="A1535" s="117" t="s">
        <v>8107</v>
      </c>
      <c r="B1535" s="117" t="s">
        <v>8108</v>
      </c>
      <c r="C1535" s="117" t="s">
        <v>120</v>
      </c>
      <c r="D1535" s="117">
        <v>1</v>
      </c>
      <c r="E1535" s="117">
        <v>25</v>
      </c>
      <c r="F1535" s="117">
        <v>8.09</v>
      </c>
      <c r="G1535" s="117">
        <v>9.3000000000000007</v>
      </c>
    </row>
    <row r="1536" spans="1:7" x14ac:dyDescent="0.35">
      <c r="A1536" s="117" t="s">
        <v>8109</v>
      </c>
      <c r="B1536" s="117" t="s">
        <v>8110</v>
      </c>
      <c r="C1536" s="117" t="s">
        <v>120</v>
      </c>
      <c r="D1536" s="117">
        <v>1</v>
      </c>
      <c r="E1536" s="117">
        <v>65</v>
      </c>
      <c r="F1536" s="117">
        <v>8.09</v>
      </c>
      <c r="G1536" s="117">
        <v>9.3000000000000007</v>
      </c>
    </row>
    <row r="1537" spans="1:7" x14ac:dyDescent="0.35">
      <c r="A1537" s="117" t="s">
        <v>8111</v>
      </c>
      <c r="B1537" s="117" t="s">
        <v>8112</v>
      </c>
      <c r="C1537" s="117" t="s">
        <v>120</v>
      </c>
      <c r="D1537" s="117">
        <v>1</v>
      </c>
      <c r="E1537" s="117">
        <v>30</v>
      </c>
      <c r="F1537" s="117">
        <v>8.09</v>
      </c>
      <c r="G1537" s="117">
        <v>9.3000000000000007</v>
      </c>
    </row>
    <row r="1538" spans="1:7" x14ac:dyDescent="0.35">
      <c r="A1538" s="117" t="s">
        <v>8113</v>
      </c>
      <c r="B1538" s="117" t="s">
        <v>8114</v>
      </c>
      <c r="C1538" s="117" t="s">
        <v>120</v>
      </c>
      <c r="D1538" s="117">
        <v>1</v>
      </c>
      <c r="E1538" s="117">
        <v>60</v>
      </c>
      <c r="F1538" s="117">
        <v>8.09</v>
      </c>
      <c r="G1538" s="117">
        <v>9.3000000000000007</v>
      </c>
    </row>
    <row r="1539" spans="1:7" x14ac:dyDescent="0.35">
      <c r="A1539" s="117" t="s">
        <v>8115</v>
      </c>
      <c r="B1539" s="117" t="s">
        <v>8116</v>
      </c>
      <c r="C1539" s="117" t="s">
        <v>120</v>
      </c>
      <c r="D1539" s="117">
        <v>1</v>
      </c>
      <c r="E1539" s="117">
        <v>75</v>
      </c>
      <c r="F1539" s="117">
        <v>8.09</v>
      </c>
      <c r="G1539" s="117">
        <v>9.3000000000000007</v>
      </c>
    </row>
    <row r="1540" spans="1:7" x14ac:dyDescent="0.35">
      <c r="A1540" s="117" t="s">
        <v>8117</v>
      </c>
      <c r="B1540" s="117" t="s">
        <v>8118</v>
      </c>
      <c r="C1540" s="117" t="s">
        <v>120</v>
      </c>
      <c r="D1540" s="117">
        <v>2</v>
      </c>
      <c r="E1540" s="117">
        <v>168</v>
      </c>
      <c r="F1540" s="117">
        <v>8.09</v>
      </c>
      <c r="G1540" s="117">
        <v>9.3000000000000007</v>
      </c>
    </row>
    <row r="1541" spans="1:7" x14ac:dyDescent="0.35">
      <c r="A1541" s="117" t="s">
        <v>8119</v>
      </c>
      <c r="B1541" s="117" t="s">
        <v>8120</v>
      </c>
      <c r="C1541" s="117" t="s">
        <v>120</v>
      </c>
      <c r="D1541" s="117">
        <v>2</v>
      </c>
      <c r="E1541" s="117">
        <v>40</v>
      </c>
      <c r="F1541" s="117">
        <v>8.09</v>
      </c>
      <c r="G1541" s="117">
        <v>9.3000000000000007</v>
      </c>
    </row>
    <row r="1542" spans="1:7" x14ac:dyDescent="0.35">
      <c r="A1542" s="117" t="s">
        <v>8121</v>
      </c>
      <c r="B1542" s="117" t="s">
        <v>8122</v>
      </c>
      <c r="C1542" s="117" t="s">
        <v>120</v>
      </c>
      <c r="D1542" s="117">
        <v>2</v>
      </c>
      <c r="E1542" s="117">
        <v>16</v>
      </c>
      <c r="F1542" s="117">
        <v>8.09</v>
      </c>
      <c r="G1542" s="117">
        <v>9.3000000000000007</v>
      </c>
    </row>
    <row r="1543" spans="1:7" x14ac:dyDescent="0.35">
      <c r="A1543" s="117" t="s">
        <v>8123</v>
      </c>
      <c r="B1543" s="117" t="s">
        <v>8124</v>
      </c>
      <c r="C1543" s="117" t="s">
        <v>120</v>
      </c>
      <c r="D1543" s="117">
        <v>1</v>
      </c>
      <c r="E1543" s="117">
        <v>410</v>
      </c>
      <c r="F1543" s="117">
        <v>8.09</v>
      </c>
      <c r="G1543" s="117">
        <v>9.3000000000000007</v>
      </c>
    </row>
    <row r="1544" spans="1:7" x14ac:dyDescent="0.35">
      <c r="A1544" s="117" t="s">
        <v>8125</v>
      </c>
      <c r="B1544" s="117" t="s">
        <v>8126</v>
      </c>
      <c r="C1544" s="117" t="s">
        <v>120</v>
      </c>
      <c r="D1544" s="117">
        <v>2</v>
      </c>
      <c r="E1544" s="117">
        <v>30</v>
      </c>
      <c r="F1544" s="117">
        <v>8.09</v>
      </c>
      <c r="G1544" s="117">
        <v>9.3000000000000007</v>
      </c>
    </row>
    <row r="1545" spans="1:7" x14ac:dyDescent="0.35">
      <c r="A1545" s="117" t="s">
        <v>8127</v>
      </c>
      <c r="B1545" s="117" t="s">
        <v>8128</v>
      </c>
      <c r="C1545" s="117" t="s">
        <v>120</v>
      </c>
      <c r="D1545" s="117">
        <v>1</v>
      </c>
      <c r="E1545" s="117">
        <v>360</v>
      </c>
      <c r="F1545" s="117">
        <v>8.09</v>
      </c>
      <c r="G1545" s="117">
        <v>9.3000000000000007</v>
      </c>
    </row>
    <row r="1546" spans="1:7" x14ac:dyDescent="0.35">
      <c r="A1546" s="117" t="s">
        <v>8129</v>
      </c>
      <c r="B1546" s="117" t="s">
        <v>8130</v>
      </c>
      <c r="C1546" s="117" t="s">
        <v>120</v>
      </c>
      <c r="D1546" s="117">
        <v>3</v>
      </c>
      <c r="E1546" s="117">
        <v>225</v>
      </c>
      <c r="F1546" s="117">
        <v>8.09</v>
      </c>
      <c r="G1546" s="117">
        <v>9.3000000000000007</v>
      </c>
    </row>
    <row r="1547" spans="1:7" x14ac:dyDescent="0.35">
      <c r="A1547" s="117" t="s">
        <v>8131</v>
      </c>
      <c r="B1547" s="117" t="s">
        <v>8132</v>
      </c>
      <c r="C1547" s="117" t="s">
        <v>120</v>
      </c>
      <c r="D1547" s="117">
        <v>1</v>
      </c>
      <c r="E1547" s="117">
        <v>20</v>
      </c>
      <c r="F1547" s="117">
        <v>8.09</v>
      </c>
      <c r="G1547" s="117">
        <v>9.3000000000000007</v>
      </c>
    </row>
    <row r="1548" spans="1:7" x14ac:dyDescent="0.35">
      <c r="A1548" s="117" t="s">
        <v>8133</v>
      </c>
      <c r="B1548" s="117" t="s">
        <v>8134</v>
      </c>
      <c r="C1548" s="117" t="s">
        <v>120</v>
      </c>
      <c r="D1548" s="117">
        <v>1</v>
      </c>
      <c r="E1548" s="117">
        <v>30</v>
      </c>
      <c r="F1548" s="117">
        <v>8.09</v>
      </c>
      <c r="G1548" s="117">
        <v>9.3000000000000007</v>
      </c>
    </row>
    <row r="1549" spans="1:7" x14ac:dyDescent="0.35">
      <c r="A1549" s="117" t="s">
        <v>8135</v>
      </c>
      <c r="B1549" s="117" t="s">
        <v>8136</v>
      </c>
      <c r="C1549" s="117" t="s">
        <v>120</v>
      </c>
      <c r="D1549" s="117">
        <v>1</v>
      </c>
      <c r="E1549" s="117">
        <v>15</v>
      </c>
      <c r="F1549" s="117">
        <v>8.09</v>
      </c>
      <c r="G1549" s="117">
        <v>9.3000000000000007</v>
      </c>
    </row>
    <row r="1550" spans="1:7" x14ac:dyDescent="0.35">
      <c r="A1550" s="117" t="s">
        <v>8137</v>
      </c>
      <c r="B1550" s="117" t="s">
        <v>8138</v>
      </c>
      <c r="C1550" s="117" t="s">
        <v>120</v>
      </c>
      <c r="D1550" s="117">
        <v>3</v>
      </c>
      <c r="E1550" s="117">
        <v>18</v>
      </c>
      <c r="F1550" s="117">
        <v>8.09</v>
      </c>
      <c r="G1550" s="117">
        <v>9.3000000000000007</v>
      </c>
    </row>
    <row r="1551" spans="1:7" x14ac:dyDescent="0.35">
      <c r="A1551" s="117" t="s">
        <v>8139</v>
      </c>
      <c r="B1551" s="117" t="s">
        <v>8140</v>
      </c>
      <c r="C1551" s="117" t="s">
        <v>120</v>
      </c>
      <c r="D1551" s="117">
        <v>3</v>
      </c>
      <c r="E1551" s="117">
        <v>18</v>
      </c>
      <c r="F1551" s="117">
        <v>8.09</v>
      </c>
      <c r="G1551" s="117">
        <v>9.3000000000000007</v>
      </c>
    </row>
    <row r="1552" spans="1:7" x14ac:dyDescent="0.35">
      <c r="A1552" s="117" t="s">
        <v>8141</v>
      </c>
      <c r="B1552" s="117" t="s">
        <v>8142</v>
      </c>
      <c r="C1552" s="117" t="s">
        <v>120</v>
      </c>
      <c r="D1552" s="117">
        <v>3</v>
      </c>
      <c r="E1552" s="117">
        <v>12</v>
      </c>
      <c r="F1552" s="117">
        <v>8.09</v>
      </c>
      <c r="G1552" s="117">
        <v>9.3000000000000007</v>
      </c>
    </row>
    <row r="1553" spans="1:7" x14ac:dyDescent="0.35">
      <c r="A1553" s="117" t="s">
        <v>8143</v>
      </c>
      <c r="B1553" s="117" t="s">
        <v>8144</v>
      </c>
      <c r="C1553" s="117" t="s">
        <v>120</v>
      </c>
      <c r="D1553" s="117">
        <v>3</v>
      </c>
      <c r="E1553" s="117">
        <v>9</v>
      </c>
      <c r="F1553" s="117">
        <v>8.09</v>
      </c>
      <c r="G1553" s="117">
        <v>9.3000000000000007</v>
      </c>
    </row>
    <row r="1554" spans="1:7" x14ac:dyDescent="0.35">
      <c r="A1554" s="117" t="s">
        <v>8145</v>
      </c>
      <c r="B1554" s="117" t="s">
        <v>8146</v>
      </c>
      <c r="C1554" s="117" t="s">
        <v>120</v>
      </c>
      <c r="D1554" s="117">
        <v>1</v>
      </c>
      <c r="E1554" s="117">
        <v>15</v>
      </c>
      <c r="F1554" s="117">
        <v>8.09</v>
      </c>
      <c r="G1554" s="117">
        <v>9.3000000000000007</v>
      </c>
    </row>
    <row r="1555" spans="1:7" x14ac:dyDescent="0.35">
      <c r="A1555" s="117" t="s">
        <v>8147</v>
      </c>
      <c r="B1555" s="117" t="s">
        <v>8148</v>
      </c>
      <c r="C1555" s="117" t="s">
        <v>120</v>
      </c>
      <c r="D1555" s="117">
        <v>1</v>
      </c>
      <c r="E1555" s="117">
        <v>12</v>
      </c>
      <c r="F1555" s="117">
        <v>8.09</v>
      </c>
      <c r="G1555" s="117">
        <v>9.3000000000000007</v>
      </c>
    </row>
    <row r="1556" spans="1:7" x14ac:dyDescent="0.35">
      <c r="A1556" s="117" t="s">
        <v>8149</v>
      </c>
      <c r="B1556" s="117" t="s">
        <v>8150</v>
      </c>
      <c r="C1556" s="117" t="s">
        <v>120</v>
      </c>
      <c r="D1556" s="117">
        <v>1</v>
      </c>
      <c r="E1556" s="117">
        <v>9</v>
      </c>
      <c r="F1556" s="117">
        <v>8.09</v>
      </c>
      <c r="G1556" s="117">
        <v>9.3000000000000007</v>
      </c>
    </row>
    <row r="1557" spans="1:7" x14ac:dyDescent="0.35">
      <c r="A1557" s="117" t="s">
        <v>8151</v>
      </c>
      <c r="B1557" s="117" t="s">
        <v>8152</v>
      </c>
      <c r="C1557" s="117" t="s">
        <v>120</v>
      </c>
      <c r="D1557" s="117">
        <v>1</v>
      </c>
      <c r="E1557" s="117">
        <v>20</v>
      </c>
      <c r="F1557" s="117">
        <v>8.09</v>
      </c>
      <c r="G1557" s="117">
        <v>9.3000000000000007</v>
      </c>
    </row>
    <row r="1558" spans="1:7" x14ac:dyDescent="0.35">
      <c r="A1558" s="117" t="s">
        <v>8153</v>
      </c>
      <c r="B1558" s="117" t="s">
        <v>8154</v>
      </c>
      <c r="C1558" s="117" t="s">
        <v>120</v>
      </c>
      <c r="D1558" s="117">
        <v>1</v>
      </c>
      <c r="E1558" s="117">
        <v>25</v>
      </c>
      <c r="F1558" s="117">
        <v>8.09</v>
      </c>
      <c r="G1558" s="117">
        <v>9.3000000000000007</v>
      </c>
    </row>
    <row r="1559" spans="1:7" x14ac:dyDescent="0.35">
      <c r="A1559" s="117" t="s">
        <v>8155</v>
      </c>
      <c r="B1559" s="117" t="s">
        <v>8156</v>
      </c>
      <c r="C1559" s="117" t="s">
        <v>120</v>
      </c>
      <c r="D1559" s="117">
        <v>1</v>
      </c>
      <c r="E1559" s="117">
        <v>20</v>
      </c>
      <c r="F1559" s="117">
        <v>8.09</v>
      </c>
      <c r="G1559" s="117">
        <v>9.3000000000000007</v>
      </c>
    </row>
    <row r="1560" spans="1:7" x14ac:dyDescent="0.35">
      <c r="A1560" s="117" t="s">
        <v>8157</v>
      </c>
      <c r="B1560" s="117" t="s">
        <v>8158</v>
      </c>
      <c r="C1560" s="117" t="s">
        <v>120</v>
      </c>
      <c r="D1560" s="117">
        <v>1</v>
      </c>
      <c r="E1560" s="117">
        <v>25</v>
      </c>
      <c r="F1560" s="117">
        <v>8.09</v>
      </c>
      <c r="G1560" s="117">
        <v>9.3000000000000007</v>
      </c>
    </row>
    <row r="1561" spans="1:7" x14ac:dyDescent="0.35">
      <c r="A1561" s="117" t="s">
        <v>8159</v>
      </c>
      <c r="B1561" s="117" t="s">
        <v>8160</v>
      </c>
      <c r="C1561" s="117" t="s">
        <v>120</v>
      </c>
      <c r="D1561" s="117">
        <v>2</v>
      </c>
      <c r="E1561" s="117">
        <v>20</v>
      </c>
      <c r="F1561" s="117">
        <v>8.09</v>
      </c>
      <c r="G1561" s="117">
        <v>9.3000000000000007</v>
      </c>
    </row>
    <row r="1562" spans="1:7" x14ac:dyDescent="0.35">
      <c r="A1562" s="117" t="s">
        <v>8161</v>
      </c>
      <c r="B1562" s="117" t="s">
        <v>8162</v>
      </c>
      <c r="C1562" s="117" t="s">
        <v>120</v>
      </c>
      <c r="D1562" s="117">
        <v>2</v>
      </c>
      <c r="E1562" s="117">
        <v>30</v>
      </c>
      <c r="F1562" s="117">
        <v>8.09</v>
      </c>
      <c r="G1562" s="117">
        <v>9.3000000000000007</v>
      </c>
    </row>
    <row r="1563" spans="1:7" x14ac:dyDescent="0.35">
      <c r="A1563" s="117" t="s">
        <v>8163</v>
      </c>
      <c r="B1563" s="117" t="s">
        <v>3536</v>
      </c>
      <c r="C1563" s="117" t="s">
        <v>120</v>
      </c>
      <c r="D1563" s="117">
        <v>2</v>
      </c>
      <c r="E1563" s="117">
        <v>25</v>
      </c>
      <c r="F1563" s="117">
        <v>8.09</v>
      </c>
      <c r="G1563" s="117">
        <v>9.3000000000000007</v>
      </c>
    </row>
    <row r="1564" spans="1:7" x14ac:dyDescent="0.35">
      <c r="A1564" s="117" t="s">
        <v>8164</v>
      </c>
      <c r="B1564" s="117" t="s">
        <v>8165</v>
      </c>
      <c r="C1564" s="117" t="s">
        <v>120</v>
      </c>
      <c r="D1564" s="117">
        <v>3</v>
      </c>
      <c r="E1564" s="117">
        <v>20</v>
      </c>
      <c r="F1564" s="117">
        <v>8.09</v>
      </c>
      <c r="G1564" s="117">
        <v>9.3000000000000007</v>
      </c>
    </row>
    <row r="1565" spans="1:7" x14ac:dyDescent="0.35">
      <c r="A1565" s="117" t="s">
        <v>8166</v>
      </c>
      <c r="B1565" s="117" t="s">
        <v>8167</v>
      </c>
      <c r="C1565" s="117" t="s">
        <v>120</v>
      </c>
      <c r="D1565" s="117">
        <v>3</v>
      </c>
      <c r="E1565" s="117">
        <v>20</v>
      </c>
      <c r="F1565" s="117">
        <v>8.09</v>
      </c>
      <c r="G1565" s="117">
        <v>9.3000000000000007</v>
      </c>
    </row>
    <row r="1566" spans="1:7" x14ac:dyDescent="0.35">
      <c r="A1566" s="117" t="s">
        <v>8168</v>
      </c>
      <c r="B1566" s="117" t="s">
        <v>8169</v>
      </c>
      <c r="C1566" s="117" t="s">
        <v>120</v>
      </c>
      <c r="D1566" s="117">
        <v>2</v>
      </c>
      <c r="E1566" s="117">
        <v>25</v>
      </c>
      <c r="F1566" s="117">
        <v>8.09</v>
      </c>
      <c r="G1566" s="117">
        <v>9.3000000000000007</v>
      </c>
    </row>
    <row r="1567" spans="1:7" x14ac:dyDescent="0.35">
      <c r="A1567" s="117" t="s">
        <v>8170</v>
      </c>
      <c r="B1567" s="117" t="s">
        <v>8171</v>
      </c>
      <c r="C1567" s="117" t="s">
        <v>120</v>
      </c>
      <c r="D1567" s="117">
        <v>1</v>
      </c>
      <c r="E1567" s="117">
        <v>35</v>
      </c>
      <c r="F1567" s="117">
        <v>8.09</v>
      </c>
      <c r="G1567" s="117">
        <v>9.3000000000000007</v>
      </c>
    </row>
    <row r="1568" spans="1:7" x14ac:dyDescent="0.35">
      <c r="A1568" s="117" t="s">
        <v>8172</v>
      </c>
      <c r="B1568" s="117" t="s">
        <v>3449</v>
      </c>
      <c r="C1568" s="117" t="s">
        <v>120</v>
      </c>
      <c r="D1568" s="117">
        <v>1</v>
      </c>
      <c r="E1568" s="117">
        <v>40</v>
      </c>
      <c r="F1568" s="117">
        <v>8.09</v>
      </c>
      <c r="G1568" s="117">
        <v>9.3000000000000007</v>
      </c>
    </row>
    <row r="1569" spans="1:7" x14ac:dyDescent="0.35">
      <c r="A1569" s="117" t="s">
        <v>8173</v>
      </c>
      <c r="B1569" s="117" t="s">
        <v>8174</v>
      </c>
      <c r="C1569" s="117" t="s">
        <v>120</v>
      </c>
      <c r="D1569" s="117">
        <v>1</v>
      </c>
      <c r="E1569" s="117">
        <v>50</v>
      </c>
      <c r="F1569" s="117">
        <v>8.09</v>
      </c>
      <c r="G1569" s="117">
        <v>9.3000000000000007</v>
      </c>
    </row>
    <row r="1570" spans="1:7" x14ac:dyDescent="0.35">
      <c r="A1570" s="117" t="s">
        <v>8175</v>
      </c>
      <c r="B1570" s="117" t="s">
        <v>8176</v>
      </c>
      <c r="C1570" s="117" t="s">
        <v>120</v>
      </c>
      <c r="D1570" s="117">
        <v>1</v>
      </c>
      <c r="E1570" s="117">
        <v>10</v>
      </c>
      <c r="F1570" s="117">
        <v>8.09</v>
      </c>
      <c r="G1570" s="117">
        <v>9.3000000000000007</v>
      </c>
    </row>
    <row r="1571" spans="1:7" x14ac:dyDescent="0.35">
      <c r="A1571" s="117" t="s">
        <v>8177</v>
      </c>
      <c r="B1571" s="117" t="s">
        <v>8178</v>
      </c>
      <c r="C1571" s="117" t="s">
        <v>120</v>
      </c>
      <c r="D1571" s="117">
        <v>1</v>
      </c>
      <c r="E1571" s="117">
        <v>40</v>
      </c>
      <c r="F1571" s="117">
        <v>8.09</v>
      </c>
      <c r="G1571" s="117">
        <v>9.3000000000000007</v>
      </c>
    </row>
    <row r="1572" spans="1:7" x14ac:dyDescent="0.35">
      <c r="A1572" s="117" t="s">
        <v>8179</v>
      </c>
      <c r="B1572" s="117" t="s">
        <v>8180</v>
      </c>
      <c r="C1572" s="117" t="s">
        <v>120</v>
      </c>
      <c r="D1572" s="117">
        <v>1</v>
      </c>
      <c r="E1572" s="117">
        <v>75</v>
      </c>
      <c r="F1572" s="117">
        <v>8.09</v>
      </c>
      <c r="G1572" s="117">
        <v>9.3000000000000007</v>
      </c>
    </row>
    <row r="1573" spans="1:7" x14ac:dyDescent="0.35">
      <c r="A1573" s="117" t="s">
        <v>8181</v>
      </c>
      <c r="B1573" s="117" t="s">
        <v>8182</v>
      </c>
      <c r="C1573" s="117" t="s">
        <v>120</v>
      </c>
      <c r="D1573" s="117">
        <v>1</v>
      </c>
      <c r="E1573" s="117">
        <v>40</v>
      </c>
      <c r="F1573" s="117">
        <v>8.09</v>
      </c>
      <c r="G1573" s="117">
        <v>9.3000000000000007</v>
      </c>
    </row>
    <row r="1574" spans="1:7" x14ac:dyDescent="0.35">
      <c r="A1574" s="117" t="s">
        <v>8183</v>
      </c>
      <c r="B1574" s="117" t="s">
        <v>8184</v>
      </c>
      <c r="C1574" s="117" t="s">
        <v>120</v>
      </c>
      <c r="D1574" s="117">
        <v>1</v>
      </c>
      <c r="E1574" s="117">
        <v>80</v>
      </c>
      <c r="F1574" s="117">
        <v>8.09</v>
      </c>
      <c r="G1574" s="117">
        <v>9.3000000000000007</v>
      </c>
    </row>
    <row r="1575" spans="1:7" x14ac:dyDescent="0.35">
      <c r="A1575" s="117" t="s">
        <v>8185</v>
      </c>
      <c r="B1575" s="117" t="s">
        <v>8186</v>
      </c>
      <c r="C1575" s="117" t="s">
        <v>120</v>
      </c>
      <c r="D1575" s="117">
        <v>1</v>
      </c>
      <c r="E1575" s="117">
        <v>35</v>
      </c>
      <c r="F1575" s="117">
        <v>8.09</v>
      </c>
      <c r="G1575" s="117">
        <v>9.3000000000000007</v>
      </c>
    </row>
    <row r="1576" spans="1:7" x14ac:dyDescent="0.35">
      <c r="A1576" s="117" t="s">
        <v>8187</v>
      </c>
      <c r="B1576" s="117" t="s">
        <v>8188</v>
      </c>
      <c r="C1576" s="117" t="s">
        <v>120</v>
      </c>
      <c r="D1576" s="117">
        <v>1</v>
      </c>
      <c r="E1576" s="117">
        <v>30</v>
      </c>
      <c r="F1576" s="117">
        <v>8.09</v>
      </c>
      <c r="G1576" s="117">
        <v>9.3000000000000007</v>
      </c>
    </row>
    <row r="1577" spans="1:7" x14ac:dyDescent="0.35">
      <c r="A1577" s="117" t="s">
        <v>8189</v>
      </c>
      <c r="B1577" s="117" t="s">
        <v>8190</v>
      </c>
      <c r="C1577" s="117" t="s">
        <v>120</v>
      </c>
      <c r="D1577" s="117">
        <v>1</v>
      </c>
      <c r="E1577" s="117">
        <v>70</v>
      </c>
      <c r="F1577" s="117">
        <v>8.09</v>
      </c>
      <c r="G1577" s="117">
        <v>9.3000000000000007</v>
      </c>
    </row>
    <row r="1578" spans="1:7" x14ac:dyDescent="0.35">
      <c r="A1578" s="117" t="s">
        <v>8191</v>
      </c>
      <c r="B1578" s="117" t="s">
        <v>8192</v>
      </c>
      <c r="C1578" s="117" t="s">
        <v>120</v>
      </c>
      <c r="D1578" s="117">
        <v>1</v>
      </c>
      <c r="E1578" s="117">
        <v>30</v>
      </c>
      <c r="F1578" s="117">
        <v>8.09</v>
      </c>
      <c r="G1578" s="117">
        <v>9.3000000000000007</v>
      </c>
    </row>
    <row r="1579" spans="1:7" x14ac:dyDescent="0.35">
      <c r="A1579" s="117" t="s">
        <v>8193</v>
      </c>
      <c r="B1579" s="117" t="s">
        <v>8194</v>
      </c>
      <c r="C1579" s="117" t="s">
        <v>120</v>
      </c>
      <c r="D1579" s="117">
        <v>1</v>
      </c>
      <c r="E1579" s="117">
        <v>75</v>
      </c>
      <c r="F1579" s="117">
        <v>8.09</v>
      </c>
      <c r="G1579" s="117">
        <v>9.3000000000000007</v>
      </c>
    </row>
    <row r="1580" spans="1:7" x14ac:dyDescent="0.35">
      <c r="A1580" s="117" t="s">
        <v>8195</v>
      </c>
      <c r="B1580" s="117" t="s">
        <v>8196</v>
      </c>
      <c r="C1580" s="117" t="s">
        <v>120</v>
      </c>
      <c r="D1580" s="117">
        <v>1</v>
      </c>
      <c r="E1580" s="117">
        <v>30</v>
      </c>
      <c r="F1580" s="117">
        <v>8.09</v>
      </c>
      <c r="G1580" s="117">
        <v>9.3000000000000007</v>
      </c>
    </row>
    <row r="1581" spans="1:7" x14ac:dyDescent="0.35">
      <c r="A1581" s="117" t="s">
        <v>8197</v>
      </c>
      <c r="B1581" s="117" t="s">
        <v>8198</v>
      </c>
      <c r="C1581" s="117" t="s">
        <v>120</v>
      </c>
      <c r="D1581" s="117">
        <v>1</v>
      </c>
      <c r="E1581" s="117">
        <v>60</v>
      </c>
      <c r="F1581" s="117">
        <v>8.09</v>
      </c>
      <c r="G1581" s="117">
        <v>9.3000000000000007</v>
      </c>
    </row>
    <row r="1582" spans="1:7" x14ac:dyDescent="0.35">
      <c r="A1582" s="117" t="s">
        <v>8199</v>
      </c>
      <c r="B1582" s="117" t="s">
        <v>8200</v>
      </c>
      <c r="C1582" s="117" t="s">
        <v>120</v>
      </c>
      <c r="D1582" s="117">
        <v>1</v>
      </c>
      <c r="E1582" s="117">
        <v>50</v>
      </c>
      <c r="F1582" s="117">
        <v>8.09</v>
      </c>
      <c r="G1582" s="117">
        <v>9.3000000000000007</v>
      </c>
    </row>
    <row r="1583" spans="1:7" x14ac:dyDescent="0.35">
      <c r="A1583" s="117" t="s">
        <v>8201</v>
      </c>
      <c r="B1583" s="117" t="s">
        <v>8202</v>
      </c>
      <c r="C1583" s="117" t="s">
        <v>120</v>
      </c>
      <c r="D1583" s="117">
        <v>1</v>
      </c>
      <c r="E1583" s="117">
        <v>45</v>
      </c>
      <c r="F1583" s="117">
        <v>8.09</v>
      </c>
      <c r="G1583" s="117">
        <v>9.3000000000000007</v>
      </c>
    </row>
    <row r="1584" spans="1:7" x14ac:dyDescent="0.35">
      <c r="A1584" s="117" t="s">
        <v>8203</v>
      </c>
      <c r="B1584" s="117" t="s">
        <v>8204</v>
      </c>
      <c r="C1584" s="117" t="s">
        <v>120</v>
      </c>
      <c r="D1584" s="117">
        <v>1</v>
      </c>
      <c r="E1584" s="117">
        <v>40</v>
      </c>
      <c r="F1584" s="117">
        <v>8.09</v>
      </c>
      <c r="G1584" s="117">
        <v>9.3000000000000007</v>
      </c>
    </row>
    <row r="1585" spans="1:7" x14ac:dyDescent="0.35">
      <c r="A1585" s="117" t="s">
        <v>8205</v>
      </c>
      <c r="B1585" s="117" t="s">
        <v>8206</v>
      </c>
      <c r="C1585" s="117" t="s">
        <v>120</v>
      </c>
      <c r="D1585" s="117">
        <v>1</v>
      </c>
      <c r="E1585" s="117">
        <v>30</v>
      </c>
      <c r="F1585" s="117">
        <v>8.09</v>
      </c>
      <c r="G1585" s="117">
        <v>9.3000000000000007</v>
      </c>
    </row>
    <row r="1586" spans="1:7" x14ac:dyDescent="0.35">
      <c r="A1586" s="117" t="s">
        <v>8207</v>
      </c>
      <c r="B1586" s="117" t="s">
        <v>8208</v>
      </c>
      <c r="C1586" s="117" t="s">
        <v>120</v>
      </c>
      <c r="D1586" s="117">
        <v>1</v>
      </c>
      <c r="E1586" s="117">
        <v>75</v>
      </c>
      <c r="F1586" s="117">
        <v>8.09</v>
      </c>
      <c r="G1586" s="117">
        <v>9.3000000000000007</v>
      </c>
    </row>
    <row r="1587" spans="1:7" x14ac:dyDescent="0.35">
      <c r="A1587" s="117" t="s">
        <v>8209</v>
      </c>
      <c r="B1587" s="117" t="s">
        <v>8210</v>
      </c>
      <c r="C1587" s="117" t="s">
        <v>120</v>
      </c>
      <c r="D1587" s="117">
        <v>1</v>
      </c>
      <c r="E1587" s="117">
        <v>50</v>
      </c>
      <c r="F1587" s="117">
        <v>8.09</v>
      </c>
      <c r="G1587" s="117">
        <v>9.3000000000000007</v>
      </c>
    </row>
    <row r="1588" spans="1:7" x14ac:dyDescent="0.35">
      <c r="A1588" s="117" t="s">
        <v>8211</v>
      </c>
      <c r="B1588" s="117" t="s">
        <v>8212</v>
      </c>
      <c r="C1588" s="117" t="s">
        <v>120</v>
      </c>
      <c r="D1588" s="117">
        <v>1</v>
      </c>
      <c r="E1588" s="117">
        <v>100</v>
      </c>
      <c r="F1588" s="117">
        <v>8.09</v>
      </c>
      <c r="G1588" s="117">
        <v>9.3000000000000007</v>
      </c>
    </row>
    <row r="1589" spans="1:7" x14ac:dyDescent="0.35">
      <c r="A1589" s="117" t="s">
        <v>8213</v>
      </c>
      <c r="B1589" s="117" t="s">
        <v>8214</v>
      </c>
      <c r="C1589" s="117" t="s">
        <v>120</v>
      </c>
      <c r="D1589" s="117">
        <v>1</v>
      </c>
      <c r="E1589" s="117">
        <v>30</v>
      </c>
      <c r="F1589" s="117">
        <v>8.09</v>
      </c>
      <c r="G1589" s="117">
        <v>9.3000000000000007</v>
      </c>
    </row>
    <row r="1590" spans="1:7" x14ac:dyDescent="0.35">
      <c r="A1590" s="117" t="s">
        <v>8215</v>
      </c>
      <c r="B1590" s="117" t="s">
        <v>8216</v>
      </c>
      <c r="C1590" s="117" t="s">
        <v>120</v>
      </c>
      <c r="D1590" s="117">
        <v>1</v>
      </c>
      <c r="E1590" s="117">
        <v>35</v>
      </c>
      <c r="F1590" s="117">
        <v>8.09</v>
      </c>
      <c r="G1590" s="117">
        <v>9.3000000000000007</v>
      </c>
    </row>
    <row r="1591" spans="1:7" x14ac:dyDescent="0.35">
      <c r="A1591" s="117" t="s">
        <v>8217</v>
      </c>
      <c r="B1591" s="117" t="s">
        <v>8218</v>
      </c>
      <c r="C1591" s="117" t="s">
        <v>120</v>
      </c>
      <c r="D1591" s="117">
        <v>1</v>
      </c>
      <c r="E1591" s="117">
        <v>55</v>
      </c>
      <c r="F1591" s="117">
        <v>8.09</v>
      </c>
      <c r="G1591" s="117">
        <v>9.3000000000000007</v>
      </c>
    </row>
    <row r="1592" spans="1:7" x14ac:dyDescent="0.35">
      <c r="A1592" s="117" t="s">
        <v>8219</v>
      </c>
      <c r="B1592" s="117" t="s">
        <v>8220</v>
      </c>
      <c r="C1592" s="117" t="s">
        <v>120</v>
      </c>
      <c r="D1592" s="117">
        <v>1</v>
      </c>
      <c r="E1592" s="117">
        <v>100</v>
      </c>
      <c r="F1592" s="117">
        <v>8.09</v>
      </c>
      <c r="G1592" s="117">
        <v>9.3000000000000007</v>
      </c>
    </row>
    <row r="1593" spans="1:7" x14ac:dyDescent="0.35">
      <c r="A1593" s="117" t="s">
        <v>8221</v>
      </c>
      <c r="B1593" s="117" t="s">
        <v>8222</v>
      </c>
      <c r="C1593" s="117" t="s">
        <v>120</v>
      </c>
      <c r="D1593" s="117">
        <v>1</v>
      </c>
      <c r="E1593" s="117">
        <v>40</v>
      </c>
      <c r="F1593" s="117">
        <v>8.09</v>
      </c>
      <c r="G1593" s="117">
        <v>9.3000000000000007</v>
      </c>
    </row>
    <row r="1594" spans="1:7" x14ac:dyDescent="0.35">
      <c r="A1594" s="117" t="s">
        <v>8223</v>
      </c>
      <c r="B1594" s="117" t="s">
        <v>8224</v>
      </c>
      <c r="C1594" s="117" t="s">
        <v>120</v>
      </c>
      <c r="D1594" s="117">
        <v>1</v>
      </c>
      <c r="E1594" s="117">
        <v>100</v>
      </c>
      <c r="F1594" s="117">
        <v>8.09</v>
      </c>
      <c r="G1594" s="117">
        <v>9.3000000000000007</v>
      </c>
    </row>
    <row r="1595" spans="1:7" x14ac:dyDescent="0.35">
      <c r="A1595" s="117" t="s">
        <v>8225</v>
      </c>
      <c r="B1595" s="117" t="s">
        <v>8226</v>
      </c>
      <c r="C1595" s="117" t="s">
        <v>120</v>
      </c>
      <c r="D1595" s="117">
        <v>1</v>
      </c>
      <c r="E1595" s="117">
        <v>35</v>
      </c>
      <c r="F1595" s="117">
        <v>8.09</v>
      </c>
      <c r="G1595" s="117">
        <v>9.3000000000000007</v>
      </c>
    </row>
    <row r="1596" spans="1:7" x14ac:dyDescent="0.35">
      <c r="A1596" s="117" t="s">
        <v>8227</v>
      </c>
      <c r="B1596" s="117" t="s">
        <v>8228</v>
      </c>
      <c r="C1596" s="117" t="s">
        <v>120</v>
      </c>
      <c r="D1596" s="117">
        <v>2</v>
      </c>
      <c r="E1596" s="117">
        <v>26</v>
      </c>
      <c r="F1596" s="117">
        <v>8.09</v>
      </c>
      <c r="G1596" s="117">
        <v>9.3000000000000007</v>
      </c>
    </row>
    <row r="1597" spans="1:7" x14ac:dyDescent="0.35">
      <c r="A1597" s="117" t="s">
        <v>8229</v>
      </c>
      <c r="B1597" s="117" t="s">
        <v>8230</v>
      </c>
      <c r="C1597" s="117" t="s">
        <v>120</v>
      </c>
      <c r="D1597" s="117">
        <v>1</v>
      </c>
      <c r="E1597" s="117">
        <v>12</v>
      </c>
      <c r="F1597" s="117">
        <v>8.09</v>
      </c>
      <c r="G1597" s="117">
        <v>9.3000000000000007</v>
      </c>
    </row>
    <row r="1598" spans="1:7" x14ac:dyDescent="0.35">
      <c r="A1598" s="117" t="s">
        <v>8231</v>
      </c>
      <c r="B1598" s="117" t="s">
        <v>8232</v>
      </c>
      <c r="C1598" s="117" t="s">
        <v>120</v>
      </c>
      <c r="D1598" s="117">
        <v>1</v>
      </c>
      <c r="E1598" s="117">
        <v>80</v>
      </c>
      <c r="F1598" s="117">
        <v>8.09</v>
      </c>
      <c r="G1598" s="117">
        <v>9.3000000000000007</v>
      </c>
    </row>
    <row r="1599" spans="1:7" x14ac:dyDescent="0.35">
      <c r="A1599" s="117" t="s">
        <v>8233</v>
      </c>
      <c r="B1599" s="117" t="s">
        <v>8234</v>
      </c>
      <c r="C1599" s="117" t="s">
        <v>120</v>
      </c>
      <c r="D1599" s="117">
        <v>1</v>
      </c>
      <c r="E1599" s="117">
        <v>20</v>
      </c>
      <c r="F1599" s="117">
        <v>8.09</v>
      </c>
      <c r="G1599" s="117">
        <v>9.3000000000000007</v>
      </c>
    </row>
    <row r="1600" spans="1:7" x14ac:dyDescent="0.35">
      <c r="A1600" s="117" t="s">
        <v>8235</v>
      </c>
      <c r="B1600" s="117" t="s">
        <v>8236</v>
      </c>
      <c r="C1600" s="117" t="s">
        <v>120</v>
      </c>
      <c r="D1600" s="117">
        <v>1</v>
      </c>
      <c r="E1600" s="117">
        <v>40</v>
      </c>
      <c r="F1600" s="117">
        <v>8.09</v>
      </c>
      <c r="G1600" s="117">
        <v>9.3000000000000007</v>
      </c>
    </row>
    <row r="1601" spans="1:7" x14ac:dyDescent="0.35">
      <c r="A1601" s="117" t="s">
        <v>8237</v>
      </c>
      <c r="B1601" s="117" t="s">
        <v>8238</v>
      </c>
      <c r="C1601" s="117" t="s">
        <v>120</v>
      </c>
      <c r="D1601" s="117">
        <v>2</v>
      </c>
      <c r="E1601" s="117">
        <v>25</v>
      </c>
      <c r="F1601" s="117">
        <v>8.09</v>
      </c>
      <c r="G1601" s="117">
        <v>9.3000000000000007</v>
      </c>
    </row>
    <row r="1602" spans="1:7" x14ac:dyDescent="0.35">
      <c r="A1602" s="117" t="s">
        <v>8239</v>
      </c>
      <c r="B1602" s="117" t="s">
        <v>8240</v>
      </c>
      <c r="C1602" s="117" t="s">
        <v>120</v>
      </c>
      <c r="D1602" s="117">
        <v>1</v>
      </c>
      <c r="E1602" s="117">
        <v>90</v>
      </c>
      <c r="F1602" s="117">
        <v>8.09</v>
      </c>
      <c r="G1602" s="117">
        <v>9.3000000000000007</v>
      </c>
    </row>
    <row r="1603" spans="1:7" x14ac:dyDescent="0.35">
      <c r="A1603" s="117" t="s">
        <v>8241</v>
      </c>
      <c r="B1603" s="117" t="s">
        <v>8242</v>
      </c>
      <c r="C1603" s="117" t="s">
        <v>120</v>
      </c>
      <c r="D1603" s="117">
        <v>1</v>
      </c>
      <c r="E1603" s="117">
        <v>40</v>
      </c>
      <c r="F1603" s="117">
        <v>8.09</v>
      </c>
      <c r="G1603" s="117">
        <v>9.3000000000000007</v>
      </c>
    </row>
    <row r="1604" spans="1:7" x14ac:dyDescent="0.35">
      <c r="A1604" s="117" t="s">
        <v>8243</v>
      </c>
      <c r="B1604" s="117" t="s">
        <v>8244</v>
      </c>
      <c r="C1604" s="117" t="s">
        <v>120</v>
      </c>
      <c r="D1604" s="117">
        <v>1</v>
      </c>
      <c r="E1604" s="117">
        <v>20</v>
      </c>
      <c r="F1604" s="117">
        <v>8.09</v>
      </c>
      <c r="G1604" s="117">
        <v>9.3000000000000007</v>
      </c>
    </row>
    <row r="1605" spans="1:7" x14ac:dyDescent="0.35">
      <c r="A1605" s="117" t="s">
        <v>8245</v>
      </c>
      <c r="B1605" s="117" t="s">
        <v>8246</v>
      </c>
      <c r="C1605" s="117" t="s">
        <v>120</v>
      </c>
      <c r="D1605" s="117">
        <v>1</v>
      </c>
      <c r="E1605" s="117">
        <v>50</v>
      </c>
      <c r="F1605" s="117">
        <v>8.09</v>
      </c>
      <c r="G1605" s="117">
        <v>9.3000000000000007</v>
      </c>
    </row>
    <row r="1606" spans="1:7" x14ac:dyDescent="0.35">
      <c r="A1606" s="117" t="s">
        <v>8247</v>
      </c>
      <c r="B1606" s="117" t="s">
        <v>8248</v>
      </c>
      <c r="C1606" s="117" t="s">
        <v>120</v>
      </c>
      <c r="D1606" s="117">
        <v>1</v>
      </c>
      <c r="E1606" s="117">
        <v>75</v>
      </c>
      <c r="F1606" s="117">
        <v>8.09</v>
      </c>
      <c r="G1606" s="117">
        <v>9.3000000000000007</v>
      </c>
    </row>
    <row r="1607" spans="1:7" x14ac:dyDescent="0.35">
      <c r="A1607" s="117" t="s">
        <v>8249</v>
      </c>
      <c r="B1607" s="117" t="s">
        <v>8250</v>
      </c>
      <c r="C1607" s="117" t="s">
        <v>120</v>
      </c>
      <c r="D1607" s="117">
        <v>1</v>
      </c>
      <c r="E1607" s="117">
        <v>65</v>
      </c>
      <c r="F1607" s="117">
        <v>8.09</v>
      </c>
      <c r="G1607" s="117">
        <v>9.3000000000000007</v>
      </c>
    </row>
    <row r="1608" spans="1:7" x14ac:dyDescent="0.35">
      <c r="A1608" s="117" t="s">
        <v>8251</v>
      </c>
      <c r="B1608" s="117" t="s">
        <v>8252</v>
      </c>
      <c r="C1608" s="117" t="s">
        <v>120</v>
      </c>
      <c r="D1608" s="117">
        <v>1</v>
      </c>
      <c r="E1608" s="117">
        <v>80</v>
      </c>
      <c r="F1608" s="117">
        <v>8.09</v>
      </c>
      <c r="G1608" s="117">
        <v>9.3000000000000007</v>
      </c>
    </row>
    <row r="1609" spans="1:7" x14ac:dyDescent="0.35">
      <c r="A1609" s="117" t="s">
        <v>8253</v>
      </c>
      <c r="B1609" s="117" t="s">
        <v>8254</v>
      </c>
      <c r="C1609" s="117" t="s">
        <v>120</v>
      </c>
      <c r="D1609" s="117">
        <v>1</v>
      </c>
      <c r="E1609" s="117">
        <v>40</v>
      </c>
      <c r="F1609" s="117">
        <v>8.09</v>
      </c>
      <c r="G1609" s="117">
        <v>9.3000000000000007</v>
      </c>
    </row>
    <row r="1610" spans="1:7" x14ac:dyDescent="0.35">
      <c r="A1610" s="117" t="s">
        <v>8255</v>
      </c>
      <c r="B1610" s="117" t="s">
        <v>8256</v>
      </c>
      <c r="C1610" s="117" t="s">
        <v>120</v>
      </c>
      <c r="D1610" s="117">
        <v>1</v>
      </c>
      <c r="E1610" s="117">
        <v>40</v>
      </c>
      <c r="F1610" s="117">
        <v>8.09</v>
      </c>
      <c r="G1610" s="117">
        <v>9.3000000000000007</v>
      </c>
    </row>
    <row r="1611" spans="1:7" x14ac:dyDescent="0.35">
      <c r="A1611" s="117" t="s">
        <v>8257</v>
      </c>
      <c r="B1611" s="117" t="s">
        <v>8258</v>
      </c>
      <c r="C1611" s="117" t="s">
        <v>120</v>
      </c>
      <c r="D1611" s="117">
        <v>1</v>
      </c>
      <c r="E1611" s="117">
        <v>30</v>
      </c>
      <c r="F1611" s="117">
        <v>8.09</v>
      </c>
      <c r="G1611" s="117">
        <v>9.3000000000000007</v>
      </c>
    </row>
    <row r="1612" spans="1:7" x14ac:dyDescent="0.35">
      <c r="A1612" s="117" t="s">
        <v>8259</v>
      </c>
      <c r="B1612" s="117" t="s">
        <v>8260</v>
      </c>
      <c r="C1612" s="117" t="s">
        <v>120</v>
      </c>
      <c r="D1612" s="117">
        <v>1</v>
      </c>
      <c r="E1612" s="117">
        <v>75</v>
      </c>
      <c r="F1612" s="117">
        <v>8.09</v>
      </c>
      <c r="G1612" s="117">
        <v>9.3000000000000007</v>
      </c>
    </row>
    <row r="1613" spans="1:7" x14ac:dyDescent="0.35">
      <c r="A1613" s="117" t="s">
        <v>8261</v>
      </c>
      <c r="B1613" s="117" t="s">
        <v>8262</v>
      </c>
      <c r="C1613" s="117" t="s">
        <v>120</v>
      </c>
      <c r="D1613" s="117">
        <v>1</v>
      </c>
      <c r="E1613" s="117">
        <v>75</v>
      </c>
      <c r="F1613" s="117">
        <v>8.09</v>
      </c>
      <c r="G1613" s="117">
        <v>9.3000000000000007</v>
      </c>
    </row>
    <row r="1614" spans="1:7" x14ac:dyDescent="0.35">
      <c r="A1614" s="117" t="s">
        <v>8263</v>
      </c>
      <c r="B1614" s="117" t="s">
        <v>8264</v>
      </c>
      <c r="C1614" s="117" t="s">
        <v>120</v>
      </c>
      <c r="D1614" s="117">
        <v>1</v>
      </c>
      <c r="E1614" s="117">
        <v>35</v>
      </c>
      <c r="F1614" s="117">
        <v>8.09</v>
      </c>
      <c r="G1614" s="117">
        <v>9.3000000000000007</v>
      </c>
    </row>
    <row r="1615" spans="1:7" x14ac:dyDescent="0.35">
      <c r="A1615" s="117" t="s">
        <v>8265</v>
      </c>
      <c r="B1615" s="117" t="s">
        <v>8266</v>
      </c>
      <c r="C1615" s="117" t="s">
        <v>120</v>
      </c>
      <c r="D1615" s="117">
        <v>1</v>
      </c>
      <c r="E1615" s="117">
        <v>100</v>
      </c>
      <c r="F1615" s="117">
        <v>8.09</v>
      </c>
      <c r="G1615" s="117">
        <v>9.3000000000000007</v>
      </c>
    </row>
    <row r="1616" spans="1:7" x14ac:dyDescent="0.35">
      <c r="A1616" s="117" t="s">
        <v>8267</v>
      </c>
      <c r="B1616" s="117" t="s">
        <v>8268</v>
      </c>
      <c r="C1616" s="117" t="s">
        <v>120</v>
      </c>
      <c r="D1616" s="117">
        <v>1</v>
      </c>
      <c r="E1616" s="117">
        <v>60</v>
      </c>
      <c r="F1616" s="117">
        <v>8.09</v>
      </c>
      <c r="G1616" s="117">
        <v>9.3000000000000007</v>
      </c>
    </row>
    <row r="1617" spans="1:7" x14ac:dyDescent="0.35">
      <c r="A1617" s="117" t="s">
        <v>8269</v>
      </c>
      <c r="B1617" s="117" t="s">
        <v>8270</v>
      </c>
      <c r="C1617" s="117" t="s">
        <v>120</v>
      </c>
      <c r="D1617" s="117">
        <v>1</v>
      </c>
      <c r="E1617" s="117">
        <v>40</v>
      </c>
      <c r="F1617" s="117">
        <v>8.09</v>
      </c>
      <c r="G1617" s="117">
        <v>9.3000000000000007</v>
      </c>
    </row>
    <row r="1618" spans="1:7" x14ac:dyDescent="0.35">
      <c r="A1618" s="117" t="s">
        <v>8271</v>
      </c>
      <c r="B1618" s="117" t="s">
        <v>8272</v>
      </c>
      <c r="C1618" s="117" t="s">
        <v>120</v>
      </c>
      <c r="D1618" s="117">
        <v>1</v>
      </c>
      <c r="E1618" s="117">
        <v>40</v>
      </c>
      <c r="F1618" s="117">
        <v>8.09</v>
      </c>
      <c r="G1618" s="117">
        <v>9.3000000000000007</v>
      </c>
    </row>
    <row r="1619" spans="1:7" x14ac:dyDescent="0.35">
      <c r="A1619" s="117" t="s">
        <v>8273</v>
      </c>
      <c r="B1619" s="117" t="s">
        <v>8274</v>
      </c>
      <c r="C1619" s="117" t="s">
        <v>120</v>
      </c>
      <c r="D1619" s="117">
        <v>1</v>
      </c>
      <c r="E1619" s="117">
        <v>100</v>
      </c>
      <c r="F1619" s="117">
        <v>8.09</v>
      </c>
      <c r="G1619" s="117">
        <v>9.3000000000000007</v>
      </c>
    </row>
    <row r="1620" spans="1:7" x14ac:dyDescent="0.35">
      <c r="A1620" s="117" t="s">
        <v>8275</v>
      </c>
      <c r="B1620" s="117" t="s">
        <v>8274</v>
      </c>
      <c r="C1620" s="117" t="s">
        <v>120</v>
      </c>
      <c r="D1620" s="117">
        <v>1</v>
      </c>
      <c r="E1620" s="117">
        <v>55</v>
      </c>
      <c r="F1620" s="117">
        <v>8.09</v>
      </c>
      <c r="G1620" s="117">
        <v>9.3000000000000007</v>
      </c>
    </row>
    <row r="1621" spans="1:7" x14ac:dyDescent="0.35">
      <c r="A1621" s="117" t="s">
        <v>8276</v>
      </c>
      <c r="B1621" s="117" t="s">
        <v>8277</v>
      </c>
      <c r="C1621" s="117" t="s">
        <v>120</v>
      </c>
      <c r="D1621" s="117">
        <v>1</v>
      </c>
      <c r="E1621" s="117">
        <v>40</v>
      </c>
      <c r="F1621" s="117">
        <v>8.09</v>
      </c>
      <c r="G1621" s="117">
        <v>9.3000000000000007</v>
      </c>
    </row>
    <row r="1622" spans="1:7" x14ac:dyDescent="0.35">
      <c r="A1622" s="117" t="s">
        <v>8278</v>
      </c>
      <c r="B1622" s="117" t="s">
        <v>8279</v>
      </c>
      <c r="C1622" s="117" t="s">
        <v>120</v>
      </c>
      <c r="D1622" s="117">
        <v>1</v>
      </c>
      <c r="E1622" s="117">
        <v>110</v>
      </c>
      <c r="F1622" s="117">
        <v>8.09</v>
      </c>
      <c r="G1622" s="117">
        <v>9.3000000000000007</v>
      </c>
    </row>
    <row r="1623" spans="1:7" x14ac:dyDescent="0.35">
      <c r="A1623" s="117" t="s">
        <v>8280</v>
      </c>
      <c r="B1623" s="117" t="s">
        <v>8281</v>
      </c>
      <c r="C1623" s="117" t="s">
        <v>120</v>
      </c>
      <c r="D1623" s="117">
        <v>1</v>
      </c>
      <c r="E1623" s="117">
        <v>40</v>
      </c>
      <c r="F1623" s="117">
        <v>8.09</v>
      </c>
      <c r="G1623" s="117">
        <v>9.3000000000000007</v>
      </c>
    </row>
    <row r="1624" spans="1:7" x14ac:dyDescent="0.35">
      <c r="A1624" s="117" t="s">
        <v>8282</v>
      </c>
      <c r="B1624" s="117" t="s">
        <v>8283</v>
      </c>
      <c r="C1624" s="117" t="s">
        <v>120</v>
      </c>
      <c r="D1624" s="117">
        <v>1</v>
      </c>
      <c r="E1624" s="117">
        <v>35</v>
      </c>
      <c r="F1624" s="117">
        <v>8.09</v>
      </c>
      <c r="G1624" s="117">
        <v>9.3000000000000007</v>
      </c>
    </row>
    <row r="1625" spans="1:7" x14ac:dyDescent="0.35">
      <c r="A1625" s="117" t="s">
        <v>8284</v>
      </c>
      <c r="B1625" s="117" t="s">
        <v>8285</v>
      </c>
      <c r="C1625" s="117" t="s">
        <v>120</v>
      </c>
      <c r="D1625" s="117">
        <v>1</v>
      </c>
      <c r="E1625" s="117">
        <v>100</v>
      </c>
      <c r="F1625" s="117">
        <v>8.09</v>
      </c>
      <c r="G1625" s="117">
        <v>9.3000000000000007</v>
      </c>
    </row>
    <row r="1626" spans="1:7" x14ac:dyDescent="0.35">
      <c r="A1626" s="117" t="s">
        <v>8286</v>
      </c>
      <c r="B1626" s="117" t="s">
        <v>8287</v>
      </c>
      <c r="C1626" s="117" t="s">
        <v>120</v>
      </c>
      <c r="D1626" s="117">
        <v>1</v>
      </c>
      <c r="E1626" s="117">
        <v>35</v>
      </c>
      <c r="F1626" s="117">
        <v>8.09</v>
      </c>
      <c r="G1626" s="117">
        <v>9.3000000000000007</v>
      </c>
    </row>
    <row r="1627" spans="1:7" x14ac:dyDescent="0.35">
      <c r="A1627" s="117" t="s">
        <v>8288</v>
      </c>
      <c r="B1627" s="117" t="s">
        <v>8289</v>
      </c>
      <c r="C1627" s="117" t="s">
        <v>120</v>
      </c>
      <c r="D1627" s="117">
        <v>1</v>
      </c>
      <c r="E1627" s="117">
        <v>35</v>
      </c>
      <c r="F1627" s="117">
        <v>8.09</v>
      </c>
      <c r="G1627" s="117">
        <v>9.3000000000000007</v>
      </c>
    </row>
    <row r="1628" spans="1:7" x14ac:dyDescent="0.35">
      <c r="A1628" s="117" t="s">
        <v>8290</v>
      </c>
      <c r="B1628" s="117" t="s">
        <v>8291</v>
      </c>
      <c r="C1628" s="117" t="s">
        <v>120</v>
      </c>
      <c r="D1628" s="117">
        <v>1</v>
      </c>
      <c r="E1628" s="117">
        <v>80</v>
      </c>
      <c r="F1628" s="117">
        <v>8.09</v>
      </c>
      <c r="G1628" s="117">
        <v>9.3000000000000007</v>
      </c>
    </row>
    <row r="1629" spans="1:7" x14ac:dyDescent="0.35">
      <c r="A1629" s="117" t="s">
        <v>8292</v>
      </c>
      <c r="B1629" s="117" t="s">
        <v>8293</v>
      </c>
      <c r="C1629" s="117" t="s">
        <v>120</v>
      </c>
      <c r="D1629" s="117">
        <v>1</v>
      </c>
      <c r="E1629" s="117">
        <v>35</v>
      </c>
      <c r="F1629" s="117">
        <v>8.09</v>
      </c>
      <c r="G1629" s="117">
        <v>9.3000000000000007</v>
      </c>
    </row>
    <row r="1630" spans="1:7" x14ac:dyDescent="0.35">
      <c r="A1630" s="117" t="s">
        <v>8294</v>
      </c>
      <c r="B1630" s="117" t="s">
        <v>8295</v>
      </c>
      <c r="C1630" s="117" t="s">
        <v>120</v>
      </c>
      <c r="D1630" s="117">
        <v>1</v>
      </c>
      <c r="E1630" s="117">
        <v>40</v>
      </c>
      <c r="F1630" s="117">
        <v>8.09</v>
      </c>
      <c r="G1630" s="117">
        <v>9.3000000000000007</v>
      </c>
    </row>
    <row r="1631" spans="1:7" x14ac:dyDescent="0.35">
      <c r="A1631" s="117" t="s">
        <v>8296</v>
      </c>
      <c r="B1631" s="117" t="s">
        <v>8297</v>
      </c>
      <c r="C1631" s="117" t="s">
        <v>120</v>
      </c>
      <c r="D1631" s="117">
        <v>1</v>
      </c>
      <c r="E1631" s="117">
        <v>35</v>
      </c>
      <c r="F1631" s="117">
        <v>8.09</v>
      </c>
      <c r="G1631" s="117">
        <v>9.3000000000000007</v>
      </c>
    </row>
    <row r="1632" spans="1:7" x14ac:dyDescent="0.35">
      <c r="A1632" s="117" t="s">
        <v>8298</v>
      </c>
      <c r="B1632" s="117" t="s">
        <v>8299</v>
      </c>
      <c r="C1632" s="117" t="s">
        <v>120</v>
      </c>
      <c r="D1632" s="117">
        <v>1</v>
      </c>
      <c r="E1632" s="117">
        <v>100</v>
      </c>
      <c r="F1632" s="117">
        <v>8.09</v>
      </c>
      <c r="G1632" s="117">
        <v>9.3000000000000007</v>
      </c>
    </row>
    <row r="1633" spans="1:7" x14ac:dyDescent="0.35">
      <c r="A1633" s="117" t="s">
        <v>8300</v>
      </c>
      <c r="B1633" s="117" t="s">
        <v>8301</v>
      </c>
      <c r="C1633" s="117" t="s">
        <v>120</v>
      </c>
      <c r="D1633" s="117">
        <v>1</v>
      </c>
      <c r="E1633" s="117">
        <v>60</v>
      </c>
      <c r="F1633" s="117">
        <v>8.09</v>
      </c>
      <c r="G1633" s="117">
        <v>9.3000000000000007</v>
      </c>
    </row>
    <row r="1634" spans="1:7" x14ac:dyDescent="0.35">
      <c r="A1634" s="117" t="s">
        <v>8302</v>
      </c>
      <c r="B1634" s="117" t="s">
        <v>8303</v>
      </c>
      <c r="C1634" s="117" t="s">
        <v>120</v>
      </c>
      <c r="D1634" s="117">
        <v>1</v>
      </c>
      <c r="E1634" s="117">
        <v>50</v>
      </c>
      <c r="F1634" s="117">
        <v>8.09</v>
      </c>
      <c r="G1634" s="117">
        <v>9.3000000000000007</v>
      </c>
    </row>
    <row r="1635" spans="1:7" x14ac:dyDescent="0.35">
      <c r="A1635" s="117" t="s">
        <v>8304</v>
      </c>
      <c r="B1635" s="117" t="s">
        <v>8305</v>
      </c>
      <c r="C1635" s="117" t="s">
        <v>120</v>
      </c>
      <c r="D1635" s="117">
        <v>1</v>
      </c>
      <c r="E1635" s="117">
        <v>80</v>
      </c>
      <c r="F1635" s="117">
        <v>8.09</v>
      </c>
      <c r="G1635" s="117">
        <v>9.3000000000000007</v>
      </c>
    </row>
    <row r="1636" spans="1:7" x14ac:dyDescent="0.35">
      <c r="A1636" s="117" t="s">
        <v>8306</v>
      </c>
      <c r="B1636" s="117" t="s">
        <v>8307</v>
      </c>
      <c r="C1636" s="117" t="s">
        <v>120</v>
      </c>
      <c r="D1636" s="117">
        <v>2</v>
      </c>
      <c r="E1636" s="117">
        <v>150</v>
      </c>
      <c r="F1636" s="117">
        <v>8.09</v>
      </c>
      <c r="G1636" s="117">
        <v>9.3000000000000007</v>
      </c>
    </row>
    <row r="1637" spans="1:7" x14ac:dyDescent="0.35">
      <c r="A1637" s="117" t="s">
        <v>8308</v>
      </c>
      <c r="B1637" s="117" t="s">
        <v>8309</v>
      </c>
      <c r="C1637" s="117" t="s">
        <v>120</v>
      </c>
      <c r="D1637" s="117">
        <v>2</v>
      </c>
      <c r="E1637" s="117">
        <v>20</v>
      </c>
      <c r="F1637" s="117">
        <v>8.09</v>
      </c>
      <c r="G1637" s="117">
        <v>9.3000000000000007</v>
      </c>
    </row>
    <row r="1638" spans="1:7" x14ac:dyDescent="0.35">
      <c r="A1638" s="117" t="s">
        <v>8310</v>
      </c>
      <c r="B1638" s="117" t="s">
        <v>8311</v>
      </c>
      <c r="C1638" s="117" t="s">
        <v>120</v>
      </c>
      <c r="D1638" s="117">
        <v>2</v>
      </c>
      <c r="E1638" s="117">
        <v>20</v>
      </c>
      <c r="F1638" s="117">
        <v>8.09</v>
      </c>
      <c r="G1638" s="117">
        <v>9.3000000000000007</v>
      </c>
    </row>
    <row r="1639" spans="1:7" x14ac:dyDescent="0.35">
      <c r="A1639" s="117" t="s">
        <v>8312</v>
      </c>
      <c r="B1639" s="117" t="s">
        <v>8313</v>
      </c>
      <c r="C1639" s="117" t="s">
        <v>120</v>
      </c>
      <c r="D1639" s="117">
        <v>2</v>
      </c>
      <c r="E1639" s="117">
        <v>20</v>
      </c>
      <c r="F1639" s="117">
        <v>8.09</v>
      </c>
      <c r="G1639" s="117">
        <v>9.3000000000000007</v>
      </c>
    </row>
    <row r="1640" spans="1:7" x14ac:dyDescent="0.35">
      <c r="A1640" s="117" t="s">
        <v>8314</v>
      </c>
      <c r="B1640" s="117" t="s">
        <v>8315</v>
      </c>
      <c r="C1640" s="117" t="s">
        <v>120</v>
      </c>
      <c r="D1640" s="117">
        <v>1</v>
      </c>
      <c r="E1640" s="117">
        <v>650</v>
      </c>
      <c r="F1640" s="117">
        <v>8.09</v>
      </c>
      <c r="G1640" s="117">
        <v>9.3000000000000007</v>
      </c>
    </row>
    <row r="1641" spans="1:7" x14ac:dyDescent="0.35">
      <c r="A1641" s="117" t="s">
        <v>8316</v>
      </c>
      <c r="B1641" s="117" t="s">
        <v>8317</v>
      </c>
      <c r="C1641" s="117" t="s">
        <v>120</v>
      </c>
      <c r="D1641" s="117">
        <v>1</v>
      </c>
      <c r="E1641" s="117">
        <v>600</v>
      </c>
      <c r="F1641" s="117">
        <v>8.09</v>
      </c>
      <c r="G1641" s="117">
        <v>9.3000000000000007</v>
      </c>
    </row>
    <row r="1642" spans="1:7" x14ac:dyDescent="0.35">
      <c r="A1642" s="117" t="s">
        <v>8318</v>
      </c>
      <c r="B1642" s="117" t="s">
        <v>8319</v>
      </c>
      <c r="C1642" s="117" t="s">
        <v>120</v>
      </c>
      <c r="D1642" s="117">
        <v>3</v>
      </c>
      <c r="E1642" s="117">
        <v>25</v>
      </c>
      <c r="F1642" s="117">
        <v>8.09</v>
      </c>
      <c r="G1642" s="117">
        <v>9.3000000000000007</v>
      </c>
    </row>
    <row r="1643" spans="1:7" x14ac:dyDescent="0.35">
      <c r="A1643" s="117" t="s">
        <v>8320</v>
      </c>
      <c r="B1643" s="117" t="s">
        <v>8321</v>
      </c>
      <c r="C1643" s="117" t="s">
        <v>120</v>
      </c>
      <c r="D1643" s="117">
        <v>3</v>
      </c>
      <c r="E1643" s="117">
        <v>45</v>
      </c>
      <c r="F1643" s="117">
        <v>8.09</v>
      </c>
      <c r="G1643" s="117">
        <v>9.3000000000000007</v>
      </c>
    </row>
    <row r="1644" spans="1:7" x14ac:dyDescent="0.35">
      <c r="A1644" s="117" t="s">
        <v>8322</v>
      </c>
      <c r="B1644" s="117" t="s">
        <v>8323</v>
      </c>
      <c r="C1644" s="117" t="s">
        <v>120</v>
      </c>
      <c r="D1644" s="117">
        <v>3</v>
      </c>
      <c r="E1644" s="117">
        <v>40</v>
      </c>
      <c r="F1644" s="117">
        <v>8.09</v>
      </c>
      <c r="G1644" s="117">
        <v>9.3000000000000007</v>
      </c>
    </row>
    <row r="1645" spans="1:7" x14ac:dyDescent="0.35">
      <c r="A1645" s="117" t="s">
        <v>8324</v>
      </c>
      <c r="B1645" s="117" t="s">
        <v>8325</v>
      </c>
      <c r="C1645" s="117" t="s">
        <v>120</v>
      </c>
      <c r="D1645" s="117">
        <v>2</v>
      </c>
      <c r="E1645" s="117">
        <v>20</v>
      </c>
      <c r="F1645" s="117">
        <v>8.09</v>
      </c>
      <c r="G1645" s="117">
        <v>9.3000000000000007</v>
      </c>
    </row>
    <row r="1646" spans="1:7" x14ac:dyDescent="0.35">
      <c r="A1646" s="117" t="s">
        <v>8326</v>
      </c>
      <c r="B1646" s="117" t="s">
        <v>8327</v>
      </c>
      <c r="C1646" s="117" t="s">
        <v>120</v>
      </c>
      <c r="D1646" s="117">
        <v>3</v>
      </c>
      <c r="E1646" s="117">
        <v>30</v>
      </c>
      <c r="F1646" s="117">
        <v>8.09</v>
      </c>
      <c r="G1646" s="117">
        <v>9.3000000000000007</v>
      </c>
    </row>
    <row r="1647" spans="1:7" x14ac:dyDescent="0.35">
      <c r="A1647" s="117" t="s">
        <v>8328</v>
      </c>
      <c r="B1647" s="117" t="s">
        <v>8329</v>
      </c>
      <c r="C1647" s="117" t="s">
        <v>120</v>
      </c>
      <c r="D1647" s="117">
        <v>3</v>
      </c>
      <c r="E1647" s="117">
        <v>15</v>
      </c>
      <c r="F1647" s="117">
        <v>8.09</v>
      </c>
      <c r="G1647" s="117">
        <v>9.3000000000000007</v>
      </c>
    </row>
    <row r="1648" spans="1:7" x14ac:dyDescent="0.35">
      <c r="A1648" s="117" t="s">
        <v>8330</v>
      </c>
      <c r="B1648" s="117" t="s">
        <v>8331</v>
      </c>
      <c r="C1648" s="117" t="s">
        <v>120</v>
      </c>
      <c r="D1648" s="117">
        <v>2</v>
      </c>
      <c r="E1648" s="117">
        <v>16</v>
      </c>
      <c r="F1648" s="117">
        <v>8.09</v>
      </c>
      <c r="G1648" s="117">
        <v>9.3000000000000007</v>
      </c>
    </row>
    <row r="1649" spans="1:7" x14ac:dyDescent="0.35">
      <c r="A1649" s="117" t="s">
        <v>8332</v>
      </c>
      <c r="B1649" s="117" t="s">
        <v>8333</v>
      </c>
      <c r="C1649" s="117" t="s">
        <v>120</v>
      </c>
      <c r="D1649" s="117">
        <v>2</v>
      </c>
      <c r="E1649" s="117">
        <v>16</v>
      </c>
      <c r="F1649" s="117">
        <v>8.09</v>
      </c>
      <c r="G1649" s="117">
        <v>9.3000000000000007</v>
      </c>
    </row>
    <row r="1650" spans="1:7" x14ac:dyDescent="0.35">
      <c r="A1650" s="117" t="s">
        <v>8334</v>
      </c>
      <c r="B1650" s="117" t="s">
        <v>8335</v>
      </c>
      <c r="C1650" s="117" t="s">
        <v>120</v>
      </c>
      <c r="D1650" s="117">
        <v>2</v>
      </c>
      <c r="E1650" s="117">
        <v>15</v>
      </c>
      <c r="F1650" s="117">
        <v>8.09</v>
      </c>
      <c r="G1650" s="117">
        <v>9.3000000000000007</v>
      </c>
    </row>
    <row r="1651" spans="1:7" x14ac:dyDescent="0.35">
      <c r="A1651" s="117" t="s">
        <v>8336</v>
      </c>
      <c r="B1651" s="117" t="s">
        <v>8337</v>
      </c>
      <c r="C1651" s="117" t="s">
        <v>120</v>
      </c>
      <c r="D1651" s="117">
        <v>2</v>
      </c>
      <c r="E1651" s="117">
        <v>20</v>
      </c>
      <c r="F1651" s="117">
        <v>8.09</v>
      </c>
      <c r="G1651" s="117">
        <v>9.3000000000000007</v>
      </c>
    </row>
    <row r="1652" spans="1:7" x14ac:dyDescent="0.35">
      <c r="A1652" s="117" t="s">
        <v>8338</v>
      </c>
      <c r="B1652" s="117" t="s">
        <v>8339</v>
      </c>
      <c r="C1652" s="117" t="s">
        <v>120</v>
      </c>
      <c r="D1652" s="117">
        <v>2</v>
      </c>
      <c r="E1652" s="117">
        <v>20</v>
      </c>
      <c r="F1652" s="117">
        <v>8.09</v>
      </c>
      <c r="G1652" s="117">
        <v>9.3000000000000007</v>
      </c>
    </row>
    <row r="1653" spans="1:7" x14ac:dyDescent="0.35">
      <c r="A1653" s="117" t="s">
        <v>8340</v>
      </c>
      <c r="B1653" s="117" t="s">
        <v>8341</v>
      </c>
      <c r="C1653" s="117" t="s">
        <v>120</v>
      </c>
      <c r="D1653" s="117">
        <v>2</v>
      </c>
      <c r="E1653" s="117">
        <v>120</v>
      </c>
      <c r="F1653" s="117">
        <v>8.09</v>
      </c>
      <c r="G1653" s="117">
        <v>9.3000000000000007</v>
      </c>
    </row>
    <row r="1654" spans="1:7" x14ac:dyDescent="0.35">
      <c r="A1654" s="117" t="s">
        <v>8342</v>
      </c>
      <c r="B1654" s="117" t="s">
        <v>8343</v>
      </c>
      <c r="C1654" s="117" t="s">
        <v>120</v>
      </c>
      <c r="D1654" s="117">
        <v>1</v>
      </c>
      <c r="E1654" s="117">
        <v>300</v>
      </c>
      <c r="F1654" s="117">
        <v>8.09</v>
      </c>
      <c r="G1654" s="117">
        <v>9.3000000000000007</v>
      </c>
    </row>
    <row r="1655" spans="1:7" x14ac:dyDescent="0.35">
      <c r="A1655" s="117" t="s">
        <v>8344</v>
      </c>
      <c r="B1655" s="117" t="s">
        <v>8345</v>
      </c>
      <c r="C1655" s="117" t="s">
        <v>120</v>
      </c>
      <c r="D1655" s="117">
        <v>2</v>
      </c>
      <c r="E1655" s="117">
        <v>20</v>
      </c>
      <c r="F1655" s="117">
        <v>8.09</v>
      </c>
      <c r="G1655" s="117">
        <v>9.3000000000000007</v>
      </c>
    </row>
    <row r="1656" spans="1:7" x14ac:dyDescent="0.35">
      <c r="A1656" s="117" t="s">
        <v>8346</v>
      </c>
      <c r="B1656" s="117" t="s">
        <v>8347</v>
      </c>
      <c r="C1656" s="117" t="s">
        <v>120</v>
      </c>
      <c r="D1656" s="117">
        <v>2</v>
      </c>
      <c r="E1656" s="117">
        <v>20</v>
      </c>
      <c r="F1656" s="117">
        <v>8.09</v>
      </c>
      <c r="G1656" s="117">
        <v>9.3000000000000007</v>
      </c>
    </row>
    <row r="1657" spans="1:7" x14ac:dyDescent="0.35">
      <c r="A1657" s="117" t="s">
        <v>8348</v>
      </c>
      <c r="B1657" s="117" t="s">
        <v>8349</v>
      </c>
      <c r="C1657" s="117" t="s">
        <v>120</v>
      </c>
      <c r="D1657" s="117">
        <v>2</v>
      </c>
      <c r="E1657" s="117">
        <v>20</v>
      </c>
      <c r="F1657" s="117">
        <v>8.09</v>
      </c>
      <c r="G1657" s="117">
        <v>9.3000000000000007</v>
      </c>
    </row>
    <row r="1658" spans="1:7" x14ac:dyDescent="0.35">
      <c r="A1658" s="117" t="s">
        <v>8350</v>
      </c>
      <c r="B1658" s="117" t="s">
        <v>8351</v>
      </c>
      <c r="C1658" s="117" t="s">
        <v>120</v>
      </c>
      <c r="D1658" s="117">
        <v>2</v>
      </c>
      <c r="E1658" s="117">
        <v>30</v>
      </c>
      <c r="F1658" s="117">
        <v>8.09</v>
      </c>
      <c r="G1658" s="117">
        <v>9.3000000000000007</v>
      </c>
    </row>
    <row r="1659" spans="1:7" x14ac:dyDescent="0.35">
      <c r="A1659" s="117" t="s">
        <v>8352</v>
      </c>
      <c r="B1659" s="117" t="s">
        <v>8353</v>
      </c>
      <c r="C1659" s="117" t="s">
        <v>120</v>
      </c>
      <c r="D1659" s="117">
        <v>2</v>
      </c>
      <c r="E1659" s="117">
        <v>40</v>
      </c>
      <c r="F1659" s="117">
        <v>8.09</v>
      </c>
      <c r="G1659" s="117">
        <v>9.3000000000000007</v>
      </c>
    </row>
    <row r="1660" spans="1:7" x14ac:dyDescent="0.35">
      <c r="A1660" s="117" t="s">
        <v>8354</v>
      </c>
      <c r="B1660" s="117" t="s">
        <v>8355</v>
      </c>
      <c r="C1660" s="117" t="s">
        <v>120</v>
      </c>
      <c r="D1660" s="117">
        <v>1</v>
      </c>
      <c r="E1660" s="117">
        <v>60</v>
      </c>
      <c r="F1660" s="117">
        <v>8.09</v>
      </c>
      <c r="G1660" s="117">
        <v>9.3000000000000007</v>
      </c>
    </row>
    <row r="1661" spans="1:7" x14ac:dyDescent="0.35">
      <c r="A1661" s="117" t="s">
        <v>8356</v>
      </c>
      <c r="B1661" s="117" t="s">
        <v>8357</v>
      </c>
      <c r="C1661" s="117" t="s">
        <v>120</v>
      </c>
      <c r="D1661" s="117">
        <v>1</v>
      </c>
      <c r="E1661" s="117">
        <v>30</v>
      </c>
      <c r="F1661" s="117">
        <v>8.09</v>
      </c>
      <c r="G1661" s="117">
        <v>9.3000000000000007</v>
      </c>
    </row>
    <row r="1662" spans="1:7" x14ac:dyDescent="0.35">
      <c r="A1662" s="117" t="s">
        <v>8358</v>
      </c>
      <c r="B1662" s="117" t="s">
        <v>8359</v>
      </c>
      <c r="C1662" s="117" t="s">
        <v>120</v>
      </c>
      <c r="D1662" s="117">
        <v>1</v>
      </c>
      <c r="E1662" s="117">
        <v>20</v>
      </c>
      <c r="F1662" s="117">
        <v>8.09</v>
      </c>
      <c r="G1662" s="117">
        <v>9.3000000000000007</v>
      </c>
    </row>
    <row r="1663" spans="1:7" x14ac:dyDescent="0.35">
      <c r="A1663" s="117" t="s">
        <v>8360</v>
      </c>
      <c r="B1663" s="117" t="s">
        <v>8361</v>
      </c>
      <c r="C1663" s="117" t="s">
        <v>120</v>
      </c>
      <c r="D1663" s="117">
        <v>1</v>
      </c>
      <c r="E1663" s="117">
        <v>10</v>
      </c>
      <c r="F1663" s="117">
        <v>8.09</v>
      </c>
      <c r="G1663" s="117">
        <v>9.3000000000000007</v>
      </c>
    </row>
    <row r="1664" spans="1:7" x14ac:dyDescent="0.35">
      <c r="A1664" s="117" t="s">
        <v>8362</v>
      </c>
      <c r="B1664" s="117" t="s">
        <v>8363</v>
      </c>
      <c r="C1664" s="117" t="s">
        <v>120</v>
      </c>
      <c r="D1664" s="117">
        <v>2</v>
      </c>
      <c r="E1664" s="117">
        <v>14</v>
      </c>
      <c r="F1664" s="117">
        <v>8.09</v>
      </c>
      <c r="G1664" s="117">
        <v>9.3000000000000007</v>
      </c>
    </row>
    <row r="1665" spans="1:7" x14ac:dyDescent="0.35">
      <c r="A1665" s="117" t="s">
        <v>8364</v>
      </c>
      <c r="B1665" s="117" t="s">
        <v>8365</v>
      </c>
      <c r="C1665" s="117" t="s">
        <v>120</v>
      </c>
      <c r="D1665" s="117">
        <v>2</v>
      </c>
      <c r="E1665" s="117">
        <v>12</v>
      </c>
      <c r="F1665" s="117">
        <v>8.09</v>
      </c>
      <c r="G1665" s="117">
        <v>9.3000000000000007</v>
      </c>
    </row>
    <row r="1666" spans="1:7" x14ac:dyDescent="0.35">
      <c r="A1666" s="117" t="s">
        <v>8366</v>
      </c>
      <c r="B1666" s="117" t="s">
        <v>8367</v>
      </c>
      <c r="C1666" s="117" t="s">
        <v>120</v>
      </c>
      <c r="D1666" s="117">
        <v>2</v>
      </c>
      <c r="E1666" s="117">
        <v>12</v>
      </c>
      <c r="F1666" s="117">
        <v>8.09</v>
      </c>
      <c r="G1666" s="117">
        <v>9.3000000000000007</v>
      </c>
    </row>
    <row r="1667" spans="1:7" x14ac:dyDescent="0.35">
      <c r="A1667" s="117" t="s">
        <v>8368</v>
      </c>
      <c r="B1667" s="117" t="s">
        <v>8369</v>
      </c>
      <c r="C1667" s="117" t="s">
        <v>120</v>
      </c>
      <c r="D1667" s="117">
        <v>2</v>
      </c>
      <c r="E1667" s="117">
        <v>12</v>
      </c>
      <c r="F1667" s="117">
        <v>8.09</v>
      </c>
      <c r="G1667" s="117">
        <v>9.3000000000000007</v>
      </c>
    </row>
    <row r="1668" spans="1:7" x14ac:dyDescent="0.35">
      <c r="A1668" s="117" t="s">
        <v>8370</v>
      </c>
      <c r="B1668" s="117" t="s">
        <v>8371</v>
      </c>
      <c r="C1668" s="117" t="s">
        <v>120</v>
      </c>
      <c r="D1668" s="117">
        <v>2</v>
      </c>
      <c r="E1668" s="117">
        <v>6</v>
      </c>
      <c r="F1668" s="117">
        <v>8.09</v>
      </c>
      <c r="G1668" s="117">
        <v>9.3000000000000007</v>
      </c>
    </row>
    <row r="1669" spans="1:7" x14ac:dyDescent="0.35">
      <c r="A1669" s="117" t="s">
        <v>8372</v>
      </c>
      <c r="B1669" s="117" t="s">
        <v>8373</v>
      </c>
      <c r="C1669" s="117" t="s">
        <v>120</v>
      </c>
      <c r="D1669" s="117">
        <v>2</v>
      </c>
      <c r="E1669" s="117">
        <v>12</v>
      </c>
      <c r="F1669" s="117">
        <v>8.09</v>
      </c>
      <c r="G1669" s="117">
        <v>9.3000000000000007</v>
      </c>
    </row>
    <row r="1670" spans="1:7" x14ac:dyDescent="0.35">
      <c r="A1670" s="117" t="s">
        <v>8374</v>
      </c>
      <c r="B1670" s="117" t="s">
        <v>8375</v>
      </c>
      <c r="C1670" s="117" t="s">
        <v>120</v>
      </c>
      <c r="D1670" s="117">
        <v>2</v>
      </c>
      <c r="E1670" s="117">
        <v>12</v>
      </c>
      <c r="F1670" s="117">
        <v>8.09</v>
      </c>
      <c r="G1670" s="117">
        <v>9.3000000000000007</v>
      </c>
    </row>
    <row r="1671" spans="1:7" x14ac:dyDescent="0.35">
      <c r="A1671" s="117" t="s">
        <v>8376</v>
      </c>
      <c r="B1671" s="117" t="s">
        <v>8377</v>
      </c>
      <c r="C1671" s="117" t="s">
        <v>120</v>
      </c>
      <c r="D1671" s="117">
        <v>2</v>
      </c>
      <c r="E1671" s="117">
        <v>12</v>
      </c>
      <c r="F1671" s="117">
        <v>8.09</v>
      </c>
      <c r="G1671" s="117">
        <v>9.3000000000000007</v>
      </c>
    </row>
    <row r="1672" spans="1:7" x14ac:dyDescent="0.35">
      <c r="A1672" s="117" t="s">
        <v>8378</v>
      </c>
      <c r="B1672" s="117" t="s">
        <v>8379</v>
      </c>
      <c r="C1672" s="117" t="s">
        <v>120</v>
      </c>
      <c r="D1672" s="117">
        <v>2</v>
      </c>
      <c r="E1672" s="117">
        <v>20</v>
      </c>
      <c r="F1672" s="117">
        <v>8.09</v>
      </c>
      <c r="G1672" s="117">
        <v>9.3000000000000007</v>
      </c>
    </row>
    <row r="1673" spans="1:7" x14ac:dyDescent="0.35">
      <c r="A1673" s="117" t="s">
        <v>8380</v>
      </c>
      <c r="B1673" s="117" t="s">
        <v>8381</v>
      </c>
      <c r="C1673" s="117" t="s">
        <v>120</v>
      </c>
      <c r="D1673" s="117">
        <v>2</v>
      </c>
      <c r="E1673" s="117">
        <v>20</v>
      </c>
      <c r="F1673" s="117">
        <v>8.09</v>
      </c>
      <c r="G1673" s="117">
        <v>9.3000000000000007</v>
      </c>
    </row>
    <row r="1674" spans="1:7" x14ac:dyDescent="0.35">
      <c r="A1674" s="117" t="s">
        <v>8382</v>
      </c>
      <c r="B1674" s="117" t="s">
        <v>8383</v>
      </c>
      <c r="C1674" s="117" t="s">
        <v>120</v>
      </c>
      <c r="D1674" s="117">
        <v>2</v>
      </c>
      <c r="E1674" s="117">
        <v>12</v>
      </c>
      <c r="F1674" s="117">
        <v>8.09</v>
      </c>
      <c r="G1674" s="117">
        <v>9.3000000000000007</v>
      </c>
    </row>
    <row r="1675" spans="1:7" x14ac:dyDescent="0.35">
      <c r="A1675" s="117" t="s">
        <v>8384</v>
      </c>
      <c r="B1675" s="117" t="s">
        <v>8385</v>
      </c>
      <c r="C1675" s="117" t="s">
        <v>120</v>
      </c>
      <c r="D1675" s="117">
        <v>2</v>
      </c>
      <c r="E1675" s="117">
        <v>12</v>
      </c>
      <c r="F1675" s="117">
        <v>8.09</v>
      </c>
      <c r="G1675" s="117">
        <v>9.3000000000000007</v>
      </c>
    </row>
    <row r="1676" spans="1:7" x14ac:dyDescent="0.35">
      <c r="A1676" s="117" t="s">
        <v>8386</v>
      </c>
      <c r="B1676" s="117" t="s">
        <v>8387</v>
      </c>
      <c r="C1676" s="117" t="s">
        <v>120</v>
      </c>
      <c r="D1676" s="117">
        <v>2</v>
      </c>
      <c r="E1676" s="117">
        <v>15</v>
      </c>
      <c r="F1676" s="117">
        <v>8.09</v>
      </c>
      <c r="G1676" s="117">
        <v>9.3000000000000007</v>
      </c>
    </row>
    <row r="1677" spans="1:7" x14ac:dyDescent="0.35">
      <c r="A1677" s="117" t="s">
        <v>8388</v>
      </c>
      <c r="B1677" s="117" t="s">
        <v>8389</v>
      </c>
      <c r="C1677" s="117" t="s">
        <v>120</v>
      </c>
      <c r="D1677" s="117">
        <v>2</v>
      </c>
      <c r="E1677" s="117">
        <v>8</v>
      </c>
      <c r="F1677" s="117">
        <v>8.09</v>
      </c>
      <c r="G1677" s="117">
        <v>9.3000000000000007</v>
      </c>
    </row>
    <row r="1678" spans="1:7" x14ac:dyDescent="0.35">
      <c r="A1678" s="117" t="s">
        <v>8390</v>
      </c>
      <c r="B1678" s="117" t="s">
        <v>8391</v>
      </c>
      <c r="C1678" s="117" t="s">
        <v>120</v>
      </c>
      <c r="D1678" s="117">
        <v>2</v>
      </c>
      <c r="E1678" s="117">
        <v>8</v>
      </c>
      <c r="F1678" s="117">
        <v>8.09</v>
      </c>
      <c r="G1678" s="117">
        <v>9.3000000000000007</v>
      </c>
    </row>
    <row r="1679" spans="1:7" x14ac:dyDescent="0.35">
      <c r="A1679" s="117" t="s">
        <v>8392</v>
      </c>
      <c r="B1679" s="117" t="s">
        <v>8393</v>
      </c>
      <c r="C1679" s="117" t="s">
        <v>120</v>
      </c>
      <c r="D1679" s="117">
        <v>2</v>
      </c>
      <c r="E1679" s="117">
        <v>6</v>
      </c>
      <c r="F1679" s="117">
        <v>8.09</v>
      </c>
      <c r="G1679" s="117">
        <v>9.3000000000000007</v>
      </c>
    </row>
    <row r="1680" spans="1:7" x14ac:dyDescent="0.35">
      <c r="A1680" s="117" t="s">
        <v>8394</v>
      </c>
      <c r="B1680" s="117" t="s">
        <v>8395</v>
      </c>
      <c r="C1680" s="117" t="s">
        <v>120</v>
      </c>
      <c r="D1680" s="117">
        <v>2</v>
      </c>
      <c r="E1680" s="117">
        <v>6</v>
      </c>
      <c r="F1680" s="117">
        <v>8.09</v>
      </c>
      <c r="G1680" s="117">
        <v>9.3000000000000007</v>
      </c>
    </row>
    <row r="1681" spans="1:7" x14ac:dyDescent="0.35">
      <c r="A1681" s="117" t="s">
        <v>8396</v>
      </c>
      <c r="B1681" s="117" t="s">
        <v>8397</v>
      </c>
      <c r="C1681" s="117" t="s">
        <v>120</v>
      </c>
      <c r="D1681" s="117">
        <v>1</v>
      </c>
      <c r="E1681" s="117">
        <v>20</v>
      </c>
      <c r="F1681" s="117">
        <v>8.09</v>
      </c>
      <c r="G1681" s="117">
        <v>9.3000000000000007</v>
      </c>
    </row>
    <row r="1682" spans="1:7" x14ac:dyDescent="0.35">
      <c r="A1682" s="117" t="s">
        <v>8398</v>
      </c>
      <c r="B1682" s="117" t="s">
        <v>8399</v>
      </c>
      <c r="C1682" s="117" t="s">
        <v>120</v>
      </c>
      <c r="D1682" s="117">
        <v>2</v>
      </c>
      <c r="E1682" s="117">
        <v>15</v>
      </c>
      <c r="F1682" s="117">
        <v>8.09</v>
      </c>
      <c r="G1682" s="117">
        <v>9.3000000000000007</v>
      </c>
    </row>
    <row r="1683" spans="1:7" x14ac:dyDescent="0.35">
      <c r="A1683" s="117" t="s">
        <v>8400</v>
      </c>
      <c r="B1683" s="117" t="s">
        <v>8401</v>
      </c>
      <c r="C1683" s="117" t="s">
        <v>120</v>
      </c>
      <c r="D1683" s="117">
        <v>1</v>
      </c>
      <c r="E1683" s="117">
        <v>20</v>
      </c>
      <c r="F1683" s="117">
        <v>8.09</v>
      </c>
      <c r="G1683" s="117">
        <v>9.3000000000000007</v>
      </c>
    </row>
    <row r="1684" spans="1:7" x14ac:dyDescent="0.35">
      <c r="A1684" s="117" t="s">
        <v>8402</v>
      </c>
      <c r="B1684" s="117" t="s">
        <v>8403</v>
      </c>
      <c r="C1684" s="117" t="s">
        <v>120</v>
      </c>
      <c r="D1684" s="117">
        <v>1</v>
      </c>
      <c r="E1684" s="117">
        <v>10</v>
      </c>
      <c r="F1684" s="117">
        <v>8.09</v>
      </c>
      <c r="G1684" s="117">
        <v>9.3000000000000007</v>
      </c>
    </row>
    <row r="1685" spans="1:7" x14ac:dyDescent="0.35">
      <c r="A1685" s="117" t="s">
        <v>8404</v>
      </c>
      <c r="B1685" s="117" t="s">
        <v>8405</v>
      </c>
      <c r="C1685" s="117" t="s">
        <v>120</v>
      </c>
      <c r="D1685" s="117">
        <v>2</v>
      </c>
      <c r="E1685" s="117">
        <v>20</v>
      </c>
      <c r="F1685" s="117">
        <v>8.09</v>
      </c>
      <c r="G1685" s="117">
        <v>9.3000000000000007</v>
      </c>
    </row>
    <row r="1686" spans="1:7" x14ac:dyDescent="0.35">
      <c r="A1686" s="117" t="s">
        <v>8406</v>
      </c>
      <c r="B1686" s="117" t="s">
        <v>8407</v>
      </c>
      <c r="C1686" s="117" t="s">
        <v>120</v>
      </c>
      <c r="D1686" s="117">
        <v>1</v>
      </c>
      <c r="E1686" s="117">
        <v>8</v>
      </c>
      <c r="F1686" s="117">
        <v>8.09</v>
      </c>
      <c r="G1686" s="117">
        <v>9.3000000000000007</v>
      </c>
    </row>
    <row r="1687" spans="1:7" x14ac:dyDescent="0.35">
      <c r="A1687" s="117" t="s">
        <v>8408</v>
      </c>
      <c r="B1687" s="117" t="s">
        <v>8409</v>
      </c>
      <c r="C1687" s="117" t="s">
        <v>120</v>
      </c>
      <c r="D1687" s="117">
        <v>1</v>
      </c>
      <c r="E1687" s="117">
        <v>15</v>
      </c>
      <c r="F1687" s="117">
        <v>8.09</v>
      </c>
      <c r="G1687" s="117">
        <v>9.3000000000000007</v>
      </c>
    </row>
    <row r="1688" spans="1:7" x14ac:dyDescent="0.35">
      <c r="A1688" s="117" t="s">
        <v>8410</v>
      </c>
      <c r="B1688" s="117" t="s">
        <v>8411</v>
      </c>
      <c r="C1688" s="117" t="s">
        <v>120</v>
      </c>
      <c r="D1688" s="117">
        <v>2</v>
      </c>
      <c r="E1688" s="117">
        <v>10</v>
      </c>
      <c r="F1688" s="117">
        <v>8.09</v>
      </c>
      <c r="G1688" s="117">
        <v>9.3000000000000007</v>
      </c>
    </row>
    <row r="1689" spans="1:7" x14ac:dyDescent="0.35">
      <c r="A1689" s="117" t="s">
        <v>8412</v>
      </c>
      <c r="B1689" s="117" t="s">
        <v>8413</v>
      </c>
      <c r="C1689" s="117" t="s">
        <v>120</v>
      </c>
      <c r="D1689" s="117">
        <v>2</v>
      </c>
      <c r="E1689" s="117">
        <v>20</v>
      </c>
      <c r="F1689" s="117">
        <v>8.09</v>
      </c>
      <c r="G1689" s="117">
        <v>9.3000000000000007</v>
      </c>
    </row>
    <row r="1690" spans="1:7" x14ac:dyDescent="0.35">
      <c r="A1690" s="117" t="s">
        <v>8414</v>
      </c>
      <c r="B1690" s="117" t="s">
        <v>8415</v>
      </c>
      <c r="C1690" s="117" t="s">
        <v>120</v>
      </c>
      <c r="D1690" s="117">
        <v>2</v>
      </c>
      <c r="E1690" s="117">
        <v>12</v>
      </c>
      <c r="F1690" s="117">
        <v>8.09</v>
      </c>
      <c r="G1690" s="117">
        <v>9.3000000000000007</v>
      </c>
    </row>
    <row r="1691" spans="1:7" x14ac:dyDescent="0.35">
      <c r="A1691" s="117" t="s">
        <v>8416</v>
      </c>
      <c r="B1691" s="117" t="s">
        <v>8417</v>
      </c>
      <c r="C1691" s="117" t="s">
        <v>120</v>
      </c>
      <c r="D1691" s="117">
        <v>1</v>
      </c>
      <c r="E1691" s="117">
        <v>20</v>
      </c>
      <c r="F1691" s="117">
        <v>8.09</v>
      </c>
      <c r="G1691" s="117">
        <v>9.3000000000000007</v>
      </c>
    </row>
    <row r="1692" spans="1:7" x14ac:dyDescent="0.35">
      <c r="A1692" s="117" t="s">
        <v>8418</v>
      </c>
      <c r="B1692" s="117" t="s">
        <v>8419</v>
      </c>
      <c r="C1692" s="117" t="s">
        <v>120</v>
      </c>
      <c r="D1692" s="117">
        <v>1</v>
      </c>
      <c r="E1692" s="117">
        <v>14</v>
      </c>
      <c r="F1692" s="117">
        <v>8.09</v>
      </c>
      <c r="G1692" s="117">
        <v>9.3000000000000007</v>
      </c>
    </row>
    <row r="1693" spans="1:7" x14ac:dyDescent="0.35">
      <c r="A1693" s="117" t="s">
        <v>8420</v>
      </c>
      <c r="B1693" s="117" t="s">
        <v>8421</v>
      </c>
      <c r="C1693" s="117" t="s">
        <v>120</v>
      </c>
      <c r="D1693" s="117">
        <v>1</v>
      </c>
      <c r="E1693" s="117">
        <v>15</v>
      </c>
      <c r="F1693" s="117">
        <v>8.09</v>
      </c>
      <c r="G1693" s="117">
        <v>9.3000000000000007</v>
      </c>
    </row>
    <row r="1694" spans="1:7" x14ac:dyDescent="0.35">
      <c r="A1694" s="117" t="s">
        <v>8422</v>
      </c>
      <c r="B1694" s="117" t="s">
        <v>8423</v>
      </c>
      <c r="C1694" s="117" t="s">
        <v>120</v>
      </c>
      <c r="D1694" s="117">
        <v>2</v>
      </c>
      <c r="E1694" s="117">
        <v>6</v>
      </c>
      <c r="F1694" s="117">
        <v>8.09</v>
      </c>
      <c r="G1694" s="117">
        <v>9.3000000000000007</v>
      </c>
    </row>
    <row r="1695" spans="1:7" x14ac:dyDescent="0.35">
      <c r="A1695" s="117" t="s">
        <v>8424</v>
      </c>
      <c r="B1695" s="117" t="s">
        <v>8425</v>
      </c>
      <c r="C1695" s="117" t="s">
        <v>120</v>
      </c>
      <c r="D1695" s="117">
        <v>1</v>
      </c>
      <c r="E1695" s="117">
        <v>20</v>
      </c>
      <c r="F1695" s="117">
        <v>8.09</v>
      </c>
      <c r="G1695" s="117">
        <v>9.3000000000000007</v>
      </c>
    </row>
    <row r="1696" spans="1:7" x14ac:dyDescent="0.35">
      <c r="A1696" s="117" t="s">
        <v>8426</v>
      </c>
      <c r="B1696" s="117" t="s">
        <v>8427</v>
      </c>
      <c r="C1696" s="117" t="s">
        <v>120</v>
      </c>
      <c r="D1696" s="117">
        <v>2</v>
      </c>
      <c r="E1696" s="117">
        <v>6</v>
      </c>
      <c r="F1696" s="117">
        <v>8.09</v>
      </c>
      <c r="G1696" s="117">
        <v>9.3000000000000007</v>
      </c>
    </row>
    <row r="1697" spans="1:7" x14ac:dyDescent="0.35">
      <c r="A1697" s="117" t="s">
        <v>8428</v>
      </c>
      <c r="B1697" s="117" t="s">
        <v>8429</v>
      </c>
      <c r="C1697" s="117" t="s">
        <v>120</v>
      </c>
      <c r="D1697" s="117">
        <v>1</v>
      </c>
      <c r="E1697" s="117">
        <v>35</v>
      </c>
      <c r="F1697" s="117">
        <v>8.09</v>
      </c>
      <c r="G1697" s="117">
        <v>9.3000000000000007</v>
      </c>
    </row>
    <row r="1698" spans="1:7" x14ac:dyDescent="0.35">
      <c r="A1698" s="117" t="s">
        <v>8430</v>
      </c>
      <c r="B1698" s="117" t="s">
        <v>8431</v>
      </c>
      <c r="C1698" s="117" t="s">
        <v>120</v>
      </c>
      <c r="D1698" s="117">
        <v>2</v>
      </c>
      <c r="E1698" s="117">
        <v>40</v>
      </c>
      <c r="F1698" s="117">
        <v>8.09</v>
      </c>
      <c r="G1698" s="117">
        <v>9.3000000000000007</v>
      </c>
    </row>
    <row r="1699" spans="1:7" x14ac:dyDescent="0.35">
      <c r="A1699" s="117" t="s">
        <v>8432</v>
      </c>
      <c r="B1699" s="117" t="s">
        <v>8433</v>
      </c>
      <c r="C1699" s="117" t="s">
        <v>120</v>
      </c>
      <c r="D1699" s="117">
        <v>2</v>
      </c>
      <c r="E1699" s="117">
        <v>30</v>
      </c>
      <c r="F1699" s="117">
        <v>8.09</v>
      </c>
      <c r="G1699" s="117">
        <v>9.3000000000000007</v>
      </c>
    </row>
    <row r="1700" spans="1:7" x14ac:dyDescent="0.35">
      <c r="A1700" s="117" t="s">
        <v>8434</v>
      </c>
      <c r="B1700" s="117" t="s">
        <v>8435</v>
      </c>
      <c r="C1700" s="117" t="s">
        <v>120</v>
      </c>
      <c r="D1700" s="117">
        <v>2</v>
      </c>
      <c r="E1700" s="117">
        <v>30</v>
      </c>
      <c r="F1700" s="117">
        <v>8.09</v>
      </c>
      <c r="G1700" s="117">
        <v>9.3000000000000007</v>
      </c>
    </row>
    <row r="1701" spans="1:7" x14ac:dyDescent="0.35">
      <c r="A1701" s="117" t="s">
        <v>8436</v>
      </c>
      <c r="B1701" s="117" t="s">
        <v>8437</v>
      </c>
      <c r="C1701" s="117" t="s">
        <v>120</v>
      </c>
      <c r="D1701" s="117">
        <v>2</v>
      </c>
      <c r="E1701" s="117">
        <v>20</v>
      </c>
      <c r="F1701" s="117">
        <v>8.09</v>
      </c>
      <c r="G1701" s="117">
        <v>9.3000000000000007</v>
      </c>
    </row>
    <row r="1702" spans="1:7" x14ac:dyDescent="0.35">
      <c r="A1702" s="117" t="s">
        <v>8438</v>
      </c>
      <c r="B1702" s="117" t="s">
        <v>8439</v>
      </c>
      <c r="C1702" s="117" t="s">
        <v>120</v>
      </c>
      <c r="D1702" s="117">
        <v>2</v>
      </c>
      <c r="E1702" s="117">
        <v>15</v>
      </c>
      <c r="F1702" s="117">
        <v>8.09</v>
      </c>
      <c r="G1702" s="117">
        <v>9.3000000000000007</v>
      </c>
    </row>
    <row r="1703" spans="1:7" x14ac:dyDescent="0.35">
      <c r="A1703" s="117" t="s">
        <v>8440</v>
      </c>
      <c r="B1703" s="117" t="s">
        <v>8441</v>
      </c>
      <c r="C1703" s="117" t="s">
        <v>120</v>
      </c>
      <c r="D1703" s="117">
        <v>1</v>
      </c>
      <c r="E1703" s="117">
        <v>120</v>
      </c>
      <c r="F1703" s="117">
        <v>8.09</v>
      </c>
      <c r="G1703" s="117">
        <v>9.3000000000000007</v>
      </c>
    </row>
    <row r="1704" spans="1:7" x14ac:dyDescent="0.35">
      <c r="A1704" s="117" t="s">
        <v>8442</v>
      </c>
      <c r="B1704" s="117" t="s">
        <v>8443</v>
      </c>
      <c r="C1704" s="117" t="s">
        <v>120</v>
      </c>
      <c r="D1704" s="117">
        <v>1</v>
      </c>
      <c r="E1704" s="117">
        <v>95</v>
      </c>
      <c r="F1704" s="117">
        <v>8.09</v>
      </c>
      <c r="G1704" s="117">
        <v>9.3000000000000007</v>
      </c>
    </row>
    <row r="1705" spans="1:7" x14ac:dyDescent="0.35">
      <c r="A1705" s="117" t="s">
        <v>8444</v>
      </c>
      <c r="B1705" s="117" t="s">
        <v>8445</v>
      </c>
      <c r="C1705" s="117" t="s">
        <v>120</v>
      </c>
      <c r="D1705" s="117">
        <v>2</v>
      </c>
      <c r="E1705" s="117">
        <v>100</v>
      </c>
      <c r="F1705" s="117">
        <v>8.09</v>
      </c>
      <c r="G1705" s="117">
        <v>9.3000000000000007</v>
      </c>
    </row>
    <row r="1706" spans="1:7" x14ac:dyDescent="0.35">
      <c r="A1706" s="117" t="s">
        <v>8446</v>
      </c>
      <c r="B1706" s="117" t="s">
        <v>8447</v>
      </c>
      <c r="C1706" s="117" t="s">
        <v>120</v>
      </c>
      <c r="D1706" s="117">
        <v>2</v>
      </c>
      <c r="E1706" s="117">
        <v>120</v>
      </c>
      <c r="F1706" s="117">
        <v>8.09</v>
      </c>
      <c r="G1706" s="117">
        <v>9.3000000000000007</v>
      </c>
    </row>
    <row r="1707" spans="1:7" x14ac:dyDescent="0.35">
      <c r="A1707" s="117" t="s">
        <v>8448</v>
      </c>
      <c r="B1707" s="117" t="s">
        <v>8449</v>
      </c>
      <c r="C1707" s="117" t="s">
        <v>120</v>
      </c>
      <c r="D1707" s="117">
        <v>1</v>
      </c>
      <c r="E1707" s="117">
        <v>125</v>
      </c>
      <c r="F1707" s="117">
        <v>8.09</v>
      </c>
      <c r="G1707" s="117">
        <v>9.3000000000000007</v>
      </c>
    </row>
    <row r="1708" spans="1:7" x14ac:dyDescent="0.35">
      <c r="A1708" s="117" t="s">
        <v>8450</v>
      </c>
      <c r="B1708" s="117" t="s">
        <v>8451</v>
      </c>
      <c r="C1708" s="117" t="s">
        <v>120</v>
      </c>
      <c r="D1708" s="117">
        <v>1</v>
      </c>
      <c r="E1708" s="117">
        <v>125</v>
      </c>
      <c r="F1708" s="117">
        <v>8.09</v>
      </c>
      <c r="G1708" s="117">
        <v>9.3000000000000007</v>
      </c>
    </row>
    <row r="1709" spans="1:7" x14ac:dyDescent="0.35">
      <c r="A1709" s="117" t="s">
        <v>8452</v>
      </c>
      <c r="B1709" s="117" t="s">
        <v>8453</v>
      </c>
      <c r="C1709" s="117" t="s">
        <v>120</v>
      </c>
      <c r="D1709" s="117">
        <v>2</v>
      </c>
      <c r="E1709" s="117">
        <v>70</v>
      </c>
      <c r="F1709" s="117">
        <v>8.09</v>
      </c>
      <c r="G1709" s="117">
        <v>9.3000000000000007</v>
      </c>
    </row>
    <row r="1710" spans="1:7" x14ac:dyDescent="0.35">
      <c r="A1710" s="117" t="s">
        <v>8454</v>
      </c>
      <c r="B1710" s="117" t="s">
        <v>8455</v>
      </c>
      <c r="C1710" s="117" t="s">
        <v>120</v>
      </c>
      <c r="D1710" s="117">
        <v>2</v>
      </c>
      <c r="E1710" s="117">
        <v>40</v>
      </c>
      <c r="F1710" s="117">
        <v>8.09</v>
      </c>
      <c r="G1710" s="117">
        <v>9.3000000000000007</v>
      </c>
    </row>
    <row r="1711" spans="1:7" x14ac:dyDescent="0.35">
      <c r="A1711" s="117" t="s">
        <v>8456</v>
      </c>
      <c r="B1711" s="117" t="s">
        <v>8457</v>
      </c>
      <c r="C1711" s="117" t="s">
        <v>120</v>
      </c>
      <c r="D1711" s="117">
        <v>2</v>
      </c>
      <c r="E1711" s="117">
        <v>30</v>
      </c>
      <c r="F1711" s="117">
        <v>8.09</v>
      </c>
      <c r="G1711" s="117">
        <v>9.3000000000000007</v>
      </c>
    </row>
    <row r="1712" spans="1:7" x14ac:dyDescent="0.35">
      <c r="A1712" s="117" t="s">
        <v>8458</v>
      </c>
      <c r="B1712" s="117" t="s">
        <v>8459</v>
      </c>
      <c r="C1712" s="117" t="s">
        <v>120</v>
      </c>
      <c r="D1712" s="117">
        <v>2</v>
      </c>
      <c r="E1712" s="117">
        <v>100</v>
      </c>
      <c r="F1712" s="117">
        <v>8.09</v>
      </c>
      <c r="G1712" s="117">
        <v>9.3000000000000007</v>
      </c>
    </row>
    <row r="1713" spans="1:7" x14ac:dyDescent="0.35">
      <c r="A1713" s="117" t="s">
        <v>8460</v>
      </c>
      <c r="B1713" s="117" t="s">
        <v>8461</v>
      </c>
      <c r="C1713" s="117" t="s">
        <v>120</v>
      </c>
      <c r="D1713" s="117">
        <v>1</v>
      </c>
      <c r="E1713" s="117">
        <v>75</v>
      </c>
      <c r="F1713" s="117">
        <v>8.09</v>
      </c>
      <c r="G1713" s="117">
        <v>9.3000000000000007</v>
      </c>
    </row>
    <row r="1714" spans="1:7" x14ac:dyDescent="0.35">
      <c r="A1714" s="117" t="s">
        <v>8462</v>
      </c>
      <c r="B1714" s="117" t="s">
        <v>8463</v>
      </c>
      <c r="C1714" s="117" t="s">
        <v>120</v>
      </c>
      <c r="D1714" s="117">
        <v>1</v>
      </c>
      <c r="E1714" s="117">
        <v>50</v>
      </c>
      <c r="F1714" s="117">
        <v>8.09</v>
      </c>
      <c r="G1714" s="117">
        <v>9.3000000000000007</v>
      </c>
    </row>
    <row r="1715" spans="1:7" x14ac:dyDescent="0.35">
      <c r="A1715" s="117" t="s">
        <v>8464</v>
      </c>
      <c r="B1715" s="117" t="s">
        <v>8465</v>
      </c>
      <c r="C1715" s="117" t="s">
        <v>120</v>
      </c>
      <c r="D1715" s="117">
        <v>1</v>
      </c>
      <c r="E1715" s="117">
        <v>35</v>
      </c>
      <c r="F1715" s="117">
        <v>8.09</v>
      </c>
      <c r="G1715" s="117">
        <v>9.3000000000000007</v>
      </c>
    </row>
    <row r="1716" spans="1:7" x14ac:dyDescent="0.35">
      <c r="A1716" s="117" t="s">
        <v>8466</v>
      </c>
      <c r="B1716" s="117" t="s">
        <v>8467</v>
      </c>
      <c r="C1716" s="117" t="s">
        <v>120</v>
      </c>
      <c r="D1716" s="117">
        <v>1</v>
      </c>
      <c r="E1716" s="117">
        <v>40</v>
      </c>
      <c r="F1716" s="117">
        <v>8.09</v>
      </c>
      <c r="G1716" s="117">
        <v>9.3000000000000007</v>
      </c>
    </row>
    <row r="1717" spans="1:7" x14ac:dyDescent="0.35">
      <c r="A1717" s="117" t="s">
        <v>8468</v>
      </c>
      <c r="B1717" s="117" t="s">
        <v>8469</v>
      </c>
      <c r="C1717" s="117" t="s">
        <v>120</v>
      </c>
      <c r="D1717" s="117">
        <v>1</v>
      </c>
      <c r="E1717" s="117">
        <v>50</v>
      </c>
      <c r="F1717" s="117">
        <v>8.09</v>
      </c>
      <c r="G1717" s="117">
        <v>9.3000000000000007</v>
      </c>
    </row>
    <row r="1718" spans="1:7" x14ac:dyDescent="0.35">
      <c r="A1718" s="117" t="s">
        <v>8470</v>
      </c>
      <c r="B1718" s="117" t="s">
        <v>8471</v>
      </c>
      <c r="C1718" s="117" t="s">
        <v>120</v>
      </c>
      <c r="D1718" s="117">
        <v>2</v>
      </c>
      <c r="E1718" s="117">
        <v>60</v>
      </c>
      <c r="F1718" s="117">
        <v>8.09</v>
      </c>
      <c r="G1718" s="117">
        <v>9.3000000000000007</v>
      </c>
    </row>
    <row r="1719" spans="1:7" x14ac:dyDescent="0.35">
      <c r="A1719" s="117" t="s">
        <v>8472</v>
      </c>
      <c r="B1719" s="117" t="s">
        <v>8473</v>
      </c>
      <c r="C1719" s="117" t="s">
        <v>120</v>
      </c>
      <c r="D1719" s="117">
        <v>1</v>
      </c>
      <c r="E1719" s="117">
        <v>30</v>
      </c>
      <c r="F1719" s="117">
        <v>8.09</v>
      </c>
      <c r="G1719" s="117">
        <v>9.3000000000000007</v>
      </c>
    </row>
    <row r="1720" spans="1:7" x14ac:dyDescent="0.35">
      <c r="A1720" s="117" t="s">
        <v>8474</v>
      </c>
      <c r="B1720" s="117" t="s">
        <v>8475</v>
      </c>
      <c r="C1720" s="117" t="s">
        <v>120</v>
      </c>
      <c r="D1720" s="117">
        <v>1</v>
      </c>
      <c r="E1720" s="117">
        <v>30</v>
      </c>
      <c r="F1720" s="117">
        <v>8.09</v>
      </c>
      <c r="G1720" s="117">
        <v>9.3000000000000007</v>
      </c>
    </row>
    <row r="1721" spans="1:7" x14ac:dyDescent="0.35">
      <c r="A1721" s="117" t="s">
        <v>8476</v>
      </c>
      <c r="B1721" s="117" t="s">
        <v>8477</v>
      </c>
      <c r="C1721" s="117" t="s">
        <v>120</v>
      </c>
      <c r="D1721" s="117">
        <v>1</v>
      </c>
      <c r="E1721" s="117">
        <v>30</v>
      </c>
      <c r="F1721" s="117">
        <v>8.09</v>
      </c>
      <c r="G1721" s="117">
        <v>9.3000000000000007</v>
      </c>
    </row>
    <row r="1722" spans="1:7" x14ac:dyDescent="0.35">
      <c r="A1722" s="117" t="s">
        <v>8478</v>
      </c>
      <c r="B1722" s="117" t="s">
        <v>8479</v>
      </c>
      <c r="C1722" s="117" t="s">
        <v>120</v>
      </c>
      <c r="D1722" s="117">
        <v>3</v>
      </c>
      <c r="E1722" s="117">
        <v>60</v>
      </c>
      <c r="F1722" s="117">
        <v>8.09</v>
      </c>
      <c r="G1722" s="117">
        <v>9.3000000000000007</v>
      </c>
    </row>
    <row r="1723" spans="1:7" x14ac:dyDescent="0.35">
      <c r="A1723" s="117" t="s">
        <v>8480</v>
      </c>
      <c r="B1723" s="117" t="s">
        <v>8481</v>
      </c>
      <c r="C1723" s="117" t="s">
        <v>120</v>
      </c>
      <c r="D1723" s="117">
        <v>3</v>
      </c>
      <c r="E1723" s="117">
        <v>170</v>
      </c>
      <c r="F1723" s="117">
        <v>8.09</v>
      </c>
      <c r="G1723" s="117">
        <v>9.3000000000000007</v>
      </c>
    </row>
    <row r="1724" spans="1:7" x14ac:dyDescent="0.35">
      <c r="A1724" s="117" t="s">
        <v>8482</v>
      </c>
      <c r="B1724" s="117" t="s">
        <v>8483</v>
      </c>
      <c r="C1724" s="117" t="s">
        <v>120</v>
      </c>
      <c r="D1724" s="117">
        <v>1</v>
      </c>
      <c r="E1724" s="117">
        <v>30</v>
      </c>
      <c r="F1724" s="117">
        <v>8.09</v>
      </c>
      <c r="G1724" s="117">
        <v>9.3000000000000007</v>
      </c>
    </row>
    <row r="1725" spans="1:7" x14ac:dyDescent="0.35">
      <c r="A1725" s="117" t="s">
        <v>8484</v>
      </c>
      <c r="B1725" s="117" t="s">
        <v>8485</v>
      </c>
      <c r="C1725" s="117" t="s">
        <v>120</v>
      </c>
      <c r="D1725" s="117">
        <v>1</v>
      </c>
      <c r="E1725" s="117">
        <v>30</v>
      </c>
      <c r="F1725" s="117">
        <v>8.09</v>
      </c>
      <c r="G1725" s="117">
        <v>9.3000000000000007</v>
      </c>
    </row>
    <row r="1726" spans="1:7" x14ac:dyDescent="0.35">
      <c r="A1726" s="117" t="s">
        <v>8486</v>
      </c>
      <c r="B1726" s="117" t="s">
        <v>8487</v>
      </c>
      <c r="C1726" s="117" t="s">
        <v>120</v>
      </c>
      <c r="D1726" s="117">
        <v>1</v>
      </c>
      <c r="E1726" s="117">
        <v>30</v>
      </c>
      <c r="F1726" s="117">
        <v>8.09</v>
      </c>
      <c r="G1726" s="117">
        <v>9.3000000000000007</v>
      </c>
    </row>
    <row r="1727" spans="1:7" x14ac:dyDescent="0.35">
      <c r="A1727" s="117" t="s">
        <v>8488</v>
      </c>
      <c r="B1727" s="117" t="s">
        <v>8489</v>
      </c>
      <c r="C1727" s="117" t="s">
        <v>120</v>
      </c>
      <c r="D1727" s="117">
        <v>1</v>
      </c>
      <c r="E1727" s="117">
        <v>30</v>
      </c>
      <c r="F1727" s="117">
        <v>8.09</v>
      </c>
      <c r="G1727" s="117">
        <v>9.3000000000000007</v>
      </c>
    </row>
    <row r="1728" spans="1:7" x14ac:dyDescent="0.35">
      <c r="A1728" s="117" t="s">
        <v>8490</v>
      </c>
      <c r="B1728" s="117" t="s">
        <v>8491</v>
      </c>
      <c r="C1728" s="117" t="s">
        <v>120</v>
      </c>
      <c r="D1728" s="117">
        <v>2</v>
      </c>
      <c r="E1728" s="117">
        <v>30</v>
      </c>
      <c r="F1728" s="117">
        <v>8.09</v>
      </c>
      <c r="G1728" s="117">
        <v>9.3000000000000007</v>
      </c>
    </row>
    <row r="1729" spans="1:7" x14ac:dyDescent="0.35">
      <c r="A1729" s="117" t="s">
        <v>8492</v>
      </c>
      <c r="B1729" s="117" t="s">
        <v>8493</v>
      </c>
      <c r="C1729" s="117" t="s">
        <v>120</v>
      </c>
      <c r="D1729" s="117">
        <v>2</v>
      </c>
      <c r="E1729" s="117">
        <v>30</v>
      </c>
      <c r="F1729" s="117">
        <v>8.09</v>
      </c>
      <c r="G1729" s="117">
        <v>9.3000000000000007</v>
      </c>
    </row>
    <row r="1730" spans="1:7" x14ac:dyDescent="0.35">
      <c r="A1730" s="117" t="s">
        <v>8494</v>
      </c>
      <c r="B1730" s="117" t="s">
        <v>8495</v>
      </c>
      <c r="C1730" s="117" t="s">
        <v>120</v>
      </c>
      <c r="D1730" s="117">
        <v>1</v>
      </c>
      <c r="E1730" s="117">
        <v>6</v>
      </c>
      <c r="F1730" s="117">
        <v>8.09</v>
      </c>
      <c r="G1730" s="117">
        <v>9.3000000000000007</v>
      </c>
    </row>
    <row r="1731" spans="1:7" x14ac:dyDescent="0.35">
      <c r="A1731" s="117" t="s">
        <v>8496</v>
      </c>
      <c r="B1731" s="117" t="s">
        <v>8497</v>
      </c>
      <c r="C1731" s="117" t="s">
        <v>120</v>
      </c>
      <c r="D1731" s="117">
        <v>2</v>
      </c>
      <c r="E1731" s="117">
        <v>20</v>
      </c>
      <c r="F1731" s="117">
        <v>8.09</v>
      </c>
      <c r="G1731" s="117">
        <v>9.3000000000000007</v>
      </c>
    </row>
    <row r="1732" spans="1:7" x14ac:dyDescent="0.35">
      <c r="A1732" s="117" t="s">
        <v>8498</v>
      </c>
      <c r="B1732" s="117" t="s">
        <v>8499</v>
      </c>
      <c r="C1732" s="117" t="s">
        <v>120</v>
      </c>
      <c r="D1732" s="117">
        <v>2</v>
      </c>
      <c r="E1732" s="117">
        <v>50</v>
      </c>
      <c r="F1732" s="117">
        <v>8.09</v>
      </c>
      <c r="G1732" s="117">
        <v>9.3000000000000007</v>
      </c>
    </row>
    <row r="1733" spans="1:7" x14ac:dyDescent="0.35">
      <c r="A1733" s="117" t="s">
        <v>8500</v>
      </c>
      <c r="B1733" s="117" t="s">
        <v>8501</v>
      </c>
      <c r="C1733" s="117" t="s">
        <v>120</v>
      </c>
      <c r="D1733" s="117">
        <v>2</v>
      </c>
      <c r="E1733" s="117">
        <v>35</v>
      </c>
      <c r="F1733" s="117">
        <v>8.09</v>
      </c>
      <c r="G1733" s="117">
        <v>9.3000000000000007</v>
      </c>
    </row>
    <row r="1734" spans="1:7" x14ac:dyDescent="0.35">
      <c r="A1734" s="117" t="s">
        <v>8502</v>
      </c>
      <c r="B1734" s="117" t="s">
        <v>8503</v>
      </c>
      <c r="C1734" s="117" t="s">
        <v>120</v>
      </c>
      <c r="D1734" s="117">
        <v>3</v>
      </c>
      <c r="E1734" s="117">
        <v>120</v>
      </c>
      <c r="F1734" s="117">
        <v>8.09</v>
      </c>
      <c r="G1734" s="117">
        <v>9.3000000000000007</v>
      </c>
    </row>
    <row r="1735" spans="1:7" x14ac:dyDescent="0.35">
      <c r="A1735" s="117" t="s">
        <v>8504</v>
      </c>
      <c r="B1735" s="117" t="s">
        <v>8505</v>
      </c>
      <c r="C1735" s="117" t="s">
        <v>120</v>
      </c>
      <c r="D1735" s="117">
        <v>3</v>
      </c>
      <c r="E1735" s="117">
        <v>120</v>
      </c>
      <c r="F1735" s="117">
        <v>8.09</v>
      </c>
      <c r="G1735" s="117">
        <v>9.3000000000000007</v>
      </c>
    </row>
    <row r="1736" spans="1:7" x14ac:dyDescent="0.35">
      <c r="A1736" s="117" t="s">
        <v>8506</v>
      </c>
      <c r="B1736" s="117" t="s">
        <v>8507</v>
      </c>
      <c r="C1736" s="117" t="s">
        <v>120</v>
      </c>
      <c r="D1736" s="117">
        <v>3</v>
      </c>
      <c r="E1736" s="117">
        <v>130</v>
      </c>
      <c r="F1736" s="117">
        <v>8.09</v>
      </c>
      <c r="G1736" s="117">
        <v>9.3000000000000007</v>
      </c>
    </row>
    <row r="1737" spans="1:7" x14ac:dyDescent="0.35">
      <c r="A1737" s="117" t="s">
        <v>8508</v>
      </c>
      <c r="B1737" s="117" t="s">
        <v>8509</v>
      </c>
      <c r="C1737" s="117" t="s">
        <v>120</v>
      </c>
      <c r="D1737" s="117">
        <v>3</v>
      </c>
      <c r="E1737" s="117">
        <v>130</v>
      </c>
      <c r="F1737" s="117">
        <v>8.09</v>
      </c>
      <c r="G1737" s="117">
        <v>9.3000000000000007</v>
      </c>
    </row>
    <row r="1738" spans="1:7" x14ac:dyDescent="0.35">
      <c r="A1738" s="117" t="s">
        <v>8510</v>
      </c>
      <c r="B1738" s="117" t="s">
        <v>8511</v>
      </c>
      <c r="C1738" s="117" t="s">
        <v>120</v>
      </c>
      <c r="D1738" s="117">
        <v>1</v>
      </c>
      <c r="E1738" s="117">
        <v>55</v>
      </c>
      <c r="F1738" s="117">
        <v>8.09</v>
      </c>
      <c r="G1738" s="117">
        <v>9.3000000000000007</v>
      </c>
    </row>
    <row r="1739" spans="1:7" x14ac:dyDescent="0.35">
      <c r="A1739" s="117" t="s">
        <v>8512</v>
      </c>
      <c r="B1739" s="117" t="s">
        <v>8513</v>
      </c>
      <c r="C1739" s="117" t="s">
        <v>120</v>
      </c>
      <c r="D1739" s="117">
        <v>1</v>
      </c>
      <c r="E1739" s="117">
        <v>20</v>
      </c>
      <c r="F1739" s="117">
        <v>8.09</v>
      </c>
      <c r="G1739" s="117">
        <v>9.3000000000000007</v>
      </c>
    </row>
    <row r="1740" spans="1:7" x14ac:dyDescent="0.35">
      <c r="A1740" s="117" t="s">
        <v>8514</v>
      </c>
      <c r="B1740" s="117" t="s">
        <v>8515</v>
      </c>
      <c r="C1740" s="117" t="s">
        <v>120</v>
      </c>
      <c r="D1740" s="117">
        <v>1</v>
      </c>
      <c r="E1740" s="117">
        <v>30</v>
      </c>
      <c r="F1740" s="117">
        <v>8.09</v>
      </c>
      <c r="G1740" s="117">
        <v>9.3000000000000007</v>
      </c>
    </row>
    <row r="1741" spans="1:7" x14ac:dyDescent="0.35">
      <c r="A1741" s="117" t="s">
        <v>8516</v>
      </c>
      <c r="B1741" s="117" t="s">
        <v>8517</v>
      </c>
      <c r="C1741" s="117" t="s">
        <v>120</v>
      </c>
      <c r="D1741" s="117">
        <v>2</v>
      </c>
      <c r="E1741" s="117">
        <v>8</v>
      </c>
      <c r="F1741" s="117">
        <v>8.09</v>
      </c>
      <c r="G1741" s="117">
        <v>9.3000000000000007</v>
      </c>
    </row>
    <row r="1742" spans="1:7" x14ac:dyDescent="0.35">
      <c r="A1742" s="117" t="s">
        <v>8518</v>
      </c>
      <c r="B1742" s="117" t="s">
        <v>8519</v>
      </c>
      <c r="C1742" s="117" t="s">
        <v>120</v>
      </c>
      <c r="D1742" s="117">
        <v>2</v>
      </c>
      <c r="E1742" s="117">
        <v>8</v>
      </c>
      <c r="F1742" s="117">
        <v>8.09</v>
      </c>
      <c r="G1742" s="117">
        <v>9.3000000000000007</v>
      </c>
    </row>
    <row r="1743" spans="1:7" x14ac:dyDescent="0.35">
      <c r="A1743" s="117" t="s">
        <v>8520</v>
      </c>
      <c r="B1743" s="117" t="s">
        <v>8521</v>
      </c>
      <c r="C1743" s="117" t="s">
        <v>120</v>
      </c>
      <c r="D1743" s="117">
        <v>2</v>
      </c>
      <c r="E1743" s="117">
        <v>8</v>
      </c>
      <c r="F1743" s="117">
        <v>8.09</v>
      </c>
      <c r="G1743" s="117">
        <v>9.3000000000000007</v>
      </c>
    </row>
    <row r="1744" spans="1:7" x14ac:dyDescent="0.35">
      <c r="A1744" s="117" t="s">
        <v>8522</v>
      </c>
      <c r="B1744" s="117" t="s">
        <v>8523</v>
      </c>
      <c r="C1744" s="117" t="s">
        <v>120</v>
      </c>
      <c r="D1744" s="117">
        <v>1</v>
      </c>
      <c r="E1744" s="117">
        <v>60</v>
      </c>
      <c r="F1744" s="117">
        <v>8.09</v>
      </c>
      <c r="G1744" s="117">
        <v>9.3000000000000007</v>
      </c>
    </row>
    <row r="1745" spans="1:7" x14ac:dyDescent="0.35">
      <c r="A1745" s="117" t="s">
        <v>8524</v>
      </c>
      <c r="B1745" s="117" t="s">
        <v>8525</v>
      </c>
      <c r="C1745" s="117" t="s">
        <v>124</v>
      </c>
      <c r="D1745" s="117">
        <v>2</v>
      </c>
      <c r="E1745" s="117">
        <v>490</v>
      </c>
      <c r="F1745" s="117">
        <v>8.0500000000000007</v>
      </c>
      <c r="G1745" s="117">
        <v>9.68</v>
      </c>
    </row>
    <row r="1746" spans="1:7" x14ac:dyDescent="0.35">
      <c r="A1746" s="117" t="s">
        <v>8526</v>
      </c>
      <c r="B1746" s="117" t="s">
        <v>8527</v>
      </c>
      <c r="C1746" s="117" t="s">
        <v>124</v>
      </c>
      <c r="D1746" s="117">
        <v>1</v>
      </c>
      <c r="E1746" s="117">
        <v>510</v>
      </c>
      <c r="F1746" s="117">
        <v>8.0500000000000007</v>
      </c>
      <c r="G1746" s="117">
        <v>9.68</v>
      </c>
    </row>
    <row r="1747" spans="1:7" x14ac:dyDescent="0.35">
      <c r="A1747" s="117" t="s">
        <v>8528</v>
      </c>
      <c r="B1747" s="117" t="s">
        <v>8529</v>
      </c>
      <c r="C1747" s="117" t="s">
        <v>124</v>
      </c>
      <c r="D1747" s="117">
        <v>1</v>
      </c>
      <c r="E1747" s="117">
        <v>60</v>
      </c>
      <c r="F1747" s="117">
        <v>8.0500000000000007</v>
      </c>
      <c r="G1747" s="117">
        <v>9.68</v>
      </c>
    </row>
    <row r="1748" spans="1:7" x14ac:dyDescent="0.35">
      <c r="A1748" s="117" t="s">
        <v>8530</v>
      </c>
      <c r="B1748" s="117" t="s">
        <v>8531</v>
      </c>
      <c r="C1748" s="117" t="s">
        <v>124</v>
      </c>
      <c r="D1748" s="117">
        <v>1</v>
      </c>
      <c r="E1748" s="117">
        <v>60</v>
      </c>
      <c r="F1748" s="117">
        <v>8.0500000000000007</v>
      </c>
      <c r="G1748" s="117">
        <v>9.68</v>
      </c>
    </row>
    <row r="1749" spans="1:7" x14ac:dyDescent="0.35">
      <c r="A1749" s="117" t="s">
        <v>8532</v>
      </c>
      <c r="B1749" s="117" t="s">
        <v>8533</v>
      </c>
      <c r="C1749" s="117" t="s">
        <v>124</v>
      </c>
      <c r="D1749" s="117">
        <v>1</v>
      </c>
      <c r="E1749" s="117">
        <v>60</v>
      </c>
      <c r="F1749" s="117">
        <v>8.0500000000000007</v>
      </c>
      <c r="G1749" s="117">
        <v>9.68</v>
      </c>
    </row>
    <row r="1750" spans="1:7" x14ac:dyDescent="0.35">
      <c r="A1750" s="117" t="s">
        <v>8534</v>
      </c>
      <c r="B1750" s="117" t="s">
        <v>8535</v>
      </c>
      <c r="C1750" s="117" t="s">
        <v>124</v>
      </c>
      <c r="D1750" s="117">
        <v>1</v>
      </c>
      <c r="E1750" s="117">
        <v>60</v>
      </c>
      <c r="F1750" s="117">
        <v>8.0500000000000007</v>
      </c>
      <c r="G1750" s="117">
        <v>9.68</v>
      </c>
    </row>
    <row r="1751" spans="1:7" x14ac:dyDescent="0.35">
      <c r="A1751" s="117" t="s">
        <v>8536</v>
      </c>
      <c r="B1751" s="117" t="s">
        <v>8537</v>
      </c>
      <c r="C1751" s="117" t="s">
        <v>124</v>
      </c>
      <c r="D1751" s="117">
        <v>1</v>
      </c>
      <c r="E1751" s="117">
        <v>40</v>
      </c>
      <c r="F1751" s="117">
        <v>8.0500000000000007</v>
      </c>
      <c r="G1751" s="117">
        <v>9.68</v>
      </c>
    </row>
    <row r="1752" spans="1:7" x14ac:dyDescent="0.35">
      <c r="A1752" s="117" t="s">
        <v>8538</v>
      </c>
      <c r="B1752" s="117" t="s">
        <v>8539</v>
      </c>
      <c r="C1752" s="117" t="s">
        <v>124</v>
      </c>
      <c r="D1752" s="117">
        <v>1</v>
      </c>
      <c r="E1752" s="117">
        <v>20</v>
      </c>
      <c r="F1752" s="117">
        <v>8.0500000000000007</v>
      </c>
      <c r="G1752" s="117">
        <v>9.68</v>
      </c>
    </row>
    <row r="1753" spans="1:7" x14ac:dyDescent="0.35">
      <c r="A1753" s="117" t="s">
        <v>8540</v>
      </c>
      <c r="B1753" s="117" t="s">
        <v>8541</v>
      </c>
      <c r="C1753" s="117" t="s">
        <v>124</v>
      </c>
      <c r="D1753" s="117">
        <v>2</v>
      </c>
      <c r="E1753" s="117">
        <v>60</v>
      </c>
      <c r="F1753" s="117">
        <v>8.0500000000000007</v>
      </c>
      <c r="G1753" s="117">
        <v>9.68</v>
      </c>
    </row>
    <row r="1754" spans="1:7" x14ac:dyDescent="0.35">
      <c r="A1754" s="117" t="s">
        <v>8542</v>
      </c>
      <c r="B1754" s="117" t="s">
        <v>8543</v>
      </c>
      <c r="C1754" s="117" t="s">
        <v>124</v>
      </c>
      <c r="D1754" s="117">
        <v>1</v>
      </c>
      <c r="E1754" s="117">
        <v>60</v>
      </c>
      <c r="F1754" s="117">
        <v>8.0500000000000007</v>
      </c>
      <c r="G1754" s="117">
        <v>9.68</v>
      </c>
    </row>
    <row r="1755" spans="1:7" x14ac:dyDescent="0.35">
      <c r="A1755" s="117" t="s">
        <v>8544</v>
      </c>
      <c r="B1755" s="117" t="s">
        <v>8545</v>
      </c>
      <c r="C1755" s="117" t="s">
        <v>124</v>
      </c>
      <c r="D1755" s="117">
        <v>2</v>
      </c>
      <c r="E1755" s="117">
        <v>90</v>
      </c>
      <c r="F1755" s="117">
        <v>8.0500000000000007</v>
      </c>
      <c r="G1755" s="117">
        <v>9.68</v>
      </c>
    </row>
    <row r="1756" spans="1:7" x14ac:dyDescent="0.35">
      <c r="A1756" s="117" t="s">
        <v>8546</v>
      </c>
      <c r="B1756" s="117" t="s">
        <v>8547</v>
      </c>
      <c r="C1756" s="117" t="s">
        <v>124</v>
      </c>
      <c r="D1756" s="117">
        <v>2</v>
      </c>
      <c r="E1756" s="117">
        <v>70</v>
      </c>
      <c r="F1756" s="117">
        <v>8.0500000000000007</v>
      </c>
      <c r="G1756" s="117">
        <v>9.68</v>
      </c>
    </row>
    <row r="1757" spans="1:7" x14ac:dyDescent="0.35">
      <c r="A1757" s="117" t="s">
        <v>8548</v>
      </c>
      <c r="B1757" s="117" t="s">
        <v>8549</v>
      </c>
      <c r="C1757" s="117" t="s">
        <v>124</v>
      </c>
      <c r="D1757" s="117">
        <v>2</v>
      </c>
      <c r="E1757" s="117">
        <v>270</v>
      </c>
      <c r="F1757" s="117">
        <v>8.0500000000000007</v>
      </c>
      <c r="G1757" s="117">
        <v>9.68</v>
      </c>
    </row>
    <row r="1758" spans="1:7" x14ac:dyDescent="0.35">
      <c r="A1758" s="117" t="s">
        <v>8550</v>
      </c>
      <c r="B1758" s="117" t="s">
        <v>8551</v>
      </c>
      <c r="C1758" s="117" t="s">
        <v>124</v>
      </c>
      <c r="D1758" s="117">
        <v>2</v>
      </c>
      <c r="E1758" s="117">
        <v>270</v>
      </c>
      <c r="F1758" s="117">
        <v>8.0500000000000007</v>
      </c>
      <c r="G1758" s="117">
        <v>9.68</v>
      </c>
    </row>
    <row r="1759" spans="1:7" x14ac:dyDescent="0.35">
      <c r="A1759" s="117" t="s">
        <v>8552</v>
      </c>
      <c r="B1759" s="117" t="s">
        <v>8553</v>
      </c>
      <c r="C1759" s="117" t="s">
        <v>124</v>
      </c>
      <c r="D1759" s="117">
        <v>2</v>
      </c>
      <c r="E1759" s="117">
        <v>90</v>
      </c>
      <c r="F1759" s="117">
        <v>8.0500000000000007</v>
      </c>
      <c r="G1759" s="117">
        <v>9.68</v>
      </c>
    </row>
    <row r="1760" spans="1:7" x14ac:dyDescent="0.35">
      <c r="A1760" s="117" t="s">
        <v>8554</v>
      </c>
      <c r="B1760" s="117" t="s">
        <v>8555</v>
      </c>
      <c r="C1760" s="117" t="s">
        <v>124</v>
      </c>
      <c r="D1760" s="117">
        <v>2</v>
      </c>
      <c r="E1760" s="117">
        <v>270</v>
      </c>
      <c r="F1760" s="117">
        <v>8.0500000000000007</v>
      </c>
      <c r="G1760" s="117">
        <v>9.68</v>
      </c>
    </row>
    <row r="1761" spans="1:7" x14ac:dyDescent="0.35">
      <c r="A1761" s="117" t="s">
        <v>8556</v>
      </c>
      <c r="B1761" s="117" t="s">
        <v>8557</v>
      </c>
      <c r="C1761" s="117" t="s">
        <v>124</v>
      </c>
      <c r="D1761" s="117">
        <v>2</v>
      </c>
      <c r="E1761" s="117">
        <v>270</v>
      </c>
      <c r="F1761" s="117">
        <v>8.0500000000000007</v>
      </c>
      <c r="G1761" s="117">
        <v>9.68</v>
      </c>
    </row>
    <row r="1762" spans="1:7" x14ac:dyDescent="0.35">
      <c r="A1762" s="117" t="s">
        <v>8558</v>
      </c>
      <c r="B1762" s="117" t="s">
        <v>8559</v>
      </c>
      <c r="C1762" s="117" t="s">
        <v>124</v>
      </c>
      <c r="D1762" s="117">
        <v>2</v>
      </c>
      <c r="E1762" s="117">
        <v>30</v>
      </c>
      <c r="F1762" s="117">
        <v>8.0500000000000007</v>
      </c>
      <c r="G1762" s="117">
        <v>9.68</v>
      </c>
    </row>
    <row r="1763" spans="1:7" x14ac:dyDescent="0.35">
      <c r="A1763" s="117" t="s">
        <v>8560</v>
      </c>
      <c r="B1763" s="117" t="s">
        <v>8561</v>
      </c>
      <c r="C1763" s="117" t="s">
        <v>124</v>
      </c>
      <c r="D1763" s="117">
        <v>2</v>
      </c>
      <c r="E1763" s="117">
        <v>60</v>
      </c>
      <c r="F1763" s="117">
        <v>8.0500000000000007</v>
      </c>
      <c r="G1763" s="117">
        <v>9.68</v>
      </c>
    </row>
    <row r="1764" spans="1:7" x14ac:dyDescent="0.35">
      <c r="A1764" s="117" t="s">
        <v>8562</v>
      </c>
      <c r="B1764" s="117" t="s">
        <v>8563</v>
      </c>
      <c r="C1764" s="117" t="s">
        <v>124</v>
      </c>
      <c r="D1764" s="117">
        <v>3</v>
      </c>
      <c r="E1764" s="117">
        <v>30</v>
      </c>
      <c r="F1764" s="117">
        <v>8.0500000000000007</v>
      </c>
      <c r="G1764" s="117">
        <v>9.68</v>
      </c>
    </row>
    <row r="1765" spans="1:7" x14ac:dyDescent="0.35">
      <c r="A1765" s="117" t="s">
        <v>8564</v>
      </c>
      <c r="B1765" s="117" t="s">
        <v>8565</v>
      </c>
      <c r="C1765" s="117" t="s">
        <v>124</v>
      </c>
      <c r="D1765" s="117">
        <v>3</v>
      </c>
      <c r="E1765" s="117">
        <v>30</v>
      </c>
      <c r="F1765" s="117">
        <v>8.0500000000000007</v>
      </c>
      <c r="G1765" s="117">
        <v>9.68</v>
      </c>
    </row>
    <row r="1766" spans="1:7" x14ac:dyDescent="0.35">
      <c r="A1766" s="117" t="s">
        <v>8566</v>
      </c>
      <c r="B1766" s="117" t="s">
        <v>8567</v>
      </c>
      <c r="C1766" s="117" t="s">
        <v>124</v>
      </c>
      <c r="D1766" s="117">
        <v>1</v>
      </c>
      <c r="E1766" s="117">
        <v>435</v>
      </c>
      <c r="F1766" s="117">
        <v>8.0500000000000007</v>
      </c>
      <c r="G1766" s="117">
        <v>9.68</v>
      </c>
    </row>
    <row r="1767" spans="1:7" x14ac:dyDescent="0.35">
      <c r="A1767" s="117" t="s">
        <v>8568</v>
      </c>
      <c r="B1767" s="117" t="s">
        <v>8569</v>
      </c>
      <c r="C1767" s="117" t="s">
        <v>124</v>
      </c>
      <c r="D1767" s="117">
        <v>1</v>
      </c>
      <c r="E1767" s="117">
        <v>460</v>
      </c>
      <c r="F1767" s="117">
        <v>8.0500000000000007</v>
      </c>
      <c r="G1767" s="117">
        <v>9.68</v>
      </c>
    </row>
    <row r="1768" spans="1:7" x14ac:dyDescent="0.35">
      <c r="A1768" s="117" t="s">
        <v>8570</v>
      </c>
      <c r="B1768" s="117" t="s">
        <v>8571</v>
      </c>
      <c r="C1768" s="117" t="s">
        <v>124</v>
      </c>
      <c r="D1768" s="117">
        <v>1</v>
      </c>
      <c r="E1768" s="117">
        <v>420</v>
      </c>
      <c r="F1768" s="117">
        <v>8.0500000000000007</v>
      </c>
      <c r="G1768" s="117">
        <v>9.68</v>
      </c>
    </row>
    <row r="1769" spans="1:7" x14ac:dyDescent="0.35">
      <c r="A1769" s="117" t="s">
        <v>8572</v>
      </c>
      <c r="B1769" s="117" t="s">
        <v>8573</v>
      </c>
      <c r="C1769" s="117" t="s">
        <v>125</v>
      </c>
      <c r="D1769" s="117">
        <v>4</v>
      </c>
      <c r="E1769" s="117">
        <v>220</v>
      </c>
      <c r="F1769" s="117">
        <v>8.44</v>
      </c>
      <c r="G1769" s="117">
        <v>9.82</v>
      </c>
    </row>
    <row r="1770" spans="1:7" x14ac:dyDescent="0.35">
      <c r="A1770" s="117" t="s">
        <v>8574</v>
      </c>
      <c r="B1770" s="117" t="s">
        <v>8575</v>
      </c>
      <c r="C1770" s="117" t="s">
        <v>125</v>
      </c>
      <c r="D1770" s="117">
        <v>3</v>
      </c>
      <c r="E1770" s="117">
        <v>240</v>
      </c>
      <c r="F1770" s="117">
        <v>8.44</v>
      </c>
      <c r="G1770" s="117">
        <v>9.82</v>
      </c>
    </row>
    <row r="1771" spans="1:7" x14ac:dyDescent="0.35">
      <c r="A1771" s="117" t="s">
        <v>8576</v>
      </c>
      <c r="B1771" s="117" t="s">
        <v>8577</v>
      </c>
      <c r="C1771" s="117" t="s">
        <v>125</v>
      </c>
      <c r="D1771" s="117">
        <v>3</v>
      </c>
      <c r="E1771" s="117">
        <v>120</v>
      </c>
      <c r="F1771" s="117">
        <v>8.44</v>
      </c>
      <c r="G1771" s="117">
        <v>9.82</v>
      </c>
    </row>
    <row r="1772" spans="1:7" x14ac:dyDescent="0.35">
      <c r="A1772" s="117" t="s">
        <v>8578</v>
      </c>
      <c r="B1772" s="117" t="s">
        <v>8579</v>
      </c>
      <c r="C1772" s="117" t="s">
        <v>125</v>
      </c>
      <c r="D1772" s="117">
        <v>3</v>
      </c>
      <c r="E1772" s="117">
        <v>220</v>
      </c>
      <c r="F1772" s="117">
        <v>8.44</v>
      </c>
      <c r="G1772" s="117">
        <v>9.82</v>
      </c>
    </row>
    <row r="1773" spans="1:7" x14ac:dyDescent="0.35">
      <c r="A1773" s="117" t="s">
        <v>8580</v>
      </c>
      <c r="B1773" s="117" t="s">
        <v>8581</v>
      </c>
      <c r="C1773" s="117" t="s">
        <v>125</v>
      </c>
      <c r="D1773" s="117">
        <v>3</v>
      </c>
      <c r="E1773" s="117">
        <v>240</v>
      </c>
      <c r="F1773" s="117">
        <v>8.44</v>
      </c>
      <c r="G1773" s="117">
        <v>9.82</v>
      </c>
    </row>
    <row r="1774" spans="1:7" x14ac:dyDescent="0.35">
      <c r="A1774" s="117" t="s">
        <v>8582</v>
      </c>
      <c r="B1774" s="117" t="s">
        <v>8583</v>
      </c>
      <c r="C1774" s="117" t="s">
        <v>125</v>
      </c>
      <c r="D1774" s="117">
        <v>3</v>
      </c>
      <c r="E1774" s="117">
        <v>280</v>
      </c>
      <c r="F1774" s="117">
        <v>8.44</v>
      </c>
      <c r="G1774" s="117">
        <v>9.82</v>
      </c>
    </row>
    <row r="1775" spans="1:7" x14ac:dyDescent="0.35">
      <c r="A1775" s="117" t="s">
        <v>8584</v>
      </c>
      <c r="B1775" s="117" t="s">
        <v>8585</v>
      </c>
      <c r="C1775" s="117" t="s">
        <v>125</v>
      </c>
      <c r="D1775" s="117">
        <v>3</v>
      </c>
      <c r="E1775" s="117">
        <v>210</v>
      </c>
      <c r="F1775" s="117">
        <v>8.44</v>
      </c>
      <c r="G1775" s="117">
        <v>9.82</v>
      </c>
    </row>
    <row r="1776" spans="1:7" x14ac:dyDescent="0.35">
      <c r="A1776" s="117" t="s">
        <v>8586</v>
      </c>
      <c r="B1776" s="117" t="s">
        <v>8587</v>
      </c>
      <c r="C1776" s="117" t="s">
        <v>125</v>
      </c>
      <c r="D1776" s="117">
        <v>2</v>
      </c>
      <c r="E1776" s="117">
        <v>605</v>
      </c>
      <c r="F1776" s="117">
        <v>8.44</v>
      </c>
      <c r="G1776" s="117">
        <v>9.82</v>
      </c>
    </row>
    <row r="1777" spans="1:7" x14ac:dyDescent="0.35">
      <c r="A1777" s="117" t="s">
        <v>8588</v>
      </c>
      <c r="B1777" s="117" t="s">
        <v>8587</v>
      </c>
      <c r="C1777" s="117" t="s">
        <v>125</v>
      </c>
      <c r="D1777" s="117">
        <v>2</v>
      </c>
      <c r="E1777" s="117">
        <v>250</v>
      </c>
      <c r="F1777" s="117">
        <v>8.44</v>
      </c>
      <c r="G1777" s="117">
        <v>9.82</v>
      </c>
    </row>
    <row r="1778" spans="1:7" x14ac:dyDescent="0.35">
      <c r="A1778" s="117" t="s">
        <v>8589</v>
      </c>
      <c r="B1778" s="117" t="s">
        <v>8590</v>
      </c>
      <c r="C1778" s="117" t="s">
        <v>125</v>
      </c>
      <c r="D1778" s="117">
        <v>2</v>
      </c>
      <c r="E1778" s="117">
        <v>250</v>
      </c>
      <c r="F1778" s="117">
        <v>8.44</v>
      </c>
      <c r="G1778" s="117">
        <v>9.82</v>
      </c>
    </row>
    <row r="1779" spans="1:7" x14ac:dyDescent="0.35">
      <c r="A1779" s="117" t="s">
        <v>8591</v>
      </c>
      <c r="B1779" s="117" t="s">
        <v>8590</v>
      </c>
      <c r="C1779" s="117" t="s">
        <v>125</v>
      </c>
      <c r="D1779" s="117">
        <v>3</v>
      </c>
      <c r="E1779" s="117">
        <v>150</v>
      </c>
      <c r="F1779" s="117">
        <v>8.44</v>
      </c>
      <c r="G1779" s="117">
        <v>9.82</v>
      </c>
    </row>
    <row r="1780" spans="1:7" x14ac:dyDescent="0.35">
      <c r="A1780" s="117" t="s">
        <v>8592</v>
      </c>
      <c r="B1780" s="117" t="s">
        <v>8593</v>
      </c>
      <c r="C1780" s="117" t="s">
        <v>125</v>
      </c>
      <c r="D1780" s="117">
        <v>4</v>
      </c>
      <c r="E1780" s="117">
        <v>120</v>
      </c>
      <c r="F1780" s="117">
        <v>8.44</v>
      </c>
      <c r="G1780" s="117">
        <v>9.82</v>
      </c>
    </row>
    <row r="1781" spans="1:7" x14ac:dyDescent="0.35">
      <c r="A1781" s="117" t="s">
        <v>8594</v>
      </c>
      <c r="B1781" s="117" t="s">
        <v>8595</v>
      </c>
      <c r="C1781" s="117" t="s">
        <v>125</v>
      </c>
      <c r="D1781" s="117">
        <v>4</v>
      </c>
      <c r="E1781" s="117">
        <v>120</v>
      </c>
      <c r="F1781" s="117">
        <v>8.44</v>
      </c>
      <c r="G1781" s="117">
        <v>9.82</v>
      </c>
    </row>
    <row r="1782" spans="1:7" x14ac:dyDescent="0.35">
      <c r="A1782" s="117" t="s">
        <v>8596</v>
      </c>
      <c r="B1782" s="117" t="s">
        <v>8597</v>
      </c>
      <c r="C1782" s="117" t="s">
        <v>125</v>
      </c>
      <c r="D1782" s="117">
        <v>4</v>
      </c>
      <c r="E1782" s="117">
        <v>100</v>
      </c>
      <c r="F1782" s="117">
        <v>8.44</v>
      </c>
      <c r="G1782" s="117">
        <v>9.82</v>
      </c>
    </row>
    <row r="1783" spans="1:7" x14ac:dyDescent="0.35">
      <c r="A1783" s="117" t="s">
        <v>8598</v>
      </c>
      <c r="B1783" s="117" t="s">
        <v>8599</v>
      </c>
      <c r="C1783" s="117" t="s">
        <v>125</v>
      </c>
      <c r="D1783" s="117">
        <v>2</v>
      </c>
      <c r="E1783" s="117">
        <v>200</v>
      </c>
      <c r="F1783" s="117">
        <v>8.44</v>
      </c>
      <c r="G1783" s="117">
        <v>9.82</v>
      </c>
    </row>
    <row r="1784" spans="1:7" x14ac:dyDescent="0.35">
      <c r="A1784" s="117" t="s">
        <v>8600</v>
      </c>
      <c r="B1784" s="117" t="s">
        <v>8601</v>
      </c>
      <c r="C1784" s="117" t="s">
        <v>125</v>
      </c>
      <c r="D1784" s="117">
        <v>3</v>
      </c>
      <c r="E1784" s="117">
        <v>350</v>
      </c>
      <c r="F1784" s="117">
        <v>8.44</v>
      </c>
      <c r="G1784" s="117">
        <v>9.82</v>
      </c>
    </row>
    <row r="1785" spans="1:7" x14ac:dyDescent="0.35">
      <c r="A1785" s="117" t="s">
        <v>8602</v>
      </c>
      <c r="B1785" s="117" t="s">
        <v>8603</v>
      </c>
      <c r="C1785" s="117" t="s">
        <v>125</v>
      </c>
      <c r="D1785" s="117">
        <v>4</v>
      </c>
      <c r="E1785" s="117">
        <v>120</v>
      </c>
      <c r="F1785" s="117">
        <v>8.44</v>
      </c>
      <c r="G1785" s="117">
        <v>9.82</v>
      </c>
    </row>
    <row r="1786" spans="1:7" x14ac:dyDescent="0.35">
      <c r="A1786" s="117" t="s">
        <v>8604</v>
      </c>
      <c r="B1786" s="117" t="s">
        <v>8605</v>
      </c>
      <c r="C1786" s="117" t="s">
        <v>125</v>
      </c>
      <c r="D1786" s="117">
        <v>3</v>
      </c>
      <c r="E1786" s="117">
        <v>300</v>
      </c>
      <c r="F1786" s="117">
        <v>8.44</v>
      </c>
      <c r="G1786" s="117">
        <v>9.82</v>
      </c>
    </row>
    <row r="1787" spans="1:7" x14ac:dyDescent="0.35">
      <c r="A1787" s="117" t="s">
        <v>8606</v>
      </c>
      <c r="B1787" s="117" t="s">
        <v>8607</v>
      </c>
      <c r="C1787" s="117" t="s">
        <v>125</v>
      </c>
      <c r="D1787" s="117">
        <v>2</v>
      </c>
      <c r="E1787" s="117">
        <v>42</v>
      </c>
      <c r="F1787" s="117">
        <v>8.44</v>
      </c>
      <c r="G1787" s="117">
        <v>9.82</v>
      </c>
    </row>
    <row r="1788" spans="1:7" x14ac:dyDescent="0.35">
      <c r="A1788" s="117" t="s">
        <v>8608</v>
      </c>
      <c r="B1788" s="117" t="s">
        <v>8609</v>
      </c>
      <c r="C1788" s="117" t="s">
        <v>125</v>
      </c>
      <c r="D1788" s="117">
        <v>3</v>
      </c>
      <c r="E1788" s="117">
        <v>180</v>
      </c>
      <c r="F1788" s="117">
        <v>8.44</v>
      </c>
      <c r="G1788" s="117">
        <v>9.82</v>
      </c>
    </row>
    <row r="1789" spans="1:7" x14ac:dyDescent="0.35">
      <c r="A1789" s="117" t="s">
        <v>8610</v>
      </c>
      <c r="B1789" s="117" t="s">
        <v>8611</v>
      </c>
      <c r="C1789" s="117" t="s">
        <v>125</v>
      </c>
      <c r="D1789" s="117">
        <v>2</v>
      </c>
      <c r="E1789" s="117">
        <v>260</v>
      </c>
      <c r="F1789" s="117">
        <v>8.44</v>
      </c>
      <c r="G1789" s="117">
        <v>9.82</v>
      </c>
    </row>
    <row r="1790" spans="1:7" x14ac:dyDescent="0.35">
      <c r="A1790" s="117" t="s">
        <v>8612</v>
      </c>
      <c r="B1790" s="117" t="s">
        <v>8613</v>
      </c>
      <c r="C1790" s="117" t="s">
        <v>125</v>
      </c>
      <c r="D1790" s="117">
        <v>2</v>
      </c>
      <c r="E1790" s="117">
        <v>260</v>
      </c>
      <c r="F1790" s="117">
        <v>8.44</v>
      </c>
      <c r="G1790" s="117">
        <v>9.82</v>
      </c>
    </row>
    <row r="1791" spans="1:7" x14ac:dyDescent="0.35">
      <c r="A1791" s="117" t="s">
        <v>8614</v>
      </c>
      <c r="B1791" s="117" t="s">
        <v>8615</v>
      </c>
      <c r="C1791" s="117" t="s">
        <v>125</v>
      </c>
      <c r="D1791" s="117">
        <v>2</v>
      </c>
      <c r="E1791" s="117">
        <v>260</v>
      </c>
      <c r="F1791" s="117">
        <v>8.44</v>
      </c>
      <c r="G1791" s="117">
        <v>9.82</v>
      </c>
    </row>
    <row r="1792" spans="1:7" x14ac:dyDescent="0.35">
      <c r="A1792" s="117" t="s">
        <v>8616</v>
      </c>
      <c r="B1792" s="117" t="s">
        <v>8617</v>
      </c>
      <c r="C1792" s="117" t="s">
        <v>125</v>
      </c>
      <c r="D1792" s="117">
        <v>2</v>
      </c>
      <c r="E1792" s="117">
        <v>260</v>
      </c>
      <c r="F1792" s="117">
        <v>8.44</v>
      </c>
      <c r="G1792" s="117">
        <v>9.82</v>
      </c>
    </row>
    <row r="1793" spans="1:7" x14ac:dyDescent="0.35">
      <c r="A1793" s="117" t="s">
        <v>8618</v>
      </c>
      <c r="B1793" s="117" t="s">
        <v>8619</v>
      </c>
      <c r="C1793" s="117" t="s">
        <v>125</v>
      </c>
      <c r="D1793" s="117">
        <v>2</v>
      </c>
      <c r="E1793" s="117">
        <v>220</v>
      </c>
      <c r="F1793" s="117">
        <v>8.44</v>
      </c>
      <c r="G1793" s="117">
        <v>9.82</v>
      </c>
    </row>
    <row r="1794" spans="1:7" x14ac:dyDescent="0.35">
      <c r="A1794" s="117" t="s">
        <v>8620</v>
      </c>
      <c r="B1794" s="117" t="s">
        <v>8621</v>
      </c>
      <c r="C1794" s="117" t="s">
        <v>125</v>
      </c>
      <c r="D1794" s="117">
        <v>3</v>
      </c>
      <c r="E1794" s="117">
        <v>500</v>
      </c>
      <c r="F1794" s="117">
        <v>8.44</v>
      </c>
      <c r="G1794" s="117">
        <v>9.82</v>
      </c>
    </row>
    <row r="1795" spans="1:7" x14ac:dyDescent="0.35">
      <c r="A1795" s="117" t="s">
        <v>8622</v>
      </c>
      <c r="B1795" s="117" t="s">
        <v>8623</v>
      </c>
      <c r="C1795" s="117" t="s">
        <v>125</v>
      </c>
      <c r="D1795" s="117">
        <v>2</v>
      </c>
      <c r="E1795" s="117">
        <v>300</v>
      </c>
      <c r="F1795" s="117">
        <v>8.44</v>
      </c>
      <c r="G1795" s="117">
        <v>9.82</v>
      </c>
    </row>
    <row r="1796" spans="1:7" x14ac:dyDescent="0.35">
      <c r="A1796" s="117" t="s">
        <v>8624</v>
      </c>
      <c r="B1796" s="117" t="s">
        <v>8625</v>
      </c>
      <c r="C1796" s="117" t="s">
        <v>125</v>
      </c>
      <c r="D1796" s="117">
        <v>3</v>
      </c>
      <c r="E1796" s="117">
        <v>500</v>
      </c>
      <c r="F1796" s="117">
        <v>8.44</v>
      </c>
      <c r="G1796" s="117">
        <v>9.82</v>
      </c>
    </row>
    <row r="1797" spans="1:7" x14ac:dyDescent="0.35">
      <c r="A1797" s="117" t="s">
        <v>8626</v>
      </c>
      <c r="B1797" s="117" t="s">
        <v>8627</v>
      </c>
      <c r="C1797" s="117" t="s">
        <v>125</v>
      </c>
      <c r="D1797" s="117">
        <v>3</v>
      </c>
      <c r="E1797" s="117">
        <v>120</v>
      </c>
      <c r="F1797" s="117">
        <v>8.44</v>
      </c>
      <c r="G1797" s="117">
        <v>9.82</v>
      </c>
    </row>
    <row r="1798" spans="1:7" x14ac:dyDescent="0.35">
      <c r="A1798" s="117" t="s">
        <v>8628</v>
      </c>
      <c r="B1798" s="117" t="s">
        <v>8629</v>
      </c>
      <c r="C1798" s="117" t="s">
        <v>125</v>
      </c>
      <c r="D1798" s="117">
        <v>4</v>
      </c>
      <c r="E1798" s="117">
        <v>340</v>
      </c>
      <c r="F1798" s="117">
        <v>8.44</v>
      </c>
      <c r="G1798" s="117">
        <v>9.82</v>
      </c>
    </row>
    <row r="1799" spans="1:7" x14ac:dyDescent="0.35">
      <c r="A1799" s="117" t="s">
        <v>8630</v>
      </c>
      <c r="B1799" s="117" t="s">
        <v>8631</v>
      </c>
      <c r="C1799" s="117" t="s">
        <v>125</v>
      </c>
      <c r="D1799" s="117">
        <v>3</v>
      </c>
      <c r="E1799" s="117">
        <v>410</v>
      </c>
      <c r="F1799" s="117">
        <v>8.44</v>
      </c>
      <c r="G1799" s="117">
        <v>9.82</v>
      </c>
    </row>
    <row r="1800" spans="1:7" x14ac:dyDescent="0.35">
      <c r="A1800" s="117" t="s">
        <v>8632</v>
      </c>
      <c r="B1800" s="117" t="s">
        <v>8633</v>
      </c>
      <c r="C1800" s="117" t="s">
        <v>125</v>
      </c>
      <c r="D1800" s="117">
        <v>1</v>
      </c>
      <c r="E1800" s="117">
        <v>120</v>
      </c>
      <c r="F1800" s="117">
        <v>8.44</v>
      </c>
      <c r="G1800" s="117">
        <v>9.82</v>
      </c>
    </row>
    <row r="1801" spans="1:7" x14ac:dyDescent="0.35">
      <c r="A1801" s="117" t="s">
        <v>8634</v>
      </c>
      <c r="B1801" s="117" t="s">
        <v>8635</v>
      </c>
      <c r="C1801" s="117" t="s">
        <v>125</v>
      </c>
      <c r="D1801" s="117">
        <v>3</v>
      </c>
      <c r="E1801" s="117">
        <v>285</v>
      </c>
      <c r="F1801" s="117">
        <v>8.44</v>
      </c>
      <c r="G1801" s="117">
        <v>9.82</v>
      </c>
    </row>
    <row r="1802" spans="1:7" x14ac:dyDescent="0.35">
      <c r="A1802" s="117" t="s">
        <v>8636</v>
      </c>
      <c r="B1802" s="117" t="s">
        <v>8637</v>
      </c>
      <c r="C1802" s="117" t="s">
        <v>125</v>
      </c>
      <c r="D1802" s="117">
        <v>3</v>
      </c>
      <c r="E1802" s="117">
        <v>120</v>
      </c>
      <c r="F1802" s="117">
        <v>8.44</v>
      </c>
      <c r="G1802" s="117">
        <v>9.82</v>
      </c>
    </row>
    <row r="1803" spans="1:7" x14ac:dyDescent="0.35">
      <c r="A1803" s="117" t="s">
        <v>8638</v>
      </c>
      <c r="B1803" s="117" t="s">
        <v>8639</v>
      </c>
      <c r="C1803" s="117" t="s">
        <v>125</v>
      </c>
      <c r="D1803" s="117">
        <v>4</v>
      </c>
      <c r="E1803" s="117">
        <v>350</v>
      </c>
      <c r="F1803" s="117">
        <v>8.44</v>
      </c>
      <c r="G1803" s="117">
        <v>9.82</v>
      </c>
    </row>
    <row r="1804" spans="1:7" x14ac:dyDescent="0.35">
      <c r="A1804" s="117" t="s">
        <v>8640</v>
      </c>
      <c r="B1804" s="117" t="s">
        <v>8641</v>
      </c>
      <c r="C1804" s="117" t="s">
        <v>125</v>
      </c>
      <c r="D1804" s="117">
        <v>4</v>
      </c>
      <c r="E1804" s="117">
        <v>350</v>
      </c>
      <c r="F1804" s="117">
        <v>8.44</v>
      </c>
      <c r="G1804" s="117">
        <v>9.82</v>
      </c>
    </row>
    <row r="1805" spans="1:7" x14ac:dyDescent="0.35">
      <c r="A1805" s="117" t="s">
        <v>8642</v>
      </c>
      <c r="B1805" s="117" t="s">
        <v>8643</v>
      </c>
      <c r="C1805" s="117" t="s">
        <v>125</v>
      </c>
      <c r="D1805" s="117">
        <v>3</v>
      </c>
      <c r="E1805" s="117">
        <v>300</v>
      </c>
      <c r="F1805" s="117">
        <v>8.44</v>
      </c>
      <c r="G1805" s="117">
        <v>9.82</v>
      </c>
    </row>
    <row r="1806" spans="1:7" x14ac:dyDescent="0.35">
      <c r="A1806" s="117" t="s">
        <v>8644</v>
      </c>
      <c r="B1806" s="117" t="s">
        <v>8645</v>
      </c>
      <c r="C1806" s="117" t="s">
        <v>125</v>
      </c>
      <c r="D1806" s="117">
        <v>1</v>
      </c>
      <c r="E1806" s="117">
        <v>100</v>
      </c>
      <c r="F1806" s="117">
        <v>8.44</v>
      </c>
      <c r="G1806" s="117">
        <v>9.82</v>
      </c>
    </row>
    <row r="1807" spans="1:7" x14ac:dyDescent="0.35">
      <c r="A1807" s="117" t="s">
        <v>8646</v>
      </c>
      <c r="B1807" s="117" t="s">
        <v>8647</v>
      </c>
      <c r="C1807" s="117" t="s">
        <v>125</v>
      </c>
      <c r="D1807" s="117">
        <v>3</v>
      </c>
      <c r="E1807" s="117">
        <v>80</v>
      </c>
      <c r="F1807" s="117">
        <v>8.44</v>
      </c>
      <c r="G1807" s="117">
        <v>9.82</v>
      </c>
    </row>
    <row r="1808" spans="1:7" x14ac:dyDescent="0.35">
      <c r="A1808" s="117" t="s">
        <v>8648</v>
      </c>
      <c r="B1808" s="117" t="s">
        <v>8649</v>
      </c>
      <c r="C1808" s="117" t="s">
        <v>125</v>
      </c>
      <c r="D1808" s="117">
        <v>2</v>
      </c>
      <c r="E1808" s="117">
        <v>55</v>
      </c>
      <c r="F1808" s="117">
        <v>8.44</v>
      </c>
      <c r="G1808" s="117">
        <v>9.82</v>
      </c>
    </row>
    <row r="1809" spans="1:7" x14ac:dyDescent="0.35">
      <c r="A1809" s="117" t="s">
        <v>8650</v>
      </c>
      <c r="B1809" s="117" t="s">
        <v>8651</v>
      </c>
      <c r="C1809" s="117" t="s">
        <v>125</v>
      </c>
      <c r="D1809" s="117">
        <v>2</v>
      </c>
      <c r="E1809" s="117">
        <v>50</v>
      </c>
      <c r="F1809" s="117">
        <v>8.44</v>
      </c>
      <c r="G1809" s="117">
        <v>9.82</v>
      </c>
    </row>
    <row r="1810" spans="1:7" x14ac:dyDescent="0.35">
      <c r="A1810" s="117" t="s">
        <v>8652</v>
      </c>
      <c r="B1810" s="117" t="s">
        <v>8653</v>
      </c>
      <c r="C1810" s="117" t="s">
        <v>125</v>
      </c>
      <c r="D1810" s="117">
        <v>2</v>
      </c>
      <c r="E1810" s="117">
        <v>60</v>
      </c>
      <c r="F1810" s="117">
        <v>8.44</v>
      </c>
      <c r="G1810" s="117">
        <v>9.82</v>
      </c>
    </row>
    <row r="1811" spans="1:7" x14ac:dyDescent="0.35">
      <c r="A1811" s="117" t="s">
        <v>8654</v>
      </c>
      <c r="B1811" s="117" t="s">
        <v>8655</v>
      </c>
      <c r="C1811" s="117" t="s">
        <v>125</v>
      </c>
      <c r="D1811" s="117">
        <v>3</v>
      </c>
      <c r="E1811" s="117">
        <v>60</v>
      </c>
      <c r="F1811" s="117">
        <v>8.44</v>
      </c>
      <c r="G1811" s="117">
        <v>9.82</v>
      </c>
    </row>
    <row r="1812" spans="1:7" x14ac:dyDescent="0.35">
      <c r="A1812" s="117" t="s">
        <v>8656</v>
      </c>
      <c r="B1812" s="117" t="s">
        <v>8657</v>
      </c>
      <c r="C1812" s="117" t="s">
        <v>125</v>
      </c>
      <c r="D1812" s="117">
        <v>2</v>
      </c>
      <c r="E1812" s="117">
        <v>60</v>
      </c>
      <c r="F1812" s="117">
        <v>8.44</v>
      </c>
      <c r="G1812" s="117">
        <v>9.82</v>
      </c>
    </row>
    <row r="1813" spans="1:7" x14ac:dyDescent="0.35">
      <c r="A1813" s="117" t="s">
        <v>8658</v>
      </c>
      <c r="B1813" s="117" t="s">
        <v>8659</v>
      </c>
      <c r="C1813" s="117" t="s">
        <v>125</v>
      </c>
      <c r="D1813" s="117">
        <v>2</v>
      </c>
      <c r="E1813" s="117">
        <v>60</v>
      </c>
      <c r="F1813" s="117">
        <v>8.44</v>
      </c>
      <c r="G1813" s="117">
        <v>9.82</v>
      </c>
    </row>
    <row r="1814" spans="1:7" x14ac:dyDescent="0.35">
      <c r="A1814" s="117" t="s">
        <v>8660</v>
      </c>
      <c r="B1814" s="117" t="s">
        <v>8661</v>
      </c>
      <c r="C1814" s="117" t="s">
        <v>125</v>
      </c>
      <c r="D1814" s="117">
        <v>2</v>
      </c>
      <c r="E1814" s="117">
        <v>60</v>
      </c>
      <c r="F1814" s="117">
        <v>8.44</v>
      </c>
      <c r="G1814" s="117">
        <v>9.82</v>
      </c>
    </row>
    <row r="1815" spans="1:7" x14ac:dyDescent="0.35">
      <c r="A1815" s="117" t="s">
        <v>8662</v>
      </c>
      <c r="B1815" s="117" t="s">
        <v>8663</v>
      </c>
      <c r="C1815" s="117" t="s">
        <v>125</v>
      </c>
      <c r="D1815" s="117">
        <v>2</v>
      </c>
      <c r="E1815" s="117">
        <v>32</v>
      </c>
      <c r="F1815" s="117">
        <v>8.44</v>
      </c>
      <c r="G1815" s="117">
        <v>9.82</v>
      </c>
    </row>
    <row r="1816" spans="1:7" x14ac:dyDescent="0.35">
      <c r="A1816" s="117" t="s">
        <v>8664</v>
      </c>
      <c r="B1816" s="117" t="s">
        <v>8665</v>
      </c>
      <c r="C1816" s="117" t="s">
        <v>125</v>
      </c>
      <c r="D1816" s="117">
        <v>2</v>
      </c>
      <c r="E1816" s="117">
        <v>24</v>
      </c>
      <c r="F1816" s="117">
        <v>8.44</v>
      </c>
      <c r="G1816" s="117">
        <v>9.82</v>
      </c>
    </row>
    <row r="1817" spans="1:7" x14ac:dyDescent="0.35">
      <c r="A1817" s="117" t="s">
        <v>8666</v>
      </c>
      <c r="B1817" s="117" t="s">
        <v>8667</v>
      </c>
      <c r="C1817" s="117" t="s">
        <v>125</v>
      </c>
      <c r="D1817" s="117">
        <v>2</v>
      </c>
      <c r="E1817" s="117">
        <v>50</v>
      </c>
      <c r="F1817" s="117">
        <v>8.44</v>
      </c>
      <c r="G1817" s="117">
        <v>9.82</v>
      </c>
    </row>
    <row r="1818" spans="1:7" x14ac:dyDescent="0.35">
      <c r="A1818" s="117" t="s">
        <v>8668</v>
      </c>
      <c r="B1818" s="117" t="s">
        <v>8669</v>
      </c>
      <c r="C1818" s="117" t="s">
        <v>125</v>
      </c>
      <c r="D1818" s="117">
        <v>2</v>
      </c>
      <c r="E1818" s="117">
        <v>80</v>
      </c>
      <c r="F1818" s="117">
        <v>8.44</v>
      </c>
      <c r="G1818" s="117">
        <v>9.82</v>
      </c>
    </row>
    <row r="1819" spans="1:7" x14ac:dyDescent="0.35">
      <c r="A1819" s="117" t="s">
        <v>8670</v>
      </c>
      <c r="B1819" s="117" t="s">
        <v>8671</v>
      </c>
      <c r="C1819" s="117" t="s">
        <v>125</v>
      </c>
      <c r="D1819" s="117">
        <v>2</v>
      </c>
      <c r="E1819" s="117">
        <v>40</v>
      </c>
      <c r="F1819" s="117">
        <v>8.44</v>
      </c>
      <c r="G1819" s="117">
        <v>9.82</v>
      </c>
    </row>
    <row r="1820" spans="1:7" x14ac:dyDescent="0.35">
      <c r="A1820" s="117" t="s">
        <v>8672</v>
      </c>
      <c r="B1820" s="117" t="s">
        <v>8673</v>
      </c>
      <c r="C1820" s="117" t="s">
        <v>125</v>
      </c>
      <c r="D1820" s="117">
        <v>2</v>
      </c>
      <c r="E1820" s="117">
        <v>40</v>
      </c>
      <c r="F1820" s="117">
        <v>8.44</v>
      </c>
      <c r="G1820" s="117">
        <v>9.82</v>
      </c>
    </row>
    <row r="1821" spans="1:7" x14ac:dyDescent="0.35">
      <c r="A1821" s="117" t="s">
        <v>8674</v>
      </c>
      <c r="B1821" s="117" t="s">
        <v>8675</v>
      </c>
      <c r="C1821" s="117" t="s">
        <v>125</v>
      </c>
      <c r="D1821" s="117">
        <v>2</v>
      </c>
      <c r="E1821" s="117">
        <v>40</v>
      </c>
      <c r="F1821" s="117">
        <v>8.44</v>
      </c>
      <c r="G1821" s="117">
        <v>9.82</v>
      </c>
    </row>
    <row r="1822" spans="1:7" x14ac:dyDescent="0.35">
      <c r="A1822" s="117" t="s">
        <v>8676</v>
      </c>
      <c r="B1822" s="117" t="s">
        <v>8677</v>
      </c>
      <c r="C1822" s="117" t="s">
        <v>125</v>
      </c>
      <c r="D1822" s="117">
        <v>3</v>
      </c>
      <c r="E1822" s="117">
        <v>60</v>
      </c>
      <c r="F1822" s="117">
        <v>8.44</v>
      </c>
      <c r="G1822" s="117">
        <v>9.82</v>
      </c>
    </row>
    <row r="1823" spans="1:7" x14ac:dyDescent="0.35">
      <c r="A1823" s="117" t="s">
        <v>8678</v>
      </c>
      <c r="B1823" s="117" t="s">
        <v>8679</v>
      </c>
      <c r="C1823" s="117" t="s">
        <v>125</v>
      </c>
      <c r="D1823" s="117">
        <v>3</v>
      </c>
      <c r="E1823" s="117">
        <v>60</v>
      </c>
      <c r="F1823" s="117">
        <v>8.44</v>
      </c>
      <c r="G1823" s="117">
        <v>9.82</v>
      </c>
    </row>
    <row r="1824" spans="1:7" x14ac:dyDescent="0.35">
      <c r="A1824" s="117" t="s">
        <v>8680</v>
      </c>
      <c r="B1824" s="117" t="s">
        <v>8681</v>
      </c>
      <c r="C1824" s="117" t="s">
        <v>125</v>
      </c>
      <c r="D1824" s="117">
        <v>2</v>
      </c>
      <c r="E1824" s="117">
        <v>30</v>
      </c>
      <c r="F1824" s="117">
        <v>8.44</v>
      </c>
      <c r="G1824" s="117">
        <v>9.82</v>
      </c>
    </row>
    <row r="1825" spans="1:7" x14ac:dyDescent="0.35">
      <c r="A1825" s="117" t="s">
        <v>8682</v>
      </c>
      <c r="B1825" s="117" t="s">
        <v>8683</v>
      </c>
      <c r="C1825" s="117" t="s">
        <v>125</v>
      </c>
      <c r="D1825" s="117">
        <v>2</v>
      </c>
      <c r="E1825" s="117">
        <v>21</v>
      </c>
      <c r="F1825" s="117">
        <v>8.44</v>
      </c>
      <c r="G1825" s="117">
        <v>9.82</v>
      </c>
    </row>
    <row r="1826" spans="1:7" x14ac:dyDescent="0.35">
      <c r="A1826" s="117" t="s">
        <v>8684</v>
      </c>
      <c r="B1826" s="117" t="s">
        <v>8685</v>
      </c>
      <c r="C1826" s="117" t="s">
        <v>125</v>
      </c>
      <c r="D1826" s="117">
        <v>3</v>
      </c>
      <c r="E1826" s="117">
        <v>60</v>
      </c>
      <c r="F1826" s="117">
        <v>8.44</v>
      </c>
      <c r="G1826" s="117">
        <v>9.82</v>
      </c>
    </row>
    <row r="1827" spans="1:7" x14ac:dyDescent="0.35">
      <c r="A1827" s="117" t="s">
        <v>8686</v>
      </c>
      <c r="B1827" s="117" t="s">
        <v>8687</v>
      </c>
      <c r="C1827" s="117" t="s">
        <v>125</v>
      </c>
      <c r="D1827" s="117">
        <v>3</v>
      </c>
      <c r="E1827" s="117">
        <v>60</v>
      </c>
      <c r="F1827" s="117">
        <v>8.44</v>
      </c>
      <c r="G1827" s="117">
        <v>9.82</v>
      </c>
    </row>
    <row r="1828" spans="1:7" x14ac:dyDescent="0.35">
      <c r="A1828" s="117" t="s">
        <v>8688</v>
      </c>
      <c r="B1828" s="117" t="s">
        <v>8689</v>
      </c>
      <c r="C1828" s="117" t="s">
        <v>125</v>
      </c>
      <c r="D1828" s="117">
        <v>2</v>
      </c>
      <c r="E1828" s="117">
        <v>40</v>
      </c>
      <c r="F1828" s="117">
        <v>8.44</v>
      </c>
      <c r="G1828" s="117">
        <v>9.82</v>
      </c>
    </row>
    <row r="1829" spans="1:7" x14ac:dyDescent="0.35">
      <c r="A1829" s="117" t="s">
        <v>8690</v>
      </c>
      <c r="B1829" s="117" t="s">
        <v>8691</v>
      </c>
      <c r="C1829" s="117" t="s">
        <v>125</v>
      </c>
      <c r="D1829" s="117">
        <v>2</v>
      </c>
      <c r="E1829" s="117">
        <v>50</v>
      </c>
      <c r="F1829" s="117">
        <v>8.44</v>
      </c>
      <c r="G1829" s="117">
        <v>9.82</v>
      </c>
    </row>
    <row r="1830" spans="1:7" x14ac:dyDescent="0.35">
      <c r="A1830" s="117" t="s">
        <v>8692</v>
      </c>
      <c r="B1830" s="117" t="s">
        <v>8693</v>
      </c>
      <c r="C1830" s="117" t="s">
        <v>125</v>
      </c>
      <c r="D1830" s="117">
        <v>2</v>
      </c>
      <c r="E1830" s="117">
        <v>40</v>
      </c>
      <c r="F1830" s="117">
        <v>8.44</v>
      </c>
      <c r="G1830" s="117">
        <v>9.82</v>
      </c>
    </row>
    <row r="1831" spans="1:7" x14ac:dyDescent="0.35">
      <c r="A1831" s="117" t="s">
        <v>8694</v>
      </c>
      <c r="B1831" s="117" t="s">
        <v>8695</v>
      </c>
      <c r="C1831" s="117" t="s">
        <v>125</v>
      </c>
      <c r="D1831" s="117">
        <v>3</v>
      </c>
      <c r="E1831" s="117">
        <v>80</v>
      </c>
      <c r="F1831" s="117">
        <v>8.44</v>
      </c>
      <c r="G1831" s="117">
        <v>9.82</v>
      </c>
    </row>
    <row r="1832" spans="1:7" x14ac:dyDescent="0.35">
      <c r="A1832" s="117" t="s">
        <v>8696</v>
      </c>
      <c r="B1832" s="117" t="s">
        <v>8697</v>
      </c>
      <c r="C1832" s="117" t="s">
        <v>125</v>
      </c>
      <c r="D1832" s="117">
        <v>3</v>
      </c>
      <c r="E1832" s="117">
        <v>20</v>
      </c>
      <c r="F1832" s="117">
        <v>8.44</v>
      </c>
      <c r="G1832" s="117">
        <v>9.82</v>
      </c>
    </row>
    <row r="1833" spans="1:7" x14ac:dyDescent="0.35">
      <c r="A1833" s="117" t="s">
        <v>8698</v>
      </c>
      <c r="B1833" s="117" t="s">
        <v>8699</v>
      </c>
      <c r="C1833" s="117" t="s">
        <v>125</v>
      </c>
      <c r="D1833" s="117">
        <v>2</v>
      </c>
      <c r="E1833" s="117">
        <v>20</v>
      </c>
      <c r="F1833" s="117">
        <v>8.44</v>
      </c>
      <c r="G1833" s="117">
        <v>9.82</v>
      </c>
    </row>
    <row r="1834" spans="1:7" x14ac:dyDescent="0.35">
      <c r="A1834" s="117" t="s">
        <v>8700</v>
      </c>
      <c r="B1834" s="117" t="s">
        <v>8701</v>
      </c>
      <c r="C1834" s="117" t="s">
        <v>125</v>
      </c>
      <c r="D1834" s="117">
        <v>3</v>
      </c>
      <c r="E1834" s="117">
        <v>50</v>
      </c>
      <c r="F1834" s="117">
        <v>8.44</v>
      </c>
      <c r="G1834" s="117">
        <v>9.82</v>
      </c>
    </row>
    <row r="1835" spans="1:7" x14ac:dyDescent="0.35">
      <c r="A1835" s="117" t="s">
        <v>8702</v>
      </c>
      <c r="B1835" s="117" t="s">
        <v>8703</v>
      </c>
      <c r="C1835" s="117" t="s">
        <v>125</v>
      </c>
      <c r="D1835" s="117">
        <v>2</v>
      </c>
      <c r="E1835" s="117">
        <v>40</v>
      </c>
      <c r="F1835" s="117">
        <v>8.44</v>
      </c>
      <c r="G1835" s="117">
        <v>9.82</v>
      </c>
    </row>
    <row r="1836" spans="1:7" x14ac:dyDescent="0.35">
      <c r="A1836" s="117" t="s">
        <v>8704</v>
      </c>
      <c r="B1836" s="117" t="s">
        <v>8705</v>
      </c>
      <c r="C1836" s="117" t="s">
        <v>125</v>
      </c>
      <c r="D1836" s="117">
        <v>3</v>
      </c>
      <c r="E1836" s="117">
        <v>12</v>
      </c>
      <c r="F1836" s="117">
        <v>8.44</v>
      </c>
      <c r="G1836" s="117">
        <v>9.82</v>
      </c>
    </row>
    <row r="1837" spans="1:7" x14ac:dyDescent="0.35">
      <c r="A1837" s="117" t="s">
        <v>8706</v>
      </c>
      <c r="B1837" s="117" t="s">
        <v>8707</v>
      </c>
      <c r="C1837" s="117" t="s">
        <v>125</v>
      </c>
      <c r="D1837" s="117">
        <v>3</v>
      </c>
      <c r="E1837" s="117">
        <v>20</v>
      </c>
      <c r="F1837" s="117">
        <v>8.44</v>
      </c>
      <c r="G1837" s="117">
        <v>9.82</v>
      </c>
    </row>
    <row r="1838" spans="1:7" x14ac:dyDescent="0.35">
      <c r="A1838" s="117" t="s">
        <v>8708</v>
      </c>
      <c r="B1838" s="117" t="s">
        <v>8709</v>
      </c>
      <c r="C1838" s="117" t="s">
        <v>125</v>
      </c>
      <c r="D1838" s="117">
        <v>3</v>
      </c>
      <c r="E1838" s="117">
        <v>8</v>
      </c>
      <c r="F1838" s="117">
        <v>8.44</v>
      </c>
      <c r="G1838" s="117">
        <v>9.82</v>
      </c>
    </row>
    <row r="1839" spans="1:7" x14ac:dyDescent="0.35">
      <c r="A1839" s="117" t="s">
        <v>8710</v>
      </c>
      <c r="B1839" s="117" t="s">
        <v>8711</v>
      </c>
      <c r="C1839" s="117" t="s">
        <v>125</v>
      </c>
      <c r="D1839" s="117">
        <v>2</v>
      </c>
      <c r="E1839" s="117">
        <v>60</v>
      </c>
      <c r="F1839" s="117">
        <v>8.44</v>
      </c>
      <c r="G1839" s="117">
        <v>9.82</v>
      </c>
    </row>
    <row r="1840" spans="1:7" x14ac:dyDescent="0.35">
      <c r="A1840" s="117" t="s">
        <v>8712</v>
      </c>
      <c r="B1840" s="117" t="s">
        <v>8713</v>
      </c>
      <c r="C1840" s="117" t="s">
        <v>125</v>
      </c>
      <c r="D1840" s="117">
        <v>4</v>
      </c>
      <c r="E1840" s="117">
        <v>360</v>
      </c>
      <c r="F1840" s="117">
        <v>8.44</v>
      </c>
      <c r="G1840" s="117">
        <v>9.82</v>
      </c>
    </row>
    <row r="1841" spans="1:7" x14ac:dyDescent="0.35">
      <c r="A1841" s="117" t="s">
        <v>8714</v>
      </c>
      <c r="B1841" s="117" t="s">
        <v>8715</v>
      </c>
      <c r="C1841" s="117" t="s">
        <v>125</v>
      </c>
      <c r="D1841" s="117">
        <v>3</v>
      </c>
      <c r="E1841" s="117">
        <v>756</v>
      </c>
      <c r="F1841" s="117">
        <v>8.44</v>
      </c>
      <c r="G1841" s="117">
        <v>9.82</v>
      </c>
    </row>
    <row r="1842" spans="1:7" x14ac:dyDescent="0.35">
      <c r="A1842" s="117" t="s">
        <v>8716</v>
      </c>
      <c r="B1842" s="117" t="s">
        <v>8717</v>
      </c>
      <c r="C1842" s="117" t="s">
        <v>125</v>
      </c>
      <c r="D1842" s="117">
        <v>4</v>
      </c>
      <c r="E1842" s="117">
        <v>360</v>
      </c>
      <c r="F1842" s="117">
        <v>8.44</v>
      </c>
      <c r="G1842" s="117">
        <v>9.82</v>
      </c>
    </row>
    <row r="1843" spans="1:7" x14ac:dyDescent="0.35">
      <c r="A1843" s="117" t="s">
        <v>8718</v>
      </c>
      <c r="B1843" s="117" t="s">
        <v>8719</v>
      </c>
      <c r="C1843" s="117" t="s">
        <v>125</v>
      </c>
      <c r="D1843" s="117">
        <v>2</v>
      </c>
      <c r="E1843" s="117">
        <v>60</v>
      </c>
      <c r="F1843" s="117">
        <v>8.44</v>
      </c>
      <c r="G1843" s="117">
        <v>9.82</v>
      </c>
    </row>
    <row r="1844" spans="1:7" x14ac:dyDescent="0.35">
      <c r="A1844" s="117" t="s">
        <v>8720</v>
      </c>
      <c r="B1844" s="117" t="s">
        <v>8721</v>
      </c>
      <c r="C1844" s="117" t="s">
        <v>125</v>
      </c>
      <c r="D1844" s="117">
        <v>3</v>
      </c>
      <c r="E1844" s="117">
        <v>960</v>
      </c>
      <c r="F1844" s="117">
        <v>8.44</v>
      </c>
      <c r="G1844" s="117">
        <v>9.82</v>
      </c>
    </row>
    <row r="1845" spans="1:7" x14ac:dyDescent="0.35">
      <c r="A1845" s="117" t="s">
        <v>8722</v>
      </c>
      <c r="B1845" s="117" t="s">
        <v>8723</v>
      </c>
      <c r="C1845" s="117" t="s">
        <v>125</v>
      </c>
      <c r="D1845" s="117">
        <v>3</v>
      </c>
      <c r="E1845" s="117">
        <v>960</v>
      </c>
      <c r="F1845" s="117">
        <v>8.44</v>
      </c>
      <c r="G1845" s="117">
        <v>9.82</v>
      </c>
    </row>
    <row r="1846" spans="1:7" x14ac:dyDescent="0.35">
      <c r="A1846" s="117" t="s">
        <v>8724</v>
      </c>
      <c r="B1846" s="117" t="s">
        <v>8725</v>
      </c>
      <c r="C1846" s="117" t="s">
        <v>125</v>
      </c>
      <c r="D1846" s="117">
        <v>2</v>
      </c>
      <c r="E1846" s="117">
        <v>1300</v>
      </c>
      <c r="F1846" s="117">
        <v>8.44</v>
      </c>
      <c r="G1846" s="117">
        <v>9.82</v>
      </c>
    </row>
    <row r="1847" spans="1:7" x14ac:dyDescent="0.35">
      <c r="A1847" s="117" t="s">
        <v>8726</v>
      </c>
      <c r="B1847" s="117" t="s">
        <v>8727</v>
      </c>
      <c r="C1847" s="117" t="s">
        <v>125</v>
      </c>
      <c r="D1847" s="117">
        <v>2</v>
      </c>
      <c r="E1847" s="117">
        <v>1300</v>
      </c>
      <c r="F1847" s="117">
        <v>8.44</v>
      </c>
      <c r="G1847" s="117">
        <v>9.82</v>
      </c>
    </row>
    <row r="1848" spans="1:7" x14ac:dyDescent="0.35">
      <c r="A1848" s="117" t="s">
        <v>8728</v>
      </c>
      <c r="B1848" s="117" t="s">
        <v>8729</v>
      </c>
      <c r="C1848" s="117" t="s">
        <v>125</v>
      </c>
      <c r="D1848" s="117">
        <v>2</v>
      </c>
      <c r="E1848" s="117">
        <v>1300</v>
      </c>
      <c r="F1848" s="117">
        <v>8.44</v>
      </c>
      <c r="G1848" s="117">
        <v>9.82</v>
      </c>
    </row>
    <row r="1849" spans="1:7" x14ac:dyDescent="0.35">
      <c r="A1849" s="117" t="s">
        <v>8730</v>
      </c>
      <c r="B1849" s="117" t="s">
        <v>8731</v>
      </c>
      <c r="C1849" s="117" t="s">
        <v>125</v>
      </c>
      <c r="D1849" s="117">
        <v>2</v>
      </c>
      <c r="E1849" s="117">
        <v>1300</v>
      </c>
      <c r="F1849" s="117">
        <v>8.44</v>
      </c>
      <c r="G1849" s="117">
        <v>9.82</v>
      </c>
    </row>
    <row r="1850" spans="1:7" x14ac:dyDescent="0.35">
      <c r="A1850" s="117" t="s">
        <v>8732</v>
      </c>
      <c r="B1850" s="117" t="s">
        <v>8733</v>
      </c>
      <c r="C1850" s="117" t="s">
        <v>125</v>
      </c>
      <c r="D1850" s="117">
        <v>2</v>
      </c>
      <c r="E1850" s="117">
        <v>1200</v>
      </c>
      <c r="F1850" s="117">
        <v>8.44</v>
      </c>
      <c r="G1850" s="117">
        <v>9.82</v>
      </c>
    </row>
    <row r="1851" spans="1:7" x14ac:dyDescent="0.35">
      <c r="A1851" s="117" t="s">
        <v>8734</v>
      </c>
      <c r="B1851" s="117" t="s">
        <v>8735</v>
      </c>
      <c r="C1851" s="117" t="s">
        <v>125</v>
      </c>
      <c r="D1851" s="117">
        <v>2</v>
      </c>
      <c r="E1851" s="117">
        <v>1300</v>
      </c>
      <c r="F1851" s="117">
        <v>8.44</v>
      </c>
      <c r="G1851" s="117">
        <v>9.82</v>
      </c>
    </row>
    <row r="1852" spans="1:7" x14ac:dyDescent="0.35">
      <c r="A1852" s="117" t="s">
        <v>8736</v>
      </c>
      <c r="B1852" s="117" t="s">
        <v>8737</v>
      </c>
      <c r="C1852" s="117" t="s">
        <v>125</v>
      </c>
      <c r="D1852" s="117">
        <v>3</v>
      </c>
      <c r="E1852" s="117">
        <v>270</v>
      </c>
      <c r="F1852" s="117">
        <v>8.44</v>
      </c>
      <c r="G1852" s="117">
        <v>9.82</v>
      </c>
    </row>
    <row r="1853" spans="1:7" x14ac:dyDescent="0.35">
      <c r="A1853" s="117" t="s">
        <v>8738</v>
      </c>
      <c r="B1853" s="117" t="s">
        <v>8739</v>
      </c>
      <c r="C1853" s="117" t="s">
        <v>125</v>
      </c>
      <c r="D1853" s="117">
        <v>3</v>
      </c>
      <c r="E1853" s="117">
        <v>160</v>
      </c>
      <c r="F1853" s="117">
        <v>8.44</v>
      </c>
      <c r="G1853" s="117">
        <v>9.82</v>
      </c>
    </row>
    <row r="1854" spans="1:7" x14ac:dyDescent="0.35">
      <c r="A1854" s="117" t="s">
        <v>8740</v>
      </c>
      <c r="B1854" s="117" t="s">
        <v>8741</v>
      </c>
      <c r="C1854" s="117" t="s">
        <v>125</v>
      </c>
      <c r="D1854" s="117">
        <v>3</v>
      </c>
      <c r="E1854" s="117">
        <v>30</v>
      </c>
      <c r="F1854" s="117">
        <v>8.44</v>
      </c>
      <c r="G1854" s="117">
        <v>9.82</v>
      </c>
    </row>
    <row r="1855" spans="1:7" x14ac:dyDescent="0.35">
      <c r="A1855" s="117" t="s">
        <v>8742</v>
      </c>
      <c r="B1855" s="117" t="s">
        <v>8743</v>
      </c>
      <c r="C1855" s="117" t="s">
        <v>125</v>
      </c>
      <c r="D1855" s="117">
        <v>3</v>
      </c>
      <c r="E1855" s="117">
        <v>160</v>
      </c>
      <c r="F1855" s="117">
        <v>8.44</v>
      </c>
      <c r="G1855" s="117">
        <v>9.82</v>
      </c>
    </row>
    <row r="1856" spans="1:7" x14ac:dyDescent="0.35">
      <c r="A1856" s="117" t="s">
        <v>8744</v>
      </c>
      <c r="B1856" s="117" t="s">
        <v>8745</v>
      </c>
      <c r="C1856" s="117" t="s">
        <v>125</v>
      </c>
      <c r="D1856" s="117">
        <v>3</v>
      </c>
      <c r="E1856" s="117">
        <v>160</v>
      </c>
      <c r="F1856" s="117">
        <v>8.44</v>
      </c>
      <c r="G1856" s="117">
        <v>9.82</v>
      </c>
    </row>
    <row r="1857" spans="1:7" x14ac:dyDescent="0.35">
      <c r="A1857" s="117" t="s">
        <v>8746</v>
      </c>
      <c r="B1857" s="117" t="s">
        <v>8747</v>
      </c>
      <c r="C1857" s="117" t="s">
        <v>125</v>
      </c>
      <c r="D1857" s="117">
        <v>3</v>
      </c>
      <c r="E1857" s="117">
        <v>60</v>
      </c>
      <c r="F1857" s="117">
        <v>8.44</v>
      </c>
      <c r="G1857" s="117">
        <v>9.82</v>
      </c>
    </row>
    <row r="1858" spans="1:7" x14ac:dyDescent="0.35">
      <c r="A1858" s="117" t="s">
        <v>8748</v>
      </c>
      <c r="B1858" s="117" t="s">
        <v>8749</v>
      </c>
      <c r="C1858" s="117" t="s">
        <v>125</v>
      </c>
      <c r="D1858" s="117">
        <v>3</v>
      </c>
      <c r="E1858" s="117">
        <v>80</v>
      </c>
      <c r="F1858" s="117">
        <v>8.44</v>
      </c>
      <c r="G1858" s="117">
        <v>9.82</v>
      </c>
    </row>
    <row r="1859" spans="1:7" x14ac:dyDescent="0.35">
      <c r="A1859" s="117" t="s">
        <v>8750</v>
      </c>
      <c r="B1859" s="117" t="s">
        <v>8751</v>
      </c>
      <c r="C1859" s="117" t="s">
        <v>125</v>
      </c>
      <c r="D1859" s="117">
        <v>2</v>
      </c>
      <c r="E1859" s="117">
        <v>120</v>
      </c>
      <c r="F1859" s="117">
        <v>8.44</v>
      </c>
      <c r="G1859" s="117">
        <v>9.82</v>
      </c>
    </row>
    <row r="1860" spans="1:7" x14ac:dyDescent="0.35">
      <c r="A1860" s="117" t="s">
        <v>8752</v>
      </c>
      <c r="B1860" s="117" t="s">
        <v>8753</v>
      </c>
      <c r="C1860" s="117" t="s">
        <v>125</v>
      </c>
      <c r="D1860" s="117">
        <v>2</v>
      </c>
      <c r="E1860" s="117">
        <v>120</v>
      </c>
      <c r="F1860" s="117">
        <v>8.44</v>
      </c>
      <c r="G1860" s="117">
        <v>9.82</v>
      </c>
    </row>
    <row r="1861" spans="1:7" x14ac:dyDescent="0.35">
      <c r="A1861" s="117" t="s">
        <v>8754</v>
      </c>
      <c r="B1861" s="117" t="s">
        <v>8755</v>
      </c>
      <c r="C1861" s="117" t="s">
        <v>125</v>
      </c>
      <c r="D1861" s="117">
        <v>4</v>
      </c>
      <c r="E1861" s="117">
        <v>150</v>
      </c>
      <c r="F1861" s="117">
        <v>8.44</v>
      </c>
      <c r="G1861" s="117">
        <v>9.82</v>
      </c>
    </row>
    <row r="1862" spans="1:7" x14ac:dyDescent="0.35">
      <c r="A1862" s="117" t="s">
        <v>8756</v>
      </c>
      <c r="B1862" s="117" t="s">
        <v>8757</v>
      </c>
      <c r="C1862" s="117" t="s">
        <v>125</v>
      </c>
      <c r="D1862" s="117">
        <v>3</v>
      </c>
      <c r="E1862" s="117">
        <v>200</v>
      </c>
      <c r="F1862" s="117">
        <v>8.44</v>
      </c>
      <c r="G1862" s="117">
        <v>9.82</v>
      </c>
    </row>
    <row r="1863" spans="1:7" x14ac:dyDescent="0.35">
      <c r="A1863" s="117" t="s">
        <v>8758</v>
      </c>
      <c r="B1863" s="117" t="s">
        <v>8759</v>
      </c>
      <c r="C1863" s="117" t="s">
        <v>125</v>
      </c>
      <c r="D1863" s="117">
        <v>3</v>
      </c>
      <c r="E1863" s="117">
        <v>50</v>
      </c>
      <c r="F1863" s="117">
        <v>8.44</v>
      </c>
      <c r="G1863" s="117">
        <v>9.82</v>
      </c>
    </row>
    <row r="1864" spans="1:7" x14ac:dyDescent="0.35">
      <c r="A1864" s="117" t="s">
        <v>8760</v>
      </c>
      <c r="B1864" s="117" t="s">
        <v>8761</v>
      </c>
      <c r="C1864" s="117" t="s">
        <v>125</v>
      </c>
      <c r="D1864" s="117">
        <v>3</v>
      </c>
      <c r="E1864" s="117">
        <v>60</v>
      </c>
      <c r="F1864" s="117">
        <v>8.44</v>
      </c>
      <c r="G1864" s="117">
        <v>9.82</v>
      </c>
    </row>
    <row r="1865" spans="1:7" x14ac:dyDescent="0.35">
      <c r="A1865" s="117" t="s">
        <v>8762</v>
      </c>
      <c r="B1865" s="117" t="s">
        <v>8763</v>
      </c>
      <c r="C1865" s="117" t="s">
        <v>125</v>
      </c>
      <c r="D1865" s="117">
        <v>3</v>
      </c>
      <c r="E1865" s="117">
        <v>60</v>
      </c>
      <c r="F1865" s="117">
        <v>8.44</v>
      </c>
      <c r="G1865" s="117">
        <v>9.82</v>
      </c>
    </row>
    <row r="1866" spans="1:7" x14ac:dyDescent="0.35">
      <c r="A1866" s="117" t="s">
        <v>8764</v>
      </c>
      <c r="B1866" s="117" t="s">
        <v>8765</v>
      </c>
      <c r="C1866" s="117" t="s">
        <v>125</v>
      </c>
      <c r="D1866" s="117">
        <v>2</v>
      </c>
      <c r="E1866" s="117">
        <v>90</v>
      </c>
      <c r="F1866" s="117">
        <v>8.44</v>
      </c>
      <c r="G1866" s="117">
        <v>9.82</v>
      </c>
    </row>
    <row r="1867" spans="1:7" x14ac:dyDescent="0.35">
      <c r="A1867" s="117" t="s">
        <v>8766</v>
      </c>
      <c r="B1867" s="117" t="s">
        <v>8767</v>
      </c>
      <c r="C1867" s="117" t="s">
        <v>125</v>
      </c>
      <c r="D1867" s="117">
        <v>3</v>
      </c>
      <c r="E1867" s="117">
        <v>200</v>
      </c>
      <c r="F1867" s="117">
        <v>8.44</v>
      </c>
      <c r="G1867" s="117">
        <v>9.82</v>
      </c>
    </row>
    <row r="1868" spans="1:7" x14ac:dyDescent="0.35">
      <c r="A1868" s="117" t="s">
        <v>8768</v>
      </c>
      <c r="B1868" s="117" t="s">
        <v>8769</v>
      </c>
      <c r="C1868" s="117" t="s">
        <v>125</v>
      </c>
      <c r="D1868" s="117">
        <v>2</v>
      </c>
      <c r="E1868" s="117">
        <v>200</v>
      </c>
      <c r="F1868" s="117">
        <v>8.44</v>
      </c>
      <c r="G1868" s="117">
        <v>9.82</v>
      </c>
    </row>
    <row r="1869" spans="1:7" x14ac:dyDescent="0.35">
      <c r="A1869" s="117" t="s">
        <v>8770</v>
      </c>
      <c r="B1869" s="117" t="s">
        <v>8771</v>
      </c>
      <c r="C1869" s="117" t="s">
        <v>125</v>
      </c>
      <c r="D1869" s="117">
        <v>3</v>
      </c>
      <c r="E1869" s="117">
        <v>50</v>
      </c>
      <c r="F1869" s="117">
        <v>8.44</v>
      </c>
      <c r="G1869" s="117">
        <v>9.82</v>
      </c>
    </row>
    <row r="1870" spans="1:7" x14ac:dyDescent="0.35">
      <c r="A1870" s="117" t="s">
        <v>8772</v>
      </c>
      <c r="B1870" s="117" t="s">
        <v>8773</v>
      </c>
      <c r="C1870" s="117" t="s">
        <v>125</v>
      </c>
      <c r="D1870" s="117">
        <v>3</v>
      </c>
      <c r="E1870" s="117">
        <v>220</v>
      </c>
      <c r="F1870" s="117">
        <v>8.44</v>
      </c>
      <c r="G1870" s="117">
        <v>9.82</v>
      </c>
    </row>
    <row r="1871" spans="1:7" x14ac:dyDescent="0.35">
      <c r="A1871" s="117" t="s">
        <v>8774</v>
      </c>
      <c r="B1871" s="117" t="s">
        <v>8775</v>
      </c>
      <c r="C1871" s="117" t="s">
        <v>125</v>
      </c>
      <c r="D1871" s="117">
        <v>3</v>
      </c>
      <c r="E1871" s="117">
        <v>300</v>
      </c>
      <c r="F1871" s="117">
        <v>8.44</v>
      </c>
      <c r="G1871" s="117">
        <v>9.82</v>
      </c>
    </row>
    <row r="1872" spans="1:7" x14ac:dyDescent="0.35">
      <c r="A1872" s="117" t="s">
        <v>8776</v>
      </c>
      <c r="B1872" s="117" t="s">
        <v>8777</v>
      </c>
      <c r="C1872" s="117" t="s">
        <v>125</v>
      </c>
      <c r="D1872" s="117">
        <v>3</v>
      </c>
      <c r="E1872" s="117">
        <v>240</v>
      </c>
      <c r="F1872" s="117">
        <v>8.44</v>
      </c>
      <c r="G1872" s="117">
        <v>9.82</v>
      </c>
    </row>
    <row r="1873" spans="1:7" x14ac:dyDescent="0.35">
      <c r="A1873" s="117" t="s">
        <v>8778</v>
      </c>
      <c r="B1873" s="117" t="s">
        <v>8779</v>
      </c>
      <c r="C1873" s="117" t="s">
        <v>125</v>
      </c>
      <c r="D1873" s="117">
        <v>3</v>
      </c>
      <c r="E1873" s="117">
        <v>50</v>
      </c>
      <c r="F1873" s="117">
        <v>8.44</v>
      </c>
      <c r="G1873" s="117">
        <v>9.82</v>
      </c>
    </row>
    <row r="1874" spans="1:7" x14ac:dyDescent="0.35">
      <c r="A1874" s="117" t="s">
        <v>8780</v>
      </c>
      <c r="B1874" s="117" t="s">
        <v>8781</v>
      </c>
      <c r="C1874" s="117" t="s">
        <v>125</v>
      </c>
      <c r="D1874" s="117">
        <v>3</v>
      </c>
      <c r="E1874" s="117">
        <v>240</v>
      </c>
      <c r="F1874" s="117">
        <v>8.44</v>
      </c>
      <c r="G1874" s="117">
        <v>9.82</v>
      </c>
    </row>
    <row r="1875" spans="1:7" x14ac:dyDescent="0.35">
      <c r="A1875" s="117" t="s">
        <v>8782</v>
      </c>
      <c r="B1875" s="117" t="s">
        <v>8783</v>
      </c>
      <c r="C1875" s="117" t="s">
        <v>125</v>
      </c>
      <c r="D1875" s="117">
        <v>3</v>
      </c>
      <c r="E1875" s="117">
        <v>100</v>
      </c>
      <c r="F1875" s="117">
        <v>8.44</v>
      </c>
      <c r="G1875" s="117">
        <v>9.82</v>
      </c>
    </row>
    <row r="1876" spans="1:7" x14ac:dyDescent="0.35">
      <c r="A1876" s="117" t="s">
        <v>8784</v>
      </c>
      <c r="B1876" s="117" t="s">
        <v>8785</v>
      </c>
      <c r="C1876" s="117" t="s">
        <v>125</v>
      </c>
      <c r="D1876" s="117">
        <v>3</v>
      </c>
      <c r="E1876" s="117">
        <v>240</v>
      </c>
      <c r="F1876" s="117">
        <v>8.44</v>
      </c>
      <c r="G1876" s="117">
        <v>9.82</v>
      </c>
    </row>
    <row r="1877" spans="1:7" x14ac:dyDescent="0.35">
      <c r="A1877" s="117" t="s">
        <v>8786</v>
      </c>
      <c r="B1877" s="117" t="s">
        <v>8787</v>
      </c>
      <c r="C1877" s="117" t="s">
        <v>125</v>
      </c>
      <c r="D1877" s="117">
        <v>3</v>
      </c>
      <c r="E1877" s="117">
        <v>240</v>
      </c>
      <c r="F1877" s="117">
        <v>8.44</v>
      </c>
      <c r="G1877" s="117">
        <v>9.82</v>
      </c>
    </row>
    <row r="1878" spans="1:7" x14ac:dyDescent="0.35">
      <c r="A1878" s="117" t="s">
        <v>8788</v>
      </c>
      <c r="B1878" s="117" t="s">
        <v>8789</v>
      </c>
      <c r="C1878" s="117" t="s">
        <v>125</v>
      </c>
      <c r="D1878" s="117">
        <v>2</v>
      </c>
      <c r="E1878" s="117">
        <v>480</v>
      </c>
      <c r="F1878" s="117">
        <v>8.44</v>
      </c>
      <c r="G1878" s="117">
        <v>9.82</v>
      </c>
    </row>
    <row r="1879" spans="1:7" x14ac:dyDescent="0.35">
      <c r="A1879" s="117" t="s">
        <v>8790</v>
      </c>
      <c r="B1879" s="117" t="s">
        <v>8791</v>
      </c>
      <c r="C1879" s="117" t="s">
        <v>125</v>
      </c>
      <c r="D1879" s="117">
        <v>3</v>
      </c>
      <c r="E1879" s="117">
        <v>350</v>
      </c>
      <c r="F1879" s="117">
        <v>8.44</v>
      </c>
      <c r="G1879" s="117">
        <v>9.82</v>
      </c>
    </row>
    <row r="1880" spans="1:7" x14ac:dyDescent="0.35">
      <c r="A1880" s="117" t="s">
        <v>8792</v>
      </c>
      <c r="B1880" s="117" t="s">
        <v>8793</v>
      </c>
      <c r="C1880" s="117" t="s">
        <v>125</v>
      </c>
      <c r="D1880" s="117">
        <v>3</v>
      </c>
      <c r="E1880" s="117">
        <v>140</v>
      </c>
      <c r="F1880" s="117">
        <v>8.44</v>
      </c>
      <c r="G1880" s="117">
        <v>9.82</v>
      </c>
    </row>
    <row r="1881" spans="1:7" x14ac:dyDescent="0.35">
      <c r="A1881" s="117" t="s">
        <v>8794</v>
      </c>
      <c r="B1881" s="117" t="s">
        <v>8795</v>
      </c>
      <c r="C1881" s="117" t="s">
        <v>125</v>
      </c>
      <c r="D1881" s="117">
        <v>3</v>
      </c>
      <c r="E1881" s="117">
        <v>150</v>
      </c>
      <c r="F1881" s="117">
        <v>8.44</v>
      </c>
      <c r="G1881" s="117">
        <v>9.82</v>
      </c>
    </row>
    <row r="1882" spans="1:7" x14ac:dyDescent="0.35">
      <c r="A1882" s="117" t="s">
        <v>8796</v>
      </c>
      <c r="B1882" s="117" t="s">
        <v>8797</v>
      </c>
      <c r="C1882" s="117" t="s">
        <v>125</v>
      </c>
      <c r="D1882" s="117">
        <v>3</v>
      </c>
      <c r="E1882" s="117">
        <v>120</v>
      </c>
      <c r="F1882" s="117">
        <v>8.44</v>
      </c>
      <c r="G1882" s="117">
        <v>9.82</v>
      </c>
    </row>
    <row r="1883" spans="1:7" x14ac:dyDescent="0.35">
      <c r="A1883" s="117" t="s">
        <v>8798</v>
      </c>
      <c r="B1883" s="117" t="s">
        <v>8799</v>
      </c>
      <c r="C1883" s="117" t="s">
        <v>125</v>
      </c>
      <c r="D1883" s="117">
        <v>3</v>
      </c>
      <c r="E1883" s="117">
        <v>100</v>
      </c>
      <c r="F1883" s="117">
        <v>8.44</v>
      </c>
      <c r="G1883" s="117">
        <v>9.82</v>
      </c>
    </row>
    <row r="1884" spans="1:7" x14ac:dyDescent="0.35">
      <c r="A1884" s="117" t="s">
        <v>8800</v>
      </c>
      <c r="B1884" s="117" t="s">
        <v>8801</v>
      </c>
      <c r="C1884" s="117" t="s">
        <v>125</v>
      </c>
      <c r="D1884" s="117">
        <v>3</v>
      </c>
      <c r="E1884" s="117">
        <v>40</v>
      </c>
      <c r="F1884" s="117">
        <v>8.44</v>
      </c>
      <c r="G1884" s="117">
        <v>9.82</v>
      </c>
    </row>
    <row r="1885" spans="1:7" x14ac:dyDescent="0.35">
      <c r="A1885" s="117" t="s">
        <v>8802</v>
      </c>
      <c r="B1885" s="117" t="s">
        <v>8803</v>
      </c>
      <c r="C1885" s="117" t="s">
        <v>125</v>
      </c>
      <c r="D1885" s="117">
        <v>2</v>
      </c>
      <c r="E1885" s="117">
        <v>25</v>
      </c>
      <c r="F1885" s="117">
        <v>8.44</v>
      </c>
      <c r="G1885" s="117">
        <v>9.82</v>
      </c>
    </row>
    <row r="1886" spans="1:7" x14ac:dyDescent="0.35">
      <c r="A1886" s="117" t="s">
        <v>8804</v>
      </c>
      <c r="B1886" s="117" t="s">
        <v>8805</v>
      </c>
      <c r="C1886" s="117" t="s">
        <v>125</v>
      </c>
      <c r="D1886" s="117">
        <v>3</v>
      </c>
      <c r="E1886" s="117">
        <v>150</v>
      </c>
      <c r="F1886" s="117">
        <v>8.44</v>
      </c>
      <c r="G1886" s="117">
        <v>9.82</v>
      </c>
    </row>
    <row r="1887" spans="1:7" x14ac:dyDescent="0.35">
      <c r="A1887" s="117" t="s">
        <v>8806</v>
      </c>
      <c r="B1887" s="117" t="s">
        <v>8807</v>
      </c>
      <c r="C1887" s="117" t="s">
        <v>125</v>
      </c>
      <c r="D1887" s="117">
        <v>3</v>
      </c>
      <c r="E1887" s="117">
        <v>30</v>
      </c>
      <c r="F1887" s="117">
        <v>8.44</v>
      </c>
      <c r="G1887" s="117">
        <v>9.82</v>
      </c>
    </row>
    <row r="1888" spans="1:7" x14ac:dyDescent="0.35">
      <c r="A1888" s="117" t="s">
        <v>8808</v>
      </c>
      <c r="B1888" s="117" t="s">
        <v>8809</v>
      </c>
      <c r="C1888" s="117" t="s">
        <v>125</v>
      </c>
      <c r="D1888" s="117">
        <v>3</v>
      </c>
      <c r="E1888" s="117">
        <v>20</v>
      </c>
      <c r="F1888" s="117">
        <v>8.44</v>
      </c>
      <c r="G1888" s="117">
        <v>9.82</v>
      </c>
    </row>
    <row r="1889" spans="1:7" x14ac:dyDescent="0.35">
      <c r="A1889" s="117" t="s">
        <v>8810</v>
      </c>
      <c r="B1889" s="117" t="s">
        <v>8811</v>
      </c>
      <c r="C1889" s="117" t="s">
        <v>125</v>
      </c>
      <c r="D1889" s="117">
        <v>3</v>
      </c>
      <c r="E1889" s="117">
        <v>200</v>
      </c>
      <c r="F1889" s="117">
        <v>8.44</v>
      </c>
      <c r="G1889" s="117">
        <v>9.82</v>
      </c>
    </row>
    <row r="1890" spans="1:7" x14ac:dyDescent="0.35">
      <c r="A1890" s="117" t="s">
        <v>8812</v>
      </c>
      <c r="B1890" s="117" t="s">
        <v>8813</v>
      </c>
      <c r="C1890" s="117" t="s">
        <v>125</v>
      </c>
      <c r="D1890" s="117">
        <v>2</v>
      </c>
      <c r="E1890" s="117">
        <v>180</v>
      </c>
      <c r="F1890" s="117">
        <v>8.44</v>
      </c>
      <c r="G1890" s="117">
        <v>9.82</v>
      </c>
    </row>
    <row r="1891" spans="1:7" x14ac:dyDescent="0.35">
      <c r="A1891" s="117" t="s">
        <v>8814</v>
      </c>
      <c r="B1891" s="117" t="s">
        <v>8815</v>
      </c>
      <c r="C1891" s="117" t="s">
        <v>125</v>
      </c>
      <c r="D1891" s="117">
        <v>3</v>
      </c>
      <c r="E1891" s="117">
        <v>120</v>
      </c>
      <c r="F1891" s="117">
        <v>8.44</v>
      </c>
      <c r="G1891" s="117">
        <v>9.82</v>
      </c>
    </row>
    <row r="1892" spans="1:7" x14ac:dyDescent="0.35">
      <c r="A1892" s="117" t="s">
        <v>8816</v>
      </c>
      <c r="B1892" s="117" t="s">
        <v>8817</v>
      </c>
      <c r="C1892" s="117" t="s">
        <v>125</v>
      </c>
      <c r="D1892" s="117">
        <v>3</v>
      </c>
      <c r="E1892" s="117">
        <v>150</v>
      </c>
      <c r="F1892" s="117">
        <v>8.44</v>
      </c>
      <c r="G1892" s="117">
        <v>9.82</v>
      </c>
    </row>
    <row r="1893" spans="1:7" x14ac:dyDescent="0.35">
      <c r="A1893" s="117" t="s">
        <v>8818</v>
      </c>
      <c r="B1893" s="117" t="s">
        <v>8819</v>
      </c>
      <c r="C1893" s="117" t="s">
        <v>125</v>
      </c>
      <c r="D1893" s="117">
        <v>3</v>
      </c>
      <c r="E1893" s="117">
        <v>160</v>
      </c>
      <c r="F1893" s="117">
        <v>8.44</v>
      </c>
      <c r="G1893" s="117">
        <v>9.82</v>
      </c>
    </row>
    <row r="1894" spans="1:7" x14ac:dyDescent="0.35">
      <c r="A1894" s="117" t="s">
        <v>8820</v>
      </c>
      <c r="B1894" s="117" t="s">
        <v>8821</v>
      </c>
      <c r="C1894" s="117" t="s">
        <v>125</v>
      </c>
      <c r="D1894" s="117">
        <v>3</v>
      </c>
      <c r="E1894" s="117">
        <v>120</v>
      </c>
      <c r="F1894" s="117">
        <v>8.44</v>
      </c>
      <c r="G1894" s="117">
        <v>9.82</v>
      </c>
    </row>
    <row r="1895" spans="1:7" x14ac:dyDescent="0.35">
      <c r="A1895" s="117" t="s">
        <v>8822</v>
      </c>
      <c r="B1895" s="117" t="s">
        <v>8823</v>
      </c>
      <c r="C1895" s="117" t="s">
        <v>125</v>
      </c>
      <c r="D1895" s="117">
        <v>3</v>
      </c>
      <c r="E1895" s="117">
        <v>110</v>
      </c>
      <c r="F1895" s="117">
        <v>8.44</v>
      </c>
      <c r="G1895" s="117">
        <v>9.82</v>
      </c>
    </row>
    <row r="1896" spans="1:7" x14ac:dyDescent="0.35">
      <c r="A1896" s="117" t="s">
        <v>8824</v>
      </c>
      <c r="B1896" s="117" t="s">
        <v>8825</v>
      </c>
      <c r="C1896" s="117" t="s">
        <v>125</v>
      </c>
      <c r="D1896" s="117">
        <v>4</v>
      </c>
      <c r="E1896" s="117">
        <v>70</v>
      </c>
      <c r="F1896" s="117">
        <v>8.44</v>
      </c>
      <c r="G1896" s="117">
        <v>9.82</v>
      </c>
    </row>
    <row r="1897" spans="1:7" x14ac:dyDescent="0.35">
      <c r="A1897" s="117" t="s">
        <v>8826</v>
      </c>
      <c r="B1897" s="117" t="s">
        <v>8827</v>
      </c>
      <c r="C1897" s="117" t="s">
        <v>125</v>
      </c>
      <c r="D1897" s="117">
        <v>2</v>
      </c>
      <c r="E1897" s="117">
        <v>30</v>
      </c>
      <c r="F1897" s="117">
        <v>8.44</v>
      </c>
      <c r="G1897" s="117">
        <v>9.82</v>
      </c>
    </row>
    <row r="1898" spans="1:7" x14ac:dyDescent="0.35">
      <c r="A1898" s="117" t="s">
        <v>8828</v>
      </c>
      <c r="B1898" s="117" t="s">
        <v>8829</v>
      </c>
      <c r="C1898" s="117" t="s">
        <v>125</v>
      </c>
      <c r="D1898" s="117">
        <v>3</v>
      </c>
      <c r="E1898" s="117">
        <v>80</v>
      </c>
      <c r="F1898" s="117">
        <v>8.44</v>
      </c>
      <c r="G1898" s="117">
        <v>9.82</v>
      </c>
    </row>
    <row r="1899" spans="1:7" x14ac:dyDescent="0.35">
      <c r="A1899" s="117" t="s">
        <v>8830</v>
      </c>
      <c r="B1899" s="117" t="s">
        <v>8831</v>
      </c>
      <c r="C1899" s="117" t="s">
        <v>125</v>
      </c>
      <c r="D1899" s="117">
        <v>3</v>
      </c>
      <c r="E1899" s="117">
        <v>150</v>
      </c>
      <c r="F1899" s="117">
        <v>8.44</v>
      </c>
      <c r="G1899" s="117">
        <v>9.82</v>
      </c>
    </row>
    <row r="1900" spans="1:7" x14ac:dyDescent="0.35">
      <c r="A1900" s="117" t="s">
        <v>8832</v>
      </c>
      <c r="B1900" s="117" t="s">
        <v>8833</v>
      </c>
      <c r="C1900" s="117" t="s">
        <v>125</v>
      </c>
      <c r="D1900" s="117">
        <v>3</v>
      </c>
      <c r="E1900" s="117">
        <v>100</v>
      </c>
      <c r="F1900" s="117">
        <v>8.44</v>
      </c>
      <c r="G1900" s="117">
        <v>9.82</v>
      </c>
    </row>
    <row r="1901" spans="1:7" x14ac:dyDescent="0.35">
      <c r="A1901" s="117" t="s">
        <v>8834</v>
      </c>
      <c r="B1901" s="117" t="s">
        <v>8835</v>
      </c>
      <c r="C1901" s="117" t="s">
        <v>125</v>
      </c>
      <c r="D1901" s="117">
        <v>3</v>
      </c>
      <c r="E1901" s="117">
        <v>150</v>
      </c>
      <c r="F1901" s="117">
        <v>8.44</v>
      </c>
      <c r="G1901" s="117">
        <v>9.82</v>
      </c>
    </row>
    <row r="1902" spans="1:7" x14ac:dyDescent="0.35">
      <c r="A1902" s="117" t="s">
        <v>8836</v>
      </c>
      <c r="B1902" s="117" t="s">
        <v>8837</v>
      </c>
      <c r="C1902" s="117" t="s">
        <v>125</v>
      </c>
      <c r="D1902" s="117">
        <v>3</v>
      </c>
      <c r="E1902" s="117">
        <v>200</v>
      </c>
      <c r="F1902" s="117">
        <v>8.44</v>
      </c>
      <c r="G1902" s="117">
        <v>9.82</v>
      </c>
    </row>
    <row r="1903" spans="1:7" x14ac:dyDescent="0.35">
      <c r="A1903" s="117" t="s">
        <v>8838</v>
      </c>
      <c r="B1903" s="117" t="s">
        <v>8839</v>
      </c>
      <c r="C1903" s="117" t="s">
        <v>125</v>
      </c>
      <c r="D1903" s="117">
        <v>3</v>
      </c>
      <c r="E1903" s="117">
        <v>130</v>
      </c>
      <c r="F1903" s="117">
        <v>8.44</v>
      </c>
      <c r="G1903" s="117">
        <v>9.82</v>
      </c>
    </row>
    <row r="1904" spans="1:7" x14ac:dyDescent="0.35">
      <c r="A1904" s="117" t="s">
        <v>8840</v>
      </c>
      <c r="B1904" s="117" t="s">
        <v>8841</v>
      </c>
      <c r="C1904" s="117" t="s">
        <v>125</v>
      </c>
      <c r="D1904" s="117">
        <v>3</v>
      </c>
      <c r="E1904" s="117">
        <v>250</v>
      </c>
      <c r="F1904" s="117">
        <v>8.44</v>
      </c>
      <c r="G1904" s="117">
        <v>9.82</v>
      </c>
    </row>
    <row r="1905" spans="1:7" x14ac:dyDescent="0.35">
      <c r="A1905" s="117" t="s">
        <v>8842</v>
      </c>
      <c r="B1905" s="117" t="s">
        <v>8843</v>
      </c>
      <c r="C1905" s="117" t="s">
        <v>125</v>
      </c>
      <c r="D1905" s="117">
        <v>3</v>
      </c>
      <c r="E1905" s="117">
        <v>190</v>
      </c>
      <c r="F1905" s="117">
        <v>8.44</v>
      </c>
      <c r="G1905" s="117">
        <v>9.82</v>
      </c>
    </row>
    <row r="1906" spans="1:7" x14ac:dyDescent="0.35">
      <c r="A1906" s="117" t="s">
        <v>8844</v>
      </c>
      <c r="B1906" s="117" t="s">
        <v>8845</v>
      </c>
      <c r="C1906" s="117" t="s">
        <v>125</v>
      </c>
      <c r="D1906" s="117">
        <v>3</v>
      </c>
      <c r="E1906" s="117">
        <v>100</v>
      </c>
      <c r="F1906" s="117">
        <v>8.44</v>
      </c>
      <c r="G1906" s="117">
        <v>9.82</v>
      </c>
    </row>
    <row r="1907" spans="1:7" x14ac:dyDescent="0.35">
      <c r="A1907" s="117" t="s">
        <v>8846</v>
      </c>
      <c r="B1907" s="117" t="s">
        <v>8847</v>
      </c>
      <c r="C1907" s="117" t="s">
        <v>125</v>
      </c>
      <c r="D1907" s="117">
        <v>3</v>
      </c>
      <c r="E1907" s="117">
        <v>80</v>
      </c>
      <c r="F1907" s="117">
        <v>8.44</v>
      </c>
      <c r="G1907" s="117">
        <v>9.82</v>
      </c>
    </row>
    <row r="1908" spans="1:7" x14ac:dyDescent="0.35">
      <c r="A1908" s="117" t="s">
        <v>8848</v>
      </c>
      <c r="B1908" s="117" t="s">
        <v>8849</v>
      </c>
      <c r="C1908" s="117" t="s">
        <v>125</v>
      </c>
      <c r="D1908" s="117">
        <v>3</v>
      </c>
      <c r="E1908" s="117">
        <v>140</v>
      </c>
      <c r="F1908" s="117">
        <v>8.44</v>
      </c>
      <c r="G1908" s="117">
        <v>9.82</v>
      </c>
    </row>
    <row r="1909" spans="1:7" x14ac:dyDescent="0.35">
      <c r="A1909" s="117" t="s">
        <v>8850</v>
      </c>
      <c r="B1909" s="117" t="s">
        <v>8851</v>
      </c>
      <c r="C1909" s="117" t="s">
        <v>125</v>
      </c>
      <c r="D1909" s="117">
        <v>3</v>
      </c>
      <c r="E1909" s="117">
        <v>160</v>
      </c>
      <c r="F1909" s="117">
        <v>8.44</v>
      </c>
      <c r="G1909" s="117">
        <v>9.82</v>
      </c>
    </row>
    <row r="1910" spans="1:7" x14ac:dyDescent="0.35">
      <c r="A1910" s="117" t="s">
        <v>8852</v>
      </c>
      <c r="B1910" s="117" t="s">
        <v>8853</v>
      </c>
      <c r="C1910" s="117" t="s">
        <v>125</v>
      </c>
      <c r="D1910" s="117">
        <v>3</v>
      </c>
      <c r="E1910" s="117">
        <v>80</v>
      </c>
      <c r="F1910" s="117">
        <v>8.44</v>
      </c>
      <c r="G1910" s="117">
        <v>9.82</v>
      </c>
    </row>
    <row r="1911" spans="1:7" x14ac:dyDescent="0.35">
      <c r="A1911" s="117" t="s">
        <v>8854</v>
      </c>
      <c r="B1911" s="117" t="s">
        <v>8855</v>
      </c>
      <c r="C1911" s="117" t="s">
        <v>125</v>
      </c>
      <c r="D1911" s="117">
        <v>3</v>
      </c>
      <c r="E1911" s="117">
        <v>185</v>
      </c>
      <c r="F1911" s="117">
        <v>8.44</v>
      </c>
      <c r="G1911" s="117">
        <v>9.82</v>
      </c>
    </row>
    <row r="1912" spans="1:7" x14ac:dyDescent="0.35">
      <c r="A1912" s="117" t="s">
        <v>8856</v>
      </c>
      <c r="B1912" s="117" t="s">
        <v>8857</v>
      </c>
      <c r="C1912" s="117" t="s">
        <v>125</v>
      </c>
      <c r="D1912" s="117">
        <v>4</v>
      </c>
      <c r="E1912" s="117">
        <v>240</v>
      </c>
      <c r="F1912" s="117">
        <v>8.44</v>
      </c>
      <c r="G1912" s="117">
        <v>9.82</v>
      </c>
    </row>
    <row r="1913" spans="1:7" x14ac:dyDescent="0.35">
      <c r="A1913" s="117" t="s">
        <v>8858</v>
      </c>
      <c r="B1913" s="117" t="s">
        <v>8859</v>
      </c>
      <c r="C1913" s="117" t="s">
        <v>125</v>
      </c>
      <c r="D1913" s="117">
        <v>4</v>
      </c>
      <c r="E1913" s="117">
        <v>240</v>
      </c>
      <c r="F1913" s="117">
        <v>8.44</v>
      </c>
      <c r="G1913" s="117">
        <v>9.82</v>
      </c>
    </row>
    <row r="1914" spans="1:7" x14ac:dyDescent="0.35">
      <c r="A1914" s="117" t="s">
        <v>8860</v>
      </c>
      <c r="B1914" s="117" t="s">
        <v>8861</v>
      </c>
      <c r="C1914" s="117" t="s">
        <v>125</v>
      </c>
      <c r="D1914" s="117">
        <v>3</v>
      </c>
      <c r="E1914" s="117">
        <v>150</v>
      </c>
      <c r="F1914" s="117">
        <v>8.44</v>
      </c>
      <c r="G1914" s="117">
        <v>9.82</v>
      </c>
    </row>
    <row r="1915" spans="1:7" x14ac:dyDescent="0.35">
      <c r="A1915" s="117" t="s">
        <v>8862</v>
      </c>
      <c r="B1915" s="117" t="s">
        <v>8863</v>
      </c>
      <c r="C1915" s="117" t="s">
        <v>125</v>
      </c>
      <c r="D1915" s="117">
        <v>4</v>
      </c>
      <c r="E1915" s="117">
        <v>300</v>
      </c>
      <c r="F1915" s="117">
        <v>8.44</v>
      </c>
      <c r="G1915" s="117">
        <v>9.82</v>
      </c>
    </row>
    <row r="1916" spans="1:7" x14ac:dyDescent="0.35">
      <c r="A1916" s="117" t="s">
        <v>8864</v>
      </c>
      <c r="B1916" s="117" t="s">
        <v>8865</v>
      </c>
      <c r="C1916" s="117" t="s">
        <v>125</v>
      </c>
      <c r="D1916" s="117">
        <v>3</v>
      </c>
      <c r="E1916" s="117">
        <v>300</v>
      </c>
      <c r="F1916" s="117">
        <v>8.44</v>
      </c>
      <c r="G1916" s="117">
        <v>9.82</v>
      </c>
    </row>
    <row r="1917" spans="1:7" x14ac:dyDescent="0.35">
      <c r="A1917" s="117" t="s">
        <v>8866</v>
      </c>
      <c r="B1917" s="117" t="s">
        <v>8867</v>
      </c>
      <c r="C1917" s="117" t="s">
        <v>125</v>
      </c>
      <c r="D1917" s="117">
        <v>3</v>
      </c>
      <c r="E1917" s="117">
        <v>230</v>
      </c>
      <c r="F1917" s="117">
        <v>8.44</v>
      </c>
      <c r="G1917" s="117">
        <v>9.82</v>
      </c>
    </row>
    <row r="1918" spans="1:7" x14ac:dyDescent="0.35">
      <c r="A1918" s="117" t="s">
        <v>8868</v>
      </c>
      <c r="B1918" s="117" t="s">
        <v>8869</v>
      </c>
      <c r="C1918" s="117" t="s">
        <v>125</v>
      </c>
      <c r="D1918" s="117">
        <v>3</v>
      </c>
      <c r="E1918" s="117">
        <v>210</v>
      </c>
      <c r="F1918" s="117">
        <v>8.44</v>
      </c>
      <c r="G1918" s="117">
        <v>9.82</v>
      </c>
    </row>
    <row r="1919" spans="1:7" x14ac:dyDescent="0.35">
      <c r="A1919" s="117" t="s">
        <v>8870</v>
      </c>
      <c r="B1919" s="117" t="s">
        <v>8871</v>
      </c>
      <c r="C1919" s="117" t="s">
        <v>125</v>
      </c>
      <c r="D1919" s="117">
        <v>3</v>
      </c>
      <c r="E1919" s="117">
        <v>230</v>
      </c>
      <c r="F1919" s="117">
        <v>8.44</v>
      </c>
      <c r="G1919" s="117">
        <v>9.82</v>
      </c>
    </row>
    <row r="1920" spans="1:7" x14ac:dyDescent="0.35">
      <c r="A1920" s="117" t="s">
        <v>8872</v>
      </c>
      <c r="B1920" s="117" t="s">
        <v>8873</v>
      </c>
      <c r="C1920" s="117" t="s">
        <v>125</v>
      </c>
      <c r="D1920" s="117">
        <v>3</v>
      </c>
      <c r="E1920" s="117">
        <v>120</v>
      </c>
      <c r="F1920" s="117">
        <v>8.44</v>
      </c>
      <c r="G1920" s="117">
        <v>9.82</v>
      </c>
    </row>
    <row r="1921" spans="1:7" x14ac:dyDescent="0.35">
      <c r="A1921" s="117" t="s">
        <v>8874</v>
      </c>
      <c r="B1921" s="117" t="s">
        <v>8875</v>
      </c>
      <c r="C1921" s="117" t="s">
        <v>125</v>
      </c>
      <c r="D1921" s="117">
        <v>1</v>
      </c>
      <c r="E1921" s="117">
        <v>30</v>
      </c>
      <c r="F1921" s="117">
        <v>8.44</v>
      </c>
      <c r="G1921" s="117">
        <v>9.82</v>
      </c>
    </row>
    <row r="1922" spans="1:7" x14ac:dyDescent="0.35">
      <c r="A1922" s="117" t="s">
        <v>8876</v>
      </c>
      <c r="B1922" s="117" t="s">
        <v>8877</v>
      </c>
      <c r="C1922" s="117" t="s">
        <v>125</v>
      </c>
      <c r="D1922" s="117">
        <v>3</v>
      </c>
      <c r="E1922" s="117">
        <v>210</v>
      </c>
      <c r="F1922" s="117">
        <v>8.44</v>
      </c>
      <c r="G1922" s="117">
        <v>9.82</v>
      </c>
    </row>
    <row r="1923" spans="1:7" x14ac:dyDescent="0.35">
      <c r="A1923" s="117" t="s">
        <v>8878</v>
      </c>
      <c r="B1923" s="117" t="s">
        <v>8879</v>
      </c>
      <c r="C1923" s="117" t="s">
        <v>125</v>
      </c>
      <c r="D1923" s="117">
        <v>3</v>
      </c>
      <c r="E1923" s="117">
        <v>40</v>
      </c>
      <c r="F1923" s="117">
        <v>8.44</v>
      </c>
      <c r="G1923" s="117">
        <v>9.82</v>
      </c>
    </row>
    <row r="1924" spans="1:7" x14ac:dyDescent="0.35">
      <c r="A1924" s="117" t="s">
        <v>8880</v>
      </c>
      <c r="B1924" s="117" t="s">
        <v>8881</v>
      </c>
      <c r="C1924" s="117" t="s">
        <v>125</v>
      </c>
      <c r="D1924" s="117">
        <v>1</v>
      </c>
      <c r="E1924" s="117">
        <v>30</v>
      </c>
      <c r="F1924" s="117">
        <v>8.44</v>
      </c>
      <c r="G1924" s="117">
        <v>9.82</v>
      </c>
    </row>
    <row r="1925" spans="1:7" x14ac:dyDescent="0.35">
      <c r="A1925" s="117" t="s">
        <v>8882</v>
      </c>
      <c r="B1925" s="117" t="s">
        <v>8883</v>
      </c>
      <c r="C1925" s="117" t="s">
        <v>125</v>
      </c>
      <c r="D1925" s="117">
        <v>3</v>
      </c>
      <c r="E1925" s="117">
        <v>100</v>
      </c>
      <c r="F1925" s="117">
        <v>8.44</v>
      </c>
      <c r="G1925" s="117">
        <v>9.82</v>
      </c>
    </row>
    <row r="1926" spans="1:7" x14ac:dyDescent="0.35">
      <c r="A1926" s="117" t="s">
        <v>8884</v>
      </c>
      <c r="B1926" s="117" t="s">
        <v>8885</v>
      </c>
      <c r="C1926" s="117" t="s">
        <v>125</v>
      </c>
      <c r="D1926" s="117">
        <v>3</v>
      </c>
      <c r="E1926" s="117">
        <v>280</v>
      </c>
      <c r="F1926" s="117">
        <v>8.44</v>
      </c>
      <c r="G1926" s="117">
        <v>9.82</v>
      </c>
    </row>
    <row r="1927" spans="1:7" x14ac:dyDescent="0.35">
      <c r="A1927" s="117" t="s">
        <v>8886</v>
      </c>
      <c r="B1927" s="117" t="s">
        <v>8887</v>
      </c>
      <c r="C1927" s="117" t="s">
        <v>125</v>
      </c>
      <c r="D1927" s="117">
        <v>3</v>
      </c>
      <c r="E1927" s="117">
        <v>160</v>
      </c>
      <c r="F1927" s="117">
        <v>8.44</v>
      </c>
      <c r="G1927" s="117">
        <v>9.82</v>
      </c>
    </row>
    <row r="1928" spans="1:7" x14ac:dyDescent="0.35">
      <c r="A1928" s="117" t="s">
        <v>8888</v>
      </c>
      <c r="B1928" s="117" t="s">
        <v>8889</v>
      </c>
      <c r="C1928" s="117" t="s">
        <v>125</v>
      </c>
      <c r="D1928" s="117">
        <v>3</v>
      </c>
      <c r="E1928" s="117">
        <v>400</v>
      </c>
      <c r="F1928" s="117">
        <v>8.44</v>
      </c>
      <c r="G1928" s="117">
        <v>9.82</v>
      </c>
    </row>
    <row r="1929" spans="1:7" x14ac:dyDescent="0.35">
      <c r="A1929" s="117" t="s">
        <v>8890</v>
      </c>
      <c r="B1929" s="117" t="s">
        <v>8891</v>
      </c>
      <c r="C1929" s="117" t="s">
        <v>125</v>
      </c>
      <c r="D1929" s="117">
        <v>3</v>
      </c>
      <c r="E1929" s="117">
        <v>150</v>
      </c>
      <c r="F1929" s="117">
        <v>8.44</v>
      </c>
      <c r="G1929" s="117">
        <v>9.82</v>
      </c>
    </row>
    <row r="1930" spans="1:7" x14ac:dyDescent="0.35">
      <c r="A1930" s="117" t="s">
        <v>8892</v>
      </c>
      <c r="B1930" s="117" t="s">
        <v>8893</v>
      </c>
      <c r="C1930" s="117" t="s">
        <v>125</v>
      </c>
      <c r="D1930" s="117">
        <v>2</v>
      </c>
      <c r="E1930" s="117">
        <v>180</v>
      </c>
      <c r="F1930" s="117">
        <v>8.44</v>
      </c>
      <c r="G1930" s="117">
        <v>9.82</v>
      </c>
    </row>
    <row r="1931" spans="1:7" x14ac:dyDescent="0.35">
      <c r="A1931" s="117" t="s">
        <v>8894</v>
      </c>
      <c r="B1931" s="117" t="s">
        <v>8895</v>
      </c>
      <c r="C1931" s="117" t="s">
        <v>125</v>
      </c>
      <c r="D1931" s="117">
        <v>3</v>
      </c>
      <c r="E1931" s="117">
        <v>150</v>
      </c>
      <c r="F1931" s="117">
        <v>8.44</v>
      </c>
      <c r="G1931" s="117">
        <v>9.82</v>
      </c>
    </row>
    <row r="1932" spans="1:7" x14ac:dyDescent="0.35">
      <c r="A1932" s="117" t="s">
        <v>8896</v>
      </c>
      <c r="B1932" s="117" t="s">
        <v>8897</v>
      </c>
      <c r="C1932" s="117" t="s">
        <v>125</v>
      </c>
      <c r="D1932" s="117">
        <v>2</v>
      </c>
      <c r="E1932" s="117">
        <v>160</v>
      </c>
      <c r="F1932" s="117">
        <v>8.44</v>
      </c>
      <c r="G1932" s="117">
        <v>9.82</v>
      </c>
    </row>
    <row r="1933" spans="1:7" x14ac:dyDescent="0.35">
      <c r="A1933" s="117" t="s">
        <v>8898</v>
      </c>
      <c r="B1933" s="117" t="s">
        <v>8899</v>
      </c>
      <c r="C1933" s="117" t="s">
        <v>125</v>
      </c>
      <c r="D1933" s="117">
        <v>3</v>
      </c>
      <c r="E1933" s="117">
        <v>150</v>
      </c>
      <c r="F1933" s="117">
        <v>8.44</v>
      </c>
      <c r="G1933" s="117">
        <v>9.82</v>
      </c>
    </row>
    <row r="1934" spans="1:7" x14ac:dyDescent="0.35">
      <c r="A1934" s="117" t="s">
        <v>8900</v>
      </c>
      <c r="B1934" s="117" t="s">
        <v>8901</v>
      </c>
      <c r="C1934" s="117" t="s">
        <v>125</v>
      </c>
      <c r="D1934" s="117">
        <v>2</v>
      </c>
      <c r="E1934" s="117">
        <v>200</v>
      </c>
      <c r="F1934" s="117">
        <v>8.44</v>
      </c>
      <c r="G1934" s="117">
        <v>9.82</v>
      </c>
    </row>
    <row r="1935" spans="1:7" x14ac:dyDescent="0.35">
      <c r="A1935" s="117" t="s">
        <v>8902</v>
      </c>
      <c r="B1935" s="117" t="s">
        <v>8903</v>
      </c>
      <c r="C1935" s="117" t="s">
        <v>125</v>
      </c>
      <c r="D1935" s="117">
        <v>3</v>
      </c>
      <c r="E1935" s="117">
        <v>100</v>
      </c>
      <c r="F1935" s="117">
        <v>8.44</v>
      </c>
      <c r="G1935" s="117">
        <v>9.82</v>
      </c>
    </row>
    <row r="1936" spans="1:7" x14ac:dyDescent="0.35">
      <c r="A1936" s="117" t="s">
        <v>8904</v>
      </c>
      <c r="B1936" s="117" t="s">
        <v>8905</v>
      </c>
      <c r="C1936" s="117" t="s">
        <v>125</v>
      </c>
      <c r="D1936" s="117">
        <v>3</v>
      </c>
      <c r="E1936" s="117">
        <v>100</v>
      </c>
      <c r="F1936" s="117">
        <v>8.44</v>
      </c>
      <c r="G1936" s="117">
        <v>9.82</v>
      </c>
    </row>
    <row r="1937" spans="1:7" x14ac:dyDescent="0.35">
      <c r="A1937" s="117" t="s">
        <v>8906</v>
      </c>
      <c r="B1937" s="117" t="s">
        <v>8907</v>
      </c>
      <c r="C1937" s="117" t="s">
        <v>125</v>
      </c>
      <c r="D1937" s="117">
        <v>3</v>
      </c>
      <c r="E1937" s="117">
        <v>175</v>
      </c>
      <c r="F1937" s="117">
        <v>8.44</v>
      </c>
      <c r="G1937" s="117">
        <v>9.82</v>
      </c>
    </row>
    <row r="1938" spans="1:7" x14ac:dyDescent="0.35">
      <c r="A1938" s="117" t="s">
        <v>8908</v>
      </c>
      <c r="B1938" s="117" t="s">
        <v>8909</v>
      </c>
      <c r="C1938" s="117" t="s">
        <v>125</v>
      </c>
      <c r="D1938" s="117">
        <v>3</v>
      </c>
      <c r="E1938" s="117">
        <v>200</v>
      </c>
      <c r="F1938" s="117">
        <v>8.44</v>
      </c>
      <c r="G1938" s="117">
        <v>9.82</v>
      </c>
    </row>
    <row r="1939" spans="1:7" x14ac:dyDescent="0.35">
      <c r="A1939" s="117" t="s">
        <v>8910</v>
      </c>
      <c r="B1939" s="117" t="s">
        <v>8911</v>
      </c>
      <c r="C1939" s="117" t="s">
        <v>125</v>
      </c>
      <c r="D1939" s="117">
        <v>2</v>
      </c>
      <c r="E1939" s="117">
        <v>100</v>
      </c>
      <c r="F1939" s="117">
        <v>8.44</v>
      </c>
      <c r="G1939" s="117">
        <v>9.82</v>
      </c>
    </row>
    <row r="1940" spans="1:7" x14ac:dyDescent="0.35">
      <c r="A1940" s="117" t="s">
        <v>8912</v>
      </c>
      <c r="B1940" s="117" t="s">
        <v>8913</v>
      </c>
      <c r="C1940" s="117" t="s">
        <v>125</v>
      </c>
      <c r="D1940" s="117">
        <v>3</v>
      </c>
      <c r="E1940" s="117">
        <v>300</v>
      </c>
      <c r="F1940" s="117">
        <v>8.44</v>
      </c>
      <c r="G1940" s="117">
        <v>9.82</v>
      </c>
    </row>
    <row r="1941" spans="1:7" x14ac:dyDescent="0.35">
      <c r="A1941" s="117" t="s">
        <v>8914</v>
      </c>
      <c r="B1941" s="117" t="s">
        <v>8915</v>
      </c>
      <c r="C1941" s="117" t="s">
        <v>125</v>
      </c>
      <c r="D1941" s="117">
        <v>2</v>
      </c>
      <c r="E1941" s="117">
        <v>60</v>
      </c>
      <c r="F1941" s="117">
        <v>8.44</v>
      </c>
      <c r="G1941" s="117">
        <v>9.82</v>
      </c>
    </row>
    <row r="1942" spans="1:7" x14ac:dyDescent="0.35">
      <c r="A1942" s="117" t="s">
        <v>8916</v>
      </c>
      <c r="B1942" s="117" t="s">
        <v>8917</v>
      </c>
      <c r="C1942" s="117" t="s">
        <v>125</v>
      </c>
      <c r="D1942" s="117">
        <v>3</v>
      </c>
      <c r="E1942" s="117">
        <v>270</v>
      </c>
      <c r="F1942" s="117">
        <v>8.44</v>
      </c>
      <c r="G1942" s="117">
        <v>9.82</v>
      </c>
    </row>
    <row r="1943" spans="1:7" x14ac:dyDescent="0.35">
      <c r="A1943" s="117" t="s">
        <v>8918</v>
      </c>
      <c r="B1943" s="117" t="s">
        <v>8919</v>
      </c>
      <c r="C1943" s="117" t="s">
        <v>125</v>
      </c>
      <c r="D1943" s="117">
        <v>3</v>
      </c>
      <c r="E1943" s="117">
        <v>325</v>
      </c>
      <c r="F1943" s="117">
        <v>8.44</v>
      </c>
      <c r="G1943" s="117">
        <v>9.82</v>
      </c>
    </row>
    <row r="1944" spans="1:7" x14ac:dyDescent="0.35">
      <c r="A1944" s="117" t="s">
        <v>8920</v>
      </c>
      <c r="B1944" s="117" t="s">
        <v>8921</v>
      </c>
      <c r="C1944" s="117" t="s">
        <v>125</v>
      </c>
      <c r="D1944" s="117">
        <v>2</v>
      </c>
      <c r="E1944" s="117">
        <v>100</v>
      </c>
      <c r="F1944" s="117">
        <v>8.44</v>
      </c>
      <c r="G1944" s="117">
        <v>9.82</v>
      </c>
    </row>
    <row r="1945" spans="1:7" x14ac:dyDescent="0.35">
      <c r="A1945" s="117" t="s">
        <v>8922</v>
      </c>
      <c r="B1945" s="117" t="s">
        <v>8923</v>
      </c>
      <c r="C1945" s="117" t="s">
        <v>125</v>
      </c>
      <c r="D1945" s="117">
        <v>3</v>
      </c>
      <c r="E1945" s="117">
        <v>150</v>
      </c>
      <c r="F1945" s="117">
        <v>8.44</v>
      </c>
      <c r="G1945" s="117">
        <v>9.82</v>
      </c>
    </row>
    <row r="1946" spans="1:7" x14ac:dyDescent="0.35">
      <c r="A1946" s="117" t="s">
        <v>8924</v>
      </c>
      <c r="B1946" s="117" t="s">
        <v>8925</v>
      </c>
      <c r="C1946" s="117" t="s">
        <v>125</v>
      </c>
      <c r="D1946" s="117">
        <v>2</v>
      </c>
      <c r="E1946" s="117">
        <v>150</v>
      </c>
      <c r="F1946" s="117">
        <v>8.44</v>
      </c>
      <c r="G1946" s="117">
        <v>9.82</v>
      </c>
    </row>
    <row r="1947" spans="1:7" x14ac:dyDescent="0.35">
      <c r="A1947" s="117" t="s">
        <v>8926</v>
      </c>
      <c r="B1947" s="117" t="s">
        <v>8927</v>
      </c>
      <c r="C1947" s="117" t="s">
        <v>125</v>
      </c>
      <c r="D1947" s="117">
        <v>3</v>
      </c>
      <c r="E1947" s="117">
        <v>160</v>
      </c>
      <c r="F1947" s="117">
        <v>8.44</v>
      </c>
      <c r="G1947" s="117">
        <v>9.82</v>
      </c>
    </row>
    <row r="1948" spans="1:7" x14ac:dyDescent="0.35">
      <c r="A1948" s="117" t="s">
        <v>8928</v>
      </c>
      <c r="B1948" s="117" t="s">
        <v>8929</v>
      </c>
      <c r="C1948" s="117" t="s">
        <v>125</v>
      </c>
      <c r="D1948" s="117">
        <v>3</v>
      </c>
      <c r="E1948" s="117">
        <v>300</v>
      </c>
      <c r="F1948" s="117">
        <v>8.44</v>
      </c>
      <c r="G1948" s="117">
        <v>9.82</v>
      </c>
    </row>
    <row r="1949" spans="1:7" x14ac:dyDescent="0.35">
      <c r="A1949" s="117" t="s">
        <v>8930</v>
      </c>
      <c r="B1949" s="117" t="s">
        <v>8931</v>
      </c>
      <c r="C1949" s="117" t="s">
        <v>125</v>
      </c>
      <c r="D1949" s="117">
        <v>2</v>
      </c>
      <c r="E1949" s="117">
        <v>350</v>
      </c>
      <c r="F1949" s="117">
        <v>8.44</v>
      </c>
      <c r="G1949" s="117">
        <v>9.82</v>
      </c>
    </row>
    <row r="1950" spans="1:7" x14ac:dyDescent="0.35">
      <c r="A1950" s="117" t="s">
        <v>8932</v>
      </c>
      <c r="B1950" s="117" t="s">
        <v>8933</v>
      </c>
      <c r="C1950" s="117" t="s">
        <v>125</v>
      </c>
      <c r="D1950" s="117">
        <v>3</v>
      </c>
      <c r="E1950" s="117">
        <v>250</v>
      </c>
      <c r="F1950" s="117">
        <v>8.44</v>
      </c>
      <c r="G1950" s="117">
        <v>9.82</v>
      </c>
    </row>
    <row r="1951" spans="1:7" x14ac:dyDescent="0.35">
      <c r="A1951" s="117" t="s">
        <v>8934</v>
      </c>
      <c r="B1951" s="117" t="s">
        <v>8935</v>
      </c>
      <c r="C1951" s="117" t="s">
        <v>125</v>
      </c>
      <c r="D1951" s="117">
        <v>3</v>
      </c>
      <c r="E1951" s="117">
        <v>200</v>
      </c>
      <c r="F1951" s="117">
        <v>8.44</v>
      </c>
      <c r="G1951" s="117">
        <v>9.82</v>
      </c>
    </row>
    <row r="1952" spans="1:7" x14ac:dyDescent="0.35">
      <c r="A1952" s="117" t="s">
        <v>8936</v>
      </c>
      <c r="B1952" s="117" t="s">
        <v>8937</v>
      </c>
      <c r="C1952" s="117" t="s">
        <v>125</v>
      </c>
      <c r="D1952" s="117">
        <v>3</v>
      </c>
      <c r="E1952" s="117">
        <v>150</v>
      </c>
      <c r="F1952" s="117">
        <v>8.44</v>
      </c>
      <c r="G1952" s="117">
        <v>9.82</v>
      </c>
    </row>
    <row r="1953" spans="1:7" x14ac:dyDescent="0.35">
      <c r="A1953" s="117" t="s">
        <v>8938</v>
      </c>
      <c r="B1953" s="117" t="s">
        <v>8939</v>
      </c>
      <c r="C1953" s="117" t="s">
        <v>125</v>
      </c>
      <c r="D1953" s="117">
        <v>3</v>
      </c>
      <c r="E1953" s="117">
        <v>300</v>
      </c>
      <c r="F1953" s="117">
        <v>8.44</v>
      </c>
      <c r="G1953" s="117">
        <v>9.82</v>
      </c>
    </row>
    <row r="1954" spans="1:7" x14ac:dyDescent="0.35">
      <c r="A1954" s="117" t="s">
        <v>8940</v>
      </c>
      <c r="B1954" s="117" t="s">
        <v>8941</v>
      </c>
      <c r="C1954" s="117" t="s">
        <v>125</v>
      </c>
      <c r="D1954" s="117">
        <v>3</v>
      </c>
      <c r="E1954" s="117">
        <v>250</v>
      </c>
      <c r="F1954" s="117">
        <v>8.44</v>
      </c>
      <c r="G1954" s="117">
        <v>9.82</v>
      </c>
    </row>
    <row r="1955" spans="1:7" x14ac:dyDescent="0.35">
      <c r="A1955" s="117" t="s">
        <v>8942</v>
      </c>
      <c r="B1955" s="117" t="s">
        <v>8943</v>
      </c>
      <c r="C1955" s="117" t="s">
        <v>125</v>
      </c>
      <c r="D1955" s="117">
        <v>3</v>
      </c>
      <c r="E1955" s="117">
        <v>100</v>
      </c>
      <c r="F1955" s="117">
        <v>8.44</v>
      </c>
      <c r="G1955" s="117">
        <v>9.82</v>
      </c>
    </row>
    <row r="1956" spans="1:7" x14ac:dyDescent="0.35">
      <c r="A1956" s="117" t="s">
        <v>8944</v>
      </c>
      <c r="B1956" s="117" t="s">
        <v>8945</v>
      </c>
      <c r="C1956" s="117" t="s">
        <v>125</v>
      </c>
      <c r="D1956" s="117">
        <v>3</v>
      </c>
      <c r="E1956" s="117">
        <v>200</v>
      </c>
      <c r="F1956" s="117">
        <v>8.44</v>
      </c>
      <c r="G1956" s="117">
        <v>9.82</v>
      </c>
    </row>
    <row r="1957" spans="1:7" x14ac:dyDescent="0.35">
      <c r="A1957" s="117" t="s">
        <v>8946</v>
      </c>
      <c r="B1957" s="117" t="s">
        <v>8947</v>
      </c>
      <c r="C1957" s="117" t="s">
        <v>125</v>
      </c>
      <c r="D1957" s="117">
        <v>3</v>
      </c>
      <c r="E1957" s="117">
        <v>250</v>
      </c>
      <c r="F1957" s="117">
        <v>8.44</v>
      </c>
      <c r="G1957" s="117">
        <v>9.82</v>
      </c>
    </row>
    <row r="1958" spans="1:7" x14ac:dyDescent="0.35">
      <c r="A1958" s="117" t="s">
        <v>8948</v>
      </c>
      <c r="B1958" s="117" t="s">
        <v>8949</v>
      </c>
      <c r="C1958" s="117" t="s">
        <v>125</v>
      </c>
      <c r="D1958" s="117">
        <v>3</v>
      </c>
      <c r="E1958" s="117">
        <v>200</v>
      </c>
      <c r="F1958" s="117">
        <v>8.44</v>
      </c>
      <c r="G1958" s="117">
        <v>9.82</v>
      </c>
    </row>
    <row r="1959" spans="1:7" x14ac:dyDescent="0.35">
      <c r="A1959" s="117" t="s">
        <v>8950</v>
      </c>
      <c r="B1959" s="117" t="s">
        <v>8951</v>
      </c>
      <c r="C1959" s="117" t="s">
        <v>125</v>
      </c>
      <c r="D1959" s="117">
        <v>3</v>
      </c>
      <c r="E1959" s="117">
        <v>170</v>
      </c>
      <c r="F1959" s="117">
        <v>8.44</v>
      </c>
      <c r="G1959" s="117">
        <v>9.82</v>
      </c>
    </row>
    <row r="1960" spans="1:7" x14ac:dyDescent="0.35">
      <c r="A1960" s="117" t="s">
        <v>8952</v>
      </c>
      <c r="B1960" s="117" t="s">
        <v>8953</v>
      </c>
      <c r="C1960" s="117" t="s">
        <v>125</v>
      </c>
      <c r="D1960" s="117">
        <v>2</v>
      </c>
      <c r="E1960" s="117">
        <v>100</v>
      </c>
      <c r="F1960" s="117">
        <v>8.44</v>
      </c>
      <c r="G1960" s="117">
        <v>9.82</v>
      </c>
    </row>
    <row r="1961" spans="1:7" x14ac:dyDescent="0.35">
      <c r="A1961" s="117" t="s">
        <v>8954</v>
      </c>
      <c r="B1961" s="117" t="s">
        <v>8955</v>
      </c>
      <c r="C1961" s="117" t="s">
        <v>125</v>
      </c>
      <c r="D1961" s="117">
        <v>3</v>
      </c>
      <c r="E1961" s="117">
        <v>300</v>
      </c>
      <c r="F1961" s="117">
        <v>8.44</v>
      </c>
      <c r="G1961" s="117">
        <v>9.82</v>
      </c>
    </row>
    <row r="1962" spans="1:7" x14ac:dyDescent="0.35">
      <c r="A1962" s="117" t="s">
        <v>8956</v>
      </c>
      <c r="B1962" s="117" t="s">
        <v>8957</v>
      </c>
      <c r="C1962" s="117" t="s">
        <v>125</v>
      </c>
      <c r="D1962" s="117">
        <v>3</v>
      </c>
      <c r="E1962" s="117">
        <v>350</v>
      </c>
      <c r="F1962" s="117">
        <v>8.44</v>
      </c>
      <c r="G1962" s="117">
        <v>9.82</v>
      </c>
    </row>
    <row r="1963" spans="1:7" x14ac:dyDescent="0.35">
      <c r="A1963" s="117" t="s">
        <v>8958</v>
      </c>
      <c r="B1963" s="117" t="s">
        <v>8959</v>
      </c>
      <c r="C1963" s="117" t="s">
        <v>125</v>
      </c>
      <c r="D1963" s="117">
        <v>3</v>
      </c>
      <c r="E1963" s="117">
        <v>300</v>
      </c>
      <c r="F1963" s="117">
        <v>8.44</v>
      </c>
      <c r="G1963" s="117">
        <v>9.82</v>
      </c>
    </row>
    <row r="1964" spans="1:7" x14ac:dyDescent="0.35">
      <c r="A1964" s="117" t="s">
        <v>8960</v>
      </c>
      <c r="B1964" s="117" t="s">
        <v>8961</v>
      </c>
      <c r="C1964" s="117" t="s">
        <v>125</v>
      </c>
      <c r="D1964" s="117">
        <v>3</v>
      </c>
      <c r="E1964" s="117">
        <v>350</v>
      </c>
      <c r="F1964" s="117">
        <v>8.44</v>
      </c>
      <c r="G1964" s="117">
        <v>9.82</v>
      </c>
    </row>
    <row r="1965" spans="1:7" x14ac:dyDescent="0.35">
      <c r="A1965" s="117" t="s">
        <v>8962</v>
      </c>
      <c r="B1965" s="117" t="s">
        <v>8963</v>
      </c>
      <c r="C1965" s="117" t="s">
        <v>125</v>
      </c>
      <c r="D1965" s="117">
        <v>3</v>
      </c>
      <c r="E1965" s="117">
        <v>300</v>
      </c>
      <c r="F1965" s="117">
        <v>8.44</v>
      </c>
      <c r="G1965" s="117">
        <v>9.82</v>
      </c>
    </row>
    <row r="1966" spans="1:7" x14ac:dyDescent="0.35">
      <c r="A1966" s="117" t="s">
        <v>8964</v>
      </c>
      <c r="B1966" s="117" t="s">
        <v>8965</v>
      </c>
      <c r="C1966" s="117" t="s">
        <v>125</v>
      </c>
      <c r="D1966" s="117">
        <v>3</v>
      </c>
      <c r="E1966" s="117">
        <v>300</v>
      </c>
      <c r="F1966" s="117">
        <v>8.44</v>
      </c>
      <c r="G1966" s="117">
        <v>9.82</v>
      </c>
    </row>
    <row r="1967" spans="1:7" x14ac:dyDescent="0.35">
      <c r="A1967" s="117" t="s">
        <v>8966</v>
      </c>
      <c r="B1967" s="117" t="s">
        <v>8967</v>
      </c>
      <c r="C1967" s="117" t="s">
        <v>125</v>
      </c>
      <c r="D1967" s="117">
        <v>2</v>
      </c>
      <c r="E1967" s="117">
        <v>90</v>
      </c>
      <c r="F1967" s="117">
        <v>8.44</v>
      </c>
      <c r="G1967" s="117">
        <v>9.82</v>
      </c>
    </row>
    <row r="1968" spans="1:7" x14ac:dyDescent="0.35">
      <c r="A1968" s="117" t="s">
        <v>8968</v>
      </c>
      <c r="B1968" s="117" t="s">
        <v>8969</v>
      </c>
      <c r="C1968" s="117" t="s">
        <v>125</v>
      </c>
      <c r="D1968" s="117">
        <v>3</v>
      </c>
      <c r="E1968" s="117">
        <v>300</v>
      </c>
      <c r="F1968" s="117">
        <v>8.44</v>
      </c>
      <c r="G1968" s="117">
        <v>9.82</v>
      </c>
    </row>
    <row r="1969" spans="1:7" x14ac:dyDescent="0.35">
      <c r="A1969" s="117" t="s">
        <v>8970</v>
      </c>
      <c r="B1969" s="117" t="s">
        <v>8971</v>
      </c>
      <c r="C1969" s="117" t="s">
        <v>125</v>
      </c>
      <c r="D1969" s="117">
        <v>2</v>
      </c>
      <c r="E1969" s="117">
        <v>235</v>
      </c>
      <c r="F1969" s="117">
        <v>8.44</v>
      </c>
      <c r="G1969" s="117">
        <v>9.82</v>
      </c>
    </row>
    <row r="1970" spans="1:7" x14ac:dyDescent="0.35">
      <c r="A1970" s="117" t="s">
        <v>8972</v>
      </c>
      <c r="B1970" s="117" t="s">
        <v>8973</v>
      </c>
      <c r="C1970" s="117" t="s">
        <v>125</v>
      </c>
      <c r="D1970" s="117">
        <v>2</v>
      </c>
      <c r="E1970" s="117">
        <v>135</v>
      </c>
      <c r="F1970" s="117">
        <v>8.44</v>
      </c>
      <c r="G1970" s="117">
        <v>9.82</v>
      </c>
    </row>
    <row r="1971" spans="1:7" x14ac:dyDescent="0.35">
      <c r="A1971" s="117" t="s">
        <v>8974</v>
      </c>
      <c r="B1971" s="117" t="s">
        <v>8975</v>
      </c>
      <c r="C1971" s="117" t="s">
        <v>125</v>
      </c>
      <c r="D1971" s="117">
        <v>4</v>
      </c>
      <c r="E1971" s="117">
        <v>300</v>
      </c>
      <c r="F1971" s="117">
        <v>8.44</v>
      </c>
      <c r="G1971" s="117">
        <v>9.82</v>
      </c>
    </row>
    <row r="1972" spans="1:7" x14ac:dyDescent="0.35">
      <c r="A1972" s="117" t="s">
        <v>8976</v>
      </c>
      <c r="B1972" s="117" t="s">
        <v>8977</v>
      </c>
      <c r="C1972" s="117" t="s">
        <v>125</v>
      </c>
      <c r="D1972" s="117">
        <v>4</v>
      </c>
      <c r="E1972" s="117">
        <v>240</v>
      </c>
      <c r="F1972" s="117">
        <v>8.44</v>
      </c>
      <c r="G1972" s="117">
        <v>9.82</v>
      </c>
    </row>
    <row r="1973" spans="1:7" x14ac:dyDescent="0.35">
      <c r="A1973" s="117" t="s">
        <v>8978</v>
      </c>
      <c r="B1973" s="117" t="s">
        <v>8979</v>
      </c>
      <c r="C1973" s="117" t="s">
        <v>125</v>
      </c>
      <c r="D1973" s="117">
        <v>4</v>
      </c>
      <c r="E1973" s="117">
        <v>240</v>
      </c>
      <c r="F1973" s="117">
        <v>8.44</v>
      </c>
      <c r="G1973" s="117">
        <v>9.82</v>
      </c>
    </row>
    <row r="1974" spans="1:7" x14ac:dyDescent="0.35">
      <c r="A1974" s="117" t="s">
        <v>8980</v>
      </c>
      <c r="B1974" s="117" t="s">
        <v>8981</v>
      </c>
      <c r="C1974" s="117" t="s">
        <v>125</v>
      </c>
      <c r="D1974" s="117">
        <v>4</v>
      </c>
      <c r="E1974" s="117">
        <v>145</v>
      </c>
      <c r="F1974" s="117">
        <v>8.44</v>
      </c>
      <c r="G1974" s="117">
        <v>9.82</v>
      </c>
    </row>
    <row r="1975" spans="1:7" x14ac:dyDescent="0.35">
      <c r="A1975" s="117" t="s">
        <v>8982</v>
      </c>
      <c r="B1975" s="117" t="s">
        <v>8983</v>
      </c>
      <c r="C1975" s="117" t="s">
        <v>125</v>
      </c>
      <c r="D1975" s="117">
        <v>4</v>
      </c>
      <c r="E1975" s="117">
        <v>240</v>
      </c>
      <c r="F1975" s="117">
        <v>8.44</v>
      </c>
      <c r="G1975" s="117">
        <v>9.82</v>
      </c>
    </row>
    <row r="1976" spans="1:7" x14ac:dyDescent="0.35">
      <c r="A1976" s="117" t="s">
        <v>8984</v>
      </c>
      <c r="B1976" s="117" t="s">
        <v>8985</v>
      </c>
      <c r="C1976" s="117" t="s">
        <v>125</v>
      </c>
      <c r="D1976" s="117">
        <v>5</v>
      </c>
      <c r="E1976" s="117">
        <v>310</v>
      </c>
      <c r="F1976" s="117">
        <v>8.44</v>
      </c>
      <c r="G1976" s="117">
        <v>9.82</v>
      </c>
    </row>
    <row r="1977" spans="1:7" x14ac:dyDescent="0.35">
      <c r="A1977" s="117" t="s">
        <v>8986</v>
      </c>
      <c r="B1977" s="117" t="s">
        <v>8987</v>
      </c>
      <c r="C1977" s="117" t="s">
        <v>125</v>
      </c>
      <c r="D1977" s="117">
        <v>4</v>
      </c>
      <c r="E1977" s="117">
        <v>300</v>
      </c>
      <c r="F1977" s="117">
        <v>8.44</v>
      </c>
      <c r="G1977" s="117">
        <v>9.82</v>
      </c>
    </row>
    <row r="1978" spans="1:7" x14ac:dyDescent="0.35">
      <c r="A1978" s="117" t="s">
        <v>8988</v>
      </c>
      <c r="B1978" s="117" t="s">
        <v>8989</v>
      </c>
      <c r="C1978" s="117" t="s">
        <v>125</v>
      </c>
      <c r="D1978" s="117">
        <v>3</v>
      </c>
      <c r="E1978" s="117">
        <v>15</v>
      </c>
      <c r="F1978" s="117">
        <v>8.44</v>
      </c>
      <c r="G1978" s="117">
        <v>9.82</v>
      </c>
    </row>
    <row r="1979" spans="1:7" x14ac:dyDescent="0.35">
      <c r="A1979" s="117" t="s">
        <v>8990</v>
      </c>
      <c r="B1979" s="117" t="s">
        <v>8991</v>
      </c>
      <c r="C1979" s="117" t="s">
        <v>125</v>
      </c>
      <c r="D1979" s="117">
        <v>3</v>
      </c>
      <c r="E1979" s="117">
        <v>20</v>
      </c>
      <c r="F1979" s="117">
        <v>8.44</v>
      </c>
      <c r="G1979" s="117">
        <v>9.82</v>
      </c>
    </row>
    <row r="1980" spans="1:7" x14ac:dyDescent="0.35">
      <c r="A1980" s="117" t="s">
        <v>8992</v>
      </c>
      <c r="B1980" s="117" t="s">
        <v>8993</v>
      </c>
      <c r="C1980" s="117" t="s">
        <v>125</v>
      </c>
      <c r="D1980" s="117">
        <v>3</v>
      </c>
      <c r="E1980" s="117">
        <v>100</v>
      </c>
      <c r="F1980" s="117">
        <v>8.44</v>
      </c>
      <c r="G1980" s="117">
        <v>9.82</v>
      </c>
    </row>
    <row r="1981" spans="1:7" x14ac:dyDescent="0.35">
      <c r="A1981" s="117" t="s">
        <v>8994</v>
      </c>
      <c r="B1981" s="117" t="s">
        <v>8995</v>
      </c>
      <c r="C1981" s="117" t="s">
        <v>125</v>
      </c>
      <c r="D1981" s="117">
        <v>3</v>
      </c>
      <c r="E1981" s="117">
        <v>100</v>
      </c>
      <c r="F1981" s="117">
        <v>8.44</v>
      </c>
      <c r="G1981" s="117">
        <v>9.82</v>
      </c>
    </row>
    <row r="1982" spans="1:7" x14ac:dyDescent="0.35">
      <c r="A1982" s="117" t="s">
        <v>8996</v>
      </c>
      <c r="B1982" s="117" t="s">
        <v>8997</v>
      </c>
      <c r="C1982" s="117" t="s">
        <v>125</v>
      </c>
      <c r="D1982" s="117">
        <v>3</v>
      </c>
      <c r="E1982" s="117">
        <v>30</v>
      </c>
      <c r="F1982" s="117">
        <v>8.44</v>
      </c>
      <c r="G1982" s="117">
        <v>9.82</v>
      </c>
    </row>
    <row r="1983" spans="1:7" x14ac:dyDescent="0.35">
      <c r="A1983" s="117" t="s">
        <v>8998</v>
      </c>
      <c r="B1983" s="117" t="s">
        <v>8999</v>
      </c>
      <c r="C1983" s="117" t="s">
        <v>125</v>
      </c>
      <c r="D1983" s="117">
        <v>3</v>
      </c>
      <c r="E1983" s="117">
        <v>30</v>
      </c>
      <c r="F1983" s="117">
        <v>8.44</v>
      </c>
      <c r="G1983" s="117">
        <v>9.82</v>
      </c>
    </row>
    <row r="1984" spans="1:7" x14ac:dyDescent="0.35">
      <c r="A1984" s="117" t="s">
        <v>9000</v>
      </c>
      <c r="B1984" s="117" t="s">
        <v>9001</v>
      </c>
      <c r="C1984" s="117" t="s">
        <v>125</v>
      </c>
      <c r="D1984" s="117">
        <v>2</v>
      </c>
      <c r="E1984" s="117">
        <v>32</v>
      </c>
      <c r="F1984" s="117">
        <v>8.44</v>
      </c>
      <c r="G1984" s="117">
        <v>9.82</v>
      </c>
    </row>
    <row r="1985" spans="1:7" x14ac:dyDescent="0.35">
      <c r="A1985" s="117" t="s">
        <v>9002</v>
      </c>
      <c r="B1985" s="117" t="s">
        <v>9003</v>
      </c>
      <c r="C1985" s="117" t="s">
        <v>125</v>
      </c>
      <c r="D1985" s="117">
        <v>3</v>
      </c>
      <c r="E1985" s="117">
        <v>68</v>
      </c>
      <c r="F1985" s="117">
        <v>8.44</v>
      </c>
      <c r="G1985" s="117">
        <v>9.82</v>
      </c>
    </row>
    <row r="1986" spans="1:7" x14ac:dyDescent="0.35">
      <c r="A1986" s="117" t="s">
        <v>9004</v>
      </c>
      <c r="B1986" s="117" t="s">
        <v>9005</v>
      </c>
      <c r="C1986" s="117" t="s">
        <v>125</v>
      </c>
      <c r="D1986" s="117">
        <v>2</v>
      </c>
      <c r="E1986" s="117">
        <v>57</v>
      </c>
      <c r="F1986" s="117">
        <v>8.44</v>
      </c>
      <c r="G1986" s="117">
        <v>9.82</v>
      </c>
    </row>
    <row r="1987" spans="1:7" x14ac:dyDescent="0.35">
      <c r="A1987" s="117" t="s">
        <v>9006</v>
      </c>
      <c r="B1987" s="117" t="s">
        <v>9007</v>
      </c>
      <c r="C1987" s="117" t="s">
        <v>125</v>
      </c>
      <c r="D1987" s="117">
        <v>3</v>
      </c>
      <c r="E1987" s="117">
        <v>60</v>
      </c>
      <c r="F1987" s="117">
        <v>8.44</v>
      </c>
      <c r="G1987" s="117">
        <v>9.82</v>
      </c>
    </row>
    <row r="1988" spans="1:7" x14ac:dyDescent="0.35">
      <c r="A1988" s="117" t="s">
        <v>9008</v>
      </c>
      <c r="B1988" s="117" t="s">
        <v>9009</v>
      </c>
      <c r="C1988" s="117" t="s">
        <v>125</v>
      </c>
      <c r="D1988" s="117">
        <v>3</v>
      </c>
      <c r="E1988" s="117">
        <v>62</v>
      </c>
      <c r="F1988" s="117">
        <v>8.44</v>
      </c>
      <c r="G1988" s="117">
        <v>9.82</v>
      </c>
    </row>
    <row r="1989" spans="1:7" x14ac:dyDescent="0.35">
      <c r="A1989" s="117" t="s">
        <v>9010</v>
      </c>
      <c r="B1989" s="117" t="s">
        <v>9011</v>
      </c>
      <c r="C1989" s="117" t="s">
        <v>125</v>
      </c>
      <c r="D1989" s="117">
        <v>3</v>
      </c>
      <c r="E1989" s="117">
        <v>30</v>
      </c>
      <c r="F1989" s="117">
        <v>8.44</v>
      </c>
      <c r="G1989" s="117">
        <v>9.82</v>
      </c>
    </row>
    <row r="1990" spans="1:7" x14ac:dyDescent="0.35">
      <c r="A1990" s="117" t="s">
        <v>9012</v>
      </c>
      <c r="B1990" s="117" t="s">
        <v>9013</v>
      </c>
      <c r="C1990" s="117" t="s">
        <v>125</v>
      </c>
      <c r="D1990" s="117">
        <v>3</v>
      </c>
      <c r="E1990" s="117">
        <v>30</v>
      </c>
      <c r="F1990" s="117">
        <v>8.44</v>
      </c>
      <c r="G1990" s="117">
        <v>9.82</v>
      </c>
    </row>
    <row r="1991" spans="1:7" x14ac:dyDescent="0.35">
      <c r="A1991" s="117" t="s">
        <v>9014</v>
      </c>
      <c r="B1991" s="117" t="s">
        <v>9015</v>
      </c>
      <c r="C1991" s="117" t="s">
        <v>125</v>
      </c>
      <c r="D1991" s="117">
        <v>3</v>
      </c>
      <c r="E1991" s="117">
        <v>62</v>
      </c>
      <c r="F1991" s="117">
        <v>8.44</v>
      </c>
      <c r="G1991" s="117">
        <v>9.82</v>
      </c>
    </row>
    <row r="1992" spans="1:7" x14ac:dyDescent="0.35">
      <c r="A1992" s="117" t="s">
        <v>9016</v>
      </c>
      <c r="B1992" s="117" t="s">
        <v>9017</v>
      </c>
      <c r="C1992" s="117" t="s">
        <v>125</v>
      </c>
      <c r="D1992" s="117">
        <v>3</v>
      </c>
      <c r="E1992" s="117">
        <v>62</v>
      </c>
      <c r="F1992" s="117">
        <v>8.44</v>
      </c>
      <c r="G1992" s="117">
        <v>9.82</v>
      </c>
    </row>
    <row r="1993" spans="1:7" x14ac:dyDescent="0.35">
      <c r="A1993" s="117" t="s">
        <v>9018</v>
      </c>
      <c r="B1993" s="117" t="s">
        <v>9019</v>
      </c>
      <c r="C1993" s="117" t="s">
        <v>125</v>
      </c>
      <c r="D1993" s="117">
        <v>3</v>
      </c>
      <c r="E1993" s="117">
        <v>60</v>
      </c>
      <c r="F1993" s="117">
        <v>8.44</v>
      </c>
      <c r="G1993" s="117">
        <v>9.82</v>
      </c>
    </row>
    <row r="1994" spans="1:7" x14ac:dyDescent="0.35">
      <c r="A1994" s="117" t="s">
        <v>9020</v>
      </c>
      <c r="B1994" s="117" t="s">
        <v>9021</v>
      </c>
      <c r="C1994" s="117" t="s">
        <v>125</v>
      </c>
      <c r="D1994" s="117">
        <v>3</v>
      </c>
      <c r="E1994" s="117">
        <v>80</v>
      </c>
      <c r="F1994" s="117">
        <v>8.44</v>
      </c>
      <c r="G1994" s="117">
        <v>9.82</v>
      </c>
    </row>
    <row r="1995" spans="1:7" x14ac:dyDescent="0.35">
      <c r="A1995" s="117" t="s">
        <v>9022</v>
      </c>
      <c r="B1995" s="117" t="s">
        <v>9023</v>
      </c>
      <c r="C1995" s="117" t="s">
        <v>125</v>
      </c>
      <c r="D1995" s="117">
        <v>3</v>
      </c>
      <c r="E1995" s="117">
        <v>380</v>
      </c>
      <c r="F1995" s="117">
        <v>8.44</v>
      </c>
      <c r="G1995" s="117">
        <v>9.82</v>
      </c>
    </row>
    <row r="1996" spans="1:7" x14ac:dyDescent="0.35">
      <c r="A1996" s="117" t="s">
        <v>9024</v>
      </c>
      <c r="B1996" s="117" t="s">
        <v>9025</v>
      </c>
      <c r="C1996" s="117" t="s">
        <v>125</v>
      </c>
      <c r="D1996" s="117">
        <v>3</v>
      </c>
      <c r="E1996" s="117">
        <v>40</v>
      </c>
      <c r="F1996" s="117">
        <v>8.44</v>
      </c>
      <c r="G1996" s="117">
        <v>9.82</v>
      </c>
    </row>
    <row r="1997" spans="1:7" x14ac:dyDescent="0.35">
      <c r="A1997" s="117" t="s">
        <v>9026</v>
      </c>
      <c r="B1997" s="117" t="s">
        <v>9027</v>
      </c>
      <c r="C1997" s="117" t="s">
        <v>125</v>
      </c>
      <c r="D1997" s="117">
        <v>3</v>
      </c>
      <c r="E1997" s="117">
        <v>51</v>
      </c>
      <c r="F1997" s="117">
        <v>8.44</v>
      </c>
      <c r="G1997" s="117">
        <v>9.82</v>
      </c>
    </row>
    <row r="1998" spans="1:7" x14ac:dyDescent="0.35">
      <c r="A1998" s="117" t="s">
        <v>9028</v>
      </c>
      <c r="B1998" s="117" t="s">
        <v>9029</v>
      </c>
      <c r="C1998" s="117" t="s">
        <v>125</v>
      </c>
      <c r="D1998" s="117">
        <v>3</v>
      </c>
      <c r="E1998" s="117">
        <v>30</v>
      </c>
      <c r="F1998" s="117">
        <v>8.44</v>
      </c>
      <c r="G1998" s="117">
        <v>9.82</v>
      </c>
    </row>
    <row r="1999" spans="1:7" x14ac:dyDescent="0.35">
      <c r="A1999" s="117" t="s">
        <v>9030</v>
      </c>
      <c r="B1999" s="117" t="s">
        <v>9031</v>
      </c>
      <c r="C1999" s="117" t="s">
        <v>125</v>
      </c>
      <c r="D1999" s="117">
        <v>3</v>
      </c>
      <c r="E1999" s="117">
        <v>50</v>
      </c>
      <c r="F1999" s="117">
        <v>8.44</v>
      </c>
      <c r="G1999" s="117">
        <v>9.82</v>
      </c>
    </row>
    <row r="2000" spans="1:7" x14ac:dyDescent="0.35">
      <c r="A2000" s="117" t="s">
        <v>9032</v>
      </c>
      <c r="B2000" s="117" t="s">
        <v>9033</v>
      </c>
      <c r="C2000" s="117" t="s">
        <v>125</v>
      </c>
      <c r="D2000" s="117">
        <v>3</v>
      </c>
      <c r="E2000" s="117">
        <v>90</v>
      </c>
      <c r="F2000" s="117">
        <v>8.44</v>
      </c>
      <c r="G2000" s="117">
        <v>9.82</v>
      </c>
    </row>
    <row r="2001" spans="1:7" x14ac:dyDescent="0.35">
      <c r="A2001" s="117" t="s">
        <v>9034</v>
      </c>
      <c r="B2001" s="117" t="s">
        <v>9035</v>
      </c>
      <c r="C2001" s="117" t="s">
        <v>125</v>
      </c>
      <c r="D2001" s="117">
        <v>3</v>
      </c>
      <c r="E2001" s="117">
        <v>100</v>
      </c>
      <c r="F2001" s="117">
        <v>8.44</v>
      </c>
      <c r="G2001" s="117">
        <v>9.82</v>
      </c>
    </row>
    <row r="2002" spans="1:7" x14ac:dyDescent="0.35">
      <c r="A2002" s="117" t="s">
        <v>9036</v>
      </c>
      <c r="B2002" s="117" t="s">
        <v>9037</v>
      </c>
      <c r="C2002" s="117" t="s">
        <v>125</v>
      </c>
      <c r="D2002" s="117">
        <v>3</v>
      </c>
      <c r="E2002" s="117">
        <v>160</v>
      </c>
      <c r="F2002" s="117">
        <v>8.44</v>
      </c>
      <c r="G2002" s="117">
        <v>9.82</v>
      </c>
    </row>
    <row r="2003" spans="1:7" x14ac:dyDescent="0.35">
      <c r="A2003" s="117" t="s">
        <v>9038</v>
      </c>
      <c r="B2003" s="117" t="s">
        <v>9039</v>
      </c>
      <c r="C2003" s="117" t="s">
        <v>125</v>
      </c>
      <c r="D2003" s="117">
        <v>3</v>
      </c>
      <c r="E2003" s="117">
        <v>160</v>
      </c>
      <c r="F2003" s="117">
        <v>8.44</v>
      </c>
      <c r="G2003" s="117">
        <v>9.82</v>
      </c>
    </row>
    <row r="2004" spans="1:7" x14ac:dyDescent="0.35">
      <c r="A2004" s="117" t="s">
        <v>9040</v>
      </c>
      <c r="B2004" s="117" t="s">
        <v>9041</v>
      </c>
      <c r="C2004" s="117" t="s">
        <v>125</v>
      </c>
      <c r="D2004" s="117">
        <v>2</v>
      </c>
      <c r="E2004" s="117">
        <v>60</v>
      </c>
      <c r="F2004" s="117">
        <v>8.44</v>
      </c>
      <c r="G2004" s="117">
        <v>9.82</v>
      </c>
    </row>
    <row r="2005" spans="1:7" x14ac:dyDescent="0.35">
      <c r="A2005" s="117" t="s">
        <v>9042</v>
      </c>
      <c r="B2005" s="117" t="s">
        <v>9043</v>
      </c>
      <c r="C2005" s="117" t="s">
        <v>125</v>
      </c>
      <c r="D2005" s="117">
        <v>3</v>
      </c>
      <c r="E2005" s="117">
        <v>45</v>
      </c>
      <c r="F2005" s="117">
        <v>8.44</v>
      </c>
      <c r="G2005" s="117">
        <v>9.82</v>
      </c>
    </row>
    <row r="2006" spans="1:7" x14ac:dyDescent="0.35">
      <c r="A2006" s="117" t="s">
        <v>9044</v>
      </c>
      <c r="B2006" s="117" t="s">
        <v>9045</v>
      </c>
      <c r="C2006" s="117" t="s">
        <v>125</v>
      </c>
      <c r="D2006" s="117">
        <v>3</v>
      </c>
      <c r="E2006" s="117">
        <v>15</v>
      </c>
      <c r="F2006" s="117">
        <v>8.44</v>
      </c>
      <c r="G2006" s="117">
        <v>9.82</v>
      </c>
    </row>
    <row r="2007" spans="1:7" x14ac:dyDescent="0.35">
      <c r="A2007" s="117" t="s">
        <v>9046</v>
      </c>
      <c r="B2007" s="117" t="s">
        <v>9047</v>
      </c>
      <c r="C2007" s="117" t="s">
        <v>125</v>
      </c>
      <c r="D2007" s="117">
        <v>3</v>
      </c>
      <c r="E2007" s="117">
        <v>150</v>
      </c>
      <c r="F2007" s="117">
        <v>8.44</v>
      </c>
      <c r="G2007" s="117">
        <v>9.82</v>
      </c>
    </row>
    <row r="2008" spans="1:7" x14ac:dyDescent="0.35">
      <c r="A2008" s="117" t="s">
        <v>9048</v>
      </c>
      <c r="B2008" s="117" t="s">
        <v>9049</v>
      </c>
      <c r="C2008" s="117" t="s">
        <v>125</v>
      </c>
      <c r="D2008" s="117">
        <v>3</v>
      </c>
      <c r="E2008" s="117">
        <v>230</v>
      </c>
      <c r="F2008" s="117">
        <v>8.44</v>
      </c>
      <c r="G2008" s="117">
        <v>9.82</v>
      </c>
    </row>
    <row r="2009" spans="1:7" x14ac:dyDescent="0.35">
      <c r="A2009" s="117" t="s">
        <v>9050</v>
      </c>
      <c r="B2009" s="117" t="s">
        <v>9051</v>
      </c>
      <c r="C2009" s="117" t="s">
        <v>125</v>
      </c>
      <c r="D2009" s="117">
        <v>3</v>
      </c>
      <c r="E2009" s="117">
        <v>150</v>
      </c>
      <c r="F2009" s="117">
        <v>8.44</v>
      </c>
      <c r="G2009" s="117">
        <v>9.82</v>
      </c>
    </row>
    <row r="2010" spans="1:7" x14ac:dyDescent="0.35">
      <c r="A2010" s="117" t="s">
        <v>9052</v>
      </c>
      <c r="B2010" s="117" t="s">
        <v>9053</v>
      </c>
      <c r="C2010" s="117" t="s">
        <v>125</v>
      </c>
      <c r="D2010" s="117">
        <v>3</v>
      </c>
      <c r="E2010" s="117">
        <v>80</v>
      </c>
      <c r="F2010" s="117">
        <v>8.44</v>
      </c>
      <c r="G2010" s="117">
        <v>9.82</v>
      </c>
    </row>
    <row r="2011" spans="1:7" x14ac:dyDescent="0.35">
      <c r="A2011" s="117" t="s">
        <v>9054</v>
      </c>
      <c r="B2011" s="117" t="s">
        <v>9055</v>
      </c>
      <c r="C2011" s="117" t="s">
        <v>125</v>
      </c>
      <c r="D2011" s="117">
        <v>3</v>
      </c>
      <c r="E2011" s="117">
        <v>500</v>
      </c>
      <c r="F2011" s="117">
        <v>8.44</v>
      </c>
      <c r="G2011" s="117">
        <v>9.82</v>
      </c>
    </row>
    <row r="2012" spans="1:7" x14ac:dyDescent="0.35">
      <c r="A2012" s="117" t="s">
        <v>9056</v>
      </c>
      <c r="B2012" s="117" t="s">
        <v>9057</v>
      </c>
      <c r="C2012" s="117" t="s">
        <v>125</v>
      </c>
      <c r="D2012" s="117">
        <v>3</v>
      </c>
      <c r="E2012" s="117">
        <v>150</v>
      </c>
      <c r="F2012" s="117">
        <v>8.44</v>
      </c>
      <c r="G2012" s="117">
        <v>9.82</v>
      </c>
    </row>
    <row r="2013" spans="1:7" x14ac:dyDescent="0.35">
      <c r="A2013" s="117" t="s">
        <v>9058</v>
      </c>
      <c r="B2013" s="117" t="s">
        <v>9059</v>
      </c>
      <c r="C2013" s="117" t="s">
        <v>125</v>
      </c>
      <c r="D2013" s="117">
        <v>3</v>
      </c>
      <c r="E2013" s="117">
        <v>300</v>
      </c>
      <c r="F2013" s="117">
        <v>8.44</v>
      </c>
      <c r="G2013" s="117">
        <v>9.82</v>
      </c>
    </row>
    <row r="2014" spans="1:7" x14ac:dyDescent="0.35">
      <c r="A2014" s="117" t="s">
        <v>9060</v>
      </c>
      <c r="B2014" s="117" t="s">
        <v>9061</v>
      </c>
      <c r="C2014" s="117" t="s">
        <v>125</v>
      </c>
      <c r="D2014" s="117">
        <v>1</v>
      </c>
      <c r="E2014" s="117">
        <v>60</v>
      </c>
      <c r="F2014" s="117">
        <v>8.44</v>
      </c>
      <c r="G2014" s="117">
        <v>9.82</v>
      </c>
    </row>
    <row r="2015" spans="1:7" x14ac:dyDescent="0.35">
      <c r="A2015" s="117" t="s">
        <v>9062</v>
      </c>
      <c r="B2015" s="117" t="s">
        <v>9063</v>
      </c>
      <c r="C2015" s="117" t="s">
        <v>125</v>
      </c>
      <c r="D2015" s="117">
        <v>1</v>
      </c>
      <c r="E2015" s="117">
        <v>30</v>
      </c>
      <c r="F2015" s="117">
        <v>8.44</v>
      </c>
      <c r="G2015" s="117">
        <v>9.82</v>
      </c>
    </row>
    <row r="2016" spans="1:7" x14ac:dyDescent="0.35">
      <c r="A2016" s="117" t="s">
        <v>9064</v>
      </c>
      <c r="B2016" s="117" t="s">
        <v>9065</v>
      </c>
      <c r="C2016" s="117" t="s">
        <v>125</v>
      </c>
      <c r="D2016" s="117">
        <v>2</v>
      </c>
      <c r="E2016" s="117">
        <v>20</v>
      </c>
      <c r="F2016" s="117">
        <v>8.44</v>
      </c>
      <c r="G2016" s="117">
        <v>9.82</v>
      </c>
    </row>
    <row r="2017" spans="1:7" x14ac:dyDescent="0.35">
      <c r="A2017" s="117" t="s">
        <v>9066</v>
      </c>
      <c r="B2017" s="117" t="s">
        <v>9067</v>
      </c>
      <c r="C2017" s="117" t="s">
        <v>125</v>
      </c>
      <c r="D2017" s="117">
        <v>1</v>
      </c>
      <c r="E2017" s="117">
        <v>550</v>
      </c>
      <c r="F2017" s="117">
        <v>8.44</v>
      </c>
      <c r="G2017" s="117">
        <v>9.82</v>
      </c>
    </row>
    <row r="2018" spans="1:7" x14ac:dyDescent="0.35">
      <c r="A2018" s="117" t="s">
        <v>9068</v>
      </c>
      <c r="B2018" s="117" t="s">
        <v>9069</v>
      </c>
      <c r="C2018" s="117" t="s">
        <v>125</v>
      </c>
      <c r="D2018" s="117">
        <v>3</v>
      </c>
      <c r="E2018" s="117">
        <v>120</v>
      </c>
      <c r="F2018" s="117">
        <v>8.44</v>
      </c>
      <c r="G2018" s="117">
        <v>9.82</v>
      </c>
    </row>
    <row r="2019" spans="1:7" x14ac:dyDescent="0.35">
      <c r="A2019" s="117" t="s">
        <v>9070</v>
      </c>
      <c r="B2019" s="117" t="s">
        <v>9071</v>
      </c>
      <c r="C2019" s="117" t="s">
        <v>125</v>
      </c>
      <c r="D2019" s="117">
        <v>3</v>
      </c>
      <c r="E2019" s="117">
        <v>50</v>
      </c>
      <c r="F2019" s="117">
        <v>8.44</v>
      </c>
      <c r="G2019" s="117">
        <v>9.82</v>
      </c>
    </row>
    <row r="2020" spans="1:7" x14ac:dyDescent="0.35">
      <c r="A2020" s="117" t="s">
        <v>9072</v>
      </c>
      <c r="B2020" s="117" t="s">
        <v>9073</v>
      </c>
      <c r="C2020" s="117" t="s">
        <v>125</v>
      </c>
      <c r="D2020" s="117">
        <v>2</v>
      </c>
      <c r="E2020" s="117">
        <v>25</v>
      </c>
      <c r="F2020" s="117">
        <v>8.44</v>
      </c>
      <c r="G2020" s="117">
        <v>9.82</v>
      </c>
    </row>
    <row r="2021" spans="1:7" x14ac:dyDescent="0.35">
      <c r="A2021" s="117" t="s">
        <v>9074</v>
      </c>
      <c r="B2021" s="117" t="s">
        <v>9075</v>
      </c>
      <c r="C2021" s="117" t="s">
        <v>125</v>
      </c>
      <c r="D2021" s="117">
        <v>2</v>
      </c>
      <c r="E2021" s="117">
        <v>20</v>
      </c>
      <c r="F2021" s="117">
        <v>8.44</v>
      </c>
      <c r="G2021" s="117">
        <v>9.82</v>
      </c>
    </row>
    <row r="2022" spans="1:7" x14ac:dyDescent="0.35">
      <c r="A2022" s="117" t="s">
        <v>9076</v>
      </c>
      <c r="B2022" s="117" t="s">
        <v>9077</v>
      </c>
      <c r="C2022" s="117" t="s">
        <v>125</v>
      </c>
      <c r="D2022" s="117">
        <v>3</v>
      </c>
      <c r="E2022" s="117">
        <v>60</v>
      </c>
      <c r="F2022" s="117">
        <v>8.44</v>
      </c>
      <c r="G2022" s="117">
        <v>9.82</v>
      </c>
    </row>
    <row r="2023" spans="1:7" x14ac:dyDescent="0.35">
      <c r="A2023" s="117" t="s">
        <v>9078</v>
      </c>
      <c r="B2023" s="117" t="s">
        <v>9079</v>
      </c>
      <c r="C2023" s="117" t="s">
        <v>125</v>
      </c>
      <c r="D2023" s="117">
        <v>3</v>
      </c>
      <c r="E2023" s="117">
        <v>30</v>
      </c>
      <c r="F2023" s="117">
        <v>8.44</v>
      </c>
      <c r="G2023" s="117">
        <v>9.82</v>
      </c>
    </row>
    <row r="2024" spans="1:7" x14ac:dyDescent="0.35">
      <c r="A2024" s="117" t="s">
        <v>9080</v>
      </c>
      <c r="B2024" s="117" t="s">
        <v>9081</v>
      </c>
      <c r="C2024" s="117" t="s">
        <v>125</v>
      </c>
      <c r="D2024" s="117">
        <v>3</v>
      </c>
      <c r="E2024" s="117">
        <v>40</v>
      </c>
      <c r="F2024" s="117">
        <v>8.44</v>
      </c>
      <c r="G2024" s="117">
        <v>9.82</v>
      </c>
    </row>
    <row r="2025" spans="1:7" x14ac:dyDescent="0.35">
      <c r="A2025" s="117" t="s">
        <v>9082</v>
      </c>
      <c r="B2025" s="117" t="s">
        <v>9083</v>
      </c>
      <c r="C2025" s="117" t="s">
        <v>125</v>
      </c>
      <c r="D2025" s="117">
        <v>2</v>
      </c>
      <c r="E2025" s="117">
        <v>30</v>
      </c>
      <c r="F2025" s="117">
        <v>8.44</v>
      </c>
      <c r="G2025" s="117">
        <v>9.82</v>
      </c>
    </row>
    <row r="2026" spans="1:7" x14ac:dyDescent="0.35">
      <c r="A2026" s="117" t="s">
        <v>9084</v>
      </c>
      <c r="B2026" s="117" t="s">
        <v>9085</v>
      </c>
      <c r="C2026" s="117" t="s">
        <v>125</v>
      </c>
      <c r="D2026" s="117">
        <v>3</v>
      </c>
      <c r="E2026" s="117">
        <v>150</v>
      </c>
      <c r="F2026" s="117">
        <v>8.44</v>
      </c>
      <c r="G2026" s="117">
        <v>9.82</v>
      </c>
    </row>
    <row r="2027" spans="1:7" x14ac:dyDescent="0.35">
      <c r="A2027" s="117" t="s">
        <v>9086</v>
      </c>
      <c r="B2027" s="117" t="s">
        <v>9087</v>
      </c>
      <c r="C2027" s="117" t="s">
        <v>125</v>
      </c>
      <c r="D2027" s="117">
        <v>2</v>
      </c>
      <c r="E2027" s="117">
        <v>100</v>
      </c>
      <c r="F2027" s="117">
        <v>8.44</v>
      </c>
      <c r="G2027" s="117">
        <v>9.82</v>
      </c>
    </row>
    <row r="2028" spans="1:7" x14ac:dyDescent="0.35">
      <c r="A2028" s="117" t="s">
        <v>9088</v>
      </c>
      <c r="B2028" s="117" t="s">
        <v>9089</v>
      </c>
      <c r="C2028" s="117" t="s">
        <v>125</v>
      </c>
      <c r="D2028" s="117">
        <v>2</v>
      </c>
      <c r="E2028" s="117">
        <v>150</v>
      </c>
      <c r="F2028" s="117">
        <v>8.44</v>
      </c>
      <c r="G2028" s="117">
        <v>9.82</v>
      </c>
    </row>
    <row r="2029" spans="1:7" x14ac:dyDescent="0.35">
      <c r="A2029" s="117" t="s">
        <v>9090</v>
      </c>
      <c r="B2029" s="117" t="s">
        <v>9091</v>
      </c>
      <c r="C2029" s="117" t="s">
        <v>125</v>
      </c>
      <c r="D2029" s="117">
        <v>3</v>
      </c>
      <c r="E2029" s="117">
        <v>250</v>
      </c>
      <c r="F2029" s="117">
        <v>8.44</v>
      </c>
      <c r="G2029" s="117">
        <v>9.82</v>
      </c>
    </row>
    <row r="2030" spans="1:7" x14ac:dyDescent="0.35">
      <c r="A2030" s="117" t="s">
        <v>9092</v>
      </c>
      <c r="B2030" s="117" t="s">
        <v>9093</v>
      </c>
      <c r="C2030" s="117" t="s">
        <v>125</v>
      </c>
      <c r="D2030" s="117">
        <v>3</v>
      </c>
      <c r="E2030" s="117">
        <v>120</v>
      </c>
      <c r="F2030" s="117">
        <v>8.44</v>
      </c>
      <c r="G2030" s="117">
        <v>9.82</v>
      </c>
    </row>
    <row r="2031" spans="1:7" x14ac:dyDescent="0.35">
      <c r="A2031" s="117" t="s">
        <v>9094</v>
      </c>
      <c r="B2031" s="117" t="s">
        <v>9095</v>
      </c>
      <c r="C2031" s="117" t="s">
        <v>125</v>
      </c>
      <c r="D2031" s="117">
        <v>3</v>
      </c>
      <c r="E2031" s="117">
        <v>160</v>
      </c>
      <c r="F2031" s="117">
        <v>8.44</v>
      </c>
      <c r="G2031" s="117">
        <v>9.82</v>
      </c>
    </row>
    <row r="2032" spans="1:7" x14ac:dyDescent="0.35">
      <c r="A2032" s="117" t="s">
        <v>9096</v>
      </c>
      <c r="B2032" s="117" t="s">
        <v>9097</v>
      </c>
      <c r="C2032" s="117" t="s">
        <v>125</v>
      </c>
      <c r="D2032" s="117">
        <v>3</v>
      </c>
      <c r="E2032" s="117">
        <v>200</v>
      </c>
      <c r="F2032" s="117">
        <v>8.44</v>
      </c>
      <c r="G2032" s="117">
        <v>9.82</v>
      </c>
    </row>
    <row r="2033" spans="1:7" x14ac:dyDescent="0.35">
      <c r="A2033" s="117" t="s">
        <v>9098</v>
      </c>
      <c r="B2033" s="117" t="s">
        <v>9099</v>
      </c>
      <c r="C2033" s="117" t="s">
        <v>125</v>
      </c>
      <c r="D2033" s="117">
        <v>3</v>
      </c>
      <c r="E2033" s="117">
        <v>200</v>
      </c>
      <c r="F2033" s="117">
        <v>8.44</v>
      </c>
      <c r="G2033" s="117">
        <v>9.82</v>
      </c>
    </row>
    <row r="2034" spans="1:7" x14ac:dyDescent="0.35">
      <c r="A2034" s="117" t="s">
        <v>9100</v>
      </c>
      <c r="B2034" s="117" t="s">
        <v>9101</v>
      </c>
      <c r="C2034" s="117" t="s">
        <v>125</v>
      </c>
      <c r="D2034" s="117">
        <v>3</v>
      </c>
      <c r="E2034" s="117">
        <v>136</v>
      </c>
      <c r="F2034" s="117">
        <v>8.44</v>
      </c>
      <c r="G2034" s="117">
        <v>9.82</v>
      </c>
    </row>
    <row r="2035" spans="1:7" x14ac:dyDescent="0.35">
      <c r="A2035" s="117" t="s">
        <v>9102</v>
      </c>
      <c r="B2035" s="117" t="s">
        <v>9103</v>
      </c>
      <c r="C2035" s="117" t="s">
        <v>125</v>
      </c>
      <c r="D2035" s="117">
        <v>3</v>
      </c>
      <c r="E2035" s="117">
        <v>275</v>
      </c>
      <c r="F2035" s="117">
        <v>8.44</v>
      </c>
      <c r="G2035" s="117">
        <v>9.82</v>
      </c>
    </row>
    <row r="2036" spans="1:7" x14ac:dyDescent="0.35">
      <c r="A2036" s="117" t="s">
        <v>9104</v>
      </c>
      <c r="B2036" s="117" t="s">
        <v>9105</v>
      </c>
      <c r="C2036" s="117" t="s">
        <v>125</v>
      </c>
      <c r="D2036" s="117">
        <v>3</v>
      </c>
      <c r="E2036" s="117">
        <v>250</v>
      </c>
      <c r="F2036" s="117">
        <v>8.44</v>
      </c>
      <c r="G2036" s="117">
        <v>9.82</v>
      </c>
    </row>
    <row r="2037" spans="1:7" x14ac:dyDescent="0.35">
      <c r="A2037" s="117" t="s">
        <v>9106</v>
      </c>
      <c r="B2037" s="117" t="s">
        <v>9107</v>
      </c>
      <c r="C2037" s="117" t="s">
        <v>125</v>
      </c>
      <c r="D2037" s="117">
        <v>3</v>
      </c>
      <c r="E2037" s="117">
        <v>80</v>
      </c>
      <c r="F2037" s="117">
        <v>8.44</v>
      </c>
      <c r="G2037" s="117">
        <v>9.82</v>
      </c>
    </row>
    <row r="2038" spans="1:7" x14ac:dyDescent="0.35">
      <c r="A2038" s="117" t="s">
        <v>9108</v>
      </c>
      <c r="B2038" s="117" t="s">
        <v>9109</v>
      </c>
      <c r="C2038" s="117" t="s">
        <v>125</v>
      </c>
      <c r="D2038" s="117">
        <v>3</v>
      </c>
      <c r="E2038" s="117">
        <v>100</v>
      </c>
      <c r="F2038" s="117">
        <v>8.44</v>
      </c>
      <c r="G2038" s="117">
        <v>9.82</v>
      </c>
    </row>
    <row r="2039" spans="1:7" x14ac:dyDescent="0.35">
      <c r="A2039" s="117" t="s">
        <v>9110</v>
      </c>
      <c r="B2039" s="117" t="s">
        <v>9111</v>
      </c>
      <c r="C2039" s="117" t="s">
        <v>125</v>
      </c>
      <c r="D2039" s="117">
        <v>3</v>
      </c>
      <c r="E2039" s="117">
        <v>100</v>
      </c>
      <c r="F2039" s="117">
        <v>8.44</v>
      </c>
      <c r="G2039" s="117">
        <v>9.82</v>
      </c>
    </row>
    <row r="2040" spans="1:7" x14ac:dyDescent="0.35">
      <c r="A2040" s="117" t="s">
        <v>9112</v>
      </c>
      <c r="B2040" s="117" t="s">
        <v>9113</v>
      </c>
      <c r="C2040" s="117" t="s">
        <v>125</v>
      </c>
      <c r="D2040" s="117">
        <v>3</v>
      </c>
      <c r="E2040" s="117">
        <v>120</v>
      </c>
      <c r="F2040" s="117">
        <v>8.44</v>
      </c>
      <c r="G2040" s="117">
        <v>9.82</v>
      </c>
    </row>
    <row r="2041" spans="1:7" x14ac:dyDescent="0.35">
      <c r="A2041" s="117" t="s">
        <v>9114</v>
      </c>
      <c r="B2041" s="117" t="s">
        <v>9115</v>
      </c>
      <c r="C2041" s="117" t="s">
        <v>125</v>
      </c>
      <c r="D2041" s="117">
        <v>3</v>
      </c>
      <c r="E2041" s="117">
        <v>120</v>
      </c>
      <c r="F2041" s="117">
        <v>8.44</v>
      </c>
      <c r="G2041" s="117">
        <v>9.82</v>
      </c>
    </row>
    <row r="2042" spans="1:7" x14ac:dyDescent="0.35">
      <c r="A2042" s="117" t="s">
        <v>9116</v>
      </c>
      <c r="B2042" s="117" t="s">
        <v>9117</v>
      </c>
      <c r="C2042" s="117" t="s">
        <v>125</v>
      </c>
      <c r="D2042" s="117">
        <v>2</v>
      </c>
      <c r="E2042" s="117">
        <v>100</v>
      </c>
      <c r="F2042" s="117">
        <v>8.44</v>
      </c>
      <c r="G2042" s="117">
        <v>9.82</v>
      </c>
    </row>
    <row r="2043" spans="1:7" x14ac:dyDescent="0.35">
      <c r="A2043" s="117" t="s">
        <v>9118</v>
      </c>
      <c r="B2043" s="117" t="s">
        <v>9119</v>
      </c>
      <c r="C2043" s="117" t="s">
        <v>125</v>
      </c>
      <c r="D2043" s="117">
        <v>3</v>
      </c>
      <c r="E2043" s="117">
        <v>100</v>
      </c>
      <c r="F2043" s="117">
        <v>8.44</v>
      </c>
      <c r="G2043" s="117">
        <v>9.82</v>
      </c>
    </row>
    <row r="2044" spans="1:7" x14ac:dyDescent="0.35">
      <c r="A2044" s="117" t="s">
        <v>9120</v>
      </c>
      <c r="B2044" s="117" t="s">
        <v>9121</v>
      </c>
      <c r="C2044" s="117" t="s">
        <v>125</v>
      </c>
      <c r="D2044" s="117">
        <v>2</v>
      </c>
      <c r="E2044" s="117">
        <v>150</v>
      </c>
      <c r="F2044" s="117">
        <v>8.44</v>
      </c>
      <c r="G2044" s="117">
        <v>9.82</v>
      </c>
    </row>
    <row r="2045" spans="1:7" x14ac:dyDescent="0.35">
      <c r="A2045" s="117" t="s">
        <v>9122</v>
      </c>
      <c r="B2045" s="117" t="s">
        <v>9123</v>
      </c>
      <c r="C2045" s="117" t="s">
        <v>125</v>
      </c>
      <c r="D2045" s="117">
        <v>3</v>
      </c>
      <c r="E2045" s="117">
        <v>185</v>
      </c>
      <c r="F2045" s="117">
        <v>8.44</v>
      </c>
      <c r="G2045" s="117">
        <v>9.82</v>
      </c>
    </row>
    <row r="2046" spans="1:7" x14ac:dyDescent="0.35">
      <c r="A2046" s="117" t="s">
        <v>9124</v>
      </c>
      <c r="B2046" s="117" t="s">
        <v>9125</v>
      </c>
      <c r="C2046" s="117" t="s">
        <v>125</v>
      </c>
      <c r="D2046" s="117">
        <v>3</v>
      </c>
      <c r="E2046" s="117">
        <v>150</v>
      </c>
      <c r="F2046" s="117">
        <v>8.44</v>
      </c>
      <c r="G2046" s="117">
        <v>9.82</v>
      </c>
    </row>
    <row r="2047" spans="1:7" x14ac:dyDescent="0.35">
      <c r="A2047" s="117" t="s">
        <v>9126</v>
      </c>
      <c r="B2047" s="117" t="s">
        <v>9127</v>
      </c>
      <c r="C2047" s="117" t="s">
        <v>125</v>
      </c>
      <c r="D2047" s="117">
        <v>4</v>
      </c>
      <c r="E2047" s="117">
        <v>420</v>
      </c>
      <c r="F2047" s="117">
        <v>8.44</v>
      </c>
      <c r="G2047" s="117">
        <v>9.82</v>
      </c>
    </row>
    <row r="2048" spans="1:7" x14ac:dyDescent="0.35">
      <c r="A2048" s="117" t="s">
        <v>9128</v>
      </c>
      <c r="B2048" s="117" t="s">
        <v>9129</v>
      </c>
      <c r="C2048" s="117" t="s">
        <v>125</v>
      </c>
      <c r="D2048" s="117">
        <v>1</v>
      </c>
      <c r="E2048" s="117">
        <v>280</v>
      </c>
      <c r="F2048" s="117">
        <v>8.44</v>
      </c>
      <c r="G2048" s="117">
        <v>9.82</v>
      </c>
    </row>
    <row r="2049" spans="1:7" x14ac:dyDescent="0.35">
      <c r="A2049" s="117" t="s">
        <v>9130</v>
      </c>
      <c r="B2049" s="117" t="s">
        <v>9131</v>
      </c>
      <c r="C2049" s="117" t="s">
        <v>125</v>
      </c>
      <c r="D2049" s="117">
        <v>2</v>
      </c>
      <c r="E2049" s="117">
        <v>40</v>
      </c>
      <c r="F2049" s="117">
        <v>8.44</v>
      </c>
      <c r="G2049" s="117">
        <v>9.82</v>
      </c>
    </row>
    <row r="2050" spans="1:7" x14ac:dyDescent="0.35">
      <c r="A2050" s="117" t="s">
        <v>9132</v>
      </c>
      <c r="B2050" s="117" t="s">
        <v>9133</v>
      </c>
      <c r="C2050" s="117" t="s">
        <v>125</v>
      </c>
      <c r="D2050" s="117">
        <v>3</v>
      </c>
      <c r="E2050" s="117">
        <v>100</v>
      </c>
      <c r="F2050" s="117">
        <v>8.44</v>
      </c>
      <c r="G2050" s="117">
        <v>9.82</v>
      </c>
    </row>
    <row r="2051" spans="1:7" x14ac:dyDescent="0.35">
      <c r="A2051" s="117" t="s">
        <v>9134</v>
      </c>
      <c r="B2051" s="117" t="s">
        <v>9135</v>
      </c>
      <c r="C2051" s="117" t="s">
        <v>125</v>
      </c>
      <c r="D2051" s="117">
        <v>1</v>
      </c>
      <c r="E2051" s="117">
        <v>40</v>
      </c>
      <c r="F2051" s="117">
        <v>8.44</v>
      </c>
      <c r="G2051" s="117">
        <v>9.82</v>
      </c>
    </row>
    <row r="2052" spans="1:7" x14ac:dyDescent="0.35">
      <c r="A2052" s="117" t="s">
        <v>9136</v>
      </c>
      <c r="B2052" s="117" t="s">
        <v>9137</v>
      </c>
      <c r="C2052" s="117" t="s">
        <v>125</v>
      </c>
      <c r="D2052" s="117">
        <v>1</v>
      </c>
      <c r="E2052" s="117">
        <v>25</v>
      </c>
      <c r="F2052" s="117">
        <v>8.44</v>
      </c>
      <c r="G2052" s="117">
        <v>9.82</v>
      </c>
    </row>
    <row r="2053" spans="1:7" x14ac:dyDescent="0.35">
      <c r="A2053" s="117" t="s">
        <v>9138</v>
      </c>
      <c r="B2053" s="117" t="s">
        <v>9139</v>
      </c>
      <c r="C2053" s="117" t="s">
        <v>125</v>
      </c>
      <c r="D2053" s="117">
        <v>1</v>
      </c>
      <c r="E2053" s="117">
        <v>10</v>
      </c>
      <c r="F2053" s="117">
        <v>8.44</v>
      </c>
      <c r="G2053" s="117">
        <v>9.82</v>
      </c>
    </row>
    <row r="2054" spans="1:7" x14ac:dyDescent="0.35">
      <c r="A2054" s="117" t="s">
        <v>9140</v>
      </c>
      <c r="B2054" s="117" t="s">
        <v>9141</v>
      </c>
      <c r="C2054" s="117" t="s">
        <v>125</v>
      </c>
      <c r="D2054" s="117">
        <v>3</v>
      </c>
      <c r="E2054" s="117">
        <v>90</v>
      </c>
      <c r="F2054" s="117">
        <v>8.44</v>
      </c>
      <c r="G2054" s="117">
        <v>9.82</v>
      </c>
    </row>
    <row r="2055" spans="1:7" x14ac:dyDescent="0.35">
      <c r="A2055" s="117" t="s">
        <v>9142</v>
      </c>
      <c r="B2055" s="117" t="s">
        <v>9143</v>
      </c>
      <c r="C2055" s="117" t="s">
        <v>125</v>
      </c>
      <c r="D2055" s="117">
        <v>3</v>
      </c>
      <c r="E2055" s="117">
        <v>80</v>
      </c>
      <c r="F2055" s="117">
        <v>8.44</v>
      </c>
      <c r="G2055" s="117">
        <v>9.82</v>
      </c>
    </row>
    <row r="2056" spans="1:7" x14ac:dyDescent="0.35">
      <c r="A2056" s="117" t="s">
        <v>9144</v>
      </c>
      <c r="B2056" s="117" t="s">
        <v>9145</v>
      </c>
      <c r="C2056" s="117" t="s">
        <v>125</v>
      </c>
      <c r="D2056" s="117">
        <v>2</v>
      </c>
      <c r="E2056" s="117">
        <v>60</v>
      </c>
      <c r="F2056" s="117">
        <v>8.44</v>
      </c>
      <c r="G2056" s="117">
        <v>9.82</v>
      </c>
    </row>
    <row r="2057" spans="1:7" x14ac:dyDescent="0.35">
      <c r="A2057" s="117" t="s">
        <v>9146</v>
      </c>
      <c r="B2057" s="117" t="s">
        <v>9147</v>
      </c>
      <c r="C2057" s="117" t="s">
        <v>125</v>
      </c>
      <c r="D2057" s="117">
        <v>2</v>
      </c>
      <c r="E2057" s="117">
        <v>60</v>
      </c>
      <c r="F2057" s="117">
        <v>8.44</v>
      </c>
      <c r="G2057" s="117">
        <v>9.82</v>
      </c>
    </row>
    <row r="2058" spans="1:7" x14ac:dyDescent="0.35">
      <c r="A2058" s="117" t="s">
        <v>9148</v>
      </c>
      <c r="B2058" s="117" t="s">
        <v>9149</v>
      </c>
      <c r="C2058" s="117" t="s">
        <v>125</v>
      </c>
      <c r="D2058" s="117">
        <v>3</v>
      </c>
      <c r="E2058" s="117">
        <v>120</v>
      </c>
      <c r="F2058" s="117">
        <v>8.44</v>
      </c>
      <c r="G2058" s="117">
        <v>9.82</v>
      </c>
    </row>
    <row r="2059" spans="1:7" x14ac:dyDescent="0.35">
      <c r="A2059" s="117" t="s">
        <v>9150</v>
      </c>
      <c r="B2059" s="117" t="s">
        <v>9151</v>
      </c>
      <c r="C2059" s="117" t="s">
        <v>125</v>
      </c>
      <c r="D2059" s="117">
        <v>2</v>
      </c>
      <c r="E2059" s="117">
        <v>60</v>
      </c>
      <c r="F2059" s="117">
        <v>8.44</v>
      </c>
      <c r="G2059" s="117">
        <v>9.82</v>
      </c>
    </row>
    <row r="2060" spans="1:7" x14ac:dyDescent="0.35">
      <c r="A2060" s="117" t="s">
        <v>9152</v>
      </c>
      <c r="B2060" s="117" t="s">
        <v>9153</v>
      </c>
      <c r="C2060" s="117" t="s">
        <v>125</v>
      </c>
      <c r="D2060" s="117">
        <v>3</v>
      </c>
      <c r="E2060" s="117">
        <v>66</v>
      </c>
      <c r="F2060" s="117">
        <v>8.44</v>
      </c>
      <c r="G2060" s="117">
        <v>9.82</v>
      </c>
    </row>
    <row r="2061" spans="1:7" x14ac:dyDescent="0.35">
      <c r="A2061" s="117" t="s">
        <v>9154</v>
      </c>
      <c r="B2061" s="117" t="s">
        <v>9155</v>
      </c>
      <c r="C2061" s="117" t="s">
        <v>125</v>
      </c>
      <c r="D2061" s="117">
        <v>3</v>
      </c>
      <c r="E2061" s="117">
        <v>80</v>
      </c>
      <c r="F2061" s="117">
        <v>8.44</v>
      </c>
      <c r="G2061" s="117">
        <v>9.82</v>
      </c>
    </row>
    <row r="2062" spans="1:7" x14ac:dyDescent="0.35">
      <c r="A2062" s="117" t="s">
        <v>9156</v>
      </c>
      <c r="B2062" s="117" t="s">
        <v>9157</v>
      </c>
      <c r="C2062" s="117" t="s">
        <v>125</v>
      </c>
      <c r="D2062" s="117">
        <v>2</v>
      </c>
      <c r="E2062" s="117">
        <v>30</v>
      </c>
      <c r="F2062" s="117">
        <v>8.44</v>
      </c>
      <c r="G2062" s="117">
        <v>9.82</v>
      </c>
    </row>
    <row r="2063" spans="1:7" x14ac:dyDescent="0.35">
      <c r="A2063" s="117" t="s">
        <v>9158</v>
      </c>
      <c r="B2063" s="117" t="s">
        <v>9159</v>
      </c>
      <c r="C2063" s="117" t="s">
        <v>125</v>
      </c>
      <c r="D2063" s="117">
        <v>2</v>
      </c>
      <c r="E2063" s="117">
        <v>80</v>
      </c>
      <c r="F2063" s="117">
        <v>8.44</v>
      </c>
      <c r="G2063" s="117">
        <v>9.82</v>
      </c>
    </row>
    <row r="2064" spans="1:7" x14ac:dyDescent="0.35">
      <c r="A2064" s="117" t="s">
        <v>9160</v>
      </c>
      <c r="B2064" s="117" t="s">
        <v>9161</v>
      </c>
      <c r="C2064" s="117" t="s">
        <v>125</v>
      </c>
      <c r="D2064" s="117">
        <v>2</v>
      </c>
      <c r="E2064" s="117">
        <v>40</v>
      </c>
      <c r="F2064" s="117">
        <v>8.44</v>
      </c>
      <c r="G2064" s="117">
        <v>9.82</v>
      </c>
    </row>
    <row r="2065" spans="1:7" x14ac:dyDescent="0.35">
      <c r="A2065" s="117" t="s">
        <v>9162</v>
      </c>
      <c r="B2065" s="117" t="s">
        <v>9163</v>
      </c>
      <c r="C2065" s="117" t="s">
        <v>125</v>
      </c>
      <c r="D2065" s="117">
        <v>3</v>
      </c>
      <c r="E2065" s="117">
        <v>20</v>
      </c>
      <c r="F2065" s="117">
        <v>8.44</v>
      </c>
      <c r="G2065" s="117">
        <v>9.82</v>
      </c>
    </row>
    <row r="2066" spans="1:7" x14ac:dyDescent="0.35">
      <c r="A2066" s="117" t="s">
        <v>9164</v>
      </c>
      <c r="B2066" s="117" t="s">
        <v>9165</v>
      </c>
      <c r="C2066" s="117" t="s">
        <v>125</v>
      </c>
      <c r="D2066" s="117">
        <v>3</v>
      </c>
      <c r="E2066" s="117">
        <v>92</v>
      </c>
      <c r="F2066" s="117">
        <v>8.44</v>
      </c>
      <c r="G2066" s="117">
        <v>9.82</v>
      </c>
    </row>
    <row r="2067" spans="1:7" x14ac:dyDescent="0.35">
      <c r="A2067" s="117" t="s">
        <v>9166</v>
      </c>
      <c r="B2067" s="117" t="s">
        <v>9167</v>
      </c>
      <c r="C2067" s="117" t="s">
        <v>125</v>
      </c>
      <c r="D2067" s="117">
        <v>2</v>
      </c>
      <c r="E2067" s="117">
        <v>36</v>
      </c>
      <c r="F2067" s="117">
        <v>8.44</v>
      </c>
      <c r="G2067" s="117">
        <v>9.82</v>
      </c>
    </row>
    <row r="2068" spans="1:7" x14ac:dyDescent="0.35">
      <c r="A2068" s="117" t="s">
        <v>9168</v>
      </c>
      <c r="B2068" s="117" t="s">
        <v>9169</v>
      </c>
      <c r="C2068" s="117" t="s">
        <v>125</v>
      </c>
      <c r="D2068" s="117">
        <v>2</v>
      </c>
      <c r="E2068" s="117">
        <v>80</v>
      </c>
      <c r="F2068" s="117">
        <v>8.44</v>
      </c>
      <c r="G2068" s="117">
        <v>9.82</v>
      </c>
    </row>
    <row r="2069" spans="1:7" x14ac:dyDescent="0.35">
      <c r="A2069" s="117" t="s">
        <v>9170</v>
      </c>
      <c r="B2069" s="117" t="s">
        <v>9171</v>
      </c>
      <c r="C2069" s="117" t="s">
        <v>125</v>
      </c>
      <c r="D2069" s="117">
        <v>3</v>
      </c>
      <c r="E2069" s="117">
        <v>50</v>
      </c>
      <c r="F2069" s="117">
        <v>8.44</v>
      </c>
      <c r="G2069" s="117">
        <v>9.82</v>
      </c>
    </row>
    <row r="2070" spans="1:7" x14ac:dyDescent="0.35">
      <c r="A2070" s="117" t="s">
        <v>9172</v>
      </c>
      <c r="B2070" s="117" t="s">
        <v>9173</v>
      </c>
      <c r="C2070" s="117" t="s">
        <v>125</v>
      </c>
      <c r="D2070" s="117">
        <v>2</v>
      </c>
      <c r="E2070" s="117">
        <v>60</v>
      </c>
      <c r="F2070" s="117">
        <v>8.44</v>
      </c>
      <c r="G2070" s="117">
        <v>9.82</v>
      </c>
    </row>
    <row r="2071" spans="1:7" x14ac:dyDescent="0.35">
      <c r="A2071" s="117" t="s">
        <v>9174</v>
      </c>
      <c r="B2071" s="117" t="s">
        <v>9175</v>
      </c>
      <c r="C2071" s="117" t="s">
        <v>125</v>
      </c>
      <c r="D2071" s="117">
        <v>2</v>
      </c>
      <c r="E2071" s="117">
        <v>25</v>
      </c>
      <c r="F2071" s="117">
        <v>8.44</v>
      </c>
      <c r="G2071" s="117">
        <v>9.82</v>
      </c>
    </row>
    <row r="2072" spans="1:7" x14ac:dyDescent="0.35">
      <c r="A2072" s="117" t="s">
        <v>9176</v>
      </c>
      <c r="B2072" s="117" t="s">
        <v>9177</v>
      </c>
      <c r="C2072" s="117" t="s">
        <v>125</v>
      </c>
      <c r="D2072" s="117">
        <v>2</v>
      </c>
      <c r="E2072" s="117">
        <v>60</v>
      </c>
      <c r="F2072" s="117">
        <v>8.44</v>
      </c>
      <c r="G2072" s="117">
        <v>9.82</v>
      </c>
    </row>
    <row r="2073" spans="1:7" x14ac:dyDescent="0.35">
      <c r="A2073" s="117" t="s">
        <v>9178</v>
      </c>
      <c r="B2073" s="117" t="s">
        <v>9179</v>
      </c>
      <c r="C2073" s="117" t="s">
        <v>125</v>
      </c>
      <c r="D2073" s="117">
        <v>3</v>
      </c>
      <c r="E2073" s="117">
        <v>78</v>
      </c>
      <c r="F2073" s="117">
        <v>8.44</v>
      </c>
      <c r="G2073" s="117">
        <v>9.82</v>
      </c>
    </row>
    <row r="2074" spans="1:7" x14ac:dyDescent="0.35">
      <c r="A2074" s="117" t="s">
        <v>9180</v>
      </c>
      <c r="B2074" s="117" t="s">
        <v>9181</v>
      </c>
      <c r="C2074" s="117" t="s">
        <v>125</v>
      </c>
      <c r="D2074" s="117">
        <v>2</v>
      </c>
      <c r="E2074" s="117">
        <v>60</v>
      </c>
      <c r="F2074" s="117">
        <v>8.44</v>
      </c>
      <c r="G2074" s="117">
        <v>9.82</v>
      </c>
    </row>
    <row r="2075" spans="1:7" x14ac:dyDescent="0.35">
      <c r="A2075" s="117" t="s">
        <v>9182</v>
      </c>
      <c r="B2075" s="117" t="s">
        <v>9183</v>
      </c>
      <c r="C2075" s="117" t="s">
        <v>125</v>
      </c>
      <c r="D2075" s="117">
        <v>4</v>
      </c>
      <c r="E2075" s="117">
        <v>632</v>
      </c>
      <c r="F2075" s="117">
        <v>8.44</v>
      </c>
      <c r="G2075" s="117">
        <v>9.82</v>
      </c>
    </row>
    <row r="2076" spans="1:7" x14ac:dyDescent="0.35">
      <c r="A2076" s="117" t="s">
        <v>9184</v>
      </c>
      <c r="B2076" s="117" t="s">
        <v>9185</v>
      </c>
      <c r="C2076" s="117" t="s">
        <v>125</v>
      </c>
      <c r="D2076" s="117">
        <v>3</v>
      </c>
      <c r="E2076" s="117">
        <v>288</v>
      </c>
      <c r="F2076" s="117">
        <v>8.44</v>
      </c>
      <c r="G2076" s="117">
        <v>9.82</v>
      </c>
    </row>
    <row r="2077" spans="1:7" x14ac:dyDescent="0.35">
      <c r="A2077" s="117" t="s">
        <v>9186</v>
      </c>
      <c r="B2077" s="117" t="s">
        <v>9187</v>
      </c>
      <c r="C2077" s="117" t="s">
        <v>125</v>
      </c>
      <c r="D2077" s="117">
        <v>2</v>
      </c>
      <c r="E2077" s="117">
        <v>255</v>
      </c>
      <c r="F2077" s="117">
        <v>8.44</v>
      </c>
      <c r="G2077" s="117">
        <v>9.82</v>
      </c>
    </row>
    <row r="2078" spans="1:7" x14ac:dyDescent="0.35">
      <c r="A2078" s="117" t="s">
        <v>9188</v>
      </c>
      <c r="B2078" s="117" t="s">
        <v>9189</v>
      </c>
      <c r="C2078" s="117" t="s">
        <v>125</v>
      </c>
      <c r="D2078" s="117">
        <v>2</v>
      </c>
      <c r="E2078" s="117">
        <v>60</v>
      </c>
      <c r="F2078" s="117">
        <v>8.44</v>
      </c>
      <c r="G2078" s="117">
        <v>9.82</v>
      </c>
    </row>
    <row r="2079" spans="1:7" x14ac:dyDescent="0.35">
      <c r="A2079" s="117" t="s">
        <v>9190</v>
      </c>
      <c r="B2079" s="117" t="s">
        <v>9191</v>
      </c>
      <c r="C2079" s="117" t="s">
        <v>125</v>
      </c>
      <c r="D2079" s="117">
        <v>3</v>
      </c>
      <c r="E2079" s="117">
        <v>120</v>
      </c>
      <c r="F2079" s="117">
        <v>8.44</v>
      </c>
      <c r="G2079" s="117">
        <v>9.82</v>
      </c>
    </row>
    <row r="2080" spans="1:7" x14ac:dyDescent="0.35">
      <c r="A2080" s="117" t="s">
        <v>9192</v>
      </c>
      <c r="B2080" s="117" t="s">
        <v>9193</v>
      </c>
      <c r="C2080" s="117" t="s">
        <v>125</v>
      </c>
      <c r="D2080" s="117">
        <v>3</v>
      </c>
      <c r="E2080" s="117">
        <v>200</v>
      </c>
      <c r="F2080" s="117">
        <v>8.44</v>
      </c>
      <c r="G2080" s="117">
        <v>9.82</v>
      </c>
    </row>
    <row r="2081" spans="1:7" x14ac:dyDescent="0.35">
      <c r="A2081" s="117" t="s">
        <v>9194</v>
      </c>
      <c r="B2081" s="117" t="s">
        <v>9195</v>
      </c>
      <c r="C2081" s="117" t="s">
        <v>125</v>
      </c>
      <c r="D2081" s="117">
        <v>3</v>
      </c>
      <c r="E2081" s="117">
        <v>275</v>
      </c>
      <c r="F2081" s="117">
        <v>8.44</v>
      </c>
      <c r="G2081" s="117">
        <v>9.82</v>
      </c>
    </row>
    <row r="2082" spans="1:7" x14ac:dyDescent="0.35">
      <c r="A2082" s="117" t="s">
        <v>9196</v>
      </c>
      <c r="B2082" s="117" t="s">
        <v>9197</v>
      </c>
      <c r="C2082" s="117" t="s">
        <v>125</v>
      </c>
      <c r="D2082" s="117">
        <v>3</v>
      </c>
      <c r="E2082" s="117">
        <v>275</v>
      </c>
      <c r="F2082" s="117">
        <v>8.44</v>
      </c>
      <c r="G2082" s="117">
        <v>9.82</v>
      </c>
    </row>
    <row r="2083" spans="1:7" x14ac:dyDescent="0.35">
      <c r="A2083" s="117" t="s">
        <v>9198</v>
      </c>
      <c r="B2083" s="117" t="s">
        <v>9199</v>
      </c>
      <c r="C2083" s="117" t="s">
        <v>125</v>
      </c>
      <c r="D2083" s="117">
        <v>2</v>
      </c>
      <c r="E2083" s="117">
        <v>50</v>
      </c>
      <c r="F2083" s="117">
        <v>8.44</v>
      </c>
      <c r="G2083" s="117">
        <v>9.82</v>
      </c>
    </row>
    <row r="2084" spans="1:7" x14ac:dyDescent="0.35">
      <c r="A2084" s="117" t="s">
        <v>9200</v>
      </c>
      <c r="B2084" s="117" t="s">
        <v>9201</v>
      </c>
      <c r="C2084" s="117" t="s">
        <v>125</v>
      </c>
      <c r="D2084" s="117">
        <v>3</v>
      </c>
      <c r="E2084" s="117">
        <v>80</v>
      </c>
      <c r="F2084" s="117">
        <v>8.44</v>
      </c>
      <c r="G2084" s="117">
        <v>9.82</v>
      </c>
    </row>
    <row r="2085" spans="1:7" x14ac:dyDescent="0.35">
      <c r="A2085" s="117" t="s">
        <v>9202</v>
      </c>
      <c r="B2085" s="117" t="s">
        <v>9203</v>
      </c>
      <c r="C2085" s="117" t="s">
        <v>125</v>
      </c>
      <c r="D2085" s="117">
        <v>3</v>
      </c>
      <c r="E2085" s="117">
        <v>50</v>
      </c>
      <c r="F2085" s="117">
        <v>8.44</v>
      </c>
      <c r="G2085" s="117">
        <v>9.82</v>
      </c>
    </row>
    <row r="2086" spans="1:7" x14ac:dyDescent="0.35">
      <c r="A2086" s="117" t="s">
        <v>9204</v>
      </c>
      <c r="B2086" s="117" t="s">
        <v>9205</v>
      </c>
      <c r="C2086" s="117" t="s">
        <v>125</v>
      </c>
      <c r="D2086" s="117">
        <v>2</v>
      </c>
      <c r="E2086" s="117">
        <v>50</v>
      </c>
      <c r="F2086" s="117">
        <v>8.44</v>
      </c>
      <c r="G2086" s="117">
        <v>9.82</v>
      </c>
    </row>
    <row r="2087" spans="1:7" x14ac:dyDescent="0.35">
      <c r="A2087" s="117" t="s">
        <v>9206</v>
      </c>
      <c r="B2087" s="117" t="s">
        <v>9207</v>
      </c>
      <c r="C2087" s="117" t="s">
        <v>125</v>
      </c>
      <c r="D2087" s="117">
        <v>2</v>
      </c>
      <c r="E2087" s="117">
        <v>50</v>
      </c>
      <c r="F2087" s="117">
        <v>8.44</v>
      </c>
      <c r="G2087" s="117">
        <v>9.82</v>
      </c>
    </row>
    <row r="2088" spans="1:7" x14ac:dyDescent="0.35">
      <c r="A2088" s="117" t="s">
        <v>9208</v>
      </c>
      <c r="B2088" s="117" t="s">
        <v>9209</v>
      </c>
      <c r="C2088" s="117" t="s">
        <v>125</v>
      </c>
      <c r="D2088" s="117">
        <v>2</v>
      </c>
      <c r="E2088" s="117">
        <v>50</v>
      </c>
      <c r="F2088" s="117">
        <v>8.44</v>
      </c>
      <c r="G2088" s="117">
        <v>9.82</v>
      </c>
    </row>
    <row r="2089" spans="1:7" x14ac:dyDescent="0.35">
      <c r="A2089" s="117" t="s">
        <v>9210</v>
      </c>
      <c r="B2089" s="117" t="s">
        <v>9211</v>
      </c>
      <c r="C2089" s="117" t="s">
        <v>125</v>
      </c>
      <c r="D2089" s="117">
        <v>3</v>
      </c>
      <c r="E2089" s="117">
        <v>65</v>
      </c>
      <c r="F2089" s="117">
        <v>8.44</v>
      </c>
      <c r="G2089" s="117">
        <v>9.82</v>
      </c>
    </row>
    <row r="2090" spans="1:7" x14ac:dyDescent="0.35">
      <c r="A2090" s="117" t="s">
        <v>9212</v>
      </c>
      <c r="B2090" s="117" t="s">
        <v>9213</v>
      </c>
      <c r="C2090" s="117" t="s">
        <v>125</v>
      </c>
      <c r="D2090" s="117">
        <v>3</v>
      </c>
      <c r="E2090" s="117">
        <v>290</v>
      </c>
      <c r="F2090" s="117">
        <v>8.44</v>
      </c>
      <c r="G2090" s="117">
        <v>9.82</v>
      </c>
    </row>
    <row r="2091" spans="1:7" x14ac:dyDescent="0.35">
      <c r="A2091" s="117" t="s">
        <v>9214</v>
      </c>
      <c r="B2091" s="117" t="s">
        <v>9215</v>
      </c>
      <c r="C2091" s="117" t="s">
        <v>125</v>
      </c>
      <c r="D2091" s="117">
        <v>3</v>
      </c>
      <c r="E2091" s="117">
        <v>280</v>
      </c>
      <c r="F2091" s="117">
        <v>8.44</v>
      </c>
      <c r="G2091" s="117">
        <v>9.82</v>
      </c>
    </row>
    <row r="2092" spans="1:7" x14ac:dyDescent="0.35">
      <c r="A2092" s="117" t="s">
        <v>9216</v>
      </c>
      <c r="B2092" s="117" t="s">
        <v>9217</v>
      </c>
      <c r="C2092" s="117" t="s">
        <v>125</v>
      </c>
      <c r="D2092" s="117">
        <v>3</v>
      </c>
      <c r="E2092" s="117">
        <v>300</v>
      </c>
      <c r="F2092" s="117">
        <v>8.44</v>
      </c>
      <c r="G2092" s="117">
        <v>9.82</v>
      </c>
    </row>
    <row r="2093" spans="1:7" x14ac:dyDescent="0.35">
      <c r="A2093" s="117" t="s">
        <v>9218</v>
      </c>
      <c r="B2093" s="117" t="s">
        <v>9219</v>
      </c>
      <c r="C2093" s="117" t="s">
        <v>125</v>
      </c>
      <c r="D2093" s="117">
        <v>3</v>
      </c>
      <c r="E2093" s="117">
        <v>20</v>
      </c>
      <c r="F2093" s="117">
        <v>8.44</v>
      </c>
      <c r="G2093" s="117">
        <v>9.82</v>
      </c>
    </row>
    <row r="2094" spans="1:7" x14ac:dyDescent="0.35">
      <c r="A2094" s="117" t="s">
        <v>9220</v>
      </c>
      <c r="B2094" s="117" t="s">
        <v>9221</v>
      </c>
      <c r="C2094" s="117" t="s">
        <v>125</v>
      </c>
      <c r="D2094" s="117">
        <v>3</v>
      </c>
      <c r="E2094" s="117">
        <v>160</v>
      </c>
      <c r="F2094" s="117">
        <v>8.44</v>
      </c>
      <c r="G2094" s="117">
        <v>9.82</v>
      </c>
    </row>
    <row r="2095" spans="1:7" x14ac:dyDescent="0.35">
      <c r="A2095" s="117" t="s">
        <v>9222</v>
      </c>
      <c r="B2095" s="117" t="s">
        <v>9223</v>
      </c>
      <c r="C2095" s="117" t="s">
        <v>125</v>
      </c>
      <c r="D2095" s="117">
        <v>3</v>
      </c>
      <c r="E2095" s="117">
        <v>200</v>
      </c>
      <c r="F2095" s="117">
        <v>8.44</v>
      </c>
      <c r="G2095" s="117">
        <v>9.82</v>
      </c>
    </row>
    <row r="2096" spans="1:7" x14ac:dyDescent="0.35">
      <c r="A2096" s="117" t="s">
        <v>9224</v>
      </c>
      <c r="B2096" s="117" t="s">
        <v>9225</v>
      </c>
      <c r="C2096" s="117" t="s">
        <v>125</v>
      </c>
      <c r="D2096" s="117">
        <v>3</v>
      </c>
      <c r="E2096" s="117">
        <v>150</v>
      </c>
      <c r="F2096" s="117">
        <v>8.44</v>
      </c>
      <c r="G2096" s="117">
        <v>9.82</v>
      </c>
    </row>
    <row r="2097" spans="1:7" x14ac:dyDescent="0.35">
      <c r="A2097" s="117" t="s">
        <v>9226</v>
      </c>
      <c r="B2097" s="117" t="s">
        <v>9227</v>
      </c>
      <c r="C2097" s="117" t="s">
        <v>125</v>
      </c>
      <c r="D2097" s="117">
        <v>3</v>
      </c>
      <c r="E2097" s="117">
        <v>335</v>
      </c>
      <c r="F2097" s="117">
        <v>8.44</v>
      </c>
      <c r="G2097" s="117">
        <v>9.82</v>
      </c>
    </row>
    <row r="2098" spans="1:7" x14ac:dyDescent="0.35">
      <c r="A2098" s="117" t="s">
        <v>9228</v>
      </c>
      <c r="B2098" s="117" t="s">
        <v>9229</v>
      </c>
      <c r="C2098" s="117" t="s">
        <v>125</v>
      </c>
      <c r="D2098" s="117">
        <v>3</v>
      </c>
      <c r="E2098" s="117">
        <v>120</v>
      </c>
      <c r="F2098" s="117">
        <v>8.44</v>
      </c>
      <c r="G2098" s="117">
        <v>9.82</v>
      </c>
    </row>
    <row r="2099" spans="1:7" x14ac:dyDescent="0.35">
      <c r="A2099" s="117" t="s">
        <v>9230</v>
      </c>
      <c r="B2099" s="117" t="s">
        <v>9231</v>
      </c>
      <c r="C2099" s="117" t="s">
        <v>125</v>
      </c>
      <c r="D2099" s="117">
        <v>3</v>
      </c>
      <c r="E2099" s="117">
        <v>160</v>
      </c>
      <c r="F2099" s="117">
        <v>8.44</v>
      </c>
      <c r="G2099" s="117">
        <v>9.82</v>
      </c>
    </row>
    <row r="2100" spans="1:7" x14ac:dyDescent="0.35">
      <c r="A2100" s="117" t="s">
        <v>9232</v>
      </c>
      <c r="B2100" s="117" t="s">
        <v>9233</v>
      </c>
      <c r="C2100" s="117" t="s">
        <v>125</v>
      </c>
      <c r="D2100" s="117">
        <v>3</v>
      </c>
      <c r="E2100" s="117">
        <v>140</v>
      </c>
      <c r="F2100" s="117">
        <v>8.44</v>
      </c>
      <c r="G2100" s="117">
        <v>9.82</v>
      </c>
    </row>
    <row r="2101" spans="1:7" x14ac:dyDescent="0.35">
      <c r="A2101" s="117" t="s">
        <v>9234</v>
      </c>
      <c r="B2101" s="117" t="s">
        <v>9235</v>
      </c>
      <c r="C2101" s="117" t="s">
        <v>125</v>
      </c>
      <c r="D2101" s="117">
        <v>3</v>
      </c>
      <c r="E2101" s="117">
        <v>80</v>
      </c>
      <c r="F2101" s="117">
        <v>8.44</v>
      </c>
      <c r="G2101" s="117">
        <v>9.82</v>
      </c>
    </row>
    <row r="2102" spans="1:7" x14ac:dyDescent="0.35">
      <c r="A2102" s="117" t="s">
        <v>9236</v>
      </c>
      <c r="B2102" s="117" t="s">
        <v>9237</v>
      </c>
      <c r="C2102" s="117" t="s">
        <v>125</v>
      </c>
      <c r="D2102" s="117">
        <v>2</v>
      </c>
      <c r="E2102" s="117">
        <v>100</v>
      </c>
      <c r="F2102" s="117">
        <v>8.44</v>
      </c>
      <c r="G2102" s="117">
        <v>9.82</v>
      </c>
    </row>
    <row r="2103" spans="1:7" x14ac:dyDescent="0.35">
      <c r="A2103" s="117" t="s">
        <v>9238</v>
      </c>
      <c r="B2103" s="117" t="s">
        <v>9239</v>
      </c>
      <c r="C2103" s="117" t="s">
        <v>125</v>
      </c>
      <c r="D2103" s="117">
        <v>3</v>
      </c>
      <c r="E2103" s="117">
        <v>120</v>
      </c>
      <c r="F2103" s="117">
        <v>8.44</v>
      </c>
      <c r="G2103" s="117">
        <v>9.82</v>
      </c>
    </row>
    <row r="2104" spans="1:7" x14ac:dyDescent="0.35">
      <c r="A2104" s="117" t="s">
        <v>9240</v>
      </c>
      <c r="B2104" s="117" t="s">
        <v>9241</v>
      </c>
      <c r="C2104" s="117" t="s">
        <v>125</v>
      </c>
      <c r="D2104" s="117">
        <v>3</v>
      </c>
      <c r="E2104" s="117">
        <v>120</v>
      </c>
      <c r="F2104" s="117">
        <v>8.44</v>
      </c>
      <c r="G2104" s="117">
        <v>9.82</v>
      </c>
    </row>
    <row r="2105" spans="1:7" x14ac:dyDescent="0.35">
      <c r="A2105" s="117" t="s">
        <v>9242</v>
      </c>
      <c r="B2105" s="117" t="s">
        <v>9243</v>
      </c>
      <c r="C2105" s="117" t="s">
        <v>125</v>
      </c>
      <c r="D2105" s="117">
        <v>3</v>
      </c>
      <c r="E2105" s="117">
        <v>240</v>
      </c>
      <c r="F2105" s="117">
        <v>8.44</v>
      </c>
      <c r="G2105" s="117">
        <v>9.82</v>
      </c>
    </row>
    <row r="2106" spans="1:7" x14ac:dyDescent="0.35">
      <c r="A2106" s="117" t="s">
        <v>9244</v>
      </c>
      <c r="B2106" s="117" t="s">
        <v>9245</v>
      </c>
      <c r="C2106" s="117" t="s">
        <v>125</v>
      </c>
      <c r="D2106" s="117">
        <v>2</v>
      </c>
      <c r="E2106" s="117">
        <v>50</v>
      </c>
      <c r="F2106" s="117">
        <v>8.44</v>
      </c>
      <c r="G2106" s="117">
        <v>9.82</v>
      </c>
    </row>
    <row r="2107" spans="1:7" x14ac:dyDescent="0.35">
      <c r="A2107" s="117" t="s">
        <v>9246</v>
      </c>
      <c r="B2107" s="117" t="s">
        <v>9247</v>
      </c>
      <c r="C2107" s="117" t="s">
        <v>125</v>
      </c>
      <c r="D2107" s="117">
        <v>2</v>
      </c>
      <c r="E2107" s="117">
        <v>200</v>
      </c>
      <c r="F2107" s="117">
        <v>8.44</v>
      </c>
      <c r="G2107" s="117">
        <v>9.82</v>
      </c>
    </row>
    <row r="2108" spans="1:7" x14ac:dyDescent="0.35">
      <c r="A2108" s="117" t="s">
        <v>9248</v>
      </c>
      <c r="B2108" s="117" t="s">
        <v>9249</v>
      </c>
      <c r="C2108" s="117" t="s">
        <v>125</v>
      </c>
      <c r="D2108" s="117">
        <v>3</v>
      </c>
      <c r="E2108" s="117">
        <v>140</v>
      </c>
      <c r="F2108" s="117">
        <v>8.44</v>
      </c>
      <c r="G2108" s="117">
        <v>9.82</v>
      </c>
    </row>
    <row r="2109" spans="1:7" x14ac:dyDescent="0.35">
      <c r="A2109" s="117" t="s">
        <v>9250</v>
      </c>
      <c r="B2109" s="117" t="s">
        <v>9251</v>
      </c>
      <c r="C2109" s="117" t="s">
        <v>125</v>
      </c>
      <c r="D2109" s="117">
        <v>3</v>
      </c>
      <c r="E2109" s="117">
        <v>160</v>
      </c>
      <c r="F2109" s="117">
        <v>8.44</v>
      </c>
      <c r="G2109" s="117">
        <v>9.82</v>
      </c>
    </row>
    <row r="2110" spans="1:7" x14ac:dyDescent="0.35">
      <c r="A2110" s="117" t="s">
        <v>9252</v>
      </c>
      <c r="B2110" s="117" t="s">
        <v>9253</v>
      </c>
      <c r="C2110" s="117" t="s">
        <v>125</v>
      </c>
      <c r="D2110" s="117">
        <v>2</v>
      </c>
      <c r="E2110" s="117">
        <v>100</v>
      </c>
      <c r="F2110" s="117">
        <v>8.44</v>
      </c>
      <c r="G2110" s="117">
        <v>9.82</v>
      </c>
    </row>
    <row r="2111" spans="1:7" x14ac:dyDescent="0.35">
      <c r="A2111" s="117" t="s">
        <v>9254</v>
      </c>
      <c r="B2111" s="117" t="s">
        <v>9255</v>
      </c>
      <c r="C2111" s="117" t="s">
        <v>125</v>
      </c>
      <c r="D2111" s="117">
        <v>3</v>
      </c>
      <c r="E2111" s="117">
        <v>150</v>
      </c>
      <c r="F2111" s="117">
        <v>8.44</v>
      </c>
      <c r="G2111" s="117">
        <v>9.82</v>
      </c>
    </row>
    <row r="2112" spans="1:7" x14ac:dyDescent="0.35">
      <c r="A2112" s="117" t="s">
        <v>9256</v>
      </c>
      <c r="B2112" s="117" t="s">
        <v>9257</v>
      </c>
      <c r="C2112" s="117" t="s">
        <v>125</v>
      </c>
      <c r="D2112" s="117">
        <v>2</v>
      </c>
      <c r="E2112" s="117">
        <v>20</v>
      </c>
      <c r="F2112" s="117">
        <v>8.44</v>
      </c>
      <c r="G2112" s="117">
        <v>9.82</v>
      </c>
    </row>
    <row r="2113" spans="1:7" x14ac:dyDescent="0.35">
      <c r="A2113" s="117" t="s">
        <v>9258</v>
      </c>
      <c r="B2113" s="117" t="s">
        <v>9259</v>
      </c>
      <c r="C2113" s="117" t="s">
        <v>125</v>
      </c>
      <c r="D2113" s="117">
        <v>2</v>
      </c>
      <c r="E2113" s="117">
        <v>50</v>
      </c>
      <c r="F2113" s="117">
        <v>8.44</v>
      </c>
      <c r="G2113" s="117">
        <v>9.82</v>
      </c>
    </row>
    <row r="2114" spans="1:7" x14ac:dyDescent="0.35">
      <c r="A2114" s="117" t="s">
        <v>9260</v>
      </c>
      <c r="B2114" s="117" t="s">
        <v>9261</v>
      </c>
      <c r="C2114" s="117" t="s">
        <v>125</v>
      </c>
      <c r="D2114" s="117">
        <v>2</v>
      </c>
      <c r="E2114" s="117">
        <v>10</v>
      </c>
      <c r="F2114" s="117">
        <v>8.44</v>
      </c>
      <c r="G2114" s="117">
        <v>9.82</v>
      </c>
    </row>
    <row r="2115" spans="1:7" x14ac:dyDescent="0.35">
      <c r="A2115" s="117" t="s">
        <v>9262</v>
      </c>
      <c r="B2115" s="117" t="s">
        <v>9263</v>
      </c>
      <c r="C2115" s="117" t="s">
        <v>125</v>
      </c>
      <c r="D2115" s="117">
        <v>3</v>
      </c>
      <c r="E2115" s="117">
        <v>30</v>
      </c>
      <c r="F2115" s="117">
        <v>8.44</v>
      </c>
      <c r="G2115" s="117">
        <v>9.82</v>
      </c>
    </row>
    <row r="2116" spans="1:7" x14ac:dyDescent="0.35">
      <c r="A2116" s="117" t="s">
        <v>9264</v>
      </c>
      <c r="B2116" s="117" t="s">
        <v>9265</v>
      </c>
      <c r="C2116" s="117" t="s">
        <v>125</v>
      </c>
      <c r="D2116" s="117">
        <v>2</v>
      </c>
      <c r="E2116" s="117">
        <v>60</v>
      </c>
      <c r="F2116" s="117">
        <v>8.44</v>
      </c>
      <c r="G2116" s="117">
        <v>9.82</v>
      </c>
    </row>
    <row r="2117" spans="1:7" x14ac:dyDescent="0.35">
      <c r="A2117" s="117" t="s">
        <v>9266</v>
      </c>
      <c r="B2117" s="117" t="s">
        <v>9267</v>
      </c>
      <c r="C2117" s="117" t="s">
        <v>125</v>
      </c>
      <c r="D2117" s="117">
        <v>3</v>
      </c>
      <c r="E2117" s="117">
        <v>100</v>
      </c>
      <c r="F2117" s="117">
        <v>8.44</v>
      </c>
      <c r="G2117" s="117">
        <v>9.82</v>
      </c>
    </row>
    <row r="2118" spans="1:7" x14ac:dyDescent="0.35">
      <c r="A2118" s="117" t="s">
        <v>9268</v>
      </c>
      <c r="B2118" s="117" t="s">
        <v>9269</v>
      </c>
      <c r="C2118" s="117" t="s">
        <v>125</v>
      </c>
      <c r="D2118" s="117">
        <v>3</v>
      </c>
      <c r="E2118" s="117">
        <v>210</v>
      </c>
      <c r="F2118" s="117">
        <v>8.44</v>
      </c>
      <c r="G2118" s="117">
        <v>9.82</v>
      </c>
    </row>
    <row r="2119" spans="1:7" x14ac:dyDescent="0.35">
      <c r="A2119" s="117" t="s">
        <v>9270</v>
      </c>
      <c r="B2119" s="117" t="s">
        <v>9271</v>
      </c>
      <c r="C2119" s="117" t="s">
        <v>125</v>
      </c>
      <c r="D2119" s="117">
        <v>3</v>
      </c>
      <c r="E2119" s="117">
        <v>75</v>
      </c>
      <c r="F2119" s="117">
        <v>8.44</v>
      </c>
      <c r="G2119" s="117">
        <v>9.82</v>
      </c>
    </row>
    <row r="2120" spans="1:7" x14ac:dyDescent="0.35">
      <c r="A2120" s="117" t="s">
        <v>9272</v>
      </c>
      <c r="B2120" s="117" t="s">
        <v>9273</v>
      </c>
      <c r="C2120" s="117" t="s">
        <v>125</v>
      </c>
      <c r="D2120" s="117">
        <v>3</v>
      </c>
      <c r="E2120" s="117">
        <v>115</v>
      </c>
      <c r="F2120" s="117">
        <v>8.44</v>
      </c>
      <c r="G2120" s="117">
        <v>9.82</v>
      </c>
    </row>
    <row r="2121" spans="1:7" x14ac:dyDescent="0.35">
      <c r="A2121" s="117" t="s">
        <v>9274</v>
      </c>
      <c r="B2121" s="117" t="s">
        <v>9275</v>
      </c>
      <c r="C2121" s="117" t="s">
        <v>125</v>
      </c>
      <c r="D2121" s="117">
        <v>3</v>
      </c>
      <c r="E2121" s="117">
        <v>210</v>
      </c>
      <c r="F2121" s="117">
        <v>8.44</v>
      </c>
      <c r="G2121" s="117">
        <v>9.82</v>
      </c>
    </row>
    <row r="2122" spans="1:7" x14ac:dyDescent="0.35">
      <c r="A2122" s="117" t="s">
        <v>9276</v>
      </c>
      <c r="B2122" s="117" t="s">
        <v>9277</v>
      </c>
      <c r="C2122" s="117" t="s">
        <v>125</v>
      </c>
      <c r="D2122" s="117">
        <v>3</v>
      </c>
      <c r="E2122" s="117">
        <v>40</v>
      </c>
      <c r="F2122" s="117">
        <v>8.44</v>
      </c>
      <c r="G2122" s="117">
        <v>9.82</v>
      </c>
    </row>
    <row r="2123" spans="1:7" x14ac:dyDescent="0.35">
      <c r="A2123" s="117" t="s">
        <v>9278</v>
      </c>
      <c r="B2123" s="117" t="s">
        <v>9279</v>
      </c>
      <c r="C2123" s="117" t="s">
        <v>125</v>
      </c>
      <c r="D2123" s="117">
        <v>3</v>
      </c>
      <c r="E2123" s="117">
        <v>70</v>
      </c>
      <c r="F2123" s="117">
        <v>8.44</v>
      </c>
      <c r="G2123" s="117">
        <v>9.82</v>
      </c>
    </row>
    <row r="2124" spans="1:7" x14ac:dyDescent="0.35">
      <c r="A2124" s="117" t="s">
        <v>9280</v>
      </c>
      <c r="B2124" s="117" t="s">
        <v>9281</v>
      </c>
      <c r="C2124" s="117" t="s">
        <v>125</v>
      </c>
      <c r="D2124" s="117">
        <v>3</v>
      </c>
      <c r="E2124" s="117">
        <v>250</v>
      </c>
      <c r="F2124" s="117">
        <v>8.44</v>
      </c>
      <c r="G2124" s="117">
        <v>9.82</v>
      </c>
    </row>
    <row r="2125" spans="1:7" x14ac:dyDescent="0.35">
      <c r="A2125" s="117" t="s">
        <v>9282</v>
      </c>
      <c r="B2125" s="117" t="s">
        <v>9283</v>
      </c>
      <c r="C2125" s="117" t="s">
        <v>125</v>
      </c>
      <c r="D2125" s="117">
        <v>4</v>
      </c>
      <c r="E2125" s="117">
        <v>40</v>
      </c>
      <c r="F2125" s="117">
        <v>8.44</v>
      </c>
      <c r="G2125" s="117">
        <v>9.82</v>
      </c>
    </row>
    <row r="2126" spans="1:7" x14ac:dyDescent="0.35">
      <c r="A2126" s="117" t="s">
        <v>9284</v>
      </c>
      <c r="B2126" s="117" t="s">
        <v>9285</v>
      </c>
      <c r="C2126" s="117" t="s">
        <v>125</v>
      </c>
      <c r="D2126" s="117">
        <v>3</v>
      </c>
      <c r="E2126" s="117">
        <v>170</v>
      </c>
      <c r="F2126" s="117">
        <v>8.44</v>
      </c>
      <c r="G2126" s="117">
        <v>9.82</v>
      </c>
    </row>
    <row r="2127" spans="1:7" x14ac:dyDescent="0.35">
      <c r="A2127" s="117" t="s">
        <v>9286</v>
      </c>
      <c r="B2127" s="117" t="s">
        <v>9287</v>
      </c>
      <c r="C2127" s="117" t="s">
        <v>125</v>
      </c>
      <c r="D2127" s="117">
        <v>3</v>
      </c>
      <c r="E2127" s="117">
        <v>250</v>
      </c>
      <c r="F2127" s="117">
        <v>8.44</v>
      </c>
      <c r="G2127" s="117">
        <v>9.82</v>
      </c>
    </row>
    <row r="2128" spans="1:7" x14ac:dyDescent="0.35">
      <c r="A2128" s="117" t="s">
        <v>9288</v>
      </c>
      <c r="B2128" s="117" t="s">
        <v>9289</v>
      </c>
      <c r="C2128" s="117" t="s">
        <v>125</v>
      </c>
      <c r="D2128" s="117">
        <v>3</v>
      </c>
      <c r="E2128" s="117">
        <v>120</v>
      </c>
      <c r="F2128" s="117">
        <v>8.44</v>
      </c>
      <c r="G2128" s="117">
        <v>9.82</v>
      </c>
    </row>
    <row r="2129" spans="1:7" x14ac:dyDescent="0.35">
      <c r="A2129" s="117" t="s">
        <v>9290</v>
      </c>
      <c r="B2129" s="117" t="s">
        <v>9291</v>
      </c>
      <c r="C2129" s="117" t="s">
        <v>125</v>
      </c>
      <c r="D2129" s="117">
        <v>3</v>
      </c>
      <c r="E2129" s="117">
        <v>150</v>
      </c>
      <c r="F2129" s="117">
        <v>8.44</v>
      </c>
      <c r="G2129" s="117">
        <v>9.82</v>
      </c>
    </row>
    <row r="2130" spans="1:7" x14ac:dyDescent="0.35">
      <c r="A2130" s="117" t="s">
        <v>9292</v>
      </c>
      <c r="B2130" s="117" t="s">
        <v>9293</v>
      </c>
      <c r="C2130" s="117" t="s">
        <v>125</v>
      </c>
      <c r="D2130" s="117">
        <v>2</v>
      </c>
      <c r="E2130" s="117">
        <v>90</v>
      </c>
      <c r="F2130" s="117">
        <v>8.44</v>
      </c>
      <c r="G2130" s="117">
        <v>9.82</v>
      </c>
    </row>
    <row r="2131" spans="1:7" x14ac:dyDescent="0.35">
      <c r="A2131" s="117" t="s">
        <v>9294</v>
      </c>
      <c r="B2131" s="117" t="s">
        <v>9295</v>
      </c>
      <c r="C2131" s="117" t="s">
        <v>125</v>
      </c>
      <c r="D2131" s="117">
        <v>3</v>
      </c>
      <c r="E2131" s="117">
        <v>145</v>
      </c>
      <c r="F2131" s="117">
        <v>8.44</v>
      </c>
      <c r="G2131" s="117">
        <v>9.82</v>
      </c>
    </row>
    <row r="2132" spans="1:7" x14ac:dyDescent="0.35">
      <c r="A2132" s="117" t="s">
        <v>9296</v>
      </c>
      <c r="B2132" s="117" t="s">
        <v>9297</v>
      </c>
      <c r="C2132" s="117" t="s">
        <v>125</v>
      </c>
      <c r="D2132" s="117">
        <v>3</v>
      </c>
      <c r="E2132" s="117">
        <v>120</v>
      </c>
      <c r="F2132" s="117">
        <v>8.44</v>
      </c>
      <c r="G2132" s="117">
        <v>9.82</v>
      </c>
    </row>
    <row r="2133" spans="1:7" x14ac:dyDescent="0.35">
      <c r="A2133" s="117" t="s">
        <v>9298</v>
      </c>
      <c r="B2133" s="117" t="s">
        <v>9299</v>
      </c>
      <c r="C2133" s="117" t="s">
        <v>125</v>
      </c>
      <c r="D2133" s="117">
        <v>3</v>
      </c>
      <c r="E2133" s="117">
        <v>150</v>
      </c>
      <c r="F2133" s="117">
        <v>8.44</v>
      </c>
      <c r="G2133" s="117">
        <v>9.82</v>
      </c>
    </row>
    <row r="2134" spans="1:7" x14ac:dyDescent="0.35">
      <c r="A2134" s="117" t="s">
        <v>9300</v>
      </c>
      <c r="B2134" s="117" t="s">
        <v>9301</v>
      </c>
      <c r="C2134" s="117" t="s">
        <v>125</v>
      </c>
      <c r="D2134" s="117">
        <v>3</v>
      </c>
      <c r="E2134" s="117">
        <v>120</v>
      </c>
      <c r="F2134" s="117">
        <v>8.44</v>
      </c>
      <c r="G2134" s="117">
        <v>9.82</v>
      </c>
    </row>
    <row r="2135" spans="1:7" x14ac:dyDescent="0.35">
      <c r="A2135" s="117" t="s">
        <v>9302</v>
      </c>
      <c r="B2135" s="117" t="s">
        <v>9303</v>
      </c>
      <c r="C2135" s="117" t="s">
        <v>125</v>
      </c>
      <c r="D2135" s="117">
        <v>3</v>
      </c>
      <c r="E2135" s="117">
        <v>50</v>
      </c>
      <c r="F2135" s="117">
        <v>8.44</v>
      </c>
      <c r="G2135" s="117">
        <v>9.82</v>
      </c>
    </row>
    <row r="2136" spans="1:7" x14ac:dyDescent="0.35">
      <c r="A2136" s="117" t="s">
        <v>9304</v>
      </c>
      <c r="B2136" s="117" t="s">
        <v>9305</v>
      </c>
      <c r="C2136" s="117" t="s">
        <v>125</v>
      </c>
      <c r="D2136" s="117">
        <v>3</v>
      </c>
      <c r="E2136" s="117">
        <v>30</v>
      </c>
      <c r="F2136" s="117">
        <v>8.44</v>
      </c>
      <c r="G2136" s="117">
        <v>9.82</v>
      </c>
    </row>
    <row r="2137" spans="1:7" x14ac:dyDescent="0.35">
      <c r="A2137" s="117" t="s">
        <v>9306</v>
      </c>
      <c r="B2137" s="117" t="s">
        <v>9307</v>
      </c>
      <c r="C2137" s="117" t="s">
        <v>125</v>
      </c>
      <c r="D2137" s="117">
        <v>2</v>
      </c>
      <c r="E2137" s="117">
        <v>15</v>
      </c>
      <c r="F2137" s="117">
        <v>8.44</v>
      </c>
      <c r="G2137" s="117">
        <v>9.82</v>
      </c>
    </row>
    <row r="2138" spans="1:7" x14ac:dyDescent="0.35">
      <c r="A2138" s="117" t="s">
        <v>9308</v>
      </c>
      <c r="B2138" s="117" t="s">
        <v>9309</v>
      </c>
      <c r="C2138" s="117" t="s">
        <v>125</v>
      </c>
      <c r="D2138" s="117">
        <v>2</v>
      </c>
      <c r="E2138" s="117">
        <v>49</v>
      </c>
      <c r="F2138" s="117">
        <v>8.44</v>
      </c>
      <c r="G2138" s="117">
        <v>9.82</v>
      </c>
    </row>
    <row r="2139" spans="1:7" x14ac:dyDescent="0.35">
      <c r="A2139" s="117" t="s">
        <v>9310</v>
      </c>
      <c r="B2139" s="117" t="s">
        <v>9311</v>
      </c>
      <c r="C2139" s="117" t="s">
        <v>125</v>
      </c>
      <c r="D2139" s="117">
        <v>2</v>
      </c>
      <c r="E2139" s="117">
        <v>15</v>
      </c>
      <c r="F2139" s="117">
        <v>8.44</v>
      </c>
      <c r="G2139" s="117">
        <v>9.82</v>
      </c>
    </row>
    <row r="2140" spans="1:7" x14ac:dyDescent="0.35">
      <c r="A2140" s="117" t="s">
        <v>9312</v>
      </c>
      <c r="B2140" s="117" t="s">
        <v>9313</v>
      </c>
      <c r="C2140" s="117" t="s">
        <v>125</v>
      </c>
      <c r="D2140" s="117">
        <v>3</v>
      </c>
      <c r="E2140" s="117">
        <v>40</v>
      </c>
      <c r="F2140" s="117">
        <v>8.44</v>
      </c>
      <c r="G2140" s="117">
        <v>9.82</v>
      </c>
    </row>
    <row r="2141" spans="1:7" x14ac:dyDescent="0.35">
      <c r="A2141" s="117" t="s">
        <v>9314</v>
      </c>
      <c r="B2141" s="117" t="s">
        <v>9315</v>
      </c>
      <c r="C2141" s="117" t="s">
        <v>125</v>
      </c>
      <c r="D2141" s="117">
        <v>3</v>
      </c>
      <c r="E2141" s="117">
        <v>92</v>
      </c>
      <c r="F2141" s="117">
        <v>8.44</v>
      </c>
      <c r="G2141" s="117">
        <v>9.82</v>
      </c>
    </row>
    <row r="2142" spans="1:7" x14ac:dyDescent="0.35">
      <c r="A2142" s="117" t="s">
        <v>9316</v>
      </c>
      <c r="B2142" s="117" t="s">
        <v>9317</v>
      </c>
      <c r="C2142" s="117" t="s">
        <v>125</v>
      </c>
      <c r="D2142" s="117">
        <v>4</v>
      </c>
      <c r="E2142" s="117">
        <v>240</v>
      </c>
      <c r="F2142" s="117">
        <v>8.44</v>
      </c>
      <c r="G2142" s="117">
        <v>9.82</v>
      </c>
    </row>
    <row r="2143" spans="1:7" x14ac:dyDescent="0.35">
      <c r="A2143" s="117" t="s">
        <v>9318</v>
      </c>
      <c r="B2143" s="117" t="s">
        <v>9319</v>
      </c>
      <c r="C2143" s="117" t="s">
        <v>125</v>
      </c>
      <c r="D2143" s="117">
        <v>2</v>
      </c>
      <c r="E2143" s="117">
        <v>30</v>
      </c>
      <c r="F2143" s="117">
        <v>8.44</v>
      </c>
      <c r="G2143" s="117">
        <v>9.82</v>
      </c>
    </row>
    <row r="2144" spans="1:7" x14ac:dyDescent="0.35">
      <c r="A2144" s="117" t="s">
        <v>9320</v>
      </c>
      <c r="B2144" s="117" t="s">
        <v>9321</v>
      </c>
      <c r="C2144" s="117" t="s">
        <v>125</v>
      </c>
      <c r="D2144" s="117">
        <v>2</v>
      </c>
      <c r="E2144" s="117">
        <v>20</v>
      </c>
      <c r="F2144" s="117">
        <v>8.44</v>
      </c>
      <c r="G2144" s="117">
        <v>9.82</v>
      </c>
    </row>
    <row r="2145" spans="1:7" x14ac:dyDescent="0.35">
      <c r="A2145" s="117" t="s">
        <v>9322</v>
      </c>
      <c r="B2145" s="117" t="s">
        <v>9323</v>
      </c>
      <c r="C2145" s="117" t="s">
        <v>125</v>
      </c>
      <c r="D2145" s="117">
        <v>2</v>
      </c>
      <c r="E2145" s="117">
        <v>90</v>
      </c>
      <c r="F2145" s="117">
        <v>8.44</v>
      </c>
      <c r="G2145" s="117">
        <v>9.82</v>
      </c>
    </row>
    <row r="2146" spans="1:7" x14ac:dyDescent="0.35">
      <c r="A2146" s="117" t="s">
        <v>9324</v>
      </c>
      <c r="B2146" s="117" t="s">
        <v>9325</v>
      </c>
      <c r="C2146" s="117" t="s">
        <v>125</v>
      </c>
      <c r="D2146" s="117">
        <v>2</v>
      </c>
      <c r="E2146" s="117">
        <v>15</v>
      </c>
      <c r="F2146" s="117">
        <v>8.44</v>
      </c>
      <c r="G2146" s="117">
        <v>9.82</v>
      </c>
    </row>
    <row r="2147" spans="1:7" x14ac:dyDescent="0.35">
      <c r="A2147" s="117" t="s">
        <v>9326</v>
      </c>
      <c r="B2147" s="117" t="s">
        <v>9327</v>
      </c>
      <c r="C2147" s="117" t="s">
        <v>125</v>
      </c>
      <c r="D2147" s="117">
        <v>3</v>
      </c>
      <c r="E2147" s="117">
        <v>50</v>
      </c>
      <c r="F2147" s="117">
        <v>8.44</v>
      </c>
      <c r="G2147" s="117">
        <v>9.82</v>
      </c>
    </row>
    <row r="2148" spans="1:7" x14ac:dyDescent="0.35">
      <c r="A2148" s="117" t="s">
        <v>9328</v>
      </c>
      <c r="B2148" s="117" t="s">
        <v>9329</v>
      </c>
      <c r="C2148" s="117" t="s">
        <v>125</v>
      </c>
      <c r="D2148" s="117">
        <v>2</v>
      </c>
      <c r="E2148" s="117">
        <v>150</v>
      </c>
      <c r="F2148" s="117">
        <v>8.44</v>
      </c>
      <c r="G2148" s="117">
        <v>9.82</v>
      </c>
    </row>
    <row r="2149" spans="1:7" x14ac:dyDescent="0.35">
      <c r="A2149" s="117" t="s">
        <v>9330</v>
      </c>
      <c r="B2149" s="117" t="s">
        <v>9331</v>
      </c>
      <c r="C2149" s="117" t="s">
        <v>125</v>
      </c>
      <c r="D2149" s="117">
        <v>2</v>
      </c>
      <c r="E2149" s="117">
        <v>90</v>
      </c>
      <c r="F2149" s="117">
        <v>8.44</v>
      </c>
      <c r="G2149" s="117">
        <v>9.82</v>
      </c>
    </row>
    <row r="2150" spans="1:7" x14ac:dyDescent="0.35">
      <c r="A2150" s="117" t="s">
        <v>9332</v>
      </c>
      <c r="B2150" s="117" t="s">
        <v>9333</v>
      </c>
      <c r="C2150" s="117" t="s">
        <v>125</v>
      </c>
      <c r="D2150" s="117">
        <v>2</v>
      </c>
      <c r="E2150" s="117">
        <v>20</v>
      </c>
      <c r="F2150" s="117">
        <v>8.44</v>
      </c>
      <c r="G2150" s="117">
        <v>9.82</v>
      </c>
    </row>
    <row r="2151" spans="1:7" x14ac:dyDescent="0.35">
      <c r="A2151" s="117" t="s">
        <v>9334</v>
      </c>
      <c r="B2151" s="117" t="s">
        <v>9335</v>
      </c>
      <c r="C2151" s="117" t="s">
        <v>125</v>
      </c>
      <c r="D2151" s="117">
        <v>3</v>
      </c>
      <c r="E2151" s="117">
        <v>60</v>
      </c>
      <c r="F2151" s="117">
        <v>8.44</v>
      </c>
      <c r="G2151" s="117">
        <v>9.82</v>
      </c>
    </row>
    <row r="2152" spans="1:7" x14ac:dyDescent="0.35">
      <c r="A2152" s="117" t="s">
        <v>9336</v>
      </c>
      <c r="B2152" s="117" t="s">
        <v>9337</v>
      </c>
      <c r="C2152" s="117" t="s">
        <v>125</v>
      </c>
      <c r="D2152" s="117">
        <v>3</v>
      </c>
      <c r="E2152" s="117">
        <v>25</v>
      </c>
      <c r="F2152" s="117">
        <v>8.44</v>
      </c>
      <c r="G2152" s="117">
        <v>9.82</v>
      </c>
    </row>
    <row r="2153" spans="1:7" x14ac:dyDescent="0.35">
      <c r="A2153" s="117" t="s">
        <v>9338</v>
      </c>
      <c r="B2153" s="117" t="s">
        <v>9339</v>
      </c>
      <c r="C2153" s="117" t="s">
        <v>125</v>
      </c>
      <c r="D2153" s="117">
        <v>3</v>
      </c>
      <c r="E2153" s="117">
        <v>45</v>
      </c>
      <c r="F2153" s="117">
        <v>8.44</v>
      </c>
      <c r="G2153" s="117">
        <v>9.82</v>
      </c>
    </row>
    <row r="2154" spans="1:7" x14ac:dyDescent="0.35">
      <c r="A2154" s="117" t="s">
        <v>9340</v>
      </c>
      <c r="B2154" s="117" t="s">
        <v>9341</v>
      </c>
      <c r="C2154" s="117" t="s">
        <v>125</v>
      </c>
      <c r="D2154" s="117">
        <v>2</v>
      </c>
      <c r="E2154" s="117">
        <v>60</v>
      </c>
      <c r="F2154" s="117">
        <v>8.44</v>
      </c>
      <c r="G2154" s="117">
        <v>9.82</v>
      </c>
    </row>
    <row r="2155" spans="1:7" x14ac:dyDescent="0.35">
      <c r="A2155" s="117" t="s">
        <v>9342</v>
      </c>
      <c r="B2155" s="117" t="s">
        <v>9343</v>
      </c>
      <c r="C2155" s="117" t="s">
        <v>125</v>
      </c>
      <c r="D2155" s="117">
        <v>3</v>
      </c>
      <c r="E2155" s="117">
        <v>240</v>
      </c>
      <c r="F2155" s="117">
        <v>8.44</v>
      </c>
      <c r="G2155" s="117">
        <v>9.82</v>
      </c>
    </row>
    <row r="2156" spans="1:7" x14ac:dyDescent="0.35">
      <c r="A2156" s="117" t="s">
        <v>9344</v>
      </c>
      <c r="B2156" s="117" t="s">
        <v>9345</v>
      </c>
      <c r="C2156" s="117" t="s">
        <v>125</v>
      </c>
      <c r="D2156" s="117">
        <v>3</v>
      </c>
      <c r="E2156" s="117">
        <v>40</v>
      </c>
      <c r="F2156" s="117">
        <v>8.44</v>
      </c>
      <c r="G2156" s="117">
        <v>9.82</v>
      </c>
    </row>
    <row r="2157" spans="1:7" x14ac:dyDescent="0.35">
      <c r="A2157" s="117" t="s">
        <v>9346</v>
      </c>
      <c r="B2157" s="117" t="s">
        <v>9347</v>
      </c>
      <c r="C2157" s="117" t="s">
        <v>125</v>
      </c>
      <c r="D2157" s="117">
        <v>3</v>
      </c>
      <c r="E2157" s="117">
        <v>10</v>
      </c>
      <c r="F2157" s="117">
        <v>8.44</v>
      </c>
      <c r="G2157" s="117">
        <v>9.82</v>
      </c>
    </row>
    <row r="2158" spans="1:7" x14ac:dyDescent="0.35">
      <c r="A2158" s="117" t="s">
        <v>9348</v>
      </c>
      <c r="B2158" s="117" t="s">
        <v>9349</v>
      </c>
      <c r="C2158" s="117" t="s">
        <v>125</v>
      </c>
      <c r="D2158" s="117">
        <v>4</v>
      </c>
      <c r="E2158" s="117">
        <v>104</v>
      </c>
      <c r="F2158" s="117">
        <v>8.44</v>
      </c>
      <c r="G2158" s="117">
        <v>9.82</v>
      </c>
    </row>
    <row r="2159" spans="1:7" x14ac:dyDescent="0.35">
      <c r="A2159" s="117" t="s">
        <v>9350</v>
      </c>
      <c r="B2159" s="117" t="s">
        <v>9351</v>
      </c>
      <c r="C2159" s="117" t="s">
        <v>125</v>
      </c>
      <c r="D2159" s="117">
        <v>4</v>
      </c>
      <c r="E2159" s="117">
        <v>91</v>
      </c>
      <c r="F2159" s="117">
        <v>8.44</v>
      </c>
      <c r="G2159" s="117">
        <v>9.82</v>
      </c>
    </row>
    <row r="2160" spans="1:7" x14ac:dyDescent="0.35">
      <c r="A2160" s="117" t="s">
        <v>9352</v>
      </c>
      <c r="B2160" s="117" t="s">
        <v>9353</v>
      </c>
      <c r="C2160" s="117" t="s">
        <v>125</v>
      </c>
      <c r="D2160" s="117">
        <v>4</v>
      </c>
      <c r="E2160" s="117">
        <v>86</v>
      </c>
      <c r="F2160" s="117">
        <v>8.44</v>
      </c>
      <c r="G2160" s="117">
        <v>9.82</v>
      </c>
    </row>
    <row r="2161" spans="1:7" x14ac:dyDescent="0.35">
      <c r="A2161" s="117" t="s">
        <v>9354</v>
      </c>
      <c r="B2161" s="117" t="s">
        <v>9355</v>
      </c>
      <c r="C2161" s="117" t="s">
        <v>125</v>
      </c>
      <c r="D2161" s="117">
        <v>4</v>
      </c>
      <c r="E2161" s="117">
        <v>60</v>
      </c>
      <c r="F2161" s="117">
        <v>8.44</v>
      </c>
      <c r="G2161" s="117">
        <v>9.82</v>
      </c>
    </row>
    <row r="2162" spans="1:7" x14ac:dyDescent="0.35">
      <c r="A2162" s="117" t="s">
        <v>9356</v>
      </c>
      <c r="B2162" s="117" t="s">
        <v>9357</v>
      </c>
      <c r="C2162" s="117" t="s">
        <v>125</v>
      </c>
      <c r="D2162" s="117">
        <v>3</v>
      </c>
      <c r="E2162" s="117">
        <v>270</v>
      </c>
      <c r="F2162" s="117">
        <v>8.44</v>
      </c>
      <c r="G2162" s="117">
        <v>9.82</v>
      </c>
    </row>
    <row r="2163" spans="1:7" x14ac:dyDescent="0.35">
      <c r="A2163" s="117" t="s">
        <v>9358</v>
      </c>
      <c r="B2163" s="117" t="s">
        <v>9359</v>
      </c>
      <c r="C2163" s="117" t="s">
        <v>125</v>
      </c>
      <c r="D2163" s="117">
        <v>3</v>
      </c>
      <c r="E2163" s="117">
        <v>230</v>
      </c>
      <c r="F2163" s="117">
        <v>8.44</v>
      </c>
      <c r="G2163" s="117">
        <v>9.82</v>
      </c>
    </row>
    <row r="2164" spans="1:7" x14ac:dyDescent="0.35">
      <c r="A2164" s="117" t="s">
        <v>9360</v>
      </c>
      <c r="B2164" s="117" t="s">
        <v>9361</v>
      </c>
      <c r="C2164" s="117" t="s">
        <v>125</v>
      </c>
      <c r="D2164" s="117">
        <v>3</v>
      </c>
      <c r="E2164" s="117">
        <v>200</v>
      </c>
      <c r="F2164" s="117">
        <v>8.44</v>
      </c>
      <c r="G2164" s="117">
        <v>9.82</v>
      </c>
    </row>
    <row r="2165" spans="1:7" x14ac:dyDescent="0.35">
      <c r="A2165" s="117" t="s">
        <v>9362</v>
      </c>
      <c r="B2165" s="117" t="s">
        <v>9363</v>
      </c>
      <c r="C2165" s="117" t="s">
        <v>125</v>
      </c>
      <c r="D2165" s="117">
        <v>3</v>
      </c>
      <c r="E2165" s="117">
        <v>270</v>
      </c>
      <c r="F2165" s="117">
        <v>8.44</v>
      </c>
      <c r="G2165" s="117">
        <v>9.82</v>
      </c>
    </row>
    <row r="2166" spans="1:7" x14ac:dyDescent="0.35">
      <c r="A2166" s="117" t="s">
        <v>9364</v>
      </c>
      <c r="B2166" s="117" t="s">
        <v>9365</v>
      </c>
      <c r="C2166" s="117" t="s">
        <v>125</v>
      </c>
      <c r="D2166" s="117">
        <v>4</v>
      </c>
      <c r="E2166" s="117">
        <v>230</v>
      </c>
      <c r="F2166" s="117">
        <v>8.44</v>
      </c>
      <c r="G2166" s="117">
        <v>9.82</v>
      </c>
    </row>
    <row r="2167" spans="1:7" x14ac:dyDescent="0.35">
      <c r="A2167" s="117" t="s">
        <v>9366</v>
      </c>
      <c r="B2167" s="117" t="s">
        <v>9367</v>
      </c>
      <c r="C2167" s="117" t="s">
        <v>125</v>
      </c>
      <c r="D2167" s="117">
        <v>3</v>
      </c>
      <c r="E2167" s="117">
        <v>270</v>
      </c>
      <c r="F2167" s="117">
        <v>8.44</v>
      </c>
      <c r="G2167" s="117">
        <v>9.82</v>
      </c>
    </row>
    <row r="2168" spans="1:7" x14ac:dyDescent="0.35">
      <c r="A2168" s="117" t="s">
        <v>9368</v>
      </c>
      <c r="B2168" s="117" t="s">
        <v>9343</v>
      </c>
      <c r="C2168" s="117" t="s">
        <v>125</v>
      </c>
      <c r="D2168" s="117">
        <v>3</v>
      </c>
      <c r="E2168" s="117">
        <v>270</v>
      </c>
      <c r="F2168" s="117">
        <v>8.44</v>
      </c>
      <c r="G2168" s="117">
        <v>9.82</v>
      </c>
    </row>
    <row r="2169" spans="1:7" x14ac:dyDescent="0.35">
      <c r="A2169" s="117" t="s">
        <v>9369</v>
      </c>
      <c r="B2169" s="117" t="s">
        <v>9370</v>
      </c>
      <c r="C2169" s="117" t="s">
        <v>125</v>
      </c>
      <c r="D2169" s="117">
        <v>3</v>
      </c>
      <c r="E2169" s="117">
        <v>300</v>
      </c>
      <c r="F2169" s="117">
        <v>8.44</v>
      </c>
      <c r="G2169" s="117">
        <v>9.82</v>
      </c>
    </row>
    <row r="2170" spans="1:7" x14ac:dyDescent="0.35">
      <c r="A2170" s="117" t="s">
        <v>9371</v>
      </c>
      <c r="B2170" s="117" t="s">
        <v>9372</v>
      </c>
      <c r="C2170" s="117" t="s">
        <v>125</v>
      </c>
      <c r="D2170" s="117">
        <v>3</v>
      </c>
      <c r="E2170" s="117">
        <v>300</v>
      </c>
      <c r="F2170" s="117">
        <v>8.44</v>
      </c>
      <c r="G2170" s="117">
        <v>9.82</v>
      </c>
    </row>
    <row r="2171" spans="1:7" x14ac:dyDescent="0.35">
      <c r="A2171" s="117" t="s">
        <v>9373</v>
      </c>
      <c r="B2171" s="117" t="s">
        <v>9374</v>
      </c>
      <c r="C2171" s="117" t="s">
        <v>125</v>
      </c>
      <c r="D2171" s="117">
        <v>3</v>
      </c>
      <c r="E2171" s="117">
        <v>300</v>
      </c>
      <c r="F2171" s="117">
        <v>8.44</v>
      </c>
      <c r="G2171" s="117">
        <v>9.82</v>
      </c>
    </row>
    <row r="2172" spans="1:7" x14ac:dyDescent="0.35">
      <c r="A2172" s="117" t="s">
        <v>9375</v>
      </c>
      <c r="B2172" s="117" t="s">
        <v>9376</v>
      </c>
      <c r="C2172" s="117" t="s">
        <v>125</v>
      </c>
      <c r="D2172" s="117">
        <v>3</v>
      </c>
      <c r="E2172" s="117">
        <v>200</v>
      </c>
      <c r="F2172" s="117">
        <v>8.44</v>
      </c>
      <c r="G2172" s="117">
        <v>9.82</v>
      </c>
    </row>
    <row r="2173" spans="1:7" x14ac:dyDescent="0.35">
      <c r="A2173" s="117" t="s">
        <v>9377</v>
      </c>
      <c r="B2173" s="117" t="s">
        <v>9378</v>
      </c>
      <c r="C2173" s="117" t="s">
        <v>125</v>
      </c>
      <c r="D2173" s="117">
        <v>3</v>
      </c>
      <c r="E2173" s="117">
        <v>200</v>
      </c>
      <c r="F2173" s="117">
        <v>8.44</v>
      </c>
      <c r="G2173" s="117">
        <v>9.82</v>
      </c>
    </row>
    <row r="2174" spans="1:7" x14ac:dyDescent="0.35">
      <c r="A2174" s="117" t="s">
        <v>9379</v>
      </c>
      <c r="B2174" s="117" t="s">
        <v>9380</v>
      </c>
      <c r="C2174" s="117" t="s">
        <v>125</v>
      </c>
      <c r="D2174" s="117">
        <v>3</v>
      </c>
      <c r="E2174" s="117">
        <v>170</v>
      </c>
      <c r="F2174" s="117">
        <v>8.44</v>
      </c>
      <c r="G2174" s="117">
        <v>9.82</v>
      </c>
    </row>
    <row r="2175" spans="1:7" x14ac:dyDescent="0.35">
      <c r="A2175" s="117" t="s">
        <v>9381</v>
      </c>
      <c r="B2175" s="117" t="s">
        <v>9382</v>
      </c>
      <c r="C2175" s="117" t="s">
        <v>125</v>
      </c>
      <c r="D2175" s="117">
        <v>3</v>
      </c>
      <c r="E2175" s="117">
        <v>300</v>
      </c>
      <c r="F2175" s="117">
        <v>8.44</v>
      </c>
      <c r="G2175" s="117">
        <v>9.82</v>
      </c>
    </row>
    <row r="2176" spans="1:7" x14ac:dyDescent="0.35">
      <c r="A2176" s="117" t="s">
        <v>9383</v>
      </c>
      <c r="B2176" s="117" t="s">
        <v>9384</v>
      </c>
      <c r="C2176" s="117" t="s">
        <v>125</v>
      </c>
      <c r="D2176" s="117">
        <v>2</v>
      </c>
      <c r="E2176" s="117">
        <v>40</v>
      </c>
      <c r="F2176" s="117">
        <v>8.44</v>
      </c>
      <c r="G2176" s="117">
        <v>9.82</v>
      </c>
    </row>
    <row r="2177" spans="1:7" x14ac:dyDescent="0.35">
      <c r="A2177" s="117" t="s">
        <v>9385</v>
      </c>
      <c r="B2177" s="117" t="s">
        <v>9386</v>
      </c>
      <c r="C2177" s="117" t="s">
        <v>125</v>
      </c>
      <c r="D2177" s="117">
        <v>2</v>
      </c>
      <c r="E2177" s="117">
        <v>50</v>
      </c>
      <c r="F2177" s="117">
        <v>8.44</v>
      </c>
      <c r="G2177" s="117">
        <v>9.82</v>
      </c>
    </row>
    <row r="2178" spans="1:7" x14ac:dyDescent="0.35">
      <c r="A2178" s="117" t="s">
        <v>9387</v>
      </c>
      <c r="B2178" s="117" t="s">
        <v>9388</v>
      </c>
      <c r="C2178" s="117" t="s">
        <v>125</v>
      </c>
      <c r="D2178" s="117">
        <v>2</v>
      </c>
      <c r="E2178" s="117">
        <v>40</v>
      </c>
      <c r="F2178" s="117">
        <v>8.44</v>
      </c>
      <c r="G2178" s="117">
        <v>9.82</v>
      </c>
    </row>
    <row r="2179" spans="1:7" x14ac:dyDescent="0.35">
      <c r="A2179" s="117" t="s">
        <v>9389</v>
      </c>
      <c r="B2179" s="117" t="s">
        <v>9390</v>
      </c>
      <c r="C2179" s="117" t="s">
        <v>125</v>
      </c>
      <c r="D2179" s="117">
        <v>1</v>
      </c>
      <c r="E2179" s="117">
        <v>125</v>
      </c>
      <c r="F2179" s="117">
        <v>8.44</v>
      </c>
      <c r="G2179" s="117">
        <v>9.82</v>
      </c>
    </row>
    <row r="2180" spans="1:7" x14ac:dyDescent="0.35">
      <c r="A2180" s="117" t="s">
        <v>9391</v>
      </c>
      <c r="B2180" s="117" t="s">
        <v>9392</v>
      </c>
      <c r="C2180" s="117" t="s">
        <v>125</v>
      </c>
      <c r="D2180" s="117">
        <v>2</v>
      </c>
      <c r="E2180" s="117">
        <v>20</v>
      </c>
      <c r="F2180" s="117">
        <v>8.44</v>
      </c>
      <c r="G2180" s="117">
        <v>9.82</v>
      </c>
    </row>
    <row r="2181" spans="1:7" x14ac:dyDescent="0.35">
      <c r="A2181" s="117" t="s">
        <v>9393</v>
      </c>
      <c r="B2181" s="117" t="s">
        <v>9394</v>
      </c>
      <c r="C2181" s="117" t="s">
        <v>125</v>
      </c>
      <c r="D2181" s="117">
        <v>2</v>
      </c>
      <c r="E2181" s="117">
        <v>20</v>
      </c>
      <c r="F2181" s="117">
        <v>8.44</v>
      </c>
      <c r="G2181" s="117">
        <v>9.82</v>
      </c>
    </row>
    <row r="2182" spans="1:7" x14ac:dyDescent="0.35">
      <c r="A2182" s="117" t="s">
        <v>9395</v>
      </c>
      <c r="B2182" s="117" t="s">
        <v>9396</v>
      </c>
      <c r="C2182" s="117" t="s">
        <v>125</v>
      </c>
      <c r="D2182" s="117">
        <v>3</v>
      </c>
      <c r="E2182" s="117">
        <v>150</v>
      </c>
      <c r="F2182" s="117">
        <v>8.44</v>
      </c>
      <c r="G2182" s="117">
        <v>9.82</v>
      </c>
    </row>
    <row r="2183" spans="1:7" x14ac:dyDescent="0.35">
      <c r="A2183" s="117" t="s">
        <v>9397</v>
      </c>
      <c r="B2183" s="117" t="s">
        <v>9398</v>
      </c>
      <c r="C2183" s="117" t="s">
        <v>125</v>
      </c>
      <c r="D2183" s="117">
        <v>3</v>
      </c>
      <c r="E2183" s="117">
        <v>104</v>
      </c>
      <c r="F2183" s="117">
        <v>8.44</v>
      </c>
      <c r="G2183" s="117">
        <v>9.82</v>
      </c>
    </row>
    <row r="2184" spans="1:7" x14ac:dyDescent="0.35">
      <c r="A2184" s="117" t="s">
        <v>9399</v>
      </c>
      <c r="B2184" s="117" t="s">
        <v>9400</v>
      </c>
      <c r="C2184" s="117" t="s">
        <v>125</v>
      </c>
      <c r="D2184" s="117">
        <v>3</v>
      </c>
      <c r="E2184" s="117">
        <v>325</v>
      </c>
      <c r="F2184" s="117">
        <v>8.44</v>
      </c>
      <c r="G2184" s="117">
        <v>9.82</v>
      </c>
    </row>
    <row r="2185" spans="1:7" x14ac:dyDescent="0.35">
      <c r="A2185" s="117" t="s">
        <v>9401</v>
      </c>
      <c r="B2185" s="117" t="s">
        <v>9402</v>
      </c>
      <c r="C2185" s="117" t="s">
        <v>125</v>
      </c>
      <c r="D2185" s="117">
        <v>3</v>
      </c>
      <c r="E2185" s="117">
        <v>325</v>
      </c>
      <c r="F2185" s="117">
        <v>8.44</v>
      </c>
      <c r="G2185" s="117">
        <v>9.82</v>
      </c>
    </row>
    <row r="2186" spans="1:7" x14ac:dyDescent="0.35">
      <c r="A2186" s="117" t="s">
        <v>9403</v>
      </c>
      <c r="B2186" s="117" t="s">
        <v>9404</v>
      </c>
      <c r="C2186" s="117" t="s">
        <v>125</v>
      </c>
      <c r="D2186" s="117">
        <v>2</v>
      </c>
      <c r="E2186" s="117">
        <v>60</v>
      </c>
      <c r="F2186" s="117">
        <v>8.44</v>
      </c>
      <c r="G2186" s="117">
        <v>9.82</v>
      </c>
    </row>
    <row r="2187" spans="1:7" x14ac:dyDescent="0.35">
      <c r="A2187" s="117" t="s">
        <v>9405</v>
      </c>
      <c r="B2187" s="117" t="s">
        <v>9406</v>
      </c>
      <c r="C2187" s="117" t="s">
        <v>125</v>
      </c>
      <c r="D2187" s="117">
        <v>2</v>
      </c>
      <c r="E2187" s="117">
        <v>60</v>
      </c>
      <c r="F2187" s="117">
        <v>8.44</v>
      </c>
      <c r="G2187" s="117">
        <v>9.82</v>
      </c>
    </row>
    <row r="2188" spans="1:7" x14ac:dyDescent="0.35">
      <c r="A2188" s="117" t="s">
        <v>9407</v>
      </c>
      <c r="B2188" s="117" t="s">
        <v>9408</v>
      </c>
      <c r="C2188" s="117" t="s">
        <v>125</v>
      </c>
      <c r="D2188" s="117">
        <v>2</v>
      </c>
      <c r="E2188" s="117">
        <v>60</v>
      </c>
      <c r="F2188" s="117">
        <v>8.44</v>
      </c>
      <c r="G2188" s="117">
        <v>9.82</v>
      </c>
    </row>
    <row r="2189" spans="1:7" x14ac:dyDescent="0.35">
      <c r="A2189" s="117" t="s">
        <v>9409</v>
      </c>
      <c r="B2189" s="117" t="s">
        <v>9410</v>
      </c>
      <c r="C2189" s="117" t="s">
        <v>125</v>
      </c>
      <c r="D2189" s="117">
        <v>1</v>
      </c>
      <c r="E2189" s="117">
        <v>20</v>
      </c>
      <c r="F2189" s="117">
        <v>8.44</v>
      </c>
      <c r="G2189" s="117">
        <v>9.82</v>
      </c>
    </row>
    <row r="2190" spans="1:7" x14ac:dyDescent="0.35">
      <c r="A2190" s="117" t="s">
        <v>9411</v>
      </c>
      <c r="B2190" s="117" t="s">
        <v>9412</v>
      </c>
      <c r="C2190" s="117" t="s">
        <v>125</v>
      </c>
      <c r="D2190" s="117">
        <v>1</v>
      </c>
      <c r="E2190" s="117">
        <v>60</v>
      </c>
      <c r="F2190" s="117">
        <v>8.44</v>
      </c>
      <c r="G2190" s="117">
        <v>9.82</v>
      </c>
    </row>
    <row r="2191" spans="1:7" x14ac:dyDescent="0.35">
      <c r="A2191" s="117" t="s">
        <v>9413</v>
      </c>
      <c r="B2191" s="117" t="s">
        <v>9414</v>
      </c>
      <c r="C2191" s="117" t="s">
        <v>125</v>
      </c>
      <c r="D2191" s="117">
        <v>1</v>
      </c>
      <c r="E2191" s="117">
        <v>50</v>
      </c>
      <c r="F2191" s="117">
        <v>8.44</v>
      </c>
      <c r="G2191" s="117">
        <v>9.82</v>
      </c>
    </row>
    <row r="2192" spans="1:7" x14ac:dyDescent="0.35">
      <c r="A2192" s="117" t="s">
        <v>9415</v>
      </c>
      <c r="B2192" s="117" t="s">
        <v>9416</v>
      </c>
      <c r="C2192" s="117" t="s">
        <v>125</v>
      </c>
      <c r="D2192" s="117">
        <v>1</v>
      </c>
      <c r="E2192" s="117">
        <v>50</v>
      </c>
      <c r="F2192" s="117">
        <v>8.44</v>
      </c>
      <c r="G2192" s="117">
        <v>9.82</v>
      </c>
    </row>
    <row r="2193" spans="1:7" x14ac:dyDescent="0.35">
      <c r="A2193" s="117" t="s">
        <v>9417</v>
      </c>
      <c r="B2193" s="117" t="s">
        <v>9418</v>
      </c>
      <c r="C2193" s="117" t="s">
        <v>125</v>
      </c>
      <c r="D2193" s="117">
        <v>1</v>
      </c>
      <c r="E2193" s="117">
        <v>50</v>
      </c>
      <c r="F2193" s="117">
        <v>8.44</v>
      </c>
      <c r="G2193" s="117">
        <v>9.82</v>
      </c>
    </row>
    <row r="2194" spans="1:7" x14ac:dyDescent="0.35">
      <c r="A2194" s="117" t="s">
        <v>9419</v>
      </c>
      <c r="B2194" s="117" t="s">
        <v>9420</v>
      </c>
      <c r="C2194" s="117" t="s">
        <v>125</v>
      </c>
      <c r="D2194" s="117">
        <v>2</v>
      </c>
      <c r="E2194" s="117">
        <v>90</v>
      </c>
      <c r="F2194" s="117">
        <v>8.44</v>
      </c>
      <c r="G2194" s="117">
        <v>9.82</v>
      </c>
    </row>
    <row r="2195" spans="1:7" x14ac:dyDescent="0.35">
      <c r="A2195" s="117" t="s">
        <v>9421</v>
      </c>
      <c r="B2195" s="117" t="s">
        <v>9422</v>
      </c>
      <c r="C2195" s="117" t="s">
        <v>125</v>
      </c>
      <c r="D2195" s="117">
        <v>1</v>
      </c>
      <c r="E2195" s="117">
        <v>100</v>
      </c>
      <c r="F2195" s="117">
        <v>8.44</v>
      </c>
      <c r="G2195" s="117">
        <v>9.82</v>
      </c>
    </row>
    <row r="2196" spans="1:7" x14ac:dyDescent="0.35">
      <c r="A2196" s="117" t="s">
        <v>9423</v>
      </c>
      <c r="B2196" s="117" t="s">
        <v>9424</v>
      </c>
      <c r="C2196" s="117" t="s">
        <v>125</v>
      </c>
      <c r="D2196" s="117">
        <v>3</v>
      </c>
      <c r="E2196" s="117">
        <v>40</v>
      </c>
      <c r="F2196" s="117">
        <v>8.44</v>
      </c>
      <c r="G2196" s="117">
        <v>9.82</v>
      </c>
    </row>
    <row r="2197" spans="1:7" x14ac:dyDescent="0.35">
      <c r="A2197" s="117" t="s">
        <v>9425</v>
      </c>
      <c r="B2197" s="117" t="s">
        <v>9426</v>
      </c>
      <c r="C2197" s="117" t="s">
        <v>125</v>
      </c>
      <c r="D2197" s="117">
        <v>3</v>
      </c>
      <c r="E2197" s="117">
        <v>240</v>
      </c>
      <c r="F2197" s="117">
        <v>8.44</v>
      </c>
      <c r="G2197" s="117">
        <v>9.82</v>
      </c>
    </row>
    <row r="2198" spans="1:7" x14ac:dyDescent="0.35">
      <c r="A2198" s="117" t="s">
        <v>9427</v>
      </c>
      <c r="B2198" s="117" t="s">
        <v>9428</v>
      </c>
      <c r="C2198" s="117" t="s">
        <v>125</v>
      </c>
      <c r="D2198" s="117">
        <v>3</v>
      </c>
      <c r="E2198" s="117">
        <v>20</v>
      </c>
      <c r="F2198" s="117">
        <v>8.44</v>
      </c>
      <c r="G2198" s="117">
        <v>9.82</v>
      </c>
    </row>
    <row r="2199" spans="1:7" x14ac:dyDescent="0.35">
      <c r="A2199" s="117" t="s">
        <v>9429</v>
      </c>
      <c r="B2199" s="117" t="s">
        <v>9430</v>
      </c>
      <c r="C2199" s="117" t="s">
        <v>125</v>
      </c>
      <c r="D2199" s="117">
        <v>3</v>
      </c>
      <c r="E2199" s="117">
        <v>350</v>
      </c>
      <c r="F2199" s="117">
        <v>8.44</v>
      </c>
      <c r="G2199" s="117">
        <v>9.82</v>
      </c>
    </row>
    <row r="2200" spans="1:7" x14ac:dyDescent="0.35">
      <c r="A2200" s="117" t="s">
        <v>9431</v>
      </c>
      <c r="B2200" s="117" t="s">
        <v>9432</v>
      </c>
      <c r="C2200" s="117" t="s">
        <v>125</v>
      </c>
      <c r="D2200" s="117">
        <v>3</v>
      </c>
      <c r="E2200" s="117">
        <v>220</v>
      </c>
      <c r="F2200" s="117">
        <v>8.44</v>
      </c>
      <c r="G2200" s="117">
        <v>9.82</v>
      </c>
    </row>
    <row r="2201" spans="1:7" x14ac:dyDescent="0.35">
      <c r="A2201" s="117" t="s">
        <v>9433</v>
      </c>
      <c r="B2201" s="117" t="s">
        <v>9434</v>
      </c>
      <c r="C2201" s="117" t="s">
        <v>125</v>
      </c>
      <c r="D2201" s="117">
        <v>2</v>
      </c>
      <c r="E2201" s="117">
        <v>160</v>
      </c>
      <c r="F2201" s="117">
        <v>8.44</v>
      </c>
      <c r="G2201" s="117">
        <v>9.82</v>
      </c>
    </row>
    <row r="2202" spans="1:7" x14ac:dyDescent="0.35">
      <c r="A2202" s="117" t="s">
        <v>9435</v>
      </c>
      <c r="B2202" s="117" t="s">
        <v>9436</v>
      </c>
      <c r="C2202" s="117" t="s">
        <v>125</v>
      </c>
      <c r="D2202" s="117">
        <v>2</v>
      </c>
      <c r="E2202" s="117">
        <v>160</v>
      </c>
      <c r="F2202" s="117">
        <v>8.44</v>
      </c>
      <c r="G2202" s="117">
        <v>9.82</v>
      </c>
    </row>
    <row r="2203" spans="1:7" x14ac:dyDescent="0.35">
      <c r="A2203" s="117" t="s">
        <v>9437</v>
      </c>
      <c r="B2203" s="117" t="s">
        <v>9438</v>
      </c>
      <c r="C2203" s="117" t="s">
        <v>125</v>
      </c>
      <c r="D2203" s="117">
        <v>2</v>
      </c>
      <c r="E2203" s="117">
        <v>160</v>
      </c>
      <c r="F2203" s="117">
        <v>8.44</v>
      </c>
      <c r="G2203" s="117">
        <v>9.82</v>
      </c>
    </row>
    <row r="2204" spans="1:7" x14ac:dyDescent="0.35">
      <c r="A2204" s="117" t="s">
        <v>9439</v>
      </c>
      <c r="B2204" s="117" t="s">
        <v>9438</v>
      </c>
      <c r="C2204" s="117" t="s">
        <v>125</v>
      </c>
      <c r="D2204" s="117">
        <v>2</v>
      </c>
      <c r="E2204" s="117">
        <v>80</v>
      </c>
      <c r="F2204" s="117">
        <v>8.44</v>
      </c>
      <c r="G2204" s="117">
        <v>9.82</v>
      </c>
    </row>
    <row r="2205" spans="1:7" x14ac:dyDescent="0.35">
      <c r="A2205" s="117" t="s">
        <v>9440</v>
      </c>
      <c r="B2205" s="117" t="s">
        <v>9441</v>
      </c>
      <c r="C2205" s="117" t="s">
        <v>125</v>
      </c>
      <c r="D2205" s="117">
        <v>3</v>
      </c>
      <c r="E2205" s="117">
        <v>255</v>
      </c>
      <c r="F2205" s="117">
        <v>8.44</v>
      </c>
      <c r="G2205" s="117">
        <v>9.82</v>
      </c>
    </row>
    <row r="2206" spans="1:7" x14ac:dyDescent="0.35">
      <c r="A2206" s="117" t="s">
        <v>9442</v>
      </c>
      <c r="B2206" s="117" t="s">
        <v>9443</v>
      </c>
      <c r="C2206" s="117" t="s">
        <v>125</v>
      </c>
      <c r="D2206" s="117">
        <v>3</v>
      </c>
      <c r="E2206" s="117">
        <v>150</v>
      </c>
      <c r="F2206" s="117">
        <v>8.44</v>
      </c>
      <c r="G2206" s="117">
        <v>9.82</v>
      </c>
    </row>
    <row r="2207" spans="1:7" x14ac:dyDescent="0.35">
      <c r="A2207" s="117" t="s">
        <v>9444</v>
      </c>
      <c r="B2207" s="117" t="s">
        <v>9445</v>
      </c>
      <c r="C2207" s="117" t="s">
        <v>125</v>
      </c>
      <c r="D2207" s="117">
        <v>3</v>
      </c>
      <c r="E2207" s="117">
        <v>150</v>
      </c>
      <c r="F2207" s="117">
        <v>8.44</v>
      </c>
      <c r="G2207" s="117">
        <v>9.82</v>
      </c>
    </row>
    <row r="2208" spans="1:7" x14ac:dyDescent="0.35">
      <c r="A2208" s="117" t="s">
        <v>9446</v>
      </c>
      <c r="B2208" s="117" t="s">
        <v>9447</v>
      </c>
      <c r="C2208" s="117" t="s">
        <v>125</v>
      </c>
      <c r="D2208" s="117">
        <v>2</v>
      </c>
      <c r="E2208" s="117">
        <v>100</v>
      </c>
      <c r="F2208" s="117">
        <v>8.44</v>
      </c>
      <c r="G2208" s="117">
        <v>9.82</v>
      </c>
    </row>
    <row r="2209" spans="1:7" x14ac:dyDescent="0.35">
      <c r="A2209" s="117" t="s">
        <v>9448</v>
      </c>
      <c r="B2209" s="117" t="s">
        <v>9449</v>
      </c>
      <c r="C2209" s="117" t="s">
        <v>125</v>
      </c>
      <c r="D2209" s="117">
        <v>2</v>
      </c>
      <c r="E2209" s="117">
        <v>100</v>
      </c>
      <c r="F2209" s="117">
        <v>8.44</v>
      </c>
      <c r="G2209" s="117">
        <v>9.82</v>
      </c>
    </row>
    <row r="2210" spans="1:7" x14ac:dyDescent="0.35">
      <c r="A2210" s="117" t="s">
        <v>9450</v>
      </c>
      <c r="B2210" s="117" t="s">
        <v>9451</v>
      </c>
      <c r="C2210" s="117" t="s">
        <v>125</v>
      </c>
      <c r="D2210" s="117">
        <v>3</v>
      </c>
      <c r="E2210" s="117">
        <v>100</v>
      </c>
      <c r="F2210" s="117">
        <v>8.44</v>
      </c>
      <c r="G2210" s="117">
        <v>9.82</v>
      </c>
    </row>
    <row r="2211" spans="1:7" x14ac:dyDescent="0.35">
      <c r="A2211" s="117" t="s">
        <v>9452</v>
      </c>
      <c r="B2211" s="117" t="s">
        <v>9133</v>
      </c>
      <c r="C2211" s="117" t="s">
        <v>125</v>
      </c>
      <c r="D2211" s="117">
        <v>3</v>
      </c>
      <c r="E2211" s="117">
        <v>100</v>
      </c>
      <c r="F2211" s="117">
        <v>8.44</v>
      </c>
      <c r="G2211" s="117">
        <v>9.82</v>
      </c>
    </row>
    <row r="2212" spans="1:7" x14ac:dyDescent="0.35">
      <c r="A2212" s="117" t="s">
        <v>9453</v>
      </c>
      <c r="B2212" s="117" t="s">
        <v>9454</v>
      </c>
      <c r="C2212" s="117" t="s">
        <v>125</v>
      </c>
      <c r="D2212" s="117">
        <v>1</v>
      </c>
      <c r="E2212" s="117">
        <v>60</v>
      </c>
      <c r="F2212" s="117">
        <v>8.44</v>
      </c>
      <c r="G2212" s="117">
        <v>9.82</v>
      </c>
    </row>
    <row r="2213" spans="1:7" x14ac:dyDescent="0.35">
      <c r="A2213" s="117" t="s">
        <v>9455</v>
      </c>
      <c r="B2213" s="117" t="s">
        <v>9456</v>
      </c>
      <c r="C2213" s="117" t="s">
        <v>125</v>
      </c>
      <c r="D2213" s="117">
        <v>2</v>
      </c>
      <c r="E2213" s="117">
        <v>60</v>
      </c>
      <c r="F2213" s="117">
        <v>8.44</v>
      </c>
      <c r="G2213" s="117">
        <v>9.82</v>
      </c>
    </row>
    <row r="2214" spans="1:7" x14ac:dyDescent="0.35">
      <c r="A2214" s="117" t="s">
        <v>9457</v>
      </c>
      <c r="B2214" s="117" t="s">
        <v>9458</v>
      </c>
      <c r="C2214" s="117" t="s">
        <v>125</v>
      </c>
      <c r="D2214" s="117">
        <v>3</v>
      </c>
      <c r="E2214" s="117">
        <v>60</v>
      </c>
      <c r="F2214" s="117">
        <v>8.44</v>
      </c>
      <c r="G2214" s="117">
        <v>9.82</v>
      </c>
    </row>
    <row r="2215" spans="1:7" x14ac:dyDescent="0.35">
      <c r="A2215" s="117" t="s">
        <v>9459</v>
      </c>
      <c r="B2215" s="117" t="s">
        <v>9460</v>
      </c>
      <c r="C2215" s="117" t="s">
        <v>125</v>
      </c>
      <c r="D2215" s="117">
        <v>3</v>
      </c>
      <c r="E2215" s="117">
        <v>265</v>
      </c>
      <c r="F2215" s="117">
        <v>8.44</v>
      </c>
      <c r="G2215" s="117">
        <v>9.82</v>
      </c>
    </row>
    <row r="2216" spans="1:7" x14ac:dyDescent="0.35">
      <c r="A2216" s="117" t="s">
        <v>9461</v>
      </c>
      <c r="B2216" s="117" t="s">
        <v>9462</v>
      </c>
      <c r="C2216" s="117" t="s">
        <v>125</v>
      </c>
      <c r="D2216" s="117">
        <v>3</v>
      </c>
      <c r="E2216" s="117">
        <v>260</v>
      </c>
      <c r="F2216" s="117">
        <v>8.44</v>
      </c>
      <c r="G2216" s="117">
        <v>9.82</v>
      </c>
    </row>
    <row r="2217" spans="1:7" x14ac:dyDescent="0.35">
      <c r="A2217" s="117" t="s">
        <v>9463</v>
      </c>
      <c r="B2217" s="117" t="s">
        <v>9464</v>
      </c>
      <c r="C2217" s="117" t="s">
        <v>125</v>
      </c>
      <c r="D2217" s="117">
        <v>3</v>
      </c>
      <c r="E2217" s="117">
        <v>265</v>
      </c>
      <c r="F2217" s="117">
        <v>8.44</v>
      </c>
      <c r="G2217" s="117">
        <v>9.82</v>
      </c>
    </row>
    <row r="2218" spans="1:7" x14ac:dyDescent="0.35">
      <c r="A2218" s="117" t="s">
        <v>9465</v>
      </c>
      <c r="B2218" s="117" t="s">
        <v>9466</v>
      </c>
      <c r="C2218" s="117" t="s">
        <v>125</v>
      </c>
      <c r="D2218" s="117">
        <v>3</v>
      </c>
      <c r="E2218" s="117">
        <v>300</v>
      </c>
      <c r="F2218" s="117">
        <v>8.44</v>
      </c>
      <c r="G2218" s="117">
        <v>9.82</v>
      </c>
    </row>
    <row r="2219" spans="1:7" x14ac:dyDescent="0.35">
      <c r="A2219" s="117" t="s">
        <v>9467</v>
      </c>
      <c r="B2219" s="117" t="s">
        <v>9468</v>
      </c>
      <c r="C2219" s="117" t="s">
        <v>125</v>
      </c>
      <c r="D2219" s="117">
        <v>3</v>
      </c>
      <c r="E2219" s="117">
        <v>175</v>
      </c>
      <c r="F2219" s="117">
        <v>8.44</v>
      </c>
      <c r="G2219" s="117">
        <v>9.82</v>
      </c>
    </row>
    <row r="2220" spans="1:7" x14ac:dyDescent="0.35">
      <c r="A2220" s="117" t="s">
        <v>9469</v>
      </c>
      <c r="B2220" s="117" t="s">
        <v>9470</v>
      </c>
      <c r="C2220" s="117" t="s">
        <v>125</v>
      </c>
      <c r="D2220" s="117">
        <v>3</v>
      </c>
      <c r="E2220" s="117">
        <v>185</v>
      </c>
      <c r="F2220" s="117">
        <v>8.44</v>
      </c>
      <c r="G2220" s="117">
        <v>9.82</v>
      </c>
    </row>
    <row r="2221" spans="1:7" x14ac:dyDescent="0.35">
      <c r="A2221" s="117" t="s">
        <v>9471</v>
      </c>
      <c r="B2221" s="117" t="s">
        <v>9472</v>
      </c>
      <c r="C2221" s="117" t="s">
        <v>125</v>
      </c>
      <c r="D2221" s="117">
        <v>2</v>
      </c>
      <c r="E2221" s="117">
        <v>150</v>
      </c>
      <c r="F2221" s="117">
        <v>8.44</v>
      </c>
      <c r="G2221" s="117">
        <v>9.82</v>
      </c>
    </row>
    <row r="2222" spans="1:7" x14ac:dyDescent="0.35">
      <c r="A2222" s="117" t="s">
        <v>9473</v>
      </c>
      <c r="B2222" s="117" t="s">
        <v>9474</v>
      </c>
      <c r="C2222" s="117" t="s">
        <v>125</v>
      </c>
      <c r="D2222" s="117">
        <v>2</v>
      </c>
      <c r="E2222" s="117">
        <v>120</v>
      </c>
      <c r="F2222" s="117">
        <v>8.44</v>
      </c>
      <c r="G2222" s="117">
        <v>9.82</v>
      </c>
    </row>
    <row r="2223" spans="1:7" x14ac:dyDescent="0.35">
      <c r="A2223" s="117" t="s">
        <v>9475</v>
      </c>
      <c r="B2223" s="117" t="s">
        <v>9476</v>
      </c>
      <c r="C2223" s="117" t="s">
        <v>125</v>
      </c>
      <c r="D2223" s="117">
        <v>3</v>
      </c>
      <c r="E2223" s="117">
        <v>160</v>
      </c>
      <c r="F2223" s="117">
        <v>8.44</v>
      </c>
      <c r="G2223" s="117">
        <v>9.82</v>
      </c>
    </row>
    <row r="2224" spans="1:7" x14ac:dyDescent="0.35">
      <c r="A2224" s="117" t="s">
        <v>9477</v>
      </c>
      <c r="B2224" s="117" t="s">
        <v>9478</v>
      </c>
      <c r="C2224" s="117" t="s">
        <v>125</v>
      </c>
      <c r="D2224" s="117">
        <v>3</v>
      </c>
      <c r="E2224" s="117">
        <v>160</v>
      </c>
      <c r="F2224" s="117">
        <v>8.44</v>
      </c>
      <c r="G2224" s="117">
        <v>9.82</v>
      </c>
    </row>
    <row r="2225" spans="1:7" x14ac:dyDescent="0.35">
      <c r="A2225" s="117" t="s">
        <v>9479</v>
      </c>
      <c r="B2225" s="117" t="s">
        <v>9480</v>
      </c>
      <c r="C2225" s="117" t="s">
        <v>125</v>
      </c>
      <c r="D2225" s="117">
        <v>3</v>
      </c>
      <c r="E2225" s="117">
        <v>220</v>
      </c>
      <c r="F2225" s="117">
        <v>8.44</v>
      </c>
      <c r="G2225" s="117">
        <v>9.82</v>
      </c>
    </row>
    <row r="2226" spans="1:7" x14ac:dyDescent="0.35">
      <c r="A2226" s="117" t="s">
        <v>9481</v>
      </c>
      <c r="B2226" s="117" t="s">
        <v>9482</v>
      </c>
      <c r="C2226" s="117" t="s">
        <v>125</v>
      </c>
      <c r="D2226" s="117">
        <v>3</v>
      </c>
      <c r="E2226" s="117">
        <v>220</v>
      </c>
      <c r="F2226" s="117">
        <v>8.44</v>
      </c>
      <c r="G2226" s="117">
        <v>9.82</v>
      </c>
    </row>
    <row r="2227" spans="1:7" x14ac:dyDescent="0.35">
      <c r="A2227" s="117" t="s">
        <v>9483</v>
      </c>
      <c r="B2227" s="117" t="s">
        <v>9484</v>
      </c>
      <c r="C2227" s="117" t="s">
        <v>125</v>
      </c>
      <c r="D2227" s="117">
        <v>3</v>
      </c>
      <c r="E2227" s="117">
        <v>100</v>
      </c>
      <c r="F2227" s="117">
        <v>8.44</v>
      </c>
      <c r="G2227" s="117">
        <v>9.82</v>
      </c>
    </row>
    <row r="2228" spans="1:7" x14ac:dyDescent="0.35">
      <c r="A2228" s="117" t="s">
        <v>9485</v>
      </c>
      <c r="B2228" s="117" t="s">
        <v>9486</v>
      </c>
      <c r="C2228" s="117" t="s">
        <v>125</v>
      </c>
      <c r="D2228" s="117">
        <v>3</v>
      </c>
      <c r="E2228" s="117">
        <v>150</v>
      </c>
      <c r="F2228" s="117">
        <v>8.44</v>
      </c>
      <c r="G2228" s="117">
        <v>9.82</v>
      </c>
    </row>
    <row r="2229" spans="1:7" x14ac:dyDescent="0.35">
      <c r="A2229" s="117" t="s">
        <v>9487</v>
      </c>
      <c r="B2229" s="117" t="s">
        <v>9488</v>
      </c>
      <c r="C2229" s="117" t="s">
        <v>125</v>
      </c>
      <c r="D2229" s="117">
        <v>3</v>
      </c>
      <c r="E2229" s="117">
        <v>175</v>
      </c>
      <c r="F2229" s="117">
        <v>8.44</v>
      </c>
      <c r="G2229" s="117">
        <v>9.82</v>
      </c>
    </row>
    <row r="2230" spans="1:7" x14ac:dyDescent="0.35">
      <c r="A2230" s="117" t="s">
        <v>9489</v>
      </c>
      <c r="B2230" s="117" t="s">
        <v>9490</v>
      </c>
      <c r="C2230" s="117" t="s">
        <v>125</v>
      </c>
      <c r="D2230" s="117">
        <v>3</v>
      </c>
      <c r="E2230" s="117">
        <v>225</v>
      </c>
      <c r="F2230" s="117">
        <v>8.44</v>
      </c>
      <c r="G2230" s="117">
        <v>9.82</v>
      </c>
    </row>
    <row r="2231" spans="1:7" x14ac:dyDescent="0.35">
      <c r="A2231" s="117" t="s">
        <v>9491</v>
      </c>
      <c r="B2231" s="117" t="s">
        <v>9492</v>
      </c>
      <c r="C2231" s="117" t="s">
        <v>125</v>
      </c>
      <c r="D2231" s="117">
        <v>3</v>
      </c>
      <c r="E2231" s="117">
        <v>120</v>
      </c>
      <c r="F2231" s="117">
        <v>8.44</v>
      </c>
      <c r="G2231" s="117">
        <v>9.82</v>
      </c>
    </row>
    <row r="2232" spans="1:7" x14ac:dyDescent="0.35">
      <c r="A2232" s="117" t="s">
        <v>9493</v>
      </c>
      <c r="B2232" s="117" t="s">
        <v>9494</v>
      </c>
      <c r="C2232" s="117" t="s">
        <v>125</v>
      </c>
      <c r="D2232" s="117">
        <v>3</v>
      </c>
      <c r="E2232" s="117">
        <v>150</v>
      </c>
      <c r="F2232" s="117">
        <v>8.44</v>
      </c>
      <c r="G2232" s="117">
        <v>9.82</v>
      </c>
    </row>
    <row r="2233" spans="1:7" x14ac:dyDescent="0.35">
      <c r="A2233" s="117" t="s">
        <v>9495</v>
      </c>
      <c r="B2233" s="117" t="s">
        <v>9496</v>
      </c>
      <c r="C2233" s="117" t="s">
        <v>125</v>
      </c>
      <c r="D2233" s="117">
        <v>3</v>
      </c>
      <c r="E2233" s="117">
        <v>300</v>
      </c>
      <c r="F2233" s="117">
        <v>8.44</v>
      </c>
      <c r="G2233" s="117">
        <v>9.82</v>
      </c>
    </row>
    <row r="2234" spans="1:7" x14ac:dyDescent="0.35">
      <c r="A2234" s="117" t="s">
        <v>9497</v>
      </c>
      <c r="B2234" s="117" t="s">
        <v>9498</v>
      </c>
      <c r="C2234" s="117" t="s">
        <v>125</v>
      </c>
      <c r="D2234" s="117">
        <v>3</v>
      </c>
      <c r="E2234" s="117">
        <v>75</v>
      </c>
      <c r="F2234" s="117">
        <v>8.44</v>
      </c>
      <c r="G2234" s="117">
        <v>9.82</v>
      </c>
    </row>
    <row r="2235" spans="1:7" x14ac:dyDescent="0.35">
      <c r="A2235" s="117" t="s">
        <v>9499</v>
      </c>
      <c r="B2235" s="117" t="s">
        <v>9500</v>
      </c>
      <c r="C2235" s="117" t="s">
        <v>125</v>
      </c>
      <c r="D2235" s="117">
        <v>3</v>
      </c>
      <c r="E2235" s="117">
        <v>300</v>
      </c>
      <c r="F2235" s="117">
        <v>8.44</v>
      </c>
      <c r="G2235" s="117">
        <v>9.82</v>
      </c>
    </row>
    <row r="2236" spans="1:7" x14ac:dyDescent="0.35">
      <c r="A2236" s="117" t="s">
        <v>9501</v>
      </c>
      <c r="B2236" s="117" t="s">
        <v>9502</v>
      </c>
      <c r="C2236" s="117" t="s">
        <v>125</v>
      </c>
      <c r="D2236" s="117">
        <v>2</v>
      </c>
      <c r="E2236" s="117">
        <v>150</v>
      </c>
      <c r="F2236" s="117">
        <v>8.44</v>
      </c>
      <c r="G2236" s="117">
        <v>9.82</v>
      </c>
    </row>
    <row r="2237" spans="1:7" x14ac:dyDescent="0.35">
      <c r="A2237" s="117" t="s">
        <v>9503</v>
      </c>
      <c r="B2237" s="117" t="s">
        <v>9504</v>
      </c>
      <c r="C2237" s="117" t="s">
        <v>125</v>
      </c>
      <c r="D2237" s="117">
        <v>3</v>
      </c>
      <c r="E2237" s="117">
        <v>200</v>
      </c>
      <c r="F2237" s="117">
        <v>8.44</v>
      </c>
      <c r="G2237" s="117">
        <v>9.82</v>
      </c>
    </row>
    <row r="2238" spans="1:7" x14ac:dyDescent="0.35">
      <c r="A2238" s="117" t="s">
        <v>9505</v>
      </c>
      <c r="B2238" s="117" t="s">
        <v>9506</v>
      </c>
      <c r="C2238" s="117" t="s">
        <v>125</v>
      </c>
      <c r="D2238" s="117">
        <v>2</v>
      </c>
      <c r="E2238" s="117">
        <v>40</v>
      </c>
      <c r="F2238" s="117">
        <v>8.44</v>
      </c>
      <c r="G2238" s="117">
        <v>9.82</v>
      </c>
    </row>
    <row r="2239" spans="1:7" x14ac:dyDescent="0.35">
      <c r="A2239" s="117" t="s">
        <v>9507</v>
      </c>
      <c r="B2239" s="117" t="s">
        <v>9508</v>
      </c>
      <c r="C2239" s="117" t="s">
        <v>125</v>
      </c>
      <c r="D2239" s="117">
        <v>3</v>
      </c>
      <c r="E2239" s="117">
        <v>120</v>
      </c>
      <c r="F2239" s="117">
        <v>8.44</v>
      </c>
      <c r="G2239" s="117">
        <v>9.82</v>
      </c>
    </row>
    <row r="2240" spans="1:7" x14ac:dyDescent="0.35">
      <c r="A2240" s="117" t="s">
        <v>9509</v>
      </c>
      <c r="B2240" s="117" t="s">
        <v>9510</v>
      </c>
      <c r="C2240" s="117" t="s">
        <v>125</v>
      </c>
      <c r="D2240" s="117">
        <v>3</v>
      </c>
      <c r="E2240" s="117">
        <v>250</v>
      </c>
      <c r="F2240" s="117">
        <v>8.44</v>
      </c>
      <c r="G2240" s="117">
        <v>9.82</v>
      </c>
    </row>
    <row r="2241" spans="1:7" x14ac:dyDescent="0.35">
      <c r="A2241" s="117" t="s">
        <v>9511</v>
      </c>
      <c r="B2241" s="117" t="s">
        <v>9512</v>
      </c>
      <c r="C2241" s="117" t="s">
        <v>125</v>
      </c>
      <c r="D2241" s="117">
        <v>3</v>
      </c>
      <c r="E2241" s="117">
        <v>250</v>
      </c>
      <c r="F2241" s="117">
        <v>8.44</v>
      </c>
      <c r="G2241" s="117">
        <v>9.82</v>
      </c>
    </row>
    <row r="2242" spans="1:7" x14ac:dyDescent="0.35">
      <c r="A2242" s="117" t="s">
        <v>9513</v>
      </c>
      <c r="B2242" s="117" t="s">
        <v>9514</v>
      </c>
      <c r="C2242" s="117" t="s">
        <v>125</v>
      </c>
      <c r="D2242" s="117">
        <v>2</v>
      </c>
      <c r="E2242" s="117">
        <v>100</v>
      </c>
      <c r="F2242" s="117">
        <v>8.44</v>
      </c>
      <c r="G2242" s="117">
        <v>9.82</v>
      </c>
    </row>
    <row r="2243" spans="1:7" x14ac:dyDescent="0.35">
      <c r="A2243" s="117" t="s">
        <v>9515</v>
      </c>
      <c r="B2243" s="117" t="s">
        <v>9516</v>
      </c>
      <c r="C2243" s="117" t="s">
        <v>125</v>
      </c>
      <c r="D2243" s="117">
        <v>3</v>
      </c>
      <c r="E2243" s="117">
        <v>200</v>
      </c>
      <c r="F2243" s="117">
        <v>8.44</v>
      </c>
      <c r="G2243" s="117">
        <v>9.82</v>
      </c>
    </row>
    <row r="2244" spans="1:7" x14ac:dyDescent="0.35">
      <c r="A2244" s="117" t="s">
        <v>9517</v>
      </c>
      <c r="B2244" s="117" t="s">
        <v>9518</v>
      </c>
      <c r="C2244" s="117" t="s">
        <v>125</v>
      </c>
      <c r="D2244" s="117">
        <v>3</v>
      </c>
      <c r="E2244" s="117">
        <v>300</v>
      </c>
      <c r="F2244" s="117">
        <v>8.44</v>
      </c>
      <c r="G2244" s="117">
        <v>9.82</v>
      </c>
    </row>
    <row r="2245" spans="1:7" x14ac:dyDescent="0.35">
      <c r="A2245" s="117" t="s">
        <v>9519</v>
      </c>
      <c r="B2245" s="117" t="s">
        <v>9520</v>
      </c>
      <c r="C2245" s="117" t="s">
        <v>125</v>
      </c>
      <c r="D2245" s="117">
        <v>3</v>
      </c>
      <c r="E2245" s="117">
        <v>200</v>
      </c>
      <c r="F2245" s="117">
        <v>8.44</v>
      </c>
      <c r="G2245" s="117">
        <v>9.82</v>
      </c>
    </row>
    <row r="2246" spans="1:7" x14ac:dyDescent="0.35">
      <c r="A2246" s="117" t="s">
        <v>9521</v>
      </c>
      <c r="B2246" s="117" t="s">
        <v>9522</v>
      </c>
      <c r="C2246" s="117" t="s">
        <v>125</v>
      </c>
      <c r="D2246" s="117">
        <v>3</v>
      </c>
      <c r="E2246" s="117">
        <v>25</v>
      </c>
      <c r="F2246" s="117">
        <v>8.44</v>
      </c>
      <c r="G2246" s="117">
        <v>9.82</v>
      </c>
    </row>
    <row r="2247" spans="1:7" x14ac:dyDescent="0.35">
      <c r="A2247" s="117" t="s">
        <v>9523</v>
      </c>
      <c r="B2247" s="117" t="s">
        <v>9524</v>
      </c>
      <c r="C2247" s="117" t="s">
        <v>125</v>
      </c>
      <c r="D2247" s="117">
        <v>2</v>
      </c>
      <c r="E2247" s="117">
        <v>40</v>
      </c>
      <c r="F2247" s="117">
        <v>8.44</v>
      </c>
      <c r="G2247" s="117">
        <v>9.82</v>
      </c>
    </row>
    <row r="2248" spans="1:7" x14ac:dyDescent="0.35">
      <c r="A2248" s="117" t="s">
        <v>9525</v>
      </c>
      <c r="B2248" s="117" t="s">
        <v>9526</v>
      </c>
      <c r="C2248" s="117" t="s">
        <v>125</v>
      </c>
      <c r="D2248" s="117">
        <v>2</v>
      </c>
      <c r="E2248" s="117">
        <v>40</v>
      </c>
      <c r="F2248" s="117">
        <v>8.44</v>
      </c>
      <c r="G2248" s="117">
        <v>9.82</v>
      </c>
    </row>
    <row r="2249" spans="1:7" x14ac:dyDescent="0.35">
      <c r="A2249" s="117" t="s">
        <v>9527</v>
      </c>
      <c r="B2249" s="117" t="s">
        <v>9528</v>
      </c>
      <c r="C2249" s="117" t="s">
        <v>125</v>
      </c>
      <c r="D2249" s="117">
        <v>3</v>
      </c>
      <c r="E2249" s="117">
        <v>150</v>
      </c>
      <c r="F2249" s="117">
        <v>8.44</v>
      </c>
      <c r="G2249" s="117">
        <v>9.82</v>
      </c>
    </row>
    <row r="2250" spans="1:7" x14ac:dyDescent="0.35">
      <c r="A2250" s="117" t="s">
        <v>9529</v>
      </c>
      <c r="B2250" s="117" t="s">
        <v>9530</v>
      </c>
      <c r="C2250" s="117" t="s">
        <v>125</v>
      </c>
      <c r="D2250" s="117">
        <v>1</v>
      </c>
      <c r="E2250" s="117">
        <v>50</v>
      </c>
      <c r="F2250" s="117">
        <v>8.44</v>
      </c>
      <c r="G2250" s="117">
        <v>9.82</v>
      </c>
    </row>
    <row r="2251" spans="1:7" x14ac:dyDescent="0.35">
      <c r="A2251" s="117" t="s">
        <v>9531</v>
      </c>
      <c r="B2251" s="117" t="s">
        <v>9532</v>
      </c>
      <c r="C2251" s="117" t="s">
        <v>125</v>
      </c>
      <c r="D2251" s="117">
        <v>1</v>
      </c>
      <c r="E2251" s="117">
        <v>45</v>
      </c>
      <c r="F2251" s="117">
        <v>8.44</v>
      </c>
      <c r="G2251" s="117">
        <v>9.82</v>
      </c>
    </row>
    <row r="2252" spans="1:7" x14ac:dyDescent="0.35">
      <c r="A2252" s="117" t="s">
        <v>9533</v>
      </c>
      <c r="B2252" s="117" t="s">
        <v>9534</v>
      </c>
      <c r="C2252" s="117" t="s">
        <v>125</v>
      </c>
      <c r="D2252" s="117">
        <v>1</v>
      </c>
      <c r="E2252" s="117">
        <v>30</v>
      </c>
      <c r="F2252" s="117">
        <v>8.44</v>
      </c>
      <c r="G2252" s="117">
        <v>9.82</v>
      </c>
    </row>
    <row r="2253" spans="1:7" x14ac:dyDescent="0.35">
      <c r="A2253" s="117" t="s">
        <v>9535</v>
      </c>
      <c r="B2253" s="117" t="s">
        <v>9536</v>
      </c>
      <c r="C2253" s="117" t="s">
        <v>125</v>
      </c>
      <c r="D2253" s="117">
        <v>1</v>
      </c>
      <c r="E2253" s="117">
        <v>30</v>
      </c>
      <c r="F2253" s="117">
        <v>8.44</v>
      </c>
      <c r="G2253" s="117">
        <v>9.82</v>
      </c>
    </row>
    <row r="2254" spans="1:7" x14ac:dyDescent="0.35">
      <c r="A2254" s="117" t="s">
        <v>9537</v>
      </c>
      <c r="B2254" s="117" t="s">
        <v>9538</v>
      </c>
      <c r="C2254" s="117" t="s">
        <v>125</v>
      </c>
      <c r="D2254" s="117">
        <v>1</v>
      </c>
      <c r="E2254" s="117">
        <v>36</v>
      </c>
      <c r="F2254" s="117">
        <v>8.44</v>
      </c>
      <c r="G2254" s="117">
        <v>9.82</v>
      </c>
    </row>
    <row r="2255" spans="1:7" x14ac:dyDescent="0.35">
      <c r="A2255" s="117" t="s">
        <v>9539</v>
      </c>
      <c r="B2255" s="117" t="s">
        <v>9540</v>
      </c>
      <c r="C2255" s="117" t="s">
        <v>125</v>
      </c>
      <c r="D2255" s="117">
        <v>4</v>
      </c>
      <c r="E2255" s="117">
        <v>40</v>
      </c>
      <c r="F2255" s="117">
        <v>8.44</v>
      </c>
      <c r="G2255" s="117">
        <v>9.82</v>
      </c>
    </row>
    <row r="2256" spans="1:7" x14ac:dyDescent="0.35">
      <c r="A2256" s="117" t="s">
        <v>9541</v>
      </c>
      <c r="B2256" s="117" t="s">
        <v>9542</v>
      </c>
      <c r="C2256" s="117" t="s">
        <v>125</v>
      </c>
      <c r="D2256" s="117">
        <v>3</v>
      </c>
      <c r="E2256" s="117">
        <v>30</v>
      </c>
      <c r="F2256" s="117">
        <v>8.44</v>
      </c>
      <c r="G2256" s="117">
        <v>9.82</v>
      </c>
    </row>
    <row r="2257" spans="1:7" x14ac:dyDescent="0.35">
      <c r="A2257" s="117" t="s">
        <v>9543</v>
      </c>
      <c r="B2257" s="117" t="s">
        <v>9544</v>
      </c>
      <c r="C2257" s="117" t="s">
        <v>125</v>
      </c>
      <c r="D2257" s="117">
        <v>3</v>
      </c>
      <c r="E2257" s="117">
        <v>30</v>
      </c>
      <c r="F2257" s="117">
        <v>8.44</v>
      </c>
      <c r="G2257" s="117">
        <v>9.82</v>
      </c>
    </row>
    <row r="2258" spans="1:7" x14ac:dyDescent="0.35">
      <c r="A2258" s="117" t="s">
        <v>9545</v>
      </c>
      <c r="B2258" s="117" t="s">
        <v>9143</v>
      </c>
      <c r="C2258" s="117" t="s">
        <v>125</v>
      </c>
      <c r="D2258" s="117">
        <v>3</v>
      </c>
      <c r="E2258" s="117">
        <v>40</v>
      </c>
      <c r="F2258" s="117">
        <v>8.44</v>
      </c>
      <c r="G2258" s="117">
        <v>9.82</v>
      </c>
    </row>
    <row r="2259" spans="1:7" x14ac:dyDescent="0.35">
      <c r="A2259" s="117" t="s">
        <v>9546</v>
      </c>
      <c r="B2259" s="117" t="s">
        <v>9547</v>
      </c>
      <c r="C2259" s="117" t="s">
        <v>125</v>
      </c>
      <c r="D2259" s="117">
        <v>3</v>
      </c>
      <c r="E2259" s="117">
        <v>40</v>
      </c>
      <c r="F2259" s="117">
        <v>8.44</v>
      </c>
      <c r="G2259" s="117">
        <v>9.82</v>
      </c>
    </row>
    <row r="2260" spans="1:7" x14ac:dyDescent="0.35">
      <c r="A2260" s="117" t="s">
        <v>9548</v>
      </c>
      <c r="B2260" s="117" t="s">
        <v>9549</v>
      </c>
      <c r="C2260" s="117" t="s">
        <v>125</v>
      </c>
      <c r="D2260" s="117">
        <v>3</v>
      </c>
      <c r="E2260" s="117">
        <v>40</v>
      </c>
      <c r="F2260" s="117">
        <v>8.44</v>
      </c>
      <c r="G2260" s="117">
        <v>9.82</v>
      </c>
    </row>
    <row r="2261" spans="1:7" x14ac:dyDescent="0.35">
      <c r="A2261" s="117" t="s">
        <v>9550</v>
      </c>
      <c r="B2261" s="117" t="s">
        <v>9551</v>
      </c>
      <c r="C2261" s="117" t="s">
        <v>125</v>
      </c>
      <c r="D2261" s="117">
        <v>3</v>
      </c>
      <c r="E2261" s="117">
        <v>40</v>
      </c>
      <c r="F2261" s="117">
        <v>8.44</v>
      </c>
      <c r="G2261" s="117">
        <v>9.82</v>
      </c>
    </row>
    <row r="2262" spans="1:7" x14ac:dyDescent="0.35">
      <c r="A2262" s="117" t="s">
        <v>9552</v>
      </c>
      <c r="B2262" s="117" t="s">
        <v>9553</v>
      </c>
      <c r="C2262" s="117" t="s">
        <v>125</v>
      </c>
      <c r="D2262" s="117">
        <v>3</v>
      </c>
      <c r="E2262" s="117">
        <v>30</v>
      </c>
      <c r="F2262" s="117">
        <v>8.44</v>
      </c>
      <c r="G2262" s="117">
        <v>9.82</v>
      </c>
    </row>
    <row r="2263" spans="1:7" x14ac:dyDescent="0.35">
      <c r="A2263" s="117" t="s">
        <v>9554</v>
      </c>
      <c r="B2263" s="117" t="s">
        <v>9555</v>
      </c>
      <c r="C2263" s="117" t="s">
        <v>125</v>
      </c>
      <c r="D2263" s="117">
        <v>3</v>
      </c>
      <c r="E2263" s="117">
        <v>48</v>
      </c>
      <c r="F2263" s="117">
        <v>8.44</v>
      </c>
      <c r="G2263" s="117">
        <v>9.82</v>
      </c>
    </row>
    <row r="2264" spans="1:7" x14ac:dyDescent="0.35">
      <c r="A2264" s="117" t="s">
        <v>9556</v>
      </c>
      <c r="B2264" s="117" t="s">
        <v>9557</v>
      </c>
      <c r="C2264" s="117" t="s">
        <v>126</v>
      </c>
      <c r="D2264" s="117">
        <v>2</v>
      </c>
      <c r="E2264" s="117">
        <v>60</v>
      </c>
      <c r="F2264" s="117">
        <v>8.23</v>
      </c>
      <c r="G2264" s="117">
        <v>10.07</v>
      </c>
    </row>
    <row r="2265" spans="1:7" x14ac:dyDescent="0.35">
      <c r="A2265" s="117" t="s">
        <v>9558</v>
      </c>
      <c r="B2265" s="117" t="s">
        <v>9559</v>
      </c>
      <c r="C2265" s="117" t="s">
        <v>126</v>
      </c>
      <c r="D2265" s="117">
        <v>3</v>
      </c>
      <c r="E2265" s="117">
        <v>220</v>
      </c>
      <c r="F2265" s="117">
        <v>8.23</v>
      </c>
      <c r="G2265" s="117">
        <v>10.07</v>
      </c>
    </row>
    <row r="2266" spans="1:7" x14ac:dyDescent="0.35">
      <c r="A2266" s="117" t="s">
        <v>9560</v>
      </c>
      <c r="B2266" s="117" t="s">
        <v>9561</v>
      </c>
      <c r="C2266" s="117" t="s">
        <v>126</v>
      </c>
      <c r="D2266" s="117">
        <v>1</v>
      </c>
      <c r="E2266" s="117">
        <v>60</v>
      </c>
      <c r="F2266" s="117">
        <v>8.23</v>
      </c>
      <c r="G2266" s="117">
        <v>10.07</v>
      </c>
    </row>
    <row r="2267" spans="1:7" x14ac:dyDescent="0.35">
      <c r="A2267" s="117" t="s">
        <v>9562</v>
      </c>
      <c r="B2267" s="117" t="s">
        <v>9563</v>
      </c>
      <c r="C2267" s="117" t="s">
        <v>126</v>
      </c>
      <c r="D2267" s="117">
        <v>3</v>
      </c>
      <c r="E2267" s="117">
        <v>244</v>
      </c>
      <c r="F2267" s="117">
        <v>8.23</v>
      </c>
      <c r="G2267" s="117">
        <v>10.07</v>
      </c>
    </row>
    <row r="2268" spans="1:7" x14ac:dyDescent="0.35">
      <c r="A2268" s="117" t="s">
        <v>9564</v>
      </c>
      <c r="B2268" s="117" t="s">
        <v>9565</v>
      </c>
      <c r="C2268" s="117" t="s">
        <v>126</v>
      </c>
      <c r="D2268" s="117">
        <v>2</v>
      </c>
      <c r="E2268" s="117">
        <v>20</v>
      </c>
      <c r="F2268" s="117">
        <v>8.23</v>
      </c>
      <c r="G2268" s="117">
        <v>10.07</v>
      </c>
    </row>
    <row r="2269" spans="1:7" x14ac:dyDescent="0.35">
      <c r="A2269" s="117" t="s">
        <v>9566</v>
      </c>
      <c r="B2269" s="117" t="s">
        <v>9567</v>
      </c>
      <c r="C2269" s="117" t="s">
        <v>126</v>
      </c>
      <c r="D2269" s="117">
        <v>1</v>
      </c>
      <c r="E2269" s="117">
        <v>15</v>
      </c>
      <c r="F2269" s="117">
        <v>8.23</v>
      </c>
      <c r="G2269" s="117">
        <v>10.07</v>
      </c>
    </row>
    <row r="2270" spans="1:7" x14ac:dyDescent="0.35">
      <c r="A2270" s="117" t="s">
        <v>9568</v>
      </c>
      <c r="B2270" s="117" t="s">
        <v>9569</v>
      </c>
      <c r="C2270" s="117" t="s">
        <v>126</v>
      </c>
      <c r="D2270" s="117">
        <v>2</v>
      </c>
      <c r="E2270" s="117">
        <v>30</v>
      </c>
      <c r="F2270" s="117">
        <v>8.23</v>
      </c>
      <c r="G2270" s="117">
        <v>10.07</v>
      </c>
    </row>
    <row r="2271" spans="1:7" x14ac:dyDescent="0.35">
      <c r="A2271" s="117" t="s">
        <v>9570</v>
      </c>
      <c r="B2271" s="117" t="s">
        <v>9571</v>
      </c>
      <c r="C2271" s="117" t="s">
        <v>126</v>
      </c>
      <c r="D2271" s="117">
        <v>2</v>
      </c>
      <c r="E2271" s="117">
        <v>30</v>
      </c>
      <c r="F2271" s="117">
        <v>8.23</v>
      </c>
      <c r="G2271" s="117">
        <v>10.07</v>
      </c>
    </row>
    <row r="2272" spans="1:7" x14ac:dyDescent="0.35">
      <c r="A2272" s="117" t="s">
        <v>9572</v>
      </c>
      <c r="B2272" s="117" t="s">
        <v>9573</v>
      </c>
      <c r="C2272" s="117" t="s">
        <v>126</v>
      </c>
      <c r="D2272" s="117">
        <v>2</v>
      </c>
      <c r="E2272" s="117">
        <v>60</v>
      </c>
      <c r="F2272" s="117">
        <v>8.23</v>
      </c>
      <c r="G2272" s="117">
        <v>10.07</v>
      </c>
    </row>
    <row r="2273" spans="1:7" x14ac:dyDescent="0.35">
      <c r="A2273" s="117" t="s">
        <v>9574</v>
      </c>
      <c r="B2273" s="117" t="s">
        <v>9575</v>
      </c>
      <c r="C2273" s="117" t="s">
        <v>126</v>
      </c>
      <c r="D2273" s="117">
        <v>1</v>
      </c>
      <c r="E2273" s="117">
        <v>8</v>
      </c>
      <c r="F2273" s="117">
        <v>8.23</v>
      </c>
      <c r="G2273" s="117">
        <v>10.07</v>
      </c>
    </row>
    <row r="2274" spans="1:7" x14ac:dyDescent="0.35">
      <c r="A2274" s="117" t="s">
        <v>9576</v>
      </c>
      <c r="B2274" s="117" t="s">
        <v>9577</v>
      </c>
      <c r="C2274" s="117" t="s">
        <v>126</v>
      </c>
      <c r="D2274" s="117">
        <v>2</v>
      </c>
      <c r="E2274" s="117">
        <v>120</v>
      </c>
      <c r="F2274" s="117">
        <v>8.23</v>
      </c>
      <c r="G2274" s="117">
        <v>10.07</v>
      </c>
    </row>
    <row r="2275" spans="1:7" x14ac:dyDescent="0.35">
      <c r="A2275" s="117" t="s">
        <v>9578</v>
      </c>
      <c r="B2275" s="117" t="s">
        <v>9579</v>
      </c>
      <c r="C2275" s="117" t="s">
        <v>126</v>
      </c>
      <c r="D2275" s="117">
        <v>2</v>
      </c>
      <c r="E2275" s="117">
        <v>120</v>
      </c>
      <c r="F2275" s="117">
        <v>8.23</v>
      </c>
      <c r="G2275" s="117">
        <v>10.07</v>
      </c>
    </row>
    <row r="2276" spans="1:7" x14ac:dyDescent="0.35">
      <c r="A2276" s="117" t="s">
        <v>9580</v>
      </c>
      <c r="B2276" s="117" t="s">
        <v>9581</v>
      </c>
      <c r="C2276" s="117" t="s">
        <v>126</v>
      </c>
      <c r="D2276" s="117">
        <v>1</v>
      </c>
      <c r="E2276" s="117">
        <v>60</v>
      </c>
      <c r="F2276" s="117">
        <v>8.23</v>
      </c>
      <c r="G2276" s="117">
        <v>10.07</v>
      </c>
    </row>
    <row r="2277" spans="1:7" x14ac:dyDescent="0.35">
      <c r="A2277" s="117" t="s">
        <v>9582</v>
      </c>
      <c r="B2277" s="117" t="s">
        <v>9583</v>
      </c>
      <c r="C2277" s="117" t="s">
        <v>126</v>
      </c>
      <c r="D2277" s="117">
        <v>1</v>
      </c>
      <c r="E2277" s="117">
        <v>402</v>
      </c>
      <c r="F2277" s="117">
        <v>8.23</v>
      </c>
      <c r="G2277" s="117">
        <v>10.07</v>
      </c>
    </row>
    <row r="2278" spans="1:7" x14ac:dyDescent="0.35">
      <c r="A2278" s="117" t="s">
        <v>9584</v>
      </c>
      <c r="B2278" s="117" t="s">
        <v>9585</v>
      </c>
      <c r="C2278" s="117" t="s">
        <v>126</v>
      </c>
      <c r="D2278" s="117">
        <v>2</v>
      </c>
      <c r="E2278" s="117">
        <v>68</v>
      </c>
      <c r="F2278" s="117">
        <v>8.23</v>
      </c>
      <c r="G2278" s="117">
        <v>10.07</v>
      </c>
    </row>
    <row r="2279" spans="1:7" x14ac:dyDescent="0.35">
      <c r="A2279" s="117" t="s">
        <v>9586</v>
      </c>
      <c r="B2279" s="117" t="s">
        <v>9587</v>
      </c>
      <c r="C2279" s="117" t="s">
        <v>126</v>
      </c>
      <c r="D2279" s="117">
        <v>1</v>
      </c>
      <c r="E2279" s="117">
        <v>60</v>
      </c>
      <c r="F2279" s="117">
        <v>8.23</v>
      </c>
      <c r="G2279" s="117">
        <v>10.07</v>
      </c>
    </row>
    <row r="2280" spans="1:7" x14ac:dyDescent="0.35">
      <c r="A2280" s="117" t="s">
        <v>9588</v>
      </c>
      <c r="B2280" s="117" t="s">
        <v>9589</v>
      </c>
      <c r="C2280" s="117" t="s">
        <v>126</v>
      </c>
      <c r="D2280" s="117">
        <v>1</v>
      </c>
      <c r="E2280" s="117">
        <v>90</v>
      </c>
      <c r="F2280" s="117">
        <v>8.23</v>
      </c>
      <c r="G2280" s="117">
        <v>10.07</v>
      </c>
    </row>
    <row r="2281" spans="1:7" x14ac:dyDescent="0.35">
      <c r="A2281" s="117" t="s">
        <v>9590</v>
      </c>
      <c r="B2281" s="117" t="s">
        <v>9591</v>
      </c>
      <c r="C2281" s="117" t="s">
        <v>126</v>
      </c>
      <c r="D2281" s="117">
        <v>1</v>
      </c>
      <c r="E2281" s="117">
        <v>60</v>
      </c>
      <c r="F2281" s="117">
        <v>8.23</v>
      </c>
      <c r="G2281" s="117">
        <v>10.07</v>
      </c>
    </row>
    <row r="2282" spans="1:7" x14ac:dyDescent="0.35">
      <c r="A2282" s="117" t="s">
        <v>9592</v>
      </c>
      <c r="B2282" s="117" t="s">
        <v>9593</v>
      </c>
      <c r="C2282" s="117" t="s">
        <v>126</v>
      </c>
      <c r="D2282" s="117">
        <v>1</v>
      </c>
      <c r="E2282" s="117">
        <v>60</v>
      </c>
      <c r="F2282" s="117">
        <v>8.23</v>
      </c>
      <c r="G2282" s="117">
        <v>10.07</v>
      </c>
    </row>
    <row r="2283" spans="1:7" x14ac:dyDescent="0.35">
      <c r="A2283" s="117" t="s">
        <v>9594</v>
      </c>
      <c r="B2283" s="117" t="s">
        <v>9595</v>
      </c>
      <c r="C2283" s="117" t="s">
        <v>126</v>
      </c>
      <c r="D2283" s="117">
        <v>1</v>
      </c>
      <c r="E2283" s="117">
        <v>60</v>
      </c>
      <c r="F2283" s="117">
        <v>8.23</v>
      </c>
      <c r="G2283" s="117">
        <v>10.07</v>
      </c>
    </row>
    <row r="2284" spans="1:7" x14ac:dyDescent="0.35">
      <c r="A2284" s="117" t="s">
        <v>9596</v>
      </c>
      <c r="B2284" s="117" t="s">
        <v>9597</v>
      </c>
      <c r="C2284" s="117" t="s">
        <v>126</v>
      </c>
      <c r="D2284" s="117">
        <v>2</v>
      </c>
      <c r="E2284" s="117">
        <v>240</v>
      </c>
      <c r="F2284" s="117">
        <v>8.23</v>
      </c>
      <c r="G2284" s="117">
        <v>10.07</v>
      </c>
    </row>
    <row r="2285" spans="1:7" x14ac:dyDescent="0.35">
      <c r="A2285" s="117" t="s">
        <v>9598</v>
      </c>
      <c r="B2285" s="117" t="s">
        <v>9599</v>
      </c>
      <c r="C2285" s="117" t="s">
        <v>126</v>
      </c>
      <c r="D2285" s="117">
        <v>3</v>
      </c>
      <c r="E2285" s="117">
        <v>420</v>
      </c>
      <c r="F2285" s="117">
        <v>8.23</v>
      </c>
      <c r="G2285" s="117">
        <v>10.07</v>
      </c>
    </row>
    <row r="2286" spans="1:7" x14ac:dyDescent="0.35">
      <c r="A2286" s="117" t="s">
        <v>9600</v>
      </c>
      <c r="B2286" s="117" t="s">
        <v>9601</v>
      </c>
      <c r="C2286" s="117" t="s">
        <v>126</v>
      </c>
      <c r="D2286" s="117">
        <v>2</v>
      </c>
      <c r="E2286" s="117">
        <v>88</v>
      </c>
      <c r="F2286" s="117">
        <v>8.23</v>
      </c>
      <c r="G2286" s="117">
        <v>10.07</v>
      </c>
    </row>
    <row r="2287" spans="1:7" x14ac:dyDescent="0.35">
      <c r="A2287" s="117" t="s">
        <v>9602</v>
      </c>
      <c r="B2287" s="117" t="s">
        <v>9603</v>
      </c>
      <c r="C2287" s="117" t="s">
        <v>126</v>
      </c>
      <c r="D2287" s="117">
        <v>1</v>
      </c>
      <c r="E2287" s="117">
        <v>454</v>
      </c>
      <c r="F2287" s="117">
        <v>8.23</v>
      </c>
      <c r="G2287" s="117">
        <v>10.07</v>
      </c>
    </row>
    <row r="2288" spans="1:7" x14ac:dyDescent="0.35">
      <c r="A2288" s="117" t="s">
        <v>9604</v>
      </c>
      <c r="B2288" s="117" t="s">
        <v>9605</v>
      </c>
      <c r="C2288" s="117" t="s">
        <v>126</v>
      </c>
      <c r="D2288" s="117">
        <v>2</v>
      </c>
      <c r="E2288" s="117">
        <v>250</v>
      </c>
      <c r="F2288" s="117">
        <v>8.23</v>
      </c>
      <c r="G2288" s="117">
        <v>10.07</v>
      </c>
    </row>
    <row r="2289" spans="1:7" x14ac:dyDescent="0.35">
      <c r="A2289" s="117" t="s">
        <v>9606</v>
      </c>
      <c r="B2289" s="117" t="s">
        <v>9607</v>
      </c>
      <c r="C2289" s="117" t="s">
        <v>126</v>
      </c>
      <c r="D2289" s="117">
        <v>1</v>
      </c>
      <c r="E2289" s="117">
        <v>548</v>
      </c>
      <c r="F2289" s="117">
        <v>8.23</v>
      </c>
      <c r="G2289" s="117">
        <v>10.07</v>
      </c>
    </row>
    <row r="2290" spans="1:7" x14ac:dyDescent="0.35">
      <c r="A2290" s="117" t="s">
        <v>9608</v>
      </c>
      <c r="B2290" s="117" t="s">
        <v>9609</v>
      </c>
      <c r="C2290" s="117" t="s">
        <v>126</v>
      </c>
      <c r="D2290" s="117">
        <v>2</v>
      </c>
      <c r="E2290" s="117">
        <v>34</v>
      </c>
      <c r="F2290" s="117">
        <v>8.23</v>
      </c>
      <c r="G2290" s="117">
        <v>10.07</v>
      </c>
    </row>
    <row r="2291" spans="1:7" x14ac:dyDescent="0.35">
      <c r="A2291" s="117" t="s">
        <v>9610</v>
      </c>
      <c r="B2291" s="117" t="s">
        <v>9611</v>
      </c>
      <c r="C2291" s="117" t="s">
        <v>126</v>
      </c>
      <c r="D2291" s="117">
        <v>1</v>
      </c>
      <c r="E2291" s="117">
        <v>220</v>
      </c>
      <c r="F2291" s="117">
        <v>8.23</v>
      </c>
      <c r="G2291" s="117">
        <v>10.07</v>
      </c>
    </row>
    <row r="2292" spans="1:7" x14ac:dyDescent="0.35">
      <c r="A2292" s="117" t="s">
        <v>9612</v>
      </c>
      <c r="B2292" s="117" t="s">
        <v>9613</v>
      </c>
      <c r="C2292" s="117" t="s">
        <v>126</v>
      </c>
      <c r="D2292" s="117">
        <v>3</v>
      </c>
      <c r="E2292" s="117">
        <v>130</v>
      </c>
      <c r="F2292" s="117">
        <v>8.23</v>
      </c>
      <c r="G2292" s="117">
        <v>10.07</v>
      </c>
    </row>
    <row r="2293" spans="1:7" x14ac:dyDescent="0.35">
      <c r="A2293" s="117" t="s">
        <v>9614</v>
      </c>
      <c r="B2293" s="117" t="s">
        <v>9615</v>
      </c>
      <c r="C2293" s="117" t="s">
        <v>126</v>
      </c>
      <c r="D2293" s="117">
        <v>2</v>
      </c>
      <c r="E2293" s="117">
        <v>275</v>
      </c>
      <c r="F2293" s="117">
        <v>8.23</v>
      </c>
      <c r="G2293" s="117">
        <v>10.07</v>
      </c>
    </row>
    <row r="2294" spans="1:7" x14ac:dyDescent="0.35">
      <c r="A2294" s="117" t="s">
        <v>9616</v>
      </c>
      <c r="B2294" s="117" t="s">
        <v>9617</v>
      </c>
      <c r="C2294" s="117" t="s">
        <v>126</v>
      </c>
      <c r="D2294" s="117">
        <v>3</v>
      </c>
      <c r="E2294" s="117">
        <v>325</v>
      </c>
      <c r="F2294" s="117">
        <v>8.23</v>
      </c>
      <c r="G2294" s="117">
        <v>10.07</v>
      </c>
    </row>
    <row r="2295" spans="1:7" x14ac:dyDescent="0.35">
      <c r="A2295" s="117" t="s">
        <v>9618</v>
      </c>
      <c r="B2295" s="117" t="s">
        <v>9619</v>
      </c>
      <c r="C2295" s="117" t="s">
        <v>126</v>
      </c>
      <c r="D2295" s="117">
        <v>2</v>
      </c>
      <c r="E2295" s="117">
        <v>80</v>
      </c>
      <c r="F2295" s="117">
        <v>8.23</v>
      </c>
      <c r="G2295" s="117">
        <v>10.07</v>
      </c>
    </row>
    <row r="2296" spans="1:7" x14ac:dyDescent="0.35">
      <c r="A2296" s="117" t="s">
        <v>9620</v>
      </c>
      <c r="B2296" s="117" t="s">
        <v>9621</v>
      </c>
      <c r="C2296" s="117" t="s">
        <v>126</v>
      </c>
      <c r="D2296" s="117">
        <v>2</v>
      </c>
      <c r="E2296" s="117">
        <v>80</v>
      </c>
      <c r="F2296" s="117">
        <v>8.23</v>
      </c>
      <c r="G2296" s="117">
        <v>10.07</v>
      </c>
    </row>
    <row r="2297" spans="1:7" x14ac:dyDescent="0.35">
      <c r="A2297" s="117" t="s">
        <v>9622</v>
      </c>
      <c r="B2297" s="117" t="s">
        <v>9623</v>
      </c>
      <c r="C2297" s="117" t="s">
        <v>126</v>
      </c>
      <c r="D2297" s="117">
        <v>2</v>
      </c>
      <c r="E2297" s="117">
        <v>150</v>
      </c>
      <c r="F2297" s="117">
        <v>8.23</v>
      </c>
      <c r="G2297" s="117">
        <v>10.07</v>
      </c>
    </row>
    <row r="2298" spans="1:7" x14ac:dyDescent="0.35">
      <c r="A2298" s="117" t="s">
        <v>9624</v>
      </c>
      <c r="B2298" s="117" t="s">
        <v>9625</v>
      </c>
      <c r="C2298" s="117" t="s">
        <v>126</v>
      </c>
      <c r="D2298" s="117">
        <v>2</v>
      </c>
      <c r="E2298" s="117">
        <v>440</v>
      </c>
      <c r="F2298" s="117">
        <v>8.23</v>
      </c>
      <c r="G2298" s="117">
        <v>10.07</v>
      </c>
    </row>
    <row r="2299" spans="1:7" x14ac:dyDescent="0.35">
      <c r="A2299" s="117" t="s">
        <v>9626</v>
      </c>
      <c r="B2299" s="117" t="s">
        <v>9627</v>
      </c>
      <c r="C2299" s="117" t="s">
        <v>126</v>
      </c>
      <c r="D2299" s="117">
        <v>2</v>
      </c>
      <c r="E2299" s="117">
        <v>200</v>
      </c>
      <c r="F2299" s="117">
        <v>8.23</v>
      </c>
      <c r="G2299" s="117">
        <v>10.07</v>
      </c>
    </row>
    <row r="2300" spans="1:7" x14ac:dyDescent="0.35">
      <c r="A2300" s="117" t="s">
        <v>9628</v>
      </c>
      <c r="B2300" s="117" t="s">
        <v>9629</v>
      </c>
      <c r="C2300" s="117" t="s">
        <v>126</v>
      </c>
      <c r="D2300" s="117">
        <v>2</v>
      </c>
      <c r="E2300" s="117">
        <v>440</v>
      </c>
      <c r="F2300" s="117">
        <v>8.23</v>
      </c>
      <c r="G2300" s="117">
        <v>10.07</v>
      </c>
    </row>
    <row r="2301" spans="1:7" x14ac:dyDescent="0.35">
      <c r="A2301" s="117" t="s">
        <v>9630</v>
      </c>
      <c r="B2301" s="117" t="s">
        <v>9631</v>
      </c>
      <c r="C2301" s="117" t="s">
        <v>126</v>
      </c>
      <c r="D2301" s="117">
        <v>2</v>
      </c>
      <c r="E2301" s="117">
        <v>125</v>
      </c>
      <c r="F2301" s="117">
        <v>8.23</v>
      </c>
      <c r="G2301" s="117">
        <v>10.07</v>
      </c>
    </row>
    <row r="2302" spans="1:7" x14ac:dyDescent="0.35">
      <c r="A2302" s="117" t="s">
        <v>9632</v>
      </c>
      <c r="B2302" s="117" t="s">
        <v>9633</v>
      </c>
      <c r="C2302" s="117" t="s">
        <v>126</v>
      </c>
      <c r="D2302" s="117">
        <v>3</v>
      </c>
      <c r="E2302" s="117">
        <v>150</v>
      </c>
      <c r="F2302" s="117">
        <v>8.23</v>
      </c>
      <c r="G2302" s="117">
        <v>10.07</v>
      </c>
    </row>
    <row r="2303" spans="1:7" x14ac:dyDescent="0.35">
      <c r="A2303" s="117" t="s">
        <v>9634</v>
      </c>
      <c r="B2303" s="117" t="s">
        <v>9635</v>
      </c>
      <c r="C2303" s="117" t="s">
        <v>126</v>
      </c>
      <c r="D2303" s="117">
        <v>3</v>
      </c>
      <c r="E2303" s="117">
        <v>25</v>
      </c>
      <c r="F2303" s="117">
        <v>8.23</v>
      </c>
      <c r="G2303" s="117">
        <v>10.07</v>
      </c>
    </row>
    <row r="2304" spans="1:7" x14ac:dyDescent="0.35">
      <c r="A2304" s="117" t="s">
        <v>9636</v>
      </c>
      <c r="B2304" s="117" t="s">
        <v>9637</v>
      </c>
      <c r="C2304" s="117" t="s">
        <v>126</v>
      </c>
      <c r="D2304" s="117">
        <v>2</v>
      </c>
      <c r="E2304" s="117">
        <v>390</v>
      </c>
      <c r="F2304" s="117">
        <v>8.23</v>
      </c>
      <c r="G2304" s="117">
        <v>10.07</v>
      </c>
    </row>
    <row r="2305" spans="1:7" x14ac:dyDescent="0.35">
      <c r="A2305" s="117" t="s">
        <v>9638</v>
      </c>
      <c r="B2305" s="117" t="s">
        <v>9639</v>
      </c>
      <c r="C2305" s="117" t="s">
        <v>126</v>
      </c>
      <c r="D2305" s="117">
        <v>3</v>
      </c>
      <c r="E2305" s="117">
        <v>60</v>
      </c>
      <c r="F2305" s="117">
        <v>8.23</v>
      </c>
      <c r="G2305" s="117">
        <v>10.07</v>
      </c>
    </row>
    <row r="2306" spans="1:7" x14ac:dyDescent="0.35">
      <c r="A2306" s="117" t="s">
        <v>9640</v>
      </c>
      <c r="B2306" s="117" t="s">
        <v>9641</v>
      </c>
      <c r="C2306" s="117" t="s">
        <v>126</v>
      </c>
      <c r="D2306" s="117">
        <v>2</v>
      </c>
      <c r="E2306" s="117">
        <v>60</v>
      </c>
      <c r="F2306" s="117">
        <v>8.23</v>
      </c>
      <c r="G2306" s="117">
        <v>10.07</v>
      </c>
    </row>
    <row r="2307" spans="1:7" x14ac:dyDescent="0.35">
      <c r="A2307" s="117" t="s">
        <v>9642</v>
      </c>
      <c r="B2307" s="117" t="s">
        <v>9643</v>
      </c>
      <c r="C2307" s="117" t="s">
        <v>126</v>
      </c>
      <c r="D2307" s="117">
        <v>1</v>
      </c>
      <c r="E2307" s="117">
        <v>400</v>
      </c>
      <c r="F2307" s="117">
        <v>8.23</v>
      </c>
      <c r="G2307" s="117">
        <v>10.07</v>
      </c>
    </row>
    <row r="2308" spans="1:7" x14ac:dyDescent="0.35">
      <c r="A2308" s="117" t="s">
        <v>9644</v>
      </c>
      <c r="B2308" s="117" t="s">
        <v>9645</v>
      </c>
      <c r="C2308" s="117" t="s">
        <v>126</v>
      </c>
      <c r="D2308" s="117">
        <v>2</v>
      </c>
      <c r="E2308" s="117">
        <v>70</v>
      </c>
      <c r="F2308" s="117">
        <v>8.23</v>
      </c>
      <c r="G2308" s="117">
        <v>10.07</v>
      </c>
    </row>
    <row r="2309" spans="1:7" x14ac:dyDescent="0.35">
      <c r="A2309" s="117" t="s">
        <v>9646</v>
      </c>
      <c r="B2309" s="117" t="s">
        <v>9647</v>
      </c>
      <c r="C2309" s="117" t="s">
        <v>126</v>
      </c>
      <c r="D2309" s="117">
        <v>1</v>
      </c>
      <c r="E2309" s="117">
        <v>100</v>
      </c>
      <c r="F2309" s="117">
        <v>8.23</v>
      </c>
      <c r="G2309" s="117">
        <v>10.07</v>
      </c>
    </row>
    <row r="2310" spans="1:7" x14ac:dyDescent="0.35">
      <c r="A2310" s="117" t="s">
        <v>9648</v>
      </c>
      <c r="B2310" s="117" t="s">
        <v>9649</v>
      </c>
      <c r="C2310" s="117" t="s">
        <v>126</v>
      </c>
      <c r="D2310" s="117">
        <v>2</v>
      </c>
      <c r="E2310" s="117">
        <v>45</v>
      </c>
      <c r="F2310" s="117">
        <v>8.23</v>
      </c>
      <c r="G2310" s="117">
        <v>10.07</v>
      </c>
    </row>
    <row r="2311" spans="1:7" x14ac:dyDescent="0.35">
      <c r="A2311" s="117" t="s">
        <v>9650</v>
      </c>
      <c r="B2311" s="117" t="s">
        <v>9651</v>
      </c>
      <c r="C2311" s="117" t="s">
        <v>126</v>
      </c>
      <c r="D2311" s="117">
        <v>2</v>
      </c>
      <c r="E2311" s="117">
        <v>50</v>
      </c>
      <c r="F2311" s="117">
        <v>8.23</v>
      </c>
      <c r="G2311" s="117">
        <v>10.07</v>
      </c>
    </row>
    <row r="2312" spans="1:7" x14ac:dyDescent="0.35">
      <c r="A2312" s="117" t="s">
        <v>9652</v>
      </c>
      <c r="B2312" s="117" t="s">
        <v>9653</v>
      </c>
      <c r="C2312" s="117" t="s">
        <v>126</v>
      </c>
      <c r="D2312" s="117">
        <v>2</v>
      </c>
      <c r="E2312" s="117">
        <v>300</v>
      </c>
      <c r="F2312" s="117">
        <v>8.23</v>
      </c>
      <c r="G2312" s="117">
        <v>10.07</v>
      </c>
    </row>
    <row r="2313" spans="1:7" x14ac:dyDescent="0.35">
      <c r="A2313" s="117" t="s">
        <v>9654</v>
      </c>
      <c r="B2313" s="117" t="s">
        <v>9655</v>
      </c>
      <c r="C2313" s="117" t="s">
        <v>126</v>
      </c>
      <c r="D2313" s="117">
        <v>2</v>
      </c>
      <c r="E2313" s="117">
        <v>50</v>
      </c>
      <c r="F2313" s="117">
        <v>8.23</v>
      </c>
      <c r="G2313" s="117">
        <v>10.07</v>
      </c>
    </row>
    <row r="2314" spans="1:7" x14ac:dyDescent="0.35">
      <c r="A2314" s="117" t="s">
        <v>9656</v>
      </c>
      <c r="B2314" s="117" t="s">
        <v>9657</v>
      </c>
      <c r="C2314" s="117" t="s">
        <v>126</v>
      </c>
      <c r="D2314" s="117">
        <v>2</v>
      </c>
      <c r="E2314" s="117">
        <v>40</v>
      </c>
      <c r="F2314" s="117">
        <v>8.23</v>
      </c>
      <c r="G2314" s="117">
        <v>10.07</v>
      </c>
    </row>
    <row r="2315" spans="1:7" x14ac:dyDescent="0.35">
      <c r="A2315" s="117" t="s">
        <v>9658</v>
      </c>
      <c r="B2315" s="117" t="s">
        <v>9659</v>
      </c>
      <c r="C2315" s="117" t="s">
        <v>126</v>
      </c>
      <c r="D2315" s="117">
        <v>2</v>
      </c>
      <c r="E2315" s="117">
        <v>30</v>
      </c>
      <c r="F2315" s="117">
        <v>8.23</v>
      </c>
      <c r="G2315" s="117">
        <v>10.07</v>
      </c>
    </row>
    <row r="2316" spans="1:7" x14ac:dyDescent="0.35">
      <c r="A2316" s="117" t="s">
        <v>9660</v>
      </c>
      <c r="B2316" s="117" t="s">
        <v>9661</v>
      </c>
      <c r="C2316" s="117" t="s">
        <v>126</v>
      </c>
      <c r="D2316" s="117">
        <v>2</v>
      </c>
      <c r="E2316" s="117">
        <v>240</v>
      </c>
      <c r="F2316" s="117">
        <v>8.23</v>
      </c>
      <c r="G2316" s="117">
        <v>10.07</v>
      </c>
    </row>
    <row r="2317" spans="1:7" x14ac:dyDescent="0.35">
      <c r="A2317" s="117" t="s">
        <v>9662</v>
      </c>
      <c r="B2317" s="117" t="s">
        <v>9663</v>
      </c>
      <c r="C2317" s="117" t="s">
        <v>126</v>
      </c>
      <c r="D2317" s="117">
        <v>2</v>
      </c>
      <c r="E2317" s="117">
        <v>30</v>
      </c>
      <c r="F2317" s="117">
        <v>8.23</v>
      </c>
      <c r="G2317" s="117">
        <v>10.07</v>
      </c>
    </row>
    <row r="2318" spans="1:7" x14ac:dyDescent="0.35">
      <c r="A2318" s="117" t="s">
        <v>9664</v>
      </c>
      <c r="B2318" s="117" t="s">
        <v>9665</v>
      </c>
      <c r="C2318" s="117" t="s">
        <v>126</v>
      </c>
      <c r="D2318" s="117">
        <v>3</v>
      </c>
      <c r="E2318" s="117">
        <v>150</v>
      </c>
      <c r="F2318" s="117">
        <v>8.23</v>
      </c>
      <c r="G2318" s="117">
        <v>10.07</v>
      </c>
    </row>
    <row r="2319" spans="1:7" x14ac:dyDescent="0.35">
      <c r="A2319" s="117" t="s">
        <v>9666</v>
      </c>
      <c r="B2319" s="117" t="s">
        <v>9667</v>
      </c>
      <c r="C2319" s="117" t="s">
        <v>126</v>
      </c>
      <c r="D2319" s="117">
        <v>2</v>
      </c>
      <c r="E2319" s="117">
        <v>60</v>
      </c>
      <c r="F2319" s="117">
        <v>8.23</v>
      </c>
      <c r="G2319" s="117">
        <v>10.07</v>
      </c>
    </row>
    <row r="2320" spans="1:7" x14ac:dyDescent="0.35">
      <c r="A2320" s="117" t="s">
        <v>9668</v>
      </c>
      <c r="B2320" s="117" t="s">
        <v>9669</v>
      </c>
      <c r="C2320" s="117" t="s">
        <v>126</v>
      </c>
      <c r="D2320" s="117">
        <v>2</v>
      </c>
      <c r="E2320" s="117">
        <v>30</v>
      </c>
      <c r="F2320" s="117">
        <v>8.23</v>
      </c>
      <c r="G2320" s="117">
        <v>10.07</v>
      </c>
    </row>
    <row r="2321" spans="1:7" x14ac:dyDescent="0.35">
      <c r="A2321" s="117" t="s">
        <v>9670</v>
      </c>
      <c r="B2321" s="117" t="s">
        <v>9671</v>
      </c>
      <c r="C2321" s="117" t="s">
        <v>126</v>
      </c>
      <c r="D2321" s="117">
        <v>2</v>
      </c>
      <c r="E2321" s="117">
        <v>90</v>
      </c>
      <c r="F2321" s="117">
        <v>8.23</v>
      </c>
      <c r="G2321" s="117">
        <v>10.07</v>
      </c>
    </row>
    <row r="2322" spans="1:7" x14ac:dyDescent="0.35">
      <c r="A2322" s="117" t="s">
        <v>9672</v>
      </c>
      <c r="B2322" s="117" t="s">
        <v>9673</v>
      </c>
      <c r="C2322" s="117" t="s">
        <v>126</v>
      </c>
      <c r="D2322" s="117">
        <v>2</v>
      </c>
      <c r="E2322" s="117">
        <v>110</v>
      </c>
      <c r="F2322" s="117">
        <v>8.23</v>
      </c>
      <c r="G2322" s="117">
        <v>10.07</v>
      </c>
    </row>
    <row r="2323" spans="1:7" x14ac:dyDescent="0.35">
      <c r="A2323" s="117" t="s">
        <v>9674</v>
      </c>
      <c r="B2323" s="117" t="s">
        <v>9675</v>
      </c>
      <c r="C2323" s="117" t="s">
        <v>126</v>
      </c>
      <c r="D2323" s="117">
        <v>2</v>
      </c>
      <c r="E2323" s="117">
        <v>150</v>
      </c>
      <c r="F2323" s="117">
        <v>8.23</v>
      </c>
      <c r="G2323" s="117">
        <v>10.07</v>
      </c>
    </row>
    <row r="2324" spans="1:7" x14ac:dyDescent="0.35">
      <c r="A2324" s="117" t="s">
        <v>9676</v>
      </c>
      <c r="B2324" s="117" t="s">
        <v>9677</v>
      </c>
      <c r="C2324" s="117" t="s">
        <v>126</v>
      </c>
      <c r="D2324" s="117">
        <v>3</v>
      </c>
      <c r="E2324" s="117">
        <v>20</v>
      </c>
      <c r="F2324" s="117">
        <v>8.23</v>
      </c>
      <c r="G2324" s="117">
        <v>10.07</v>
      </c>
    </row>
    <row r="2325" spans="1:7" x14ac:dyDescent="0.35">
      <c r="A2325" s="117" t="s">
        <v>9678</v>
      </c>
      <c r="B2325" s="117" t="s">
        <v>9679</v>
      </c>
      <c r="C2325" s="117" t="s">
        <v>126</v>
      </c>
      <c r="D2325" s="117">
        <v>2</v>
      </c>
      <c r="E2325" s="117">
        <v>50</v>
      </c>
      <c r="F2325" s="117">
        <v>8.23</v>
      </c>
      <c r="G2325" s="117">
        <v>10.07</v>
      </c>
    </row>
    <row r="2326" spans="1:7" x14ac:dyDescent="0.35">
      <c r="A2326" s="117" t="s">
        <v>9680</v>
      </c>
      <c r="B2326" s="117" t="s">
        <v>9681</v>
      </c>
      <c r="C2326" s="117" t="s">
        <v>126</v>
      </c>
      <c r="D2326" s="117">
        <v>3</v>
      </c>
      <c r="E2326" s="117">
        <v>20</v>
      </c>
      <c r="F2326" s="117">
        <v>8.23</v>
      </c>
      <c r="G2326" s="117">
        <v>10.07</v>
      </c>
    </row>
    <row r="2327" spans="1:7" x14ac:dyDescent="0.35">
      <c r="A2327" s="117" t="s">
        <v>9682</v>
      </c>
      <c r="B2327" s="117" t="s">
        <v>9683</v>
      </c>
      <c r="C2327" s="117" t="s">
        <v>126</v>
      </c>
      <c r="D2327" s="117">
        <v>2</v>
      </c>
      <c r="E2327" s="117">
        <v>60</v>
      </c>
      <c r="F2327" s="117">
        <v>8.23</v>
      </c>
      <c r="G2327" s="117">
        <v>10.07</v>
      </c>
    </row>
    <row r="2328" spans="1:7" x14ac:dyDescent="0.35">
      <c r="A2328" s="117" t="s">
        <v>9684</v>
      </c>
      <c r="B2328" s="117" t="s">
        <v>9685</v>
      </c>
      <c r="C2328" s="117" t="s">
        <v>126</v>
      </c>
      <c r="D2328" s="117">
        <v>2</v>
      </c>
      <c r="E2328" s="117">
        <v>50</v>
      </c>
      <c r="F2328" s="117">
        <v>8.23</v>
      </c>
      <c r="G2328" s="117">
        <v>10.07</v>
      </c>
    </row>
    <row r="2329" spans="1:7" x14ac:dyDescent="0.35">
      <c r="A2329" s="117" t="s">
        <v>9686</v>
      </c>
      <c r="B2329" s="117" t="s">
        <v>9687</v>
      </c>
      <c r="C2329" s="117" t="s">
        <v>126</v>
      </c>
      <c r="D2329" s="117">
        <v>2</v>
      </c>
      <c r="E2329" s="117">
        <v>50</v>
      </c>
      <c r="F2329" s="117">
        <v>8.23</v>
      </c>
      <c r="G2329" s="117">
        <v>10.07</v>
      </c>
    </row>
    <row r="2330" spans="1:7" x14ac:dyDescent="0.35">
      <c r="A2330" s="117" t="s">
        <v>9688</v>
      </c>
      <c r="B2330" s="117" t="s">
        <v>9689</v>
      </c>
      <c r="C2330" s="117" t="s">
        <v>126</v>
      </c>
      <c r="D2330" s="117">
        <v>2</v>
      </c>
      <c r="E2330" s="117">
        <v>480</v>
      </c>
      <c r="F2330" s="117">
        <v>8.23</v>
      </c>
      <c r="G2330" s="117">
        <v>10.07</v>
      </c>
    </row>
    <row r="2331" spans="1:7" x14ac:dyDescent="0.35">
      <c r="A2331" s="117" t="s">
        <v>9690</v>
      </c>
      <c r="B2331" s="117" t="s">
        <v>9691</v>
      </c>
      <c r="C2331" s="117" t="s">
        <v>126</v>
      </c>
      <c r="D2331" s="117">
        <v>2</v>
      </c>
      <c r="E2331" s="117">
        <v>100</v>
      </c>
      <c r="F2331" s="117">
        <v>8.23</v>
      </c>
      <c r="G2331" s="117">
        <v>10.07</v>
      </c>
    </row>
    <row r="2332" spans="1:7" x14ac:dyDescent="0.35">
      <c r="A2332" s="117" t="s">
        <v>9692</v>
      </c>
      <c r="B2332" s="117" t="s">
        <v>9693</v>
      </c>
      <c r="C2332" s="117" t="s">
        <v>126</v>
      </c>
      <c r="D2332" s="117">
        <v>2</v>
      </c>
      <c r="E2332" s="117">
        <v>30</v>
      </c>
      <c r="F2332" s="117">
        <v>8.23</v>
      </c>
      <c r="G2332" s="117">
        <v>10.07</v>
      </c>
    </row>
    <row r="2333" spans="1:7" x14ac:dyDescent="0.35">
      <c r="A2333" s="117" t="s">
        <v>9694</v>
      </c>
      <c r="B2333" s="117" t="s">
        <v>9695</v>
      </c>
      <c r="C2333" s="117" t="s">
        <v>126</v>
      </c>
      <c r="D2333" s="117">
        <v>3</v>
      </c>
      <c r="E2333" s="117">
        <v>15</v>
      </c>
      <c r="F2333" s="117">
        <v>8.23</v>
      </c>
      <c r="G2333" s="117">
        <v>10.07</v>
      </c>
    </row>
    <row r="2334" spans="1:7" x14ac:dyDescent="0.35">
      <c r="A2334" s="117" t="s">
        <v>9696</v>
      </c>
      <c r="B2334" s="117" t="s">
        <v>9697</v>
      </c>
      <c r="C2334" s="117" t="s">
        <v>126</v>
      </c>
      <c r="D2334" s="117">
        <v>1</v>
      </c>
      <c r="E2334" s="117">
        <v>450</v>
      </c>
      <c r="F2334" s="117">
        <v>8.23</v>
      </c>
      <c r="G2334" s="117">
        <v>10.07</v>
      </c>
    </row>
    <row r="2335" spans="1:7" x14ac:dyDescent="0.35">
      <c r="A2335" s="117" t="s">
        <v>9698</v>
      </c>
      <c r="B2335" s="117" t="s">
        <v>9699</v>
      </c>
      <c r="C2335" s="117" t="s">
        <v>126</v>
      </c>
      <c r="D2335" s="117">
        <v>2</v>
      </c>
      <c r="E2335" s="117">
        <v>90</v>
      </c>
      <c r="F2335" s="117">
        <v>8.23</v>
      </c>
      <c r="G2335" s="117">
        <v>10.07</v>
      </c>
    </row>
    <row r="2336" spans="1:7" x14ac:dyDescent="0.35">
      <c r="A2336" s="117" t="s">
        <v>9700</v>
      </c>
      <c r="B2336" s="117" t="s">
        <v>9701</v>
      </c>
      <c r="C2336" s="117" t="s">
        <v>126</v>
      </c>
      <c r="D2336" s="117">
        <v>2</v>
      </c>
      <c r="E2336" s="117">
        <v>60</v>
      </c>
      <c r="F2336" s="117">
        <v>8.23</v>
      </c>
      <c r="G2336" s="117">
        <v>10.07</v>
      </c>
    </row>
    <row r="2337" spans="1:7" x14ac:dyDescent="0.35">
      <c r="A2337" s="117" t="s">
        <v>9702</v>
      </c>
      <c r="B2337" s="117" t="s">
        <v>9703</v>
      </c>
      <c r="C2337" s="117" t="s">
        <v>122</v>
      </c>
      <c r="D2337" s="117">
        <v>2</v>
      </c>
      <c r="E2337" s="117">
        <v>240</v>
      </c>
      <c r="F2337" s="117">
        <v>7.54</v>
      </c>
      <c r="G2337" s="117">
        <v>10.18</v>
      </c>
    </row>
    <row r="2338" spans="1:7" x14ac:dyDescent="0.35">
      <c r="A2338" s="117" t="s">
        <v>9704</v>
      </c>
      <c r="B2338" s="117" t="s">
        <v>9705</v>
      </c>
      <c r="C2338" s="117" t="s">
        <v>122</v>
      </c>
      <c r="D2338" s="117">
        <v>2</v>
      </c>
      <c r="E2338" s="117">
        <v>180</v>
      </c>
      <c r="F2338" s="117">
        <v>7.54</v>
      </c>
      <c r="G2338" s="117">
        <v>10.18</v>
      </c>
    </row>
    <row r="2339" spans="1:7" x14ac:dyDescent="0.35">
      <c r="A2339" s="117" t="s">
        <v>9706</v>
      </c>
      <c r="B2339" s="117" t="s">
        <v>9707</v>
      </c>
      <c r="C2339" s="117" t="s">
        <v>122</v>
      </c>
      <c r="D2339" s="117">
        <v>2</v>
      </c>
      <c r="E2339" s="117">
        <v>220</v>
      </c>
      <c r="F2339" s="117">
        <v>7.54</v>
      </c>
      <c r="G2339" s="117">
        <v>10.18</v>
      </c>
    </row>
    <row r="2340" spans="1:7" x14ac:dyDescent="0.35">
      <c r="A2340" s="117" t="s">
        <v>9708</v>
      </c>
      <c r="B2340" s="117" t="s">
        <v>9709</v>
      </c>
      <c r="C2340" s="117" t="s">
        <v>122</v>
      </c>
      <c r="D2340" s="117">
        <v>2</v>
      </c>
      <c r="E2340" s="117">
        <v>35</v>
      </c>
      <c r="F2340" s="117">
        <v>7.54</v>
      </c>
      <c r="G2340" s="117">
        <v>10.18</v>
      </c>
    </row>
    <row r="2341" spans="1:7" x14ac:dyDescent="0.35">
      <c r="A2341" s="117" t="s">
        <v>9710</v>
      </c>
      <c r="B2341" s="117" t="s">
        <v>9711</v>
      </c>
      <c r="C2341" s="117" t="s">
        <v>122</v>
      </c>
      <c r="D2341" s="117">
        <v>2</v>
      </c>
      <c r="E2341" s="117">
        <v>20</v>
      </c>
      <c r="F2341" s="117">
        <v>7.54</v>
      </c>
      <c r="G2341" s="117">
        <v>10.18</v>
      </c>
    </row>
    <row r="2342" spans="1:7" x14ac:dyDescent="0.35">
      <c r="A2342" s="117" t="s">
        <v>9712</v>
      </c>
      <c r="B2342" s="117" t="s">
        <v>9713</v>
      </c>
      <c r="C2342" s="117" t="s">
        <v>122</v>
      </c>
      <c r="D2342" s="117">
        <v>2</v>
      </c>
      <c r="E2342" s="117">
        <v>16</v>
      </c>
      <c r="F2342" s="117">
        <v>7.54</v>
      </c>
      <c r="G2342" s="117">
        <v>10.18</v>
      </c>
    </row>
    <row r="2343" spans="1:7" x14ac:dyDescent="0.35">
      <c r="A2343" s="117" t="s">
        <v>9714</v>
      </c>
      <c r="B2343" s="117" t="s">
        <v>9715</v>
      </c>
      <c r="C2343" s="117" t="s">
        <v>122</v>
      </c>
      <c r="D2343" s="117">
        <v>1</v>
      </c>
      <c r="E2343" s="117">
        <v>10</v>
      </c>
      <c r="F2343" s="117">
        <v>7.54</v>
      </c>
      <c r="G2343" s="117">
        <v>10.18</v>
      </c>
    </row>
    <row r="2344" spans="1:7" x14ac:dyDescent="0.35">
      <c r="A2344" s="117" t="s">
        <v>9716</v>
      </c>
      <c r="B2344" s="117" t="s">
        <v>9717</v>
      </c>
      <c r="C2344" s="117" t="s">
        <v>122</v>
      </c>
      <c r="D2344" s="117">
        <v>3</v>
      </c>
      <c r="E2344" s="117">
        <v>90</v>
      </c>
      <c r="F2344" s="117">
        <v>7.54</v>
      </c>
      <c r="G2344" s="117">
        <v>10.18</v>
      </c>
    </row>
    <row r="2345" spans="1:7" x14ac:dyDescent="0.35">
      <c r="A2345" s="117" t="s">
        <v>9718</v>
      </c>
      <c r="B2345" s="117" t="s">
        <v>9719</v>
      </c>
      <c r="C2345" s="117" t="s">
        <v>122</v>
      </c>
      <c r="D2345" s="117">
        <v>2</v>
      </c>
      <c r="E2345" s="117">
        <v>20</v>
      </c>
      <c r="F2345" s="117">
        <v>7.54</v>
      </c>
      <c r="G2345" s="117">
        <v>10.18</v>
      </c>
    </row>
    <row r="2346" spans="1:7" x14ac:dyDescent="0.35">
      <c r="A2346" s="117" t="s">
        <v>9720</v>
      </c>
      <c r="B2346" s="117" t="s">
        <v>9721</v>
      </c>
      <c r="C2346" s="117" t="s">
        <v>122</v>
      </c>
      <c r="D2346" s="117">
        <v>2</v>
      </c>
      <c r="E2346" s="117">
        <v>25</v>
      </c>
      <c r="F2346" s="117">
        <v>7.54</v>
      </c>
      <c r="G2346" s="117">
        <v>10.18</v>
      </c>
    </row>
    <row r="2347" spans="1:7" x14ac:dyDescent="0.35">
      <c r="A2347" s="117" t="s">
        <v>9722</v>
      </c>
      <c r="B2347" s="117" t="s">
        <v>9723</v>
      </c>
      <c r="C2347" s="117" t="s">
        <v>122</v>
      </c>
      <c r="D2347" s="117">
        <v>2</v>
      </c>
      <c r="E2347" s="117">
        <v>40</v>
      </c>
      <c r="F2347" s="117">
        <v>7.54</v>
      </c>
      <c r="G2347" s="117">
        <v>10.18</v>
      </c>
    </row>
    <row r="2348" spans="1:7" x14ac:dyDescent="0.35">
      <c r="A2348" s="117" t="s">
        <v>9724</v>
      </c>
      <c r="B2348" s="117" t="s">
        <v>9725</v>
      </c>
      <c r="C2348" s="117" t="s">
        <v>122</v>
      </c>
      <c r="D2348" s="117">
        <v>2</v>
      </c>
      <c r="E2348" s="117">
        <v>125</v>
      </c>
      <c r="F2348" s="117">
        <v>7.54</v>
      </c>
      <c r="G2348" s="117">
        <v>10.18</v>
      </c>
    </row>
    <row r="2349" spans="1:7" x14ac:dyDescent="0.35">
      <c r="A2349" s="117" t="s">
        <v>9726</v>
      </c>
      <c r="B2349" s="117" t="s">
        <v>9727</v>
      </c>
      <c r="C2349" s="117" t="s">
        <v>122</v>
      </c>
      <c r="D2349" s="117">
        <v>2</v>
      </c>
      <c r="E2349" s="117">
        <v>80</v>
      </c>
      <c r="F2349" s="117">
        <v>7.54</v>
      </c>
      <c r="G2349" s="117">
        <v>10.18</v>
      </c>
    </row>
    <row r="2350" spans="1:7" x14ac:dyDescent="0.35">
      <c r="A2350" s="117" t="s">
        <v>9728</v>
      </c>
      <c r="B2350" s="117" t="s">
        <v>9729</v>
      </c>
      <c r="C2350" s="117" t="s">
        <v>122</v>
      </c>
      <c r="D2350" s="117">
        <v>3</v>
      </c>
      <c r="E2350" s="117">
        <v>36</v>
      </c>
      <c r="F2350" s="117">
        <v>7.54</v>
      </c>
      <c r="G2350" s="117">
        <v>10.18</v>
      </c>
    </row>
    <row r="2351" spans="1:7" x14ac:dyDescent="0.35">
      <c r="A2351" s="117" t="s">
        <v>9730</v>
      </c>
      <c r="B2351" s="117" t="s">
        <v>9731</v>
      </c>
      <c r="C2351" s="117" t="s">
        <v>122</v>
      </c>
      <c r="D2351" s="117">
        <v>3</v>
      </c>
      <c r="E2351" s="117">
        <v>30</v>
      </c>
      <c r="F2351" s="117">
        <v>7.54</v>
      </c>
      <c r="G2351" s="117">
        <v>10.18</v>
      </c>
    </row>
    <row r="2352" spans="1:7" x14ac:dyDescent="0.35">
      <c r="A2352" s="117" t="s">
        <v>9732</v>
      </c>
      <c r="B2352" s="117" t="s">
        <v>9733</v>
      </c>
      <c r="C2352" s="117" t="s">
        <v>122</v>
      </c>
      <c r="D2352" s="117">
        <v>3</v>
      </c>
      <c r="E2352" s="117">
        <v>20</v>
      </c>
      <c r="F2352" s="117">
        <v>7.54</v>
      </c>
      <c r="G2352" s="117">
        <v>10.18</v>
      </c>
    </row>
    <row r="2353" spans="1:7" x14ac:dyDescent="0.35">
      <c r="A2353" s="117" t="s">
        <v>9734</v>
      </c>
      <c r="B2353" s="117" t="s">
        <v>9735</v>
      </c>
      <c r="C2353" s="117" t="s">
        <v>122</v>
      </c>
      <c r="D2353" s="117">
        <v>3</v>
      </c>
      <c r="E2353" s="117">
        <v>40</v>
      </c>
      <c r="F2353" s="117">
        <v>7.54</v>
      </c>
      <c r="G2353" s="117">
        <v>10.18</v>
      </c>
    </row>
    <row r="2354" spans="1:7" x14ac:dyDescent="0.35">
      <c r="A2354" s="117" t="s">
        <v>9736</v>
      </c>
      <c r="B2354" s="117" t="s">
        <v>9737</v>
      </c>
      <c r="C2354" s="117" t="s">
        <v>122</v>
      </c>
      <c r="D2354" s="117">
        <v>1</v>
      </c>
      <c r="E2354" s="117">
        <v>125</v>
      </c>
      <c r="F2354" s="117">
        <v>7.54</v>
      </c>
      <c r="G2354" s="117">
        <v>10.18</v>
      </c>
    </row>
    <row r="2355" spans="1:7" x14ac:dyDescent="0.35">
      <c r="A2355" s="117" t="s">
        <v>9738</v>
      </c>
      <c r="B2355" s="117" t="s">
        <v>9739</v>
      </c>
      <c r="C2355" s="117" t="s">
        <v>122</v>
      </c>
      <c r="D2355" s="117">
        <v>2</v>
      </c>
      <c r="E2355" s="117">
        <v>20</v>
      </c>
      <c r="F2355" s="117">
        <v>7.54</v>
      </c>
      <c r="G2355" s="117">
        <v>10.18</v>
      </c>
    </row>
    <row r="2356" spans="1:7" x14ac:dyDescent="0.35">
      <c r="A2356" s="117" t="s">
        <v>9740</v>
      </c>
      <c r="B2356" s="117" t="s">
        <v>9741</v>
      </c>
      <c r="C2356" s="117" t="s">
        <v>122</v>
      </c>
      <c r="D2356" s="117">
        <v>2</v>
      </c>
      <c r="E2356" s="117">
        <v>16</v>
      </c>
      <c r="F2356" s="117">
        <v>7.54</v>
      </c>
      <c r="G2356" s="117">
        <v>10.18</v>
      </c>
    </row>
    <row r="2357" spans="1:7" x14ac:dyDescent="0.35">
      <c r="A2357" s="117" t="s">
        <v>9742</v>
      </c>
      <c r="B2357" s="117" t="s">
        <v>9743</v>
      </c>
      <c r="C2357" s="117" t="s">
        <v>122</v>
      </c>
      <c r="D2357" s="117">
        <v>2</v>
      </c>
      <c r="E2357" s="117">
        <v>16</v>
      </c>
      <c r="F2357" s="117">
        <v>7.54</v>
      </c>
      <c r="G2357" s="117">
        <v>10.18</v>
      </c>
    </row>
    <row r="2358" spans="1:7" x14ac:dyDescent="0.35">
      <c r="A2358" s="117" t="s">
        <v>9744</v>
      </c>
      <c r="B2358" s="117" t="s">
        <v>9745</v>
      </c>
      <c r="C2358" s="117" t="s">
        <v>122</v>
      </c>
      <c r="D2358" s="117">
        <v>2</v>
      </c>
      <c r="E2358" s="117">
        <v>16</v>
      </c>
      <c r="F2358" s="117">
        <v>7.54</v>
      </c>
      <c r="G2358" s="117">
        <v>10.18</v>
      </c>
    </row>
    <row r="2359" spans="1:7" x14ac:dyDescent="0.35">
      <c r="A2359" s="117" t="s">
        <v>9746</v>
      </c>
      <c r="B2359" s="117" t="s">
        <v>9747</v>
      </c>
      <c r="C2359" s="117" t="s">
        <v>122</v>
      </c>
      <c r="D2359" s="117">
        <v>2</v>
      </c>
      <c r="E2359" s="117">
        <v>16</v>
      </c>
      <c r="F2359" s="117">
        <v>7.54</v>
      </c>
      <c r="G2359" s="117">
        <v>10.18</v>
      </c>
    </row>
    <row r="2360" spans="1:7" x14ac:dyDescent="0.35">
      <c r="A2360" s="117" t="s">
        <v>9748</v>
      </c>
      <c r="B2360" s="117" t="s">
        <v>9749</v>
      </c>
      <c r="C2360" s="117" t="s">
        <v>122</v>
      </c>
      <c r="D2360" s="117">
        <v>2</v>
      </c>
      <c r="E2360" s="117">
        <v>16</v>
      </c>
      <c r="F2360" s="117">
        <v>7.54</v>
      </c>
      <c r="G2360" s="117">
        <v>10.18</v>
      </c>
    </row>
    <row r="2361" spans="1:7" x14ac:dyDescent="0.35">
      <c r="A2361" s="117" t="s">
        <v>9750</v>
      </c>
      <c r="B2361" s="117" t="s">
        <v>9751</v>
      </c>
      <c r="C2361" s="117" t="s">
        <v>122</v>
      </c>
      <c r="D2361" s="117">
        <v>2</v>
      </c>
      <c r="E2361" s="117">
        <v>16</v>
      </c>
      <c r="F2361" s="117">
        <v>7.54</v>
      </c>
      <c r="G2361" s="117">
        <v>10.18</v>
      </c>
    </row>
    <row r="2362" spans="1:7" x14ac:dyDescent="0.35">
      <c r="A2362" s="117" t="s">
        <v>9752</v>
      </c>
      <c r="B2362" s="117" t="s">
        <v>9753</v>
      </c>
      <c r="C2362" s="117" t="s">
        <v>122</v>
      </c>
      <c r="D2362" s="117">
        <v>2</v>
      </c>
      <c r="E2362" s="117">
        <v>60</v>
      </c>
      <c r="F2362" s="117">
        <v>7.54</v>
      </c>
      <c r="G2362" s="117">
        <v>10.18</v>
      </c>
    </row>
    <row r="2363" spans="1:7" x14ac:dyDescent="0.35">
      <c r="A2363" s="117" t="s">
        <v>9754</v>
      </c>
      <c r="B2363" s="117" t="s">
        <v>9755</v>
      </c>
      <c r="C2363" s="117" t="s">
        <v>122</v>
      </c>
      <c r="D2363" s="117">
        <v>2</v>
      </c>
      <c r="E2363" s="117">
        <v>25</v>
      </c>
      <c r="F2363" s="117">
        <v>7.54</v>
      </c>
      <c r="G2363" s="117">
        <v>10.18</v>
      </c>
    </row>
    <row r="2364" spans="1:7" x14ac:dyDescent="0.35">
      <c r="A2364" s="117" t="s">
        <v>9756</v>
      </c>
      <c r="B2364" s="117" t="s">
        <v>9757</v>
      </c>
      <c r="C2364" s="117" t="s">
        <v>122</v>
      </c>
      <c r="D2364" s="117">
        <v>2</v>
      </c>
      <c r="E2364" s="117">
        <v>120</v>
      </c>
      <c r="F2364" s="117">
        <v>7.54</v>
      </c>
      <c r="G2364" s="117">
        <v>10.18</v>
      </c>
    </row>
    <row r="2365" spans="1:7" x14ac:dyDescent="0.35">
      <c r="A2365" s="117" t="s">
        <v>9758</v>
      </c>
      <c r="B2365" s="117" t="s">
        <v>9759</v>
      </c>
      <c r="C2365" s="117" t="s">
        <v>122</v>
      </c>
      <c r="D2365" s="117">
        <v>2</v>
      </c>
      <c r="E2365" s="117">
        <v>20</v>
      </c>
      <c r="F2365" s="117">
        <v>7.54</v>
      </c>
      <c r="G2365" s="117">
        <v>10.18</v>
      </c>
    </row>
    <row r="2366" spans="1:7" x14ac:dyDescent="0.35">
      <c r="A2366" s="117" t="s">
        <v>9760</v>
      </c>
      <c r="B2366" s="117" t="s">
        <v>9761</v>
      </c>
      <c r="C2366" s="117" t="s">
        <v>122</v>
      </c>
      <c r="D2366" s="117">
        <v>2</v>
      </c>
      <c r="E2366" s="117">
        <v>15</v>
      </c>
      <c r="F2366" s="117">
        <v>7.54</v>
      </c>
      <c r="G2366" s="117">
        <v>10.18</v>
      </c>
    </row>
    <row r="2367" spans="1:7" x14ac:dyDescent="0.35">
      <c r="A2367" s="117" t="s">
        <v>9762</v>
      </c>
      <c r="B2367" s="117" t="s">
        <v>9763</v>
      </c>
      <c r="C2367" s="117" t="s">
        <v>122</v>
      </c>
      <c r="D2367" s="117">
        <v>1</v>
      </c>
      <c r="E2367" s="117">
        <v>125</v>
      </c>
      <c r="F2367" s="117">
        <v>7.54</v>
      </c>
      <c r="G2367" s="117">
        <v>10.18</v>
      </c>
    </row>
    <row r="2368" spans="1:7" x14ac:dyDescent="0.35">
      <c r="A2368" s="117" t="s">
        <v>9764</v>
      </c>
      <c r="B2368" s="117" t="s">
        <v>9765</v>
      </c>
      <c r="C2368" s="117" t="s">
        <v>121</v>
      </c>
      <c r="D2368" s="117">
        <v>3</v>
      </c>
      <c r="E2368" s="117">
        <v>120</v>
      </c>
      <c r="F2368" s="117">
        <v>8.2899999999999991</v>
      </c>
      <c r="G2368" s="117">
        <v>9.4600000000000009</v>
      </c>
    </row>
    <row r="2369" spans="1:7" x14ac:dyDescent="0.35">
      <c r="A2369" s="117" t="s">
        <v>9766</v>
      </c>
      <c r="B2369" s="117" t="s">
        <v>9767</v>
      </c>
      <c r="C2369" s="117" t="s">
        <v>121</v>
      </c>
      <c r="D2369" s="117">
        <v>3</v>
      </c>
      <c r="E2369" s="117">
        <v>120</v>
      </c>
      <c r="F2369" s="117">
        <v>8.2899999999999991</v>
      </c>
      <c r="G2369" s="117">
        <v>9.4600000000000009</v>
      </c>
    </row>
    <row r="2370" spans="1:7" x14ac:dyDescent="0.35">
      <c r="A2370" s="117" t="s">
        <v>9768</v>
      </c>
      <c r="B2370" s="117" t="s">
        <v>9769</v>
      </c>
      <c r="C2370" s="117" t="s">
        <v>121</v>
      </c>
      <c r="D2370" s="117">
        <v>3</v>
      </c>
      <c r="E2370" s="117">
        <v>140</v>
      </c>
      <c r="F2370" s="117">
        <v>8.2899999999999991</v>
      </c>
      <c r="G2370" s="117">
        <v>9.4600000000000009</v>
      </c>
    </row>
    <row r="2371" spans="1:7" x14ac:dyDescent="0.35">
      <c r="A2371" s="117" t="s">
        <v>9770</v>
      </c>
      <c r="B2371" s="117" t="s">
        <v>9771</v>
      </c>
      <c r="C2371" s="117" t="s">
        <v>121</v>
      </c>
      <c r="D2371" s="117">
        <v>1</v>
      </c>
      <c r="E2371" s="117">
        <v>125</v>
      </c>
      <c r="F2371" s="117">
        <v>8.2899999999999991</v>
      </c>
      <c r="G2371" s="117">
        <v>9.4600000000000009</v>
      </c>
    </row>
    <row r="2372" spans="1:7" x14ac:dyDescent="0.35">
      <c r="A2372" s="117" t="s">
        <v>9772</v>
      </c>
      <c r="B2372" s="117" t="s">
        <v>9773</v>
      </c>
      <c r="C2372" s="117" t="s">
        <v>121</v>
      </c>
      <c r="D2372" s="117">
        <v>2</v>
      </c>
      <c r="E2372" s="117">
        <v>40</v>
      </c>
      <c r="F2372" s="117">
        <v>8.2899999999999991</v>
      </c>
      <c r="G2372" s="117">
        <v>9.4600000000000009</v>
      </c>
    </row>
    <row r="2373" spans="1:7" x14ac:dyDescent="0.35">
      <c r="A2373" s="117" t="s">
        <v>9774</v>
      </c>
      <c r="B2373" s="117" t="s">
        <v>9775</v>
      </c>
      <c r="C2373" s="117" t="s">
        <v>121</v>
      </c>
      <c r="D2373" s="117">
        <v>1</v>
      </c>
      <c r="E2373" s="117">
        <v>30</v>
      </c>
      <c r="F2373" s="117">
        <v>8.2899999999999991</v>
      </c>
      <c r="G2373" s="117">
        <v>9.4600000000000009</v>
      </c>
    </row>
    <row r="2374" spans="1:7" x14ac:dyDescent="0.35">
      <c r="A2374" s="117" t="s">
        <v>9776</v>
      </c>
      <c r="B2374" s="117" t="s">
        <v>9777</v>
      </c>
      <c r="C2374" s="117" t="s">
        <v>121</v>
      </c>
      <c r="D2374" s="117">
        <v>2</v>
      </c>
      <c r="E2374" s="117">
        <v>45</v>
      </c>
      <c r="F2374" s="117">
        <v>8.2899999999999991</v>
      </c>
      <c r="G2374" s="117">
        <v>9.4600000000000009</v>
      </c>
    </row>
    <row r="2375" spans="1:7" x14ac:dyDescent="0.35">
      <c r="A2375" s="117" t="s">
        <v>9778</v>
      </c>
      <c r="B2375" s="117" t="s">
        <v>9779</v>
      </c>
      <c r="C2375" s="117" t="s">
        <v>121</v>
      </c>
      <c r="D2375" s="117">
        <v>1</v>
      </c>
      <c r="E2375" s="117">
        <v>35</v>
      </c>
      <c r="F2375" s="117">
        <v>8.2899999999999991</v>
      </c>
      <c r="G2375" s="117">
        <v>9.4600000000000009</v>
      </c>
    </row>
    <row r="2376" spans="1:7" x14ac:dyDescent="0.35">
      <c r="A2376" s="117" t="s">
        <v>9780</v>
      </c>
      <c r="B2376" s="117" t="s">
        <v>9781</v>
      </c>
      <c r="C2376" s="117" t="s">
        <v>121</v>
      </c>
      <c r="D2376" s="117">
        <v>2</v>
      </c>
      <c r="E2376" s="117">
        <v>40</v>
      </c>
      <c r="F2376" s="117">
        <v>8.2899999999999991</v>
      </c>
      <c r="G2376" s="117">
        <v>9.4600000000000009</v>
      </c>
    </row>
    <row r="2377" spans="1:7" x14ac:dyDescent="0.35">
      <c r="A2377" s="117" t="s">
        <v>9782</v>
      </c>
      <c r="B2377" s="117" t="s">
        <v>9783</v>
      </c>
      <c r="C2377" s="117" t="s">
        <v>121</v>
      </c>
      <c r="D2377" s="117">
        <v>2</v>
      </c>
      <c r="E2377" s="117">
        <v>60</v>
      </c>
      <c r="F2377" s="117">
        <v>8.2899999999999991</v>
      </c>
      <c r="G2377" s="117">
        <v>9.4600000000000009</v>
      </c>
    </row>
    <row r="2378" spans="1:7" x14ac:dyDescent="0.35">
      <c r="A2378" s="117" t="s">
        <v>9784</v>
      </c>
      <c r="B2378" s="117" t="s">
        <v>9785</v>
      </c>
      <c r="C2378" s="117" t="s">
        <v>121</v>
      </c>
      <c r="D2378" s="117">
        <v>2</v>
      </c>
      <c r="E2378" s="117">
        <v>56</v>
      </c>
      <c r="F2378" s="117">
        <v>8.2899999999999991</v>
      </c>
      <c r="G2378" s="117">
        <v>9.4600000000000009</v>
      </c>
    </row>
    <row r="2379" spans="1:7" x14ac:dyDescent="0.35">
      <c r="A2379" s="117" t="s">
        <v>9786</v>
      </c>
      <c r="B2379" s="117" t="s">
        <v>9787</v>
      </c>
      <c r="C2379" s="117" t="s">
        <v>121</v>
      </c>
      <c r="D2379" s="117">
        <v>2</v>
      </c>
      <c r="E2379" s="117">
        <v>96</v>
      </c>
      <c r="F2379" s="117">
        <v>8.2899999999999991</v>
      </c>
      <c r="G2379" s="117">
        <v>9.4600000000000009</v>
      </c>
    </row>
    <row r="2380" spans="1:7" x14ac:dyDescent="0.35">
      <c r="A2380" s="117" t="s">
        <v>9788</v>
      </c>
      <c r="B2380" s="117" t="s">
        <v>9789</v>
      </c>
      <c r="C2380" s="117" t="s">
        <v>121</v>
      </c>
      <c r="D2380" s="117">
        <v>2</v>
      </c>
      <c r="E2380" s="117">
        <v>92</v>
      </c>
      <c r="F2380" s="117">
        <v>8.2899999999999991</v>
      </c>
      <c r="G2380" s="117">
        <v>9.4600000000000009</v>
      </c>
    </row>
    <row r="2381" spans="1:7" x14ac:dyDescent="0.35">
      <c r="A2381" s="117" t="s">
        <v>9790</v>
      </c>
      <c r="B2381" s="117" t="s">
        <v>9791</v>
      </c>
      <c r="C2381" s="117" t="s">
        <v>121</v>
      </c>
      <c r="D2381" s="117">
        <v>2</v>
      </c>
      <c r="E2381" s="117">
        <v>80</v>
      </c>
      <c r="F2381" s="117">
        <v>8.2899999999999991</v>
      </c>
      <c r="G2381" s="117">
        <v>9.4600000000000009</v>
      </c>
    </row>
    <row r="2382" spans="1:7" x14ac:dyDescent="0.35">
      <c r="A2382" s="117" t="s">
        <v>9792</v>
      </c>
      <c r="B2382" s="117" t="s">
        <v>9793</v>
      </c>
      <c r="C2382" s="117" t="s">
        <v>121</v>
      </c>
      <c r="D2382" s="117">
        <v>2</v>
      </c>
      <c r="E2382" s="117">
        <v>30</v>
      </c>
      <c r="F2382" s="117">
        <v>8.2899999999999991</v>
      </c>
      <c r="G2382" s="117">
        <v>9.4600000000000009</v>
      </c>
    </row>
    <row r="2383" spans="1:7" x14ac:dyDescent="0.35">
      <c r="A2383" s="117" t="s">
        <v>9794</v>
      </c>
      <c r="B2383" s="117" t="s">
        <v>9795</v>
      </c>
      <c r="C2383" s="117" t="s">
        <v>121</v>
      </c>
      <c r="D2383" s="117">
        <v>2</v>
      </c>
      <c r="E2383" s="117">
        <v>40</v>
      </c>
      <c r="F2383" s="117">
        <v>8.2899999999999991</v>
      </c>
      <c r="G2383" s="117">
        <v>9.4600000000000009</v>
      </c>
    </row>
    <row r="2384" spans="1:7" x14ac:dyDescent="0.35">
      <c r="A2384" s="117" t="s">
        <v>9796</v>
      </c>
      <c r="B2384" s="117" t="s">
        <v>9797</v>
      </c>
      <c r="C2384" s="117" t="s">
        <v>121</v>
      </c>
      <c r="D2384" s="117">
        <v>2</v>
      </c>
      <c r="E2384" s="117">
        <v>30</v>
      </c>
      <c r="F2384" s="117">
        <v>8.2899999999999991</v>
      </c>
      <c r="G2384" s="117">
        <v>9.4600000000000009</v>
      </c>
    </row>
    <row r="2385" spans="1:7" x14ac:dyDescent="0.35">
      <c r="A2385" s="117" t="s">
        <v>9798</v>
      </c>
      <c r="B2385" s="117" t="s">
        <v>9799</v>
      </c>
      <c r="C2385" s="117" t="s">
        <v>121</v>
      </c>
      <c r="D2385" s="117">
        <v>2</v>
      </c>
      <c r="E2385" s="117">
        <v>40</v>
      </c>
      <c r="F2385" s="117">
        <v>8.2899999999999991</v>
      </c>
      <c r="G2385" s="117">
        <v>9.4600000000000009</v>
      </c>
    </row>
    <row r="2386" spans="1:7" x14ac:dyDescent="0.35">
      <c r="A2386" s="117" t="s">
        <v>9800</v>
      </c>
      <c r="B2386" s="117" t="s">
        <v>9801</v>
      </c>
      <c r="C2386" s="117" t="s">
        <v>121</v>
      </c>
      <c r="D2386" s="117">
        <v>2</v>
      </c>
      <c r="E2386" s="117">
        <v>50</v>
      </c>
      <c r="F2386" s="117">
        <v>8.2899999999999991</v>
      </c>
      <c r="G2386" s="117">
        <v>9.4600000000000009</v>
      </c>
    </row>
    <row r="2387" spans="1:7" x14ac:dyDescent="0.35">
      <c r="A2387" s="117" t="s">
        <v>9802</v>
      </c>
      <c r="B2387" s="117" t="s">
        <v>9803</v>
      </c>
      <c r="C2387" s="117" t="s">
        <v>121</v>
      </c>
      <c r="D2387" s="117">
        <v>2</v>
      </c>
      <c r="E2387" s="117">
        <v>70</v>
      </c>
      <c r="F2387" s="117">
        <v>8.2899999999999991</v>
      </c>
      <c r="G2387" s="117">
        <v>9.4600000000000009</v>
      </c>
    </row>
    <row r="2388" spans="1:7" x14ac:dyDescent="0.35">
      <c r="A2388" s="117" t="s">
        <v>9804</v>
      </c>
      <c r="B2388" s="117" t="s">
        <v>9805</v>
      </c>
      <c r="C2388" s="117" t="s">
        <v>121</v>
      </c>
      <c r="D2388" s="117">
        <v>2</v>
      </c>
      <c r="E2388" s="117">
        <v>60</v>
      </c>
      <c r="F2388" s="117">
        <v>8.2899999999999991</v>
      </c>
      <c r="G2388" s="117">
        <v>9.4600000000000009</v>
      </c>
    </row>
    <row r="2389" spans="1:7" x14ac:dyDescent="0.35">
      <c r="A2389" s="117" t="s">
        <v>9806</v>
      </c>
      <c r="B2389" s="117" t="s">
        <v>9807</v>
      </c>
      <c r="C2389" s="117" t="s">
        <v>121</v>
      </c>
      <c r="D2389" s="117">
        <v>2</v>
      </c>
      <c r="E2389" s="117">
        <v>60</v>
      </c>
      <c r="F2389" s="117">
        <v>8.2899999999999991</v>
      </c>
      <c r="G2389" s="117">
        <v>9.4600000000000009</v>
      </c>
    </row>
    <row r="2390" spans="1:7" x14ac:dyDescent="0.35">
      <c r="A2390" s="117" t="s">
        <v>9808</v>
      </c>
      <c r="B2390" s="117" t="s">
        <v>9809</v>
      </c>
      <c r="C2390" s="117" t="s">
        <v>121</v>
      </c>
      <c r="D2390" s="117">
        <v>2</v>
      </c>
      <c r="E2390" s="117">
        <v>30</v>
      </c>
      <c r="F2390" s="117">
        <v>8.2899999999999991</v>
      </c>
      <c r="G2390" s="117">
        <v>9.4600000000000009</v>
      </c>
    </row>
    <row r="2391" spans="1:7" x14ac:dyDescent="0.35">
      <c r="A2391" s="117" t="s">
        <v>9810</v>
      </c>
      <c r="B2391" s="117" t="s">
        <v>9811</v>
      </c>
      <c r="C2391" s="117" t="s">
        <v>121</v>
      </c>
      <c r="D2391" s="117">
        <v>2</v>
      </c>
      <c r="E2391" s="117">
        <v>92</v>
      </c>
      <c r="F2391" s="117">
        <v>8.2899999999999991</v>
      </c>
      <c r="G2391" s="117">
        <v>9.4600000000000009</v>
      </c>
    </row>
    <row r="2392" spans="1:7" x14ac:dyDescent="0.35">
      <c r="A2392" s="117" t="s">
        <v>9812</v>
      </c>
      <c r="B2392" s="117" t="s">
        <v>9813</v>
      </c>
      <c r="C2392" s="117" t="s">
        <v>121</v>
      </c>
      <c r="D2392" s="117">
        <v>2</v>
      </c>
      <c r="E2392" s="117">
        <v>50</v>
      </c>
      <c r="F2392" s="117">
        <v>8.2899999999999991</v>
      </c>
      <c r="G2392" s="117">
        <v>9.4600000000000009</v>
      </c>
    </row>
    <row r="2393" spans="1:7" x14ac:dyDescent="0.35">
      <c r="A2393" s="117" t="s">
        <v>9814</v>
      </c>
      <c r="B2393" s="117" t="s">
        <v>9815</v>
      </c>
      <c r="C2393" s="117" t="s">
        <v>121</v>
      </c>
      <c r="D2393" s="117">
        <v>1</v>
      </c>
      <c r="E2393" s="117">
        <v>20</v>
      </c>
      <c r="F2393" s="117">
        <v>8.2899999999999991</v>
      </c>
      <c r="G2393" s="117">
        <v>9.4600000000000009</v>
      </c>
    </row>
    <row r="2394" spans="1:7" x14ac:dyDescent="0.35">
      <c r="A2394" s="117" t="s">
        <v>9816</v>
      </c>
      <c r="B2394" s="117" t="s">
        <v>9817</v>
      </c>
      <c r="C2394" s="117" t="s">
        <v>121</v>
      </c>
      <c r="D2394" s="117">
        <v>3</v>
      </c>
      <c r="E2394" s="117">
        <v>20</v>
      </c>
      <c r="F2394" s="117">
        <v>8.2899999999999991</v>
      </c>
      <c r="G2394" s="117">
        <v>9.4600000000000009</v>
      </c>
    </row>
    <row r="2395" spans="1:7" x14ac:dyDescent="0.35">
      <c r="A2395" s="117" t="s">
        <v>9818</v>
      </c>
      <c r="B2395" s="117" t="s">
        <v>9819</v>
      </c>
      <c r="C2395" s="117" t="s">
        <v>121</v>
      </c>
      <c r="D2395" s="117">
        <v>2</v>
      </c>
      <c r="E2395" s="117">
        <v>20</v>
      </c>
      <c r="F2395" s="117">
        <v>8.2899999999999991</v>
      </c>
      <c r="G2395" s="117">
        <v>9.4600000000000009</v>
      </c>
    </row>
    <row r="2396" spans="1:7" x14ac:dyDescent="0.35">
      <c r="A2396" s="117" t="s">
        <v>9820</v>
      </c>
      <c r="B2396" s="117" t="s">
        <v>9821</v>
      </c>
      <c r="C2396" s="117" t="s">
        <v>121</v>
      </c>
      <c r="D2396" s="117">
        <v>3</v>
      </c>
      <c r="E2396" s="117">
        <v>240</v>
      </c>
      <c r="F2396" s="117">
        <v>8.2899999999999991</v>
      </c>
      <c r="G2396" s="117">
        <v>9.4600000000000009</v>
      </c>
    </row>
    <row r="2397" spans="1:7" x14ac:dyDescent="0.35">
      <c r="A2397" s="117" t="s">
        <v>9822</v>
      </c>
      <c r="B2397" s="117" t="s">
        <v>9823</v>
      </c>
      <c r="C2397" s="117" t="s">
        <v>121</v>
      </c>
      <c r="D2397" s="117">
        <v>3</v>
      </c>
      <c r="E2397" s="117">
        <v>300</v>
      </c>
      <c r="F2397" s="117">
        <v>8.2899999999999991</v>
      </c>
      <c r="G2397" s="117">
        <v>9.4600000000000009</v>
      </c>
    </row>
    <row r="2398" spans="1:7" x14ac:dyDescent="0.35">
      <c r="A2398" s="117" t="s">
        <v>9824</v>
      </c>
      <c r="B2398" s="117" t="s">
        <v>9825</v>
      </c>
      <c r="C2398" s="117" t="s">
        <v>121</v>
      </c>
      <c r="D2398" s="117">
        <v>3</v>
      </c>
      <c r="E2398" s="117">
        <v>270</v>
      </c>
      <c r="F2398" s="117">
        <v>8.2899999999999991</v>
      </c>
      <c r="G2398" s="117">
        <v>9.4600000000000009</v>
      </c>
    </row>
    <row r="2399" spans="1:7" x14ac:dyDescent="0.35">
      <c r="A2399" s="117" t="s">
        <v>9826</v>
      </c>
      <c r="B2399" s="117" t="s">
        <v>9827</v>
      </c>
      <c r="C2399" s="117" t="s">
        <v>121</v>
      </c>
      <c r="D2399" s="117">
        <v>3</v>
      </c>
      <c r="E2399" s="117">
        <v>300</v>
      </c>
      <c r="F2399" s="117">
        <v>8.2899999999999991</v>
      </c>
      <c r="G2399" s="117">
        <v>9.4600000000000009</v>
      </c>
    </row>
    <row r="2400" spans="1:7" x14ac:dyDescent="0.35">
      <c r="A2400" s="117" t="s">
        <v>9828</v>
      </c>
      <c r="B2400" s="117" t="s">
        <v>9829</v>
      </c>
      <c r="C2400" s="117" t="s">
        <v>121</v>
      </c>
      <c r="D2400" s="117">
        <v>2</v>
      </c>
      <c r="E2400" s="117">
        <v>30</v>
      </c>
      <c r="F2400" s="117">
        <v>8.2899999999999991</v>
      </c>
      <c r="G2400" s="117">
        <v>9.4600000000000009</v>
      </c>
    </row>
    <row r="2401" spans="1:7" x14ac:dyDescent="0.35">
      <c r="A2401" s="117" t="s">
        <v>9830</v>
      </c>
      <c r="B2401" s="117" t="s">
        <v>9831</v>
      </c>
      <c r="C2401" s="117" t="s">
        <v>121</v>
      </c>
      <c r="D2401" s="117">
        <v>2</v>
      </c>
      <c r="E2401" s="117">
        <v>50</v>
      </c>
      <c r="F2401" s="117">
        <v>8.2899999999999991</v>
      </c>
      <c r="G2401" s="117">
        <v>9.4600000000000009</v>
      </c>
    </row>
    <row r="2402" spans="1:7" x14ac:dyDescent="0.35">
      <c r="A2402" s="117" t="s">
        <v>9832</v>
      </c>
      <c r="B2402" s="117" t="s">
        <v>9833</v>
      </c>
      <c r="C2402" s="117" t="s">
        <v>121</v>
      </c>
      <c r="D2402" s="117">
        <v>2</v>
      </c>
      <c r="E2402" s="117">
        <v>85</v>
      </c>
      <c r="F2402" s="117">
        <v>8.2899999999999991</v>
      </c>
      <c r="G2402" s="117">
        <v>9.4600000000000009</v>
      </c>
    </row>
    <row r="2403" spans="1:7" x14ac:dyDescent="0.35">
      <c r="A2403" s="117" t="s">
        <v>9834</v>
      </c>
      <c r="B2403" s="117" t="s">
        <v>9835</v>
      </c>
      <c r="C2403" s="117" t="s">
        <v>121</v>
      </c>
      <c r="D2403" s="117">
        <v>2</v>
      </c>
      <c r="E2403" s="117">
        <v>50</v>
      </c>
      <c r="F2403" s="117">
        <v>8.2899999999999991</v>
      </c>
      <c r="G2403" s="117">
        <v>9.4600000000000009</v>
      </c>
    </row>
    <row r="2404" spans="1:7" x14ac:dyDescent="0.35">
      <c r="A2404" s="117" t="s">
        <v>9836</v>
      </c>
      <c r="B2404" s="117" t="s">
        <v>9837</v>
      </c>
      <c r="C2404" s="117" t="s">
        <v>121</v>
      </c>
      <c r="D2404" s="117">
        <v>2</v>
      </c>
      <c r="E2404" s="117">
        <v>40</v>
      </c>
      <c r="F2404" s="117">
        <v>8.2899999999999991</v>
      </c>
      <c r="G2404" s="117">
        <v>9.4600000000000009</v>
      </c>
    </row>
    <row r="2405" spans="1:7" x14ac:dyDescent="0.35">
      <c r="A2405" s="117" t="s">
        <v>9838</v>
      </c>
      <c r="B2405" s="117" t="s">
        <v>9839</v>
      </c>
      <c r="C2405" s="117" t="s">
        <v>121</v>
      </c>
      <c r="D2405" s="117">
        <v>2</v>
      </c>
      <c r="E2405" s="117">
        <v>40</v>
      </c>
      <c r="F2405" s="117">
        <v>8.2899999999999991</v>
      </c>
      <c r="G2405" s="117">
        <v>9.4600000000000009</v>
      </c>
    </row>
    <row r="2406" spans="1:7" x14ac:dyDescent="0.35">
      <c r="A2406" s="117" t="s">
        <v>9840</v>
      </c>
      <c r="B2406" s="117" t="s">
        <v>9841</v>
      </c>
      <c r="C2406" s="117" t="s">
        <v>121</v>
      </c>
      <c r="D2406" s="117">
        <v>2</v>
      </c>
      <c r="E2406" s="117">
        <v>48</v>
      </c>
      <c r="F2406" s="117">
        <v>8.2899999999999991</v>
      </c>
      <c r="G2406" s="117">
        <v>9.4600000000000009</v>
      </c>
    </row>
    <row r="2407" spans="1:7" x14ac:dyDescent="0.35">
      <c r="A2407" s="117" t="s">
        <v>9842</v>
      </c>
      <c r="B2407" s="117" t="s">
        <v>9843</v>
      </c>
      <c r="C2407" s="117" t="s">
        <v>121</v>
      </c>
      <c r="D2407" s="117">
        <v>2</v>
      </c>
      <c r="E2407" s="117">
        <v>80</v>
      </c>
      <c r="F2407" s="117">
        <v>8.2899999999999991</v>
      </c>
      <c r="G2407" s="117">
        <v>9.4600000000000009</v>
      </c>
    </row>
    <row r="2408" spans="1:7" x14ac:dyDescent="0.35">
      <c r="A2408" s="117" t="s">
        <v>9844</v>
      </c>
      <c r="B2408" s="117" t="s">
        <v>9845</v>
      </c>
      <c r="C2408" s="117" t="s">
        <v>121</v>
      </c>
      <c r="D2408" s="117">
        <v>2</v>
      </c>
      <c r="E2408" s="117">
        <v>85</v>
      </c>
      <c r="F2408" s="117">
        <v>8.2899999999999991</v>
      </c>
      <c r="G2408" s="117">
        <v>9.4600000000000009</v>
      </c>
    </row>
    <row r="2409" spans="1:7" x14ac:dyDescent="0.35">
      <c r="A2409" s="117" t="s">
        <v>9846</v>
      </c>
      <c r="B2409" s="117" t="s">
        <v>9847</v>
      </c>
      <c r="C2409" s="117" t="s">
        <v>121</v>
      </c>
      <c r="D2409" s="117">
        <v>2</v>
      </c>
      <c r="E2409" s="117">
        <v>40</v>
      </c>
      <c r="F2409" s="117">
        <v>8.2899999999999991</v>
      </c>
      <c r="G2409" s="117">
        <v>9.4600000000000009</v>
      </c>
    </row>
    <row r="2410" spans="1:7" x14ac:dyDescent="0.35">
      <c r="A2410" s="117" t="s">
        <v>9848</v>
      </c>
      <c r="B2410" s="117" t="s">
        <v>9849</v>
      </c>
      <c r="C2410" s="117" t="s">
        <v>121</v>
      </c>
      <c r="D2410" s="117">
        <v>2</v>
      </c>
      <c r="E2410" s="117">
        <v>30</v>
      </c>
      <c r="F2410" s="117">
        <v>8.2899999999999991</v>
      </c>
      <c r="G2410" s="117">
        <v>9.4600000000000009</v>
      </c>
    </row>
    <row r="2411" spans="1:7" x14ac:dyDescent="0.35">
      <c r="A2411" s="117" t="s">
        <v>9850</v>
      </c>
      <c r="B2411" s="117" t="s">
        <v>9851</v>
      </c>
      <c r="C2411" s="117" t="s">
        <v>121</v>
      </c>
      <c r="D2411" s="117">
        <v>2</v>
      </c>
      <c r="E2411" s="117">
        <v>85</v>
      </c>
      <c r="F2411" s="117">
        <v>8.2899999999999991</v>
      </c>
      <c r="G2411" s="117">
        <v>9.4600000000000009</v>
      </c>
    </row>
    <row r="2412" spans="1:7" x14ac:dyDescent="0.35">
      <c r="A2412" s="117" t="s">
        <v>9852</v>
      </c>
      <c r="B2412" s="117" t="s">
        <v>9853</v>
      </c>
      <c r="C2412" s="117" t="s">
        <v>121</v>
      </c>
      <c r="D2412" s="117">
        <v>2</v>
      </c>
      <c r="E2412" s="117">
        <v>80</v>
      </c>
      <c r="F2412" s="117">
        <v>8.2899999999999991</v>
      </c>
      <c r="G2412" s="117">
        <v>9.4600000000000009</v>
      </c>
    </row>
    <row r="2413" spans="1:7" x14ac:dyDescent="0.35">
      <c r="A2413" s="117" t="s">
        <v>9854</v>
      </c>
      <c r="B2413" s="117" t="s">
        <v>9855</v>
      </c>
      <c r="C2413" s="117" t="s">
        <v>121</v>
      </c>
      <c r="D2413" s="117">
        <v>2</v>
      </c>
      <c r="E2413" s="117">
        <v>16</v>
      </c>
      <c r="F2413" s="117">
        <v>8.2899999999999991</v>
      </c>
      <c r="G2413" s="117">
        <v>9.4600000000000009</v>
      </c>
    </row>
    <row r="2414" spans="1:7" x14ac:dyDescent="0.35">
      <c r="A2414" s="117" t="s">
        <v>9856</v>
      </c>
      <c r="B2414" s="117" t="s">
        <v>9857</v>
      </c>
      <c r="C2414" s="117" t="s">
        <v>121</v>
      </c>
      <c r="D2414" s="117">
        <v>2</v>
      </c>
      <c r="E2414" s="117">
        <v>80</v>
      </c>
      <c r="F2414" s="117">
        <v>8.2899999999999991</v>
      </c>
      <c r="G2414" s="117">
        <v>9.4600000000000009</v>
      </c>
    </row>
    <row r="2415" spans="1:7" x14ac:dyDescent="0.35">
      <c r="A2415" s="117" t="s">
        <v>9858</v>
      </c>
      <c r="B2415" s="117" t="s">
        <v>9859</v>
      </c>
      <c r="C2415" s="117" t="s">
        <v>121</v>
      </c>
      <c r="D2415" s="117">
        <v>2</v>
      </c>
      <c r="E2415" s="117">
        <v>50</v>
      </c>
      <c r="F2415" s="117">
        <v>8.2899999999999991</v>
      </c>
      <c r="G2415" s="117">
        <v>9.4600000000000009</v>
      </c>
    </row>
    <row r="2416" spans="1:7" x14ac:dyDescent="0.35">
      <c r="A2416" s="117" t="s">
        <v>9860</v>
      </c>
      <c r="B2416" s="117" t="s">
        <v>9861</v>
      </c>
      <c r="C2416" s="117" t="s">
        <v>121</v>
      </c>
      <c r="D2416" s="117">
        <v>2</v>
      </c>
      <c r="E2416" s="117">
        <v>80</v>
      </c>
      <c r="F2416" s="117">
        <v>8.2899999999999991</v>
      </c>
      <c r="G2416" s="117">
        <v>9.4600000000000009</v>
      </c>
    </row>
    <row r="2417" spans="1:7" x14ac:dyDescent="0.35">
      <c r="A2417" s="117" t="s">
        <v>9862</v>
      </c>
      <c r="B2417" s="117" t="s">
        <v>9863</v>
      </c>
      <c r="C2417" s="117" t="s">
        <v>121</v>
      </c>
      <c r="D2417" s="117">
        <v>2</v>
      </c>
      <c r="E2417" s="117">
        <v>160</v>
      </c>
      <c r="F2417" s="117">
        <v>8.2899999999999991</v>
      </c>
      <c r="G2417" s="117">
        <v>9.4600000000000009</v>
      </c>
    </row>
    <row r="2418" spans="1:7" x14ac:dyDescent="0.35">
      <c r="A2418" s="117" t="s">
        <v>9864</v>
      </c>
      <c r="B2418" s="117" t="s">
        <v>9865</v>
      </c>
      <c r="C2418" s="117" t="s">
        <v>121</v>
      </c>
      <c r="D2418" s="117">
        <v>2</v>
      </c>
      <c r="E2418" s="117">
        <v>60</v>
      </c>
      <c r="F2418" s="117">
        <v>8.2899999999999991</v>
      </c>
      <c r="G2418" s="117">
        <v>9.4600000000000009</v>
      </c>
    </row>
    <row r="2419" spans="1:7" x14ac:dyDescent="0.35">
      <c r="A2419" s="117" t="s">
        <v>9866</v>
      </c>
      <c r="B2419" s="117" t="s">
        <v>9867</v>
      </c>
      <c r="C2419" s="117" t="s">
        <v>121</v>
      </c>
      <c r="D2419" s="117">
        <v>2</v>
      </c>
      <c r="E2419" s="117">
        <v>150</v>
      </c>
      <c r="F2419" s="117">
        <v>8.2899999999999991</v>
      </c>
      <c r="G2419" s="117">
        <v>9.4600000000000009</v>
      </c>
    </row>
    <row r="2420" spans="1:7" x14ac:dyDescent="0.35">
      <c r="A2420" s="117" t="s">
        <v>9868</v>
      </c>
      <c r="B2420" s="117" t="s">
        <v>9869</v>
      </c>
      <c r="C2420" s="117" t="s">
        <v>121</v>
      </c>
      <c r="D2420" s="117">
        <v>2</v>
      </c>
      <c r="E2420" s="117">
        <v>40</v>
      </c>
      <c r="F2420" s="117">
        <v>8.2899999999999991</v>
      </c>
      <c r="G2420" s="117">
        <v>9.4600000000000009</v>
      </c>
    </row>
    <row r="2421" spans="1:7" x14ac:dyDescent="0.35">
      <c r="A2421" s="117" t="s">
        <v>9870</v>
      </c>
      <c r="B2421" s="117" t="s">
        <v>9871</v>
      </c>
      <c r="C2421" s="117" t="s">
        <v>121</v>
      </c>
      <c r="D2421" s="117">
        <v>2</v>
      </c>
      <c r="E2421" s="117">
        <v>120</v>
      </c>
      <c r="F2421" s="117">
        <v>8.2899999999999991</v>
      </c>
      <c r="G2421" s="117">
        <v>9.4600000000000009</v>
      </c>
    </row>
    <row r="2422" spans="1:7" x14ac:dyDescent="0.35">
      <c r="A2422" s="117" t="s">
        <v>9872</v>
      </c>
      <c r="B2422" s="117" t="s">
        <v>9873</v>
      </c>
      <c r="C2422" s="117" t="s">
        <v>121</v>
      </c>
      <c r="D2422" s="117">
        <v>2</v>
      </c>
      <c r="E2422" s="117">
        <v>120</v>
      </c>
      <c r="F2422" s="117">
        <v>8.2899999999999991</v>
      </c>
      <c r="G2422" s="117">
        <v>9.4600000000000009</v>
      </c>
    </row>
    <row r="2423" spans="1:7" x14ac:dyDescent="0.35">
      <c r="A2423" s="117" t="s">
        <v>9874</v>
      </c>
      <c r="B2423" s="117" t="s">
        <v>9875</v>
      </c>
      <c r="C2423" s="117" t="s">
        <v>121</v>
      </c>
      <c r="D2423" s="117">
        <v>2</v>
      </c>
      <c r="E2423" s="117">
        <v>120</v>
      </c>
      <c r="F2423" s="117">
        <v>8.2899999999999991</v>
      </c>
      <c r="G2423" s="117">
        <v>9.4600000000000009</v>
      </c>
    </row>
    <row r="2424" spans="1:7" x14ac:dyDescent="0.35">
      <c r="A2424" s="117" t="s">
        <v>9876</v>
      </c>
      <c r="B2424" s="117" t="s">
        <v>9877</v>
      </c>
      <c r="C2424" s="117" t="s">
        <v>121</v>
      </c>
      <c r="D2424" s="117">
        <v>2</v>
      </c>
      <c r="E2424" s="117">
        <v>130</v>
      </c>
      <c r="F2424" s="117">
        <v>8.2899999999999991</v>
      </c>
      <c r="G2424" s="117">
        <v>9.4600000000000009</v>
      </c>
    </row>
    <row r="2425" spans="1:7" x14ac:dyDescent="0.35">
      <c r="A2425" s="117" t="s">
        <v>9878</v>
      </c>
      <c r="B2425" s="117" t="s">
        <v>9879</v>
      </c>
      <c r="C2425" s="117" t="s">
        <v>121</v>
      </c>
      <c r="D2425" s="117">
        <v>2</v>
      </c>
      <c r="E2425" s="117">
        <v>60</v>
      </c>
      <c r="F2425" s="117">
        <v>8.2899999999999991</v>
      </c>
      <c r="G2425" s="117">
        <v>9.4600000000000009</v>
      </c>
    </row>
    <row r="2426" spans="1:7" x14ac:dyDescent="0.35">
      <c r="A2426" s="117" t="s">
        <v>9880</v>
      </c>
      <c r="B2426" s="117" t="s">
        <v>9881</v>
      </c>
      <c r="C2426" s="117" t="s">
        <v>121</v>
      </c>
      <c r="D2426" s="117">
        <v>2</v>
      </c>
      <c r="E2426" s="117">
        <v>50</v>
      </c>
      <c r="F2426" s="117">
        <v>8.2899999999999991</v>
      </c>
      <c r="G2426" s="117">
        <v>9.4600000000000009</v>
      </c>
    </row>
    <row r="2427" spans="1:7" x14ac:dyDescent="0.35">
      <c r="A2427" s="117" t="s">
        <v>9882</v>
      </c>
      <c r="B2427" s="117" t="s">
        <v>9883</v>
      </c>
      <c r="C2427" s="117" t="s">
        <v>121</v>
      </c>
      <c r="D2427" s="117">
        <v>2</v>
      </c>
      <c r="E2427" s="117">
        <v>60</v>
      </c>
      <c r="F2427" s="117">
        <v>8.2899999999999991</v>
      </c>
      <c r="G2427" s="117">
        <v>9.4600000000000009</v>
      </c>
    </row>
    <row r="2428" spans="1:7" x14ac:dyDescent="0.35">
      <c r="A2428" s="117" t="s">
        <v>9884</v>
      </c>
      <c r="B2428" s="117" t="s">
        <v>9885</v>
      </c>
      <c r="C2428" s="117" t="s">
        <v>121</v>
      </c>
      <c r="D2428" s="117">
        <v>2</v>
      </c>
      <c r="E2428" s="117">
        <v>50</v>
      </c>
      <c r="F2428" s="117">
        <v>8.2899999999999991</v>
      </c>
      <c r="G2428" s="117">
        <v>9.4600000000000009</v>
      </c>
    </row>
    <row r="2429" spans="1:7" x14ac:dyDescent="0.35">
      <c r="A2429" s="117" t="s">
        <v>9886</v>
      </c>
      <c r="B2429" s="117" t="s">
        <v>9887</v>
      </c>
      <c r="C2429" s="117" t="s">
        <v>121</v>
      </c>
      <c r="D2429" s="117">
        <v>2</v>
      </c>
      <c r="E2429" s="117">
        <v>70</v>
      </c>
      <c r="F2429" s="117">
        <v>8.2899999999999991</v>
      </c>
      <c r="G2429" s="117">
        <v>9.4600000000000009</v>
      </c>
    </row>
    <row r="2430" spans="1:7" x14ac:dyDescent="0.35">
      <c r="A2430" s="117" t="s">
        <v>9888</v>
      </c>
      <c r="B2430" s="117" t="s">
        <v>9889</v>
      </c>
      <c r="C2430" s="117" t="s">
        <v>121</v>
      </c>
      <c r="D2430" s="117">
        <v>2</v>
      </c>
      <c r="E2430" s="117">
        <v>50</v>
      </c>
      <c r="F2430" s="117">
        <v>8.2899999999999991</v>
      </c>
      <c r="G2430" s="117">
        <v>9.4600000000000009</v>
      </c>
    </row>
    <row r="2431" spans="1:7" x14ac:dyDescent="0.35">
      <c r="A2431" s="117" t="s">
        <v>9890</v>
      </c>
      <c r="B2431" s="117" t="s">
        <v>9891</v>
      </c>
      <c r="C2431" s="117" t="s">
        <v>121</v>
      </c>
      <c r="D2431" s="117">
        <v>2</v>
      </c>
      <c r="E2431" s="117">
        <v>50</v>
      </c>
      <c r="F2431" s="117">
        <v>8.2899999999999991</v>
      </c>
      <c r="G2431" s="117">
        <v>9.4600000000000009</v>
      </c>
    </row>
    <row r="2432" spans="1:7" x14ac:dyDescent="0.35">
      <c r="A2432" s="117" t="s">
        <v>9892</v>
      </c>
      <c r="B2432" s="117" t="s">
        <v>9893</v>
      </c>
      <c r="C2432" s="117" t="s">
        <v>121</v>
      </c>
      <c r="D2432" s="117">
        <v>2</v>
      </c>
      <c r="E2432" s="117">
        <v>60</v>
      </c>
      <c r="F2432" s="117">
        <v>8.2899999999999991</v>
      </c>
      <c r="G2432" s="117">
        <v>9.4600000000000009</v>
      </c>
    </row>
    <row r="2433" spans="1:7" x14ac:dyDescent="0.35">
      <c r="A2433" s="117" t="s">
        <v>9894</v>
      </c>
      <c r="B2433" s="117" t="s">
        <v>9895</v>
      </c>
      <c r="C2433" s="117" t="s">
        <v>121</v>
      </c>
      <c r="D2433" s="117">
        <v>2</v>
      </c>
      <c r="E2433" s="117">
        <v>160</v>
      </c>
      <c r="F2433" s="117">
        <v>8.2899999999999991</v>
      </c>
      <c r="G2433" s="117">
        <v>9.4600000000000009</v>
      </c>
    </row>
    <row r="2434" spans="1:7" x14ac:dyDescent="0.35">
      <c r="A2434" s="117" t="s">
        <v>9896</v>
      </c>
      <c r="B2434" s="117" t="s">
        <v>9897</v>
      </c>
      <c r="C2434" s="117" t="s">
        <v>121</v>
      </c>
      <c r="D2434" s="117">
        <v>2</v>
      </c>
      <c r="E2434" s="117">
        <v>110</v>
      </c>
      <c r="F2434" s="117">
        <v>8.2899999999999991</v>
      </c>
      <c r="G2434" s="117">
        <v>9.4600000000000009</v>
      </c>
    </row>
    <row r="2435" spans="1:7" x14ac:dyDescent="0.35">
      <c r="A2435" s="117" t="s">
        <v>9898</v>
      </c>
      <c r="B2435" s="117" t="s">
        <v>9899</v>
      </c>
      <c r="C2435" s="117" t="s">
        <v>121</v>
      </c>
      <c r="D2435" s="117">
        <v>2</v>
      </c>
      <c r="E2435" s="117">
        <v>60</v>
      </c>
      <c r="F2435" s="117">
        <v>8.2899999999999991</v>
      </c>
      <c r="G2435" s="117">
        <v>9.4600000000000009</v>
      </c>
    </row>
    <row r="2436" spans="1:7" x14ac:dyDescent="0.35">
      <c r="A2436" s="117" t="s">
        <v>9900</v>
      </c>
      <c r="B2436" s="117" t="s">
        <v>9901</v>
      </c>
      <c r="C2436" s="117" t="s">
        <v>121</v>
      </c>
      <c r="D2436" s="117">
        <v>2</v>
      </c>
      <c r="E2436" s="117">
        <v>80</v>
      </c>
      <c r="F2436" s="117">
        <v>8.2899999999999991</v>
      </c>
      <c r="G2436" s="117">
        <v>9.4600000000000009</v>
      </c>
    </row>
    <row r="2437" spans="1:7" x14ac:dyDescent="0.35">
      <c r="A2437" s="117" t="s">
        <v>9902</v>
      </c>
      <c r="B2437" s="117" t="s">
        <v>9903</v>
      </c>
      <c r="C2437" s="117" t="s">
        <v>121</v>
      </c>
      <c r="D2437" s="117">
        <v>2</v>
      </c>
      <c r="E2437" s="117">
        <v>80</v>
      </c>
      <c r="F2437" s="117">
        <v>8.2899999999999991</v>
      </c>
      <c r="G2437" s="117">
        <v>9.4600000000000009</v>
      </c>
    </row>
    <row r="2438" spans="1:7" x14ac:dyDescent="0.35">
      <c r="A2438" s="117" t="s">
        <v>9904</v>
      </c>
      <c r="B2438" s="117" t="s">
        <v>9905</v>
      </c>
      <c r="C2438" s="117" t="s">
        <v>121</v>
      </c>
      <c r="D2438" s="117">
        <v>2</v>
      </c>
      <c r="E2438" s="117">
        <v>60</v>
      </c>
      <c r="F2438" s="117">
        <v>8.2899999999999991</v>
      </c>
      <c r="G2438" s="117">
        <v>9.4600000000000009</v>
      </c>
    </row>
    <row r="2439" spans="1:7" x14ac:dyDescent="0.35">
      <c r="A2439" s="117" t="s">
        <v>9906</v>
      </c>
      <c r="B2439" s="117" t="s">
        <v>9907</v>
      </c>
      <c r="C2439" s="117" t="s">
        <v>121</v>
      </c>
      <c r="D2439" s="117">
        <v>2</v>
      </c>
      <c r="E2439" s="117">
        <v>60</v>
      </c>
      <c r="F2439" s="117">
        <v>8.2899999999999991</v>
      </c>
      <c r="G2439" s="117">
        <v>9.4600000000000009</v>
      </c>
    </row>
    <row r="2440" spans="1:7" x14ac:dyDescent="0.35">
      <c r="A2440" s="117" t="s">
        <v>9908</v>
      </c>
      <c r="B2440" s="117" t="s">
        <v>9909</v>
      </c>
      <c r="C2440" s="117" t="s">
        <v>121</v>
      </c>
      <c r="D2440" s="117">
        <v>2</v>
      </c>
      <c r="E2440" s="117">
        <v>110</v>
      </c>
      <c r="F2440" s="117">
        <v>8.2899999999999991</v>
      </c>
      <c r="G2440" s="117">
        <v>9.4600000000000009</v>
      </c>
    </row>
    <row r="2441" spans="1:7" x14ac:dyDescent="0.35">
      <c r="A2441" s="117" t="s">
        <v>9910</v>
      </c>
      <c r="B2441" s="117" t="s">
        <v>9911</v>
      </c>
      <c r="C2441" s="117" t="s">
        <v>121</v>
      </c>
      <c r="D2441" s="117">
        <v>2</v>
      </c>
      <c r="E2441" s="117">
        <v>110</v>
      </c>
      <c r="F2441" s="117">
        <v>8.2899999999999991</v>
      </c>
      <c r="G2441" s="117">
        <v>9.4600000000000009</v>
      </c>
    </row>
    <row r="2442" spans="1:7" x14ac:dyDescent="0.35">
      <c r="A2442" s="117" t="s">
        <v>9912</v>
      </c>
      <c r="B2442" s="117" t="s">
        <v>9913</v>
      </c>
      <c r="C2442" s="117" t="s">
        <v>121</v>
      </c>
      <c r="D2442" s="117">
        <v>2</v>
      </c>
      <c r="E2442" s="117">
        <v>50</v>
      </c>
      <c r="F2442" s="117">
        <v>8.2899999999999991</v>
      </c>
      <c r="G2442" s="117">
        <v>9.4600000000000009</v>
      </c>
    </row>
    <row r="2443" spans="1:7" x14ac:dyDescent="0.35">
      <c r="A2443" s="117" t="s">
        <v>9914</v>
      </c>
      <c r="B2443" s="117" t="s">
        <v>9915</v>
      </c>
      <c r="C2443" s="117" t="s">
        <v>121</v>
      </c>
      <c r="D2443" s="117">
        <v>2</v>
      </c>
      <c r="E2443" s="117">
        <v>125</v>
      </c>
      <c r="F2443" s="117">
        <v>8.2899999999999991</v>
      </c>
      <c r="G2443" s="117">
        <v>9.4600000000000009</v>
      </c>
    </row>
    <row r="2444" spans="1:7" x14ac:dyDescent="0.35">
      <c r="A2444" s="117" t="s">
        <v>9916</v>
      </c>
      <c r="B2444" s="117" t="s">
        <v>9917</v>
      </c>
      <c r="C2444" s="117" t="s">
        <v>121</v>
      </c>
      <c r="D2444" s="117">
        <v>2</v>
      </c>
      <c r="E2444" s="117">
        <v>50</v>
      </c>
      <c r="F2444" s="117">
        <v>8.2899999999999991</v>
      </c>
      <c r="G2444" s="117">
        <v>9.4600000000000009</v>
      </c>
    </row>
    <row r="2445" spans="1:7" x14ac:dyDescent="0.35">
      <c r="A2445" s="117" t="s">
        <v>9918</v>
      </c>
      <c r="B2445" s="117" t="s">
        <v>9919</v>
      </c>
      <c r="C2445" s="117" t="s">
        <v>121</v>
      </c>
      <c r="D2445" s="117">
        <v>2</v>
      </c>
      <c r="E2445" s="117">
        <v>50</v>
      </c>
      <c r="F2445" s="117">
        <v>8.2899999999999991</v>
      </c>
      <c r="G2445" s="117">
        <v>9.4600000000000009</v>
      </c>
    </row>
    <row r="2446" spans="1:7" x14ac:dyDescent="0.35">
      <c r="A2446" s="117" t="s">
        <v>9920</v>
      </c>
      <c r="B2446" s="117" t="s">
        <v>9921</v>
      </c>
      <c r="C2446" s="117" t="s">
        <v>121</v>
      </c>
      <c r="D2446" s="117">
        <v>2</v>
      </c>
      <c r="E2446" s="117">
        <v>160</v>
      </c>
      <c r="F2446" s="117">
        <v>8.2899999999999991</v>
      </c>
      <c r="G2446" s="117">
        <v>9.4600000000000009</v>
      </c>
    </row>
    <row r="2447" spans="1:7" x14ac:dyDescent="0.35">
      <c r="A2447" s="117" t="s">
        <v>9922</v>
      </c>
      <c r="B2447" s="117" t="s">
        <v>9923</v>
      </c>
      <c r="C2447" s="117" t="s">
        <v>121</v>
      </c>
      <c r="D2447" s="117">
        <v>2</v>
      </c>
      <c r="E2447" s="117">
        <v>50</v>
      </c>
      <c r="F2447" s="117">
        <v>8.2899999999999991</v>
      </c>
      <c r="G2447" s="117">
        <v>9.4600000000000009</v>
      </c>
    </row>
    <row r="2448" spans="1:7" x14ac:dyDescent="0.35">
      <c r="A2448" s="117" t="s">
        <v>9924</v>
      </c>
      <c r="B2448" s="117" t="s">
        <v>9925</v>
      </c>
      <c r="C2448" s="117" t="s">
        <v>121</v>
      </c>
      <c r="D2448" s="117">
        <v>3</v>
      </c>
      <c r="E2448" s="117">
        <v>120</v>
      </c>
      <c r="F2448" s="117">
        <v>8.2899999999999991</v>
      </c>
      <c r="G2448" s="117">
        <v>9.4600000000000009</v>
      </c>
    </row>
    <row r="2449" spans="1:7" x14ac:dyDescent="0.35">
      <c r="A2449" s="117" t="s">
        <v>9926</v>
      </c>
      <c r="B2449" s="117" t="s">
        <v>9927</v>
      </c>
      <c r="C2449" s="117" t="s">
        <v>121</v>
      </c>
      <c r="D2449" s="117">
        <v>3</v>
      </c>
      <c r="E2449" s="117">
        <v>200</v>
      </c>
      <c r="F2449" s="117">
        <v>8.2899999999999991</v>
      </c>
      <c r="G2449" s="117">
        <v>9.4600000000000009</v>
      </c>
    </row>
    <row r="2450" spans="1:7" x14ac:dyDescent="0.35">
      <c r="A2450" s="117" t="s">
        <v>9928</v>
      </c>
      <c r="B2450" s="117" t="s">
        <v>9929</v>
      </c>
      <c r="C2450" s="117" t="s">
        <v>121</v>
      </c>
      <c r="D2450" s="117">
        <v>3</v>
      </c>
      <c r="E2450" s="117">
        <v>150</v>
      </c>
      <c r="F2450" s="117">
        <v>8.2899999999999991</v>
      </c>
      <c r="G2450" s="117">
        <v>9.4600000000000009</v>
      </c>
    </row>
    <row r="2451" spans="1:7" x14ac:dyDescent="0.35">
      <c r="A2451" s="117" t="s">
        <v>9930</v>
      </c>
      <c r="B2451" s="117" t="s">
        <v>9931</v>
      </c>
      <c r="C2451" s="117" t="s">
        <v>121</v>
      </c>
      <c r="D2451" s="117">
        <v>3</v>
      </c>
      <c r="E2451" s="117">
        <v>150</v>
      </c>
      <c r="F2451" s="117">
        <v>8.2899999999999991</v>
      </c>
      <c r="G2451" s="117">
        <v>9.4600000000000009</v>
      </c>
    </row>
    <row r="2452" spans="1:7" x14ac:dyDescent="0.35">
      <c r="A2452" s="117" t="s">
        <v>9932</v>
      </c>
      <c r="B2452" s="117" t="s">
        <v>9933</v>
      </c>
      <c r="C2452" s="117" t="s">
        <v>121</v>
      </c>
      <c r="D2452" s="117">
        <v>3</v>
      </c>
      <c r="E2452" s="117">
        <v>250</v>
      </c>
      <c r="F2452" s="117">
        <v>8.2899999999999991</v>
      </c>
      <c r="G2452" s="117">
        <v>9.4600000000000009</v>
      </c>
    </row>
    <row r="2453" spans="1:7" x14ac:dyDescent="0.35">
      <c r="A2453" s="117" t="s">
        <v>9934</v>
      </c>
      <c r="B2453" s="117" t="s">
        <v>9935</v>
      </c>
      <c r="C2453" s="117" t="s">
        <v>121</v>
      </c>
      <c r="D2453" s="117">
        <v>2</v>
      </c>
      <c r="E2453" s="117">
        <v>480</v>
      </c>
      <c r="F2453" s="117">
        <v>8.2899999999999991</v>
      </c>
      <c r="G2453" s="117">
        <v>9.4600000000000009</v>
      </c>
    </row>
    <row r="2454" spans="1:7" x14ac:dyDescent="0.35">
      <c r="A2454" s="117" t="s">
        <v>9936</v>
      </c>
      <c r="B2454" s="117" t="s">
        <v>9937</v>
      </c>
      <c r="C2454" s="117" t="s">
        <v>121</v>
      </c>
      <c r="D2454" s="117">
        <v>2</v>
      </c>
      <c r="E2454" s="117">
        <v>170</v>
      </c>
      <c r="F2454" s="117">
        <v>8.2899999999999991</v>
      </c>
      <c r="G2454" s="117">
        <v>9.4600000000000009</v>
      </c>
    </row>
    <row r="2455" spans="1:7" x14ac:dyDescent="0.35">
      <c r="A2455" s="117" t="s">
        <v>9938</v>
      </c>
      <c r="B2455" s="117" t="s">
        <v>9939</v>
      </c>
      <c r="C2455" s="117" t="s">
        <v>121</v>
      </c>
      <c r="D2455" s="117">
        <v>2</v>
      </c>
      <c r="E2455" s="117">
        <v>280</v>
      </c>
      <c r="F2455" s="117">
        <v>8.2899999999999991</v>
      </c>
      <c r="G2455" s="117">
        <v>9.4600000000000009</v>
      </c>
    </row>
    <row r="2456" spans="1:7" x14ac:dyDescent="0.35">
      <c r="A2456" s="117" t="s">
        <v>9940</v>
      </c>
      <c r="B2456" s="117" t="s">
        <v>9941</v>
      </c>
      <c r="C2456" s="117" t="s">
        <v>121</v>
      </c>
      <c r="D2456" s="117">
        <v>2</v>
      </c>
      <c r="E2456" s="117">
        <v>140</v>
      </c>
      <c r="F2456" s="117">
        <v>8.2899999999999991</v>
      </c>
      <c r="G2456" s="117">
        <v>9.4600000000000009</v>
      </c>
    </row>
    <row r="2457" spans="1:7" x14ac:dyDescent="0.35">
      <c r="A2457" s="117" t="s">
        <v>9942</v>
      </c>
      <c r="B2457" s="117" t="s">
        <v>9943</v>
      </c>
      <c r="C2457" s="117" t="s">
        <v>121</v>
      </c>
      <c r="D2457" s="117">
        <v>2</v>
      </c>
      <c r="E2457" s="117">
        <v>130</v>
      </c>
      <c r="F2457" s="117">
        <v>8.2899999999999991</v>
      </c>
      <c r="G2457" s="117">
        <v>9.4600000000000009</v>
      </c>
    </row>
    <row r="2458" spans="1:7" x14ac:dyDescent="0.35">
      <c r="A2458" s="117" t="s">
        <v>9944</v>
      </c>
      <c r="B2458" s="117" t="s">
        <v>9945</v>
      </c>
      <c r="C2458" s="117" t="s">
        <v>121</v>
      </c>
      <c r="D2458" s="117">
        <v>2</v>
      </c>
      <c r="E2458" s="117">
        <v>200</v>
      </c>
      <c r="F2458" s="117">
        <v>8.2899999999999991</v>
      </c>
      <c r="G2458" s="117">
        <v>9.4600000000000009</v>
      </c>
    </row>
    <row r="2459" spans="1:7" x14ac:dyDescent="0.35">
      <c r="A2459" s="117" t="s">
        <v>9946</v>
      </c>
      <c r="B2459" s="117" t="s">
        <v>9947</v>
      </c>
      <c r="C2459" s="117" t="s">
        <v>121</v>
      </c>
      <c r="D2459" s="117">
        <v>2</v>
      </c>
      <c r="E2459" s="117">
        <v>150</v>
      </c>
      <c r="F2459" s="117">
        <v>8.2899999999999991</v>
      </c>
      <c r="G2459" s="117">
        <v>9.4600000000000009</v>
      </c>
    </row>
    <row r="2460" spans="1:7" x14ac:dyDescent="0.35">
      <c r="A2460" s="117" t="s">
        <v>9948</v>
      </c>
      <c r="B2460" s="117" t="s">
        <v>9949</v>
      </c>
      <c r="C2460" s="117" t="s">
        <v>121</v>
      </c>
      <c r="D2460" s="117">
        <v>2</v>
      </c>
      <c r="E2460" s="117">
        <v>150</v>
      </c>
      <c r="F2460" s="117">
        <v>8.2899999999999991</v>
      </c>
      <c r="G2460" s="117">
        <v>9.4600000000000009</v>
      </c>
    </row>
    <row r="2461" spans="1:7" x14ac:dyDescent="0.35">
      <c r="A2461" s="117" t="s">
        <v>9950</v>
      </c>
      <c r="B2461" s="117" t="s">
        <v>9951</v>
      </c>
      <c r="C2461" s="117" t="s">
        <v>121</v>
      </c>
      <c r="D2461" s="117">
        <v>2</v>
      </c>
      <c r="E2461" s="117">
        <v>200</v>
      </c>
      <c r="F2461" s="117">
        <v>8.2899999999999991</v>
      </c>
      <c r="G2461" s="117">
        <v>9.4600000000000009</v>
      </c>
    </row>
    <row r="2462" spans="1:7" x14ac:dyDescent="0.35">
      <c r="A2462" s="117" t="s">
        <v>9952</v>
      </c>
      <c r="B2462" s="117" t="s">
        <v>9953</v>
      </c>
      <c r="C2462" s="117" t="s">
        <v>121</v>
      </c>
      <c r="D2462" s="117">
        <v>2</v>
      </c>
      <c r="E2462" s="117">
        <v>100</v>
      </c>
      <c r="F2462" s="117">
        <v>8.2899999999999991</v>
      </c>
      <c r="G2462" s="117">
        <v>9.4600000000000009</v>
      </c>
    </row>
    <row r="2463" spans="1:7" x14ac:dyDescent="0.35">
      <c r="A2463" s="117" t="s">
        <v>9954</v>
      </c>
      <c r="B2463" s="117" t="s">
        <v>9955</v>
      </c>
      <c r="C2463" s="117" t="s">
        <v>121</v>
      </c>
      <c r="D2463" s="117">
        <v>2</v>
      </c>
      <c r="E2463" s="117">
        <v>95</v>
      </c>
      <c r="F2463" s="117">
        <v>8.2899999999999991</v>
      </c>
      <c r="G2463" s="117">
        <v>9.4600000000000009</v>
      </c>
    </row>
    <row r="2464" spans="1:7" x14ac:dyDescent="0.35">
      <c r="A2464" s="117" t="s">
        <v>9956</v>
      </c>
      <c r="B2464" s="117" t="s">
        <v>9957</v>
      </c>
      <c r="C2464" s="117" t="s">
        <v>121</v>
      </c>
      <c r="D2464" s="117">
        <v>2</v>
      </c>
      <c r="E2464" s="117">
        <v>80</v>
      </c>
      <c r="F2464" s="117">
        <v>8.2899999999999991</v>
      </c>
      <c r="G2464" s="117">
        <v>9.4600000000000009</v>
      </c>
    </row>
    <row r="2465" spans="1:7" x14ac:dyDescent="0.35">
      <c r="A2465" s="117" t="s">
        <v>9958</v>
      </c>
      <c r="B2465" s="117" t="s">
        <v>9959</v>
      </c>
      <c r="C2465" s="117" t="s">
        <v>121</v>
      </c>
      <c r="D2465" s="117">
        <v>2</v>
      </c>
      <c r="E2465" s="117">
        <v>80</v>
      </c>
      <c r="F2465" s="117">
        <v>8.2899999999999991</v>
      </c>
      <c r="G2465" s="117">
        <v>9.4600000000000009</v>
      </c>
    </row>
    <row r="2466" spans="1:7" x14ac:dyDescent="0.35">
      <c r="A2466" s="117" t="s">
        <v>9960</v>
      </c>
      <c r="B2466" s="117" t="s">
        <v>9961</v>
      </c>
      <c r="C2466" s="117" t="s">
        <v>121</v>
      </c>
      <c r="D2466" s="117">
        <v>2</v>
      </c>
      <c r="E2466" s="117">
        <v>200</v>
      </c>
      <c r="F2466" s="117">
        <v>8.2899999999999991</v>
      </c>
      <c r="G2466" s="117">
        <v>9.4600000000000009</v>
      </c>
    </row>
    <row r="2467" spans="1:7" x14ac:dyDescent="0.35">
      <c r="A2467" s="117" t="s">
        <v>9962</v>
      </c>
      <c r="B2467" s="117" t="s">
        <v>9963</v>
      </c>
      <c r="C2467" s="117" t="s">
        <v>121</v>
      </c>
      <c r="D2467" s="117">
        <v>2</v>
      </c>
      <c r="E2467" s="117">
        <v>120</v>
      </c>
      <c r="F2467" s="117">
        <v>8.2899999999999991</v>
      </c>
      <c r="G2467" s="117">
        <v>9.4600000000000009</v>
      </c>
    </row>
    <row r="2468" spans="1:7" x14ac:dyDescent="0.35">
      <c r="A2468" s="117" t="s">
        <v>9964</v>
      </c>
      <c r="B2468" s="117" t="s">
        <v>9965</v>
      </c>
      <c r="C2468" s="117" t="s">
        <v>121</v>
      </c>
      <c r="D2468" s="117">
        <v>2</v>
      </c>
      <c r="E2468" s="117">
        <v>60</v>
      </c>
      <c r="F2468" s="117">
        <v>8.2899999999999991</v>
      </c>
      <c r="G2468" s="117">
        <v>9.4600000000000009</v>
      </c>
    </row>
    <row r="2469" spans="1:7" x14ac:dyDescent="0.35">
      <c r="A2469" s="117" t="s">
        <v>9966</v>
      </c>
      <c r="B2469" s="117" t="s">
        <v>9967</v>
      </c>
      <c r="C2469" s="117" t="s">
        <v>121</v>
      </c>
      <c r="D2469" s="117">
        <v>2</v>
      </c>
      <c r="E2469" s="117">
        <v>60</v>
      </c>
      <c r="F2469" s="117">
        <v>8.2899999999999991</v>
      </c>
      <c r="G2469" s="117">
        <v>9.4600000000000009</v>
      </c>
    </row>
    <row r="2470" spans="1:7" x14ac:dyDescent="0.35">
      <c r="A2470" s="117" t="s">
        <v>9968</v>
      </c>
      <c r="B2470" s="117" t="s">
        <v>9969</v>
      </c>
      <c r="C2470" s="117" t="s">
        <v>121</v>
      </c>
      <c r="D2470" s="117">
        <v>2</v>
      </c>
      <c r="E2470" s="117">
        <v>150</v>
      </c>
      <c r="F2470" s="117">
        <v>8.2899999999999991</v>
      </c>
      <c r="G2470" s="117">
        <v>9.4600000000000009</v>
      </c>
    </row>
    <row r="2471" spans="1:7" x14ac:dyDescent="0.35">
      <c r="A2471" s="117" t="s">
        <v>9970</v>
      </c>
      <c r="B2471" s="117" t="s">
        <v>9971</v>
      </c>
      <c r="C2471" s="117" t="s">
        <v>121</v>
      </c>
      <c r="D2471" s="117">
        <v>2</v>
      </c>
      <c r="E2471" s="117">
        <v>150</v>
      </c>
      <c r="F2471" s="117">
        <v>8.2899999999999991</v>
      </c>
      <c r="G2471" s="117">
        <v>9.4600000000000009</v>
      </c>
    </row>
    <row r="2472" spans="1:7" x14ac:dyDescent="0.35">
      <c r="A2472" s="117" t="s">
        <v>9972</v>
      </c>
      <c r="B2472" s="117" t="s">
        <v>9973</v>
      </c>
      <c r="C2472" s="117" t="s">
        <v>121</v>
      </c>
      <c r="D2472" s="117">
        <v>2</v>
      </c>
      <c r="E2472" s="117">
        <v>150</v>
      </c>
      <c r="F2472" s="117">
        <v>8.2899999999999991</v>
      </c>
      <c r="G2472" s="117">
        <v>9.4600000000000009</v>
      </c>
    </row>
    <row r="2473" spans="1:7" x14ac:dyDescent="0.35">
      <c r="A2473" s="117" t="s">
        <v>9974</v>
      </c>
      <c r="B2473" s="117" t="s">
        <v>9975</v>
      </c>
      <c r="C2473" s="117" t="s">
        <v>121</v>
      </c>
      <c r="D2473" s="117">
        <v>2</v>
      </c>
      <c r="E2473" s="117">
        <v>100</v>
      </c>
      <c r="F2473" s="117">
        <v>8.2899999999999991</v>
      </c>
      <c r="G2473" s="117">
        <v>9.4600000000000009</v>
      </c>
    </row>
    <row r="2474" spans="1:7" x14ac:dyDescent="0.35">
      <c r="A2474" s="117" t="s">
        <v>9976</v>
      </c>
      <c r="B2474" s="117" t="s">
        <v>9977</v>
      </c>
      <c r="C2474" s="117" t="s">
        <v>121</v>
      </c>
      <c r="D2474" s="117">
        <v>2</v>
      </c>
      <c r="E2474" s="117">
        <v>160</v>
      </c>
      <c r="F2474" s="117">
        <v>8.2899999999999991</v>
      </c>
      <c r="G2474" s="117">
        <v>9.4600000000000009</v>
      </c>
    </row>
    <row r="2475" spans="1:7" x14ac:dyDescent="0.35">
      <c r="A2475" s="117" t="s">
        <v>9978</v>
      </c>
      <c r="B2475" s="117" t="s">
        <v>9979</v>
      </c>
      <c r="C2475" s="117" t="s">
        <v>121</v>
      </c>
      <c r="D2475" s="117">
        <v>2</v>
      </c>
      <c r="E2475" s="117">
        <v>120</v>
      </c>
      <c r="F2475" s="117">
        <v>8.2899999999999991</v>
      </c>
      <c r="G2475" s="117">
        <v>9.4600000000000009</v>
      </c>
    </row>
    <row r="2476" spans="1:7" x14ac:dyDescent="0.35">
      <c r="A2476" s="117" t="s">
        <v>9980</v>
      </c>
      <c r="B2476" s="117" t="s">
        <v>9981</v>
      </c>
      <c r="C2476" s="117" t="s">
        <v>121</v>
      </c>
      <c r="D2476" s="117">
        <v>2</v>
      </c>
      <c r="E2476" s="117">
        <v>380</v>
      </c>
      <c r="F2476" s="117">
        <v>8.2899999999999991</v>
      </c>
      <c r="G2476" s="117">
        <v>9.4600000000000009</v>
      </c>
    </row>
    <row r="2477" spans="1:7" x14ac:dyDescent="0.35">
      <c r="A2477" s="117" t="s">
        <v>9982</v>
      </c>
      <c r="B2477" s="117" t="s">
        <v>9983</v>
      </c>
      <c r="C2477" s="117" t="s">
        <v>121</v>
      </c>
      <c r="D2477" s="117">
        <v>2</v>
      </c>
      <c r="E2477" s="117">
        <v>60</v>
      </c>
      <c r="F2477" s="117">
        <v>8.2899999999999991</v>
      </c>
      <c r="G2477" s="117">
        <v>9.4600000000000009</v>
      </c>
    </row>
    <row r="2478" spans="1:7" x14ac:dyDescent="0.35">
      <c r="A2478" s="117" t="s">
        <v>9984</v>
      </c>
      <c r="B2478" s="117" t="s">
        <v>9985</v>
      </c>
      <c r="C2478" s="117" t="s">
        <v>121</v>
      </c>
      <c r="D2478" s="117">
        <v>3</v>
      </c>
      <c r="E2478" s="117">
        <v>210</v>
      </c>
      <c r="F2478" s="117">
        <v>8.2899999999999991</v>
      </c>
      <c r="G2478" s="117">
        <v>9.4600000000000009</v>
      </c>
    </row>
    <row r="2479" spans="1:7" x14ac:dyDescent="0.35">
      <c r="A2479" s="117" t="s">
        <v>9986</v>
      </c>
      <c r="B2479" s="117" t="s">
        <v>9987</v>
      </c>
      <c r="C2479" s="117" t="s">
        <v>121</v>
      </c>
      <c r="D2479" s="117">
        <v>3</v>
      </c>
      <c r="E2479" s="117">
        <v>200</v>
      </c>
      <c r="F2479" s="117">
        <v>8.2899999999999991</v>
      </c>
      <c r="G2479" s="117">
        <v>9.4600000000000009</v>
      </c>
    </row>
    <row r="2480" spans="1:7" x14ac:dyDescent="0.35">
      <c r="A2480" s="117" t="s">
        <v>9988</v>
      </c>
      <c r="B2480" s="117" t="s">
        <v>9989</v>
      </c>
      <c r="C2480" s="117" t="s">
        <v>121</v>
      </c>
      <c r="D2480" s="117">
        <v>3</v>
      </c>
      <c r="E2480" s="117">
        <v>200</v>
      </c>
      <c r="F2480" s="117">
        <v>8.2899999999999991</v>
      </c>
      <c r="G2480" s="117">
        <v>9.4600000000000009</v>
      </c>
    </row>
    <row r="2481" spans="1:7" x14ac:dyDescent="0.35">
      <c r="A2481" s="117" t="s">
        <v>9990</v>
      </c>
      <c r="B2481" s="117" t="s">
        <v>9991</v>
      </c>
      <c r="C2481" s="117" t="s">
        <v>121</v>
      </c>
      <c r="D2481" s="117">
        <v>3</v>
      </c>
      <c r="E2481" s="117">
        <v>80</v>
      </c>
      <c r="F2481" s="117">
        <v>8.2899999999999991</v>
      </c>
      <c r="G2481" s="117">
        <v>9.4600000000000009</v>
      </c>
    </row>
    <row r="2482" spans="1:7" x14ac:dyDescent="0.35">
      <c r="A2482" s="117" t="s">
        <v>9992</v>
      </c>
      <c r="B2482" s="117" t="s">
        <v>9993</v>
      </c>
      <c r="C2482" s="117" t="s">
        <v>121</v>
      </c>
      <c r="D2482" s="117">
        <v>3</v>
      </c>
      <c r="E2482" s="117">
        <v>170</v>
      </c>
      <c r="F2482" s="117">
        <v>8.2899999999999991</v>
      </c>
      <c r="G2482" s="117">
        <v>9.4600000000000009</v>
      </c>
    </row>
    <row r="2483" spans="1:7" x14ac:dyDescent="0.35">
      <c r="A2483" s="117" t="s">
        <v>9994</v>
      </c>
      <c r="B2483" s="117" t="s">
        <v>9995</v>
      </c>
      <c r="C2483" s="117" t="s">
        <v>121</v>
      </c>
      <c r="D2483" s="117">
        <v>3</v>
      </c>
      <c r="E2483" s="117">
        <v>120</v>
      </c>
      <c r="F2483" s="117">
        <v>8.2899999999999991</v>
      </c>
      <c r="G2483" s="117">
        <v>9.4600000000000009</v>
      </c>
    </row>
    <row r="2484" spans="1:7" x14ac:dyDescent="0.35">
      <c r="A2484" s="117" t="s">
        <v>9996</v>
      </c>
      <c r="B2484" s="117" t="s">
        <v>9997</v>
      </c>
      <c r="C2484" s="117" t="s">
        <v>121</v>
      </c>
      <c r="D2484" s="117">
        <v>3</v>
      </c>
      <c r="E2484" s="117">
        <v>160</v>
      </c>
      <c r="F2484" s="117">
        <v>8.2899999999999991</v>
      </c>
      <c r="G2484" s="117">
        <v>9.4600000000000009</v>
      </c>
    </row>
    <row r="2485" spans="1:7" x14ac:dyDescent="0.35">
      <c r="A2485" s="117" t="s">
        <v>9998</v>
      </c>
      <c r="B2485" s="117" t="s">
        <v>9999</v>
      </c>
      <c r="C2485" s="117" t="s">
        <v>121</v>
      </c>
      <c r="D2485" s="117">
        <v>3</v>
      </c>
      <c r="E2485" s="117">
        <v>120</v>
      </c>
      <c r="F2485" s="117">
        <v>8.2899999999999991</v>
      </c>
      <c r="G2485" s="117">
        <v>9.4600000000000009</v>
      </c>
    </row>
    <row r="2486" spans="1:7" x14ac:dyDescent="0.35">
      <c r="A2486" s="117" t="s">
        <v>10000</v>
      </c>
      <c r="B2486" s="117" t="s">
        <v>10001</v>
      </c>
      <c r="C2486" s="117" t="s">
        <v>121</v>
      </c>
      <c r="D2486" s="117">
        <v>3</v>
      </c>
      <c r="E2486" s="117">
        <v>280</v>
      </c>
      <c r="F2486" s="117">
        <v>8.2899999999999991</v>
      </c>
      <c r="G2486" s="117">
        <v>9.4600000000000009</v>
      </c>
    </row>
    <row r="2487" spans="1:7" x14ac:dyDescent="0.35">
      <c r="A2487" s="117" t="s">
        <v>10002</v>
      </c>
      <c r="B2487" s="117" t="s">
        <v>10003</v>
      </c>
      <c r="C2487" s="117" t="s">
        <v>121</v>
      </c>
      <c r="D2487" s="117">
        <v>3</v>
      </c>
      <c r="E2487" s="117">
        <v>250</v>
      </c>
      <c r="F2487" s="117">
        <v>8.2899999999999991</v>
      </c>
      <c r="G2487" s="117">
        <v>9.4600000000000009</v>
      </c>
    </row>
    <row r="2488" spans="1:7" x14ac:dyDescent="0.35">
      <c r="A2488" s="117" t="s">
        <v>10004</v>
      </c>
      <c r="B2488" s="117" t="s">
        <v>10005</v>
      </c>
      <c r="C2488" s="117" t="s">
        <v>121</v>
      </c>
      <c r="D2488" s="117">
        <v>3</v>
      </c>
      <c r="E2488" s="117">
        <v>200</v>
      </c>
      <c r="F2488" s="117">
        <v>8.2899999999999991</v>
      </c>
      <c r="G2488" s="117">
        <v>9.4600000000000009</v>
      </c>
    </row>
    <row r="2489" spans="1:7" x14ac:dyDescent="0.35">
      <c r="A2489" s="117" t="s">
        <v>10006</v>
      </c>
      <c r="B2489" s="117" t="s">
        <v>10007</v>
      </c>
      <c r="C2489" s="117" t="s">
        <v>121</v>
      </c>
      <c r="D2489" s="117">
        <v>3</v>
      </c>
      <c r="E2489" s="117">
        <v>120</v>
      </c>
      <c r="F2489" s="117">
        <v>8.2899999999999991</v>
      </c>
      <c r="G2489" s="117">
        <v>9.4600000000000009</v>
      </c>
    </row>
    <row r="2490" spans="1:7" x14ac:dyDescent="0.35">
      <c r="A2490" s="117" t="s">
        <v>10008</v>
      </c>
      <c r="B2490" s="117" t="s">
        <v>10009</v>
      </c>
      <c r="C2490" s="117" t="s">
        <v>121</v>
      </c>
      <c r="D2490" s="117">
        <v>3</v>
      </c>
      <c r="E2490" s="117">
        <v>130</v>
      </c>
      <c r="F2490" s="117">
        <v>8.2899999999999991</v>
      </c>
      <c r="G2490" s="117">
        <v>9.4600000000000009</v>
      </c>
    </row>
    <row r="2491" spans="1:7" x14ac:dyDescent="0.35">
      <c r="A2491" s="117" t="s">
        <v>10010</v>
      </c>
      <c r="B2491" s="117" t="s">
        <v>10011</v>
      </c>
      <c r="C2491" s="117" t="s">
        <v>121</v>
      </c>
      <c r="D2491" s="117">
        <v>3</v>
      </c>
      <c r="E2491" s="117">
        <v>125</v>
      </c>
      <c r="F2491" s="117">
        <v>8.2899999999999991</v>
      </c>
      <c r="G2491" s="117">
        <v>9.4600000000000009</v>
      </c>
    </row>
    <row r="2492" spans="1:7" x14ac:dyDescent="0.35">
      <c r="A2492" s="117" t="s">
        <v>10012</v>
      </c>
      <c r="B2492" s="117" t="s">
        <v>10013</v>
      </c>
      <c r="C2492" s="117" t="s">
        <v>121</v>
      </c>
      <c r="D2492" s="117">
        <v>3</v>
      </c>
      <c r="E2492" s="117">
        <v>200</v>
      </c>
      <c r="F2492" s="117">
        <v>8.2899999999999991</v>
      </c>
      <c r="G2492" s="117">
        <v>9.4600000000000009</v>
      </c>
    </row>
    <row r="2493" spans="1:7" x14ac:dyDescent="0.35">
      <c r="A2493" s="117" t="s">
        <v>10014</v>
      </c>
      <c r="B2493" s="117" t="s">
        <v>10015</v>
      </c>
      <c r="C2493" s="117" t="s">
        <v>121</v>
      </c>
      <c r="D2493" s="117">
        <v>3</v>
      </c>
      <c r="E2493" s="117">
        <v>80</v>
      </c>
      <c r="F2493" s="117">
        <v>8.2899999999999991</v>
      </c>
      <c r="G2493" s="117">
        <v>9.4600000000000009</v>
      </c>
    </row>
    <row r="2494" spans="1:7" x14ac:dyDescent="0.35">
      <c r="A2494" s="117" t="s">
        <v>10016</v>
      </c>
      <c r="B2494" s="117" t="s">
        <v>10017</v>
      </c>
      <c r="C2494" s="117" t="s">
        <v>121</v>
      </c>
      <c r="D2494" s="117">
        <v>3</v>
      </c>
      <c r="E2494" s="117">
        <v>80</v>
      </c>
      <c r="F2494" s="117">
        <v>8.2899999999999991</v>
      </c>
      <c r="G2494" s="117">
        <v>9.4600000000000009</v>
      </c>
    </row>
    <row r="2495" spans="1:7" x14ac:dyDescent="0.35">
      <c r="A2495" s="117" t="s">
        <v>10018</v>
      </c>
      <c r="B2495" s="117" t="s">
        <v>10019</v>
      </c>
      <c r="C2495" s="117" t="s">
        <v>121</v>
      </c>
      <c r="D2495" s="117">
        <v>3</v>
      </c>
      <c r="E2495" s="117">
        <v>80</v>
      </c>
      <c r="F2495" s="117">
        <v>8.2899999999999991</v>
      </c>
      <c r="G2495" s="117">
        <v>9.4600000000000009</v>
      </c>
    </row>
    <row r="2496" spans="1:7" x14ac:dyDescent="0.35">
      <c r="A2496" s="117" t="s">
        <v>10020</v>
      </c>
      <c r="B2496" s="117" t="s">
        <v>10021</v>
      </c>
      <c r="C2496" s="117" t="s">
        <v>121</v>
      </c>
      <c r="D2496" s="117">
        <v>3</v>
      </c>
      <c r="E2496" s="117">
        <v>160</v>
      </c>
      <c r="F2496" s="117">
        <v>8.2899999999999991</v>
      </c>
      <c r="G2496" s="117">
        <v>9.4600000000000009</v>
      </c>
    </row>
    <row r="2497" spans="1:7" x14ac:dyDescent="0.35">
      <c r="A2497" s="117" t="s">
        <v>10022</v>
      </c>
      <c r="B2497" s="117" t="s">
        <v>10023</v>
      </c>
      <c r="C2497" s="117" t="s">
        <v>121</v>
      </c>
      <c r="D2497" s="117">
        <v>3</v>
      </c>
      <c r="E2497" s="117">
        <v>50</v>
      </c>
      <c r="F2497" s="117">
        <v>8.2899999999999991</v>
      </c>
      <c r="G2497" s="117">
        <v>9.4600000000000009</v>
      </c>
    </row>
    <row r="2498" spans="1:7" x14ac:dyDescent="0.35">
      <c r="A2498" s="117" t="s">
        <v>10024</v>
      </c>
      <c r="B2498" s="117" t="s">
        <v>10025</v>
      </c>
      <c r="C2498" s="117" t="s">
        <v>121</v>
      </c>
      <c r="D2498" s="117">
        <v>3</v>
      </c>
      <c r="E2498" s="117">
        <v>200</v>
      </c>
      <c r="F2498" s="117">
        <v>8.2899999999999991</v>
      </c>
      <c r="G2498" s="117">
        <v>9.4600000000000009</v>
      </c>
    </row>
    <row r="2499" spans="1:7" x14ac:dyDescent="0.35">
      <c r="A2499" s="117" t="s">
        <v>10026</v>
      </c>
      <c r="B2499" s="117" t="s">
        <v>10027</v>
      </c>
      <c r="C2499" s="117" t="s">
        <v>121</v>
      </c>
      <c r="D2499" s="117">
        <v>3</v>
      </c>
      <c r="E2499" s="117">
        <v>150</v>
      </c>
      <c r="F2499" s="117">
        <v>8.2899999999999991</v>
      </c>
      <c r="G2499" s="117">
        <v>9.4600000000000009</v>
      </c>
    </row>
    <row r="2500" spans="1:7" x14ac:dyDescent="0.35">
      <c r="A2500" s="117" t="s">
        <v>10028</v>
      </c>
      <c r="B2500" s="117" t="s">
        <v>10029</v>
      </c>
      <c r="C2500" s="117" t="s">
        <v>121</v>
      </c>
      <c r="D2500" s="117">
        <v>3</v>
      </c>
      <c r="E2500" s="117">
        <v>160</v>
      </c>
      <c r="F2500" s="117">
        <v>8.2899999999999991</v>
      </c>
      <c r="G2500" s="117">
        <v>9.4600000000000009</v>
      </c>
    </row>
    <row r="2501" spans="1:7" x14ac:dyDescent="0.35">
      <c r="A2501" s="117" t="s">
        <v>10030</v>
      </c>
      <c r="B2501" s="117" t="s">
        <v>10031</v>
      </c>
      <c r="C2501" s="117" t="s">
        <v>121</v>
      </c>
      <c r="D2501" s="117">
        <v>3</v>
      </c>
      <c r="E2501" s="117">
        <v>200</v>
      </c>
      <c r="F2501" s="117">
        <v>8.2899999999999991</v>
      </c>
      <c r="G2501" s="117">
        <v>9.4600000000000009</v>
      </c>
    </row>
    <row r="2502" spans="1:7" x14ac:dyDescent="0.35">
      <c r="A2502" s="117" t="s">
        <v>10032</v>
      </c>
      <c r="B2502" s="117" t="s">
        <v>10033</v>
      </c>
      <c r="C2502" s="117" t="s">
        <v>121</v>
      </c>
      <c r="D2502" s="117">
        <v>3</v>
      </c>
      <c r="E2502" s="117">
        <v>60</v>
      </c>
      <c r="F2502" s="117">
        <v>8.2899999999999991</v>
      </c>
      <c r="G2502" s="117">
        <v>9.4600000000000009</v>
      </c>
    </row>
    <row r="2503" spans="1:7" x14ac:dyDescent="0.35">
      <c r="A2503" s="117" t="s">
        <v>10034</v>
      </c>
      <c r="B2503" s="117" t="s">
        <v>10035</v>
      </c>
      <c r="C2503" s="117" t="s">
        <v>121</v>
      </c>
      <c r="D2503" s="117">
        <v>3</v>
      </c>
      <c r="E2503" s="117">
        <v>100</v>
      </c>
      <c r="F2503" s="117">
        <v>8.2899999999999991</v>
      </c>
      <c r="G2503" s="117">
        <v>9.4600000000000009</v>
      </c>
    </row>
    <row r="2504" spans="1:7" x14ac:dyDescent="0.35">
      <c r="A2504" s="117" t="s">
        <v>10036</v>
      </c>
      <c r="B2504" s="117" t="s">
        <v>10037</v>
      </c>
      <c r="C2504" s="117" t="s">
        <v>121</v>
      </c>
      <c r="D2504" s="117">
        <v>3</v>
      </c>
      <c r="E2504" s="117">
        <v>70</v>
      </c>
      <c r="F2504" s="117">
        <v>8.2899999999999991</v>
      </c>
      <c r="G2504" s="117">
        <v>9.4600000000000009</v>
      </c>
    </row>
    <row r="2505" spans="1:7" x14ac:dyDescent="0.35">
      <c r="A2505" s="117" t="s">
        <v>10038</v>
      </c>
      <c r="B2505" s="117" t="s">
        <v>9885</v>
      </c>
      <c r="C2505" s="117" t="s">
        <v>121</v>
      </c>
      <c r="D2505" s="117">
        <v>3</v>
      </c>
      <c r="E2505" s="117">
        <v>50</v>
      </c>
      <c r="F2505" s="117">
        <v>8.2899999999999991</v>
      </c>
      <c r="G2505" s="117">
        <v>9.4600000000000009</v>
      </c>
    </row>
    <row r="2506" spans="1:7" x14ac:dyDescent="0.35">
      <c r="A2506" s="117" t="s">
        <v>10039</v>
      </c>
      <c r="B2506" s="117" t="s">
        <v>9881</v>
      </c>
      <c r="C2506" s="117" t="s">
        <v>121</v>
      </c>
      <c r="D2506" s="117">
        <v>3</v>
      </c>
      <c r="E2506" s="117">
        <v>50</v>
      </c>
      <c r="F2506" s="117">
        <v>8.2899999999999991</v>
      </c>
      <c r="G2506" s="117">
        <v>9.4600000000000009</v>
      </c>
    </row>
    <row r="2507" spans="1:7" x14ac:dyDescent="0.35">
      <c r="A2507" s="117" t="s">
        <v>10040</v>
      </c>
      <c r="B2507" s="117" t="s">
        <v>10041</v>
      </c>
      <c r="C2507" s="117" t="s">
        <v>121</v>
      </c>
      <c r="D2507" s="117">
        <v>3</v>
      </c>
      <c r="E2507" s="117">
        <v>110</v>
      </c>
      <c r="F2507" s="117">
        <v>8.2899999999999991</v>
      </c>
      <c r="G2507" s="117">
        <v>9.4600000000000009</v>
      </c>
    </row>
    <row r="2508" spans="1:7" x14ac:dyDescent="0.35">
      <c r="A2508" s="117" t="s">
        <v>10042</v>
      </c>
      <c r="B2508" s="117" t="s">
        <v>10043</v>
      </c>
      <c r="C2508" s="117" t="s">
        <v>121</v>
      </c>
      <c r="D2508" s="117">
        <v>3</v>
      </c>
      <c r="E2508" s="117">
        <v>110</v>
      </c>
      <c r="F2508" s="117">
        <v>8.2899999999999991</v>
      </c>
      <c r="G2508" s="117">
        <v>9.4600000000000009</v>
      </c>
    </row>
    <row r="2509" spans="1:7" x14ac:dyDescent="0.35">
      <c r="A2509" s="117" t="s">
        <v>10044</v>
      </c>
      <c r="B2509" s="117" t="s">
        <v>10045</v>
      </c>
      <c r="C2509" s="117" t="s">
        <v>121</v>
      </c>
      <c r="D2509" s="117">
        <v>2</v>
      </c>
      <c r="E2509" s="117">
        <v>30</v>
      </c>
      <c r="F2509" s="117">
        <v>8.2899999999999991</v>
      </c>
      <c r="G2509" s="117">
        <v>9.4600000000000009</v>
      </c>
    </row>
    <row r="2510" spans="1:7" x14ac:dyDescent="0.35">
      <c r="A2510" s="117" t="s">
        <v>10046</v>
      </c>
      <c r="B2510" s="117" t="s">
        <v>10047</v>
      </c>
      <c r="C2510" s="117" t="s">
        <v>121</v>
      </c>
      <c r="D2510" s="117">
        <v>2</v>
      </c>
      <c r="E2510" s="117">
        <v>50</v>
      </c>
      <c r="F2510" s="117">
        <v>8.2899999999999991</v>
      </c>
      <c r="G2510" s="117">
        <v>9.4600000000000009</v>
      </c>
    </row>
    <row r="2511" spans="1:7" x14ac:dyDescent="0.35">
      <c r="A2511" s="117" t="s">
        <v>10048</v>
      </c>
      <c r="B2511" s="117" t="s">
        <v>10049</v>
      </c>
      <c r="C2511" s="117" t="s">
        <v>121</v>
      </c>
      <c r="D2511" s="117">
        <v>2</v>
      </c>
      <c r="E2511" s="117">
        <v>30</v>
      </c>
      <c r="F2511" s="117">
        <v>8.2899999999999991</v>
      </c>
      <c r="G2511" s="117">
        <v>9.4600000000000009</v>
      </c>
    </row>
    <row r="2512" spans="1:7" x14ac:dyDescent="0.35">
      <c r="A2512" s="117" t="s">
        <v>10050</v>
      </c>
      <c r="B2512" s="117" t="s">
        <v>10051</v>
      </c>
      <c r="C2512" s="117" t="s">
        <v>121</v>
      </c>
      <c r="D2512" s="117">
        <v>2</v>
      </c>
      <c r="E2512" s="117">
        <v>60</v>
      </c>
      <c r="F2512" s="117">
        <v>8.2899999999999991</v>
      </c>
      <c r="G2512" s="117">
        <v>9.4600000000000009</v>
      </c>
    </row>
    <row r="2513" spans="1:7" x14ac:dyDescent="0.35">
      <c r="A2513" s="117" t="s">
        <v>10052</v>
      </c>
      <c r="B2513" s="117" t="s">
        <v>10053</v>
      </c>
      <c r="C2513" s="117" t="s">
        <v>121</v>
      </c>
      <c r="D2513" s="117">
        <v>2</v>
      </c>
      <c r="E2513" s="117">
        <v>30</v>
      </c>
      <c r="F2513" s="117">
        <v>8.2899999999999991</v>
      </c>
      <c r="G2513" s="117">
        <v>9.4600000000000009</v>
      </c>
    </row>
    <row r="2514" spans="1:7" x14ac:dyDescent="0.35">
      <c r="A2514" s="117" t="s">
        <v>10054</v>
      </c>
      <c r="B2514" s="117" t="s">
        <v>10055</v>
      </c>
      <c r="C2514" s="117" t="s">
        <v>121</v>
      </c>
      <c r="D2514" s="117">
        <v>2</v>
      </c>
      <c r="E2514" s="117">
        <v>35</v>
      </c>
      <c r="F2514" s="117">
        <v>8.2899999999999991</v>
      </c>
      <c r="G2514" s="117">
        <v>9.4600000000000009</v>
      </c>
    </row>
    <row r="2515" spans="1:7" x14ac:dyDescent="0.35">
      <c r="A2515" s="117" t="s">
        <v>10056</v>
      </c>
      <c r="B2515" s="117" t="s">
        <v>10057</v>
      </c>
      <c r="C2515" s="117" t="s">
        <v>121</v>
      </c>
      <c r="D2515" s="117">
        <v>3</v>
      </c>
      <c r="E2515" s="117">
        <v>120</v>
      </c>
      <c r="F2515" s="117">
        <v>8.2899999999999991</v>
      </c>
      <c r="G2515" s="117">
        <v>9.4600000000000009</v>
      </c>
    </row>
    <row r="2516" spans="1:7" x14ac:dyDescent="0.35">
      <c r="A2516" s="117" t="s">
        <v>10058</v>
      </c>
      <c r="B2516" s="117" t="s">
        <v>10059</v>
      </c>
      <c r="C2516" s="117" t="s">
        <v>121</v>
      </c>
      <c r="D2516" s="117">
        <v>3</v>
      </c>
      <c r="E2516" s="117">
        <v>100</v>
      </c>
      <c r="F2516" s="117">
        <v>8.2899999999999991</v>
      </c>
      <c r="G2516" s="117">
        <v>9.4600000000000009</v>
      </c>
    </row>
    <row r="2517" spans="1:7" x14ac:dyDescent="0.35">
      <c r="A2517" s="117" t="s">
        <v>10060</v>
      </c>
      <c r="B2517" s="117" t="s">
        <v>10061</v>
      </c>
      <c r="C2517" s="117" t="s">
        <v>123</v>
      </c>
      <c r="D2517" s="117">
        <v>2</v>
      </c>
      <c r="E2517" s="117">
        <v>125</v>
      </c>
      <c r="F2517" s="117">
        <v>8.7100000000000009</v>
      </c>
      <c r="G2517" s="117">
        <v>10.08</v>
      </c>
    </row>
    <row r="2518" spans="1:7" x14ac:dyDescent="0.35">
      <c r="A2518" s="117" t="s">
        <v>10062</v>
      </c>
      <c r="B2518" s="117" t="s">
        <v>10063</v>
      </c>
      <c r="C2518" s="117" t="s">
        <v>123</v>
      </c>
      <c r="D2518" s="117">
        <v>2</v>
      </c>
      <c r="E2518" s="117">
        <v>25</v>
      </c>
      <c r="F2518" s="117">
        <v>8.7100000000000009</v>
      </c>
      <c r="G2518" s="117">
        <v>10.08</v>
      </c>
    </row>
    <row r="2519" spans="1:7" x14ac:dyDescent="0.35">
      <c r="A2519" s="117" t="s">
        <v>10064</v>
      </c>
      <c r="B2519" s="117" t="s">
        <v>10065</v>
      </c>
      <c r="C2519" s="117" t="s">
        <v>123</v>
      </c>
      <c r="D2519" s="117">
        <v>2</v>
      </c>
      <c r="E2519" s="117">
        <v>100</v>
      </c>
      <c r="F2519" s="117">
        <v>8.7100000000000009</v>
      </c>
      <c r="G2519" s="117">
        <v>10.08</v>
      </c>
    </row>
    <row r="2520" spans="1:7" x14ac:dyDescent="0.35">
      <c r="A2520" s="117" t="s">
        <v>10066</v>
      </c>
      <c r="B2520" s="117" t="s">
        <v>10067</v>
      </c>
      <c r="C2520" s="117" t="s">
        <v>123</v>
      </c>
      <c r="D2520" s="117">
        <v>1</v>
      </c>
      <c r="E2520" s="117">
        <v>30</v>
      </c>
      <c r="F2520" s="117">
        <v>8.7100000000000009</v>
      </c>
      <c r="G2520" s="117">
        <v>10.08</v>
      </c>
    </row>
    <row r="2521" spans="1:7" x14ac:dyDescent="0.35">
      <c r="A2521" s="117" t="s">
        <v>10068</v>
      </c>
      <c r="B2521" s="117" t="s">
        <v>10069</v>
      </c>
      <c r="C2521" s="117" t="s">
        <v>123</v>
      </c>
      <c r="D2521" s="117">
        <v>1</v>
      </c>
      <c r="E2521" s="117">
        <v>100</v>
      </c>
      <c r="F2521" s="117">
        <v>8.7100000000000009</v>
      </c>
      <c r="G2521" s="117">
        <v>10.08</v>
      </c>
    </row>
    <row r="2522" spans="1:7" x14ac:dyDescent="0.35">
      <c r="A2522" s="117" t="s">
        <v>10070</v>
      </c>
      <c r="B2522" s="117" t="s">
        <v>10071</v>
      </c>
      <c r="C2522" s="117" t="s">
        <v>123</v>
      </c>
      <c r="D2522" s="117">
        <v>1</v>
      </c>
      <c r="E2522" s="117">
        <v>60</v>
      </c>
      <c r="F2522" s="117">
        <v>8.7100000000000009</v>
      </c>
      <c r="G2522" s="117">
        <v>10.08</v>
      </c>
    </row>
    <row r="2523" spans="1:7" x14ac:dyDescent="0.35">
      <c r="A2523" s="117" t="s">
        <v>10072</v>
      </c>
      <c r="B2523" s="117" t="s">
        <v>10073</v>
      </c>
      <c r="C2523" s="117" t="s">
        <v>123</v>
      </c>
      <c r="D2523" s="117">
        <v>2</v>
      </c>
      <c r="E2523" s="117">
        <v>30</v>
      </c>
      <c r="F2523" s="117">
        <v>8.7100000000000009</v>
      </c>
      <c r="G2523" s="117">
        <v>10.08</v>
      </c>
    </row>
    <row r="2524" spans="1:7" x14ac:dyDescent="0.35">
      <c r="A2524" s="117" t="s">
        <v>10074</v>
      </c>
      <c r="B2524" s="117" t="s">
        <v>10075</v>
      </c>
      <c r="C2524" s="117" t="s">
        <v>123</v>
      </c>
      <c r="D2524" s="117">
        <v>1</v>
      </c>
      <c r="E2524" s="117">
        <v>400</v>
      </c>
      <c r="F2524" s="117">
        <v>8.7100000000000009</v>
      </c>
      <c r="G2524" s="117">
        <v>10.08</v>
      </c>
    </row>
    <row r="2525" spans="1:7" x14ac:dyDescent="0.35">
      <c r="A2525" s="117" t="s">
        <v>10076</v>
      </c>
      <c r="B2525" s="117" t="s">
        <v>10077</v>
      </c>
      <c r="C2525" s="117" t="s">
        <v>123</v>
      </c>
      <c r="D2525" s="117">
        <v>1</v>
      </c>
      <c r="E2525" s="117">
        <v>20</v>
      </c>
      <c r="F2525" s="117">
        <v>8.7100000000000009</v>
      </c>
      <c r="G2525" s="117">
        <v>10.08</v>
      </c>
    </row>
    <row r="2526" spans="1:7" x14ac:dyDescent="0.35">
      <c r="A2526" s="117" t="s">
        <v>10078</v>
      </c>
      <c r="B2526" s="117" t="s">
        <v>10079</v>
      </c>
      <c r="C2526" s="117" t="s">
        <v>123</v>
      </c>
      <c r="D2526" s="117">
        <v>1</v>
      </c>
      <c r="E2526" s="117">
        <v>6</v>
      </c>
      <c r="F2526" s="117">
        <v>8.7100000000000009</v>
      </c>
      <c r="G2526" s="117">
        <v>10.08</v>
      </c>
    </row>
    <row r="2527" spans="1:7" x14ac:dyDescent="0.35">
      <c r="A2527" s="117" t="s">
        <v>10080</v>
      </c>
      <c r="B2527" s="117" t="s">
        <v>10081</v>
      </c>
      <c r="C2527" s="117" t="s">
        <v>123</v>
      </c>
      <c r="D2527" s="117">
        <v>1</v>
      </c>
      <c r="E2527" s="117">
        <v>6</v>
      </c>
      <c r="F2527" s="117">
        <v>8.7100000000000009</v>
      </c>
      <c r="G2527" s="117">
        <v>10.08</v>
      </c>
    </row>
    <row r="2528" spans="1:7" x14ac:dyDescent="0.35">
      <c r="A2528" s="117" t="s">
        <v>10082</v>
      </c>
      <c r="B2528" s="117" t="s">
        <v>10083</v>
      </c>
      <c r="C2528" s="117" t="s">
        <v>123</v>
      </c>
      <c r="D2528" s="117">
        <v>2</v>
      </c>
      <c r="E2528" s="117">
        <v>10</v>
      </c>
      <c r="F2528" s="117">
        <v>8.7100000000000009</v>
      </c>
      <c r="G2528" s="117">
        <v>10.08</v>
      </c>
    </row>
    <row r="2529" spans="1:7" x14ac:dyDescent="0.35">
      <c r="A2529" s="117" t="s">
        <v>10084</v>
      </c>
      <c r="B2529" s="117" t="s">
        <v>10085</v>
      </c>
      <c r="C2529" s="117" t="s">
        <v>123</v>
      </c>
      <c r="D2529" s="117">
        <v>1</v>
      </c>
      <c r="E2529" s="117">
        <v>20</v>
      </c>
      <c r="F2529" s="117">
        <v>8.7100000000000009</v>
      </c>
      <c r="G2529" s="117">
        <v>10.08</v>
      </c>
    </row>
    <row r="2530" spans="1:7" x14ac:dyDescent="0.35">
      <c r="A2530" s="117" t="s">
        <v>10086</v>
      </c>
      <c r="B2530" s="117" t="s">
        <v>10087</v>
      </c>
      <c r="C2530" s="117" t="s">
        <v>123</v>
      </c>
      <c r="D2530" s="117">
        <v>2</v>
      </c>
      <c r="E2530" s="117">
        <v>36</v>
      </c>
      <c r="F2530" s="117">
        <v>8.7100000000000009</v>
      </c>
      <c r="G2530" s="117">
        <v>10.08</v>
      </c>
    </row>
    <row r="2531" spans="1:7" x14ac:dyDescent="0.35">
      <c r="A2531" s="117" t="s">
        <v>10088</v>
      </c>
      <c r="B2531" s="117" t="s">
        <v>10089</v>
      </c>
      <c r="C2531" s="117" t="s">
        <v>123</v>
      </c>
      <c r="D2531" s="117">
        <v>1</v>
      </c>
      <c r="E2531" s="117">
        <v>60</v>
      </c>
      <c r="F2531" s="117">
        <v>8.7100000000000009</v>
      </c>
      <c r="G2531" s="117">
        <v>10.08</v>
      </c>
    </row>
    <row r="2532" spans="1:7" x14ac:dyDescent="0.35">
      <c r="A2532" s="117" t="s">
        <v>10090</v>
      </c>
      <c r="B2532" s="117" t="s">
        <v>10091</v>
      </c>
      <c r="C2532" s="117" t="s">
        <v>123</v>
      </c>
      <c r="D2532" s="117">
        <v>3</v>
      </c>
      <c r="E2532" s="117">
        <v>200</v>
      </c>
      <c r="F2532" s="117">
        <v>8.7100000000000009</v>
      </c>
      <c r="G2532" s="117">
        <v>10.08</v>
      </c>
    </row>
    <row r="2533" spans="1:7" x14ac:dyDescent="0.35">
      <c r="A2533" s="117" t="s">
        <v>10092</v>
      </c>
      <c r="B2533" s="117" t="s">
        <v>10093</v>
      </c>
      <c r="C2533" s="117" t="s">
        <v>123</v>
      </c>
      <c r="D2533" s="117">
        <v>3</v>
      </c>
      <c r="E2533" s="117">
        <v>30</v>
      </c>
      <c r="F2533" s="117">
        <v>8.7100000000000009</v>
      </c>
      <c r="G2533" s="117">
        <v>10.08</v>
      </c>
    </row>
    <row r="2534" spans="1:7" x14ac:dyDescent="0.35">
      <c r="A2534" s="117" t="s">
        <v>10094</v>
      </c>
      <c r="B2534" s="117" t="s">
        <v>10095</v>
      </c>
      <c r="C2534" s="117" t="s">
        <v>123</v>
      </c>
      <c r="D2534" s="117">
        <v>3</v>
      </c>
      <c r="E2534" s="117">
        <v>60</v>
      </c>
      <c r="F2534" s="117">
        <v>8.7100000000000009</v>
      </c>
      <c r="G2534" s="117">
        <v>10.08</v>
      </c>
    </row>
    <row r="2535" spans="1:7" x14ac:dyDescent="0.35">
      <c r="A2535" s="117" t="s">
        <v>10096</v>
      </c>
      <c r="B2535" s="117" t="s">
        <v>10097</v>
      </c>
      <c r="C2535" s="117" t="s">
        <v>123</v>
      </c>
      <c r="D2535" s="117">
        <v>1</v>
      </c>
      <c r="E2535" s="117">
        <v>15</v>
      </c>
      <c r="F2535" s="117">
        <v>8.7100000000000009</v>
      </c>
      <c r="G2535" s="117">
        <v>10.08</v>
      </c>
    </row>
    <row r="2536" spans="1:7" x14ac:dyDescent="0.35">
      <c r="A2536" s="117" t="s">
        <v>10098</v>
      </c>
      <c r="B2536" s="117" t="s">
        <v>10099</v>
      </c>
      <c r="C2536" s="117" t="s">
        <v>123</v>
      </c>
      <c r="D2536" s="117">
        <v>1</v>
      </c>
      <c r="E2536" s="117">
        <v>33</v>
      </c>
      <c r="F2536" s="117">
        <v>8.7100000000000009</v>
      </c>
      <c r="G2536" s="117">
        <v>10.08</v>
      </c>
    </row>
    <row r="2537" spans="1:7" x14ac:dyDescent="0.35">
      <c r="A2537" s="117" t="s">
        <v>10100</v>
      </c>
      <c r="B2537" s="117" t="s">
        <v>10101</v>
      </c>
      <c r="C2537" s="117" t="s">
        <v>123</v>
      </c>
      <c r="D2537" s="117">
        <v>2</v>
      </c>
      <c r="E2537" s="117">
        <v>45</v>
      </c>
      <c r="F2537" s="117">
        <v>8.7100000000000009</v>
      </c>
      <c r="G2537" s="117">
        <v>10.08</v>
      </c>
    </row>
    <row r="2538" spans="1:7" x14ac:dyDescent="0.35">
      <c r="A2538" s="117" t="s">
        <v>10102</v>
      </c>
      <c r="B2538" s="117" t="s">
        <v>10103</v>
      </c>
      <c r="C2538" s="117" t="s">
        <v>123</v>
      </c>
      <c r="D2538" s="117">
        <v>2</v>
      </c>
      <c r="E2538" s="117">
        <v>60</v>
      </c>
      <c r="F2538" s="117">
        <v>8.7100000000000009</v>
      </c>
      <c r="G2538" s="117">
        <v>10.08</v>
      </c>
    </row>
    <row r="2539" spans="1:7" x14ac:dyDescent="0.35">
      <c r="A2539" s="117" t="s">
        <v>10104</v>
      </c>
      <c r="B2539" s="117" t="s">
        <v>10105</v>
      </c>
      <c r="C2539" s="117" t="s">
        <v>123</v>
      </c>
      <c r="D2539" s="117">
        <v>2</v>
      </c>
      <c r="E2539" s="117">
        <v>30</v>
      </c>
      <c r="F2539" s="117">
        <v>8.7100000000000009</v>
      </c>
      <c r="G2539" s="117">
        <v>10.08</v>
      </c>
    </row>
    <row r="2540" spans="1:7" x14ac:dyDescent="0.35">
      <c r="A2540" s="117" t="s">
        <v>10106</v>
      </c>
      <c r="B2540" s="117" t="s">
        <v>10107</v>
      </c>
      <c r="C2540" s="117" t="s">
        <v>123</v>
      </c>
      <c r="D2540" s="117">
        <v>1</v>
      </c>
      <c r="E2540" s="117">
        <v>600</v>
      </c>
      <c r="F2540" s="117">
        <v>8.7100000000000009</v>
      </c>
      <c r="G2540" s="117">
        <v>10.08</v>
      </c>
    </row>
    <row r="2541" spans="1:7" x14ac:dyDescent="0.35">
      <c r="A2541" s="117" t="s">
        <v>10108</v>
      </c>
      <c r="B2541" s="117" t="s">
        <v>10109</v>
      </c>
      <c r="C2541" s="117" t="s">
        <v>123</v>
      </c>
      <c r="D2541" s="117">
        <v>1</v>
      </c>
      <c r="E2541" s="117">
        <v>30</v>
      </c>
      <c r="F2541" s="117">
        <v>8.7100000000000009</v>
      </c>
      <c r="G2541" s="117">
        <v>10.08</v>
      </c>
    </row>
    <row r="2542" spans="1:7" x14ac:dyDescent="0.35">
      <c r="A2542" s="117" t="s">
        <v>10110</v>
      </c>
      <c r="B2542" s="117" t="s">
        <v>10111</v>
      </c>
      <c r="C2542" s="117" t="s">
        <v>123</v>
      </c>
      <c r="D2542" s="117">
        <v>1</v>
      </c>
      <c r="E2542" s="117">
        <v>10</v>
      </c>
      <c r="F2542" s="117">
        <v>8.7100000000000009</v>
      </c>
      <c r="G2542" s="117">
        <v>10.08</v>
      </c>
    </row>
    <row r="2543" spans="1:7" x14ac:dyDescent="0.35">
      <c r="A2543" s="117" t="s">
        <v>10112</v>
      </c>
      <c r="B2543" s="117" t="s">
        <v>10113</v>
      </c>
      <c r="C2543" s="117" t="s">
        <v>123</v>
      </c>
      <c r="D2543" s="117">
        <v>2</v>
      </c>
      <c r="E2543" s="117">
        <v>10</v>
      </c>
      <c r="F2543" s="117">
        <v>8.7100000000000009</v>
      </c>
      <c r="G2543" s="117">
        <v>10.08</v>
      </c>
    </row>
    <row r="2544" spans="1:7" x14ac:dyDescent="0.35">
      <c r="A2544" s="117" t="s">
        <v>10114</v>
      </c>
      <c r="B2544" s="117" t="s">
        <v>10115</v>
      </c>
      <c r="C2544" s="117" t="s">
        <v>123</v>
      </c>
      <c r="D2544" s="117">
        <v>2</v>
      </c>
      <c r="E2544" s="117">
        <v>10</v>
      </c>
      <c r="F2544" s="117">
        <v>8.7100000000000009</v>
      </c>
      <c r="G2544" s="117">
        <v>10.08</v>
      </c>
    </row>
    <row r="2545" spans="1:7" x14ac:dyDescent="0.35">
      <c r="A2545" s="117" t="s">
        <v>10116</v>
      </c>
      <c r="B2545" s="117" t="s">
        <v>10117</v>
      </c>
      <c r="C2545" s="117" t="s">
        <v>123</v>
      </c>
      <c r="D2545" s="117">
        <v>2</v>
      </c>
      <c r="E2545" s="117">
        <v>20</v>
      </c>
      <c r="F2545" s="117">
        <v>8.7100000000000009</v>
      </c>
      <c r="G2545" s="117">
        <v>10.08</v>
      </c>
    </row>
    <row r="2546" spans="1:7" x14ac:dyDescent="0.35">
      <c r="A2546" s="117" t="s">
        <v>10118</v>
      </c>
      <c r="B2546" s="117" t="s">
        <v>10119</v>
      </c>
      <c r="C2546" s="117" t="s">
        <v>123</v>
      </c>
      <c r="D2546" s="117">
        <v>2</v>
      </c>
      <c r="E2546" s="117">
        <v>10</v>
      </c>
      <c r="F2546" s="117">
        <v>8.7100000000000009</v>
      </c>
      <c r="G2546" s="117">
        <v>10.08</v>
      </c>
    </row>
    <row r="2547" spans="1:7" x14ac:dyDescent="0.35">
      <c r="A2547" s="117" t="s">
        <v>10120</v>
      </c>
      <c r="B2547" s="117" t="s">
        <v>10121</v>
      </c>
      <c r="C2547" s="117" t="s">
        <v>123</v>
      </c>
      <c r="D2547" s="117">
        <v>2</v>
      </c>
      <c r="E2547" s="117">
        <v>10</v>
      </c>
      <c r="F2547" s="117">
        <v>8.7100000000000009</v>
      </c>
      <c r="G2547" s="117">
        <v>10.08</v>
      </c>
    </row>
    <row r="2548" spans="1:7" x14ac:dyDescent="0.35">
      <c r="A2548" s="117" t="s">
        <v>10122</v>
      </c>
      <c r="B2548" s="117" t="s">
        <v>10123</v>
      </c>
      <c r="C2548" s="117" t="s">
        <v>123</v>
      </c>
      <c r="D2548" s="117">
        <v>2</v>
      </c>
      <c r="E2548" s="117">
        <v>10</v>
      </c>
      <c r="F2548" s="117">
        <v>8.7100000000000009</v>
      </c>
      <c r="G2548" s="117">
        <v>10.08</v>
      </c>
    </row>
    <row r="2549" spans="1:7" x14ac:dyDescent="0.35">
      <c r="A2549" s="117" t="s">
        <v>10124</v>
      </c>
      <c r="B2549" s="117" t="s">
        <v>10125</v>
      </c>
      <c r="C2549" s="117" t="s">
        <v>123</v>
      </c>
      <c r="D2549" s="117">
        <v>2</v>
      </c>
      <c r="E2549" s="117">
        <v>10</v>
      </c>
      <c r="F2549" s="117">
        <v>8.7100000000000009</v>
      </c>
      <c r="G2549" s="117">
        <v>10.08</v>
      </c>
    </row>
    <row r="2550" spans="1:7" x14ac:dyDescent="0.35">
      <c r="A2550" s="117" t="s">
        <v>10126</v>
      </c>
      <c r="B2550" s="117" t="s">
        <v>10127</v>
      </c>
      <c r="C2550" s="117" t="s">
        <v>123</v>
      </c>
      <c r="D2550" s="117">
        <v>2</v>
      </c>
      <c r="E2550" s="117">
        <v>12</v>
      </c>
      <c r="F2550" s="117">
        <v>8.7100000000000009</v>
      </c>
      <c r="G2550" s="117">
        <v>10.08</v>
      </c>
    </row>
    <row r="2551" spans="1:7" x14ac:dyDescent="0.35">
      <c r="A2551" s="117" t="s">
        <v>10128</v>
      </c>
      <c r="B2551" s="117" t="s">
        <v>10129</v>
      </c>
      <c r="C2551" s="117" t="s">
        <v>123</v>
      </c>
      <c r="D2551" s="117">
        <v>2</v>
      </c>
      <c r="E2551" s="117">
        <v>20</v>
      </c>
      <c r="F2551" s="117">
        <v>8.7100000000000009</v>
      </c>
      <c r="G2551" s="117">
        <v>10.08</v>
      </c>
    </row>
    <row r="2552" spans="1:7" x14ac:dyDescent="0.35">
      <c r="A2552" s="117" t="s">
        <v>10130</v>
      </c>
      <c r="B2552" s="117" t="s">
        <v>10131</v>
      </c>
      <c r="C2552" s="117" t="s">
        <v>123</v>
      </c>
      <c r="D2552" s="117">
        <v>2</v>
      </c>
      <c r="E2552" s="117">
        <v>10</v>
      </c>
      <c r="F2552" s="117">
        <v>8.7100000000000009</v>
      </c>
      <c r="G2552" s="117">
        <v>10.08</v>
      </c>
    </row>
    <row r="2553" spans="1:7" x14ac:dyDescent="0.35">
      <c r="A2553" s="117" t="s">
        <v>10132</v>
      </c>
      <c r="B2553" s="117" t="s">
        <v>1056</v>
      </c>
      <c r="C2553" s="117" t="s">
        <v>123</v>
      </c>
      <c r="D2553" s="117">
        <v>2</v>
      </c>
      <c r="E2553" s="117">
        <v>20</v>
      </c>
      <c r="F2553" s="117">
        <v>8.7100000000000009</v>
      </c>
      <c r="G2553" s="117">
        <v>10.08</v>
      </c>
    </row>
    <row r="2554" spans="1:7" x14ac:dyDescent="0.35">
      <c r="A2554" s="117" t="s">
        <v>10133</v>
      </c>
      <c r="B2554" s="117" t="s">
        <v>10134</v>
      </c>
      <c r="C2554" s="117" t="s">
        <v>123</v>
      </c>
      <c r="D2554" s="117">
        <v>2</v>
      </c>
      <c r="E2554" s="117">
        <v>10</v>
      </c>
      <c r="F2554" s="117">
        <v>8.7100000000000009</v>
      </c>
      <c r="G2554" s="117">
        <v>10.08</v>
      </c>
    </row>
    <row r="2555" spans="1:7" x14ac:dyDescent="0.35">
      <c r="A2555" s="117" t="s">
        <v>10135</v>
      </c>
      <c r="B2555" s="117" t="s">
        <v>10136</v>
      </c>
      <c r="C2555" s="117" t="s">
        <v>123</v>
      </c>
      <c r="D2555" s="117">
        <v>2</v>
      </c>
      <c r="E2555" s="117">
        <v>10</v>
      </c>
      <c r="F2555" s="117">
        <v>8.7100000000000009</v>
      </c>
      <c r="G2555" s="117">
        <v>10.08</v>
      </c>
    </row>
    <row r="2556" spans="1:7" x14ac:dyDescent="0.35">
      <c r="A2556" s="117" t="s">
        <v>10137</v>
      </c>
      <c r="B2556" s="117" t="s">
        <v>10138</v>
      </c>
      <c r="C2556" s="117" t="s">
        <v>123</v>
      </c>
      <c r="D2556" s="117">
        <v>2</v>
      </c>
      <c r="E2556" s="117">
        <v>10</v>
      </c>
      <c r="F2556" s="117">
        <v>8.7100000000000009</v>
      </c>
      <c r="G2556" s="117">
        <v>10.08</v>
      </c>
    </row>
    <row r="2557" spans="1:7" x14ac:dyDescent="0.35">
      <c r="A2557" s="117" t="s">
        <v>10139</v>
      </c>
      <c r="B2557" s="117" t="s">
        <v>10140</v>
      </c>
      <c r="C2557" s="117" t="s">
        <v>123</v>
      </c>
      <c r="D2557" s="117">
        <v>2</v>
      </c>
      <c r="E2557" s="117">
        <v>10</v>
      </c>
      <c r="F2557" s="117">
        <v>8.7100000000000009</v>
      </c>
      <c r="G2557" s="117">
        <v>10.08</v>
      </c>
    </row>
    <row r="2558" spans="1:7" x14ac:dyDescent="0.35">
      <c r="A2558" s="117" t="s">
        <v>10141</v>
      </c>
      <c r="B2558" s="117" t="s">
        <v>10142</v>
      </c>
      <c r="C2558" s="117" t="s">
        <v>123</v>
      </c>
      <c r="D2558" s="117">
        <v>2</v>
      </c>
      <c r="E2558" s="117">
        <v>40</v>
      </c>
      <c r="F2558" s="117">
        <v>8.7100000000000009</v>
      </c>
      <c r="G2558" s="117">
        <v>10.08</v>
      </c>
    </row>
    <row r="2559" spans="1:7" x14ac:dyDescent="0.35">
      <c r="A2559" s="117" t="s">
        <v>10143</v>
      </c>
      <c r="B2559" s="117" t="s">
        <v>10144</v>
      </c>
      <c r="C2559" s="117" t="s">
        <v>123</v>
      </c>
      <c r="D2559" s="117">
        <v>1</v>
      </c>
      <c r="E2559" s="117">
        <v>32</v>
      </c>
      <c r="F2559" s="117">
        <v>8.7100000000000009</v>
      </c>
      <c r="G2559" s="117">
        <v>10.08</v>
      </c>
    </row>
    <row r="2560" spans="1:7" x14ac:dyDescent="0.35">
      <c r="A2560" s="117" t="s">
        <v>10145</v>
      </c>
      <c r="B2560" s="117" t="s">
        <v>10146</v>
      </c>
      <c r="C2560" s="117" t="s">
        <v>123</v>
      </c>
      <c r="D2560" s="117">
        <v>2</v>
      </c>
      <c r="E2560" s="117">
        <v>60</v>
      </c>
      <c r="F2560" s="117">
        <v>8.7100000000000009</v>
      </c>
      <c r="G2560" s="117">
        <v>10.08</v>
      </c>
    </row>
    <row r="2561" spans="1:7" x14ac:dyDescent="0.35">
      <c r="A2561" s="117" t="s">
        <v>10147</v>
      </c>
      <c r="B2561" s="117" t="s">
        <v>10148</v>
      </c>
      <c r="C2561" s="117" t="s">
        <v>123</v>
      </c>
      <c r="D2561" s="117">
        <v>2</v>
      </c>
      <c r="E2561" s="117">
        <v>50</v>
      </c>
      <c r="F2561" s="117">
        <v>8.7100000000000009</v>
      </c>
      <c r="G2561" s="117">
        <v>10.08</v>
      </c>
    </row>
    <row r="2562" spans="1:7" x14ac:dyDescent="0.35">
      <c r="A2562" s="117" t="s">
        <v>10149</v>
      </c>
      <c r="B2562" s="117" t="s">
        <v>10150</v>
      </c>
      <c r="C2562" s="117" t="s">
        <v>123</v>
      </c>
      <c r="D2562" s="117">
        <v>3</v>
      </c>
      <c r="E2562" s="117">
        <v>60</v>
      </c>
      <c r="F2562" s="117">
        <v>8.7100000000000009</v>
      </c>
      <c r="G2562" s="117">
        <v>10.08</v>
      </c>
    </row>
    <row r="2563" spans="1:7" x14ac:dyDescent="0.35">
      <c r="A2563" s="117" t="s">
        <v>10151</v>
      </c>
      <c r="B2563" s="117" t="s">
        <v>10152</v>
      </c>
      <c r="C2563" s="117" t="s">
        <v>123</v>
      </c>
      <c r="D2563" s="117">
        <v>3</v>
      </c>
      <c r="E2563" s="117">
        <v>70</v>
      </c>
      <c r="F2563" s="117">
        <v>8.7100000000000009</v>
      </c>
      <c r="G2563" s="117">
        <v>10.08</v>
      </c>
    </row>
    <row r="2564" spans="1:7" x14ac:dyDescent="0.35">
      <c r="A2564" s="117" t="s">
        <v>10153</v>
      </c>
      <c r="B2564" s="117" t="s">
        <v>10154</v>
      </c>
      <c r="C2564" s="117" t="s">
        <v>123</v>
      </c>
      <c r="D2564" s="117">
        <v>3</v>
      </c>
      <c r="E2564" s="117">
        <v>50</v>
      </c>
      <c r="F2564" s="117">
        <v>8.7100000000000009</v>
      </c>
      <c r="G2564" s="117">
        <v>10.08</v>
      </c>
    </row>
    <row r="2565" spans="1:7" x14ac:dyDescent="0.35">
      <c r="A2565" s="117" t="s">
        <v>10155</v>
      </c>
      <c r="B2565" s="117" t="s">
        <v>10156</v>
      </c>
      <c r="C2565" s="117" t="s">
        <v>123</v>
      </c>
      <c r="D2565" s="117">
        <v>3</v>
      </c>
      <c r="E2565" s="117">
        <v>35</v>
      </c>
      <c r="F2565" s="117">
        <v>8.7100000000000009</v>
      </c>
      <c r="G2565" s="117">
        <v>10.08</v>
      </c>
    </row>
    <row r="2566" spans="1:7" x14ac:dyDescent="0.35">
      <c r="A2566" s="117" t="s">
        <v>10157</v>
      </c>
      <c r="B2566" s="117" t="s">
        <v>10158</v>
      </c>
      <c r="C2566" s="117" t="s">
        <v>123</v>
      </c>
      <c r="D2566" s="117">
        <v>3</v>
      </c>
      <c r="E2566" s="117">
        <v>28</v>
      </c>
      <c r="F2566" s="117">
        <v>8.7100000000000009</v>
      </c>
      <c r="G2566" s="117">
        <v>10.08</v>
      </c>
    </row>
    <row r="2567" spans="1:7" x14ac:dyDescent="0.35">
      <c r="A2567" s="117" t="s">
        <v>10159</v>
      </c>
      <c r="B2567" s="117" t="s">
        <v>10160</v>
      </c>
      <c r="C2567" s="117" t="s">
        <v>123</v>
      </c>
      <c r="D2567" s="117">
        <v>3</v>
      </c>
      <c r="E2567" s="117">
        <v>70</v>
      </c>
      <c r="F2567" s="117">
        <v>8.7100000000000009</v>
      </c>
      <c r="G2567" s="117">
        <v>10.08</v>
      </c>
    </row>
    <row r="2568" spans="1:7" x14ac:dyDescent="0.35">
      <c r="A2568" s="117" t="s">
        <v>10161</v>
      </c>
      <c r="B2568" s="117" t="s">
        <v>10162</v>
      </c>
      <c r="C2568" s="117" t="s">
        <v>123</v>
      </c>
      <c r="D2568" s="117">
        <v>2</v>
      </c>
      <c r="E2568" s="117">
        <v>60</v>
      </c>
      <c r="F2568" s="117">
        <v>8.7100000000000009</v>
      </c>
      <c r="G2568" s="117">
        <v>10.08</v>
      </c>
    </row>
    <row r="2569" spans="1:7" x14ac:dyDescent="0.35">
      <c r="A2569" s="117" t="s">
        <v>10163</v>
      </c>
      <c r="B2569" s="117" t="s">
        <v>10164</v>
      </c>
      <c r="C2569" s="117" t="s">
        <v>123</v>
      </c>
      <c r="D2569" s="117">
        <v>1</v>
      </c>
      <c r="E2569" s="117">
        <v>600</v>
      </c>
      <c r="F2569" s="117">
        <v>8.7100000000000009</v>
      </c>
      <c r="G2569" s="117">
        <v>10.08</v>
      </c>
    </row>
    <row r="2570" spans="1:7" x14ac:dyDescent="0.35">
      <c r="A2570" s="117" t="s">
        <v>10165</v>
      </c>
      <c r="B2570" s="117" t="s">
        <v>10166</v>
      </c>
      <c r="C2570" s="117" t="s">
        <v>123</v>
      </c>
      <c r="D2570" s="117">
        <v>1</v>
      </c>
      <c r="E2570" s="117">
        <v>160</v>
      </c>
      <c r="F2570" s="117">
        <v>8.7100000000000009</v>
      </c>
      <c r="G2570" s="117">
        <v>10.08</v>
      </c>
    </row>
    <row r="2571" spans="1:7" x14ac:dyDescent="0.35">
      <c r="A2571" s="117" t="s">
        <v>10167</v>
      </c>
      <c r="B2571" s="117" t="s">
        <v>10168</v>
      </c>
      <c r="C2571" s="117" t="s">
        <v>123</v>
      </c>
      <c r="D2571" s="117">
        <v>1</v>
      </c>
      <c r="E2571" s="117">
        <v>185</v>
      </c>
      <c r="F2571" s="117">
        <v>8.7100000000000009</v>
      </c>
      <c r="G2571" s="117">
        <v>10.08</v>
      </c>
    </row>
    <row r="2572" spans="1:7" x14ac:dyDescent="0.35">
      <c r="A2572" s="117" t="s">
        <v>10169</v>
      </c>
      <c r="B2572" s="117" t="s">
        <v>10170</v>
      </c>
      <c r="C2572" s="117" t="s">
        <v>123</v>
      </c>
      <c r="D2572" s="117">
        <v>2</v>
      </c>
      <c r="E2572" s="117">
        <v>65</v>
      </c>
      <c r="F2572" s="117">
        <v>8.7100000000000009</v>
      </c>
      <c r="G2572" s="117">
        <v>10.08</v>
      </c>
    </row>
    <row r="2573" spans="1:7" x14ac:dyDescent="0.35">
      <c r="A2573" s="117" t="s">
        <v>10171</v>
      </c>
      <c r="B2573" s="117" t="s">
        <v>10172</v>
      </c>
      <c r="C2573" s="117" t="s">
        <v>123</v>
      </c>
      <c r="D2573" s="117">
        <v>1</v>
      </c>
      <c r="E2573" s="117">
        <v>216</v>
      </c>
      <c r="F2573" s="117">
        <v>8.7100000000000009</v>
      </c>
      <c r="G2573" s="117">
        <v>10.08</v>
      </c>
    </row>
    <row r="2574" spans="1:7" x14ac:dyDescent="0.35">
      <c r="A2574" s="117" t="s">
        <v>10173</v>
      </c>
      <c r="B2574" s="117" t="s">
        <v>10174</v>
      </c>
      <c r="C2574" s="117" t="s">
        <v>123</v>
      </c>
      <c r="D2574" s="117">
        <v>1</v>
      </c>
      <c r="E2574" s="117">
        <v>150</v>
      </c>
      <c r="F2574" s="117">
        <v>8.7100000000000009</v>
      </c>
      <c r="G2574" s="117">
        <v>10.08</v>
      </c>
    </row>
    <row r="2575" spans="1:7" x14ac:dyDescent="0.35">
      <c r="A2575" s="117" t="s">
        <v>10175</v>
      </c>
      <c r="B2575" s="117" t="s">
        <v>10176</v>
      </c>
      <c r="C2575" s="117" t="s">
        <v>123</v>
      </c>
      <c r="D2575" s="117">
        <v>1</v>
      </c>
      <c r="E2575" s="117">
        <v>228</v>
      </c>
      <c r="F2575" s="117">
        <v>8.7100000000000009</v>
      </c>
      <c r="G2575" s="117">
        <v>10.08</v>
      </c>
    </row>
    <row r="2576" spans="1:7" x14ac:dyDescent="0.35">
      <c r="A2576" s="117" t="s">
        <v>10177</v>
      </c>
      <c r="B2576" s="117" t="s">
        <v>10178</v>
      </c>
      <c r="C2576" s="117" t="s">
        <v>123</v>
      </c>
      <c r="D2576" s="117">
        <v>2</v>
      </c>
      <c r="E2576" s="117">
        <v>75</v>
      </c>
      <c r="F2576" s="117">
        <v>8.7100000000000009</v>
      </c>
      <c r="G2576" s="117">
        <v>10.08</v>
      </c>
    </row>
    <row r="2577" spans="1:7" x14ac:dyDescent="0.35">
      <c r="A2577" s="117" t="s">
        <v>10179</v>
      </c>
      <c r="B2577" s="117" t="s">
        <v>10180</v>
      </c>
      <c r="C2577" s="117" t="s">
        <v>123</v>
      </c>
      <c r="D2577" s="117">
        <v>1</v>
      </c>
      <c r="E2577" s="117">
        <v>310</v>
      </c>
      <c r="F2577" s="117">
        <v>8.7100000000000009</v>
      </c>
      <c r="G2577" s="117">
        <v>10.08</v>
      </c>
    </row>
    <row r="2578" spans="1:7" x14ac:dyDescent="0.35">
      <c r="A2578" s="117" t="s">
        <v>10181</v>
      </c>
      <c r="B2578" s="117" t="s">
        <v>10182</v>
      </c>
      <c r="C2578" s="117" t="s">
        <v>123</v>
      </c>
      <c r="D2578" s="117">
        <v>2</v>
      </c>
      <c r="E2578" s="117">
        <v>140</v>
      </c>
      <c r="F2578" s="117">
        <v>8.7100000000000009</v>
      </c>
      <c r="G2578" s="117">
        <v>10.08</v>
      </c>
    </row>
    <row r="2579" spans="1:7" x14ac:dyDescent="0.35">
      <c r="A2579" s="117" t="s">
        <v>10183</v>
      </c>
      <c r="B2579" s="117" t="s">
        <v>10184</v>
      </c>
      <c r="C2579" s="117" t="s">
        <v>123</v>
      </c>
      <c r="D2579" s="117">
        <v>2</v>
      </c>
      <c r="E2579" s="117">
        <v>210</v>
      </c>
      <c r="F2579" s="117">
        <v>8.7100000000000009</v>
      </c>
      <c r="G2579" s="117">
        <v>10.08</v>
      </c>
    </row>
    <row r="2580" spans="1:7" x14ac:dyDescent="0.35">
      <c r="A2580" s="117" t="s">
        <v>10185</v>
      </c>
      <c r="B2580" s="117" t="s">
        <v>10186</v>
      </c>
      <c r="C2580" s="117" t="s">
        <v>123</v>
      </c>
      <c r="D2580" s="117">
        <v>1</v>
      </c>
      <c r="E2580" s="117">
        <v>70</v>
      </c>
      <c r="F2580" s="117">
        <v>8.7100000000000009</v>
      </c>
      <c r="G2580" s="117">
        <v>10.08</v>
      </c>
    </row>
    <row r="2581" spans="1:7" x14ac:dyDescent="0.35">
      <c r="A2581" s="117" t="s">
        <v>10187</v>
      </c>
      <c r="B2581" s="117" t="s">
        <v>10188</v>
      </c>
      <c r="C2581" s="117" t="s">
        <v>123</v>
      </c>
      <c r="D2581" s="117">
        <v>2</v>
      </c>
      <c r="E2581" s="117">
        <v>100</v>
      </c>
      <c r="F2581" s="117">
        <v>8.7100000000000009</v>
      </c>
      <c r="G2581" s="117">
        <v>10.08</v>
      </c>
    </row>
    <row r="2582" spans="1:7" x14ac:dyDescent="0.35">
      <c r="A2582" s="117" t="s">
        <v>10189</v>
      </c>
      <c r="B2582" s="117" t="s">
        <v>10190</v>
      </c>
      <c r="C2582" s="117" t="s">
        <v>123</v>
      </c>
      <c r="D2582" s="117">
        <v>2</v>
      </c>
      <c r="E2582" s="117">
        <v>25</v>
      </c>
      <c r="F2582" s="117">
        <v>8.7100000000000009</v>
      </c>
      <c r="G2582" s="117">
        <v>10.08</v>
      </c>
    </row>
    <row r="2583" spans="1:7" x14ac:dyDescent="0.35">
      <c r="A2583" s="117" t="s">
        <v>10191</v>
      </c>
      <c r="B2583" s="117" t="s">
        <v>10192</v>
      </c>
      <c r="C2583" s="117" t="s">
        <v>123</v>
      </c>
      <c r="D2583" s="117">
        <v>2</v>
      </c>
      <c r="E2583" s="117">
        <v>25</v>
      </c>
      <c r="F2583" s="117">
        <v>8.7100000000000009</v>
      </c>
      <c r="G2583" s="117">
        <v>10.08</v>
      </c>
    </row>
    <row r="2584" spans="1:7" x14ac:dyDescent="0.35">
      <c r="A2584" s="117" t="s">
        <v>10193</v>
      </c>
      <c r="B2584" s="117" t="s">
        <v>10194</v>
      </c>
      <c r="C2584" s="117" t="s">
        <v>123</v>
      </c>
      <c r="D2584" s="117">
        <v>2</v>
      </c>
      <c r="E2584" s="117">
        <v>190</v>
      </c>
      <c r="F2584" s="117">
        <v>8.7100000000000009</v>
      </c>
      <c r="G2584" s="117">
        <v>10.08</v>
      </c>
    </row>
    <row r="2585" spans="1:7" x14ac:dyDescent="0.35">
      <c r="A2585" s="117" t="s">
        <v>10195</v>
      </c>
      <c r="B2585" s="117" t="s">
        <v>10196</v>
      </c>
      <c r="C2585" s="117" t="s">
        <v>123</v>
      </c>
      <c r="D2585" s="117">
        <v>2</v>
      </c>
      <c r="E2585" s="117">
        <v>100</v>
      </c>
      <c r="F2585" s="117">
        <v>8.7100000000000009</v>
      </c>
      <c r="G2585" s="117">
        <v>10.08</v>
      </c>
    </row>
    <row r="2586" spans="1:7" x14ac:dyDescent="0.35">
      <c r="A2586" s="117" t="s">
        <v>10197</v>
      </c>
      <c r="B2586" s="117" t="s">
        <v>10198</v>
      </c>
      <c r="C2586" s="117" t="s">
        <v>123</v>
      </c>
      <c r="D2586" s="117">
        <v>2</v>
      </c>
      <c r="E2586" s="117">
        <v>12</v>
      </c>
      <c r="F2586" s="117">
        <v>8.7100000000000009</v>
      </c>
      <c r="G2586" s="117">
        <v>10.08</v>
      </c>
    </row>
    <row r="2587" spans="1:7" x14ac:dyDescent="0.35">
      <c r="A2587" s="117" t="s">
        <v>10199</v>
      </c>
      <c r="B2587" s="117" t="s">
        <v>10200</v>
      </c>
      <c r="C2587" s="117" t="s">
        <v>123</v>
      </c>
      <c r="D2587" s="117">
        <v>3</v>
      </c>
      <c r="E2587" s="117">
        <v>65</v>
      </c>
      <c r="F2587" s="117">
        <v>8.7100000000000009</v>
      </c>
      <c r="G2587" s="117">
        <v>10.08</v>
      </c>
    </row>
    <row r="2588" spans="1:7" x14ac:dyDescent="0.35">
      <c r="A2588" s="117" t="s">
        <v>10201</v>
      </c>
      <c r="B2588" s="117" t="s">
        <v>10202</v>
      </c>
      <c r="C2588" s="117" t="s">
        <v>123</v>
      </c>
      <c r="D2588" s="117">
        <v>3</v>
      </c>
      <c r="E2588" s="117">
        <v>70</v>
      </c>
      <c r="F2588" s="117">
        <v>8.7100000000000009</v>
      </c>
      <c r="G2588" s="117">
        <v>10.08</v>
      </c>
    </row>
    <row r="2589" spans="1:7" x14ac:dyDescent="0.35">
      <c r="A2589" s="117" t="s">
        <v>10203</v>
      </c>
      <c r="B2589" s="117" t="s">
        <v>10204</v>
      </c>
      <c r="C2589" s="117" t="s">
        <v>119</v>
      </c>
      <c r="D2589" s="117">
        <v>1</v>
      </c>
      <c r="E2589" s="117">
        <v>115</v>
      </c>
      <c r="F2589" s="117">
        <v>6.69</v>
      </c>
      <c r="G2589" s="117">
        <v>7.63</v>
      </c>
    </row>
    <row r="2590" spans="1:7" x14ac:dyDescent="0.35">
      <c r="A2590" s="117" t="s">
        <v>10205</v>
      </c>
      <c r="B2590" s="117" t="s">
        <v>10206</v>
      </c>
      <c r="C2590" s="117" t="s">
        <v>119</v>
      </c>
      <c r="D2590" s="117">
        <v>2</v>
      </c>
      <c r="E2590" s="117">
        <v>80</v>
      </c>
      <c r="F2590" s="117">
        <v>6.69</v>
      </c>
      <c r="G2590" s="117">
        <v>7.63</v>
      </c>
    </row>
    <row r="2591" spans="1:7" x14ac:dyDescent="0.35">
      <c r="A2591" s="117" t="s">
        <v>10207</v>
      </c>
      <c r="B2591" s="117" t="s">
        <v>10208</v>
      </c>
      <c r="C2591" s="117" t="s">
        <v>119</v>
      </c>
      <c r="D2591" s="117">
        <v>2</v>
      </c>
      <c r="E2591" s="117">
        <v>60</v>
      </c>
      <c r="F2591" s="117">
        <v>6.69</v>
      </c>
      <c r="G2591" s="117">
        <v>7.63</v>
      </c>
    </row>
    <row r="2592" spans="1:7" x14ac:dyDescent="0.35">
      <c r="A2592" s="117" t="s">
        <v>10209</v>
      </c>
      <c r="B2592" s="117" t="s">
        <v>10210</v>
      </c>
      <c r="C2592" s="117" t="s">
        <v>119</v>
      </c>
      <c r="D2592" s="117">
        <v>2</v>
      </c>
      <c r="E2592" s="117">
        <v>60</v>
      </c>
      <c r="F2592" s="117">
        <v>6.69</v>
      </c>
      <c r="G2592" s="117">
        <v>7.63</v>
      </c>
    </row>
    <row r="2593" spans="1:7" x14ac:dyDescent="0.35">
      <c r="A2593" s="117" t="s">
        <v>10211</v>
      </c>
      <c r="B2593" s="117" t="s">
        <v>10212</v>
      </c>
      <c r="C2593" s="117" t="s">
        <v>119</v>
      </c>
      <c r="D2593" s="117">
        <v>2</v>
      </c>
      <c r="E2593" s="117">
        <v>80</v>
      </c>
      <c r="F2593" s="117">
        <v>6.69</v>
      </c>
      <c r="G2593" s="117">
        <v>7.63</v>
      </c>
    </row>
    <row r="2594" spans="1:7" x14ac:dyDescent="0.35">
      <c r="A2594" s="117" t="s">
        <v>10213</v>
      </c>
      <c r="B2594" s="117" t="s">
        <v>10214</v>
      </c>
      <c r="C2594" s="117" t="s">
        <v>119</v>
      </c>
      <c r="D2594" s="117">
        <v>2</v>
      </c>
      <c r="E2594" s="117">
        <v>80</v>
      </c>
      <c r="F2594" s="117">
        <v>6.69</v>
      </c>
      <c r="G2594" s="117">
        <v>7.63</v>
      </c>
    </row>
    <row r="2595" spans="1:7" x14ac:dyDescent="0.35">
      <c r="A2595" s="117" t="s">
        <v>10215</v>
      </c>
      <c r="B2595" s="117" t="s">
        <v>10216</v>
      </c>
      <c r="C2595" s="117" t="s">
        <v>119</v>
      </c>
      <c r="D2595" s="117">
        <v>2</v>
      </c>
      <c r="E2595" s="117">
        <v>80</v>
      </c>
      <c r="F2595" s="117">
        <v>6.69</v>
      </c>
      <c r="G2595" s="117">
        <v>7.63</v>
      </c>
    </row>
    <row r="2596" spans="1:7" x14ac:dyDescent="0.35">
      <c r="A2596" s="117" t="s">
        <v>10217</v>
      </c>
      <c r="B2596" s="117" t="s">
        <v>10218</v>
      </c>
      <c r="C2596" s="117" t="s">
        <v>119</v>
      </c>
      <c r="D2596" s="117">
        <v>1</v>
      </c>
      <c r="E2596" s="117">
        <v>110</v>
      </c>
      <c r="F2596" s="117">
        <v>6.69</v>
      </c>
      <c r="G2596" s="117">
        <v>7.63</v>
      </c>
    </row>
    <row r="2597" spans="1:7" x14ac:dyDescent="0.35">
      <c r="A2597" s="117" t="s">
        <v>10219</v>
      </c>
      <c r="B2597" s="117" t="s">
        <v>10220</v>
      </c>
      <c r="C2597" s="117" t="s">
        <v>119</v>
      </c>
      <c r="D2597" s="117">
        <v>2</v>
      </c>
      <c r="E2597" s="117">
        <v>50</v>
      </c>
      <c r="F2597" s="117">
        <v>6.69</v>
      </c>
      <c r="G2597" s="117">
        <v>7.63</v>
      </c>
    </row>
    <row r="2598" spans="1:7" x14ac:dyDescent="0.35">
      <c r="A2598" s="117" t="s">
        <v>10221</v>
      </c>
      <c r="B2598" s="117" t="s">
        <v>10222</v>
      </c>
      <c r="C2598" s="117" t="s">
        <v>119</v>
      </c>
      <c r="D2598" s="117">
        <v>2</v>
      </c>
      <c r="E2598" s="117">
        <v>54</v>
      </c>
      <c r="F2598" s="117">
        <v>6.69</v>
      </c>
      <c r="G2598" s="117">
        <v>7.63</v>
      </c>
    </row>
    <row r="2599" spans="1:7" x14ac:dyDescent="0.35">
      <c r="A2599" s="117" t="s">
        <v>10223</v>
      </c>
      <c r="B2599" s="117" t="s">
        <v>10224</v>
      </c>
      <c r="C2599" s="117" t="s">
        <v>119</v>
      </c>
      <c r="D2599" s="117">
        <v>3</v>
      </c>
      <c r="E2599" s="117">
        <v>36</v>
      </c>
      <c r="F2599" s="117">
        <v>6.69</v>
      </c>
      <c r="G2599" s="117">
        <v>7.63</v>
      </c>
    </row>
    <row r="2600" spans="1:7" x14ac:dyDescent="0.35">
      <c r="A2600" s="117" t="s">
        <v>10225</v>
      </c>
      <c r="B2600" s="117" t="s">
        <v>10226</v>
      </c>
      <c r="C2600" s="117" t="s">
        <v>119</v>
      </c>
      <c r="D2600" s="117">
        <v>2</v>
      </c>
      <c r="E2600" s="117">
        <v>25</v>
      </c>
      <c r="F2600" s="117">
        <v>6.69</v>
      </c>
      <c r="G2600" s="117">
        <v>7.63</v>
      </c>
    </row>
    <row r="2601" spans="1:7" x14ac:dyDescent="0.35">
      <c r="A2601" s="117" t="s">
        <v>10227</v>
      </c>
      <c r="B2601" s="117" t="s">
        <v>10228</v>
      </c>
      <c r="C2601" s="117" t="s">
        <v>119</v>
      </c>
      <c r="D2601" s="117">
        <v>3</v>
      </c>
      <c r="E2601" s="117">
        <v>90</v>
      </c>
      <c r="F2601" s="117">
        <v>6.69</v>
      </c>
      <c r="G2601" s="117">
        <v>7.63</v>
      </c>
    </row>
    <row r="2602" spans="1:7" x14ac:dyDescent="0.35">
      <c r="A2602" s="117" t="s">
        <v>10229</v>
      </c>
      <c r="B2602" s="117" t="s">
        <v>10230</v>
      </c>
      <c r="C2602" s="117" t="s">
        <v>119</v>
      </c>
      <c r="D2602" s="117">
        <v>3</v>
      </c>
      <c r="E2602" s="117">
        <v>100</v>
      </c>
      <c r="F2602" s="117">
        <v>6.69</v>
      </c>
      <c r="G2602" s="117">
        <v>7.63</v>
      </c>
    </row>
    <row r="2603" spans="1:7" x14ac:dyDescent="0.35">
      <c r="A2603" s="117" t="s">
        <v>10231</v>
      </c>
      <c r="B2603" s="117" t="s">
        <v>10232</v>
      </c>
      <c r="C2603" s="117" t="s">
        <v>119</v>
      </c>
      <c r="D2603" s="117">
        <v>2</v>
      </c>
      <c r="E2603" s="117">
        <v>60</v>
      </c>
      <c r="F2603" s="117">
        <v>6.69</v>
      </c>
      <c r="G2603" s="117">
        <v>7.63</v>
      </c>
    </row>
    <row r="2604" spans="1:7" x14ac:dyDescent="0.35">
      <c r="A2604" s="117" t="s">
        <v>10233</v>
      </c>
      <c r="B2604" s="117" t="s">
        <v>10234</v>
      </c>
      <c r="C2604" s="117" t="s">
        <v>119</v>
      </c>
      <c r="D2604" s="117">
        <v>1</v>
      </c>
      <c r="E2604" s="117">
        <v>30</v>
      </c>
      <c r="F2604" s="117">
        <v>6.69</v>
      </c>
      <c r="G2604" s="117">
        <v>7.63</v>
      </c>
    </row>
    <row r="2605" spans="1:7" x14ac:dyDescent="0.35">
      <c r="A2605" s="117" t="s">
        <v>10235</v>
      </c>
      <c r="B2605" s="117" t="s">
        <v>10236</v>
      </c>
      <c r="C2605" s="117" t="s">
        <v>119</v>
      </c>
      <c r="D2605" s="117">
        <v>2</v>
      </c>
      <c r="E2605" s="117">
        <v>80</v>
      </c>
      <c r="F2605" s="117">
        <v>6.69</v>
      </c>
      <c r="G2605" s="117">
        <v>7.63</v>
      </c>
    </row>
    <row r="2606" spans="1:7" x14ac:dyDescent="0.35">
      <c r="A2606" s="117" t="s">
        <v>10237</v>
      </c>
      <c r="B2606" s="117" t="s">
        <v>10238</v>
      </c>
      <c r="C2606" s="117" t="s">
        <v>119</v>
      </c>
      <c r="D2606" s="117">
        <v>2</v>
      </c>
      <c r="E2606" s="117">
        <v>80</v>
      </c>
      <c r="F2606" s="117">
        <v>6.69</v>
      </c>
      <c r="G2606" s="117">
        <v>7.63</v>
      </c>
    </row>
    <row r="2607" spans="1:7" x14ac:dyDescent="0.35">
      <c r="A2607" s="117" t="s">
        <v>10239</v>
      </c>
      <c r="B2607" s="117" t="s">
        <v>10240</v>
      </c>
      <c r="C2607" s="117" t="s">
        <v>119</v>
      </c>
      <c r="D2607" s="117">
        <v>2</v>
      </c>
      <c r="E2607" s="117">
        <v>80</v>
      </c>
      <c r="F2607" s="117">
        <v>6.69</v>
      </c>
      <c r="G2607" s="117">
        <v>7.63</v>
      </c>
    </row>
    <row r="2608" spans="1:7" x14ac:dyDescent="0.35">
      <c r="A2608" s="117" t="s">
        <v>10241</v>
      </c>
      <c r="B2608" s="117" t="s">
        <v>10242</v>
      </c>
      <c r="C2608" s="117" t="s">
        <v>119</v>
      </c>
      <c r="D2608" s="117">
        <v>1</v>
      </c>
      <c r="E2608" s="117">
        <v>125</v>
      </c>
      <c r="F2608" s="117">
        <v>6.69</v>
      </c>
      <c r="G2608" s="117">
        <v>7.63</v>
      </c>
    </row>
    <row r="2609" spans="1:7" x14ac:dyDescent="0.35">
      <c r="A2609" s="117" t="s">
        <v>10243</v>
      </c>
      <c r="B2609" s="117" t="s">
        <v>10244</v>
      </c>
      <c r="C2609" s="117" t="s">
        <v>127</v>
      </c>
      <c r="D2609" s="117">
        <v>1</v>
      </c>
      <c r="E2609" s="117">
        <v>90</v>
      </c>
      <c r="F2609" s="117">
        <v>6.42</v>
      </c>
      <c r="G2609" s="117">
        <v>8.01</v>
      </c>
    </row>
    <row r="2610" spans="1:7" x14ac:dyDescent="0.35">
      <c r="A2610" s="117" t="s">
        <v>10245</v>
      </c>
      <c r="B2610" s="117" t="s">
        <v>10246</v>
      </c>
      <c r="C2610" s="117" t="s">
        <v>127</v>
      </c>
      <c r="D2610" s="117">
        <v>1</v>
      </c>
      <c r="E2610" s="117">
        <v>12</v>
      </c>
      <c r="F2610" s="117">
        <v>6.42</v>
      </c>
      <c r="G2610" s="117">
        <v>8.01</v>
      </c>
    </row>
    <row r="2611" spans="1:7" x14ac:dyDescent="0.35">
      <c r="A2611" s="117" t="s">
        <v>10247</v>
      </c>
      <c r="B2611" s="117" t="s">
        <v>10248</v>
      </c>
      <c r="C2611" s="117" t="s">
        <v>127</v>
      </c>
      <c r="D2611" s="117">
        <v>1</v>
      </c>
      <c r="E2611" s="117">
        <v>40</v>
      </c>
      <c r="F2611" s="117">
        <v>6.42</v>
      </c>
      <c r="G2611" s="117">
        <v>8.01</v>
      </c>
    </row>
    <row r="2612" spans="1:7" x14ac:dyDescent="0.35">
      <c r="A2612" s="117" t="s">
        <v>10249</v>
      </c>
      <c r="B2612" s="117" t="s">
        <v>10250</v>
      </c>
      <c r="C2612" s="117" t="s">
        <v>127</v>
      </c>
      <c r="D2612" s="117">
        <v>1</v>
      </c>
      <c r="E2612" s="117">
        <v>70</v>
      </c>
      <c r="F2612" s="117">
        <v>6.42</v>
      </c>
      <c r="G2612" s="117">
        <v>8.01</v>
      </c>
    </row>
    <row r="2613" spans="1:7" x14ac:dyDescent="0.35">
      <c r="A2613" s="117" t="s">
        <v>10251</v>
      </c>
      <c r="B2613" s="117" t="s">
        <v>10252</v>
      </c>
      <c r="C2613" s="117" t="s">
        <v>127</v>
      </c>
      <c r="D2613" s="117">
        <v>3</v>
      </c>
      <c r="E2613" s="117">
        <v>14</v>
      </c>
      <c r="F2613" s="117">
        <v>6.42</v>
      </c>
      <c r="G2613" s="117">
        <v>8.01</v>
      </c>
    </row>
    <row r="2614" spans="1:7" x14ac:dyDescent="0.35">
      <c r="A2614" s="117" t="s">
        <v>10253</v>
      </c>
      <c r="B2614" s="117" t="s">
        <v>10254</v>
      </c>
      <c r="C2614" s="117" t="s">
        <v>127</v>
      </c>
      <c r="D2614" s="117">
        <v>2</v>
      </c>
      <c r="E2614" s="117">
        <v>93</v>
      </c>
      <c r="F2614" s="117">
        <v>6.42</v>
      </c>
      <c r="G2614" s="117">
        <v>8.01</v>
      </c>
    </row>
    <row r="2615" spans="1:7" x14ac:dyDescent="0.35">
      <c r="A2615" s="117" t="s">
        <v>10255</v>
      </c>
      <c r="B2615" s="117" t="s">
        <v>10256</v>
      </c>
      <c r="C2615" s="117" t="s">
        <v>127</v>
      </c>
      <c r="D2615" s="117">
        <v>2</v>
      </c>
      <c r="E2615" s="117">
        <v>93</v>
      </c>
      <c r="F2615" s="117">
        <v>6.42</v>
      </c>
      <c r="G2615" s="117">
        <v>8.01</v>
      </c>
    </row>
    <row r="2616" spans="1:7" x14ac:dyDescent="0.35">
      <c r="A2616" s="117" t="s">
        <v>10257</v>
      </c>
      <c r="B2616" s="117" t="s">
        <v>10258</v>
      </c>
      <c r="C2616" s="117" t="s">
        <v>127</v>
      </c>
      <c r="D2616" s="117">
        <v>2</v>
      </c>
      <c r="E2616" s="117">
        <v>124</v>
      </c>
      <c r="F2616" s="117">
        <v>6.42</v>
      </c>
      <c r="G2616" s="117">
        <v>8.01</v>
      </c>
    </row>
    <row r="2617" spans="1:7" x14ac:dyDescent="0.35">
      <c r="A2617" s="117" t="s">
        <v>10259</v>
      </c>
      <c r="B2617" s="117" t="s">
        <v>10260</v>
      </c>
      <c r="C2617" s="117" t="s">
        <v>127</v>
      </c>
      <c r="D2617" s="117">
        <v>2</v>
      </c>
      <c r="E2617" s="117">
        <v>10</v>
      </c>
      <c r="F2617" s="117">
        <v>6.42</v>
      </c>
      <c r="G2617" s="117">
        <v>8.01</v>
      </c>
    </row>
    <row r="2618" spans="1:7" x14ac:dyDescent="0.35">
      <c r="A2618" s="117" t="s">
        <v>10261</v>
      </c>
      <c r="B2618" s="117" t="s">
        <v>10262</v>
      </c>
      <c r="C2618" s="117" t="s">
        <v>127</v>
      </c>
      <c r="D2618" s="117">
        <v>2</v>
      </c>
      <c r="E2618" s="117">
        <v>60</v>
      </c>
      <c r="F2618" s="117">
        <v>6.42</v>
      </c>
      <c r="G2618" s="117">
        <v>8.01</v>
      </c>
    </row>
    <row r="2619" spans="1:7" x14ac:dyDescent="0.35">
      <c r="A2619" s="117" t="s">
        <v>10263</v>
      </c>
      <c r="B2619" s="117" t="s">
        <v>10264</v>
      </c>
      <c r="C2619" s="117" t="s">
        <v>127</v>
      </c>
      <c r="D2619" s="117">
        <v>1</v>
      </c>
      <c r="E2619" s="117">
        <v>70</v>
      </c>
      <c r="F2619" s="117">
        <v>6.42</v>
      </c>
      <c r="G2619" s="117">
        <v>8.01</v>
      </c>
    </row>
    <row r="2620" spans="1:7" x14ac:dyDescent="0.35">
      <c r="A2620" s="117" t="s">
        <v>10265</v>
      </c>
      <c r="B2620" s="117" t="s">
        <v>10266</v>
      </c>
      <c r="C2620" s="117" t="s">
        <v>127</v>
      </c>
      <c r="D2620" s="117">
        <v>2</v>
      </c>
      <c r="E2620" s="117">
        <v>50</v>
      </c>
      <c r="F2620" s="117">
        <v>6.42</v>
      </c>
      <c r="G2620" s="117">
        <v>8.01</v>
      </c>
    </row>
    <row r="2621" spans="1:7" x14ac:dyDescent="0.35">
      <c r="A2621" s="117" t="s">
        <v>10267</v>
      </c>
      <c r="B2621" s="117" t="s">
        <v>10268</v>
      </c>
      <c r="C2621" s="117" t="s">
        <v>127</v>
      </c>
      <c r="D2621" s="117">
        <v>1</v>
      </c>
      <c r="E2621" s="117">
        <v>40</v>
      </c>
      <c r="F2621" s="117">
        <v>6.42</v>
      </c>
      <c r="G2621" s="117">
        <v>8.01</v>
      </c>
    </row>
    <row r="2622" spans="1:7" x14ac:dyDescent="0.35">
      <c r="A2622" s="117" t="s">
        <v>10269</v>
      </c>
      <c r="B2622" s="117" t="s">
        <v>10270</v>
      </c>
      <c r="C2622" s="117" t="s">
        <v>127</v>
      </c>
      <c r="D2622" s="117">
        <v>2</v>
      </c>
      <c r="E2622" s="117">
        <v>25</v>
      </c>
      <c r="F2622" s="117">
        <v>6.42</v>
      </c>
      <c r="G2622" s="117">
        <v>8.01</v>
      </c>
    </row>
    <row r="2623" spans="1:7" x14ac:dyDescent="0.35">
      <c r="A2623" s="117" t="s">
        <v>10271</v>
      </c>
      <c r="B2623" s="117" t="s">
        <v>10272</v>
      </c>
      <c r="C2623" s="117" t="s">
        <v>127</v>
      </c>
      <c r="D2623" s="117">
        <v>2</v>
      </c>
      <c r="E2623" s="117">
        <v>40</v>
      </c>
      <c r="F2623" s="117">
        <v>6.42</v>
      </c>
      <c r="G2623" s="117">
        <v>8.01</v>
      </c>
    </row>
    <row r="2624" spans="1:7" x14ac:dyDescent="0.35">
      <c r="A2624" s="117" t="s">
        <v>10273</v>
      </c>
      <c r="B2624" s="117" t="s">
        <v>10274</v>
      </c>
      <c r="C2624" s="117" t="s">
        <v>127</v>
      </c>
      <c r="D2624" s="117">
        <v>2</v>
      </c>
      <c r="E2624" s="117">
        <v>40</v>
      </c>
      <c r="F2624" s="117">
        <v>6.42</v>
      </c>
      <c r="G2624" s="117">
        <v>8.01</v>
      </c>
    </row>
    <row r="2625" spans="1:7" x14ac:dyDescent="0.35">
      <c r="A2625" s="117" t="s">
        <v>10275</v>
      </c>
      <c r="B2625" s="117" t="s">
        <v>10276</v>
      </c>
      <c r="C2625" s="117" t="s">
        <v>127</v>
      </c>
      <c r="D2625" s="117">
        <v>2</v>
      </c>
      <c r="E2625" s="117">
        <v>40</v>
      </c>
      <c r="F2625" s="117">
        <v>6.42</v>
      </c>
      <c r="G2625" s="117">
        <v>8.01</v>
      </c>
    </row>
    <row r="2626" spans="1:7" x14ac:dyDescent="0.35">
      <c r="A2626" s="117" t="s">
        <v>10277</v>
      </c>
      <c r="B2626" s="117" t="s">
        <v>10278</v>
      </c>
      <c r="C2626" s="117" t="s">
        <v>127</v>
      </c>
      <c r="D2626" s="117">
        <v>2</v>
      </c>
      <c r="E2626" s="117">
        <v>50</v>
      </c>
      <c r="F2626" s="117">
        <v>6.42</v>
      </c>
      <c r="G2626" s="117">
        <v>8.01</v>
      </c>
    </row>
    <row r="2627" spans="1:7" x14ac:dyDescent="0.35">
      <c r="A2627" s="117" t="s">
        <v>10279</v>
      </c>
      <c r="B2627" s="117" t="s">
        <v>10280</v>
      </c>
      <c r="C2627" s="117" t="s">
        <v>127</v>
      </c>
      <c r="D2627" s="117">
        <v>2</v>
      </c>
      <c r="E2627" s="117">
        <v>308</v>
      </c>
      <c r="F2627" s="117">
        <v>6.42</v>
      </c>
      <c r="G2627" s="117">
        <v>8.01</v>
      </c>
    </row>
    <row r="2628" spans="1:7" x14ac:dyDescent="0.35">
      <c r="A2628" s="117" t="s">
        <v>10281</v>
      </c>
      <c r="B2628" s="117" t="s">
        <v>10282</v>
      </c>
      <c r="C2628" s="117" t="s">
        <v>128</v>
      </c>
      <c r="D2628" s="117">
        <v>2</v>
      </c>
      <c r="E2628" s="117">
        <v>240</v>
      </c>
      <c r="F2628" s="117">
        <v>9</v>
      </c>
      <c r="G2628" s="117">
        <v>13</v>
      </c>
    </row>
    <row r="2629" spans="1:7" x14ac:dyDescent="0.35">
      <c r="A2629" s="117" t="s">
        <v>10283</v>
      </c>
      <c r="B2629" s="117" t="s">
        <v>10284</v>
      </c>
      <c r="C2629" s="117" t="s">
        <v>128</v>
      </c>
      <c r="D2629" s="117">
        <v>2</v>
      </c>
      <c r="E2629" s="117">
        <v>20</v>
      </c>
      <c r="F2629" s="117">
        <v>9</v>
      </c>
      <c r="G2629" s="117">
        <v>13</v>
      </c>
    </row>
    <row r="2630" spans="1:7" x14ac:dyDescent="0.35">
      <c r="A2630" s="117" t="s">
        <v>10285</v>
      </c>
      <c r="B2630" s="117" t="s">
        <v>10286</v>
      </c>
      <c r="C2630" s="117" t="s">
        <v>128</v>
      </c>
      <c r="D2630" s="117">
        <v>2</v>
      </c>
      <c r="E2630" s="117">
        <v>15</v>
      </c>
      <c r="F2630" s="117">
        <v>9</v>
      </c>
      <c r="G2630" s="117">
        <v>13</v>
      </c>
    </row>
    <row r="2631" spans="1:7" x14ac:dyDescent="0.35">
      <c r="A2631" s="117" t="s">
        <v>10287</v>
      </c>
      <c r="B2631" s="117" t="s">
        <v>10288</v>
      </c>
      <c r="C2631" s="117" t="s">
        <v>128</v>
      </c>
      <c r="D2631" s="117">
        <v>1</v>
      </c>
      <c r="E2631" s="117">
        <v>30</v>
      </c>
      <c r="F2631" s="117">
        <v>9</v>
      </c>
      <c r="G2631" s="117">
        <v>13</v>
      </c>
    </row>
    <row r="2632" spans="1:7" x14ac:dyDescent="0.35">
      <c r="A2632" s="117" t="s">
        <v>10289</v>
      </c>
      <c r="B2632" s="117" t="s">
        <v>10290</v>
      </c>
      <c r="C2632" s="117" t="s">
        <v>128</v>
      </c>
      <c r="D2632" s="117">
        <v>1</v>
      </c>
      <c r="E2632" s="117">
        <v>50</v>
      </c>
      <c r="F2632" s="117">
        <v>9</v>
      </c>
      <c r="G2632" s="117">
        <v>13</v>
      </c>
    </row>
    <row r="2633" spans="1:7" x14ac:dyDescent="0.35">
      <c r="A2633" s="117" t="s">
        <v>10291</v>
      </c>
      <c r="B2633" s="117" t="s">
        <v>10292</v>
      </c>
      <c r="C2633" s="117" t="s">
        <v>128</v>
      </c>
      <c r="D2633" s="117">
        <v>2</v>
      </c>
      <c r="E2633" s="117">
        <v>40</v>
      </c>
      <c r="F2633" s="117">
        <v>9</v>
      </c>
      <c r="G2633" s="117">
        <v>13</v>
      </c>
    </row>
    <row r="2634" spans="1:7" x14ac:dyDescent="0.35">
      <c r="A2634" s="117" t="s">
        <v>10293</v>
      </c>
      <c r="B2634" s="117" t="s">
        <v>10294</v>
      </c>
      <c r="C2634" s="117" t="s">
        <v>128</v>
      </c>
      <c r="D2634" s="117">
        <v>3</v>
      </c>
      <c r="E2634" s="117">
        <v>200</v>
      </c>
      <c r="F2634" s="117">
        <v>9</v>
      </c>
      <c r="G2634" s="117">
        <v>13</v>
      </c>
    </row>
    <row r="2635" spans="1:7" x14ac:dyDescent="0.35">
      <c r="A2635" s="117" t="s">
        <v>10295</v>
      </c>
      <c r="B2635" s="117" t="s">
        <v>10296</v>
      </c>
      <c r="C2635" s="117" t="s">
        <v>128</v>
      </c>
      <c r="D2635" s="117">
        <v>3</v>
      </c>
      <c r="E2635" s="117">
        <v>25</v>
      </c>
      <c r="F2635" s="117">
        <v>9</v>
      </c>
      <c r="G2635" s="117">
        <v>13</v>
      </c>
    </row>
    <row r="2636" spans="1:7" x14ac:dyDescent="0.35">
      <c r="A2636" s="117" t="s">
        <v>10297</v>
      </c>
      <c r="B2636" s="117" t="s">
        <v>10298</v>
      </c>
      <c r="C2636" s="117" t="s">
        <v>128</v>
      </c>
      <c r="D2636" s="117">
        <v>3</v>
      </c>
      <c r="E2636" s="117">
        <v>40</v>
      </c>
      <c r="F2636" s="117">
        <v>9</v>
      </c>
      <c r="G2636" s="117">
        <v>13</v>
      </c>
    </row>
    <row r="2637" spans="1:7" x14ac:dyDescent="0.35">
      <c r="A2637" s="117" t="s">
        <v>10299</v>
      </c>
      <c r="B2637" s="117" t="s">
        <v>10300</v>
      </c>
      <c r="C2637" s="117" t="s">
        <v>128</v>
      </c>
      <c r="D2637" s="117">
        <v>3</v>
      </c>
      <c r="E2637" s="117">
        <v>55</v>
      </c>
      <c r="F2637" s="117">
        <v>9</v>
      </c>
      <c r="G2637" s="117">
        <v>13</v>
      </c>
    </row>
    <row r="2638" spans="1:7" x14ac:dyDescent="0.35">
      <c r="A2638" s="117" t="s">
        <v>10301</v>
      </c>
      <c r="B2638" s="117" t="s">
        <v>10302</v>
      </c>
      <c r="C2638" s="117" t="s">
        <v>128</v>
      </c>
      <c r="D2638" s="117">
        <v>3</v>
      </c>
      <c r="E2638" s="117">
        <v>36</v>
      </c>
      <c r="F2638" s="117">
        <v>9</v>
      </c>
      <c r="G2638" s="117">
        <v>13</v>
      </c>
    </row>
    <row r="2639" spans="1:7" x14ac:dyDescent="0.35">
      <c r="A2639" s="117" t="s">
        <v>10303</v>
      </c>
      <c r="B2639" s="117" t="s">
        <v>10304</v>
      </c>
      <c r="C2639" s="117" t="s">
        <v>128</v>
      </c>
      <c r="D2639" s="117">
        <v>3</v>
      </c>
      <c r="E2639" s="117">
        <v>45</v>
      </c>
      <c r="F2639" s="117">
        <v>9</v>
      </c>
      <c r="G2639" s="117">
        <v>13</v>
      </c>
    </row>
    <row r="2640" spans="1:7" x14ac:dyDescent="0.35">
      <c r="A2640" s="117" t="s">
        <v>10305</v>
      </c>
      <c r="B2640" s="117" t="s">
        <v>10306</v>
      </c>
      <c r="C2640" s="117" t="s">
        <v>128</v>
      </c>
      <c r="D2640" s="117">
        <v>3</v>
      </c>
      <c r="E2640" s="117">
        <v>54</v>
      </c>
      <c r="F2640" s="117">
        <v>9</v>
      </c>
      <c r="G2640" s="117">
        <v>13</v>
      </c>
    </row>
    <row r="2641" spans="1:7" x14ac:dyDescent="0.35">
      <c r="A2641" s="117" t="s">
        <v>10307</v>
      </c>
      <c r="B2641" s="117" t="s">
        <v>10308</v>
      </c>
      <c r="C2641" s="117" t="s">
        <v>128</v>
      </c>
      <c r="D2641" s="117">
        <v>3</v>
      </c>
      <c r="E2641" s="117">
        <v>30</v>
      </c>
      <c r="F2641" s="117">
        <v>9</v>
      </c>
      <c r="G2641" s="117">
        <v>13</v>
      </c>
    </row>
    <row r="2642" spans="1:7" x14ac:dyDescent="0.35">
      <c r="A2642" s="117" t="s">
        <v>10309</v>
      </c>
      <c r="B2642" s="117" t="s">
        <v>10310</v>
      </c>
      <c r="C2642" s="117" t="s">
        <v>128</v>
      </c>
      <c r="D2642" s="117">
        <v>3</v>
      </c>
      <c r="E2642" s="117">
        <v>55</v>
      </c>
      <c r="F2642" s="117">
        <v>9</v>
      </c>
      <c r="G2642" s="117">
        <v>13</v>
      </c>
    </row>
    <row r="2643" spans="1:7" x14ac:dyDescent="0.35">
      <c r="A2643" s="117" t="s">
        <v>10311</v>
      </c>
      <c r="B2643" s="117" t="s">
        <v>10312</v>
      </c>
      <c r="C2643" s="117" t="s">
        <v>128</v>
      </c>
      <c r="D2643" s="117">
        <v>3</v>
      </c>
      <c r="E2643" s="117">
        <v>50</v>
      </c>
      <c r="F2643" s="117">
        <v>9</v>
      </c>
      <c r="G2643" s="117">
        <v>13</v>
      </c>
    </row>
    <row r="2644" spans="1:7" x14ac:dyDescent="0.35">
      <c r="A2644" s="117" t="s">
        <v>10313</v>
      </c>
      <c r="B2644" s="117" t="s">
        <v>10314</v>
      </c>
      <c r="C2644" s="117" t="s">
        <v>128</v>
      </c>
      <c r="D2644" s="117">
        <v>4</v>
      </c>
      <c r="E2644" s="117">
        <v>120</v>
      </c>
      <c r="F2644" s="117">
        <v>9</v>
      </c>
      <c r="G2644" s="117">
        <v>13</v>
      </c>
    </row>
    <row r="2645" spans="1:7" x14ac:dyDescent="0.35">
      <c r="A2645" s="117" t="s">
        <v>10315</v>
      </c>
      <c r="B2645" s="117" t="s">
        <v>10316</v>
      </c>
      <c r="C2645" s="117" t="s">
        <v>128</v>
      </c>
      <c r="D2645" s="117">
        <v>2</v>
      </c>
      <c r="E2645" s="117">
        <v>20</v>
      </c>
      <c r="F2645" s="117">
        <v>9</v>
      </c>
      <c r="G2645" s="117">
        <v>13</v>
      </c>
    </row>
    <row r="2646" spans="1:7" x14ac:dyDescent="0.35">
      <c r="A2646" s="117" t="s">
        <v>10317</v>
      </c>
      <c r="B2646" s="117" t="s">
        <v>10318</v>
      </c>
      <c r="C2646" s="117" t="s">
        <v>128</v>
      </c>
      <c r="D2646" s="117">
        <v>2</v>
      </c>
      <c r="E2646" s="117">
        <v>26</v>
      </c>
      <c r="F2646" s="117">
        <v>9</v>
      </c>
      <c r="G2646" s="117">
        <v>13</v>
      </c>
    </row>
    <row r="2647" spans="1:7" x14ac:dyDescent="0.35">
      <c r="A2647" s="117" t="s">
        <v>10319</v>
      </c>
      <c r="B2647" s="117" t="s">
        <v>10320</v>
      </c>
      <c r="C2647" s="117" t="s">
        <v>128</v>
      </c>
      <c r="D2647" s="117">
        <v>2</v>
      </c>
      <c r="E2647" s="117">
        <v>25</v>
      </c>
      <c r="F2647" s="117">
        <v>9</v>
      </c>
      <c r="G2647" s="117">
        <v>13</v>
      </c>
    </row>
    <row r="2648" spans="1:7" x14ac:dyDescent="0.35">
      <c r="A2648" s="117" t="s">
        <v>10321</v>
      </c>
      <c r="B2648" s="117" t="s">
        <v>10322</v>
      </c>
      <c r="C2648" s="117" t="s">
        <v>128</v>
      </c>
      <c r="D2648" s="117">
        <v>2</v>
      </c>
      <c r="E2648" s="117">
        <v>30</v>
      </c>
      <c r="F2648" s="117">
        <v>9</v>
      </c>
      <c r="G2648" s="117">
        <v>13</v>
      </c>
    </row>
    <row r="2649" spans="1:7" x14ac:dyDescent="0.35">
      <c r="A2649" s="117" t="s">
        <v>10323</v>
      </c>
      <c r="B2649" s="117" t="s">
        <v>10324</v>
      </c>
      <c r="C2649" s="117" t="s">
        <v>128</v>
      </c>
      <c r="D2649" s="117">
        <v>2</v>
      </c>
      <c r="E2649" s="117">
        <v>20</v>
      </c>
      <c r="F2649" s="117">
        <v>9</v>
      </c>
      <c r="G2649" s="117">
        <v>13</v>
      </c>
    </row>
    <row r="2650" spans="1:7" x14ac:dyDescent="0.35">
      <c r="A2650" s="117" t="s">
        <v>10325</v>
      </c>
      <c r="B2650" s="117" t="s">
        <v>10326</v>
      </c>
      <c r="C2650" s="117" t="s">
        <v>128</v>
      </c>
      <c r="D2650" s="117">
        <v>2</v>
      </c>
      <c r="E2650" s="117">
        <v>30</v>
      </c>
      <c r="F2650" s="117">
        <v>9</v>
      </c>
      <c r="G2650" s="117">
        <v>13</v>
      </c>
    </row>
    <row r="2651" spans="1:7" x14ac:dyDescent="0.35">
      <c r="A2651" s="117" t="s">
        <v>10327</v>
      </c>
      <c r="B2651" s="117" t="s">
        <v>10328</v>
      </c>
      <c r="C2651" s="117" t="s">
        <v>128</v>
      </c>
      <c r="D2651" s="117">
        <v>2</v>
      </c>
      <c r="E2651" s="117">
        <v>80</v>
      </c>
      <c r="F2651" s="117">
        <v>9</v>
      </c>
      <c r="G2651" s="117">
        <v>13</v>
      </c>
    </row>
    <row r="2652" spans="1:7" x14ac:dyDescent="0.35">
      <c r="A2652" s="117" t="s">
        <v>10329</v>
      </c>
      <c r="B2652" s="117" t="s">
        <v>10330</v>
      </c>
      <c r="C2652" s="117" t="s">
        <v>128</v>
      </c>
      <c r="D2652" s="117">
        <v>1</v>
      </c>
      <c r="E2652" s="117">
        <v>30</v>
      </c>
      <c r="F2652" s="117">
        <v>9</v>
      </c>
      <c r="G2652" s="117">
        <v>13</v>
      </c>
    </row>
    <row r="2653" spans="1:7" x14ac:dyDescent="0.35">
      <c r="A2653" s="117" t="s">
        <v>10331</v>
      </c>
      <c r="B2653" s="117" t="s">
        <v>10332</v>
      </c>
      <c r="C2653" s="117" t="s">
        <v>128</v>
      </c>
      <c r="D2653" s="117">
        <v>1</v>
      </c>
      <c r="E2653" s="117">
        <v>30</v>
      </c>
      <c r="F2653" s="117">
        <v>9</v>
      </c>
      <c r="G2653" s="117">
        <v>13</v>
      </c>
    </row>
    <row r="2654" spans="1:7" x14ac:dyDescent="0.35">
      <c r="A2654" s="117" t="s">
        <v>10333</v>
      </c>
      <c r="B2654" s="117" t="s">
        <v>10334</v>
      </c>
      <c r="C2654" s="117" t="s">
        <v>128</v>
      </c>
      <c r="D2654" s="117">
        <v>1</v>
      </c>
      <c r="E2654" s="117">
        <v>30</v>
      </c>
      <c r="F2654" s="117">
        <v>9</v>
      </c>
      <c r="G2654" s="117">
        <v>13</v>
      </c>
    </row>
    <row r="2655" spans="1:7" x14ac:dyDescent="0.35">
      <c r="A2655" s="117" t="s">
        <v>10335</v>
      </c>
      <c r="B2655" s="117" t="s">
        <v>1226</v>
      </c>
      <c r="C2655" s="117" t="s">
        <v>128</v>
      </c>
      <c r="D2655" s="117">
        <v>1</v>
      </c>
      <c r="E2655" s="117">
        <v>50</v>
      </c>
      <c r="F2655" s="117">
        <v>9</v>
      </c>
      <c r="G2655" s="117">
        <v>13</v>
      </c>
    </row>
    <row r="2656" spans="1:7" x14ac:dyDescent="0.35">
      <c r="A2656" s="117" t="s">
        <v>10336</v>
      </c>
      <c r="B2656" s="117" t="s">
        <v>10337</v>
      </c>
      <c r="C2656" s="117" t="s">
        <v>128</v>
      </c>
      <c r="D2656" s="117">
        <v>1</v>
      </c>
      <c r="E2656" s="117">
        <v>15</v>
      </c>
      <c r="F2656" s="117">
        <v>9</v>
      </c>
      <c r="G2656" s="117">
        <v>13</v>
      </c>
    </row>
    <row r="2657" spans="1:7" x14ac:dyDescent="0.35">
      <c r="A2657" s="117" t="s">
        <v>10338</v>
      </c>
      <c r="B2657" s="117" t="s">
        <v>10339</v>
      </c>
      <c r="C2657" s="117" t="s">
        <v>128</v>
      </c>
      <c r="D2657" s="117">
        <v>2</v>
      </c>
      <c r="E2657" s="117">
        <v>500</v>
      </c>
      <c r="F2657" s="117">
        <v>9</v>
      </c>
      <c r="G2657" s="117">
        <v>13</v>
      </c>
    </row>
    <row r="2658" spans="1:7" x14ac:dyDescent="0.35">
      <c r="A2658" s="117" t="s">
        <v>10340</v>
      </c>
      <c r="B2658" s="117" t="s">
        <v>10341</v>
      </c>
      <c r="C2658" s="117" t="s">
        <v>128</v>
      </c>
      <c r="D2658" s="117">
        <v>2</v>
      </c>
      <c r="E2658" s="117">
        <v>150</v>
      </c>
      <c r="F2658" s="117">
        <v>9</v>
      </c>
      <c r="G2658" s="117">
        <v>13</v>
      </c>
    </row>
    <row r="2659" spans="1:7" x14ac:dyDescent="0.35">
      <c r="A2659" s="117" t="s">
        <v>10342</v>
      </c>
      <c r="B2659" s="117" t="s">
        <v>10343</v>
      </c>
      <c r="C2659" s="117" t="s">
        <v>128</v>
      </c>
      <c r="D2659" s="117">
        <v>1</v>
      </c>
      <c r="E2659" s="117">
        <v>205</v>
      </c>
      <c r="F2659" s="117">
        <v>9</v>
      </c>
      <c r="G2659" s="117">
        <v>13</v>
      </c>
    </row>
    <row r="2660" spans="1:7" x14ac:dyDescent="0.35">
      <c r="A2660" s="117" t="s">
        <v>10344</v>
      </c>
      <c r="B2660" s="117" t="s">
        <v>10345</v>
      </c>
      <c r="C2660" s="117" t="s">
        <v>128</v>
      </c>
      <c r="D2660" s="117">
        <v>3</v>
      </c>
      <c r="E2660" s="117">
        <v>25</v>
      </c>
      <c r="F2660" s="117">
        <v>9</v>
      </c>
      <c r="G2660" s="117">
        <v>13</v>
      </c>
    </row>
    <row r="2661" spans="1:7" x14ac:dyDescent="0.35">
      <c r="A2661" s="117" t="s">
        <v>10346</v>
      </c>
      <c r="B2661" s="117" t="s">
        <v>10347</v>
      </c>
      <c r="C2661" s="117" t="s">
        <v>128</v>
      </c>
      <c r="D2661" s="117">
        <v>3</v>
      </c>
      <c r="E2661" s="117">
        <v>25</v>
      </c>
      <c r="F2661" s="117">
        <v>9</v>
      </c>
      <c r="G2661" s="117">
        <v>13</v>
      </c>
    </row>
    <row r="2662" spans="1:7" x14ac:dyDescent="0.35">
      <c r="A2662" s="117" t="s">
        <v>10348</v>
      </c>
      <c r="B2662" s="117" t="s">
        <v>10349</v>
      </c>
      <c r="C2662" s="117" t="s">
        <v>128</v>
      </c>
      <c r="D2662" s="117">
        <v>3</v>
      </c>
      <c r="E2662" s="117">
        <v>40</v>
      </c>
      <c r="F2662" s="117">
        <v>9</v>
      </c>
      <c r="G2662" s="117">
        <v>13</v>
      </c>
    </row>
    <row r="2663" spans="1:7" x14ac:dyDescent="0.35">
      <c r="A2663" s="117" t="s">
        <v>10350</v>
      </c>
      <c r="B2663" s="117" t="s">
        <v>10351</v>
      </c>
      <c r="C2663" s="117" t="s">
        <v>128</v>
      </c>
      <c r="D2663" s="117">
        <v>3</v>
      </c>
      <c r="E2663" s="117">
        <v>25</v>
      </c>
      <c r="F2663" s="117">
        <v>9</v>
      </c>
      <c r="G2663" s="117">
        <v>13</v>
      </c>
    </row>
    <row r="2664" spans="1:7" x14ac:dyDescent="0.35">
      <c r="A2664" s="117" t="s">
        <v>10352</v>
      </c>
      <c r="B2664" s="117" t="s">
        <v>10353</v>
      </c>
      <c r="C2664" s="117" t="s">
        <v>128</v>
      </c>
      <c r="D2664" s="117">
        <v>3</v>
      </c>
      <c r="E2664" s="117">
        <v>30</v>
      </c>
      <c r="F2664" s="117">
        <v>9</v>
      </c>
      <c r="G2664" s="117">
        <v>13</v>
      </c>
    </row>
    <row r="2665" spans="1:7" x14ac:dyDescent="0.35">
      <c r="A2665" s="117" t="s">
        <v>10354</v>
      </c>
      <c r="B2665" s="117" t="s">
        <v>10355</v>
      </c>
      <c r="C2665" s="117" t="s">
        <v>128</v>
      </c>
      <c r="D2665" s="117">
        <v>3</v>
      </c>
      <c r="E2665" s="117">
        <v>48</v>
      </c>
      <c r="F2665" s="117">
        <v>9</v>
      </c>
      <c r="G2665" s="117">
        <v>13</v>
      </c>
    </row>
    <row r="2666" spans="1:7" x14ac:dyDescent="0.35">
      <c r="A2666" s="117" t="s">
        <v>10356</v>
      </c>
      <c r="B2666" s="117" t="s">
        <v>10357</v>
      </c>
      <c r="C2666" s="117" t="s">
        <v>128</v>
      </c>
      <c r="D2666" s="117">
        <v>3</v>
      </c>
      <c r="E2666" s="117">
        <v>50</v>
      </c>
      <c r="F2666" s="117">
        <v>9</v>
      </c>
      <c r="G2666" s="117">
        <v>13</v>
      </c>
    </row>
    <row r="2667" spans="1:7" x14ac:dyDescent="0.35">
      <c r="A2667" s="117" t="s">
        <v>10358</v>
      </c>
      <c r="B2667" s="117" t="s">
        <v>10359</v>
      </c>
      <c r="C2667" s="117" t="s">
        <v>128</v>
      </c>
      <c r="D2667" s="117">
        <v>3</v>
      </c>
      <c r="E2667" s="117">
        <v>50</v>
      </c>
      <c r="F2667" s="117">
        <v>9</v>
      </c>
      <c r="G2667" s="117">
        <v>13</v>
      </c>
    </row>
    <row r="2668" spans="1:7" x14ac:dyDescent="0.35">
      <c r="A2668" s="117" t="s">
        <v>10360</v>
      </c>
      <c r="B2668" s="117" t="s">
        <v>10361</v>
      </c>
      <c r="C2668" s="117" t="s">
        <v>128</v>
      </c>
      <c r="D2668" s="117">
        <v>3</v>
      </c>
      <c r="E2668" s="117">
        <v>32</v>
      </c>
      <c r="F2668" s="117">
        <v>9</v>
      </c>
      <c r="G2668" s="117">
        <v>13</v>
      </c>
    </row>
    <row r="2669" spans="1:7" x14ac:dyDescent="0.35">
      <c r="A2669" s="117" t="s">
        <v>10362</v>
      </c>
      <c r="B2669" s="117" t="s">
        <v>10363</v>
      </c>
      <c r="C2669" s="117" t="s">
        <v>128</v>
      </c>
      <c r="D2669" s="117">
        <v>2</v>
      </c>
      <c r="E2669" s="117">
        <v>20</v>
      </c>
      <c r="F2669" s="117">
        <v>9</v>
      </c>
      <c r="G2669" s="117">
        <v>13</v>
      </c>
    </row>
    <row r="2670" spans="1:7" x14ac:dyDescent="0.35">
      <c r="A2670" s="117" t="s">
        <v>10364</v>
      </c>
      <c r="B2670" s="117" t="s">
        <v>10365</v>
      </c>
      <c r="C2670" s="117" t="s">
        <v>128</v>
      </c>
      <c r="D2670" s="117">
        <v>2</v>
      </c>
      <c r="E2670" s="117">
        <v>50</v>
      </c>
      <c r="F2670" s="117">
        <v>9</v>
      </c>
      <c r="G2670" s="117">
        <v>13</v>
      </c>
    </row>
    <row r="2671" spans="1:7" x14ac:dyDescent="0.35">
      <c r="A2671" s="117" t="s">
        <v>10366</v>
      </c>
      <c r="B2671" s="117" t="s">
        <v>10367</v>
      </c>
      <c r="C2671" s="117" t="s">
        <v>128</v>
      </c>
      <c r="D2671" s="117">
        <v>2</v>
      </c>
      <c r="E2671" s="117">
        <v>50</v>
      </c>
      <c r="F2671" s="117">
        <v>9</v>
      </c>
      <c r="G2671" s="117">
        <v>13</v>
      </c>
    </row>
    <row r="2672" spans="1:7" x14ac:dyDescent="0.35">
      <c r="A2672" s="117" t="s">
        <v>10368</v>
      </c>
      <c r="B2672" s="117" t="s">
        <v>10369</v>
      </c>
      <c r="C2672" s="117" t="s">
        <v>128</v>
      </c>
      <c r="D2672" s="117">
        <v>2</v>
      </c>
      <c r="E2672" s="117">
        <v>70</v>
      </c>
      <c r="F2672" s="117">
        <v>9</v>
      </c>
      <c r="G2672" s="117">
        <v>13</v>
      </c>
    </row>
    <row r="2673" spans="1:7" x14ac:dyDescent="0.35">
      <c r="A2673" s="117" t="s">
        <v>10370</v>
      </c>
      <c r="B2673" s="117" t="s">
        <v>10371</v>
      </c>
      <c r="C2673" s="117" t="s">
        <v>128</v>
      </c>
      <c r="D2673" s="117">
        <v>2</v>
      </c>
      <c r="E2673" s="117">
        <v>120</v>
      </c>
      <c r="F2673" s="117">
        <v>9</v>
      </c>
      <c r="G2673" s="117">
        <v>13</v>
      </c>
    </row>
    <row r="2674" spans="1:7" x14ac:dyDescent="0.35">
      <c r="A2674" s="117" t="s">
        <v>10372</v>
      </c>
      <c r="B2674" s="117" t="s">
        <v>10373</v>
      </c>
      <c r="C2674" s="117" t="s">
        <v>128</v>
      </c>
      <c r="D2674" s="117">
        <v>2</v>
      </c>
      <c r="E2674" s="117">
        <v>50</v>
      </c>
      <c r="F2674" s="117">
        <v>9</v>
      </c>
      <c r="G2674" s="117">
        <v>13</v>
      </c>
    </row>
    <row r="2675" spans="1:7" x14ac:dyDescent="0.35">
      <c r="A2675" s="117" t="s">
        <v>10374</v>
      </c>
      <c r="B2675" s="117" t="s">
        <v>10375</v>
      </c>
      <c r="C2675" s="117" t="s">
        <v>128</v>
      </c>
      <c r="D2675" s="117">
        <v>2</v>
      </c>
      <c r="E2675" s="117">
        <v>70</v>
      </c>
      <c r="F2675" s="117">
        <v>9</v>
      </c>
      <c r="G2675" s="117">
        <v>13</v>
      </c>
    </row>
    <row r="2676" spans="1:7" x14ac:dyDescent="0.35">
      <c r="A2676" s="117" t="s">
        <v>10376</v>
      </c>
      <c r="B2676" s="117" t="s">
        <v>10377</v>
      </c>
      <c r="C2676" s="117" t="s">
        <v>128</v>
      </c>
      <c r="D2676" s="117">
        <v>2</v>
      </c>
      <c r="E2676" s="117">
        <v>142</v>
      </c>
      <c r="F2676" s="117">
        <v>9</v>
      </c>
      <c r="G2676" s="117">
        <v>13</v>
      </c>
    </row>
    <row r="2677" spans="1:7" x14ac:dyDescent="0.35">
      <c r="A2677" s="117" t="s">
        <v>10378</v>
      </c>
      <c r="B2677" s="117" t="s">
        <v>10379</v>
      </c>
      <c r="C2677" s="117" t="s">
        <v>128</v>
      </c>
      <c r="D2677" s="117">
        <v>2</v>
      </c>
      <c r="E2677" s="117">
        <v>18</v>
      </c>
      <c r="F2677" s="117">
        <v>9</v>
      </c>
      <c r="G2677" s="117">
        <v>13</v>
      </c>
    </row>
    <row r="2678" spans="1:7" x14ac:dyDescent="0.35">
      <c r="A2678" s="117" t="s">
        <v>10380</v>
      </c>
      <c r="B2678" s="117" t="s">
        <v>10381</v>
      </c>
      <c r="C2678" s="117" t="s">
        <v>128</v>
      </c>
      <c r="D2678" s="117">
        <v>3</v>
      </c>
      <c r="E2678" s="117">
        <v>550</v>
      </c>
      <c r="F2678" s="117">
        <v>9</v>
      </c>
      <c r="G2678" s="117">
        <v>13</v>
      </c>
    </row>
    <row r="2679" spans="1:7" x14ac:dyDescent="0.35">
      <c r="A2679" s="117" t="s">
        <v>10382</v>
      </c>
      <c r="B2679" s="117" t="s">
        <v>10383</v>
      </c>
      <c r="C2679" s="117" t="s">
        <v>128</v>
      </c>
      <c r="D2679" s="117">
        <v>1</v>
      </c>
      <c r="E2679" s="117">
        <v>30</v>
      </c>
      <c r="F2679" s="117">
        <v>9</v>
      </c>
      <c r="G2679" s="117">
        <v>13</v>
      </c>
    </row>
    <row r="2680" spans="1:7" x14ac:dyDescent="0.35">
      <c r="A2680" s="117" t="s">
        <v>10384</v>
      </c>
      <c r="B2680" s="117" t="s">
        <v>10385</v>
      </c>
      <c r="C2680" s="117" t="s">
        <v>128</v>
      </c>
      <c r="D2680" s="117">
        <v>1</v>
      </c>
      <c r="E2680" s="117">
        <v>30</v>
      </c>
      <c r="F2680" s="117">
        <v>9</v>
      </c>
      <c r="G2680" s="117">
        <v>13</v>
      </c>
    </row>
    <row r="2681" spans="1:7" x14ac:dyDescent="0.35">
      <c r="A2681" s="117" t="s">
        <v>10386</v>
      </c>
      <c r="B2681" s="117" t="s">
        <v>10387</v>
      </c>
      <c r="C2681" s="117" t="s">
        <v>128</v>
      </c>
      <c r="D2681" s="117">
        <v>1</v>
      </c>
      <c r="E2681" s="117">
        <v>30</v>
      </c>
      <c r="F2681" s="117">
        <v>9</v>
      </c>
      <c r="G2681" s="117">
        <v>13</v>
      </c>
    </row>
    <row r="2682" spans="1:7" x14ac:dyDescent="0.35">
      <c r="A2682" s="117" t="s">
        <v>10388</v>
      </c>
      <c r="B2682" s="117" t="s">
        <v>10389</v>
      </c>
      <c r="C2682" s="117" t="s">
        <v>128</v>
      </c>
      <c r="D2682" s="117">
        <v>1</v>
      </c>
      <c r="E2682" s="117">
        <v>50</v>
      </c>
      <c r="F2682" s="117">
        <v>9</v>
      </c>
      <c r="G2682" s="117">
        <v>13</v>
      </c>
    </row>
    <row r="2683" spans="1:7" x14ac:dyDescent="0.35">
      <c r="A2683" s="117" t="s">
        <v>10390</v>
      </c>
      <c r="B2683" s="117" t="s">
        <v>10391</v>
      </c>
      <c r="C2683" s="117" t="s">
        <v>128</v>
      </c>
      <c r="D2683" s="117">
        <v>1</v>
      </c>
      <c r="E2683" s="117">
        <v>30</v>
      </c>
      <c r="F2683" s="117">
        <v>9</v>
      </c>
      <c r="G2683" s="117">
        <v>13</v>
      </c>
    </row>
    <row r="2684" spans="1:7" x14ac:dyDescent="0.35">
      <c r="A2684" s="117" t="s">
        <v>10392</v>
      </c>
      <c r="B2684" s="117" t="s">
        <v>10393</v>
      </c>
      <c r="C2684" s="117" t="s">
        <v>128</v>
      </c>
      <c r="D2684" s="117">
        <v>2</v>
      </c>
      <c r="E2684" s="117">
        <v>16</v>
      </c>
      <c r="F2684" s="117">
        <v>9</v>
      </c>
      <c r="G2684" s="117">
        <v>13</v>
      </c>
    </row>
    <row r="2685" spans="1:7" x14ac:dyDescent="0.35">
      <c r="A2685" s="117" t="s">
        <v>10394</v>
      </c>
      <c r="B2685" s="117" t="s">
        <v>10395</v>
      </c>
      <c r="C2685" s="117" t="s">
        <v>128</v>
      </c>
      <c r="D2685" s="117">
        <v>1</v>
      </c>
      <c r="E2685" s="117">
        <v>36</v>
      </c>
      <c r="F2685" s="117">
        <v>9</v>
      </c>
      <c r="G2685" s="117">
        <v>13</v>
      </c>
    </row>
    <row r="2686" spans="1:7" x14ac:dyDescent="0.35">
      <c r="A2686" s="117" t="s">
        <v>10396</v>
      </c>
      <c r="B2686" s="117" t="s">
        <v>10397</v>
      </c>
      <c r="C2686" s="117" t="s">
        <v>128</v>
      </c>
      <c r="D2686" s="117">
        <v>1</v>
      </c>
      <c r="E2686" s="117">
        <v>15</v>
      </c>
      <c r="F2686" s="117">
        <v>9</v>
      </c>
      <c r="G2686" s="117">
        <v>13</v>
      </c>
    </row>
    <row r="2687" spans="1:7" x14ac:dyDescent="0.35">
      <c r="A2687" s="117" t="s">
        <v>10398</v>
      </c>
      <c r="B2687" s="117" t="s">
        <v>10399</v>
      </c>
      <c r="C2687" s="117" t="s">
        <v>128</v>
      </c>
      <c r="D2687" s="117">
        <v>3</v>
      </c>
      <c r="E2687" s="117">
        <v>25</v>
      </c>
      <c r="F2687" s="117">
        <v>9</v>
      </c>
      <c r="G2687" s="117">
        <v>13</v>
      </c>
    </row>
    <row r="2688" spans="1:7" x14ac:dyDescent="0.35">
      <c r="A2688" s="117" t="s">
        <v>10400</v>
      </c>
      <c r="B2688" s="117" t="s">
        <v>10401</v>
      </c>
      <c r="C2688" s="117" t="s">
        <v>128</v>
      </c>
      <c r="D2688" s="117">
        <v>1</v>
      </c>
      <c r="E2688" s="117">
        <v>460</v>
      </c>
      <c r="F2688" s="117">
        <v>9</v>
      </c>
      <c r="G2688" s="117">
        <v>13</v>
      </c>
    </row>
    <row r="2689" spans="1:7" x14ac:dyDescent="0.35">
      <c r="A2689" s="117" t="s">
        <v>10402</v>
      </c>
      <c r="B2689" s="117" t="s">
        <v>10403</v>
      </c>
      <c r="C2689" s="117" t="s">
        <v>128</v>
      </c>
      <c r="D2689" s="117">
        <v>3</v>
      </c>
      <c r="E2689" s="117">
        <v>100</v>
      </c>
      <c r="F2689" s="117">
        <v>9</v>
      </c>
      <c r="G2689" s="117">
        <v>13</v>
      </c>
    </row>
    <row r="2690" spans="1:7" x14ac:dyDescent="0.35">
      <c r="A2690" s="117" t="s">
        <v>10404</v>
      </c>
      <c r="B2690" s="117" t="s">
        <v>10405</v>
      </c>
      <c r="C2690" s="117" t="s">
        <v>128</v>
      </c>
      <c r="D2690" s="117">
        <v>2</v>
      </c>
      <c r="E2690" s="117">
        <v>30</v>
      </c>
      <c r="F2690" s="117">
        <v>9</v>
      </c>
      <c r="G2690" s="117">
        <v>13</v>
      </c>
    </row>
    <row r="2691" spans="1:7" x14ac:dyDescent="0.35">
      <c r="A2691" s="117" t="s">
        <v>10406</v>
      </c>
      <c r="B2691" s="117" t="s">
        <v>10407</v>
      </c>
      <c r="C2691" s="117" t="s">
        <v>129</v>
      </c>
      <c r="D2691" s="117">
        <v>3</v>
      </c>
      <c r="E2691" s="117">
        <v>260</v>
      </c>
      <c r="F2691" s="117">
        <v>9</v>
      </c>
      <c r="G2691" s="117">
        <v>10.89</v>
      </c>
    </row>
    <row r="2692" spans="1:7" x14ac:dyDescent="0.35">
      <c r="A2692" s="117" t="s">
        <v>10408</v>
      </c>
      <c r="B2692" s="117" t="s">
        <v>10409</v>
      </c>
      <c r="C2692" s="117" t="s">
        <v>129</v>
      </c>
      <c r="D2692" s="117">
        <v>3</v>
      </c>
      <c r="E2692" s="117">
        <v>50</v>
      </c>
      <c r="F2692" s="117">
        <v>9</v>
      </c>
      <c r="G2692" s="117">
        <v>10.89</v>
      </c>
    </row>
    <row r="2693" spans="1:7" x14ac:dyDescent="0.35">
      <c r="A2693" s="117" t="s">
        <v>10410</v>
      </c>
      <c r="B2693" s="117" t="s">
        <v>10411</v>
      </c>
      <c r="C2693" s="117" t="s">
        <v>129</v>
      </c>
      <c r="D2693" s="117">
        <v>1</v>
      </c>
      <c r="E2693" s="117">
        <v>50</v>
      </c>
      <c r="F2693" s="117">
        <v>9</v>
      </c>
      <c r="G2693" s="117">
        <v>10.89</v>
      </c>
    </row>
    <row r="2694" spans="1:7" x14ac:dyDescent="0.35">
      <c r="A2694" s="117" t="s">
        <v>10412</v>
      </c>
      <c r="B2694" s="117" t="s">
        <v>10413</v>
      </c>
      <c r="C2694" s="117" t="s">
        <v>129</v>
      </c>
      <c r="D2694" s="117">
        <v>1</v>
      </c>
      <c r="E2694" s="117">
        <v>12</v>
      </c>
      <c r="F2694" s="117">
        <v>9</v>
      </c>
      <c r="G2694" s="117">
        <v>10.89</v>
      </c>
    </row>
    <row r="2695" spans="1:7" x14ac:dyDescent="0.35">
      <c r="A2695" s="117" t="s">
        <v>10414</v>
      </c>
      <c r="B2695" s="117" t="s">
        <v>10415</v>
      </c>
      <c r="C2695" s="117" t="s">
        <v>129</v>
      </c>
      <c r="D2695" s="117">
        <v>1</v>
      </c>
      <c r="E2695" s="117">
        <v>110</v>
      </c>
      <c r="F2695" s="117">
        <v>9</v>
      </c>
      <c r="G2695" s="117">
        <v>10.89</v>
      </c>
    </row>
    <row r="2696" spans="1:7" x14ac:dyDescent="0.35">
      <c r="A2696" s="117" t="s">
        <v>10416</v>
      </c>
      <c r="B2696" s="117" t="s">
        <v>10417</v>
      </c>
      <c r="C2696" s="117" t="s">
        <v>129</v>
      </c>
      <c r="D2696" s="117">
        <v>1</v>
      </c>
      <c r="E2696" s="117">
        <v>20</v>
      </c>
      <c r="F2696" s="117">
        <v>9</v>
      </c>
      <c r="G2696" s="117">
        <v>10.89</v>
      </c>
    </row>
    <row r="2697" spans="1:7" x14ac:dyDescent="0.35">
      <c r="A2697" s="117" t="s">
        <v>10418</v>
      </c>
      <c r="B2697" s="117" t="s">
        <v>10419</v>
      </c>
      <c r="C2697" s="117" t="s">
        <v>129</v>
      </c>
      <c r="D2697" s="117">
        <v>1</v>
      </c>
      <c r="E2697" s="117">
        <v>50</v>
      </c>
      <c r="F2697" s="117">
        <v>9</v>
      </c>
      <c r="G2697" s="117">
        <v>10.89</v>
      </c>
    </row>
    <row r="2698" spans="1:7" x14ac:dyDescent="0.35">
      <c r="A2698" s="117" t="s">
        <v>10420</v>
      </c>
      <c r="B2698" s="117" t="s">
        <v>10421</v>
      </c>
      <c r="C2698" s="117" t="s">
        <v>129</v>
      </c>
      <c r="D2698" s="117">
        <v>1</v>
      </c>
      <c r="E2698" s="117">
        <v>50</v>
      </c>
      <c r="F2698" s="117">
        <v>9</v>
      </c>
      <c r="G2698" s="117">
        <v>10.89</v>
      </c>
    </row>
    <row r="2699" spans="1:7" x14ac:dyDescent="0.35">
      <c r="A2699" s="117" t="s">
        <v>10422</v>
      </c>
      <c r="B2699" s="117" t="s">
        <v>10423</v>
      </c>
      <c r="C2699" s="117" t="s">
        <v>129</v>
      </c>
      <c r="D2699" s="117">
        <v>2</v>
      </c>
      <c r="E2699" s="117">
        <v>30</v>
      </c>
      <c r="F2699" s="117">
        <v>9</v>
      </c>
      <c r="G2699" s="117">
        <v>10.89</v>
      </c>
    </row>
    <row r="2700" spans="1:7" x14ac:dyDescent="0.35">
      <c r="A2700" s="117" t="s">
        <v>10424</v>
      </c>
      <c r="B2700" s="117" t="s">
        <v>10425</v>
      </c>
      <c r="C2700" s="117" t="s">
        <v>129</v>
      </c>
      <c r="D2700" s="117">
        <v>2</v>
      </c>
      <c r="E2700" s="117">
        <v>16</v>
      </c>
      <c r="F2700" s="117">
        <v>9</v>
      </c>
      <c r="G2700" s="117">
        <v>10.89</v>
      </c>
    </row>
    <row r="2701" spans="1:7" x14ac:dyDescent="0.35">
      <c r="A2701" s="117" t="s">
        <v>10426</v>
      </c>
      <c r="B2701" s="117" t="s">
        <v>10427</v>
      </c>
      <c r="C2701" s="117" t="s">
        <v>129</v>
      </c>
      <c r="D2701" s="117">
        <v>2</v>
      </c>
      <c r="E2701" s="117">
        <v>20</v>
      </c>
      <c r="F2701" s="117">
        <v>9</v>
      </c>
      <c r="G2701" s="117">
        <v>10.89</v>
      </c>
    </row>
    <row r="2702" spans="1:7" x14ac:dyDescent="0.35">
      <c r="A2702" s="117" t="s">
        <v>10428</v>
      </c>
      <c r="B2702" s="117" t="s">
        <v>10429</v>
      </c>
      <c r="C2702" s="117" t="s">
        <v>129</v>
      </c>
      <c r="D2702" s="117">
        <v>3</v>
      </c>
      <c r="E2702" s="117">
        <v>30</v>
      </c>
      <c r="F2702" s="117">
        <v>9</v>
      </c>
      <c r="G2702" s="117">
        <v>10.89</v>
      </c>
    </row>
    <row r="2703" spans="1:7" x14ac:dyDescent="0.35">
      <c r="A2703" s="117" t="s">
        <v>10430</v>
      </c>
      <c r="B2703" s="117" t="s">
        <v>10431</v>
      </c>
      <c r="C2703" s="117" t="s">
        <v>129</v>
      </c>
      <c r="D2703" s="117">
        <v>1</v>
      </c>
      <c r="E2703" s="117">
        <v>20</v>
      </c>
      <c r="F2703" s="117">
        <v>9</v>
      </c>
      <c r="G2703" s="117">
        <v>10.89</v>
      </c>
    </row>
    <row r="2704" spans="1:7" x14ac:dyDescent="0.35">
      <c r="A2704" s="117" t="s">
        <v>10432</v>
      </c>
      <c r="B2704" s="117" t="s">
        <v>10433</v>
      </c>
      <c r="C2704" s="117" t="s">
        <v>129</v>
      </c>
      <c r="D2704" s="117">
        <v>4</v>
      </c>
      <c r="E2704" s="117">
        <v>60</v>
      </c>
      <c r="F2704" s="117">
        <v>9</v>
      </c>
      <c r="G2704" s="117">
        <v>10.89</v>
      </c>
    </row>
    <row r="2705" spans="1:7" x14ac:dyDescent="0.35">
      <c r="A2705" s="117" t="s">
        <v>10434</v>
      </c>
      <c r="B2705" s="117" t="s">
        <v>10435</v>
      </c>
      <c r="C2705" s="117" t="s">
        <v>129</v>
      </c>
      <c r="D2705" s="117">
        <v>2</v>
      </c>
      <c r="E2705" s="117">
        <v>40</v>
      </c>
      <c r="F2705" s="117">
        <v>9</v>
      </c>
      <c r="G2705" s="117">
        <v>10.89</v>
      </c>
    </row>
    <row r="2706" spans="1:7" x14ac:dyDescent="0.35">
      <c r="A2706" s="117" t="s">
        <v>10436</v>
      </c>
      <c r="B2706" s="117" t="s">
        <v>10437</v>
      </c>
      <c r="C2706" s="117" t="s">
        <v>129</v>
      </c>
      <c r="D2706" s="117">
        <v>2</v>
      </c>
      <c r="E2706" s="117">
        <v>25</v>
      </c>
      <c r="F2706" s="117">
        <v>9</v>
      </c>
      <c r="G2706" s="117">
        <v>10.89</v>
      </c>
    </row>
    <row r="2707" spans="1:7" x14ac:dyDescent="0.35">
      <c r="A2707" s="117" t="s">
        <v>10438</v>
      </c>
      <c r="B2707" s="117" t="s">
        <v>10439</v>
      </c>
      <c r="C2707" s="117" t="s">
        <v>129</v>
      </c>
      <c r="D2707" s="117">
        <v>2</v>
      </c>
      <c r="E2707" s="117">
        <v>35</v>
      </c>
      <c r="F2707" s="117">
        <v>9</v>
      </c>
      <c r="G2707" s="117">
        <v>10.89</v>
      </c>
    </row>
    <row r="2708" spans="1:7" x14ac:dyDescent="0.35">
      <c r="A2708" s="117" t="s">
        <v>10440</v>
      </c>
      <c r="B2708" s="117" t="s">
        <v>10441</v>
      </c>
      <c r="C2708" s="117" t="s">
        <v>129</v>
      </c>
      <c r="D2708" s="117">
        <v>4</v>
      </c>
      <c r="E2708" s="117">
        <v>17</v>
      </c>
      <c r="F2708" s="117">
        <v>9</v>
      </c>
      <c r="G2708" s="117">
        <v>10.89</v>
      </c>
    </row>
    <row r="2709" spans="1:7" x14ac:dyDescent="0.35">
      <c r="A2709" s="117" t="s">
        <v>10442</v>
      </c>
      <c r="B2709" s="117" t="s">
        <v>10443</v>
      </c>
      <c r="C2709" s="117" t="s">
        <v>129</v>
      </c>
      <c r="D2709" s="117">
        <v>2</v>
      </c>
      <c r="E2709" s="117">
        <v>60</v>
      </c>
      <c r="F2709" s="117">
        <v>9</v>
      </c>
      <c r="G2709" s="117">
        <v>10.89</v>
      </c>
    </row>
    <row r="2710" spans="1:7" x14ac:dyDescent="0.35">
      <c r="A2710" s="117" t="s">
        <v>10444</v>
      </c>
      <c r="B2710" s="117" t="s">
        <v>10445</v>
      </c>
      <c r="C2710" s="117" t="s">
        <v>129</v>
      </c>
      <c r="D2710" s="117">
        <v>4</v>
      </c>
      <c r="E2710" s="117">
        <v>60</v>
      </c>
      <c r="F2710" s="117">
        <v>9</v>
      </c>
      <c r="G2710" s="117">
        <v>10.89</v>
      </c>
    </row>
    <row r="2711" spans="1:7" x14ac:dyDescent="0.35">
      <c r="A2711" s="117" t="s">
        <v>10446</v>
      </c>
      <c r="B2711" s="117" t="s">
        <v>10447</v>
      </c>
      <c r="C2711" s="117" t="s">
        <v>129</v>
      </c>
      <c r="D2711" s="117">
        <v>4</v>
      </c>
      <c r="E2711" s="117">
        <v>50</v>
      </c>
      <c r="F2711" s="117">
        <v>9</v>
      </c>
      <c r="G2711" s="117">
        <v>10.89</v>
      </c>
    </row>
    <row r="2712" spans="1:7" x14ac:dyDescent="0.35">
      <c r="A2712" s="117" t="s">
        <v>10448</v>
      </c>
      <c r="B2712" s="117" t="s">
        <v>10449</v>
      </c>
      <c r="C2712" s="117" t="s">
        <v>129</v>
      </c>
      <c r="D2712" s="117">
        <v>3</v>
      </c>
      <c r="E2712" s="117">
        <v>27</v>
      </c>
      <c r="F2712" s="117">
        <v>9</v>
      </c>
      <c r="G2712" s="117">
        <v>10.89</v>
      </c>
    </row>
    <row r="2713" spans="1:7" x14ac:dyDescent="0.35">
      <c r="A2713" s="117" t="s">
        <v>10450</v>
      </c>
      <c r="B2713" s="117" t="s">
        <v>10451</v>
      </c>
      <c r="C2713" s="117" t="s">
        <v>129</v>
      </c>
      <c r="D2713" s="117">
        <v>3</v>
      </c>
      <c r="E2713" s="117">
        <v>50</v>
      </c>
      <c r="F2713" s="117">
        <v>9</v>
      </c>
      <c r="G2713" s="117">
        <v>10.89</v>
      </c>
    </row>
    <row r="2714" spans="1:7" x14ac:dyDescent="0.35">
      <c r="A2714" s="117" t="s">
        <v>22553</v>
      </c>
      <c r="B2714" s="117" t="s">
        <v>22554</v>
      </c>
      <c r="C2714" s="117" t="s">
        <v>129</v>
      </c>
      <c r="D2714" s="117">
        <v>3</v>
      </c>
      <c r="E2714" s="117">
        <v>20</v>
      </c>
      <c r="F2714" s="117">
        <v>9</v>
      </c>
      <c r="G2714" s="117">
        <v>10.89</v>
      </c>
    </row>
    <row r="2715" spans="1:7" x14ac:dyDescent="0.35">
      <c r="A2715" s="117" t="s">
        <v>22555</v>
      </c>
      <c r="B2715" s="117" t="s">
        <v>22556</v>
      </c>
      <c r="C2715" s="117" t="s">
        <v>129</v>
      </c>
      <c r="D2715" s="117">
        <v>2</v>
      </c>
      <c r="E2715" s="117">
        <v>35</v>
      </c>
      <c r="F2715" s="117">
        <v>9</v>
      </c>
      <c r="G2715" s="117">
        <v>10.89</v>
      </c>
    </row>
    <row r="2716" spans="1:7" x14ac:dyDescent="0.35">
      <c r="A2716" s="117" t="s">
        <v>22557</v>
      </c>
      <c r="B2716" s="117" t="s">
        <v>22558</v>
      </c>
      <c r="C2716" s="117" t="s">
        <v>129</v>
      </c>
      <c r="D2716" s="117">
        <v>2</v>
      </c>
      <c r="E2716" s="117">
        <v>35</v>
      </c>
      <c r="F2716" s="117">
        <v>9</v>
      </c>
      <c r="G2716" s="117">
        <v>10.89</v>
      </c>
    </row>
    <row r="2717" spans="1:7" x14ac:dyDescent="0.35">
      <c r="A2717" s="117" t="s">
        <v>22559</v>
      </c>
      <c r="B2717" s="117" t="s">
        <v>22560</v>
      </c>
      <c r="C2717" s="117" t="s">
        <v>129</v>
      </c>
      <c r="D2717" s="117">
        <v>2</v>
      </c>
      <c r="E2717" s="117">
        <v>30</v>
      </c>
      <c r="F2717" s="117">
        <v>9</v>
      </c>
      <c r="G2717" s="117">
        <v>10.89</v>
      </c>
    </row>
    <row r="2718" spans="1:7" x14ac:dyDescent="0.35">
      <c r="A2718" s="117" t="s">
        <v>10452</v>
      </c>
      <c r="B2718" s="117" t="s">
        <v>10453</v>
      </c>
      <c r="C2718" s="117" t="s">
        <v>129</v>
      </c>
      <c r="D2718" s="117">
        <v>3</v>
      </c>
      <c r="E2718" s="117">
        <v>20</v>
      </c>
      <c r="F2718" s="117">
        <v>9</v>
      </c>
      <c r="G2718" s="117">
        <v>10.89</v>
      </c>
    </row>
    <row r="2719" spans="1:7" x14ac:dyDescent="0.35">
      <c r="A2719" s="117" t="s">
        <v>10454</v>
      </c>
      <c r="B2719" s="117" t="s">
        <v>10455</v>
      </c>
      <c r="C2719" s="117" t="s">
        <v>129</v>
      </c>
      <c r="D2719" s="117">
        <v>2</v>
      </c>
      <c r="E2719" s="117">
        <v>15</v>
      </c>
      <c r="F2719" s="117">
        <v>9</v>
      </c>
      <c r="G2719" s="117">
        <v>10.89</v>
      </c>
    </row>
    <row r="2720" spans="1:7" x14ac:dyDescent="0.35">
      <c r="A2720" s="117" t="s">
        <v>10456</v>
      </c>
      <c r="B2720" s="117" t="s">
        <v>10457</v>
      </c>
      <c r="C2720" s="117" t="s">
        <v>129</v>
      </c>
      <c r="D2720" s="117">
        <v>1</v>
      </c>
      <c r="E2720" s="117">
        <v>40</v>
      </c>
      <c r="F2720" s="117">
        <v>9</v>
      </c>
      <c r="G2720" s="117">
        <v>10.89</v>
      </c>
    </row>
    <row r="2721" spans="1:7" x14ac:dyDescent="0.35">
      <c r="A2721" s="117" t="s">
        <v>10458</v>
      </c>
      <c r="B2721" s="117" t="s">
        <v>10459</v>
      </c>
      <c r="C2721" s="117" t="s">
        <v>129</v>
      </c>
      <c r="D2721" s="117">
        <v>1</v>
      </c>
      <c r="E2721" s="117">
        <v>20</v>
      </c>
      <c r="F2721" s="117">
        <v>9</v>
      </c>
      <c r="G2721" s="117">
        <v>10.89</v>
      </c>
    </row>
    <row r="2722" spans="1:7" x14ac:dyDescent="0.35">
      <c r="A2722" s="117" t="s">
        <v>10460</v>
      </c>
      <c r="B2722" s="117" t="s">
        <v>10461</v>
      </c>
      <c r="C2722" s="117" t="s">
        <v>129</v>
      </c>
      <c r="D2722" s="117">
        <v>2</v>
      </c>
      <c r="E2722" s="117">
        <v>74</v>
      </c>
      <c r="F2722" s="117">
        <v>9</v>
      </c>
      <c r="G2722" s="117">
        <v>10.89</v>
      </c>
    </row>
    <row r="2723" spans="1:7" x14ac:dyDescent="0.35">
      <c r="A2723" s="117" t="s">
        <v>10462</v>
      </c>
      <c r="B2723" s="117" t="s">
        <v>10463</v>
      </c>
      <c r="C2723" s="117" t="s">
        <v>129</v>
      </c>
      <c r="D2723" s="117">
        <v>2</v>
      </c>
      <c r="E2723" s="117">
        <v>10</v>
      </c>
      <c r="F2723" s="117">
        <v>9</v>
      </c>
      <c r="G2723" s="117">
        <v>10.89</v>
      </c>
    </row>
    <row r="2724" spans="1:7" x14ac:dyDescent="0.35">
      <c r="A2724" s="117" t="s">
        <v>10464</v>
      </c>
      <c r="B2724" s="117" t="s">
        <v>10465</v>
      </c>
      <c r="C2724" s="117" t="s">
        <v>129</v>
      </c>
      <c r="D2724" s="117">
        <v>2</v>
      </c>
      <c r="E2724" s="117">
        <v>15</v>
      </c>
      <c r="F2724" s="117">
        <v>9</v>
      </c>
      <c r="G2724" s="117">
        <v>10.89</v>
      </c>
    </row>
    <row r="2725" spans="1:7" x14ac:dyDescent="0.35">
      <c r="A2725" s="117" t="s">
        <v>10466</v>
      </c>
      <c r="B2725" s="117" t="s">
        <v>10467</v>
      </c>
      <c r="C2725" s="117" t="s">
        <v>129</v>
      </c>
      <c r="D2725" s="117">
        <v>2</v>
      </c>
      <c r="E2725" s="117">
        <v>12</v>
      </c>
      <c r="F2725" s="117">
        <v>9</v>
      </c>
      <c r="G2725" s="117">
        <v>10.89</v>
      </c>
    </row>
    <row r="2726" spans="1:7" x14ac:dyDescent="0.35">
      <c r="A2726" s="117" t="s">
        <v>10468</v>
      </c>
      <c r="B2726" s="117" t="s">
        <v>10469</v>
      </c>
      <c r="C2726" s="117" t="s">
        <v>129</v>
      </c>
      <c r="D2726" s="117">
        <v>2</v>
      </c>
      <c r="E2726" s="117">
        <v>30</v>
      </c>
      <c r="F2726" s="117">
        <v>9</v>
      </c>
      <c r="G2726" s="117">
        <v>10.89</v>
      </c>
    </row>
    <row r="2727" spans="1:7" x14ac:dyDescent="0.35">
      <c r="A2727" s="117" t="s">
        <v>10470</v>
      </c>
      <c r="B2727" s="117" t="s">
        <v>10471</v>
      </c>
      <c r="C2727" s="117" t="s">
        <v>129</v>
      </c>
      <c r="D2727" s="117">
        <v>3</v>
      </c>
      <c r="E2727" s="117">
        <v>30</v>
      </c>
      <c r="F2727" s="117">
        <v>9</v>
      </c>
      <c r="G2727" s="117">
        <v>10.89</v>
      </c>
    </row>
    <row r="2728" spans="1:7" x14ac:dyDescent="0.35">
      <c r="A2728" s="117" t="s">
        <v>10472</v>
      </c>
      <c r="B2728" s="117" t="s">
        <v>10473</v>
      </c>
      <c r="C2728" s="117" t="s">
        <v>129</v>
      </c>
      <c r="D2728" s="117">
        <v>2</v>
      </c>
      <c r="E2728" s="117">
        <v>12</v>
      </c>
      <c r="F2728" s="117">
        <v>9</v>
      </c>
      <c r="G2728" s="117">
        <v>10.89</v>
      </c>
    </row>
    <row r="2729" spans="1:7" x14ac:dyDescent="0.35">
      <c r="A2729" s="117" t="s">
        <v>10474</v>
      </c>
      <c r="B2729" s="117" t="s">
        <v>10475</v>
      </c>
      <c r="C2729" s="117" t="s">
        <v>129</v>
      </c>
      <c r="D2729" s="117">
        <v>2</v>
      </c>
      <c r="E2729" s="117">
        <v>20</v>
      </c>
      <c r="F2729" s="117">
        <v>9</v>
      </c>
      <c r="G2729" s="117">
        <v>10.89</v>
      </c>
    </row>
    <row r="2730" spans="1:7" x14ac:dyDescent="0.35">
      <c r="A2730" s="117" t="s">
        <v>10476</v>
      </c>
      <c r="B2730" s="117" t="s">
        <v>10477</v>
      </c>
      <c r="C2730" s="117" t="s">
        <v>129</v>
      </c>
      <c r="D2730" s="117">
        <v>1</v>
      </c>
      <c r="E2730" s="117">
        <v>20</v>
      </c>
      <c r="F2730" s="117">
        <v>9</v>
      </c>
      <c r="G2730" s="117">
        <v>10.89</v>
      </c>
    </row>
    <row r="2731" spans="1:7" x14ac:dyDescent="0.35">
      <c r="A2731" s="117" t="s">
        <v>10478</v>
      </c>
      <c r="B2731" s="117" t="s">
        <v>10479</v>
      </c>
      <c r="C2731" s="117" t="s">
        <v>129</v>
      </c>
      <c r="D2731" s="117">
        <v>1</v>
      </c>
      <c r="E2731" s="117">
        <v>10</v>
      </c>
      <c r="F2731" s="117">
        <v>9</v>
      </c>
      <c r="G2731" s="117">
        <v>10.89</v>
      </c>
    </row>
    <row r="2732" spans="1:7" x14ac:dyDescent="0.35">
      <c r="A2732" s="117" t="s">
        <v>10480</v>
      </c>
      <c r="B2732" s="117" t="s">
        <v>10481</v>
      </c>
      <c r="C2732" s="117" t="s">
        <v>129</v>
      </c>
      <c r="D2732" s="117">
        <v>1</v>
      </c>
      <c r="E2732" s="117">
        <v>20</v>
      </c>
      <c r="F2732" s="117">
        <v>9</v>
      </c>
      <c r="G2732" s="117">
        <v>10.89</v>
      </c>
    </row>
    <row r="2733" spans="1:7" x14ac:dyDescent="0.35">
      <c r="A2733" s="117" t="s">
        <v>10482</v>
      </c>
      <c r="B2733" s="117" t="s">
        <v>10483</v>
      </c>
      <c r="C2733" s="117" t="s">
        <v>129</v>
      </c>
      <c r="D2733" s="117">
        <v>1</v>
      </c>
      <c r="E2733" s="117">
        <v>20</v>
      </c>
      <c r="F2733" s="117">
        <v>9</v>
      </c>
      <c r="G2733" s="117">
        <v>10.89</v>
      </c>
    </row>
    <row r="2734" spans="1:7" x14ac:dyDescent="0.35">
      <c r="A2734" s="117" t="s">
        <v>10484</v>
      </c>
      <c r="B2734" s="117" t="s">
        <v>10485</v>
      </c>
      <c r="C2734" s="117" t="s">
        <v>129</v>
      </c>
      <c r="D2734" s="117">
        <v>3</v>
      </c>
      <c r="E2734" s="117">
        <v>20</v>
      </c>
      <c r="F2734" s="117">
        <v>9</v>
      </c>
      <c r="G2734" s="117">
        <v>10.89</v>
      </c>
    </row>
    <row r="2735" spans="1:7" x14ac:dyDescent="0.35">
      <c r="A2735" s="117" t="s">
        <v>10486</v>
      </c>
      <c r="B2735" s="117" t="s">
        <v>10487</v>
      </c>
      <c r="C2735" s="117" t="s">
        <v>129</v>
      </c>
      <c r="D2735" s="117">
        <v>2</v>
      </c>
      <c r="E2735" s="117">
        <v>24</v>
      </c>
      <c r="F2735" s="117">
        <v>9</v>
      </c>
      <c r="G2735" s="117">
        <v>10.89</v>
      </c>
    </row>
    <row r="2736" spans="1:7" x14ac:dyDescent="0.35">
      <c r="A2736" s="117" t="s">
        <v>10488</v>
      </c>
      <c r="B2736" s="117" t="s">
        <v>10489</v>
      </c>
      <c r="C2736" s="117" t="s">
        <v>129</v>
      </c>
      <c r="D2736" s="117">
        <v>2</v>
      </c>
      <c r="E2736" s="117">
        <v>20</v>
      </c>
      <c r="F2736" s="117">
        <v>9</v>
      </c>
      <c r="G2736" s="117">
        <v>10.89</v>
      </c>
    </row>
    <row r="2737" spans="1:7" x14ac:dyDescent="0.35">
      <c r="A2737" s="117" t="s">
        <v>10490</v>
      </c>
      <c r="B2737" s="117" t="s">
        <v>10491</v>
      </c>
      <c r="C2737" s="117" t="s">
        <v>129</v>
      </c>
      <c r="D2737" s="117">
        <v>3</v>
      </c>
      <c r="E2737" s="117">
        <v>20</v>
      </c>
      <c r="F2737" s="117">
        <v>9</v>
      </c>
      <c r="G2737" s="117">
        <v>10.89</v>
      </c>
    </row>
    <row r="2738" spans="1:7" x14ac:dyDescent="0.35">
      <c r="A2738" s="117" t="s">
        <v>10492</v>
      </c>
      <c r="B2738" s="117" t="s">
        <v>10493</v>
      </c>
      <c r="C2738" s="117" t="s">
        <v>129</v>
      </c>
      <c r="D2738" s="117">
        <v>3</v>
      </c>
      <c r="E2738" s="117">
        <v>20</v>
      </c>
      <c r="F2738" s="117">
        <v>9</v>
      </c>
      <c r="G2738" s="117">
        <v>10.89</v>
      </c>
    </row>
    <row r="2739" spans="1:7" x14ac:dyDescent="0.35">
      <c r="A2739" s="117" t="s">
        <v>10494</v>
      </c>
      <c r="B2739" s="117" t="s">
        <v>10495</v>
      </c>
      <c r="C2739" s="117" t="s">
        <v>129</v>
      </c>
      <c r="D2739" s="117">
        <v>3</v>
      </c>
      <c r="E2739" s="117">
        <v>15</v>
      </c>
      <c r="F2739" s="117">
        <v>9</v>
      </c>
      <c r="G2739" s="117">
        <v>10.89</v>
      </c>
    </row>
    <row r="2740" spans="1:7" x14ac:dyDescent="0.35">
      <c r="A2740" s="117" t="s">
        <v>10496</v>
      </c>
      <c r="B2740" s="117" t="s">
        <v>10497</v>
      </c>
      <c r="C2740" s="117" t="s">
        <v>129</v>
      </c>
      <c r="D2740" s="117">
        <v>1</v>
      </c>
      <c r="E2740" s="117">
        <v>15</v>
      </c>
      <c r="F2740" s="117">
        <v>9</v>
      </c>
      <c r="G2740" s="117">
        <v>10.89</v>
      </c>
    </row>
    <row r="2741" spans="1:7" x14ac:dyDescent="0.35">
      <c r="A2741" s="117" t="s">
        <v>10498</v>
      </c>
      <c r="B2741" s="117" t="s">
        <v>10499</v>
      </c>
      <c r="C2741" s="117" t="s">
        <v>129</v>
      </c>
      <c r="D2741" s="117">
        <v>3</v>
      </c>
      <c r="E2741" s="117">
        <v>12</v>
      </c>
      <c r="F2741" s="117">
        <v>9</v>
      </c>
      <c r="G2741" s="117">
        <v>10.89</v>
      </c>
    </row>
    <row r="2742" spans="1:7" x14ac:dyDescent="0.35">
      <c r="A2742" s="117" t="s">
        <v>10500</v>
      </c>
      <c r="B2742" s="117" t="s">
        <v>10501</v>
      </c>
      <c r="C2742" s="117" t="s">
        <v>129</v>
      </c>
      <c r="D2742" s="117">
        <v>3</v>
      </c>
      <c r="E2742" s="117">
        <v>10</v>
      </c>
      <c r="F2742" s="117">
        <v>9</v>
      </c>
      <c r="G2742" s="117">
        <v>10.89</v>
      </c>
    </row>
    <row r="2743" spans="1:7" x14ac:dyDescent="0.35">
      <c r="A2743" s="117" t="s">
        <v>10502</v>
      </c>
      <c r="B2743" s="117" t="s">
        <v>10503</v>
      </c>
      <c r="C2743" s="117" t="s">
        <v>129</v>
      </c>
      <c r="D2743" s="117">
        <v>1</v>
      </c>
      <c r="E2743" s="117">
        <v>10</v>
      </c>
      <c r="F2743" s="117">
        <v>9</v>
      </c>
      <c r="G2743" s="117">
        <v>10.89</v>
      </c>
    </row>
    <row r="2744" spans="1:7" x14ac:dyDescent="0.35">
      <c r="A2744" s="117" t="s">
        <v>10504</v>
      </c>
      <c r="B2744" s="117" t="s">
        <v>10505</v>
      </c>
      <c r="C2744" s="117" t="s">
        <v>129</v>
      </c>
      <c r="D2744" s="117">
        <v>3</v>
      </c>
      <c r="E2744" s="117">
        <v>20</v>
      </c>
      <c r="F2744" s="117">
        <v>9</v>
      </c>
      <c r="G2744" s="117">
        <v>10.89</v>
      </c>
    </row>
    <row r="2745" spans="1:7" x14ac:dyDescent="0.35">
      <c r="A2745" s="117" t="s">
        <v>10506</v>
      </c>
      <c r="B2745" s="117" t="s">
        <v>10507</v>
      </c>
      <c r="C2745" s="117" t="s">
        <v>129</v>
      </c>
      <c r="D2745" s="117">
        <v>2</v>
      </c>
      <c r="E2745" s="117">
        <v>15</v>
      </c>
      <c r="F2745" s="117">
        <v>9</v>
      </c>
      <c r="G2745" s="117">
        <v>10.89</v>
      </c>
    </row>
    <row r="2746" spans="1:7" x14ac:dyDescent="0.35">
      <c r="A2746" s="117" t="s">
        <v>10508</v>
      </c>
      <c r="B2746" s="117" t="s">
        <v>10509</v>
      </c>
      <c r="C2746" s="117" t="s">
        <v>129</v>
      </c>
      <c r="D2746" s="117">
        <v>3</v>
      </c>
      <c r="E2746" s="117">
        <v>20</v>
      </c>
      <c r="F2746" s="117">
        <v>9</v>
      </c>
      <c r="G2746" s="117">
        <v>10.89</v>
      </c>
    </row>
    <row r="2747" spans="1:7" x14ac:dyDescent="0.35">
      <c r="A2747" s="117" t="s">
        <v>10510</v>
      </c>
      <c r="B2747" s="117" t="s">
        <v>10511</v>
      </c>
      <c r="C2747" s="117" t="s">
        <v>129</v>
      </c>
      <c r="D2747" s="117">
        <v>3</v>
      </c>
      <c r="E2747" s="117">
        <v>20</v>
      </c>
      <c r="F2747" s="117">
        <v>9</v>
      </c>
      <c r="G2747" s="117">
        <v>10.89</v>
      </c>
    </row>
    <row r="2748" spans="1:7" x14ac:dyDescent="0.35">
      <c r="A2748" s="117" t="s">
        <v>10512</v>
      </c>
      <c r="B2748" s="117" t="s">
        <v>10513</v>
      </c>
      <c r="C2748" s="117" t="s">
        <v>129</v>
      </c>
      <c r="D2748" s="117">
        <v>2</v>
      </c>
      <c r="E2748" s="117">
        <v>20</v>
      </c>
      <c r="F2748" s="117">
        <v>9</v>
      </c>
      <c r="G2748" s="117">
        <v>10.89</v>
      </c>
    </row>
    <row r="2749" spans="1:7" x14ac:dyDescent="0.35">
      <c r="A2749" s="117" t="s">
        <v>10514</v>
      </c>
      <c r="B2749" s="117" t="s">
        <v>10515</v>
      </c>
      <c r="C2749" s="117" t="s">
        <v>129</v>
      </c>
      <c r="D2749" s="117">
        <v>3</v>
      </c>
      <c r="E2749" s="117">
        <v>16</v>
      </c>
      <c r="F2749" s="117">
        <v>9</v>
      </c>
      <c r="G2749" s="117">
        <v>10.89</v>
      </c>
    </row>
    <row r="2750" spans="1:7" x14ac:dyDescent="0.35">
      <c r="A2750" s="117" t="s">
        <v>10516</v>
      </c>
      <c r="B2750" s="117" t="s">
        <v>10517</v>
      </c>
      <c r="C2750" s="117" t="s">
        <v>129</v>
      </c>
      <c r="D2750" s="117">
        <v>2</v>
      </c>
      <c r="E2750" s="117">
        <v>20</v>
      </c>
      <c r="F2750" s="117">
        <v>9</v>
      </c>
      <c r="G2750" s="117">
        <v>10.89</v>
      </c>
    </row>
    <row r="2751" spans="1:7" x14ac:dyDescent="0.35">
      <c r="A2751" s="117" t="s">
        <v>10518</v>
      </c>
      <c r="B2751" s="117" t="s">
        <v>10519</v>
      </c>
      <c r="C2751" s="117" t="s">
        <v>129</v>
      </c>
      <c r="D2751" s="117">
        <v>3</v>
      </c>
      <c r="E2751" s="117">
        <v>16</v>
      </c>
      <c r="F2751" s="117">
        <v>9</v>
      </c>
      <c r="G2751" s="117">
        <v>10.89</v>
      </c>
    </row>
    <row r="2752" spans="1:7" x14ac:dyDescent="0.35">
      <c r="A2752" s="117" t="s">
        <v>10520</v>
      </c>
      <c r="B2752" s="117" t="s">
        <v>10521</v>
      </c>
      <c r="C2752" s="117" t="s">
        <v>129</v>
      </c>
      <c r="D2752" s="117">
        <v>2</v>
      </c>
      <c r="E2752" s="117">
        <v>12</v>
      </c>
      <c r="F2752" s="117">
        <v>9</v>
      </c>
      <c r="G2752" s="117">
        <v>10.89</v>
      </c>
    </row>
    <row r="2753" spans="1:7" x14ac:dyDescent="0.35">
      <c r="A2753" s="117" t="s">
        <v>10522</v>
      </c>
      <c r="B2753" s="117" t="s">
        <v>10523</v>
      </c>
      <c r="C2753" s="117" t="s">
        <v>129</v>
      </c>
      <c r="D2753" s="117">
        <v>3</v>
      </c>
      <c r="E2753" s="117">
        <v>30</v>
      </c>
      <c r="F2753" s="117">
        <v>9</v>
      </c>
      <c r="G2753" s="117">
        <v>10.89</v>
      </c>
    </row>
    <row r="2754" spans="1:7" x14ac:dyDescent="0.35">
      <c r="A2754" s="117" t="s">
        <v>10524</v>
      </c>
      <c r="B2754" s="117" t="s">
        <v>10525</v>
      </c>
      <c r="C2754" s="117" t="s">
        <v>129</v>
      </c>
      <c r="D2754" s="117">
        <v>3</v>
      </c>
      <c r="E2754" s="117">
        <v>10</v>
      </c>
      <c r="F2754" s="117">
        <v>9</v>
      </c>
      <c r="G2754" s="117">
        <v>10.89</v>
      </c>
    </row>
    <row r="2755" spans="1:7" x14ac:dyDescent="0.35">
      <c r="A2755" s="117" t="s">
        <v>10526</v>
      </c>
      <c r="B2755" s="117" t="s">
        <v>10527</v>
      </c>
      <c r="C2755" s="117" t="s">
        <v>129</v>
      </c>
      <c r="D2755" s="117">
        <v>3</v>
      </c>
      <c r="E2755" s="117">
        <v>20</v>
      </c>
      <c r="F2755" s="117">
        <v>9</v>
      </c>
      <c r="G2755" s="117">
        <v>10.89</v>
      </c>
    </row>
    <row r="2756" spans="1:7" x14ac:dyDescent="0.35">
      <c r="A2756" s="117" t="s">
        <v>10528</v>
      </c>
      <c r="B2756" s="117" t="s">
        <v>10529</v>
      </c>
      <c r="C2756" s="117" t="s">
        <v>129</v>
      </c>
      <c r="D2756" s="117">
        <v>2</v>
      </c>
      <c r="E2756" s="117">
        <v>10</v>
      </c>
      <c r="F2756" s="117">
        <v>9</v>
      </c>
      <c r="G2756" s="117">
        <v>10.89</v>
      </c>
    </row>
    <row r="2757" spans="1:7" x14ac:dyDescent="0.35">
      <c r="A2757" s="117" t="s">
        <v>10530</v>
      </c>
      <c r="B2757" s="117" t="s">
        <v>10531</v>
      </c>
      <c r="C2757" s="117" t="s">
        <v>129</v>
      </c>
      <c r="D2757" s="117">
        <v>2</v>
      </c>
      <c r="E2757" s="117">
        <v>30</v>
      </c>
      <c r="F2757" s="117">
        <v>9</v>
      </c>
      <c r="G2757" s="117">
        <v>10.89</v>
      </c>
    </row>
    <row r="2758" spans="1:7" x14ac:dyDescent="0.35">
      <c r="A2758" s="117" t="s">
        <v>10532</v>
      </c>
      <c r="B2758" s="117" t="s">
        <v>10533</v>
      </c>
      <c r="C2758" s="117" t="s">
        <v>129</v>
      </c>
      <c r="D2758" s="117">
        <v>3</v>
      </c>
      <c r="E2758" s="117">
        <v>10</v>
      </c>
      <c r="F2758" s="117">
        <v>9</v>
      </c>
      <c r="G2758" s="117">
        <v>10.89</v>
      </c>
    </row>
    <row r="2759" spans="1:7" x14ac:dyDescent="0.35">
      <c r="A2759" s="117" t="s">
        <v>10534</v>
      </c>
      <c r="B2759" s="117" t="s">
        <v>10535</v>
      </c>
      <c r="C2759" s="117" t="s">
        <v>129</v>
      </c>
      <c r="D2759" s="117">
        <v>2</v>
      </c>
      <c r="E2759" s="117">
        <v>30</v>
      </c>
      <c r="F2759" s="117">
        <v>9</v>
      </c>
      <c r="G2759" s="117">
        <v>10.89</v>
      </c>
    </row>
    <row r="2760" spans="1:7" x14ac:dyDescent="0.35">
      <c r="A2760" s="117" t="s">
        <v>10536</v>
      </c>
      <c r="B2760" s="117" t="s">
        <v>10537</v>
      </c>
      <c r="C2760" s="117" t="s">
        <v>129</v>
      </c>
      <c r="D2760" s="117">
        <v>2</v>
      </c>
      <c r="E2760" s="117">
        <v>20</v>
      </c>
      <c r="F2760" s="117">
        <v>9</v>
      </c>
      <c r="G2760" s="117">
        <v>10.89</v>
      </c>
    </row>
    <row r="2761" spans="1:7" x14ac:dyDescent="0.35">
      <c r="A2761" s="117" t="s">
        <v>10538</v>
      </c>
      <c r="B2761" s="117" t="s">
        <v>10539</v>
      </c>
      <c r="C2761" s="117" t="s">
        <v>129</v>
      </c>
      <c r="D2761" s="117">
        <v>2</v>
      </c>
      <c r="E2761" s="117">
        <v>6</v>
      </c>
      <c r="F2761" s="117">
        <v>9</v>
      </c>
      <c r="G2761" s="117">
        <v>10.89</v>
      </c>
    </row>
    <row r="2762" spans="1:7" x14ac:dyDescent="0.35">
      <c r="A2762" s="117" t="s">
        <v>10540</v>
      </c>
      <c r="B2762" s="117" t="s">
        <v>10541</v>
      </c>
      <c r="C2762" s="117" t="s">
        <v>129</v>
      </c>
      <c r="D2762" s="117">
        <v>3</v>
      </c>
      <c r="E2762" s="117">
        <v>10</v>
      </c>
      <c r="F2762" s="117">
        <v>9</v>
      </c>
      <c r="G2762" s="117">
        <v>10.89</v>
      </c>
    </row>
    <row r="2763" spans="1:7" x14ac:dyDescent="0.35">
      <c r="A2763" s="117" t="s">
        <v>10542</v>
      </c>
      <c r="B2763" s="117" t="s">
        <v>10543</v>
      </c>
      <c r="C2763" s="117" t="s">
        <v>129</v>
      </c>
      <c r="D2763" s="117">
        <v>3</v>
      </c>
      <c r="E2763" s="117">
        <v>10</v>
      </c>
      <c r="F2763" s="117">
        <v>9</v>
      </c>
      <c r="G2763" s="117">
        <v>10.89</v>
      </c>
    </row>
    <row r="2764" spans="1:7" x14ac:dyDescent="0.35">
      <c r="A2764" s="117" t="s">
        <v>10544</v>
      </c>
      <c r="B2764" s="117" t="s">
        <v>10545</v>
      </c>
      <c r="C2764" s="117" t="s">
        <v>129</v>
      </c>
      <c r="D2764" s="117">
        <v>1</v>
      </c>
      <c r="E2764" s="117">
        <v>10</v>
      </c>
      <c r="F2764" s="117">
        <v>9</v>
      </c>
      <c r="G2764" s="117">
        <v>10.89</v>
      </c>
    </row>
    <row r="2765" spans="1:7" x14ac:dyDescent="0.35">
      <c r="A2765" s="117" t="s">
        <v>10546</v>
      </c>
      <c r="B2765" s="117" t="s">
        <v>10547</v>
      </c>
      <c r="C2765" s="117" t="s">
        <v>129</v>
      </c>
      <c r="D2765" s="117">
        <v>3</v>
      </c>
      <c r="E2765" s="117">
        <v>8</v>
      </c>
      <c r="F2765" s="117">
        <v>9</v>
      </c>
      <c r="G2765" s="117">
        <v>10.89</v>
      </c>
    </row>
    <row r="2766" spans="1:7" x14ac:dyDescent="0.35">
      <c r="A2766" s="117" t="s">
        <v>10548</v>
      </c>
      <c r="B2766" s="117" t="s">
        <v>10549</v>
      </c>
      <c r="C2766" s="117" t="s">
        <v>129</v>
      </c>
      <c r="D2766" s="117">
        <v>3</v>
      </c>
      <c r="E2766" s="117">
        <v>16</v>
      </c>
      <c r="F2766" s="117">
        <v>9</v>
      </c>
      <c r="G2766" s="117">
        <v>10.89</v>
      </c>
    </row>
    <row r="2767" spans="1:7" x14ac:dyDescent="0.35">
      <c r="A2767" s="117" t="s">
        <v>10550</v>
      </c>
      <c r="B2767" s="117" t="s">
        <v>10551</v>
      </c>
      <c r="C2767" s="117" t="s">
        <v>129</v>
      </c>
      <c r="D2767" s="117">
        <v>3</v>
      </c>
      <c r="E2767" s="117">
        <v>60</v>
      </c>
      <c r="F2767" s="117">
        <v>9</v>
      </c>
      <c r="G2767" s="117">
        <v>10.89</v>
      </c>
    </row>
    <row r="2768" spans="1:7" x14ac:dyDescent="0.35">
      <c r="A2768" s="117" t="s">
        <v>10552</v>
      </c>
      <c r="B2768" s="117" t="s">
        <v>10553</v>
      </c>
      <c r="C2768" s="117" t="s">
        <v>129</v>
      </c>
      <c r="D2768" s="117">
        <v>2</v>
      </c>
      <c r="E2768" s="117">
        <v>10</v>
      </c>
      <c r="F2768" s="117">
        <v>9</v>
      </c>
      <c r="G2768" s="117">
        <v>10.89</v>
      </c>
    </row>
    <row r="2769" spans="1:7" x14ac:dyDescent="0.35">
      <c r="A2769" s="117" t="s">
        <v>10554</v>
      </c>
      <c r="B2769" s="117" t="s">
        <v>10555</v>
      </c>
      <c r="C2769" s="117" t="s">
        <v>129</v>
      </c>
      <c r="D2769" s="117">
        <v>3</v>
      </c>
      <c r="E2769" s="117">
        <v>8</v>
      </c>
      <c r="F2769" s="117">
        <v>9</v>
      </c>
      <c r="G2769" s="117">
        <v>10.89</v>
      </c>
    </row>
    <row r="2770" spans="1:7" x14ac:dyDescent="0.35">
      <c r="A2770" s="117" t="s">
        <v>10556</v>
      </c>
      <c r="B2770" s="117" t="s">
        <v>10557</v>
      </c>
      <c r="C2770" s="117" t="s">
        <v>129</v>
      </c>
      <c r="D2770" s="117">
        <v>2</v>
      </c>
      <c r="E2770" s="117">
        <v>10</v>
      </c>
      <c r="F2770" s="117">
        <v>9</v>
      </c>
      <c r="G2770" s="117">
        <v>10.89</v>
      </c>
    </row>
    <row r="2771" spans="1:7" x14ac:dyDescent="0.35">
      <c r="A2771" s="117" t="s">
        <v>10558</v>
      </c>
      <c r="B2771" s="117" t="s">
        <v>10559</v>
      </c>
      <c r="C2771" s="117" t="s">
        <v>129</v>
      </c>
      <c r="D2771" s="117">
        <v>3</v>
      </c>
      <c r="E2771" s="117">
        <v>15</v>
      </c>
      <c r="F2771" s="117">
        <v>9</v>
      </c>
      <c r="G2771" s="117">
        <v>10.89</v>
      </c>
    </row>
    <row r="2772" spans="1:7" x14ac:dyDescent="0.35">
      <c r="A2772" s="117" t="s">
        <v>10560</v>
      </c>
      <c r="B2772" s="117" t="s">
        <v>10561</v>
      </c>
      <c r="C2772" s="117" t="s">
        <v>129</v>
      </c>
      <c r="D2772" s="117">
        <v>2</v>
      </c>
      <c r="E2772" s="117">
        <v>12</v>
      </c>
      <c r="F2772" s="117">
        <v>9</v>
      </c>
      <c r="G2772" s="117">
        <v>10.89</v>
      </c>
    </row>
    <row r="2773" spans="1:7" x14ac:dyDescent="0.35">
      <c r="A2773" s="117" t="s">
        <v>10562</v>
      </c>
      <c r="B2773" s="117" t="s">
        <v>10563</v>
      </c>
      <c r="C2773" s="117" t="s">
        <v>129</v>
      </c>
      <c r="D2773" s="117">
        <v>2</v>
      </c>
      <c r="E2773" s="117">
        <v>60</v>
      </c>
      <c r="F2773" s="117">
        <v>9</v>
      </c>
      <c r="G2773" s="117">
        <v>10.89</v>
      </c>
    </row>
    <row r="2774" spans="1:7" x14ac:dyDescent="0.35">
      <c r="A2774" s="117" t="s">
        <v>10564</v>
      </c>
      <c r="B2774" s="117" t="s">
        <v>10565</v>
      </c>
      <c r="C2774" s="117" t="s">
        <v>129</v>
      </c>
      <c r="D2774" s="117">
        <v>3</v>
      </c>
      <c r="E2774" s="117">
        <v>25</v>
      </c>
      <c r="F2774" s="117">
        <v>9</v>
      </c>
      <c r="G2774" s="117">
        <v>10.89</v>
      </c>
    </row>
    <row r="2775" spans="1:7" x14ac:dyDescent="0.35">
      <c r="A2775" s="117" t="s">
        <v>10566</v>
      </c>
      <c r="B2775" s="117" t="s">
        <v>10567</v>
      </c>
      <c r="C2775" s="117" t="s">
        <v>129</v>
      </c>
      <c r="D2775" s="117">
        <v>3</v>
      </c>
      <c r="E2775" s="117">
        <v>15</v>
      </c>
      <c r="F2775" s="117">
        <v>9</v>
      </c>
      <c r="G2775" s="117">
        <v>10.89</v>
      </c>
    </row>
    <row r="2776" spans="1:7" x14ac:dyDescent="0.35">
      <c r="A2776" s="117" t="s">
        <v>10568</v>
      </c>
      <c r="B2776" s="117" t="s">
        <v>10569</v>
      </c>
      <c r="C2776" s="117" t="s">
        <v>129</v>
      </c>
      <c r="D2776" s="117">
        <v>3</v>
      </c>
      <c r="E2776" s="117">
        <v>20</v>
      </c>
      <c r="F2776" s="117">
        <v>9</v>
      </c>
      <c r="G2776" s="117">
        <v>10.89</v>
      </c>
    </row>
    <row r="2777" spans="1:7" x14ac:dyDescent="0.35">
      <c r="A2777" s="117" t="s">
        <v>10570</v>
      </c>
      <c r="B2777" s="117" t="s">
        <v>10571</v>
      </c>
      <c r="C2777" s="117" t="s">
        <v>129</v>
      </c>
      <c r="D2777" s="117">
        <v>2</v>
      </c>
      <c r="E2777" s="117">
        <v>30</v>
      </c>
      <c r="F2777" s="117">
        <v>9</v>
      </c>
      <c r="G2777" s="117">
        <v>10.89</v>
      </c>
    </row>
    <row r="2778" spans="1:7" x14ac:dyDescent="0.35">
      <c r="A2778" s="117" t="s">
        <v>10572</v>
      </c>
      <c r="B2778" s="117" t="s">
        <v>10573</v>
      </c>
      <c r="C2778" s="117" t="s">
        <v>129</v>
      </c>
      <c r="D2778" s="117">
        <v>2</v>
      </c>
      <c r="E2778" s="117">
        <v>6</v>
      </c>
      <c r="F2778" s="117">
        <v>9</v>
      </c>
      <c r="G2778" s="117">
        <v>10.89</v>
      </c>
    </row>
    <row r="2779" spans="1:7" x14ac:dyDescent="0.35">
      <c r="A2779" s="117" t="s">
        <v>10574</v>
      </c>
      <c r="B2779" s="117" t="s">
        <v>10575</v>
      </c>
      <c r="C2779" s="117" t="s">
        <v>129</v>
      </c>
      <c r="D2779" s="117">
        <v>2</v>
      </c>
      <c r="E2779" s="117">
        <v>20</v>
      </c>
      <c r="F2779" s="117">
        <v>9</v>
      </c>
      <c r="G2779" s="117">
        <v>10.89</v>
      </c>
    </row>
    <row r="2780" spans="1:7" x14ac:dyDescent="0.35">
      <c r="A2780" s="117" t="s">
        <v>10576</v>
      </c>
      <c r="B2780" s="117" t="s">
        <v>10577</v>
      </c>
      <c r="C2780" s="117" t="s">
        <v>129</v>
      </c>
      <c r="D2780" s="117">
        <v>2</v>
      </c>
      <c r="E2780" s="117">
        <v>10</v>
      </c>
      <c r="F2780" s="117">
        <v>9</v>
      </c>
      <c r="G2780" s="117">
        <v>10.89</v>
      </c>
    </row>
    <row r="2781" spans="1:7" x14ac:dyDescent="0.35">
      <c r="A2781" s="117" t="s">
        <v>10578</v>
      </c>
      <c r="B2781" s="117" t="s">
        <v>10579</v>
      </c>
      <c r="C2781" s="117" t="s">
        <v>129</v>
      </c>
      <c r="D2781" s="117">
        <v>3</v>
      </c>
      <c r="E2781" s="117">
        <v>20</v>
      </c>
      <c r="F2781" s="117">
        <v>9</v>
      </c>
      <c r="G2781" s="117">
        <v>10.89</v>
      </c>
    </row>
    <row r="2782" spans="1:7" x14ac:dyDescent="0.35">
      <c r="A2782" s="117" t="s">
        <v>10580</v>
      </c>
      <c r="B2782" s="117" t="s">
        <v>10581</v>
      </c>
      <c r="C2782" s="117" t="s">
        <v>129</v>
      </c>
      <c r="D2782" s="117">
        <v>2</v>
      </c>
      <c r="E2782" s="117">
        <v>40</v>
      </c>
      <c r="F2782" s="117">
        <v>9</v>
      </c>
      <c r="G2782" s="117">
        <v>10.89</v>
      </c>
    </row>
    <row r="2783" spans="1:7" x14ac:dyDescent="0.35">
      <c r="A2783" s="117" t="s">
        <v>10582</v>
      </c>
      <c r="B2783" s="117" t="s">
        <v>10583</v>
      </c>
      <c r="C2783" s="117" t="s">
        <v>129</v>
      </c>
      <c r="D2783" s="117">
        <v>2</v>
      </c>
      <c r="E2783" s="117">
        <v>30</v>
      </c>
      <c r="F2783" s="117">
        <v>9</v>
      </c>
      <c r="G2783" s="117">
        <v>10.89</v>
      </c>
    </row>
    <row r="2784" spans="1:7" x14ac:dyDescent="0.35">
      <c r="A2784" s="117" t="s">
        <v>10584</v>
      </c>
      <c r="B2784" s="117" t="s">
        <v>10585</v>
      </c>
      <c r="C2784" s="117" t="s">
        <v>129</v>
      </c>
      <c r="D2784" s="117">
        <v>3</v>
      </c>
      <c r="E2784" s="117">
        <v>30</v>
      </c>
      <c r="F2784" s="117">
        <v>9</v>
      </c>
      <c r="G2784" s="117">
        <v>10.89</v>
      </c>
    </row>
    <row r="2785" spans="1:7" x14ac:dyDescent="0.35">
      <c r="A2785" s="117" t="s">
        <v>10586</v>
      </c>
      <c r="B2785" s="117" t="s">
        <v>10587</v>
      </c>
      <c r="C2785" s="117" t="s">
        <v>129</v>
      </c>
      <c r="D2785" s="117">
        <v>3</v>
      </c>
      <c r="E2785" s="117">
        <v>30</v>
      </c>
      <c r="F2785" s="117">
        <v>9</v>
      </c>
      <c r="G2785" s="117">
        <v>10.89</v>
      </c>
    </row>
    <row r="2786" spans="1:7" x14ac:dyDescent="0.35">
      <c r="A2786" s="117" t="s">
        <v>10588</v>
      </c>
      <c r="B2786" s="117" t="s">
        <v>10589</v>
      </c>
      <c r="C2786" s="117" t="s">
        <v>129</v>
      </c>
      <c r="D2786" s="117">
        <v>1</v>
      </c>
      <c r="E2786" s="117">
        <v>20</v>
      </c>
      <c r="F2786" s="117">
        <v>9</v>
      </c>
      <c r="G2786" s="117">
        <v>10.89</v>
      </c>
    </row>
    <row r="2787" spans="1:7" x14ac:dyDescent="0.35">
      <c r="A2787" s="117" t="s">
        <v>10590</v>
      </c>
      <c r="B2787" s="117" t="s">
        <v>10591</v>
      </c>
      <c r="C2787" s="117" t="s">
        <v>129</v>
      </c>
      <c r="D2787" s="117">
        <v>3</v>
      </c>
      <c r="E2787" s="117">
        <v>50</v>
      </c>
      <c r="F2787" s="117">
        <v>9</v>
      </c>
      <c r="G2787" s="117">
        <v>10.89</v>
      </c>
    </row>
    <row r="2788" spans="1:7" x14ac:dyDescent="0.35">
      <c r="A2788" s="117" t="s">
        <v>10592</v>
      </c>
      <c r="B2788" s="117" t="s">
        <v>10593</v>
      </c>
      <c r="C2788" s="117" t="s">
        <v>129</v>
      </c>
      <c r="D2788" s="117">
        <v>2</v>
      </c>
      <c r="E2788" s="117">
        <v>300</v>
      </c>
      <c r="F2788" s="117">
        <v>9</v>
      </c>
      <c r="G2788" s="117">
        <v>10.89</v>
      </c>
    </row>
    <row r="2789" spans="1:7" x14ac:dyDescent="0.35">
      <c r="A2789" s="117" t="s">
        <v>10594</v>
      </c>
      <c r="B2789" s="117" t="s">
        <v>10595</v>
      </c>
      <c r="C2789" s="117" t="s">
        <v>129</v>
      </c>
      <c r="D2789" s="117">
        <v>2</v>
      </c>
      <c r="E2789" s="117">
        <v>40</v>
      </c>
      <c r="F2789" s="117">
        <v>9</v>
      </c>
      <c r="G2789" s="117">
        <v>10.89</v>
      </c>
    </row>
    <row r="2790" spans="1:7" x14ac:dyDescent="0.35">
      <c r="A2790" s="117" t="s">
        <v>10596</v>
      </c>
      <c r="B2790" s="117" t="s">
        <v>10597</v>
      </c>
      <c r="C2790" s="117" t="s">
        <v>129</v>
      </c>
      <c r="D2790" s="117">
        <v>2</v>
      </c>
      <c r="E2790" s="117">
        <v>30</v>
      </c>
      <c r="F2790" s="117">
        <v>9</v>
      </c>
      <c r="G2790" s="117">
        <v>10.89</v>
      </c>
    </row>
    <row r="2791" spans="1:7" x14ac:dyDescent="0.35">
      <c r="A2791" s="117" t="s">
        <v>10598</v>
      </c>
      <c r="B2791" s="117" t="s">
        <v>10599</v>
      </c>
      <c r="C2791" s="117" t="s">
        <v>129</v>
      </c>
      <c r="D2791" s="117">
        <v>1</v>
      </c>
      <c r="E2791" s="117">
        <v>20</v>
      </c>
      <c r="F2791" s="117">
        <v>9</v>
      </c>
      <c r="G2791" s="117">
        <v>10.89</v>
      </c>
    </row>
    <row r="2792" spans="1:7" x14ac:dyDescent="0.35">
      <c r="A2792" s="117" t="s">
        <v>10600</v>
      </c>
      <c r="B2792" s="117" t="s">
        <v>10601</v>
      </c>
      <c r="C2792" s="117" t="s">
        <v>129</v>
      </c>
      <c r="D2792" s="117">
        <v>2</v>
      </c>
      <c r="E2792" s="117">
        <v>34</v>
      </c>
      <c r="F2792" s="117">
        <v>9</v>
      </c>
      <c r="G2792" s="117">
        <v>10.89</v>
      </c>
    </row>
    <row r="2793" spans="1:7" x14ac:dyDescent="0.35">
      <c r="A2793" s="117" t="s">
        <v>10602</v>
      </c>
      <c r="B2793" s="117" t="s">
        <v>10603</v>
      </c>
      <c r="C2793" s="117" t="s">
        <v>129</v>
      </c>
      <c r="D2793" s="117">
        <v>3</v>
      </c>
      <c r="E2793" s="117">
        <v>20</v>
      </c>
      <c r="F2793" s="117">
        <v>9</v>
      </c>
      <c r="G2793" s="117">
        <v>10.89</v>
      </c>
    </row>
    <row r="2794" spans="1:7" x14ac:dyDescent="0.35">
      <c r="A2794" s="117" t="s">
        <v>10604</v>
      </c>
      <c r="B2794" s="117" t="s">
        <v>10605</v>
      </c>
      <c r="C2794" s="117" t="s">
        <v>129</v>
      </c>
      <c r="D2794" s="117">
        <v>1</v>
      </c>
      <c r="E2794" s="117">
        <v>40</v>
      </c>
      <c r="F2794" s="117">
        <v>9</v>
      </c>
      <c r="G2794" s="117">
        <v>10.89</v>
      </c>
    </row>
    <row r="2795" spans="1:7" x14ac:dyDescent="0.35">
      <c r="A2795" s="117" t="s">
        <v>10606</v>
      </c>
      <c r="B2795" s="117" t="s">
        <v>10607</v>
      </c>
      <c r="C2795" s="117" t="s">
        <v>129</v>
      </c>
      <c r="D2795" s="117">
        <v>1</v>
      </c>
      <c r="E2795" s="117">
        <v>100</v>
      </c>
      <c r="F2795" s="117">
        <v>9</v>
      </c>
      <c r="G2795" s="117">
        <v>10.89</v>
      </c>
    </row>
    <row r="2796" spans="1:7" x14ac:dyDescent="0.35">
      <c r="A2796" s="117" t="s">
        <v>10608</v>
      </c>
      <c r="B2796" s="117" t="s">
        <v>10609</v>
      </c>
      <c r="C2796" s="117" t="s">
        <v>129</v>
      </c>
      <c r="D2796" s="117">
        <v>4</v>
      </c>
      <c r="E2796" s="117">
        <v>40</v>
      </c>
      <c r="F2796" s="117">
        <v>9</v>
      </c>
      <c r="G2796" s="117">
        <v>10.89</v>
      </c>
    </row>
    <row r="2797" spans="1:7" x14ac:dyDescent="0.35">
      <c r="A2797" s="117" t="s">
        <v>10610</v>
      </c>
      <c r="B2797" s="117" t="s">
        <v>10611</v>
      </c>
      <c r="C2797" s="117" t="s">
        <v>129</v>
      </c>
      <c r="D2797" s="117">
        <v>2</v>
      </c>
      <c r="E2797" s="117">
        <v>50</v>
      </c>
      <c r="F2797" s="117">
        <v>9</v>
      </c>
      <c r="G2797" s="117">
        <v>10.89</v>
      </c>
    </row>
    <row r="2798" spans="1:7" x14ac:dyDescent="0.35">
      <c r="A2798" s="117" t="s">
        <v>10612</v>
      </c>
      <c r="B2798" s="117" t="s">
        <v>10613</v>
      </c>
      <c r="C2798" s="117" t="s">
        <v>129</v>
      </c>
      <c r="D2798" s="117">
        <v>1</v>
      </c>
      <c r="E2798" s="117">
        <v>100</v>
      </c>
      <c r="F2798" s="117">
        <v>9</v>
      </c>
      <c r="G2798" s="117">
        <v>10.89</v>
      </c>
    </row>
    <row r="2799" spans="1:7" x14ac:dyDescent="0.35">
      <c r="A2799" s="117" t="s">
        <v>10614</v>
      </c>
      <c r="B2799" s="117" t="s">
        <v>10615</v>
      </c>
      <c r="C2799" s="117" t="s">
        <v>129</v>
      </c>
      <c r="D2799" s="117">
        <v>4</v>
      </c>
      <c r="E2799" s="117">
        <v>60</v>
      </c>
      <c r="F2799" s="117">
        <v>9</v>
      </c>
      <c r="G2799" s="117">
        <v>10.89</v>
      </c>
    </row>
    <row r="2800" spans="1:7" x14ac:dyDescent="0.35">
      <c r="A2800" s="117" t="s">
        <v>10616</v>
      </c>
      <c r="B2800" s="117" t="s">
        <v>10617</v>
      </c>
      <c r="C2800" s="117" t="s">
        <v>129</v>
      </c>
      <c r="D2800" s="117">
        <v>1</v>
      </c>
      <c r="E2800" s="117">
        <v>100</v>
      </c>
      <c r="F2800" s="117">
        <v>9</v>
      </c>
      <c r="G2800" s="117">
        <v>10.89</v>
      </c>
    </row>
    <row r="2801" spans="1:7" x14ac:dyDescent="0.35">
      <c r="A2801" s="117" t="s">
        <v>10618</v>
      </c>
      <c r="B2801" s="117" t="s">
        <v>10619</v>
      </c>
      <c r="C2801" s="117" t="s">
        <v>129</v>
      </c>
      <c r="D2801" s="117">
        <v>1</v>
      </c>
      <c r="E2801" s="117">
        <v>60</v>
      </c>
      <c r="F2801" s="117">
        <v>9</v>
      </c>
      <c r="G2801" s="117">
        <v>10.89</v>
      </c>
    </row>
    <row r="2802" spans="1:7" x14ac:dyDescent="0.35">
      <c r="A2802" s="117" t="s">
        <v>10620</v>
      </c>
      <c r="B2802" s="117" t="s">
        <v>10621</v>
      </c>
      <c r="C2802" s="117" t="s">
        <v>129</v>
      </c>
      <c r="D2802" s="117">
        <v>4</v>
      </c>
      <c r="E2802" s="117">
        <v>40</v>
      </c>
      <c r="F2802" s="117">
        <v>9</v>
      </c>
      <c r="G2802" s="117">
        <v>10.89</v>
      </c>
    </row>
    <row r="2803" spans="1:7" x14ac:dyDescent="0.35">
      <c r="A2803" s="117" t="s">
        <v>10622</v>
      </c>
      <c r="B2803" s="117" t="s">
        <v>10623</v>
      </c>
      <c r="C2803" s="117" t="s">
        <v>129</v>
      </c>
      <c r="D2803" s="117">
        <v>1</v>
      </c>
      <c r="E2803" s="117">
        <v>100</v>
      </c>
      <c r="F2803" s="117">
        <v>9</v>
      </c>
      <c r="G2803" s="117">
        <v>10.89</v>
      </c>
    </row>
    <row r="2804" spans="1:7" x14ac:dyDescent="0.35">
      <c r="A2804" s="117" t="s">
        <v>10624</v>
      </c>
      <c r="B2804" s="117" t="s">
        <v>10625</v>
      </c>
      <c r="C2804" s="117" t="s">
        <v>129</v>
      </c>
      <c r="D2804" s="117">
        <v>1</v>
      </c>
      <c r="E2804" s="117">
        <v>100</v>
      </c>
      <c r="F2804" s="117">
        <v>9</v>
      </c>
      <c r="G2804" s="117">
        <v>10.89</v>
      </c>
    </row>
    <row r="2805" spans="1:7" x14ac:dyDescent="0.35">
      <c r="A2805" s="117" t="s">
        <v>10626</v>
      </c>
      <c r="B2805" s="117" t="s">
        <v>10627</v>
      </c>
      <c r="C2805" s="117" t="s">
        <v>129</v>
      </c>
      <c r="D2805" s="117">
        <v>1</v>
      </c>
      <c r="E2805" s="117">
        <v>80</v>
      </c>
      <c r="F2805" s="117">
        <v>9</v>
      </c>
      <c r="G2805" s="117">
        <v>10.89</v>
      </c>
    </row>
    <row r="2806" spans="1:7" x14ac:dyDescent="0.35">
      <c r="A2806" s="117" t="s">
        <v>10628</v>
      </c>
      <c r="B2806" s="117" t="s">
        <v>10629</v>
      </c>
      <c r="C2806" s="117" t="s">
        <v>129</v>
      </c>
      <c r="D2806" s="117">
        <v>4</v>
      </c>
      <c r="E2806" s="117">
        <v>40</v>
      </c>
      <c r="F2806" s="117">
        <v>9</v>
      </c>
      <c r="G2806" s="117">
        <v>10.89</v>
      </c>
    </row>
    <row r="2807" spans="1:7" x14ac:dyDescent="0.35">
      <c r="A2807" s="117" t="s">
        <v>10630</v>
      </c>
      <c r="B2807" s="117" t="s">
        <v>10631</v>
      </c>
      <c r="C2807" s="117" t="s">
        <v>129</v>
      </c>
      <c r="D2807" s="117">
        <v>1</v>
      </c>
      <c r="E2807" s="117">
        <v>80</v>
      </c>
      <c r="F2807" s="117">
        <v>9</v>
      </c>
      <c r="G2807" s="117">
        <v>10.89</v>
      </c>
    </row>
    <row r="2808" spans="1:7" x14ac:dyDescent="0.35">
      <c r="A2808" s="117" t="s">
        <v>10632</v>
      </c>
      <c r="B2808" s="117" t="s">
        <v>10633</v>
      </c>
      <c r="C2808" s="117" t="s">
        <v>129</v>
      </c>
      <c r="D2808" s="117">
        <v>1</v>
      </c>
      <c r="E2808" s="117">
        <v>100</v>
      </c>
      <c r="F2808" s="117">
        <v>9</v>
      </c>
      <c r="G2808" s="117">
        <v>10.89</v>
      </c>
    </row>
    <row r="2809" spans="1:7" x14ac:dyDescent="0.35">
      <c r="A2809" s="117" t="s">
        <v>10634</v>
      </c>
      <c r="B2809" s="117" t="s">
        <v>10635</v>
      </c>
      <c r="C2809" s="117" t="s">
        <v>129</v>
      </c>
      <c r="D2809" s="117">
        <v>1</v>
      </c>
      <c r="E2809" s="117">
        <v>100</v>
      </c>
      <c r="F2809" s="117">
        <v>9</v>
      </c>
      <c r="G2809" s="117">
        <v>10.89</v>
      </c>
    </row>
    <row r="2810" spans="1:7" x14ac:dyDescent="0.35">
      <c r="A2810" s="117" t="s">
        <v>10636</v>
      </c>
      <c r="B2810" s="117" t="s">
        <v>10637</v>
      </c>
      <c r="C2810" s="117" t="s">
        <v>129</v>
      </c>
      <c r="D2810" s="117">
        <v>3</v>
      </c>
      <c r="E2810" s="117">
        <v>100</v>
      </c>
      <c r="F2810" s="117">
        <v>9</v>
      </c>
      <c r="G2810" s="117">
        <v>10.89</v>
      </c>
    </row>
    <row r="2811" spans="1:7" x14ac:dyDescent="0.35">
      <c r="A2811" s="117" t="s">
        <v>10638</v>
      </c>
      <c r="B2811" s="117" t="s">
        <v>10639</v>
      </c>
      <c r="C2811" s="117" t="s">
        <v>129</v>
      </c>
      <c r="D2811" s="117">
        <v>2</v>
      </c>
      <c r="E2811" s="117">
        <v>50</v>
      </c>
      <c r="F2811" s="117">
        <v>9</v>
      </c>
      <c r="G2811" s="117">
        <v>10.89</v>
      </c>
    </row>
    <row r="2812" spans="1:7" x14ac:dyDescent="0.35">
      <c r="A2812" s="117" t="s">
        <v>10640</v>
      </c>
      <c r="B2812" s="117" t="s">
        <v>10641</v>
      </c>
      <c r="C2812" s="117" t="s">
        <v>129</v>
      </c>
      <c r="D2812" s="117">
        <v>2</v>
      </c>
      <c r="E2812" s="117">
        <v>100</v>
      </c>
      <c r="F2812" s="117">
        <v>9</v>
      </c>
      <c r="G2812" s="117">
        <v>10.89</v>
      </c>
    </row>
    <row r="2813" spans="1:7" x14ac:dyDescent="0.35">
      <c r="A2813" s="117" t="s">
        <v>10642</v>
      </c>
      <c r="B2813" s="117" t="s">
        <v>10643</v>
      </c>
      <c r="C2813" s="117" t="s">
        <v>129</v>
      </c>
      <c r="D2813" s="117">
        <v>1</v>
      </c>
      <c r="E2813" s="117">
        <v>80</v>
      </c>
      <c r="F2813" s="117">
        <v>9</v>
      </c>
      <c r="G2813" s="117">
        <v>10.89</v>
      </c>
    </row>
    <row r="2814" spans="1:7" x14ac:dyDescent="0.35">
      <c r="A2814" s="117" t="s">
        <v>10644</v>
      </c>
      <c r="B2814" s="117" t="s">
        <v>10645</v>
      </c>
      <c r="C2814" s="117" t="s">
        <v>129</v>
      </c>
      <c r="D2814" s="117">
        <v>1</v>
      </c>
      <c r="E2814" s="117">
        <v>40</v>
      </c>
      <c r="F2814" s="117">
        <v>9</v>
      </c>
      <c r="G2814" s="117">
        <v>10.89</v>
      </c>
    </row>
    <row r="2815" spans="1:7" x14ac:dyDescent="0.35">
      <c r="A2815" s="117" t="s">
        <v>10646</v>
      </c>
      <c r="B2815" s="117" t="s">
        <v>10647</v>
      </c>
      <c r="C2815" s="117" t="s">
        <v>129</v>
      </c>
      <c r="D2815" s="117">
        <v>1</v>
      </c>
      <c r="E2815" s="117">
        <v>100</v>
      </c>
      <c r="F2815" s="117">
        <v>9</v>
      </c>
      <c r="G2815" s="117">
        <v>10.89</v>
      </c>
    </row>
    <row r="2816" spans="1:7" x14ac:dyDescent="0.35">
      <c r="A2816" s="117" t="s">
        <v>10648</v>
      </c>
      <c r="B2816" s="117" t="s">
        <v>10649</v>
      </c>
      <c r="C2816" s="117" t="s">
        <v>129</v>
      </c>
      <c r="D2816" s="117">
        <v>4</v>
      </c>
      <c r="E2816" s="117">
        <v>40</v>
      </c>
      <c r="F2816" s="117">
        <v>9</v>
      </c>
      <c r="G2816" s="117">
        <v>10.89</v>
      </c>
    </row>
    <row r="2817" spans="1:7" x14ac:dyDescent="0.35">
      <c r="A2817" s="117" t="s">
        <v>10650</v>
      </c>
      <c r="B2817" s="117" t="s">
        <v>10651</v>
      </c>
      <c r="C2817" s="117" t="s">
        <v>129</v>
      </c>
      <c r="D2817" s="117">
        <v>2</v>
      </c>
      <c r="E2817" s="117">
        <v>40</v>
      </c>
      <c r="F2817" s="117">
        <v>9</v>
      </c>
      <c r="G2817" s="117">
        <v>10.89</v>
      </c>
    </row>
    <row r="2818" spans="1:7" x14ac:dyDescent="0.35">
      <c r="A2818" s="117" t="s">
        <v>10652</v>
      </c>
      <c r="B2818" s="117" t="s">
        <v>10653</v>
      </c>
      <c r="C2818" s="117" t="s">
        <v>129</v>
      </c>
      <c r="D2818" s="117">
        <v>2</v>
      </c>
      <c r="E2818" s="117">
        <v>60</v>
      </c>
      <c r="F2818" s="117">
        <v>9</v>
      </c>
      <c r="G2818" s="117">
        <v>10.89</v>
      </c>
    </row>
    <row r="2819" spans="1:7" x14ac:dyDescent="0.35">
      <c r="A2819" s="117" t="s">
        <v>10654</v>
      </c>
      <c r="B2819" s="117" t="s">
        <v>10655</v>
      </c>
      <c r="C2819" s="117" t="s">
        <v>129</v>
      </c>
      <c r="D2819" s="117">
        <v>4</v>
      </c>
      <c r="E2819" s="117">
        <v>40</v>
      </c>
      <c r="F2819" s="117">
        <v>9</v>
      </c>
      <c r="G2819" s="117">
        <v>10.89</v>
      </c>
    </row>
    <row r="2820" spans="1:7" x14ac:dyDescent="0.35">
      <c r="A2820" s="117" t="s">
        <v>10656</v>
      </c>
      <c r="B2820" s="117" t="s">
        <v>10657</v>
      </c>
      <c r="C2820" s="117" t="s">
        <v>129</v>
      </c>
      <c r="D2820" s="117">
        <v>2</v>
      </c>
      <c r="E2820" s="117">
        <v>54</v>
      </c>
      <c r="F2820" s="117">
        <v>9</v>
      </c>
      <c r="G2820" s="117">
        <v>10.89</v>
      </c>
    </row>
    <row r="2821" spans="1:7" x14ac:dyDescent="0.35">
      <c r="A2821" s="117" t="s">
        <v>10658</v>
      </c>
      <c r="B2821" s="117" t="s">
        <v>10659</v>
      </c>
      <c r="C2821" s="117" t="s">
        <v>129</v>
      </c>
      <c r="D2821" s="117">
        <v>4</v>
      </c>
      <c r="E2821" s="117">
        <v>40</v>
      </c>
      <c r="F2821" s="117">
        <v>9</v>
      </c>
      <c r="G2821" s="117">
        <v>10.89</v>
      </c>
    </row>
    <row r="2822" spans="1:7" x14ac:dyDescent="0.35">
      <c r="A2822" s="117" t="s">
        <v>10660</v>
      </c>
      <c r="B2822" s="117" t="s">
        <v>10661</v>
      </c>
      <c r="C2822" s="117" t="s">
        <v>129</v>
      </c>
      <c r="D2822" s="117">
        <v>3</v>
      </c>
      <c r="E2822" s="117">
        <v>14</v>
      </c>
      <c r="F2822" s="117">
        <v>9</v>
      </c>
      <c r="G2822" s="117">
        <v>10.89</v>
      </c>
    </row>
    <row r="2823" spans="1:7" x14ac:dyDescent="0.35">
      <c r="A2823" s="117" t="s">
        <v>10662</v>
      </c>
      <c r="B2823" s="117" t="s">
        <v>10663</v>
      </c>
      <c r="C2823" s="117" t="s">
        <v>129</v>
      </c>
      <c r="D2823" s="117">
        <v>3</v>
      </c>
      <c r="E2823" s="117">
        <v>50</v>
      </c>
      <c r="F2823" s="117">
        <v>9</v>
      </c>
      <c r="G2823" s="117">
        <v>10.89</v>
      </c>
    </row>
    <row r="2824" spans="1:7" x14ac:dyDescent="0.35">
      <c r="A2824" s="117" t="s">
        <v>10664</v>
      </c>
      <c r="B2824" s="117" t="s">
        <v>10665</v>
      </c>
      <c r="C2824" s="117" t="s">
        <v>129</v>
      </c>
      <c r="D2824" s="117">
        <v>3</v>
      </c>
      <c r="E2824" s="117">
        <v>10</v>
      </c>
      <c r="F2824" s="117">
        <v>9</v>
      </c>
      <c r="G2824" s="117">
        <v>10.89</v>
      </c>
    </row>
    <row r="2825" spans="1:7" x14ac:dyDescent="0.35">
      <c r="A2825" s="117" t="s">
        <v>10666</v>
      </c>
      <c r="B2825" s="117" t="s">
        <v>10667</v>
      </c>
      <c r="C2825" s="117" t="s">
        <v>129</v>
      </c>
      <c r="D2825" s="117">
        <v>2</v>
      </c>
      <c r="E2825" s="117">
        <v>50</v>
      </c>
      <c r="F2825" s="117">
        <v>9</v>
      </c>
      <c r="G2825" s="117">
        <v>10.89</v>
      </c>
    </row>
    <row r="2826" spans="1:7" x14ac:dyDescent="0.35">
      <c r="A2826" s="117" t="s">
        <v>10668</v>
      </c>
      <c r="B2826" s="117" t="s">
        <v>10669</v>
      </c>
      <c r="C2826" s="117" t="s">
        <v>129</v>
      </c>
      <c r="D2826" s="117">
        <v>3</v>
      </c>
      <c r="E2826" s="117">
        <v>130</v>
      </c>
      <c r="F2826" s="117">
        <v>9</v>
      </c>
      <c r="G2826" s="117">
        <v>10.89</v>
      </c>
    </row>
    <row r="2827" spans="1:7" x14ac:dyDescent="0.35">
      <c r="A2827" s="117" t="s">
        <v>10670</v>
      </c>
      <c r="B2827" s="117" t="s">
        <v>10671</v>
      </c>
      <c r="C2827" s="117" t="s">
        <v>129</v>
      </c>
      <c r="D2827" s="117">
        <v>3</v>
      </c>
      <c r="E2827" s="117">
        <v>100</v>
      </c>
      <c r="F2827" s="117">
        <v>9</v>
      </c>
      <c r="G2827" s="117">
        <v>10.89</v>
      </c>
    </row>
    <row r="2828" spans="1:7" x14ac:dyDescent="0.35">
      <c r="A2828" s="117" t="s">
        <v>10672</v>
      </c>
      <c r="B2828" s="117" t="s">
        <v>10673</v>
      </c>
      <c r="C2828" s="117" t="s">
        <v>129</v>
      </c>
      <c r="D2828" s="117">
        <v>1</v>
      </c>
      <c r="E2828" s="117">
        <v>25</v>
      </c>
      <c r="F2828" s="117">
        <v>9</v>
      </c>
      <c r="G2828" s="117">
        <v>10.89</v>
      </c>
    </row>
    <row r="2829" spans="1:7" x14ac:dyDescent="0.35">
      <c r="A2829" s="117" t="s">
        <v>10674</v>
      </c>
      <c r="B2829" s="117" t="s">
        <v>10675</v>
      </c>
      <c r="C2829" s="117" t="s">
        <v>129</v>
      </c>
      <c r="D2829" s="117">
        <v>3</v>
      </c>
      <c r="E2829" s="117">
        <v>285</v>
      </c>
      <c r="F2829" s="117">
        <v>9</v>
      </c>
      <c r="G2829" s="117">
        <v>10.89</v>
      </c>
    </row>
    <row r="2830" spans="1:7" x14ac:dyDescent="0.35">
      <c r="A2830" s="117" t="s">
        <v>10676</v>
      </c>
      <c r="B2830" s="117" t="s">
        <v>10677</v>
      </c>
      <c r="C2830" s="117" t="s">
        <v>129</v>
      </c>
      <c r="D2830" s="117">
        <v>2</v>
      </c>
      <c r="E2830" s="117">
        <v>100</v>
      </c>
      <c r="F2830" s="117">
        <v>9</v>
      </c>
      <c r="G2830" s="117">
        <v>10.89</v>
      </c>
    </row>
    <row r="2831" spans="1:7" x14ac:dyDescent="0.35">
      <c r="A2831" s="117" t="s">
        <v>10678</v>
      </c>
      <c r="B2831" s="117" t="s">
        <v>10679</v>
      </c>
      <c r="C2831" s="117" t="s">
        <v>130</v>
      </c>
      <c r="D2831" s="117">
        <v>1</v>
      </c>
      <c r="E2831" s="117">
        <v>50</v>
      </c>
      <c r="F2831" s="117">
        <v>7.45</v>
      </c>
      <c r="G2831" s="117">
        <v>8.5</v>
      </c>
    </row>
    <row r="2832" spans="1:7" x14ac:dyDescent="0.35">
      <c r="A2832" s="117" t="s">
        <v>10680</v>
      </c>
      <c r="B2832" s="117" t="s">
        <v>10681</v>
      </c>
      <c r="C2832" s="117" t="s">
        <v>130</v>
      </c>
      <c r="D2832" s="117">
        <v>3</v>
      </c>
      <c r="E2832" s="117">
        <v>200</v>
      </c>
      <c r="F2832" s="117">
        <v>7.45</v>
      </c>
      <c r="G2832" s="117">
        <v>8.5</v>
      </c>
    </row>
    <row r="2833" spans="1:7" x14ac:dyDescent="0.35">
      <c r="A2833" s="117" t="s">
        <v>10682</v>
      </c>
      <c r="B2833" s="117" t="s">
        <v>10683</v>
      </c>
      <c r="C2833" s="117" t="s">
        <v>130</v>
      </c>
      <c r="D2833" s="117">
        <v>1</v>
      </c>
      <c r="E2833" s="117">
        <v>30</v>
      </c>
      <c r="F2833" s="117">
        <v>7.45</v>
      </c>
      <c r="G2833" s="117">
        <v>8.5</v>
      </c>
    </row>
    <row r="2834" spans="1:7" x14ac:dyDescent="0.35">
      <c r="A2834" s="117" t="s">
        <v>10684</v>
      </c>
      <c r="B2834" s="117" t="s">
        <v>10685</v>
      </c>
      <c r="C2834" s="117" t="s">
        <v>130</v>
      </c>
      <c r="D2834" s="117">
        <v>1</v>
      </c>
      <c r="E2834" s="117">
        <v>20</v>
      </c>
      <c r="F2834" s="117">
        <v>7.45</v>
      </c>
      <c r="G2834" s="117">
        <v>8.5</v>
      </c>
    </row>
    <row r="2835" spans="1:7" x14ac:dyDescent="0.35">
      <c r="A2835" s="117" t="s">
        <v>10686</v>
      </c>
      <c r="B2835" s="117" t="s">
        <v>10687</v>
      </c>
      <c r="C2835" s="117" t="s">
        <v>130</v>
      </c>
      <c r="D2835" s="117">
        <v>1</v>
      </c>
      <c r="E2835" s="117">
        <v>20</v>
      </c>
      <c r="F2835" s="117">
        <v>7.45</v>
      </c>
      <c r="G2835" s="117">
        <v>8.5</v>
      </c>
    </row>
    <row r="2836" spans="1:7" x14ac:dyDescent="0.35">
      <c r="A2836" s="117" t="s">
        <v>10688</v>
      </c>
      <c r="B2836" s="117" t="s">
        <v>10689</v>
      </c>
      <c r="C2836" s="117" t="s">
        <v>130</v>
      </c>
      <c r="D2836" s="117">
        <v>1</v>
      </c>
      <c r="E2836" s="117">
        <v>20</v>
      </c>
      <c r="F2836" s="117">
        <v>7.45</v>
      </c>
      <c r="G2836" s="117">
        <v>8.5</v>
      </c>
    </row>
    <row r="2837" spans="1:7" x14ac:dyDescent="0.35">
      <c r="A2837" s="117" t="s">
        <v>10690</v>
      </c>
      <c r="B2837" s="117" t="s">
        <v>10691</v>
      </c>
      <c r="C2837" s="117" t="s">
        <v>130</v>
      </c>
      <c r="D2837" s="117">
        <v>1</v>
      </c>
      <c r="E2837" s="117">
        <v>8</v>
      </c>
      <c r="F2837" s="117">
        <v>7.45</v>
      </c>
      <c r="G2837" s="117">
        <v>8.5</v>
      </c>
    </row>
    <row r="2838" spans="1:7" x14ac:dyDescent="0.35">
      <c r="A2838" s="117" t="s">
        <v>10692</v>
      </c>
      <c r="B2838" s="117" t="s">
        <v>10693</v>
      </c>
      <c r="C2838" s="117" t="s">
        <v>130</v>
      </c>
      <c r="D2838" s="117">
        <v>1</v>
      </c>
      <c r="E2838" s="117">
        <v>4</v>
      </c>
      <c r="F2838" s="117">
        <v>7.45</v>
      </c>
      <c r="G2838" s="117">
        <v>8.5</v>
      </c>
    </row>
    <row r="2839" spans="1:7" x14ac:dyDescent="0.35">
      <c r="A2839" s="117" t="s">
        <v>10694</v>
      </c>
      <c r="B2839" s="117" t="s">
        <v>10695</v>
      </c>
      <c r="C2839" s="117" t="s">
        <v>130</v>
      </c>
      <c r="D2839" s="117">
        <v>1</v>
      </c>
      <c r="E2839" s="117">
        <v>20</v>
      </c>
      <c r="F2839" s="117">
        <v>7.45</v>
      </c>
      <c r="G2839" s="117">
        <v>8.5</v>
      </c>
    </row>
    <row r="2840" spans="1:7" x14ac:dyDescent="0.35">
      <c r="A2840" s="117" t="s">
        <v>10696</v>
      </c>
      <c r="B2840" s="117" t="s">
        <v>10697</v>
      </c>
      <c r="C2840" s="117" t="s">
        <v>130</v>
      </c>
      <c r="D2840" s="117">
        <v>1</v>
      </c>
      <c r="E2840" s="117">
        <v>8</v>
      </c>
      <c r="F2840" s="117">
        <v>7.45</v>
      </c>
      <c r="G2840" s="117">
        <v>8.5</v>
      </c>
    </row>
    <row r="2841" spans="1:7" x14ac:dyDescent="0.35">
      <c r="A2841" s="117" t="s">
        <v>10698</v>
      </c>
      <c r="B2841" s="117" t="s">
        <v>10699</v>
      </c>
      <c r="C2841" s="117" t="s">
        <v>130</v>
      </c>
      <c r="D2841" s="117">
        <v>1</v>
      </c>
      <c r="E2841" s="117">
        <v>4</v>
      </c>
      <c r="F2841" s="117">
        <v>7.45</v>
      </c>
      <c r="G2841" s="117">
        <v>8.5</v>
      </c>
    </row>
    <row r="2842" spans="1:7" x14ac:dyDescent="0.35">
      <c r="A2842" s="117" t="s">
        <v>10700</v>
      </c>
      <c r="B2842" s="117" t="s">
        <v>10701</v>
      </c>
      <c r="C2842" s="117" t="s">
        <v>130</v>
      </c>
      <c r="D2842" s="117">
        <v>1</v>
      </c>
      <c r="E2842" s="117">
        <v>20</v>
      </c>
      <c r="F2842" s="117">
        <v>7.45</v>
      </c>
      <c r="G2842" s="117">
        <v>8.5</v>
      </c>
    </row>
    <row r="2843" spans="1:7" x14ac:dyDescent="0.35">
      <c r="A2843" s="117" t="s">
        <v>10702</v>
      </c>
      <c r="B2843" s="117" t="s">
        <v>10703</v>
      </c>
      <c r="C2843" s="117" t="s">
        <v>130</v>
      </c>
      <c r="D2843" s="117">
        <v>1</v>
      </c>
      <c r="E2843" s="117">
        <v>8</v>
      </c>
      <c r="F2843" s="117">
        <v>7.45</v>
      </c>
      <c r="G2843" s="117">
        <v>8.5</v>
      </c>
    </row>
    <row r="2844" spans="1:7" x14ac:dyDescent="0.35">
      <c r="A2844" s="117" t="s">
        <v>10704</v>
      </c>
      <c r="B2844" s="117" t="s">
        <v>10705</v>
      </c>
      <c r="C2844" s="117" t="s">
        <v>130</v>
      </c>
      <c r="D2844" s="117">
        <v>1</v>
      </c>
      <c r="E2844" s="117">
        <v>4</v>
      </c>
      <c r="F2844" s="117">
        <v>7.45</v>
      </c>
      <c r="G2844" s="117">
        <v>8.5</v>
      </c>
    </row>
    <row r="2845" spans="1:7" x14ac:dyDescent="0.35">
      <c r="A2845" s="117" t="s">
        <v>10706</v>
      </c>
      <c r="B2845" s="117" t="s">
        <v>10707</v>
      </c>
      <c r="C2845" s="117" t="s">
        <v>130</v>
      </c>
      <c r="D2845" s="117">
        <v>1</v>
      </c>
      <c r="E2845" s="117">
        <v>20</v>
      </c>
      <c r="F2845" s="117">
        <v>7.45</v>
      </c>
      <c r="G2845" s="117">
        <v>8.5</v>
      </c>
    </row>
    <row r="2846" spans="1:7" x14ac:dyDescent="0.35">
      <c r="A2846" s="117" t="s">
        <v>10708</v>
      </c>
      <c r="B2846" s="117" t="s">
        <v>10709</v>
      </c>
      <c r="C2846" s="117" t="s">
        <v>130</v>
      </c>
      <c r="D2846" s="117">
        <v>1</v>
      </c>
      <c r="E2846" s="117">
        <v>8</v>
      </c>
      <c r="F2846" s="117">
        <v>7.45</v>
      </c>
      <c r="G2846" s="117">
        <v>8.5</v>
      </c>
    </row>
    <row r="2847" spans="1:7" x14ac:dyDescent="0.35">
      <c r="A2847" s="117" t="s">
        <v>10710</v>
      </c>
      <c r="B2847" s="117" t="s">
        <v>10711</v>
      </c>
      <c r="C2847" s="117" t="s">
        <v>130</v>
      </c>
      <c r="D2847" s="117">
        <v>1</v>
      </c>
      <c r="E2847" s="117">
        <v>4</v>
      </c>
      <c r="F2847" s="117">
        <v>7.45</v>
      </c>
      <c r="G2847" s="117">
        <v>8.5</v>
      </c>
    </row>
    <row r="2848" spans="1:7" x14ac:dyDescent="0.35">
      <c r="A2848" s="117" t="s">
        <v>10712</v>
      </c>
      <c r="B2848" s="117" t="s">
        <v>10713</v>
      </c>
      <c r="C2848" s="117" t="s">
        <v>130</v>
      </c>
      <c r="D2848" s="117">
        <v>1</v>
      </c>
      <c r="E2848" s="117">
        <v>8</v>
      </c>
      <c r="F2848" s="117">
        <v>7.45</v>
      </c>
      <c r="G2848" s="117">
        <v>8.5</v>
      </c>
    </row>
    <row r="2849" spans="1:7" x14ac:dyDescent="0.35">
      <c r="A2849" s="117" t="s">
        <v>10714</v>
      </c>
      <c r="B2849" s="117" t="s">
        <v>10715</v>
      </c>
      <c r="C2849" s="117" t="s">
        <v>130</v>
      </c>
      <c r="D2849" s="117">
        <v>1</v>
      </c>
      <c r="E2849" s="117">
        <v>4</v>
      </c>
      <c r="F2849" s="117">
        <v>7.45</v>
      </c>
      <c r="G2849" s="117">
        <v>8.5</v>
      </c>
    </row>
    <row r="2850" spans="1:7" x14ac:dyDescent="0.35">
      <c r="A2850" s="117" t="s">
        <v>10716</v>
      </c>
      <c r="B2850" s="117" t="s">
        <v>10717</v>
      </c>
      <c r="C2850" s="117" t="s">
        <v>130</v>
      </c>
      <c r="D2850" s="117">
        <v>1</v>
      </c>
      <c r="E2850" s="117">
        <v>6</v>
      </c>
      <c r="F2850" s="117">
        <v>7.45</v>
      </c>
      <c r="G2850" s="117">
        <v>8.5</v>
      </c>
    </row>
    <row r="2851" spans="1:7" x14ac:dyDescent="0.35">
      <c r="A2851" s="117" t="s">
        <v>10718</v>
      </c>
      <c r="B2851" s="117" t="s">
        <v>10719</v>
      </c>
      <c r="C2851" s="117" t="s">
        <v>130</v>
      </c>
      <c r="D2851" s="117">
        <v>1</v>
      </c>
      <c r="E2851" s="117">
        <v>20</v>
      </c>
      <c r="F2851" s="117">
        <v>7.45</v>
      </c>
      <c r="G2851" s="117">
        <v>8.5</v>
      </c>
    </row>
    <row r="2852" spans="1:7" x14ac:dyDescent="0.35">
      <c r="A2852" s="117" t="s">
        <v>22561</v>
      </c>
      <c r="B2852" s="117" t="s">
        <v>22562</v>
      </c>
      <c r="C2852" s="117" t="s">
        <v>130</v>
      </c>
      <c r="D2852" s="117">
        <v>1</v>
      </c>
      <c r="E2852" s="117">
        <v>6</v>
      </c>
      <c r="F2852" s="117">
        <v>7.45</v>
      </c>
      <c r="G2852" s="117">
        <v>8.5</v>
      </c>
    </row>
    <row r="2853" spans="1:7" x14ac:dyDescent="0.35">
      <c r="A2853" s="117" t="s">
        <v>10720</v>
      </c>
      <c r="B2853" s="117" t="s">
        <v>10721</v>
      </c>
      <c r="C2853" s="117" t="s">
        <v>130</v>
      </c>
      <c r="D2853" s="117">
        <v>1</v>
      </c>
      <c r="E2853" s="117">
        <v>20</v>
      </c>
      <c r="F2853" s="117">
        <v>7.45</v>
      </c>
      <c r="G2853" s="117">
        <v>8.5</v>
      </c>
    </row>
    <row r="2854" spans="1:7" x14ac:dyDescent="0.35">
      <c r="A2854" s="117" t="s">
        <v>10722</v>
      </c>
      <c r="B2854" s="117" t="s">
        <v>10723</v>
      </c>
      <c r="C2854" s="117" t="s">
        <v>130</v>
      </c>
      <c r="D2854" s="117">
        <v>1</v>
      </c>
      <c r="E2854" s="117">
        <v>20</v>
      </c>
      <c r="F2854" s="117">
        <v>7.45</v>
      </c>
      <c r="G2854" s="117">
        <v>8.5</v>
      </c>
    </row>
    <row r="2855" spans="1:7" x14ac:dyDescent="0.35">
      <c r="A2855" s="117" t="s">
        <v>10724</v>
      </c>
      <c r="B2855" s="117" t="s">
        <v>10725</v>
      </c>
      <c r="C2855" s="117" t="s">
        <v>130</v>
      </c>
      <c r="D2855" s="117">
        <v>1</v>
      </c>
      <c r="E2855" s="117">
        <v>8</v>
      </c>
      <c r="F2855" s="117">
        <v>7.45</v>
      </c>
      <c r="G2855" s="117">
        <v>8.5</v>
      </c>
    </row>
    <row r="2856" spans="1:7" x14ac:dyDescent="0.35">
      <c r="A2856" s="117" t="s">
        <v>10726</v>
      </c>
      <c r="B2856" s="117" t="s">
        <v>10727</v>
      </c>
      <c r="C2856" s="117" t="s">
        <v>130</v>
      </c>
      <c r="D2856" s="117">
        <v>1</v>
      </c>
      <c r="E2856" s="117">
        <v>4</v>
      </c>
      <c r="F2856" s="117">
        <v>7.45</v>
      </c>
      <c r="G2856" s="117">
        <v>8.5</v>
      </c>
    </row>
    <row r="2857" spans="1:7" x14ac:dyDescent="0.35">
      <c r="A2857" s="117" t="s">
        <v>10728</v>
      </c>
      <c r="B2857" s="117" t="s">
        <v>10729</v>
      </c>
      <c r="C2857" s="117" t="s">
        <v>130</v>
      </c>
      <c r="D2857" s="117">
        <v>1</v>
      </c>
      <c r="E2857" s="117">
        <v>20</v>
      </c>
      <c r="F2857" s="117">
        <v>7.45</v>
      </c>
      <c r="G2857" s="117">
        <v>8.5</v>
      </c>
    </row>
    <row r="2858" spans="1:7" x14ac:dyDescent="0.35">
      <c r="A2858" s="117" t="s">
        <v>10730</v>
      </c>
      <c r="B2858" s="117" t="s">
        <v>10731</v>
      </c>
      <c r="C2858" s="117" t="s">
        <v>130</v>
      </c>
      <c r="D2858" s="117">
        <v>1</v>
      </c>
      <c r="E2858" s="117">
        <v>8</v>
      </c>
      <c r="F2858" s="117">
        <v>7.45</v>
      </c>
      <c r="G2858" s="117">
        <v>8.5</v>
      </c>
    </row>
    <row r="2859" spans="1:7" x14ac:dyDescent="0.35">
      <c r="A2859" s="117" t="s">
        <v>10732</v>
      </c>
      <c r="B2859" s="117" t="s">
        <v>10733</v>
      </c>
      <c r="C2859" s="117" t="s">
        <v>130</v>
      </c>
      <c r="D2859" s="117">
        <v>1</v>
      </c>
      <c r="E2859" s="117">
        <v>4</v>
      </c>
      <c r="F2859" s="117">
        <v>7.45</v>
      </c>
      <c r="G2859" s="117">
        <v>8.5</v>
      </c>
    </row>
    <row r="2860" spans="1:7" x14ac:dyDescent="0.35">
      <c r="A2860" s="117" t="s">
        <v>10734</v>
      </c>
      <c r="B2860" s="117" t="s">
        <v>10735</v>
      </c>
      <c r="C2860" s="117" t="s">
        <v>130</v>
      </c>
      <c r="D2860" s="117">
        <v>1</v>
      </c>
      <c r="E2860" s="117">
        <v>20</v>
      </c>
      <c r="F2860" s="117">
        <v>7.45</v>
      </c>
      <c r="G2860" s="117">
        <v>8.5</v>
      </c>
    </row>
    <row r="2861" spans="1:7" x14ac:dyDescent="0.35">
      <c r="A2861" s="117" t="s">
        <v>10736</v>
      </c>
      <c r="B2861" s="117" t="s">
        <v>10737</v>
      </c>
      <c r="C2861" s="117" t="s">
        <v>130</v>
      </c>
      <c r="D2861" s="117">
        <v>1</v>
      </c>
      <c r="E2861" s="117">
        <v>8</v>
      </c>
      <c r="F2861" s="117">
        <v>7.45</v>
      </c>
      <c r="G2861" s="117">
        <v>8.5</v>
      </c>
    </row>
    <row r="2862" spans="1:7" x14ac:dyDescent="0.35">
      <c r="A2862" s="117" t="s">
        <v>10738</v>
      </c>
      <c r="B2862" s="117" t="s">
        <v>10739</v>
      </c>
      <c r="C2862" s="117" t="s">
        <v>130</v>
      </c>
      <c r="D2862" s="117">
        <v>1</v>
      </c>
      <c r="E2862" s="117">
        <v>4</v>
      </c>
      <c r="F2862" s="117">
        <v>7.45</v>
      </c>
      <c r="G2862" s="117">
        <v>8.5</v>
      </c>
    </row>
    <row r="2863" spans="1:7" x14ac:dyDescent="0.35">
      <c r="A2863" s="117" t="s">
        <v>10740</v>
      </c>
      <c r="B2863" s="117" t="s">
        <v>10741</v>
      </c>
      <c r="C2863" s="117" t="s">
        <v>130</v>
      </c>
      <c r="D2863" s="117">
        <v>1</v>
      </c>
      <c r="E2863" s="117">
        <v>20</v>
      </c>
      <c r="F2863" s="117">
        <v>7.45</v>
      </c>
      <c r="G2863" s="117">
        <v>8.5</v>
      </c>
    </row>
    <row r="2864" spans="1:7" x14ac:dyDescent="0.35">
      <c r="A2864" s="117" t="s">
        <v>10742</v>
      </c>
      <c r="B2864" s="117" t="s">
        <v>10743</v>
      </c>
      <c r="C2864" s="117" t="s">
        <v>130</v>
      </c>
      <c r="D2864" s="117">
        <v>1</v>
      </c>
      <c r="E2864" s="117">
        <v>8</v>
      </c>
      <c r="F2864" s="117">
        <v>7.45</v>
      </c>
      <c r="G2864" s="117">
        <v>8.5</v>
      </c>
    </row>
    <row r="2865" spans="1:7" x14ac:dyDescent="0.35">
      <c r="A2865" s="117" t="s">
        <v>10744</v>
      </c>
      <c r="B2865" s="117" t="s">
        <v>10745</v>
      </c>
      <c r="C2865" s="117" t="s">
        <v>130</v>
      </c>
      <c r="D2865" s="117">
        <v>1</v>
      </c>
      <c r="E2865" s="117">
        <v>4</v>
      </c>
      <c r="F2865" s="117">
        <v>7.45</v>
      </c>
      <c r="G2865" s="117">
        <v>8.5</v>
      </c>
    </row>
    <row r="2866" spans="1:7" x14ac:dyDescent="0.35">
      <c r="A2866" s="117" t="s">
        <v>10746</v>
      </c>
      <c r="B2866" s="117" t="s">
        <v>10747</v>
      </c>
      <c r="C2866" s="117" t="s">
        <v>130</v>
      </c>
      <c r="D2866" s="117">
        <v>1</v>
      </c>
      <c r="E2866" s="117">
        <v>20</v>
      </c>
      <c r="F2866" s="117">
        <v>7.45</v>
      </c>
      <c r="G2866" s="117">
        <v>8.5</v>
      </c>
    </row>
    <row r="2867" spans="1:7" x14ac:dyDescent="0.35">
      <c r="A2867" s="117" t="s">
        <v>10748</v>
      </c>
      <c r="B2867" s="117" t="s">
        <v>10749</v>
      </c>
      <c r="C2867" s="117" t="s">
        <v>130</v>
      </c>
      <c r="D2867" s="117">
        <v>1</v>
      </c>
      <c r="E2867" s="117">
        <v>8</v>
      </c>
      <c r="F2867" s="117">
        <v>7.45</v>
      </c>
      <c r="G2867" s="117">
        <v>8.5</v>
      </c>
    </row>
    <row r="2868" spans="1:7" x14ac:dyDescent="0.35">
      <c r="A2868" s="117" t="s">
        <v>10750</v>
      </c>
      <c r="B2868" s="117" t="s">
        <v>10751</v>
      </c>
      <c r="C2868" s="117" t="s">
        <v>130</v>
      </c>
      <c r="D2868" s="117">
        <v>1</v>
      </c>
      <c r="E2868" s="117">
        <v>4</v>
      </c>
      <c r="F2868" s="117">
        <v>7.45</v>
      </c>
      <c r="G2868" s="117">
        <v>8.5</v>
      </c>
    </row>
    <row r="2869" spans="1:7" x14ac:dyDescent="0.35">
      <c r="A2869" s="117" t="s">
        <v>10752</v>
      </c>
      <c r="B2869" s="117" t="s">
        <v>10753</v>
      </c>
      <c r="C2869" s="117" t="s">
        <v>130</v>
      </c>
      <c r="D2869" s="117">
        <v>1</v>
      </c>
      <c r="E2869" s="117">
        <v>20</v>
      </c>
      <c r="F2869" s="117">
        <v>7.45</v>
      </c>
      <c r="G2869" s="117">
        <v>8.5</v>
      </c>
    </row>
    <row r="2870" spans="1:7" x14ac:dyDescent="0.35">
      <c r="A2870" s="117" t="s">
        <v>10754</v>
      </c>
      <c r="B2870" s="117" t="s">
        <v>10755</v>
      </c>
      <c r="C2870" s="117" t="s">
        <v>130</v>
      </c>
      <c r="D2870" s="117">
        <v>1</v>
      </c>
      <c r="E2870" s="117">
        <v>6</v>
      </c>
      <c r="F2870" s="117">
        <v>7.45</v>
      </c>
      <c r="G2870" s="117">
        <v>8.5</v>
      </c>
    </row>
    <row r="2871" spans="1:7" x14ac:dyDescent="0.35">
      <c r="A2871" s="117" t="s">
        <v>10756</v>
      </c>
      <c r="B2871" s="117" t="s">
        <v>10757</v>
      </c>
      <c r="C2871" s="117" t="s">
        <v>130</v>
      </c>
      <c r="D2871" s="117">
        <v>1</v>
      </c>
      <c r="E2871" s="117">
        <v>20</v>
      </c>
      <c r="F2871" s="117">
        <v>7.45</v>
      </c>
      <c r="G2871" s="117">
        <v>8.5</v>
      </c>
    </row>
    <row r="2872" spans="1:7" x14ac:dyDescent="0.35">
      <c r="A2872" s="117" t="s">
        <v>10758</v>
      </c>
      <c r="B2872" s="117" t="s">
        <v>10759</v>
      </c>
      <c r="C2872" s="117" t="s">
        <v>130</v>
      </c>
      <c r="D2872" s="117">
        <v>1</v>
      </c>
      <c r="E2872" s="117">
        <v>20</v>
      </c>
      <c r="F2872" s="117">
        <v>7.45</v>
      </c>
      <c r="G2872" s="117">
        <v>8.5</v>
      </c>
    </row>
    <row r="2873" spans="1:7" x14ac:dyDescent="0.35">
      <c r="A2873" s="117" t="s">
        <v>10760</v>
      </c>
      <c r="B2873" s="117" t="s">
        <v>10761</v>
      </c>
      <c r="C2873" s="117" t="s">
        <v>130</v>
      </c>
      <c r="D2873" s="117">
        <v>1</v>
      </c>
      <c r="E2873" s="117">
        <v>20</v>
      </c>
      <c r="F2873" s="117">
        <v>7.45</v>
      </c>
      <c r="G2873" s="117">
        <v>8.5</v>
      </c>
    </row>
    <row r="2874" spans="1:7" x14ac:dyDescent="0.35">
      <c r="A2874" s="117" t="s">
        <v>10762</v>
      </c>
      <c r="B2874" s="117" t="s">
        <v>10763</v>
      </c>
      <c r="C2874" s="117" t="s">
        <v>130</v>
      </c>
      <c r="D2874" s="117">
        <v>1</v>
      </c>
      <c r="E2874" s="117">
        <v>8</v>
      </c>
      <c r="F2874" s="117">
        <v>7.45</v>
      </c>
      <c r="G2874" s="117">
        <v>8.5</v>
      </c>
    </row>
    <row r="2875" spans="1:7" x14ac:dyDescent="0.35">
      <c r="A2875" s="117" t="s">
        <v>10764</v>
      </c>
      <c r="B2875" s="117" t="s">
        <v>10765</v>
      </c>
      <c r="C2875" s="117" t="s">
        <v>130</v>
      </c>
      <c r="D2875" s="117">
        <v>1</v>
      </c>
      <c r="E2875" s="117">
        <v>4</v>
      </c>
      <c r="F2875" s="117">
        <v>7.45</v>
      </c>
      <c r="G2875" s="117">
        <v>8.5</v>
      </c>
    </row>
    <row r="2876" spans="1:7" x14ac:dyDescent="0.35">
      <c r="A2876" s="117" t="s">
        <v>10766</v>
      </c>
      <c r="B2876" s="117" t="s">
        <v>10767</v>
      </c>
      <c r="C2876" s="117" t="s">
        <v>130</v>
      </c>
      <c r="D2876" s="117">
        <v>1</v>
      </c>
      <c r="E2876" s="117">
        <v>8</v>
      </c>
      <c r="F2876" s="117">
        <v>7.45</v>
      </c>
      <c r="G2876" s="117">
        <v>8.5</v>
      </c>
    </row>
    <row r="2877" spans="1:7" x14ac:dyDescent="0.35">
      <c r="A2877" s="117" t="s">
        <v>10768</v>
      </c>
      <c r="B2877" s="117" t="s">
        <v>10769</v>
      </c>
      <c r="C2877" s="117" t="s">
        <v>130</v>
      </c>
      <c r="D2877" s="117">
        <v>1</v>
      </c>
      <c r="E2877" s="117">
        <v>20</v>
      </c>
      <c r="F2877" s="117">
        <v>7.45</v>
      </c>
      <c r="G2877" s="117">
        <v>8.5</v>
      </c>
    </row>
    <row r="2878" spans="1:7" x14ac:dyDescent="0.35">
      <c r="A2878" s="117" t="s">
        <v>10770</v>
      </c>
      <c r="B2878" s="117" t="s">
        <v>10771</v>
      </c>
      <c r="C2878" s="117" t="s">
        <v>130</v>
      </c>
      <c r="D2878" s="117">
        <v>1</v>
      </c>
      <c r="E2878" s="117">
        <v>8</v>
      </c>
      <c r="F2878" s="117">
        <v>7.45</v>
      </c>
      <c r="G2878" s="117">
        <v>8.5</v>
      </c>
    </row>
    <row r="2879" spans="1:7" x14ac:dyDescent="0.35">
      <c r="A2879" s="117" t="s">
        <v>10772</v>
      </c>
      <c r="B2879" s="117" t="s">
        <v>10773</v>
      </c>
      <c r="C2879" s="117" t="s">
        <v>130</v>
      </c>
      <c r="D2879" s="117">
        <v>1</v>
      </c>
      <c r="E2879" s="117">
        <v>4</v>
      </c>
      <c r="F2879" s="117">
        <v>7.45</v>
      </c>
      <c r="G2879" s="117">
        <v>8.5</v>
      </c>
    </row>
    <row r="2880" spans="1:7" x14ac:dyDescent="0.35">
      <c r="A2880" s="117" t="s">
        <v>10774</v>
      </c>
      <c r="B2880" s="117" t="s">
        <v>10775</v>
      </c>
      <c r="C2880" s="117" t="s">
        <v>130</v>
      </c>
      <c r="D2880" s="117">
        <v>1</v>
      </c>
      <c r="E2880" s="117">
        <v>20</v>
      </c>
      <c r="F2880" s="117">
        <v>7.45</v>
      </c>
      <c r="G2880" s="117">
        <v>8.5</v>
      </c>
    </row>
    <row r="2881" spans="1:7" x14ac:dyDescent="0.35">
      <c r="A2881" s="117" t="s">
        <v>10776</v>
      </c>
      <c r="B2881" s="117" t="s">
        <v>10777</v>
      </c>
      <c r="C2881" s="117" t="s">
        <v>130</v>
      </c>
      <c r="D2881" s="117">
        <v>1</v>
      </c>
      <c r="E2881" s="117">
        <v>8</v>
      </c>
      <c r="F2881" s="117">
        <v>7.45</v>
      </c>
      <c r="G2881" s="117">
        <v>8.5</v>
      </c>
    </row>
    <row r="2882" spans="1:7" x14ac:dyDescent="0.35">
      <c r="A2882" s="117" t="s">
        <v>10778</v>
      </c>
      <c r="B2882" s="117" t="s">
        <v>10777</v>
      </c>
      <c r="C2882" s="117" t="s">
        <v>130</v>
      </c>
      <c r="D2882" s="117">
        <v>1</v>
      </c>
      <c r="E2882" s="117">
        <v>4</v>
      </c>
      <c r="F2882" s="117">
        <v>7.45</v>
      </c>
      <c r="G2882" s="117">
        <v>8.5</v>
      </c>
    </row>
    <row r="2883" spans="1:7" x14ac:dyDescent="0.35">
      <c r="A2883" s="117" t="s">
        <v>10779</v>
      </c>
      <c r="B2883" s="117" t="s">
        <v>10780</v>
      </c>
      <c r="C2883" s="117" t="s">
        <v>130</v>
      </c>
      <c r="D2883" s="117">
        <v>1</v>
      </c>
      <c r="E2883" s="117">
        <v>20</v>
      </c>
      <c r="F2883" s="117">
        <v>7.45</v>
      </c>
      <c r="G2883" s="117">
        <v>8.5</v>
      </c>
    </row>
    <row r="2884" spans="1:7" x14ac:dyDescent="0.35">
      <c r="A2884" s="117" t="s">
        <v>10781</v>
      </c>
      <c r="B2884" s="117" t="s">
        <v>10782</v>
      </c>
      <c r="C2884" s="117" t="s">
        <v>130</v>
      </c>
      <c r="D2884" s="117">
        <v>1</v>
      </c>
      <c r="E2884" s="117">
        <v>8</v>
      </c>
      <c r="F2884" s="117">
        <v>7.45</v>
      </c>
      <c r="G2884" s="117">
        <v>8.5</v>
      </c>
    </row>
    <row r="2885" spans="1:7" x14ac:dyDescent="0.35">
      <c r="A2885" s="117" t="s">
        <v>10783</v>
      </c>
      <c r="B2885" s="117" t="s">
        <v>10784</v>
      </c>
      <c r="C2885" s="117" t="s">
        <v>130</v>
      </c>
      <c r="D2885" s="117">
        <v>1</v>
      </c>
      <c r="E2885" s="117">
        <v>4</v>
      </c>
      <c r="F2885" s="117">
        <v>7.45</v>
      </c>
      <c r="G2885" s="117">
        <v>8.5</v>
      </c>
    </row>
    <row r="2886" spans="1:7" x14ac:dyDescent="0.35">
      <c r="A2886" s="117" t="s">
        <v>10785</v>
      </c>
      <c r="B2886" s="117" t="s">
        <v>10786</v>
      </c>
      <c r="C2886" s="117" t="s">
        <v>130</v>
      </c>
      <c r="D2886" s="117">
        <v>1</v>
      </c>
      <c r="E2886" s="117">
        <v>20</v>
      </c>
      <c r="F2886" s="117">
        <v>7.45</v>
      </c>
      <c r="G2886" s="117">
        <v>8.5</v>
      </c>
    </row>
    <row r="2887" spans="1:7" x14ac:dyDescent="0.35">
      <c r="A2887" s="117" t="s">
        <v>10787</v>
      </c>
      <c r="B2887" s="117" t="s">
        <v>10788</v>
      </c>
      <c r="C2887" s="117" t="s">
        <v>130</v>
      </c>
      <c r="D2887" s="117">
        <v>1</v>
      </c>
      <c r="E2887" s="117">
        <v>8</v>
      </c>
      <c r="F2887" s="117">
        <v>7.45</v>
      </c>
      <c r="G2887" s="117">
        <v>8.5</v>
      </c>
    </row>
    <row r="2888" spans="1:7" x14ac:dyDescent="0.35">
      <c r="A2888" s="117" t="s">
        <v>10789</v>
      </c>
      <c r="B2888" s="117" t="s">
        <v>10790</v>
      </c>
      <c r="C2888" s="117" t="s">
        <v>130</v>
      </c>
      <c r="D2888" s="117">
        <v>1</v>
      </c>
      <c r="E2888" s="117">
        <v>4</v>
      </c>
      <c r="F2888" s="117">
        <v>7.45</v>
      </c>
      <c r="G2888" s="117">
        <v>8.5</v>
      </c>
    </row>
    <row r="2889" spans="1:7" x14ac:dyDescent="0.35">
      <c r="A2889" s="117" t="s">
        <v>10791</v>
      </c>
      <c r="B2889" s="117" t="s">
        <v>10792</v>
      </c>
      <c r="C2889" s="117" t="s">
        <v>130</v>
      </c>
      <c r="D2889" s="117">
        <v>1</v>
      </c>
      <c r="E2889" s="117">
        <v>20</v>
      </c>
      <c r="F2889" s="117">
        <v>7.45</v>
      </c>
      <c r="G2889" s="117">
        <v>8.5</v>
      </c>
    </row>
    <row r="2890" spans="1:7" x14ac:dyDescent="0.35">
      <c r="A2890" s="117" t="s">
        <v>10793</v>
      </c>
      <c r="B2890" s="117" t="s">
        <v>10794</v>
      </c>
      <c r="C2890" s="117" t="s">
        <v>130</v>
      </c>
      <c r="D2890" s="117">
        <v>1</v>
      </c>
      <c r="E2890" s="117">
        <v>8</v>
      </c>
      <c r="F2890" s="117">
        <v>7.45</v>
      </c>
      <c r="G2890" s="117">
        <v>8.5</v>
      </c>
    </row>
    <row r="2891" spans="1:7" x14ac:dyDescent="0.35">
      <c r="A2891" s="117" t="s">
        <v>10795</v>
      </c>
      <c r="B2891" s="117" t="s">
        <v>10796</v>
      </c>
      <c r="C2891" s="117" t="s">
        <v>130</v>
      </c>
      <c r="D2891" s="117">
        <v>1</v>
      </c>
      <c r="E2891" s="117">
        <v>4</v>
      </c>
      <c r="F2891" s="117">
        <v>7.45</v>
      </c>
      <c r="G2891" s="117">
        <v>8.5</v>
      </c>
    </row>
    <row r="2892" spans="1:7" x14ac:dyDescent="0.35">
      <c r="A2892" s="117" t="s">
        <v>10797</v>
      </c>
      <c r="B2892" s="117" t="s">
        <v>10798</v>
      </c>
      <c r="C2892" s="117" t="s">
        <v>130</v>
      </c>
      <c r="D2892" s="117">
        <v>1</v>
      </c>
      <c r="E2892" s="117">
        <v>20</v>
      </c>
      <c r="F2892" s="117">
        <v>7.45</v>
      </c>
      <c r="G2892" s="117">
        <v>8.5</v>
      </c>
    </row>
    <row r="2893" spans="1:7" x14ac:dyDescent="0.35">
      <c r="A2893" s="117" t="s">
        <v>10799</v>
      </c>
      <c r="B2893" s="117" t="s">
        <v>10800</v>
      </c>
      <c r="C2893" s="117" t="s">
        <v>130</v>
      </c>
      <c r="D2893" s="117">
        <v>1</v>
      </c>
      <c r="E2893" s="117">
        <v>8</v>
      </c>
      <c r="F2893" s="117">
        <v>7.45</v>
      </c>
      <c r="G2893" s="117">
        <v>8.5</v>
      </c>
    </row>
    <row r="2894" spans="1:7" x14ac:dyDescent="0.35">
      <c r="A2894" s="117" t="s">
        <v>10801</v>
      </c>
      <c r="B2894" s="117" t="s">
        <v>10802</v>
      </c>
      <c r="C2894" s="117" t="s">
        <v>130</v>
      </c>
      <c r="D2894" s="117">
        <v>1</v>
      </c>
      <c r="E2894" s="117">
        <v>4</v>
      </c>
      <c r="F2894" s="117">
        <v>7.45</v>
      </c>
      <c r="G2894" s="117">
        <v>8.5</v>
      </c>
    </row>
    <row r="2895" spans="1:7" x14ac:dyDescent="0.35">
      <c r="A2895" s="117" t="s">
        <v>10803</v>
      </c>
      <c r="B2895" s="117" t="s">
        <v>10804</v>
      </c>
      <c r="C2895" s="117" t="s">
        <v>130</v>
      </c>
      <c r="D2895" s="117">
        <v>1</v>
      </c>
      <c r="E2895" s="117">
        <v>20</v>
      </c>
      <c r="F2895" s="117">
        <v>7.45</v>
      </c>
      <c r="G2895" s="117">
        <v>8.5</v>
      </c>
    </row>
    <row r="2896" spans="1:7" x14ac:dyDescent="0.35">
      <c r="A2896" s="117" t="s">
        <v>10805</v>
      </c>
      <c r="B2896" s="117" t="s">
        <v>10806</v>
      </c>
      <c r="C2896" s="117" t="s">
        <v>130</v>
      </c>
      <c r="D2896" s="117">
        <v>1</v>
      </c>
      <c r="E2896" s="117">
        <v>8</v>
      </c>
      <c r="F2896" s="117">
        <v>7.45</v>
      </c>
      <c r="G2896" s="117">
        <v>8.5</v>
      </c>
    </row>
    <row r="2897" spans="1:7" x14ac:dyDescent="0.35">
      <c r="A2897" s="117" t="s">
        <v>10807</v>
      </c>
      <c r="B2897" s="117" t="s">
        <v>10808</v>
      </c>
      <c r="C2897" s="117" t="s">
        <v>130</v>
      </c>
      <c r="D2897" s="117">
        <v>1</v>
      </c>
      <c r="E2897" s="117">
        <v>4</v>
      </c>
      <c r="F2897" s="117">
        <v>7.45</v>
      </c>
      <c r="G2897" s="117">
        <v>8.5</v>
      </c>
    </row>
    <row r="2898" spans="1:7" x14ac:dyDescent="0.35">
      <c r="A2898" s="117" t="s">
        <v>10809</v>
      </c>
      <c r="B2898" s="117" t="s">
        <v>10810</v>
      </c>
      <c r="C2898" s="117" t="s">
        <v>130</v>
      </c>
      <c r="D2898" s="117">
        <v>1</v>
      </c>
      <c r="E2898" s="117">
        <v>20</v>
      </c>
      <c r="F2898" s="117">
        <v>7.45</v>
      </c>
      <c r="G2898" s="117">
        <v>8.5</v>
      </c>
    </row>
    <row r="2899" spans="1:7" x14ac:dyDescent="0.35">
      <c r="A2899" s="117" t="s">
        <v>10811</v>
      </c>
      <c r="B2899" s="117" t="s">
        <v>10812</v>
      </c>
      <c r="C2899" s="117" t="s">
        <v>130</v>
      </c>
      <c r="D2899" s="117">
        <v>1</v>
      </c>
      <c r="E2899" s="117">
        <v>8</v>
      </c>
      <c r="F2899" s="117">
        <v>7.45</v>
      </c>
      <c r="G2899" s="117">
        <v>8.5</v>
      </c>
    </row>
    <row r="2900" spans="1:7" x14ac:dyDescent="0.35">
      <c r="A2900" s="117" t="s">
        <v>10813</v>
      </c>
      <c r="B2900" s="117" t="s">
        <v>10814</v>
      </c>
      <c r="C2900" s="117" t="s">
        <v>130</v>
      </c>
      <c r="D2900" s="117">
        <v>1</v>
      </c>
      <c r="E2900" s="117">
        <v>4</v>
      </c>
      <c r="F2900" s="117">
        <v>7.45</v>
      </c>
      <c r="G2900" s="117">
        <v>8.5</v>
      </c>
    </row>
    <row r="2901" spans="1:7" x14ac:dyDescent="0.35">
      <c r="A2901" s="117" t="s">
        <v>10815</v>
      </c>
      <c r="B2901" s="117" t="s">
        <v>10816</v>
      </c>
      <c r="C2901" s="117" t="s">
        <v>130</v>
      </c>
      <c r="D2901" s="117">
        <v>1</v>
      </c>
      <c r="E2901" s="117">
        <v>20</v>
      </c>
      <c r="F2901" s="117">
        <v>7.45</v>
      </c>
      <c r="G2901" s="117">
        <v>8.5</v>
      </c>
    </row>
    <row r="2902" spans="1:7" x14ac:dyDescent="0.35">
      <c r="A2902" s="117" t="s">
        <v>10817</v>
      </c>
      <c r="B2902" s="117" t="s">
        <v>10818</v>
      </c>
      <c r="C2902" s="117" t="s">
        <v>130</v>
      </c>
      <c r="D2902" s="117">
        <v>1</v>
      </c>
      <c r="E2902" s="117">
        <v>8</v>
      </c>
      <c r="F2902" s="117">
        <v>7.45</v>
      </c>
      <c r="G2902" s="117">
        <v>8.5</v>
      </c>
    </row>
    <row r="2903" spans="1:7" x14ac:dyDescent="0.35">
      <c r="A2903" s="117" t="s">
        <v>10819</v>
      </c>
      <c r="B2903" s="117" t="s">
        <v>10820</v>
      </c>
      <c r="C2903" s="117" t="s">
        <v>130</v>
      </c>
      <c r="D2903" s="117">
        <v>1</v>
      </c>
      <c r="E2903" s="117">
        <v>4</v>
      </c>
      <c r="F2903" s="117">
        <v>7.45</v>
      </c>
      <c r="G2903" s="117">
        <v>8.5</v>
      </c>
    </row>
    <row r="2904" spans="1:7" x14ac:dyDescent="0.35">
      <c r="A2904" s="117" t="s">
        <v>10821</v>
      </c>
      <c r="B2904" s="117" t="s">
        <v>10822</v>
      </c>
      <c r="C2904" s="117" t="s">
        <v>130</v>
      </c>
      <c r="D2904" s="117">
        <v>1</v>
      </c>
      <c r="E2904" s="117">
        <v>6</v>
      </c>
      <c r="F2904" s="117">
        <v>7.45</v>
      </c>
      <c r="G2904" s="117">
        <v>8.5</v>
      </c>
    </row>
    <row r="2905" spans="1:7" x14ac:dyDescent="0.35">
      <c r="A2905" s="117" t="s">
        <v>10823</v>
      </c>
      <c r="B2905" s="117" t="s">
        <v>10824</v>
      </c>
      <c r="C2905" s="117" t="s">
        <v>130</v>
      </c>
      <c r="D2905" s="117">
        <v>1</v>
      </c>
      <c r="E2905" s="117">
        <v>6</v>
      </c>
      <c r="F2905" s="117">
        <v>7.45</v>
      </c>
      <c r="G2905" s="117">
        <v>8.5</v>
      </c>
    </row>
    <row r="2906" spans="1:7" x14ac:dyDescent="0.35">
      <c r="A2906" s="117" t="s">
        <v>10825</v>
      </c>
      <c r="B2906" s="117" t="s">
        <v>10826</v>
      </c>
      <c r="C2906" s="117" t="s">
        <v>130</v>
      </c>
      <c r="D2906" s="117">
        <v>1</v>
      </c>
      <c r="E2906" s="117">
        <v>4</v>
      </c>
      <c r="F2906" s="117">
        <v>7.45</v>
      </c>
      <c r="G2906" s="117">
        <v>8.5</v>
      </c>
    </row>
    <row r="2907" spans="1:7" x14ac:dyDescent="0.35">
      <c r="A2907" s="117" t="s">
        <v>10827</v>
      </c>
      <c r="B2907" s="117" t="s">
        <v>10828</v>
      </c>
      <c r="C2907" s="117" t="s">
        <v>130</v>
      </c>
      <c r="D2907" s="117">
        <v>1</v>
      </c>
      <c r="E2907" s="117">
        <v>4</v>
      </c>
      <c r="F2907" s="117">
        <v>7.45</v>
      </c>
      <c r="G2907" s="117">
        <v>8.5</v>
      </c>
    </row>
    <row r="2908" spans="1:7" x14ac:dyDescent="0.35">
      <c r="A2908" s="117" t="s">
        <v>10829</v>
      </c>
      <c r="B2908" s="117" t="s">
        <v>10830</v>
      </c>
      <c r="C2908" s="117" t="s">
        <v>130</v>
      </c>
      <c r="D2908" s="117">
        <v>1</v>
      </c>
      <c r="E2908" s="117">
        <v>4</v>
      </c>
      <c r="F2908" s="117">
        <v>7.45</v>
      </c>
      <c r="G2908" s="117">
        <v>8.5</v>
      </c>
    </row>
    <row r="2909" spans="1:7" x14ac:dyDescent="0.35">
      <c r="A2909" s="117" t="s">
        <v>10831</v>
      </c>
      <c r="B2909" s="117" t="s">
        <v>10832</v>
      </c>
      <c r="C2909" s="117" t="s">
        <v>130</v>
      </c>
      <c r="D2909" s="117">
        <v>1</v>
      </c>
      <c r="E2909" s="117">
        <v>4</v>
      </c>
      <c r="F2909" s="117">
        <v>7.45</v>
      </c>
      <c r="G2909" s="117">
        <v>8.5</v>
      </c>
    </row>
    <row r="2910" spans="1:7" x14ac:dyDescent="0.35">
      <c r="A2910" s="117" t="s">
        <v>10833</v>
      </c>
      <c r="B2910" s="117" t="s">
        <v>10834</v>
      </c>
      <c r="C2910" s="117" t="s">
        <v>130</v>
      </c>
      <c r="D2910" s="117">
        <v>1</v>
      </c>
      <c r="E2910" s="117">
        <v>4</v>
      </c>
      <c r="F2910" s="117">
        <v>7.45</v>
      </c>
      <c r="G2910" s="117">
        <v>8.5</v>
      </c>
    </row>
    <row r="2911" spans="1:7" x14ac:dyDescent="0.35">
      <c r="A2911" s="117" t="s">
        <v>10835</v>
      </c>
      <c r="B2911" s="117" t="s">
        <v>10836</v>
      </c>
      <c r="C2911" s="117" t="s">
        <v>130</v>
      </c>
      <c r="D2911" s="117">
        <v>1</v>
      </c>
      <c r="E2911" s="117">
        <v>4</v>
      </c>
      <c r="F2911" s="117">
        <v>7.45</v>
      </c>
      <c r="G2911" s="117">
        <v>8.5</v>
      </c>
    </row>
    <row r="2912" spans="1:7" x14ac:dyDescent="0.35">
      <c r="A2912" s="117" t="s">
        <v>10837</v>
      </c>
      <c r="B2912" s="117" t="s">
        <v>10838</v>
      </c>
      <c r="C2912" s="117" t="s">
        <v>130</v>
      </c>
      <c r="D2912" s="117">
        <v>1</v>
      </c>
      <c r="E2912" s="117">
        <v>4</v>
      </c>
      <c r="F2912" s="117">
        <v>7.45</v>
      </c>
      <c r="G2912" s="117">
        <v>8.5</v>
      </c>
    </row>
    <row r="2913" spans="1:7" x14ac:dyDescent="0.35">
      <c r="A2913" s="117" t="s">
        <v>10839</v>
      </c>
      <c r="B2913" s="117" t="s">
        <v>10840</v>
      </c>
      <c r="C2913" s="117" t="s">
        <v>130</v>
      </c>
      <c r="D2913" s="117">
        <v>1</v>
      </c>
      <c r="E2913" s="117">
        <v>4</v>
      </c>
      <c r="F2913" s="117">
        <v>7.45</v>
      </c>
      <c r="G2913" s="117">
        <v>8.5</v>
      </c>
    </row>
    <row r="2914" spans="1:7" x14ac:dyDescent="0.35">
      <c r="A2914" s="117" t="s">
        <v>10841</v>
      </c>
      <c r="B2914" s="117" t="s">
        <v>10842</v>
      </c>
      <c r="C2914" s="117" t="s">
        <v>130</v>
      </c>
      <c r="D2914" s="117">
        <v>1</v>
      </c>
      <c r="E2914" s="117">
        <v>4</v>
      </c>
      <c r="F2914" s="117">
        <v>7.45</v>
      </c>
      <c r="G2914" s="117">
        <v>8.5</v>
      </c>
    </row>
    <row r="2915" spans="1:7" x14ac:dyDescent="0.35">
      <c r="A2915" s="117" t="s">
        <v>10843</v>
      </c>
      <c r="B2915" s="117" t="s">
        <v>10844</v>
      </c>
      <c r="C2915" s="117" t="s">
        <v>130</v>
      </c>
      <c r="D2915" s="117">
        <v>1</v>
      </c>
      <c r="E2915" s="117">
        <v>4</v>
      </c>
      <c r="F2915" s="117">
        <v>7.45</v>
      </c>
      <c r="G2915" s="117">
        <v>8.5</v>
      </c>
    </row>
    <row r="2916" spans="1:7" x14ac:dyDescent="0.35">
      <c r="A2916" s="117" t="s">
        <v>10845</v>
      </c>
      <c r="B2916" s="117" t="s">
        <v>10846</v>
      </c>
      <c r="C2916" s="117" t="s">
        <v>130</v>
      </c>
      <c r="D2916" s="117">
        <v>1</v>
      </c>
      <c r="E2916" s="117">
        <v>4</v>
      </c>
      <c r="F2916" s="117">
        <v>7.45</v>
      </c>
      <c r="G2916" s="117">
        <v>8.5</v>
      </c>
    </row>
    <row r="2917" spans="1:7" x14ac:dyDescent="0.35">
      <c r="A2917" s="117" t="s">
        <v>10847</v>
      </c>
      <c r="B2917" s="117" t="s">
        <v>10848</v>
      </c>
      <c r="C2917" s="117" t="s">
        <v>130</v>
      </c>
      <c r="D2917" s="117">
        <v>1</v>
      </c>
      <c r="E2917" s="117">
        <v>4</v>
      </c>
      <c r="F2917" s="117">
        <v>7.45</v>
      </c>
      <c r="G2917" s="117">
        <v>8.5</v>
      </c>
    </row>
    <row r="2918" spans="1:7" x14ac:dyDescent="0.35">
      <c r="A2918" s="117" t="s">
        <v>10849</v>
      </c>
      <c r="B2918" s="117" t="s">
        <v>10850</v>
      </c>
      <c r="C2918" s="117" t="s">
        <v>130</v>
      </c>
      <c r="D2918" s="117">
        <v>1</v>
      </c>
      <c r="E2918" s="117">
        <v>4</v>
      </c>
      <c r="F2918" s="117">
        <v>7.45</v>
      </c>
      <c r="G2918" s="117">
        <v>8.5</v>
      </c>
    </row>
    <row r="2919" spans="1:7" x14ac:dyDescent="0.35">
      <c r="A2919" s="117" t="s">
        <v>10851</v>
      </c>
      <c r="B2919" s="117" t="s">
        <v>10852</v>
      </c>
      <c r="C2919" s="117" t="s">
        <v>130</v>
      </c>
      <c r="D2919" s="117">
        <v>2</v>
      </c>
      <c r="E2919" s="117">
        <v>20</v>
      </c>
      <c r="F2919" s="117">
        <v>7.45</v>
      </c>
      <c r="G2919" s="117">
        <v>8.5</v>
      </c>
    </row>
    <row r="2920" spans="1:7" x14ac:dyDescent="0.35">
      <c r="A2920" s="117" t="s">
        <v>10853</v>
      </c>
      <c r="B2920" s="117" t="s">
        <v>10854</v>
      </c>
      <c r="C2920" s="117" t="s">
        <v>130</v>
      </c>
      <c r="D2920" s="117">
        <v>2</v>
      </c>
      <c r="E2920" s="117">
        <v>20</v>
      </c>
      <c r="F2920" s="117">
        <v>7.45</v>
      </c>
      <c r="G2920" s="117">
        <v>8.5</v>
      </c>
    </row>
    <row r="2921" spans="1:7" x14ac:dyDescent="0.35">
      <c r="A2921" s="117" t="s">
        <v>10855</v>
      </c>
      <c r="B2921" s="117" t="s">
        <v>10856</v>
      </c>
      <c r="C2921" s="117" t="s">
        <v>130</v>
      </c>
      <c r="D2921" s="117">
        <v>1</v>
      </c>
      <c r="E2921" s="117">
        <v>20</v>
      </c>
      <c r="F2921" s="117">
        <v>7.45</v>
      </c>
      <c r="G2921" s="117">
        <v>8.5</v>
      </c>
    </row>
    <row r="2922" spans="1:7" x14ac:dyDescent="0.35">
      <c r="A2922" s="117" t="s">
        <v>10857</v>
      </c>
      <c r="B2922" s="117" t="s">
        <v>10858</v>
      </c>
      <c r="C2922" s="117" t="s">
        <v>130</v>
      </c>
      <c r="D2922" s="117">
        <v>1</v>
      </c>
      <c r="E2922" s="117">
        <v>8</v>
      </c>
      <c r="F2922" s="117">
        <v>7.45</v>
      </c>
      <c r="G2922" s="117">
        <v>8.5</v>
      </c>
    </row>
    <row r="2923" spans="1:7" x14ac:dyDescent="0.35">
      <c r="A2923" s="117" t="s">
        <v>10859</v>
      </c>
      <c r="B2923" s="117" t="s">
        <v>10860</v>
      </c>
      <c r="C2923" s="117" t="s">
        <v>130</v>
      </c>
      <c r="D2923" s="117">
        <v>1</v>
      </c>
      <c r="E2923" s="117">
        <v>4</v>
      </c>
      <c r="F2923" s="117">
        <v>7.45</v>
      </c>
      <c r="G2923" s="117">
        <v>8.5</v>
      </c>
    </row>
    <row r="2924" spans="1:7" x14ac:dyDescent="0.35">
      <c r="A2924" s="117" t="s">
        <v>10861</v>
      </c>
      <c r="B2924" s="117" t="s">
        <v>10862</v>
      </c>
      <c r="C2924" s="117" t="s">
        <v>130</v>
      </c>
      <c r="D2924" s="117">
        <v>1</v>
      </c>
      <c r="E2924" s="117">
        <v>20</v>
      </c>
      <c r="F2924" s="117">
        <v>7.45</v>
      </c>
      <c r="G2924" s="117">
        <v>8.5</v>
      </c>
    </row>
    <row r="2925" spans="1:7" x14ac:dyDescent="0.35">
      <c r="A2925" s="117" t="s">
        <v>10863</v>
      </c>
      <c r="B2925" s="117" t="s">
        <v>10864</v>
      </c>
      <c r="C2925" s="117" t="s">
        <v>130</v>
      </c>
      <c r="D2925" s="117">
        <v>1</v>
      </c>
      <c r="E2925" s="117">
        <v>8</v>
      </c>
      <c r="F2925" s="117">
        <v>7.45</v>
      </c>
      <c r="G2925" s="117">
        <v>8.5</v>
      </c>
    </row>
    <row r="2926" spans="1:7" x14ac:dyDescent="0.35">
      <c r="A2926" s="117" t="s">
        <v>10865</v>
      </c>
      <c r="B2926" s="117" t="s">
        <v>10866</v>
      </c>
      <c r="C2926" s="117" t="s">
        <v>130</v>
      </c>
      <c r="D2926" s="117">
        <v>1</v>
      </c>
      <c r="E2926" s="117">
        <v>4</v>
      </c>
      <c r="F2926" s="117">
        <v>7.45</v>
      </c>
      <c r="G2926" s="117">
        <v>8.5</v>
      </c>
    </row>
    <row r="2927" spans="1:7" x14ac:dyDescent="0.35">
      <c r="A2927" s="117" t="s">
        <v>10867</v>
      </c>
      <c r="B2927" s="117" t="s">
        <v>10868</v>
      </c>
      <c r="C2927" s="117" t="s">
        <v>130</v>
      </c>
      <c r="D2927" s="117">
        <v>1</v>
      </c>
      <c r="E2927" s="117">
        <v>20</v>
      </c>
      <c r="F2927" s="117">
        <v>7.45</v>
      </c>
      <c r="G2927" s="117">
        <v>8.5</v>
      </c>
    </row>
    <row r="2928" spans="1:7" x14ac:dyDescent="0.35">
      <c r="A2928" s="117" t="s">
        <v>10869</v>
      </c>
      <c r="B2928" s="117" t="s">
        <v>10870</v>
      </c>
      <c r="C2928" s="117" t="s">
        <v>130</v>
      </c>
      <c r="D2928" s="117">
        <v>1</v>
      </c>
      <c r="E2928" s="117">
        <v>8</v>
      </c>
      <c r="F2928" s="117">
        <v>7.45</v>
      </c>
      <c r="G2928" s="117">
        <v>8.5</v>
      </c>
    </row>
    <row r="2929" spans="1:7" x14ac:dyDescent="0.35">
      <c r="A2929" s="117" t="s">
        <v>10871</v>
      </c>
      <c r="B2929" s="117" t="s">
        <v>10872</v>
      </c>
      <c r="C2929" s="117" t="s">
        <v>130</v>
      </c>
      <c r="D2929" s="117">
        <v>1</v>
      </c>
      <c r="E2929" s="117">
        <v>4</v>
      </c>
      <c r="F2929" s="117">
        <v>7.45</v>
      </c>
      <c r="G2929" s="117">
        <v>8.5</v>
      </c>
    </row>
    <row r="2930" spans="1:7" x14ac:dyDescent="0.35">
      <c r="A2930" s="117" t="s">
        <v>10873</v>
      </c>
      <c r="B2930" s="117" t="s">
        <v>10874</v>
      </c>
      <c r="C2930" s="117" t="s">
        <v>130</v>
      </c>
      <c r="D2930" s="117">
        <v>1</v>
      </c>
      <c r="E2930" s="117">
        <v>20</v>
      </c>
      <c r="F2930" s="117">
        <v>7.45</v>
      </c>
      <c r="G2930" s="117">
        <v>8.5</v>
      </c>
    </row>
    <row r="2931" spans="1:7" x14ac:dyDescent="0.35">
      <c r="A2931" s="117" t="s">
        <v>10875</v>
      </c>
      <c r="B2931" s="117" t="s">
        <v>10876</v>
      </c>
      <c r="C2931" s="117" t="s">
        <v>130</v>
      </c>
      <c r="D2931" s="117">
        <v>1</v>
      </c>
      <c r="E2931" s="117">
        <v>8</v>
      </c>
      <c r="F2931" s="117">
        <v>7.45</v>
      </c>
      <c r="G2931" s="117">
        <v>8.5</v>
      </c>
    </row>
    <row r="2932" spans="1:7" x14ac:dyDescent="0.35">
      <c r="A2932" s="117" t="s">
        <v>10877</v>
      </c>
      <c r="B2932" s="117" t="s">
        <v>10878</v>
      </c>
      <c r="C2932" s="117" t="s">
        <v>130</v>
      </c>
      <c r="D2932" s="117">
        <v>1</v>
      </c>
      <c r="E2932" s="117">
        <v>4</v>
      </c>
      <c r="F2932" s="117">
        <v>7.45</v>
      </c>
      <c r="G2932" s="117">
        <v>8.5</v>
      </c>
    </row>
    <row r="2933" spans="1:7" x14ac:dyDescent="0.35">
      <c r="A2933" s="117" t="s">
        <v>10879</v>
      </c>
      <c r="B2933" s="117" t="s">
        <v>10880</v>
      </c>
      <c r="C2933" s="117" t="s">
        <v>130</v>
      </c>
      <c r="D2933" s="117">
        <v>1</v>
      </c>
      <c r="E2933" s="117">
        <v>20</v>
      </c>
      <c r="F2933" s="117">
        <v>7.45</v>
      </c>
      <c r="G2933" s="117">
        <v>8.5</v>
      </c>
    </row>
    <row r="2934" spans="1:7" x14ac:dyDescent="0.35">
      <c r="A2934" s="117" t="s">
        <v>10881</v>
      </c>
      <c r="B2934" s="117" t="s">
        <v>10882</v>
      </c>
      <c r="C2934" s="117" t="s">
        <v>130</v>
      </c>
      <c r="D2934" s="117">
        <v>1</v>
      </c>
      <c r="E2934" s="117">
        <v>8</v>
      </c>
      <c r="F2934" s="117">
        <v>7.45</v>
      </c>
      <c r="G2934" s="117">
        <v>8.5</v>
      </c>
    </row>
    <row r="2935" spans="1:7" x14ac:dyDescent="0.35">
      <c r="A2935" s="117" t="s">
        <v>10883</v>
      </c>
      <c r="B2935" s="117" t="s">
        <v>10884</v>
      </c>
      <c r="C2935" s="117" t="s">
        <v>130</v>
      </c>
      <c r="D2935" s="117">
        <v>1</v>
      </c>
      <c r="E2935" s="117">
        <v>4</v>
      </c>
      <c r="F2935" s="117">
        <v>7.45</v>
      </c>
      <c r="G2935" s="117">
        <v>8.5</v>
      </c>
    </row>
    <row r="2936" spans="1:7" x14ac:dyDescent="0.35">
      <c r="A2936" s="117" t="s">
        <v>10885</v>
      </c>
      <c r="B2936" s="117" t="s">
        <v>10886</v>
      </c>
      <c r="C2936" s="117" t="s">
        <v>130</v>
      </c>
      <c r="D2936" s="117">
        <v>1</v>
      </c>
      <c r="E2936" s="117">
        <v>20</v>
      </c>
      <c r="F2936" s="117">
        <v>7.45</v>
      </c>
      <c r="G2936" s="117">
        <v>8.5</v>
      </c>
    </row>
    <row r="2937" spans="1:7" x14ac:dyDescent="0.35">
      <c r="A2937" s="117" t="s">
        <v>10887</v>
      </c>
      <c r="B2937" s="117" t="s">
        <v>10888</v>
      </c>
      <c r="C2937" s="117" t="s">
        <v>130</v>
      </c>
      <c r="D2937" s="117">
        <v>1</v>
      </c>
      <c r="E2937" s="117">
        <v>8</v>
      </c>
      <c r="F2937" s="117">
        <v>7.45</v>
      </c>
      <c r="G2937" s="117">
        <v>8.5</v>
      </c>
    </row>
    <row r="2938" spans="1:7" x14ac:dyDescent="0.35">
      <c r="A2938" s="117" t="s">
        <v>10889</v>
      </c>
      <c r="B2938" s="117" t="s">
        <v>10890</v>
      </c>
      <c r="C2938" s="117" t="s">
        <v>130</v>
      </c>
      <c r="D2938" s="117">
        <v>1</v>
      </c>
      <c r="E2938" s="117">
        <v>4</v>
      </c>
      <c r="F2938" s="117">
        <v>7.45</v>
      </c>
      <c r="G2938" s="117">
        <v>8.5</v>
      </c>
    </row>
    <row r="2939" spans="1:7" x14ac:dyDescent="0.35">
      <c r="A2939" s="117" t="s">
        <v>10891</v>
      </c>
      <c r="B2939" s="117" t="s">
        <v>10892</v>
      </c>
      <c r="C2939" s="117" t="s">
        <v>130</v>
      </c>
      <c r="D2939" s="117">
        <v>1</v>
      </c>
      <c r="E2939" s="117">
        <v>20</v>
      </c>
      <c r="F2939" s="117">
        <v>7.45</v>
      </c>
      <c r="G2939" s="117">
        <v>8.5</v>
      </c>
    </row>
    <row r="2940" spans="1:7" x14ac:dyDescent="0.35">
      <c r="A2940" s="117" t="s">
        <v>10893</v>
      </c>
      <c r="B2940" s="117" t="s">
        <v>10894</v>
      </c>
      <c r="C2940" s="117" t="s">
        <v>130</v>
      </c>
      <c r="D2940" s="117">
        <v>1</v>
      </c>
      <c r="E2940" s="117">
        <v>8</v>
      </c>
      <c r="F2940" s="117">
        <v>7.45</v>
      </c>
      <c r="G2940" s="117">
        <v>8.5</v>
      </c>
    </row>
    <row r="2941" spans="1:7" x14ac:dyDescent="0.35">
      <c r="A2941" s="117" t="s">
        <v>10895</v>
      </c>
      <c r="B2941" s="117" t="s">
        <v>10896</v>
      </c>
      <c r="C2941" s="117" t="s">
        <v>130</v>
      </c>
      <c r="D2941" s="117">
        <v>1</v>
      </c>
      <c r="E2941" s="117">
        <v>4</v>
      </c>
      <c r="F2941" s="117">
        <v>7.45</v>
      </c>
      <c r="G2941" s="117">
        <v>8.5</v>
      </c>
    </row>
    <row r="2942" spans="1:7" x14ac:dyDescent="0.35">
      <c r="A2942" s="117" t="s">
        <v>10897</v>
      </c>
      <c r="B2942" s="117" t="s">
        <v>10898</v>
      </c>
      <c r="C2942" s="117" t="s">
        <v>130</v>
      </c>
      <c r="D2942" s="117">
        <v>1</v>
      </c>
      <c r="E2942" s="117">
        <v>20</v>
      </c>
      <c r="F2942" s="117">
        <v>7.45</v>
      </c>
      <c r="G2942" s="117">
        <v>8.5</v>
      </c>
    </row>
    <row r="2943" spans="1:7" x14ac:dyDescent="0.35">
      <c r="A2943" s="117" t="s">
        <v>10899</v>
      </c>
      <c r="B2943" s="117" t="s">
        <v>10900</v>
      </c>
      <c r="C2943" s="117" t="s">
        <v>130</v>
      </c>
      <c r="D2943" s="117">
        <v>1</v>
      </c>
      <c r="E2943" s="117">
        <v>8</v>
      </c>
      <c r="F2943" s="117">
        <v>7.45</v>
      </c>
      <c r="G2943" s="117">
        <v>8.5</v>
      </c>
    </row>
    <row r="2944" spans="1:7" x14ac:dyDescent="0.35">
      <c r="A2944" s="117" t="s">
        <v>10901</v>
      </c>
      <c r="B2944" s="117" t="s">
        <v>10902</v>
      </c>
      <c r="C2944" s="117" t="s">
        <v>130</v>
      </c>
      <c r="D2944" s="117">
        <v>1</v>
      </c>
      <c r="E2944" s="117">
        <v>4</v>
      </c>
      <c r="F2944" s="117">
        <v>7.45</v>
      </c>
      <c r="G2944" s="117">
        <v>8.5</v>
      </c>
    </row>
    <row r="2945" spans="1:7" x14ac:dyDescent="0.35">
      <c r="A2945" s="117" t="s">
        <v>10903</v>
      </c>
      <c r="B2945" s="117" t="s">
        <v>10904</v>
      </c>
      <c r="C2945" s="117" t="s">
        <v>130</v>
      </c>
      <c r="D2945" s="117">
        <v>1</v>
      </c>
      <c r="E2945" s="117">
        <v>20</v>
      </c>
      <c r="F2945" s="117">
        <v>7.45</v>
      </c>
      <c r="G2945" s="117">
        <v>8.5</v>
      </c>
    </row>
    <row r="2946" spans="1:7" x14ac:dyDescent="0.35">
      <c r="A2946" s="117" t="s">
        <v>10905</v>
      </c>
      <c r="B2946" s="117" t="s">
        <v>10906</v>
      </c>
      <c r="C2946" s="117" t="s">
        <v>130</v>
      </c>
      <c r="D2946" s="117">
        <v>1</v>
      </c>
      <c r="E2946" s="117">
        <v>8</v>
      </c>
      <c r="F2946" s="117">
        <v>7.45</v>
      </c>
      <c r="G2946" s="117">
        <v>8.5</v>
      </c>
    </row>
    <row r="2947" spans="1:7" x14ac:dyDescent="0.35">
      <c r="A2947" s="117" t="s">
        <v>10907</v>
      </c>
      <c r="B2947" s="117" t="s">
        <v>10908</v>
      </c>
      <c r="C2947" s="117" t="s">
        <v>130</v>
      </c>
      <c r="D2947" s="117">
        <v>1</v>
      </c>
      <c r="E2947" s="117">
        <v>4</v>
      </c>
      <c r="F2947" s="117">
        <v>7.45</v>
      </c>
      <c r="G2947" s="117">
        <v>8.5</v>
      </c>
    </row>
    <row r="2948" spans="1:7" x14ac:dyDescent="0.35">
      <c r="A2948" s="117" t="s">
        <v>10909</v>
      </c>
      <c r="B2948" s="117" t="s">
        <v>10910</v>
      </c>
      <c r="C2948" s="117" t="s">
        <v>130</v>
      </c>
      <c r="D2948" s="117">
        <v>1</v>
      </c>
      <c r="E2948" s="117">
        <v>20</v>
      </c>
      <c r="F2948" s="117">
        <v>7.45</v>
      </c>
      <c r="G2948" s="117">
        <v>8.5</v>
      </c>
    </row>
    <row r="2949" spans="1:7" x14ac:dyDescent="0.35">
      <c r="A2949" s="117" t="s">
        <v>10911</v>
      </c>
      <c r="B2949" s="117" t="s">
        <v>10912</v>
      </c>
      <c r="C2949" s="117" t="s">
        <v>130</v>
      </c>
      <c r="D2949" s="117">
        <v>1</v>
      </c>
      <c r="E2949" s="117">
        <v>8</v>
      </c>
      <c r="F2949" s="117">
        <v>7.45</v>
      </c>
      <c r="G2949" s="117">
        <v>8.5</v>
      </c>
    </row>
    <row r="2950" spans="1:7" x14ac:dyDescent="0.35">
      <c r="A2950" s="117" t="s">
        <v>10913</v>
      </c>
      <c r="B2950" s="117" t="s">
        <v>10914</v>
      </c>
      <c r="C2950" s="117" t="s">
        <v>130</v>
      </c>
      <c r="D2950" s="117">
        <v>1</v>
      </c>
      <c r="E2950" s="117">
        <v>4</v>
      </c>
      <c r="F2950" s="117">
        <v>7.45</v>
      </c>
      <c r="G2950" s="117">
        <v>8.5</v>
      </c>
    </row>
    <row r="2951" spans="1:7" x14ac:dyDescent="0.35">
      <c r="A2951" s="117" t="s">
        <v>10915</v>
      </c>
      <c r="B2951" s="117" t="s">
        <v>10916</v>
      </c>
      <c r="C2951" s="117" t="s">
        <v>130</v>
      </c>
      <c r="D2951" s="117">
        <v>3</v>
      </c>
      <c r="E2951" s="117">
        <v>80</v>
      </c>
      <c r="F2951" s="117">
        <v>7.45</v>
      </c>
      <c r="G2951" s="117">
        <v>8.5</v>
      </c>
    </row>
    <row r="2952" spans="1:7" x14ac:dyDescent="0.35">
      <c r="A2952" s="117" t="s">
        <v>10917</v>
      </c>
      <c r="B2952" s="117" t="s">
        <v>10918</v>
      </c>
      <c r="C2952" s="117" t="s">
        <v>130</v>
      </c>
      <c r="D2952" s="117">
        <v>2</v>
      </c>
      <c r="E2952" s="117">
        <v>30</v>
      </c>
      <c r="F2952" s="117">
        <v>7.45</v>
      </c>
      <c r="G2952" s="117">
        <v>8.5</v>
      </c>
    </row>
    <row r="2953" spans="1:7" x14ac:dyDescent="0.35">
      <c r="A2953" s="117" t="s">
        <v>10919</v>
      </c>
      <c r="B2953" s="117" t="s">
        <v>10920</v>
      </c>
      <c r="C2953" s="117" t="s">
        <v>130</v>
      </c>
      <c r="D2953" s="117">
        <v>2</v>
      </c>
      <c r="E2953" s="117">
        <v>20</v>
      </c>
      <c r="F2953" s="117">
        <v>7.45</v>
      </c>
      <c r="G2953" s="117">
        <v>8.5</v>
      </c>
    </row>
    <row r="2954" spans="1:7" x14ac:dyDescent="0.35">
      <c r="A2954" s="117" t="s">
        <v>10921</v>
      </c>
      <c r="B2954" s="117" t="s">
        <v>10922</v>
      </c>
      <c r="C2954" s="117" t="s">
        <v>130</v>
      </c>
      <c r="D2954" s="117">
        <v>2</v>
      </c>
      <c r="E2954" s="117">
        <v>20</v>
      </c>
      <c r="F2954" s="117">
        <v>7.45</v>
      </c>
      <c r="G2954" s="117">
        <v>8.5</v>
      </c>
    </row>
    <row r="2955" spans="1:7" x14ac:dyDescent="0.35">
      <c r="A2955" s="117" t="s">
        <v>10923</v>
      </c>
      <c r="B2955" s="117" t="s">
        <v>10924</v>
      </c>
      <c r="C2955" s="117" t="s">
        <v>130</v>
      </c>
      <c r="D2955" s="117">
        <v>2</v>
      </c>
      <c r="E2955" s="117">
        <v>20</v>
      </c>
      <c r="F2955" s="117">
        <v>7.45</v>
      </c>
      <c r="G2955" s="117">
        <v>8.5</v>
      </c>
    </row>
    <row r="2956" spans="1:7" x14ac:dyDescent="0.35">
      <c r="A2956" s="117" t="s">
        <v>10925</v>
      </c>
      <c r="B2956" s="117" t="s">
        <v>10926</v>
      </c>
      <c r="C2956" s="117" t="s">
        <v>130</v>
      </c>
      <c r="D2956" s="117">
        <v>2</v>
      </c>
      <c r="E2956" s="117">
        <v>20</v>
      </c>
      <c r="F2956" s="117">
        <v>7.45</v>
      </c>
      <c r="G2956" s="117">
        <v>8.5</v>
      </c>
    </row>
    <row r="2957" spans="1:7" x14ac:dyDescent="0.35">
      <c r="A2957" s="117" t="s">
        <v>10927</v>
      </c>
      <c r="B2957" s="117" t="s">
        <v>10928</v>
      </c>
      <c r="C2957" s="117" t="s">
        <v>130</v>
      </c>
      <c r="D2957" s="117">
        <v>2</v>
      </c>
      <c r="E2957" s="117">
        <v>20</v>
      </c>
      <c r="F2957" s="117">
        <v>7.45</v>
      </c>
      <c r="G2957" s="117">
        <v>8.5</v>
      </c>
    </row>
    <row r="2958" spans="1:7" x14ac:dyDescent="0.35">
      <c r="A2958" s="117" t="s">
        <v>10929</v>
      </c>
      <c r="B2958" s="117" t="s">
        <v>10930</v>
      </c>
      <c r="C2958" s="117" t="s">
        <v>130</v>
      </c>
      <c r="D2958" s="117">
        <v>2</v>
      </c>
      <c r="E2958" s="117">
        <v>20</v>
      </c>
      <c r="F2958" s="117">
        <v>7.45</v>
      </c>
      <c r="G2958" s="117">
        <v>8.5</v>
      </c>
    </row>
    <row r="2959" spans="1:7" x14ac:dyDescent="0.35">
      <c r="A2959" s="117" t="s">
        <v>10931</v>
      </c>
      <c r="B2959" s="117" t="s">
        <v>10932</v>
      </c>
      <c r="C2959" s="117" t="s">
        <v>130</v>
      </c>
      <c r="D2959" s="117">
        <v>2</v>
      </c>
      <c r="E2959" s="117">
        <v>20</v>
      </c>
      <c r="F2959" s="117">
        <v>7.45</v>
      </c>
      <c r="G2959" s="117">
        <v>8.5</v>
      </c>
    </row>
    <row r="2960" spans="1:7" x14ac:dyDescent="0.35">
      <c r="A2960" s="117" t="s">
        <v>10933</v>
      </c>
      <c r="B2960" s="117" t="s">
        <v>10934</v>
      </c>
      <c r="C2960" s="117" t="s">
        <v>130</v>
      </c>
      <c r="D2960" s="117">
        <v>2</v>
      </c>
      <c r="E2960" s="117">
        <v>20</v>
      </c>
      <c r="F2960" s="117">
        <v>7.45</v>
      </c>
      <c r="G2960" s="117">
        <v>8.5</v>
      </c>
    </row>
    <row r="2961" spans="1:7" x14ac:dyDescent="0.35">
      <c r="A2961" s="117" t="s">
        <v>10935</v>
      </c>
      <c r="B2961" s="117" t="s">
        <v>10936</v>
      </c>
      <c r="C2961" s="117" t="s">
        <v>130</v>
      </c>
      <c r="D2961" s="117">
        <v>2</v>
      </c>
      <c r="E2961" s="117">
        <v>20</v>
      </c>
      <c r="F2961" s="117">
        <v>7.45</v>
      </c>
      <c r="G2961" s="117">
        <v>8.5</v>
      </c>
    </row>
    <row r="2962" spans="1:7" x14ac:dyDescent="0.35">
      <c r="A2962" s="117" t="s">
        <v>10937</v>
      </c>
      <c r="B2962" s="117" t="s">
        <v>10938</v>
      </c>
      <c r="C2962" s="117" t="s">
        <v>130</v>
      </c>
      <c r="D2962" s="117">
        <v>2</v>
      </c>
      <c r="E2962" s="117">
        <v>20</v>
      </c>
      <c r="F2962" s="117">
        <v>7.45</v>
      </c>
      <c r="G2962" s="117">
        <v>8.5</v>
      </c>
    </row>
    <row r="2963" spans="1:7" x14ac:dyDescent="0.35">
      <c r="A2963" s="117" t="s">
        <v>10939</v>
      </c>
      <c r="B2963" s="117" t="s">
        <v>10940</v>
      </c>
      <c r="C2963" s="117" t="s">
        <v>130</v>
      </c>
      <c r="D2963" s="117">
        <v>2</v>
      </c>
      <c r="E2963" s="117">
        <v>20</v>
      </c>
      <c r="F2963" s="117">
        <v>7.45</v>
      </c>
      <c r="G2963" s="117">
        <v>8.5</v>
      </c>
    </row>
    <row r="2964" spans="1:7" x14ac:dyDescent="0.35">
      <c r="A2964" s="117" t="s">
        <v>10941</v>
      </c>
      <c r="B2964" s="117" t="s">
        <v>10942</v>
      </c>
      <c r="C2964" s="117" t="s">
        <v>130</v>
      </c>
      <c r="D2964" s="117">
        <v>2</v>
      </c>
      <c r="E2964" s="117">
        <v>20</v>
      </c>
      <c r="F2964" s="117">
        <v>7.45</v>
      </c>
      <c r="G2964" s="117">
        <v>8.5</v>
      </c>
    </row>
    <row r="2965" spans="1:7" x14ac:dyDescent="0.35">
      <c r="A2965" s="117" t="s">
        <v>10943</v>
      </c>
      <c r="B2965" s="117" t="s">
        <v>10944</v>
      </c>
      <c r="C2965" s="117" t="s">
        <v>130</v>
      </c>
      <c r="D2965" s="117">
        <v>2</v>
      </c>
      <c r="E2965" s="117">
        <v>180</v>
      </c>
      <c r="F2965" s="117">
        <v>7.45</v>
      </c>
      <c r="G2965" s="117">
        <v>8.5</v>
      </c>
    </row>
    <row r="2966" spans="1:7" x14ac:dyDescent="0.35">
      <c r="A2966" s="117" t="s">
        <v>10945</v>
      </c>
      <c r="B2966" s="117" t="s">
        <v>10946</v>
      </c>
      <c r="C2966" s="117" t="s">
        <v>130</v>
      </c>
      <c r="D2966" s="117">
        <v>2</v>
      </c>
      <c r="E2966" s="117">
        <v>60</v>
      </c>
      <c r="F2966" s="117">
        <v>7.45</v>
      </c>
      <c r="G2966" s="117">
        <v>8.5</v>
      </c>
    </row>
    <row r="2967" spans="1:7" x14ac:dyDescent="0.35">
      <c r="A2967" s="117" t="s">
        <v>10947</v>
      </c>
      <c r="B2967" s="117" t="s">
        <v>10948</v>
      </c>
      <c r="C2967" s="117" t="s">
        <v>130</v>
      </c>
      <c r="D2967" s="117">
        <v>2</v>
      </c>
      <c r="E2967" s="117">
        <v>20</v>
      </c>
      <c r="F2967" s="117">
        <v>7.45</v>
      </c>
      <c r="G2967" s="117">
        <v>8.5</v>
      </c>
    </row>
    <row r="2968" spans="1:7" x14ac:dyDescent="0.35">
      <c r="A2968" s="117" t="s">
        <v>10949</v>
      </c>
      <c r="B2968" s="117" t="s">
        <v>10950</v>
      </c>
      <c r="C2968" s="117" t="s">
        <v>130</v>
      </c>
      <c r="D2968" s="117">
        <v>2</v>
      </c>
      <c r="E2968" s="117">
        <v>20</v>
      </c>
      <c r="F2968" s="117">
        <v>7.45</v>
      </c>
      <c r="G2968" s="117">
        <v>8.5</v>
      </c>
    </row>
    <row r="2969" spans="1:7" x14ac:dyDescent="0.35">
      <c r="A2969" s="117" t="s">
        <v>10951</v>
      </c>
      <c r="B2969" s="117" t="s">
        <v>10952</v>
      </c>
      <c r="C2969" s="117" t="s">
        <v>130</v>
      </c>
      <c r="D2969" s="117">
        <v>2</v>
      </c>
      <c r="E2969" s="117">
        <v>60</v>
      </c>
      <c r="F2969" s="117">
        <v>7.45</v>
      </c>
      <c r="G2969" s="117">
        <v>8.5</v>
      </c>
    </row>
    <row r="2970" spans="1:7" x14ac:dyDescent="0.35">
      <c r="A2970" s="117" t="s">
        <v>10953</v>
      </c>
      <c r="B2970" s="117" t="s">
        <v>10954</v>
      </c>
      <c r="C2970" s="117" t="s">
        <v>130</v>
      </c>
      <c r="D2970" s="117">
        <v>2</v>
      </c>
      <c r="E2970" s="117">
        <v>20</v>
      </c>
      <c r="F2970" s="117">
        <v>7.45</v>
      </c>
      <c r="G2970" s="117">
        <v>8.5</v>
      </c>
    </row>
    <row r="2971" spans="1:7" x14ac:dyDescent="0.35">
      <c r="A2971" s="117" t="s">
        <v>10955</v>
      </c>
      <c r="B2971" s="117" t="s">
        <v>10956</v>
      </c>
      <c r="C2971" s="117" t="s">
        <v>130</v>
      </c>
      <c r="D2971" s="117">
        <v>2</v>
      </c>
      <c r="E2971" s="117">
        <v>30</v>
      </c>
      <c r="F2971" s="117">
        <v>7.45</v>
      </c>
      <c r="G2971" s="117">
        <v>8.5</v>
      </c>
    </row>
    <row r="2972" spans="1:7" x14ac:dyDescent="0.35">
      <c r="A2972" s="117" t="s">
        <v>10957</v>
      </c>
      <c r="B2972" s="117" t="s">
        <v>10958</v>
      </c>
      <c r="C2972" s="117" t="s">
        <v>130</v>
      </c>
      <c r="D2972" s="117">
        <v>2</v>
      </c>
      <c r="E2972" s="117">
        <v>20</v>
      </c>
      <c r="F2972" s="117">
        <v>7.45</v>
      </c>
      <c r="G2972" s="117">
        <v>8.5</v>
      </c>
    </row>
    <row r="2973" spans="1:7" x14ac:dyDescent="0.35">
      <c r="A2973" s="117" t="s">
        <v>10959</v>
      </c>
      <c r="B2973" s="117" t="s">
        <v>10960</v>
      </c>
      <c r="C2973" s="117" t="s">
        <v>130</v>
      </c>
      <c r="D2973" s="117">
        <v>2</v>
      </c>
      <c r="E2973" s="117">
        <v>30</v>
      </c>
      <c r="F2973" s="117">
        <v>7.45</v>
      </c>
      <c r="G2973" s="117">
        <v>8.5</v>
      </c>
    </row>
    <row r="2974" spans="1:7" x14ac:dyDescent="0.35">
      <c r="A2974" s="117" t="s">
        <v>10961</v>
      </c>
      <c r="B2974" s="117" t="s">
        <v>10962</v>
      </c>
      <c r="C2974" s="117" t="s">
        <v>130</v>
      </c>
      <c r="D2974" s="117">
        <v>1</v>
      </c>
      <c r="E2974" s="117">
        <v>6</v>
      </c>
      <c r="F2974" s="117">
        <v>7.45</v>
      </c>
      <c r="G2974" s="117">
        <v>8.5</v>
      </c>
    </row>
    <row r="2975" spans="1:7" x14ac:dyDescent="0.35">
      <c r="A2975" s="117" t="s">
        <v>10963</v>
      </c>
      <c r="B2975" s="117" t="s">
        <v>10964</v>
      </c>
      <c r="C2975" s="117" t="s">
        <v>130</v>
      </c>
      <c r="D2975" s="117">
        <v>2</v>
      </c>
      <c r="E2975" s="117">
        <v>40</v>
      </c>
      <c r="F2975" s="117">
        <v>7.45</v>
      </c>
      <c r="G2975" s="117">
        <v>8.5</v>
      </c>
    </row>
    <row r="2976" spans="1:7" x14ac:dyDescent="0.35">
      <c r="A2976" s="117" t="s">
        <v>10965</v>
      </c>
      <c r="B2976" s="117" t="s">
        <v>10966</v>
      </c>
      <c r="C2976" s="117" t="s">
        <v>130</v>
      </c>
      <c r="D2976" s="117">
        <v>1</v>
      </c>
      <c r="E2976" s="117">
        <v>24</v>
      </c>
      <c r="F2976" s="117">
        <v>7.45</v>
      </c>
      <c r="G2976" s="117">
        <v>8.5</v>
      </c>
    </row>
    <row r="2977" spans="1:7" x14ac:dyDescent="0.35">
      <c r="A2977" s="117" t="s">
        <v>10967</v>
      </c>
      <c r="B2977" s="117" t="s">
        <v>10968</v>
      </c>
      <c r="C2977" s="117" t="s">
        <v>130</v>
      </c>
      <c r="D2977" s="117">
        <v>2</v>
      </c>
      <c r="E2977" s="117">
        <v>20</v>
      </c>
      <c r="F2977" s="117">
        <v>7.45</v>
      </c>
      <c r="G2977" s="117">
        <v>8.5</v>
      </c>
    </row>
    <row r="2978" spans="1:7" x14ac:dyDescent="0.35">
      <c r="A2978" s="117" t="s">
        <v>10969</v>
      </c>
      <c r="B2978" s="117" t="s">
        <v>10970</v>
      </c>
      <c r="C2978" s="117" t="s">
        <v>130</v>
      </c>
      <c r="D2978" s="117">
        <v>2</v>
      </c>
      <c r="E2978" s="117">
        <v>20</v>
      </c>
      <c r="F2978" s="117">
        <v>7.45</v>
      </c>
      <c r="G2978" s="117">
        <v>8.5</v>
      </c>
    </row>
    <row r="2979" spans="1:7" x14ac:dyDescent="0.35">
      <c r="A2979" s="117" t="s">
        <v>10971</v>
      </c>
      <c r="B2979" s="117" t="s">
        <v>10972</v>
      </c>
      <c r="C2979" s="117" t="s">
        <v>130</v>
      </c>
      <c r="D2979" s="117">
        <v>2</v>
      </c>
      <c r="E2979" s="117">
        <v>20</v>
      </c>
      <c r="F2979" s="117">
        <v>7.45</v>
      </c>
      <c r="G2979" s="117">
        <v>8.5</v>
      </c>
    </row>
    <row r="2980" spans="1:7" x14ac:dyDescent="0.35">
      <c r="A2980" s="117" t="s">
        <v>10973</v>
      </c>
      <c r="B2980" s="117" t="s">
        <v>10974</v>
      </c>
      <c r="C2980" s="117" t="s">
        <v>130</v>
      </c>
      <c r="D2980" s="117">
        <v>2</v>
      </c>
      <c r="E2980" s="117">
        <v>20</v>
      </c>
      <c r="F2980" s="117">
        <v>7.45</v>
      </c>
      <c r="G2980" s="117">
        <v>8.5</v>
      </c>
    </row>
    <row r="2981" spans="1:7" x14ac:dyDescent="0.35">
      <c r="A2981" s="117" t="s">
        <v>10975</v>
      </c>
      <c r="B2981" s="117" t="s">
        <v>10976</v>
      </c>
      <c r="C2981" s="117" t="s">
        <v>130</v>
      </c>
      <c r="D2981" s="117">
        <v>2</v>
      </c>
      <c r="E2981" s="117">
        <v>20</v>
      </c>
      <c r="F2981" s="117">
        <v>7.45</v>
      </c>
      <c r="G2981" s="117">
        <v>8.5</v>
      </c>
    </row>
    <row r="2982" spans="1:7" x14ac:dyDescent="0.35">
      <c r="A2982" s="117" t="s">
        <v>10977</v>
      </c>
      <c r="B2982" s="117" t="s">
        <v>10978</v>
      </c>
      <c r="C2982" s="117" t="s">
        <v>130</v>
      </c>
      <c r="D2982" s="117">
        <v>2</v>
      </c>
      <c r="E2982" s="117">
        <v>30</v>
      </c>
      <c r="F2982" s="117">
        <v>7.45</v>
      </c>
      <c r="G2982" s="117">
        <v>8.5</v>
      </c>
    </row>
    <row r="2983" spans="1:7" x14ac:dyDescent="0.35">
      <c r="A2983" s="117" t="s">
        <v>10979</v>
      </c>
      <c r="B2983" s="117" t="s">
        <v>10980</v>
      </c>
      <c r="C2983" s="117" t="s">
        <v>130</v>
      </c>
      <c r="D2983" s="117">
        <v>3</v>
      </c>
      <c r="E2983" s="117">
        <v>200</v>
      </c>
      <c r="F2983" s="117">
        <v>7.45</v>
      </c>
      <c r="G2983" s="117">
        <v>8.5</v>
      </c>
    </row>
    <row r="2984" spans="1:7" x14ac:dyDescent="0.35">
      <c r="A2984" s="117" t="s">
        <v>10981</v>
      </c>
      <c r="B2984" s="117" t="s">
        <v>10982</v>
      </c>
      <c r="C2984" s="117" t="s">
        <v>130</v>
      </c>
      <c r="D2984" s="117">
        <v>1</v>
      </c>
      <c r="E2984" s="117">
        <v>8</v>
      </c>
      <c r="F2984" s="117">
        <v>7.45</v>
      </c>
      <c r="G2984" s="117">
        <v>8.5</v>
      </c>
    </row>
    <row r="2985" spans="1:7" x14ac:dyDescent="0.35">
      <c r="A2985" s="117" t="s">
        <v>10983</v>
      </c>
      <c r="B2985" s="117" t="s">
        <v>10984</v>
      </c>
      <c r="C2985" s="117" t="s">
        <v>130</v>
      </c>
      <c r="D2985" s="117">
        <v>3</v>
      </c>
      <c r="E2985" s="117">
        <v>140</v>
      </c>
      <c r="F2985" s="117">
        <v>7.45</v>
      </c>
      <c r="G2985" s="117">
        <v>8.5</v>
      </c>
    </row>
    <row r="2986" spans="1:7" x14ac:dyDescent="0.35">
      <c r="A2986" s="117" t="s">
        <v>10985</v>
      </c>
      <c r="B2986" s="117" t="s">
        <v>10986</v>
      </c>
      <c r="C2986" s="117" t="s">
        <v>130</v>
      </c>
      <c r="D2986" s="117">
        <v>2</v>
      </c>
      <c r="E2986" s="117">
        <v>60</v>
      </c>
      <c r="F2986" s="117">
        <v>7.45</v>
      </c>
      <c r="G2986" s="117">
        <v>8.5</v>
      </c>
    </row>
    <row r="2987" spans="1:7" x14ac:dyDescent="0.35">
      <c r="A2987" s="117" t="s">
        <v>10987</v>
      </c>
      <c r="B2987" s="117" t="s">
        <v>10988</v>
      </c>
      <c r="C2987" s="117" t="s">
        <v>130</v>
      </c>
      <c r="D2987" s="117">
        <v>2</v>
      </c>
      <c r="E2987" s="117">
        <v>50</v>
      </c>
      <c r="F2987" s="117">
        <v>7.45</v>
      </c>
      <c r="G2987" s="117">
        <v>8.5</v>
      </c>
    </row>
    <row r="2988" spans="1:7" x14ac:dyDescent="0.35">
      <c r="A2988" s="117" t="s">
        <v>10989</v>
      </c>
      <c r="B2988" s="117" t="s">
        <v>10990</v>
      </c>
      <c r="C2988" s="117" t="s">
        <v>130</v>
      </c>
      <c r="D2988" s="117">
        <v>2</v>
      </c>
      <c r="E2988" s="117">
        <v>20</v>
      </c>
      <c r="F2988" s="117">
        <v>7.45</v>
      </c>
      <c r="G2988" s="117">
        <v>8.5</v>
      </c>
    </row>
    <row r="2989" spans="1:7" x14ac:dyDescent="0.35">
      <c r="A2989" s="117" t="s">
        <v>10991</v>
      </c>
      <c r="B2989" s="117" t="s">
        <v>10992</v>
      </c>
      <c r="C2989" s="117" t="s">
        <v>130</v>
      </c>
      <c r="D2989" s="117">
        <v>2</v>
      </c>
      <c r="E2989" s="117">
        <v>10</v>
      </c>
      <c r="F2989" s="117">
        <v>7.45</v>
      </c>
      <c r="G2989" s="117">
        <v>8.5</v>
      </c>
    </row>
    <row r="2990" spans="1:7" x14ac:dyDescent="0.35">
      <c r="A2990" s="117" t="s">
        <v>10993</v>
      </c>
      <c r="B2990" s="117" t="s">
        <v>10994</v>
      </c>
      <c r="C2990" s="117" t="s">
        <v>130</v>
      </c>
      <c r="D2990" s="117">
        <v>1</v>
      </c>
      <c r="E2990" s="117">
        <v>20</v>
      </c>
      <c r="F2990" s="117">
        <v>7.45</v>
      </c>
      <c r="G2990" s="117">
        <v>8.5</v>
      </c>
    </row>
    <row r="2991" spans="1:7" x14ac:dyDescent="0.35">
      <c r="A2991" s="117" t="s">
        <v>10995</v>
      </c>
      <c r="B2991" s="117" t="s">
        <v>10996</v>
      </c>
      <c r="C2991" s="117" t="s">
        <v>130</v>
      </c>
      <c r="D2991" s="117">
        <v>1</v>
      </c>
      <c r="E2991" s="117">
        <v>8</v>
      </c>
      <c r="F2991" s="117">
        <v>7.45</v>
      </c>
      <c r="G2991" s="117">
        <v>8.5</v>
      </c>
    </row>
    <row r="2992" spans="1:7" x14ac:dyDescent="0.35">
      <c r="A2992" s="117" t="s">
        <v>10997</v>
      </c>
      <c r="B2992" s="117" t="s">
        <v>10998</v>
      </c>
      <c r="C2992" s="117" t="s">
        <v>130</v>
      </c>
      <c r="D2992" s="117">
        <v>1</v>
      </c>
      <c r="E2992" s="117">
        <v>4</v>
      </c>
      <c r="F2992" s="117">
        <v>7.45</v>
      </c>
      <c r="G2992" s="117">
        <v>8.5</v>
      </c>
    </row>
    <row r="2993" spans="1:7" x14ac:dyDescent="0.35">
      <c r="A2993" s="117" t="s">
        <v>10999</v>
      </c>
      <c r="B2993" s="117" t="s">
        <v>11000</v>
      </c>
      <c r="C2993" s="117" t="s">
        <v>130</v>
      </c>
      <c r="D2993" s="117">
        <v>1</v>
      </c>
      <c r="E2993" s="117">
        <v>20</v>
      </c>
      <c r="F2993" s="117">
        <v>7.45</v>
      </c>
      <c r="G2993" s="117">
        <v>8.5</v>
      </c>
    </row>
    <row r="2994" spans="1:7" x14ac:dyDescent="0.35">
      <c r="A2994" s="117" t="s">
        <v>11001</v>
      </c>
      <c r="B2994" s="117" t="s">
        <v>11002</v>
      </c>
      <c r="C2994" s="117" t="s">
        <v>130</v>
      </c>
      <c r="D2994" s="117">
        <v>1</v>
      </c>
      <c r="E2994" s="117">
        <v>20</v>
      </c>
      <c r="F2994" s="117">
        <v>7.45</v>
      </c>
      <c r="G2994" s="117">
        <v>8.5</v>
      </c>
    </row>
    <row r="2995" spans="1:7" x14ac:dyDescent="0.35">
      <c r="A2995" s="117" t="s">
        <v>11003</v>
      </c>
      <c r="B2995" s="117" t="s">
        <v>11004</v>
      </c>
      <c r="C2995" s="117" t="s">
        <v>130</v>
      </c>
      <c r="D2995" s="117">
        <v>1</v>
      </c>
      <c r="E2995" s="117">
        <v>10</v>
      </c>
      <c r="F2995" s="117">
        <v>7.45</v>
      </c>
      <c r="G2995" s="117">
        <v>8.5</v>
      </c>
    </row>
    <row r="2996" spans="1:7" x14ac:dyDescent="0.35">
      <c r="A2996" s="117" t="s">
        <v>11005</v>
      </c>
      <c r="B2996" s="117" t="s">
        <v>11006</v>
      </c>
      <c r="C2996" s="117" t="s">
        <v>130</v>
      </c>
      <c r="D2996" s="117">
        <v>1</v>
      </c>
      <c r="E2996" s="117">
        <v>10</v>
      </c>
      <c r="F2996" s="117">
        <v>7.45</v>
      </c>
      <c r="G2996" s="117">
        <v>8.5</v>
      </c>
    </row>
    <row r="2997" spans="1:7" x14ac:dyDescent="0.35">
      <c r="A2997" s="117" t="s">
        <v>11007</v>
      </c>
      <c r="B2997" s="117" t="s">
        <v>11008</v>
      </c>
      <c r="C2997" s="117" t="s">
        <v>130</v>
      </c>
      <c r="D2997" s="117">
        <v>1</v>
      </c>
      <c r="E2997" s="117">
        <v>25</v>
      </c>
      <c r="F2997" s="117">
        <v>7.45</v>
      </c>
      <c r="G2997" s="117">
        <v>8.5</v>
      </c>
    </row>
    <row r="2998" spans="1:7" x14ac:dyDescent="0.35">
      <c r="A2998" s="117" t="s">
        <v>11009</v>
      </c>
      <c r="B2998" s="117" t="s">
        <v>11010</v>
      </c>
      <c r="C2998" s="117" t="s">
        <v>130</v>
      </c>
      <c r="D2998" s="117">
        <v>2</v>
      </c>
      <c r="E2998" s="117">
        <v>4</v>
      </c>
      <c r="F2998" s="117">
        <v>7.45</v>
      </c>
      <c r="G2998" s="117">
        <v>8.5</v>
      </c>
    </row>
    <row r="2999" spans="1:7" x14ac:dyDescent="0.35">
      <c r="A2999" s="117" t="s">
        <v>11011</v>
      </c>
      <c r="B2999" s="117" t="s">
        <v>11012</v>
      </c>
      <c r="C2999" s="117" t="s">
        <v>130</v>
      </c>
      <c r="D2999" s="117">
        <v>2</v>
      </c>
      <c r="E2999" s="117">
        <v>20</v>
      </c>
      <c r="F2999" s="117">
        <v>7.45</v>
      </c>
      <c r="G2999" s="117">
        <v>8.5</v>
      </c>
    </row>
    <row r="3000" spans="1:7" x14ac:dyDescent="0.35">
      <c r="A3000" s="117" t="s">
        <v>11013</v>
      </c>
      <c r="B3000" s="117" t="s">
        <v>11014</v>
      </c>
      <c r="C3000" s="117" t="s">
        <v>130</v>
      </c>
      <c r="D3000" s="117">
        <v>1</v>
      </c>
      <c r="E3000" s="117">
        <v>100</v>
      </c>
      <c r="F3000" s="117">
        <v>7.45</v>
      </c>
      <c r="G3000" s="117">
        <v>8.5</v>
      </c>
    </row>
    <row r="3001" spans="1:7" x14ac:dyDescent="0.35">
      <c r="A3001" s="117" t="s">
        <v>11015</v>
      </c>
      <c r="B3001" s="117" t="s">
        <v>11016</v>
      </c>
      <c r="C3001" s="117" t="s">
        <v>130</v>
      </c>
      <c r="D3001" s="117">
        <v>1</v>
      </c>
      <c r="E3001" s="117">
        <v>80</v>
      </c>
      <c r="F3001" s="117">
        <v>7.45</v>
      </c>
      <c r="G3001" s="117">
        <v>8.5</v>
      </c>
    </row>
    <row r="3002" spans="1:7" x14ac:dyDescent="0.35">
      <c r="A3002" s="117" t="s">
        <v>11017</v>
      </c>
      <c r="B3002" s="117" t="s">
        <v>11018</v>
      </c>
      <c r="C3002" s="117" t="s">
        <v>130</v>
      </c>
      <c r="D3002" s="117">
        <v>1</v>
      </c>
      <c r="E3002" s="117">
        <v>6</v>
      </c>
      <c r="F3002" s="117">
        <v>7.45</v>
      </c>
      <c r="G3002" s="117">
        <v>8.5</v>
      </c>
    </row>
    <row r="3003" spans="1:7" x14ac:dyDescent="0.35">
      <c r="A3003" s="117" t="s">
        <v>11019</v>
      </c>
      <c r="B3003" s="117" t="s">
        <v>11020</v>
      </c>
      <c r="C3003" s="117" t="s">
        <v>130</v>
      </c>
      <c r="D3003" s="117">
        <v>1</v>
      </c>
      <c r="E3003" s="117">
        <v>100</v>
      </c>
      <c r="F3003" s="117">
        <v>7.45</v>
      </c>
      <c r="G3003" s="117">
        <v>8.5</v>
      </c>
    </row>
    <row r="3004" spans="1:7" x14ac:dyDescent="0.35">
      <c r="A3004" s="117" t="s">
        <v>11021</v>
      </c>
      <c r="B3004" s="117" t="s">
        <v>11022</v>
      </c>
      <c r="C3004" s="117" t="s">
        <v>130</v>
      </c>
      <c r="D3004" s="117">
        <v>1</v>
      </c>
      <c r="E3004" s="117">
        <v>60</v>
      </c>
      <c r="F3004" s="117">
        <v>7.45</v>
      </c>
      <c r="G3004" s="117">
        <v>8.5</v>
      </c>
    </row>
    <row r="3005" spans="1:7" x14ac:dyDescent="0.35">
      <c r="A3005" s="117" t="s">
        <v>11023</v>
      </c>
      <c r="B3005" s="117" t="s">
        <v>11024</v>
      </c>
      <c r="C3005" s="117" t="s">
        <v>130</v>
      </c>
      <c r="D3005" s="117">
        <v>2</v>
      </c>
      <c r="E3005" s="117">
        <v>6</v>
      </c>
      <c r="F3005" s="117">
        <v>7.45</v>
      </c>
      <c r="G3005" s="117">
        <v>8.5</v>
      </c>
    </row>
    <row r="3006" spans="1:7" x14ac:dyDescent="0.35">
      <c r="A3006" s="117" t="s">
        <v>11025</v>
      </c>
      <c r="B3006" s="117" t="s">
        <v>11026</v>
      </c>
      <c r="C3006" s="117" t="s">
        <v>130</v>
      </c>
      <c r="D3006" s="117">
        <v>2</v>
      </c>
      <c r="E3006" s="117">
        <v>6</v>
      </c>
      <c r="F3006" s="117">
        <v>7.45</v>
      </c>
      <c r="G3006" s="117">
        <v>8.5</v>
      </c>
    </row>
    <row r="3007" spans="1:7" x14ac:dyDescent="0.35">
      <c r="A3007" s="117" t="s">
        <v>11027</v>
      </c>
      <c r="B3007" s="117" t="s">
        <v>11028</v>
      </c>
      <c r="C3007" s="117" t="s">
        <v>130</v>
      </c>
      <c r="D3007" s="117">
        <v>2</v>
      </c>
      <c r="E3007" s="117">
        <v>120</v>
      </c>
      <c r="F3007" s="117">
        <v>7.45</v>
      </c>
      <c r="G3007" s="117">
        <v>8.5</v>
      </c>
    </row>
    <row r="3008" spans="1:7" x14ac:dyDescent="0.35">
      <c r="A3008" s="117" t="s">
        <v>11029</v>
      </c>
      <c r="B3008" s="117" t="s">
        <v>11030</v>
      </c>
      <c r="C3008" s="117" t="s">
        <v>130</v>
      </c>
      <c r="D3008" s="117">
        <v>2</v>
      </c>
      <c r="E3008" s="117">
        <v>90</v>
      </c>
      <c r="F3008" s="117">
        <v>7.45</v>
      </c>
      <c r="G3008" s="117">
        <v>8.5</v>
      </c>
    </row>
    <row r="3009" spans="1:7" x14ac:dyDescent="0.35">
      <c r="A3009" s="117" t="s">
        <v>11031</v>
      </c>
      <c r="B3009" s="117" t="s">
        <v>11032</v>
      </c>
      <c r="C3009" s="117" t="s">
        <v>130</v>
      </c>
      <c r="D3009" s="117">
        <v>1</v>
      </c>
      <c r="E3009" s="117">
        <v>60</v>
      </c>
      <c r="F3009" s="117">
        <v>7.45</v>
      </c>
      <c r="G3009" s="117">
        <v>8.5</v>
      </c>
    </row>
    <row r="3010" spans="1:7" x14ac:dyDescent="0.35">
      <c r="A3010" s="117" t="s">
        <v>11033</v>
      </c>
      <c r="B3010" s="117" t="s">
        <v>11034</v>
      </c>
      <c r="C3010" s="117" t="s">
        <v>130</v>
      </c>
      <c r="D3010" s="117">
        <v>1</v>
      </c>
      <c r="E3010" s="117">
        <v>10</v>
      </c>
      <c r="F3010" s="117">
        <v>7.45</v>
      </c>
      <c r="G3010" s="117">
        <v>8.5</v>
      </c>
    </row>
    <row r="3011" spans="1:7" x14ac:dyDescent="0.35">
      <c r="A3011" s="117" t="s">
        <v>11035</v>
      </c>
      <c r="B3011" s="117" t="s">
        <v>11036</v>
      </c>
      <c r="C3011" s="117" t="s">
        <v>130</v>
      </c>
      <c r="D3011" s="117">
        <v>1</v>
      </c>
      <c r="E3011" s="117">
        <v>12</v>
      </c>
      <c r="F3011" s="117">
        <v>7.45</v>
      </c>
      <c r="G3011" s="117">
        <v>8.5</v>
      </c>
    </row>
    <row r="3012" spans="1:7" x14ac:dyDescent="0.35">
      <c r="A3012" s="117" t="s">
        <v>11037</v>
      </c>
      <c r="B3012" s="117" t="s">
        <v>11038</v>
      </c>
      <c r="C3012" s="117" t="s">
        <v>130</v>
      </c>
      <c r="D3012" s="117">
        <v>3</v>
      </c>
      <c r="E3012" s="117">
        <v>20</v>
      </c>
      <c r="F3012" s="117">
        <v>7.45</v>
      </c>
      <c r="G3012" s="117">
        <v>8.5</v>
      </c>
    </row>
    <row r="3013" spans="1:7" x14ac:dyDescent="0.35">
      <c r="A3013" s="117" t="s">
        <v>11039</v>
      </c>
      <c r="B3013" s="117" t="s">
        <v>11040</v>
      </c>
      <c r="C3013" s="117" t="s">
        <v>130</v>
      </c>
      <c r="D3013" s="117">
        <v>3</v>
      </c>
      <c r="E3013" s="117">
        <v>40</v>
      </c>
      <c r="F3013" s="117">
        <v>7.45</v>
      </c>
      <c r="G3013" s="117">
        <v>8.5</v>
      </c>
    </row>
    <row r="3014" spans="1:7" x14ac:dyDescent="0.35">
      <c r="A3014" s="117" t="s">
        <v>11041</v>
      </c>
      <c r="B3014" s="117" t="s">
        <v>11042</v>
      </c>
      <c r="C3014" s="117" t="s">
        <v>130</v>
      </c>
      <c r="D3014" s="117">
        <v>1</v>
      </c>
      <c r="E3014" s="117">
        <v>25</v>
      </c>
      <c r="F3014" s="117">
        <v>7.45</v>
      </c>
      <c r="G3014" s="117">
        <v>8.5</v>
      </c>
    </row>
    <row r="3015" spans="1:7" x14ac:dyDescent="0.35">
      <c r="A3015" s="117" t="s">
        <v>11043</v>
      </c>
      <c r="B3015" s="117" t="s">
        <v>11044</v>
      </c>
      <c r="C3015" s="117" t="s">
        <v>130</v>
      </c>
      <c r="D3015" s="117">
        <v>1</v>
      </c>
      <c r="E3015" s="117">
        <v>60</v>
      </c>
      <c r="F3015" s="117">
        <v>7.45</v>
      </c>
      <c r="G3015" s="117">
        <v>8.5</v>
      </c>
    </row>
    <row r="3016" spans="1:7" x14ac:dyDescent="0.35">
      <c r="A3016" s="117" t="s">
        <v>11045</v>
      </c>
      <c r="B3016" s="117" t="s">
        <v>11046</v>
      </c>
      <c r="C3016" s="117" t="s">
        <v>130</v>
      </c>
      <c r="D3016" s="117">
        <v>2</v>
      </c>
      <c r="E3016" s="117">
        <v>20</v>
      </c>
      <c r="F3016" s="117">
        <v>7.45</v>
      </c>
      <c r="G3016" s="117">
        <v>8.5</v>
      </c>
    </row>
    <row r="3017" spans="1:7" x14ac:dyDescent="0.35">
      <c r="A3017" s="117" t="s">
        <v>11047</v>
      </c>
      <c r="B3017" s="117" t="s">
        <v>11048</v>
      </c>
      <c r="C3017" s="117" t="s">
        <v>130</v>
      </c>
      <c r="D3017" s="117">
        <v>1</v>
      </c>
      <c r="E3017" s="117">
        <v>60</v>
      </c>
      <c r="F3017" s="117">
        <v>7.45</v>
      </c>
      <c r="G3017" s="117">
        <v>8.5</v>
      </c>
    </row>
    <row r="3018" spans="1:7" x14ac:dyDescent="0.35">
      <c r="A3018" s="117" t="s">
        <v>11049</v>
      </c>
      <c r="B3018" s="117" t="s">
        <v>11050</v>
      </c>
      <c r="C3018" s="117" t="s">
        <v>130</v>
      </c>
      <c r="D3018" s="117">
        <v>2</v>
      </c>
      <c r="E3018" s="117">
        <v>40</v>
      </c>
      <c r="F3018" s="117">
        <v>7.45</v>
      </c>
      <c r="G3018" s="117">
        <v>8.5</v>
      </c>
    </row>
    <row r="3019" spans="1:7" x14ac:dyDescent="0.35">
      <c r="A3019" s="117" t="s">
        <v>11051</v>
      </c>
      <c r="B3019" s="117" t="s">
        <v>11052</v>
      </c>
      <c r="C3019" s="117" t="s">
        <v>130</v>
      </c>
      <c r="D3019" s="117">
        <v>2</v>
      </c>
      <c r="E3019" s="117">
        <v>48</v>
      </c>
      <c r="F3019" s="117">
        <v>7.45</v>
      </c>
      <c r="G3019" s="117">
        <v>8.5</v>
      </c>
    </row>
    <row r="3020" spans="1:7" x14ac:dyDescent="0.35">
      <c r="A3020" s="117" t="s">
        <v>11053</v>
      </c>
      <c r="B3020" s="117" t="s">
        <v>11054</v>
      </c>
      <c r="C3020" s="117" t="s">
        <v>130</v>
      </c>
      <c r="D3020" s="117">
        <v>2</v>
      </c>
      <c r="E3020" s="117">
        <v>25</v>
      </c>
      <c r="F3020" s="117">
        <v>7.45</v>
      </c>
      <c r="G3020" s="117">
        <v>8.5</v>
      </c>
    </row>
    <row r="3021" spans="1:7" x14ac:dyDescent="0.35">
      <c r="A3021" s="117" t="s">
        <v>11055</v>
      </c>
      <c r="B3021" s="117" t="s">
        <v>11056</v>
      </c>
      <c r="C3021" s="117" t="s">
        <v>130</v>
      </c>
      <c r="D3021" s="117">
        <v>1</v>
      </c>
      <c r="E3021" s="117">
        <v>12</v>
      </c>
      <c r="F3021" s="117">
        <v>7.45</v>
      </c>
      <c r="G3021" s="117">
        <v>8.5</v>
      </c>
    </row>
    <row r="3022" spans="1:7" x14ac:dyDescent="0.35">
      <c r="A3022" s="117" t="s">
        <v>11057</v>
      </c>
      <c r="B3022" s="117" t="s">
        <v>11058</v>
      </c>
      <c r="C3022" s="117" t="s">
        <v>130</v>
      </c>
      <c r="D3022" s="117">
        <v>1</v>
      </c>
      <c r="E3022" s="117">
        <v>50</v>
      </c>
      <c r="F3022" s="117">
        <v>7.45</v>
      </c>
      <c r="G3022" s="117">
        <v>8.5</v>
      </c>
    </row>
    <row r="3023" spans="1:7" x14ac:dyDescent="0.35">
      <c r="A3023" s="117" t="s">
        <v>11059</v>
      </c>
      <c r="B3023" s="117" t="s">
        <v>11060</v>
      </c>
      <c r="C3023" s="117" t="s">
        <v>130</v>
      </c>
      <c r="D3023" s="117">
        <v>1</v>
      </c>
      <c r="E3023" s="117">
        <v>50</v>
      </c>
      <c r="F3023" s="117">
        <v>7.45</v>
      </c>
      <c r="G3023" s="117">
        <v>8.5</v>
      </c>
    </row>
    <row r="3024" spans="1:7" x14ac:dyDescent="0.35">
      <c r="A3024" s="117" t="s">
        <v>11061</v>
      </c>
      <c r="B3024" s="117" t="s">
        <v>11062</v>
      </c>
      <c r="C3024" s="117" t="s">
        <v>130</v>
      </c>
      <c r="D3024" s="117">
        <v>1</v>
      </c>
      <c r="E3024" s="117">
        <v>2</v>
      </c>
      <c r="F3024" s="117">
        <v>7.45</v>
      </c>
      <c r="G3024" s="117">
        <v>8.5</v>
      </c>
    </row>
    <row r="3025" spans="1:7" x14ac:dyDescent="0.35">
      <c r="A3025" s="117" t="s">
        <v>11063</v>
      </c>
      <c r="B3025" s="117" t="s">
        <v>11064</v>
      </c>
      <c r="C3025" s="117" t="s">
        <v>130</v>
      </c>
      <c r="D3025" s="117">
        <v>1</v>
      </c>
      <c r="E3025" s="117">
        <v>8</v>
      </c>
      <c r="F3025" s="117">
        <v>7.45</v>
      </c>
      <c r="G3025" s="117">
        <v>8.5</v>
      </c>
    </row>
    <row r="3026" spans="1:7" x14ac:dyDescent="0.35">
      <c r="A3026" s="117" t="s">
        <v>11065</v>
      </c>
      <c r="B3026" s="117" t="s">
        <v>11066</v>
      </c>
      <c r="C3026" s="117" t="s">
        <v>130</v>
      </c>
      <c r="D3026" s="117">
        <v>1</v>
      </c>
      <c r="E3026" s="117">
        <v>6</v>
      </c>
      <c r="F3026" s="117">
        <v>7.45</v>
      </c>
      <c r="G3026" s="117">
        <v>8.5</v>
      </c>
    </row>
    <row r="3027" spans="1:7" x14ac:dyDescent="0.35">
      <c r="A3027" s="117" t="s">
        <v>11067</v>
      </c>
      <c r="B3027" s="117" t="s">
        <v>11068</v>
      </c>
      <c r="C3027" s="117" t="s">
        <v>130</v>
      </c>
      <c r="D3027" s="117">
        <v>1</v>
      </c>
      <c r="E3027" s="117">
        <v>2</v>
      </c>
      <c r="F3027" s="117">
        <v>7.45</v>
      </c>
      <c r="G3027" s="117">
        <v>8.5</v>
      </c>
    </row>
    <row r="3028" spans="1:7" x14ac:dyDescent="0.35">
      <c r="A3028" s="117" t="s">
        <v>11069</v>
      </c>
      <c r="B3028" s="117" t="s">
        <v>11070</v>
      </c>
      <c r="C3028" s="117" t="s">
        <v>130</v>
      </c>
      <c r="D3028" s="117">
        <v>1</v>
      </c>
      <c r="E3028" s="117">
        <v>10</v>
      </c>
      <c r="F3028" s="117">
        <v>7.45</v>
      </c>
      <c r="G3028" s="117">
        <v>8.5</v>
      </c>
    </row>
    <row r="3029" spans="1:7" x14ac:dyDescent="0.35">
      <c r="A3029" s="117" t="s">
        <v>11071</v>
      </c>
      <c r="B3029" s="117" t="s">
        <v>11072</v>
      </c>
      <c r="C3029" s="117" t="s">
        <v>130</v>
      </c>
      <c r="D3029" s="117">
        <v>1</v>
      </c>
      <c r="E3029" s="117">
        <v>10</v>
      </c>
      <c r="F3029" s="117">
        <v>7.45</v>
      </c>
      <c r="G3029" s="117">
        <v>8.5</v>
      </c>
    </row>
    <row r="3030" spans="1:7" x14ac:dyDescent="0.35">
      <c r="A3030" s="117" t="s">
        <v>11073</v>
      </c>
      <c r="B3030" s="117" t="s">
        <v>11074</v>
      </c>
      <c r="C3030" s="117" t="s">
        <v>130</v>
      </c>
      <c r="D3030" s="117">
        <v>1</v>
      </c>
      <c r="E3030" s="117">
        <v>45</v>
      </c>
      <c r="F3030" s="117">
        <v>7.45</v>
      </c>
      <c r="G3030" s="117">
        <v>8.5</v>
      </c>
    </row>
    <row r="3031" spans="1:7" x14ac:dyDescent="0.35">
      <c r="A3031" s="117" t="s">
        <v>11075</v>
      </c>
      <c r="B3031" s="117" t="s">
        <v>11076</v>
      </c>
      <c r="C3031" s="117" t="s">
        <v>130</v>
      </c>
      <c r="D3031" s="117">
        <v>1</v>
      </c>
      <c r="E3031" s="117">
        <v>45</v>
      </c>
      <c r="F3031" s="117">
        <v>7.45</v>
      </c>
      <c r="G3031" s="117">
        <v>8.5</v>
      </c>
    </row>
    <row r="3032" spans="1:7" x14ac:dyDescent="0.35">
      <c r="A3032" s="117" t="s">
        <v>11077</v>
      </c>
      <c r="B3032" s="117" t="s">
        <v>11078</v>
      </c>
      <c r="C3032" s="117" t="s">
        <v>130</v>
      </c>
      <c r="D3032" s="117">
        <v>2</v>
      </c>
      <c r="E3032" s="117">
        <v>45</v>
      </c>
      <c r="F3032" s="117">
        <v>7.45</v>
      </c>
      <c r="G3032" s="117">
        <v>8.5</v>
      </c>
    </row>
    <row r="3033" spans="1:7" x14ac:dyDescent="0.35">
      <c r="A3033" s="117" t="s">
        <v>11079</v>
      </c>
      <c r="B3033" s="117" t="s">
        <v>11080</v>
      </c>
      <c r="C3033" s="117" t="s">
        <v>130</v>
      </c>
      <c r="D3033" s="117">
        <v>1</v>
      </c>
      <c r="E3033" s="117">
        <v>45</v>
      </c>
      <c r="F3033" s="117">
        <v>7.45</v>
      </c>
      <c r="G3033" s="117">
        <v>8.5</v>
      </c>
    </row>
    <row r="3034" spans="1:7" x14ac:dyDescent="0.35">
      <c r="A3034" s="117" t="s">
        <v>11081</v>
      </c>
      <c r="B3034" s="117" t="s">
        <v>11082</v>
      </c>
      <c r="C3034" s="117" t="s">
        <v>130</v>
      </c>
      <c r="D3034" s="117">
        <v>1</v>
      </c>
      <c r="E3034" s="117">
        <v>20</v>
      </c>
      <c r="F3034" s="117">
        <v>7.45</v>
      </c>
      <c r="G3034" s="117">
        <v>8.5</v>
      </c>
    </row>
    <row r="3035" spans="1:7" x14ac:dyDescent="0.35">
      <c r="A3035" s="117" t="s">
        <v>11083</v>
      </c>
      <c r="B3035" s="117" t="s">
        <v>11084</v>
      </c>
      <c r="C3035" s="117" t="s">
        <v>130</v>
      </c>
      <c r="D3035" s="117">
        <v>1</v>
      </c>
      <c r="E3035" s="117">
        <v>20</v>
      </c>
      <c r="F3035" s="117">
        <v>7.45</v>
      </c>
      <c r="G3035" s="117">
        <v>8.5</v>
      </c>
    </row>
    <row r="3036" spans="1:7" x14ac:dyDescent="0.35">
      <c r="A3036" s="117" t="s">
        <v>11085</v>
      </c>
      <c r="B3036" s="117" t="s">
        <v>11086</v>
      </c>
      <c r="C3036" s="117" t="s">
        <v>130</v>
      </c>
      <c r="D3036" s="117">
        <v>3</v>
      </c>
      <c r="E3036" s="117">
        <v>120</v>
      </c>
      <c r="F3036" s="117">
        <v>7.45</v>
      </c>
      <c r="G3036" s="117">
        <v>8.5</v>
      </c>
    </row>
    <row r="3037" spans="1:7" x14ac:dyDescent="0.35">
      <c r="A3037" s="117" t="s">
        <v>11087</v>
      </c>
      <c r="B3037" s="117" t="s">
        <v>11088</v>
      </c>
      <c r="C3037" s="117" t="s">
        <v>130</v>
      </c>
      <c r="D3037" s="117">
        <v>1</v>
      </c>
      <c r="E3037" s="117">
        <v>120</v>
      </c>
      <c r="F3037" s="117">
        <v>7.45</v>
      </c>
      <c r="G3037" s="117">
        <v>8.5</v>
      </c>
    </row>
    <row r="3038" spans="1:7" x14ac:dyDescent="0.35">
      <c r="A3038" s="117" t="s">
        <v>11089</v>
      </c>
      <c r="B3038" s="117" t="s">
        <v>11090</v>
      </c>
      <c r="C3038" s="117" t="s">
        <v>130</v>
      </c>
      <c r="D3038" s="117">
        <v>2</v>
      </c>
      <c r="E3038" s="117">
        <v>12</v>
      </c>
      <c r="F3038" s="117">
        <v>7.45</v>
      </c>
      <c r="G3038" s="117">
        <v>8.5</v>
      </c>
    </row>
    <row r="3039" spans="1:7" x14ac:dyDescent="0.35">
      <c r="A3039" s="117" t="s">
        <v>11091</v>
      </c>
      <c r="B3039" s="117" t="s">
        <v>11092</v>
      </c>
      <c r="C3039" s="117" t="s">
        <v>130</v>
      </c>
      <c r="D3039" s="117">
        <v>3</v>
      </c>
      <c r="E3039" s="117">
        <v>30</v>
      </c>
      <c r="F3039" s="117">
        <v>7.45</v>
      </c>
      <c r="G3039" s="117">
        <v>8.5</v>
      </c>
    </row>
    <row r="3040" spans="1:7" x14ac:dyDescent="0.35">
      <c r="A3040" s="117" t="s">
        <v>11093</v>
      </c>
      <c r="B3040" s="117" t="s">
        <v>11094</v>
      </c>
      <c r="C3040" s="117" t="s">
        <v>130</v>
      </c>
      <c r="D3040" s="117">
        <v>3</v>
      </c>
      <c r="E3040" s="117">
        <v>60</v>
      </c>
      <c r="F3040" s="117">
        <v>7.45</v>
      </c>
      <c r="G3040" s="117">
        <v>8.5</v>
      </c>
    </row>
    <row r="3041" spans="1:7" x14ac:dyDescent="0.35">
      <c r="A3041" s="117" t="s">
        <v>11095</v>
      </c>
      <c r="B3041" s="117" t="s">
        <v>11096</v>
      </c>
      <c r="C3041" s="117" t="s">
        <v>130</v>
      </c>
      <c r="D3041" s="117">
        <v>3</v>
      </c>
      <c r="E3041" s="117">
        <v>30</v>
      </c>
      <c r="F3041" s="117">
        <v>7.45</v>
      </c>
      <c r="G3041" s="117">
        <v>8.5</v>
      </c>
    </row>
    <row r="3042" spans="1:7" x14ac:dyDescent="0.35">
      <c r="A3042" s="117" t="s">
        <v>11097</v>
      </c>
      <c r="B3042" s="117" t="s">
        <v>11098</v>
      </c>
      <c r="C3042" s="117" t="s">
        <v>130</v>
      </c>
      <c r="D3042" s="117">
        <v>2</v>
      </c>
      <c r="E3042" s="117">
        <v>8</v>
      </c>
      <c r="F3042" s="117">
        <v>7.45</v>
      </c>
      <c r="G3042" s="117">
        <v>8.5</v>
      </c>
    </row>
    <row r="3043" spans="1:7" x14ac:dyDescent="0.35">
      <c r="A3043" s="117" t="s">
        <v>11099</v>
      </c>
      <c r="B3043" s="117" t="s">
        <v>11100</v>
      </c>
      <c r="C3043" s="117" t="s">
        <v>130</v>
      </c>
      <c r="D3043" s="117">
        <v>2</v>
      </c>
      <c r="E3043" s="117">
        <v>50</v>
      </c>
      <c r="F3043" s="117">
        <v>7.45</v>
      </c>
      <c r="G3043" s="117">
        <v>8.5</v>
      </c>
    </row>
    <row r="3044" spans="1:7" x14ac:dyDescent="0.35">
      <c r="A3044" s="117" t="s">
        <v>11101</v>
      </c>
      <c r="B3044" s="117" t="s">
        <v>11102</v>
      </c>
      <c r="C3044" s="117" t="s">
        <v>130</v>
      </c>
      <c r="D3044" s="117">
        <v>1</v>
      </c>
      <c r="E3044" s="117">
        <v>166</v>
      </c>
      <c r="F3044" s="117">
        <v>7.45</v>
      </c>
      <c r="G3044" s="117">
        <v>8.5</v>
      </c>
    </row>
    <row r="3045" spans="1:7" x14ac:dyDescent="0.35">
      <c r="A3045" s="117" t="s">
        <v>11103</v>
      </c>
      <c r="B3045" s="117" t="s">
        <v>11104</v>
      </c>
      <c r="C3045" s="117" t="s">
        <v>130</v>
      </c>
      <c r="D3045" s="117">
        <v>1</v>
      </c>
      <c r="E3045" s="117">
        <v>45</v>
      </c>
      <c r="F3045" s="117">
        <v>7.45</v>
      </c>
      <c r="G3045" s="117">
        <v>8.5</v>
      </c>
    </row>
    <row r="3046" spans="1:7" x14ac:dyDescent="0.35">
      <c r="A3046" s="117" t="s">
        <v>11105</v>
      </c>
      <c r="B3046" s="117" t="s">
        <v>11106</v>
      </c>
      <c r="C3046" s="117" t="s">
        <v>130</v>
      </c>
      <c r="D3046" s="117">
        <v>1</v>
      </c>
      <c r="E3046" s="117">
        <v>250</v>
      </c>
      <c r="F3046" s="117">
        <v>7.45</v>
      </c>
      <c r="G3046" s="117">
        <v>8.5</v>
      </c>
    </row>
    <row r="3047" spans="1:7" x14ac:dyDescent="0.35">
      <c r="A3047" s="117" t="s">
        <v>11107</v>
      </c>
      <c r="B3047" s="117" t="s">
        <v>11108</v>
      </c>
      <c r="C3047" s="117" t="s">
        <v>130</v>
      </c>
      <c r="D3047" s="117">
        <v>3</v>
      </c>
      <c r="E3047" s="117">
        <v>40</v>
      </c>
      <c r="F3047" s="117">
        <v>7.45</v>
      </c>
      <c r="G3047" s="117">
        <v>8.5</v>
      </c>
    </row>
    <row r="3048" spans="1:7" x14ac:dyDescent="0.35">
      <c r="A3048" s="117" t="s">
        <v>11109</v>
      </c>
      <c r="B3048" s="117" t="s">
        <v>11110</v>
      </c>
      <c r="C3048" s="117" t="s">
        <v>130</v>
      </c>
      <c r="D3048" s="117">
        <v>1</v>
      </c>
      <c r="E3048" s="117">
        <v>300</v>
      </c>
      <c r="F3048" s="117">
        <v>7.45</v>
      </c>
      <c r="G3048" s="117">
        <v>8.5</v>
      </c>
    </row>
    <row r="3049" spans="1:7" x14ac:dyDescent="0.35">
      <c r="A3049" s="117" t="s">
        <v>11111</v>
      </c>
      <c r="B3049" s="117" t="s">
        <v>11112</v>
      </c>
      <c r="C3049" s="117" t="s">
        <v>130</v>
      </c>
      <c r="D3049" s="117">
        <v>1</v>
      </c>
      <c r="E3049" s="117">
        <v>60</v>
      </c>
      <c r="F3049" s="117">
        <v>7.45</v>
      </c>
      <c r="G3049" s="117">
        <v>8.5</v>
      </c>
    </row>
    <row r="3050" spans="1:7" x14ac:dyDescent="0.35">
      <c r="A3050" s="117" t="s">
        <v>11113</v>
      </c>
      <c r="B3050" s="117" t="s">
        <v>11114</v>
      </c>
      <c r="C3050" s="117" t="s">
        <v>130</v>
      </c>
      <c r="D3050" s="117">
        <v>3</v>
      </c>
      <c r="E3050" s="117">
        <v>80</v>
      </c>
      <c r="F3050" s="117">
        <v>7.45</v>
      </c>
      <c r="G3050" s="117">
        <v>8.5</v>
      </c>
    </row>
    <row r="3051" spans="1:7" x14ac:dyDescent="0.35">
      <c r="A3051" s="117" t="s">
        <v>11115</v>
      </c>
      <c r="B3051" s="117" t="s">
        <v>11116</v>
      </c>
      <c r="C3051" s="117" t="s">
        <v>130</v>
      </c>
      <c r="D3051" s="117">
        <v>3</v>
      </c>
      <c r="E3051" s="117">
        <v>50</v>
      </c>
      <c r="F3051" s="117">
        <v>7.45</v>
      </c>
      <c r="G3051" s="117">
        <v>8.5</v>
      </c>
    </row>
    <row r="3052" spans="1:7" x14ac:dyDescent="0.35">
      <c r="A3052" s="117" t="s">
        <v>11117</v>
      </c>
      <c r="B3052" s="117" t="s">
        <v>11118</v>
      </c>
      <c r="C3052" s="117" t="s">
        <v>130</v>
      </c>
      <c r="D3052" s="117">
        <v>2</v>
      </c>
      <c r="E3052" s="117">
        <v>200</v>
      </c>
      <c r="F3052" s="117">
        <v>7.45</v>
      </c>
      <c r="G3052" s="117">
        <v>8.5</v>
      </c>
    </row>
    <row r="3053" spans="1:7" x14ac:dyDescent="0.35">
      <c r="A3053" s="117" t="s">
        <v>11119</v>
      </c>
      <c r="B3053" s="117" t="s">
        <v>11120</v>
      </c>
      <c r="C3053" s="117" t="s">
        <v>130</v>
      </c>
      <c r="D3053" s="117">
        <v>3</v>
      </c>
      <c r="E3053" s="117">
        <v>140</v>
      </c>
      <c r="F3053" s="117">
        <v>7.45</v>
      </c>
      <c r="G3053" s="117">
        <v>8.5</v>
      </c>
    </row>
    <row r="3054" spans="1:7" x14ac:dyDescent="0.35">
      <c r="A3054" s="117" t="s">
        <v>11121</v>
      </c>
      <c r="B3054" s="117" t="s">
        <v>11122</v>
      </c>
      <c r="C3054" s="117" t="s">
        <v>130</v>
      </c>
      <c r="D3054" s="117">
        <v>2</v>
      </c>
      <c r="E3054" s="117">
        <v>180</v>
      </c>
      <c r="F3054" s="117">
        <v>7.45</v>
      </c>
      <c r="G3054" s="117">
        <v>8.5</v>
      </c>
    </row>
    <row r="3055" spans="1:7" x14ac:dyDescent="0.35">
      <c r="A3055" s="117" t="s">
        <v>11123</v>
      </c>
      <c r="B3055" s="117" t="s">
        <v>11124</v>
      </c>
      <c r="C3055" s="117" t="s">
        <v>130</v>
      </c>
      <c r="D3055" s="117">
        <v>2</v>
      </c>
      <c r="E3055" s="117">
        <v>140</v>
      </c>
      <c r="F3055" s="117">
        <v>7.45</v>
      </c>
      <c r="G3055" s="117">
        <v>8.5</v>
      </c>
    </row>
    <row r="3056" spans="1:7" x14ac:dyDescent="0.35">
      <c r="A3056" s="117" t="s">
        <v>11125</v>
      </c>
      <c r="B3056" s="117" t="s">
        <v>11126</v>
      </c>
      <c r="C3056" s="117" t="s">
        <v>130</v>
      </c>
      <c r="D3056" s="117">
        <v>2</v>
      </c>
      <c r="E3056" s="117">
        <v>100</v>
      </c>
      <c r="F3056" s="117">
        <v>7.45</v>
      </c>
      <c r="G3056" s="117">
        <v>8.5</v>
      </c>
    </row>
    <row r="3057" spans="1:7" x14ac:dyDescent="0.35">
      <c r="A3057" s="117" t="s">
        <v>11127</v>
      </c>
      <c r="B3057" s="117" t="s">
        <v>11128</v>
      </c>
      <c r="C3057" s="117" t="s">
        <v>130</v>
      </c>
      <c r="D3057" s="117">
        <v>1</v>
      </c>
      <c r="E3057" s="117">
        <v>150</v>
      </c>
      <c r="F3057" s="117">
        <v>7.45</v>
      </c>
      <c r="G3057" s="117">
        <v>8.5</v>
      </c>
    </row>
    <row r="3058" spans="1:7" x14ac:dyDescent="0.35">
      <c r="A3058" s="117" t="s">
        <v>11129</v>
      </c>
      <c r="B3058" s="117" t="s">
        <v>11130</v>
      </c>
      <c r="C3058" s="117" t="s">
        <v>130</v>
      </c>
      <c r="D3058" s="117">
        <v>3</v>
      </c>
      <c r="E3058" s="117">
        <v>180</v>
      </c>
      <c r="F3058" s="117">
        <v>7.45</v>
      </c>
      <c r="G3058" s="117">
        <v>8.5</v>
      </c>
    </row>
    <row r="3059" spans="1:7" x14ac:dyDescent="0.35">
      <c r="A3059" s="117" t="s">
        <v>11131</v>
      </c>
      <c r="B3059" s="117" t="s">
        <v>11132</v>
      </c>
      <c r="C3059" s="117" t="s">
        <v>130</v>
      </c>
      <c r="D3059" s="117">
        <v>3</v>
      </c>
      <c r="E3059" s="117">
        <v>140</v>
      </c>
      <c r="F3059" s="117">
        <v>7.45</v>
      </c>
      <c r="G3059" s="117">
        <v>8.5</v>
      </c>
    </row>
    <row r="3060" spans="1:7" x14ac:dyDescent="0.35">
      <c r="A3060" s="117" t="s">
        <v>11133</v>
      </c>
      <c r="B3060" s="117" t="s">
        <v>11134</v>
      </c>
      <c r="C3060" s="117" t="s">
        <v>130</v>
      </c>
      <c r="D3060" s="117">
        <v>2</v>
      </c>
      <c r="E3060" s="117">
        <v>150</v>
      </c>
      <c r="F3060" s="117">
        <v>7.45</v>
      </c>
      <c r="G3060" s="117">
        <v>8.5</v>
      </c>
    </row>
    <row r="3061" spans="1:7" x14ac:dyDescent="0.35">
      <c r="A3061" s="117" t="s">
        <v>11135</v>
      </c>
      <c r="B3061" s="117" t="s">
        <v>11136</v>
      </c>
      <c r="C3061" s="117" t="s">
        <v>130</v>
      </c>
      <c r="D3061" s="117">
        <v>1</v>
      </c>
      <c r="E3061" s="117">
        <v>5</v>
      </c>
      <c r="F3061" s="117">
        <v>7.45</v>
      </c>
      <c r="G3061" s="117">
        <v>8.5</v>
      </c>
    </row>
    <row r="3062" spans="1:7" x14ac:dyDescent="0.35">
      <c r="A3062" s="117" t="s">
        <v>11137</v>
      </c>
      <c r="B3062" s="117" t="s">
        <v>11138</v>
      </c>
      <c r="C3062" s="117" t="s">
        <v>130</v>
      </c>
      <c r="D3062" s="117">
        <v>4</v>
      </c>
      <c r="E3062" s="117">
        <v>150</v>
      </c>
      <c r="F3062" s="117">
        <v>7.45</v>
      </c>
      <c r="G3062" s="117">
        <v>8.5</v>
      </c>
    </row>
    <row r="3063" spans="1:7" x14ac:dyDescent="0.35">
      <c r="A3063" s="117" t="s">
        <v>11139</v>
      </c>
      <c r="B3063" s="117" t="s">
        <v>11140</v>
      </c>
      <c r="C3063" s="117" t="s">
        <v>130</v>
      </c>
      <c r="D3063" s="117">
        <v>3</v>
      </c>
      <c r="E3063" s="117">
        <v>100</v>
      </c>
      <c r="F3063" s="117">
        <v>7.45</v>
      </c>
      <c r="G3063" s="117">
        <v>8.5</v>
      </c>
    </row>
    <row r="3064" spans="1:7" x14ac:dyDescent="0.35">
      <c r="A3064" s="117" t="s">
        <v>11141</v>
      </c>
      <c r="B3064" s="117" t="s">
        <v>11142</v>
      </c>
      <c r="C3064" s="117" t="s">
        <v>130</v>
      </c>
      <c r="D3064" s="117">
        <v>3</v>
      </c>
      <c r="E3064" s="117">
        <v>80</v>
      </c>
      <c r="F3064" s="117">
        <v>7.45</v>
      </c>
      <c r="G3064" s="117">
        <v>8.5</v>
      </c>
    </row>
    <row r="3065" spans="1:7" x14ac:dyDescent="0.35">
      <c r="A3065" s="117" t="s">
        <v>11143</v>
      </c>
      <c r="B3065" s="117" t="s">
        <v>11144</v>
      </c>
      <c r="C3065" s="117" t="s">
        <v>130</v>
      </c>
      <c r="D3065" s="117">
        <v>1</v>
      </c>
      <c r="E3065" s="117">
        <v>6</v>
      </c>
      <c r="F3065" s="117">
        <v>7.45</v>
      </c>
      <c r="G3065" s="117">
        <v>8.5</v>
      </c>
    </row>
    <row r="3066" spans="1:7" x14ac:dyDescent="0.35">
      <c r="A3066" s="117" t="s">
        <v>11145</v>
      </c>
      <c r="B3066" s="117" t="s">
        <v>11146</v>
      </c>
      <c r="C3066" s="117" t="s">
        <v>130</v>
      </c>
      <c r="D3066" s="117">
        <v>2</v>
      </c>
      <c r="E3066" s="117">
        <v>110</v>
      </c>
      <c r="F3066" s="117">
        <v>7.45</v>
      </c>
      <c r="G3066" s="117">
        <v>8.5</v>
      </c>
    </row>
    <row r="3067" spans="1:7" x14ac:dyDescent="0.35">
      <c r="A3067" s="117" t="s">
        <v>11147</v>
      </c>
      <c r="B3067" s="117" t="s">
        <v>11148</v>
      </c>
      <c r="C3067" s="117" t="s">
        <v>130</v>
      </c>
      <c r="D3067" s="117">
        <v>1</v>
      </c>
      <c r="E3067" s="117">
        <v>160</v>
      </c>
      <c r="F3067" s="117">
        <v>7.45</v>
      </c>
      <c r="G3067" s="117">
        <v>8.5</v>
      </c>
    </row>
    <row r="3068" spans="1:7" x14ac:dyDescent="0.35">
      <c r="A3068" s="117" t="s">
        <v>11149</v>
      </c>
      <c r="B3068" s="117" t="s">
        <v>11150</v>
      </c>
      <c r="C3068" s="117" t="s">
        <v>130</v>
      </c>
      <c r="D3068" s="117">
        <v>3</v>
      </c>
      <c r="E3068" s="117">
        <v>75</v>
      </c>
      <c r="F3068" s="117">
        <v>7.45</v>
      </c>
      <c r="G3068" s="117">
        <v>8.5</v>
      </c>
    </row>
    <row r="3069" spans="1:7" x14ac:dyDescent="0.35">
      <c r="A3069" s="117" t="s">
        <v>11151</v>
      </c>
      <c r="B3069" s="117" t="s">
        <v>11152</v>
      </c>
      <c r="C3069" s="117" t="s">
        <v>130</v>
      </c>
      <c r="D3069" s="117">
        <v>2</v>
      </c>
      <c r="E3069" s="117">
        <v>30</v>
      </c>
      <c r="F3069" s="117">
        <v>7.45</v>
      </c>
      <c r="G3069" s="117">
        <v>8.5</v>
      </c>
    </row>
    <row r="3070" spans="1:7" x14ac:dyDescent="0.35">
      <c r="A3070" s="117" t="s">
        <v>11153</v>
      </c>
      <c r="B3070" s="117" t="s">
        <v>11154</v>
      </c>
      <c r="C3070" s="117" t="s">
        <v>130</v>
      </c>
      <c r="D3070" s="117">
        <v>3</v>
      </c>
      <c r="E3070" s="117">
        <v>30</v>
      </c>
      <c r="F3070" s="117">
        <v>7.45</v>
      </c>
      <c r="G3070" s="117">
        <v>8.5</v>
      </c>
    </row>
    <row r="3071" spans="1:7" x14ac:dyDescent="0.35">
      <c r="A3071" s="117" t="s">
        <v>11155</v>
      </c>
      <c r="B3071" s="117" t="s">
        <v>11156</v>
      </c>
      <c r="C3071" s="117" t="s">
        <v>130</v>
      </c>
      <c r="D3071" s="117">
        <v>2</v>
      </c>
      <c r="E3071" s="117">
        <v>30</v>
      </c>
      <c r="F3071" s="117">
        <v>7.45</v>
      </c>
      <c r="G3071" s="117">
        <v>8.5</v>
      </c>
    </row>
    <row r="3072" spans="1:7" x14ac:dyDescent="0.35">
      <c r="A3072" s="117" t="s">
        <v>11157</v>
      </c>
      <c r="B3072" s="117" t="s">
        <v>11158</v>
      </c>
      <c r="C3072" s="117" t="s">
        <v>130</v>
      </c>
      <c r="D3072" s="117">
        <v>3</v>
      </c>
      <c r="E3072" s="117">
        <v>35</v>
      </c>
      <c r="F3072" s="117">
        <v>7.45</v>
      </c>
      <c r="G3072" s="117">
        <v>8.5</v>
      </c>
    </row>
    <row r="3073" spans="1:7" x14ac:dyDescent="0.35">
      <c r="A3073" s="117" t="s">
        <v>11159</v>
      </c>
      <c r="B3073" s="117" t="s">
        <v>11160</v>
      </c>
      <c r="C3073" s="117" t="s">
        <v>130</v>
      </c>
      <c r="D3073" s="117">
        <v>2</v>
      </c>
      <c r="E3073" s="117">
        <v>20</v>
      </c>
      <c r="F3073" s="117">
        <v>7.45</v>
      </c>
      <c r="G3073" s="117">
        <v>8.5</v>
      </c>
    </row>
    <row r="3074" spans="1:7" x14ac:dyDescent="0.35">
      <c r="A3074" s="117" t="s">
        <v>11161</v>
      </c>
      <c r="B3074" s="117" t="s">
        <v>11162</v>
      </c>
      <c r="C3074" s="117" t="s">
        <v>130</v>
      </c>
      <c r="D3074" s="117">
        <v>2</v>
      </c>
      <c r="E3074" s="117">
        <v>40</v>
      </c>
      <c r="F3074" s="117">
        <v>7.45</v>
      </c>
      <c r="G3074" s="117">
        <v>8.5</v>
      </c>
    </row>
    <row r="3075" spans="1:7" x14ac:dyDescent="0.35">
      <c r="A3075" s="117" t="s">
        <v>11163</v>
      </c>
      <c r="B3075" s="117" t="s">
        <v>11164</v>
      </c>
      <c r="C3075" s="117" t="s">
        <v>130</v>
      </c>
      <c r="D3075" s="117">
        <v>3</v>
      </c>
      <c r="E3075" s="117">
        <v>80</v>
      </c>
      <c r="F3075" s="117">
        <v>7.45</v>
      </c>
      <c r="G3075" s="117">
        <v>8.5</v>
      </c>
    </row>
    <row r="3076" spans="1:7" x14ac:dyDescent="0.35">
      <c r="A3076" s="117" t="s">
        <v>11165</v>
      </c>
      <c r="B3076" s="117" t="s">
        <v>11166</v>
      </c>
      <c r="C3076" s="117" t="s">
        <v>130</v>
      </c>
      <c r="D3076" s="117">
        <v>2</v>
      </c>
      <c r="E3076" s="117">
        <v>26</v>
      </c>
      <c r="F3076" s="117">
        <v>7.45</v>
      </c>
      <c r="G3076" s="117">
        <v>8.5</v>
      </c>
    </row>
    <row r="3077" spans="1:7" x14ac:dyDescent="0.35">
      <c r="A3077" s="117" t="s">
        <v>11167</v>
      </c>
      <c r="B3077" s="117" t="s">
        <v>11168</v>
      </c>
      <c r="C3077" s="117" t="s">
        <v>130</v>
      </c>
      <c r="D3077" s="117">
        <v>3</v>
      </c>
      <c r="E3077" s="117">
        <v>16</v>
      </c>
      <c r="F3077" s="117">
        <v>7.45</v>
      </c>
      <c r="G3077" s="117">
        <v>8.5</v>
      </c>
    </row>
    <row r="3078" spans="1:7" x14ac:dyDescent="0.35">
      <c r="A3078" s="117" t="s">
        <v>11169</v>
      </c>
      <c r="B3078" s="117" t="s">
        <v>11170</v>
      </c>
      <c r="C3078" s="117" t="s">
        <v>130</v>
      </c>
      <c r="D3078" s="117">
        <v>1</v>
      </c>
      <c r="E3078" s="117">
        <v>100</v>
      </c>
      <c r="F3078" s="117">
        <v>7.45</v>
      </c>
      <c r="G3078" s="117">
        <v>8.5</v>
      </c>
    </row>
    <row r="3079" spans="1:7" x14ac:dyDescent="0.35">
      <c r="A3079" s="117" t="s">
        <v>11171</v>
      </c>
      <c r="B3079" s="117" t="s">
        <v>11172</v>
      </c>
      <c r="C3079" s="117" t="s">
        <v>131</v>
      </c>
      <c r="D3079" s="117">
        <v>1</v>
      </c>
      <c r="E3079" s="117">
        <v>24</v>
      </c>
      <c r="F3079" s="117">
        <v>7.55</v>
      </c>
      <c r="G3079" s="117">
        <v>8.6300000000000008</v>
      </c>
    </row>
    <row r="3080" spans="1:7" x14ac:dyDescent="0.35">
      <c r="A3080" s="117" t="s">
        <v>11173</v>
      </c>
      <c r="B3080" s="117" t="s">
        <v>11174</v>
      </c>
      <c r="C3080" s="117" t="s">
        <v>131</v>
      </c>
      <c r="D3080" s="117">
        <v>1</v>
      </c>
      <c r="E3080" s="117">
        <v>20</v>
      </c>
      <c r="F3080" s="117">
        <v>7.55</v>
      </c>
      <c r="G3080" s="117">
        <v>8.6300000000000008</v>
      </c>
    </row>
    <row r="3081" spans="1:7" x14ac:dyDescent="0.35">
      <c r="A3081" s="117" t="s">
        <v>11175</v>
      </c>
      <c r="B3081" s="117" t="s">
        <v>11176</v>
      </c>
      <c r="C3081" s="117" t="s">
        <v>131</v>
      </c>
      <c r="D3081" s="117">
        <v>3</v>
      </c>
      <c r="E3081" s="117">
        <v>15</v>
      </c>
      <c r="F3081" s="117">
        <v>7.55</v>
      </c>
      <c r="G3081" s="117">
        <v>8.6300000000000008</v>
      </c>
    </row>
    <row r="3082" spans="1:7" x14ac:dyDescent="0.35">
      <c r="A3082" s="117" t="s">
        <v>11177</v>
      </c>
      <c r="B3082" s="117" t="s">
        <v>11178</v>
      </c>
      <c r="C3082" s="117" t="s">
        <v>131</v>
      </c>
      <c r="D3082" s="117">
        <v>3</v>
      </c>
      <c r="E3082" s="117">
        <v>200</v>
      </c>
      <c r="F3082" s="117">
        <v>7.55</v>
      </c>
      <c r="G3082" s="117">
        <v>8.6300000000000008</v>
      </c>
    </row>
    <row r="3083" spans="1:7" x14ac:dyDescent="0.35">
      <c r="A3083" s="117" t="s">
        <v>11179</v>
      </c>
      <c r="B3083" s="117" t="s">
        <v>11180</v>
      </c>
      <c r="C3083" s="117" t="s">
        <v>131</v>
      </c>
      <c r="D3083" s="117">
        <v>4</v>
      </c>
      <c r="E3083" s="117">
        <v>150</v>
      </c>
      <c r="F3083" s="117">
        <v>7.55</v>
      </c>
      <c r="G3083" s="117">
        <v>8.6300000000000008</v>
      </c>
    </row>
    <row r="3084" spans="1:7" x14ac:dyDescent="0.35">
      <c r="A3084" s="117" t="s">
        <v>11181</v>
      </c>
      <c r="B3084" s="117" t="s">
        <v>11182</v>
      </c>
      <c r="C3084" s="117" t="s">
        <v>131</v>
      </c>
      <c r="D3084" s="117">
        <v>1</v>
      </c>
      <c r="E3084" s="117">
        <v>125</v>
      </c>
      <c r="F3084" s="117">
        <v>7.55</v>
      </c>
      <c r="G3084" s="117">
        <v>8.6300000000000008</v>
      </c>
    </row>
    <row r="3085" spans="1:7" x14ac:dyDescent="0.35">
      <c r="A3085" s="117" t="s">
        <v>11183</v>
      </c>
      <c r="B3085" s="117" t="s">
        <v>11184</v>
      </c>
      <c r="C3085" s="117" t="s">
        <v>131</v>
      </c>
      <c r="D3085" s="117">
        <v>2</v>
      </c>
      <c r="E3085" s="117">
        <v>60</v>
      </c>
      <c r="F3085" s="117">
        <v>7.55</v>
      </c>
      <c r="G3085" s="117">
        <v>8.6300000000000008</v>
      </c>
    </row>
    <row r="3086" spans="1:7" x14ac:dyDescent="0.35">
      <c r="A3086" s="117" t="s">
        <v>11185</v>
      </c>
      <c r="B3086" s="117" t="s">
        <v>11186</v>
      </c>
      <c r="C3086" s="117" t="s">
        <v>131</v>
      </c>
      <c r="D3086" s="117">
        <v>3</v>
      </c>
      <c r="E3086" s="117">
        <v>50</v>
      </c>
      <c r="F3086" s="117">
        <v>7.55</v>
      </c>
      <c r="G3086" s="117">
        <v>8.6300000000000008</v>
      </c>
    </row>
    <row r="3087" spans="1:7" x14ac:dyDescent="0.35">
      <c r="A3087" s="117" t="s">
        <v>11187</v>
      </c>
      <c r="B3087" s="117" t="s">
        <v>11188</v>
      </c>
      <c r="C3087" s="117" t="s">
        <v>131</v>
      </c>
      <c r="D3087" s="117">
        <v>1</v>
      </c>
      <c r="E3087" s="117">
        <v>12</v>
      </c>
      <c r="F3087" s="117">
        <v>7.55</v>
      </c>
      <c r="G3087" s="117">
        <v>8.6300000000000008</v>
      </c>
    </row>
    <row r="3088" spans="1:7" x14ac:dyDescent="0.35">
      <c r="A3088" s="117" t="s">
        <v>11189</v>
      </c>
      <c r="B3088" s="117" t="s">
        <v>11190</v>
      </c>
      <c r="C3088" s="117" t="s">
        <v>131</v>
      </c>
      <c r="D3088" s="117">
        <v>1</v>
      </c>
      <c r="E3088" s="117">
        <v>30</v>
      </c>
      <c r="F3088" s="117">
        <v>7.55</v>
      </c>
      <c r="G3088" s="117">
        <v>8.6300000000000008</v>
      </c>
    </row>
    <row r="3089" spans="1:7" x14ac:dyDescent="0.35">
      <c r="A3089" s="117" t="s">
        <v>11191</v>
      </c>
      <c r="B3089" s="117" t="s">
        <v>11192</v>
      </c>
      <c r="C3089" s="117" t="s">
        <v>131</v>
      </c>
      <c r="D3089" s="117">
        <v>2</v>
      </c>
      <c r="E3089" s="117">
        <v>15</v>
      </c>
      <c r="F3089" s="117">
        <v>7.55</v>
      </c>
      <c r="G3089" s="117">
        <v>8.6300000000000008</v>
      </c>
    </row>
    <row r="3090" spans="1:7" x14ac:dyDescent="0.35">
      <c r="A3090" s="117" t="s">
        <v>11193</v>
      </c>
      <c r="B3090" s="117" t="s">
        <v>11194</v>
      </c>
      <c r="C3090" s="117" t="s">
        <v>131</v>
      </c>
      <c r="D3090" s="117">
        <v>1</v>
      </c>
      <c r="E3090" s="117">
        <v>20</v>
      </c>
      <c r="F3090" s="117">
        <v>7.55</v>
      </c>
      <c r="G3090" s="117">
        <v>8.6300000000000008</v>
      </c>
    </row>
    <row r="3091" spans="1:7" x14ac:dyDescent="0.35">
      <c r="A3091" s="117" t="s">
        <v>11195</v>
      </c>
      <c r="B3091" s="117" t="s">
        <v>11196</v>
      </c>
      <c r="C3091" s="117" t="s">
        <v>131</v>
      </c>
      <c r="D3091" s="117">
        <v>2</v>
      </c>
      <c r="E3091" s="117">
        <v>30</v>
      </c>
      <c r="F3091" s="117">
        <v>7.55</v>
      </c>
      <c r="G3091" s="117">
        <v>8.6300000000000008</v>
      </c>
    </row>
    <row r="3092" spans="1:7" x14ac:dyDescent="0.35">
      <c r="A3092" s="117" t="s">
        <v>11197</v>
      </c>
      <c r="B3092" s="117" t="s">
        <v>11198</v>
      </c>
      <c r="C3092" s="117" t="s">
        <v>131</v>
      </c>
      <c r="D3092" s="117">
        <v>3</v>
      </c>
      <c r="E3092" s="117">
        <v>20</v>
      </c>
      <c r="F3092" s="117">
        <v>7.55</v>
      </c>
      <c r="G3092" s="117">
        <v>8.6300000000000008</v>
      </c>
    </row>
    <row r="3093" spans="1:7" x14ac:dyDescent="0.35">
      <c r="A3093" s="117" t="s">
        <v>11199</v>
      </c>
      <c r="B3093" s="117" t="s">
        <v>11200</v>
      </c>
      <c r="C3093" s="117" t="s">
        <v>131</v>
      </c>
      <c r="D3093" s="117">
        <v>3</v>
      </c>
      <c r="E3093" s="117">
        <v>45</v>
      </c>
      <c r="F3093" s="117">
        <v>7.55</v>
      </c>
      <c r="G3093" s="117">
        <v>8.6300000000000008</v>
      </c>
    </row>
    <row r="3094" spans="1:7" x14ac:dyDescent="0.35">
      <c r="A3094" s="117" t="s">
        <v>11201</v>
      </c>
      <c r="B3094" s="117" t="s">
        <v>11202</v>
      </c>
      <c r="C3094" s="117" t="s">
        <v>131</v>
      </c>
      <c r="D3094" s="117">
        <v>2</v>
      </c>
      <c r="E3094" s="117">
        <v>6</v>
      </c>
      <c r="F3094" s="117">
        <v>7.55</v>
      </c>
      <c r="G3094" s="117">
        <v>8.6300000000000008</v>
      </c>
    </row>
    <row r="3095" spans="1:7" x14ac:dyDescent="0.35">
      <c r="A3095" s="117" t="s">
        <v>11203</v>
      </c>
      <c r="B3095" s="117" t="s">
        <v>11204</v>
      </c>
      <c r="C3095" s="117" t="s">
        <v>131</v>
      </c>
      <c r="D3095" s="117">
        <v>2</v>
      </c>
      <c r="E3095" s="117">
        <v>15</v>
      </c>
      <c r="F3095" s="117">
        <v>7.55</v>
      </c>
      <c r="G3095" s="117">
        <v>8.6300000000000008</v>
      </c>
    </row>
    <row r="3096" spans="1:7" x14ac:dyDescent="0.35">
      <c r="A3096" s="117" t="s">
        <v>11205</v>
      </c>
      <c r="B3096" s="117" t="s">
        <v>11206</v>
      </c>
      <c r="C3096" s="117" t="s">
        <v>131</v>
      </c>
      <c r="D3096" s="117">
        <v>2</v>
      </c>
      <c r="E3096" s="117">
        <v>15</v>
      </c>
      <c r="F3096" s="117">
        <v>7.55</v>
      </c>
      <c r="G3096" s="117">
        <v>8.6300000000000008</v>
      </c>
    </row>
    <row r="3097" spans="1:7" x14ac:dyDescent="0.35">
      <c r="A3097" s="117" t="s">
        <v>11207</v>
      </c>
      <c r="B3097" s="117" t="s">
        <v>11208</v>
      </c>
      <c r="C3097" s="117" t="s">
        <v>131</v>
      </c>
      <c r="D3097" s="117">
        <v>2</v>
      </c>
      <c r="E3097" s="117">
        <v>8</v>
      </c>
      <c r="F3097" s="117">
        <v>7.55</v>
      </c>
      <c r="G3097" s="117">
        <v>8.6300000000000008</v>
      </c>
    </row>
    <row r="3098" spans="1:7" x14ac:dyDescent="0.35">
      <c r="A3098" s="117" t="s">
        <v>11209</v>
      </c>
      <c r="B3098" s="117" t="s">
        <v>11210</v>
      </c>
      <c r="C3098" s="117" t="s">
        <v>131</v>
      </c>
      <c r="D3098" s="117">
        <v>3</v>
      </c>
      <c r="E3098" s="117">
        <v>15</v>
      </c>
      <c r="F3098" s="117">
        <v>7.55</v>
      </c>
      <c r="G3098" s="117">
        <v>8.6300000000000008</v>
      </c>
    </row>
    <row r="3099" spans="1:7" x14ac:dyDescent="0.35">
      <c r="A3099" s="117" t="s">
        <v>11211</v>
      </c>
      <c r="B3099" s="117" t="s">
        <v>11212</v>
      </c>
      <c r="C3099" s="117" t="s">
        <v>131</v>
      </c>
      <c r="D3099" s="117">
        <v>2</v>
      </c>
      <c r="E3099" s="117">
        <v>20</v>
      </c>
      <c r="F3099" s="117">
        <v>7.55</v>
      </c>
      <c r="G3099" s="117">
        <v>8.6300000000000008</v>
      </c>
    </row>
    <row r="3100" spans="1:7" x14ac:dyDescent="0.35">
      <c r="A3100" s="117" t="s">
        <v>11213</v>
      </c>
      <c r="B3100" s="117" t="s">
        <v>11214</v>
      </c>
      <c r="C3100" s="117" t="s">
        <v>131</v>
      </c>
      <c r="D3100" s="117">
        <v>3</v>
      </c>
      <c r="E3100" s="117">
        <v>20</v>
      </c>
      <c r="F3100" s="117">
        <v>7.55</v>
      </c>
      <c r="G3100" s="117">
        <v>8.6300000000000008</v>
      </c>
    </row>
    <row r="3101" spans="1:7" x14ac:dyDescent="0.35">
      <c r="A3101" s="117" t="s">
        <v>11215</v>
      </c>
      <c r="B3101" s="117" t="s">
        <v>11216</v>
      </c>
      <c r="C3101" s="117" t="s">
        <v>131</v>
      </c>
      <c r="D3101" s="117">
        <v>3</v>
      </c>
      <c r="E3101" s="117">
        <v>20</v>
      </c>
      <c r="F3101" s="117">
        <v>7.55</v>
      </c>
      <c r="G3101" s="117">
        <v>8.6300000000000008</v>
      </c>
    </row>
    <row r="3102" spans="1:7" x14ac:dyDescent="0.35">
      <c r="A3102" s="117" t="s">
        <v>11217</v>
      </c>
      <c r="B3102" s="117" t="s">
        <v>11218</v>
      </c>
      <c r="C3102" s="117" t="s">
        <v>131</v>
      </c>
      <c r="D3102" s="117">
        <v>2</v>
      </c>
      <c r="E3102" s="117">
        <v>30</v>
      </c>
      <c r="F3102" s="117">
        <v>7.55</v>
      </c>
      <c r="G3102" s="117">
        <v>8.6300000000000008</v>
      </c>
    </row>
    <row r="3103" spans="1:7" x14ac:dyDescent="0.35">
      <c r="A3103" s="117" t="s">
        <v>11219</v>
      </c>
      <c r="B3103" s="117" t="s">
        <v>11220</v>
      </c>
      <c r="C3103" s="117" t="s">
        <v>131</v>
      </c>
      <c r="D3103" s="117">
        <v>1</v>
      </c>
      <c r="E3103" s="117">
        <v>20</v>
      </c>
      <c r="F3103" s="117">
        <v>7.55</v>
      </c>
      <c r="G3103" s="117">
        <v>8.6300000000000008</v>
      </c>
    </row>
    <row r="3104" spans="1:7" x14ac:dyDescent="0.35">
      <c r="A3104" s="117" t="s">
        <v>11221</v>
      </c>
      <c r="B3104" s="117" t="s">
        <v>11222</v>
      </c>
      <c r="C3104" s="117" t="s">
        <v>131</v>
      </c>
      <c r="D3104" s="117">
        <v>2</v>
      </c>
      <c r="E3104" s="117">
        <v>30</v>
      </c>
      <c r="F3104" s="117">
        <v>7.55</v>
      </c>
      <c r="G3104" s="117">
        <v>8.6300000000000008</v>
      </c>
    </row>
    <row r="3105" spans="1:7" x14ac:dyDescent="0.35">
      <c r="A3105" s="117" t="s">
        <v>11223</v>
      </c>
      <c r="B3105" s="117" t="s">
        <v>11224</v>
      </c>
      <c r="C3105" s="117" t="s">
        <v>131</v>
      </c>
      <c r="D3105" s="117">
        <v>2</v>
      </c>
      <c r="E3105" s="117">
        <v>16</v>
      </c>
      <c r="F3105" s="117">
        <v>7.55</v>
      </c>
      <c r="G3105" s="117">
        <v>8.6300000000000008</v>
      </c>
    </row>
    <row r="3106" spans="1:7" x14ac:dyDescent="0.35">
      <c r="A3106" s="117" t="s">
        <v>11225</v>
      </c>
      <c r="B3106" s="117" t="s">
        <v>11226</v>
      </c>
      <c r="C3106" s="117" t="s">
        <v>131</v>
      </c>
      <c r="D3106" s="117">
        <v>2</v>
      </c>
      <c r="E3106" s="117">
        <v>30</v>
      </c>
      <c r="F3106" s="117">
        <v>7.55</v>
      </c>
      <c r="G3106" s="117">
        <v>8.6300000000000008</v>
      </c>
    </row>
    <row r="3107" spans="1:7" x14ac:dyDescent="0.35">
      <c r="A3107" s="117" t="s">
        <v>11227</v>
      </c>
      <c r="B3107" s="117" t="s">
        <v>11228</v>
      </c>
      <c r="C3107" s="117" t="s">
        <v>131</v>
      </c>
      <c r="D3107" s="117">
        <v>2</v>
      </c>
      <c r="E3107" s="117">
        <v>40</v>
      </c>
      <c r="F3107" s="117">
        <v>7.55</v>
      </c>
      <c r="G3107" s="117">
        <v>8.6300000000000008</v>
      </c>
    </row>
    <row r="3108" spans="1:7" x14ac:dyDescent="0.35">
      <c r="A3108" s="117" t="s">
        <v>11229</v>
      </c>
      <c r="B3108" s="117" t="s">
        <v>11230</v>
      </c>
      <c r="C3108" s="117" t="s">
        <v>131</v>
      </c>
      <c r="D3108" s="117">
        <v>2</v>
      </c>
      <c r="E3108" s="117">
        <v>30</v>
      </c>
      <c r="F3108" s="117">
        <v>7.55</v>
      </c>
      <c r="G3108" s="117">
        <v>8.6300000000000008</v>
      </c>
    </row>
    <row r="3109" spans="1:7" x14ac:dyDescent="0.35">
      <c r="A3109" s="117" t="s">
        <v>11231</v>
      </c>
      <c r="B3109" s="117" t="s">
        <v>11232</v>
      </c>
      <c r="C3109" s="117" t="s">
        <v>131</v>
      </c>
      <c r="D3109" s="117">
        <v>2</v>
      </c>
      <c r="E3109" s="117">
        <v>15</v>
      </c>
      <c r="F3109" s="117">
        <v>7.55</v>
      </c>
      <c r="G3109" s="117">
        <v>8.6300000000000008</v>
      </c>
    </row>
    <row r="3110" spans="1:7" x14ac:dyDescent="0.35">
      <c r="A3110" s="117" t="s">
        <v>11233</v>
      </c>
      <c r="B3110" s="117" t="s">
        <v>11234</v>
      </c>
      <c r="C3110" s="117" t="s">
        <v>131</v>
      </c>
      <c r="D3110" s="117">
        <v>2</v>
      </c>
      <c r="E3110" s="117">
        <v>20</v>
      </c>
      <c r="F3110" s="117">
        <v>7.55</v>
      </c>
      <c r="G3110" s="117">
        <v>8.6300000000000008</v>
      </c>
    </row>
    <row r="3111" spans="1:7" x14ac:dyDescent="0.35">
      <c r="A3111" s="117" t="s">
        <v>11235</v>
      </c>
      <c r="B3111" s="117" t="s">
        <v>11236</v>
      </c>
      <c r="C3111" s="117" t="s">
        <v>131</v>
      </c>
      <c r="D3111" s="117">
        <v>2</v>
      </c>
      <c r="E3111" s="117">
        <v>15</v>
      </c>
      <c r="F3111" s="117">
        <v>7.55</v>
      </c>
      <c r="G3111" s="117">
        <v>8.6300000000000008</v>
      </c>
    </row>
    <row r="3112" spans="1:7" x14ac:dyDescent="0.35">
      <c r="A3112" s="117" t="s">
        <v>11237</v>
      </c>
      <c r="B3112" s="117" t="s">
        <v>11238</v>
      </c>
      <c r="C3112" s="117" t="s">
        <v>131</v>
      </c>
      <c r="D3112" s="117">
        <v>2</v>
      </c>
      <c r="E3112" s="117">
        <v>8</v>
      </c>
      <c r="F3112" s="117">
        <v>7.55</v>
      </c>
      <c r="G3112" s="117">
        <v>8.6300000000000008</v>
      </c>
    </row>
    <row r="3113" spans="1:7" x14ac:dyDescent="0.35">
      <c r="A3113" s="117" t="s">
        <v>11239</v>
      </c>
      <c r="B3113" s="117" t="s">
        <v>11240</v>
      </c>
      <c r="C3113" s="117" t="s">
        <v>131</v>
      </c>
      <c r="D3113" s="117">
        <v>2</v>
      </c>
      <c r="E3113" s="117">
        <v>20</v>
      </c>
      <c r="F3113" s="117">
        <v>7.55</v>
      </c>
      <c r="G3113" s="117">
        <v>8.6300000000000008</v>
      </c>
    </row>
    <row r="3114" spans="1:7" x14ac:dyDescent="0.35">
      <c r="A3114" s="117" t="s">
        <v>11241</v>
      </c>
      <c r="B3114" s="117" t="s">
        <v>11242</v>
      </c>
      <c r="C3114" s="117" t="s">
        <v>131</v>
      </c>
      <c r="D3114" s="117">
        <v>2</v>
      </c>
      <c r="E3114" s="117">
        <v>20</v>
      </c>
      <c r="F3114" s="117">
        <v>7.55</v>
      </c>
      <c r="G3114" s="117">
        <v>8.6300000000000008</v>
      </c>
    </row>
    <row r="3115" spans="1:7" x14ac:dyDescent="0.35">
      <c r="A3115" s="117" t="s">
        <v>11243</v>
      </c>
      <c r="B3115" s="117" t="s">
        <v>11244</v>
      </c>
      <c r="C3115" s="117" t="s">
        <v>131</v>
      </c>
      <c r="D3115" s="117">
        <v>1</v>
      </c>
      <c r="E3115" s="117">
        <v>20</v>
      </c>
      <c r="F3115" s="117">
        <v>7.55</v>
      </c>
      <c r="G3115" s="117">
        <v>8.6300000000000008</v>
      </c>
    </row>
    <row r="3116" spans="1:7" x14ac:dyDescent="0.35">
      <c r="A3116" s="117" t="s">
        <v>11245</v>
      </c>
      <c r="B3116" s="117" t="s">
        <v>11246</v>
      </c>
      <c r="C3116" s="117" t="s">
        <v>131</v>
      </c>
      <c r="D3116" s="117">
        <v>3</v>
      </c>
      <c r="E3116" s="117">
        <v>20</v>
      </c>
      <c r="F3116" s="117">
        <v>7.55</v>
      </c>
      <c r="G3116" s="117">
        <v>8.6300000000000008</v>
      </c>
    </row>
    <row r="3117" spans="1:7" x14ac:dyDescent="0.35">
      <c r="A3117" s="117" t="s">
        <v>11247</v>
      </c>
      <c r="B3117" s="117" t="s">
        <v>11248</v>
      </c>
      <c r="C3117" s="117" t="s">
        <v>131</v>
      </c>
      <c r="D3117" s="117">
        <v>2</v>
      </c>
      <c r="E3117" s="117">
        <v>30</v>
      </c>
      <c r="F3117" s="117">
        <v>7.55</v>
      </c>
      <c r="G3117" s="117">
        <v>8.6300000000000008</v>
      </c>
    </row>
    <row r="3118" spans="1:7" x14ac:dyDescent="0.35">
      <c r="A3118" s="117" t="s">
        <v>11249</v>
      </c>
      <c r="B3118" s="117" t="s">
        <v>11250</v>
      </c>
      <c r="C3118" s="117" t="s">
        <v>131</v>
      </c>
      <c r="D3118" s="117">
        <v>2</v>
      </c>
      <c r="E3118" s="117">
        <v>20</v>
      </c>
      <c r="F3118" s="117">
        <v>7.55</v>
      </c>
      <c r="G3118" s="117">
        <v>8.6300000000000008</v>
      </c>
    </row>
    <row r="3119" spans="1:7" x14ac:dyDescent="0.35">
      <c r="A3119" s="117" t="s">
        <v>11251</v>
      </c>
      <c r="B3119" s="117" t="s">
        <v>11252</v>
      </c>
      <c r="C3119" s="117" t="s">
        <v>131</v>
      </c>
      <c r="D3119" s="117">
        <v>2</v>
      </c>
      <c r="E3119" s="117">
        <v>20</v>
      </c>
      <c r="F3119" s="117">
        <v>7.55</v>
      </c>
      <c r="G3119" s="117">
        <v>8.6300000000000008</v>
      </c>
    </row>
    <row r="3120" spans="1:7" x14ac:dyDescent="0.35">
      <c r="A3120" s="117" t="s">
        <v>11253</v>
      </c>
      <c r="B3120" s="117" t="s">
        <v>11254</v>
      </c>
      <c r="C3120" s="117" t="s">
        <v>131</v>
      </c>
      <c r="D3120" s="117">
        <v>3</v>
      </c>
      <c r="E3120" s="117">
        <v>15</v>
      </c>
      <c r="F3120" s="117">
        <v>7.55</v>
      </c>
      <c r="G3120" s="117">
        <v>8.6300000000000008</v>
      </c>
    </row>
    <row r="3121" spans="1:7" x14ac:dyDescent="0.35">
      <c r="A3121" s="117" t="s">
        <v>11255</v>
      </c>
      <c r="B3121" s="117" t="s">
        <v>11256</v>
      </c>
      <c r="C3121" s="117" t="s">
        <v>131</v>
      </c>
      <c r="D3121" s="117">
        <v>3</v>
      </c>
      <c r="E3121" s="117">
        <v>25</v>
      </c>
      <c r="F3121" s="117">
        <v>7.55</v>
      </c>
      <c r="G3121" s="117">
        <v>8.6300000000000008</v>
      </c>
    </row>
    <row r="3122" spans="1:7" x14ac:dyDescent="0.35">
      <c r="A3122" s="117" t="s">
        <v>11257</v>
      </c>
      <c r="B3122" s="117" t="s">
        <v>11258</v>
      </c>
      <c r="C3122" s="117" t="s">
        <v>131</v>
      </c>
      <c r="D3122" s="117">
        <v>2</v>
      </c>
      <c r="E3122" s="117">
        <v>30</v>
      </c>
      <c r="F3122" s="117">
        <v>7.55</v>
      </c>
      <c r="G3122" s="117">
        <v>8.6300000000000008</v>
      </c>
    </row>
    <row r="3123" spans="1:7" x14ac:dyDescent="0.35">
      <c r="A3123" s="117" t="s">
        <v>11259</v>
      </c>
      <c r="B3123" s="117" t="s">
        <v>11260</v>
      </c>
      <c r="C3123" s="117" t="s">
        <v>131</v>
      </c>
      <c r="D3123" s="117">
        <v>2</v>
      </c>
      <c r="E3123" s="117">
        <v>30</v>
      </c>
      <c r="F3123" s="117">
        <v>7.55</v>
      </c>
      <c r="G3123" s="117">
        <v>8.6300000000000008</v>
      </c>
    </row>
    <row r="3124" spans="1:7" x14ac:dyDescent="0.35">
      <c r="A3124" s="117" t="s">
        <v>11261</v>
      </c>
      <c r="B3124" s="117" t="s">
        <v>11262</v>
      </c>
      <c r="C3124" s="117" t="s">
        <v>131</v>
      </c>
      <c r="D3124" s="117">
        <v>3</v>
      </c>
      <c r="E3124" s="117">
        <v>15</v>
      </c>
      <c r="F3124" s="117">
        <v>7.55</v>
      </c>
      <c r="G3124" s="117">
        <v>8.6300000000000008</v>
      </c>
    </row>
    <row r="3125" spans="1:7" x14ac:dyDescent="0.35">
      <c r="A3125" s="117" t="s">
        <v>11263</v>
      </c>
      <c r="B3125" s="117" t="s">
        <v>11264</v>
      </c>
      <c r="C3125" s="117" t="s">
        <v>131</v>
      </c>
      <c r="D3125" s="117">
        <v>2</v>
      </c>
      <c r="E3125" s="117">
        <v>16</v>
      </c>
      <c r="F3125" s="117">
        <v>7.55</v>
      </c>
      <c r="G3125" s="117">
        <v>8.6300000000000008</v>
      </c>
    </row>
    <row r="3126" spans="1:7" x14ac:dyDescent="0.35">
      <c r="A3126" s="117" t="s">
        <v>11265</v>
      </c>
      <c r="B3126" s="117" t="s">
        <v>11266</v>
      </c>
      <c r="C3126" s="117" t="s">
        <v>131</v>
      </c>
      <c r="D3126" s="117">
        <v>3</v>
      </c>
      <c r="E3126" s="117">
        <v>20</v>
      </c>
      <c r="F3126" s="117">
        <v>7.55</v>
      </c>
      <c r="G3126" s="117">
        <v>8.6300000000000008</v>
      </c>
    </row>
    <row r="3127" spans="1:7" x14ac:dyDescent="0.35">
      <c r="A3127" s="117" t="s">
        <v>11267</v>
      </c>
      <c r="B3127" s="117" t="s">
        <v>11268</v>
      </c>
      <c r="C3127" s="117" t="s">
        <v>131</v>
      </c>
      <c r="D3127" s="117">
        <v>2</v>
      </c>
      <c r="E3127" s="117">
        <v>20</v>
      </c>
      <c r="F3127" s="117">
        <v>7.55</v>
      </c>
      <c r="G3127" s="117">
        <v>8.6300000000000008</v>
      </c>
    </row>
    <row r="3128" spans="1:7" x14ac:dyDescent="0.35">
      <c r="A3128" s="117" t="s">
        <v>11269</v>
      </c>
      <c r="B3128" s="117" t="s">
        <v>11270</v>
      </c>
      <c r="C3128" s="117" t="s">
        <v>131</v>
      </c>
      <c r="D3128" s="117">
        <v>3</v>
      </c>
      <c r="E3128" s="117">
        <v>40</v>
      </c>
      <c r="F3128" s="117">
        <v>7.55</v>
      </c>
      <c r="G3128" s="117">
        <v>8.6300000000000008</v>
      </c>
    </row>
    <row r="3129" spans="1:7" x14ac:dyDescent="0.35">
      <c r="A3129" s="117" t="s">
        <v>11271</v>
      </c>
      <c r="B3129" s="117" t="s">
        <v>11272</v>
      </c>
      <c r="C3129" s="117" t="s">
        <v>131</v>
      </c>
      <c r="D3129" s="117">
        <v>1</v>
      </c>
      <c r="E3129" s="117">
        <v>12</v>
      </c>
      <c r="F3129" s="117">
        <v>7.55</v>
      </c>
      <c r="G3129" s="117">
        <v>8.6300000000000008</v>
      </c>
    </row>
    <row r="3130" spans="1:7" x14ac:dyDescent="0.35">
      <c r="A3130" s="117" t="s">
        <v>11273</v>
      </c>
      <c r="B3130" s="117" t="s">
        <v>11274</v>
      </c>
      <c r="C3130" s="117" t="s">
        <v>131</v>
      </c>
      <c r="D3130" s="117">
        <v>1</v>
      </c>
      <c r="E3130" s="117">
        <v>20</v>
      </c>
      <c r="F3130" s="117">
        <v>7.55</v>
      </c>
      <c r="G3130" s="117">
        <v>8.6300000000000008</v>
      </c>
    </row>
    <row r="3131" spans="1:7" x14ac:dyDescent="0.35">
      <c r="A3131" s="117" t="s">
        <v>11275</v>
      </c>
      <c r="B3131" s="117" t="s">
        <v>11276</v>
      </c>
      <c r="C3131" s="117" t="s">
        <v>131</v>
      </c>
      <c r="D3131" s="117">
        <v>2</v>
      </c>
      <c r="E3131" s="117">
        <v>15</v>
      </c>
      <c r="F3131" s="117">
        <v>7.55</v>
      </c>
      <c r="G3131" s="117">
        <v>8.6300000000000008</v>
      </c>
    </row>
    <row r="3132" spans="1:7" x14ac:dyDescent="0.35">
      <c r="A3132" s="117" t="s">
        <v>11277</v>
      </c>
      <c r="B3132" s="117" t="s">
        <v>11278</v>
      </c>
      <c r="C3132" s="117" t="s">
        <v>131</v>
      </c>
      <c r="D3132" s="117">
        <v>3</v>
      </c>
      <c r="E3132" s="117">
        <v>30</v>
      </c>
      <c r="F3132" s="117">
        <v>7.55</v>
      </c>
      <c r="G3132" s="117">
        <v>8.6300000000000008</v>
      </c>
    </row>
    <row r="3133" spans="1:7" x14ac:dyDescent="0.35">
      <c r="A3133" s="117" t="s">
        <v>11279</v>
      </c>
      <c r="B3133" s="117" t="s">
        <v>11280</v>
      </c>
      <c r="C3133" s="117" t="s">
        <v>131</v>
      </c>
      <c r="D3133" s="117">
        <v>2</v>
      </c>
      <c r="E3133" s="117">
        <v>15</v>
      </c>
      <c r="F3133" s="117">
        <v>7.55</v>
      </c>
      <c r="G3133" s="117">
        <v>8.6300000000000008</v>
      </c>
    </row>
    <row r="3134" spans="1:7" x14ac:dyDescent="0.35">
      <c r="A3134" s="117" t="s">
        <v>11281</v>
      </c>
      <c r="B3134" s="117" t="s">
        <v>11282</v>
      </c>
      <c r="C3134" s="117" t="s">
        <v>131</v>
      </c>
      <c r="D3134" s="117">
        <v>1</v>
      </c>
      <c r="E3134" s="117">
        <v>30</v>
      </c>
      <c r="F3134" s="117">
        <v>7.55</v>
      </c>
      <c r="G3134" s="117">
        <v>8.6300000000000008</v>
      </c>
    </row>
    <row r="3135" spans="1:7" x14ac:dyDescent="0.35">
      <c r="A3135" s="117" t="s">
        <v>11283</v>
      </c>
      <c r="B3135" s="117" t="s">
        <v>11284</v>
      </c>
      <c r="C3135" s="117" t="s">
        <v>131</v>
      </c>
      <c r="D3135" s="117">
        <v>2</v>
      </c>
      <c r="E3135" s="117">
        <v>30</v>
      </c>
      <c r="F3135" s="117">
        <v>7.55</v>
      </c>
      <c r="G3135" s="117">
        <v>8.6300000000000008</v>
      </c>
    </row>
    <row r="3136" spans="1:7" x14ac:dyDescent="0.35">
      <c r="A3136" s="117" t="s">
        <v>11285</v>
      </c>
      <c r="B3136" s="117" t="s">
        <v>11286</v>
      </c>
      <c r="C3136" s="117" t="s">
        <v>131</v>
      </c>
      <c r="D3136" s="117">
        <v>2</v>
      </c>
      <c r="E3136" s="117">
        <v>30</v>
      </c>
      <c r="F3136" s="117">
        <v>7.55</v>
      </c>
      <c r="G3136" s="117">
        <v>8.6300000000000008</v>
      </c>
    </row>
    <row r="3137" spans="1:7" x14ac:dyDescent="0.35">
      <c r="A3137" s="117" t="s">
        <v>11287</v>
      </c>
      <c r="B3137" s="117" t="s">
        <v>11288</v>
      </c>
      <c r="C3137" s="117" t="s">
        <v>131</v>
      </c>
      <c r="D3137" s="117">
        <v>2</v>
      </c>
      <c r="E3137" s="117">
        <v>20</v>
      </c>
      <c r="F3137" s="117">
        <v>7.55</v>
      </c>
      <c r="G3137" s="117">
        <v>8.6300000000000008</v>
      </c>
    </row>
    <row r="3138" spans="1:7" x14ac:dyDescent="0.35">
      <c r="A3138" s="117" t="s">
        <v>11289</v>
      </c>
      <c r="B3138" s="117" t="s">
        <v>11290</v>
      </c>
      <c r="C3138" s="117" t="s">
        <v>131</v>
      </c>
      <c r="D3138" s="117">
        <v>2</v>
      </c>
      <c r="E3138" s="117">
        <v>20</v>
      </c>
      <c r="F3138" s="117">
        <v>7.55</v>
      </c>
      <c r="G3138" s="117">
        <v>8.6300000000000008</v>
      </c>
    </row>
    <row r="3139" spans="1:7" x14ac:dyDescent="0.35">
      <c r="A3139" s="117" t="s">
        <v>11291</v>
      </c>
      <c r="B3139" s="117" t="s">
        <v>11292</v>
      </c>
      <c r="C3139" s="117" t="s">
        <v>131</v>
      </c>
      <c r="D3139" s="117">
        <v>2</v>
      </c>
      <c r="E3139" s="117">
        <v>35</v>
      </c>
      <c r="F3139" s="117">
        <v>7.55</v>
      </c>
      <c r="G3139" s="117">
        <v>8.6300000000000008</v>
      </c>
    </row>
    <row r="3140" spans="1:7" x14ac:dyDescent="0.35">
      <c r="A3140" s="117" t="s">
        <v>11293</v>
      </c>
      <c r="B3140" s="117" t="s">
        <v>11294</v>
      </c>
      <c r="C3140" s="117" t="s">
        <v>131</v>
      </c>
      <c r="D3140" s="117">
        <v>2</v>
      </c>
      <c r="E3140" s="117">
        <v>100</v>
      </c>
      <c r="F3140" s="117">
        <v>7.55</v>
      </c>
      <c r="G3140" s="117">
        <v>8.6300000000000008</v>
      </c>
    </row>
    <row r="3141" spans="1:7" x14ac:dyDescent="0.35">
      <c r="A3141" s="117" t="s">
        <v>11295</v>
      </c>
      <c r="B3141" s="117" t="s">
        <v>11296</v>
      </c>
      <c r="C3141" s="117" t="s">
        <v>131</v>
      </c>
      <c r="D3141" s="117">
        <v>2</v>
      </c>
      <c r="E3141" s="117">
        <v>30</v>
      </c>
      <c r="F3141" s="117">
        <v>7.55</v>
      </c>
      <c r="G3141" s="117">
        <v>8.6300000000000008</v>
      </c>
    </row>
    <row r="3142" spans="1:7" x14ac:dyDescent="0.35">
      <c r="A3142" s="117" t="s">
        <v>11297</v>
      </c>
      <c r="B3142" s="117" t="s">
        <v>11298</v>
      </c>
      <c r="C3142" s="117" t="s">
        <v>131</v>
      </c>
      <c r="D3142" s="117">
        <v>1</v>
      </c>
      <c r="E3142" s="117">
        <v>30</v>
      </c>
      <c r="F3142" s="117">
        <v>7.55</v>
      </c>
      <c r="G3142" s="117">
        <v>8.6300000000000008</v>
      </c>
    </row>
    <row r="3143" spans="1:7" x14ac:dyDescent="0.35">
      <c r="A3143" s="117" t="s">
        <v>11299</v>
      </c>
      <c r="B3143" s="117" t="s">
        <v>11300</v>
      </c>
      <c r="C3143" s="117" t="s">
        <v>131</v>
      </c>
      <c r="D3143" s="117">
        <v>3</v>
      </c>
      <c r="E3143" s="117">
        <v>80</v>
      </c>
      <c r="F3143" s="117">
        <v>7.55</v>
      </c>
      <c r="G3143" s="117">
        <v>8.6300000000000008</v>
      </c>
    </row>
    <row r="3144" spans="1:7" x14ac:dyDescent="0.35">
      <c r="A3144" s="117" t="s">
        <v>11301</v>
      </c>
      <c r="B3144" s="117" t="s">
        <v>11302</v>
      </c>
      <c r="C3144" s="117" t="s">
        <v>131</v>
      </c>
      <c r="D3144" s="117">
        <v>2</v>
      </c>
      <c r="E3144" s="117">
        <v>30</v>
      </c>
      <c r="F3144" s="117">
        <v>7.55</v>
      </c>
      <c r="G3144" s="117">
        <v>8.6300000000000008</v>
      </c>
    </row>
    <row r="3145" spans="1:7" x14ac:dyDescent="0.35">
      <c r="A3145" s="117" t="s">
        <v>11303</v>
      </c>
      <c r="B3145" s="117" t="s">
        <v>11304</v>
      </c>
      <c r="C3145" s="117" t="s">
        <v>131</v>
      </c>
      <c r="D3145" s="117">
        <v>3</v>
      </c>
      <c r="E3145" s="117">
        <v>35</v>
      </c>
      <c r="F3145" s="117">
        <v>7.55</v>
      </c>
      <c r="G3145" s="117">
        <v>8.6300000000000008</v>
      </c>
    </row>
    <row r="3146" spans="1:7" x14ac:dyDescent="0.35">
      <c r="A3146" s="117" t="s">
        <v>11305</v>
      </c>
      <c r="B3146" s="117" t="s">
        <v>11306</v>
      </c>
      <c r="C3146" s="117" t="s">
        <v>131</v>
      </c>
      <c r="D3146" s="117">
        <v>4</v>
      </c>
      <c r="E3146" s="117">
        <v>20</v>
      </c>
      <c r="F3146" s="117">
        <v>7.55</v>
      </c>
      <c r="G3146" s="117">
        <v>8.6300000000000008</v>
      </c>
    </row>
    <row r="3147" spans="1:7" x14ac:dyDescent="0.35">
      <c r="A3147" s="117" t="s">
        <v>11307</v>
      </c>
      <c r="B3147" s="117" t="s">
        <v>11308</v>
      </c>
      <c r="C3147" s="117" t="s">
        <v>131</v>
      </c>
      <c r="D3147" s="117">
        <v>1</v>
      </c>
      <c r="E3147" s="117">
        <v>150</v>
      </c>
      <c r="F3147" s="117">
        <v>7.55</v>
      </c>
      <c r="G3147" s="117">
        <v>8.6300000000000008</v>
      </c>
    </row>
    <row r="3148" spans="1:7" x14ac:dyDescent="0.35">
      <c r="A3148" s="117" t="s">
        <v>11309</v>
      </c>
      <c r="B3148" s="117" t="s">
        <v>11310</v>
      </c>
      <c r="C3148" s="117" t="s">
        <v>131</v>
      </c>
      <c r="D3148" s="117">
        <v>1</v>
      </c>
      <c r="E3148" s="117">
        <v>150</v>
      </c>
      <c r="F3148" s="117">
        <v>7.55</v>
      </c>
      <c r="G3148" s="117">
        <v>8.6300000000000008</v>
      </c>
    </row>
    <row r="3149" spans="1:7" x14ac:dyDescent="0.35">
      <c r="A3149" s="117" t="s">
        <v>11311</v>
      </c>
      <c r="B3149" s="117" t="s">
        <v>11312</v>
      </c>
      <c r="C3149" s="117" t="s">
        <v>131</v>
      </c>
      <c r="D3149" s="117">
        <v>2</v>
      </c>
      <c r="E3149" s="117">
        <v>240</v>
      </c>
      <c r="F3149" s="117">
        <v>7.55</v>
      </c>
      <c r="G3149" s="117">
        <v>8.6300000000000008</v>
      </c>
    </row>
    <row r="3150" spans="1:7" x14ac:dyDescent="0.35">
      <c r="A3150" s="117" t="s">
        <v>11313</v>
      </c>
      <c r="B3150" s="117" t="s">
        <v>11314</v>
      </c>
      <c r="C3150" s="117" t="s">
        <v>131</v>
      </c>
      <c r="D3150" s="117">
        <v>2</v>
      </c>
      <c r="E3150" s="117">
        <v>240</v>
      </c>
      <c r="F3150" s="117">
        <v>7.55</v>
      </c>
      <c r="G3150" s="117">
        <v>8.6300000000000008</v>
      </c>
    </row>
    <row r="3151" spans="1:7" x14ac:dyDescent="0.35">
      <c r="A3151" s="117" t="s">
        <v>11315</v>
      </c>
      <c r="B3151" s="117" t="s">
        <v>11316</v>
      </c>
      <c r="C3151" s="117" t="s">
        <v>131</v>
      </c>
      <c r="D3151" s="117">
        <v>3</v>
      </c>
      <c r="E3151" s="117">
        <v>240</v>
      </c>
      <c r="F3151" s="117">
        <v>7.55</v>
      </c>
      <c r="G3151" s="117">
        <v>8.6300000000000008</v>
      </c>
    </row>
    <row r="3152" spans="1:7" x14ac:dyDescent="0.35">
      <c r="A3152" s="117" t="s">
        <v>11317</v>
      </c>
      <c r="B3152" s="117" t="s">
        <v>11318</v>
      </c>
      <c r="C3152" s="117" t="s">
        <v>131</v>
      </c>
      <c r="D3152" s="117">
        <v>1</v>
      </c>
      <c r="E3152" s="117">
        <v>150</v>
      </c>
      <c r="F3152" s="117">
        <v>7.55</v>
      </c>
      <c r="G3152" s="117">
        <v>8.6300000000000008</v>
      </c>
    </row>
    <row r="3153" spans="1:7" x14ac:dyDescent="0.35">
      <c r="A3153" s="117" t="s">
        <v>11319</v>
      </c>
      <c r="B3153" s="117" t="s">
        <v>11320</v>
      </c>
      <c r="C3153" s="117" t="s">
        <v>131</v>
      </c>
      <c r="D3153" s="117">
        <v>1</v>
      </c>
      <c r="E3153" s="117">
        <v>150</v>
      </c>
      <c r="F3153" s="117">
        <v>7.55</v>
      </c>
      <c r="G3153" s="117">
        <v>8.6300000000000008</v>
      </c>
    </row>
    <row r="3154" spans="1:7" x14ac:dyDescent="0.35">
      <c r="A3154" s="117" t="s">
        <v>11321</v>
      </c>
      <c r="B3154" s="117" t="s">
        <v>11322</v>
      </c>
      <c r="C3154" s="117" t="s">
        <v>131</v>
      </c>
      <c r="D3154" s="117">
        <v>2</v>
      </c>
      <c r="E3154" s="117">
        <v>240</v>
      </c>
      <c r="F3154" s="117">
        <v>7.55</v>
      </c>
      <c r="G3154" s="117">
        <v>8.6300000000000008</v>
      </c>
    </row>
    <row r="3155" spans="1:7" x14ac:dyDescent="0.35">
      <c r="A3155" s="117" t="s">
        <v>11323</v>
      </c>
      <c r="B3155" s="117" t="s">
        <v>11324</v>
      </c>
      <c r="C3155" s="117" t="s">
        <v>131</v>
      </c>
      <c r="D3155" s="117">
        <v>2</v>
      </c>
      <c r="E3155" s="117">
        <v>240</v>
      </c>
      <c r="F3155" s="117">
        <v>7.55</v>
      </c>
      <c r="G3155" s="117">
        <v>8.6300000000000008</v>
      </c>
    </row>
    <row r="3156" spans="1:7" x14ac:dyDescent="0.35">
      <c r="A3156" s="117" t="s">
        <v>11325</v>
      </c>
      <c r="B3156" s="117" t="s">
        <v>11326</v>
      </c>
      <c r="C3156" s="117" t="s">
        <v>131</v>
      </c>
      <c r="D3156" s="117">
        <v>3</v>
      </c>
      <c r="E3156" s="117">
        <v>240</v>
      </c>
      <c r="F3156" s="117">
        <v>7.55</v>
      </c>
      <c r="G3156" s="117">
        <v>8.6300000000000008</v>
      </c>
    </row>
    <row r="3157" spans="1:7" x14ac:dyDescent="0.35">
      <c r="A3157" s="117" t="s">
        <v>11327</v>
      </c>
      <c r="B3157" s="117" t="s">
        <v>11328</v>
      </c>
      <c r="C3157" s="117" t="s">
        <v>131</v>
      </c>
      <c r="D3157" s="117">
        <v>1</v>
      </c>
      <c r="E3157" s="117">
        <v>150</v>
      </c>
      <c r="F3157" s="117">
        <v>7.55</v>
      </c>
      <c r="G3157" s="117">
        <v>8.6300000000000008</v>
      </c>
    </row>
    <row r="3158" spans="1:7" x14ac:dyDescent="0.35">
      <c r="A3158" s="117" t="s">
        <v>11329</v>
      </c>
      <c r="B3158" s="117" t="s">
        <v>11330</v>
      </c>
      <c r="C3158" s="117" t="s">
        <v>131</v>
      </c>
      <c r="D3158" s="117">
        <v>1</v>
      </c>
      <c r="E3158" s="117">
        <v>150</v>
      </c>
      <c r="F3158" s="117">
        <v>7.55</v>
      </c>
      <c r="G3158" s="117">
        <v>8.6300000000000008</v>
      </c>
    </row>
    <row r="3159" spans="1:7" x14ac:dyDescent="0.35">
      <c r="A3159" s="117" t="s">
        <v>11331</v>
      </c>
      <c r="B3159" s="117" t="s">
        <v>11332</v>
      </c>
      <c r="C3159" s="117" t="s">
        <v>131</v>
      </c>
      <c r="D3159" s="117">
        <v>1</v>
      </c>
      <c r="E3159" s="117">
        <v>150</v>
      </c>
      <c r="F3159" s="117">
        <v>7.55</v>
      </c>
      <c r="G3159" s="117">
        <v>8.6300000000000008</v>
      </c>
    </row>
    <row r="3160" spans="1:7" x14ac:dyDescent="0.35">
      <c r="A3160" s="117" t="s">
        <v>11333</v>
      </c>
      <c r="B3160" s="117" t="s">
        <v>11334</v>
      </c>
      <c r="C3160" s="117" t="s">
        <v>131</v>
      </c>
      <c r="D3160" s="117">
        <v>2</v>
      </c>
      <c r="E3160" s="117">
        <v>240</v>
      </c>
      <c r="F3160" s="117">
        <v>7.55</v>
      </c>
      <c r="G3160" s="117">
        <v>8.6300000000000008</v>
      </c>
    </row>
    <row r="3161" spans="1:7" x14ac:dyDescent="0.35">
      <c r="A3161" s="117" t="s">
        <v>11335</v>
      </c>
      <c r="B3161" s="117" t="s">
        <v>11336</v>
      </c>
      <c r="C3161" s="117" t="s">
        <v>131</v>
      </c>
      <c r="D3161" s="117">
        <v>2</v>
      </c>
      <c r="E3161" s="117">
        <v>240</v>
      </c>
      <c r="F3161" s="117">
        <v>7.55</v>
      </c>
      <c r="G3161" s="117">
        <v>8.6300000000000008</v>
      </c>
    </row>
    <row r="3162" spans="1:7" x14ac:dyDescent="0.35">
      <c r="A3162" s="117" t="s">
        <v>11337</v>
      </c>
      <c r="B3162" s="117" t="s">
        <v>11338</v>
      </c>
      <c r="C3162" s="117" t="s">
        <v>131</v>
      </c>
      <c r="D3162" s="117">
        <v>1</v>
      </c>
      <c r="E3162" s="117">
        <v>150</v>
      </c>
      <c r="F3162" s="117">
        <v>7.55</v>
      </c>
      <c r="G3162" s="117">
        <v>8.6300000000000008</v>
      </c>
    </row>
    <row r="3163" spans="1:7" x14ac:dyDescent="0.35">
      <c r="A3163" s="117" t="s">
        <v>11339</v>
      </c>
      <c r="B3163" s="117" t="s">
        <v>11340</v>
      </c>
      <c r="C3163" s="117" t="s">
        <v>131</v>
      </c>
      <c r="D3163" s="117">
        <v>2</v>
      </c>
      <c r="E3163" s="117">
        <v>60</v>
      </c>
      <c r="F3163" s="117">
        <v>7.55</v>
      </c>
      <c r="G3163" s="117">
        <v>8.6300000000000008</v>
      </c>
    </row>
    <row r="3164" spans="1:7" x14ac:dyDescent="0.35">
      <c r="A3164" s="117" t="s">
        <v>11341</v>
      </c>
      <c r="B3164" s="117" t="s">
        <v>11342</v>
      </c>
      <c r="C3164" s="117" t="s">
        <v>131</v>
      </c>
      <c r="D3164" s="117">
        <v>3</v>
      </c>
      <c r="E3164" s="117">
        <v>60</v>
      </c>
      <c r="F3164" s="117">
        <v>7.55</v>
      </c>
      <c r="G3164" s="117">
        <v>8.6300000000000008</v>
      </c>
    </row>
    <row r="3165" spans="1:7" x14ac:dyDescent="0.35">
      <c r="A3165" s="117" t="s">
        <v>11343</v>
      </c>
      <c r="B3165" s="117" t="s">
        <v>11344</v>
      </c>
      <c r="C3165" s="117" t="s">
        <v>131</v>
      </c>
      <c r="D3165" s="117">
        <v>2</v>
      </c>
      <c r="E3165" s="117">
        <v>50</v>
      </c>
      <c r="F3165" s="117">
        <v>7.55</v>
      </c>
      <c r="G3165" s="117">
        <v>8.6300000000000008</v>
      </c>
    </row>
    <row r="3166" spans="1:7" x14ac:dyDescent="0.35">
      <c r="A3166" s="117" t="s">
        <v>11345</v>
      </c>
      <c r="B3166" s="117" t="s">
        <v>11346</v>
      </c>
      <c r="C3166" s="117" t="s">
        <v>131</v>
      </c>
      <c r="D3166" s="117">
        <v>2</v>
      </c>
      <c r="E3166" s="117">
        <v>80</v>
      </c>
      <c r="F3166" s="117">
        <v>7.55</v>
      </c>
      <c r="G3166" s="117">
        <v>8.6300000000000008</v>
      </c>
    </row>
    <row r="3167" spans="1:7" x14ac:dyDescent="0.35">
      <c r="A3167" s="117" t="s">
        <v>11347</v>
      </c>
      <c r="B3167" s="117" t="s">
        <v>11348</v>
      </c>
      <c r="C3167" s="117" t="s">
        <v>131</v>
      </c>
      <c r="D3167" s="117">
        <v>2</v>
      </c>
      <c r="E3167" s="117">
        <v>25</v>
      </c>
      <c r="F3167" s="117">
        <v>7.55</v>
      </c>
      <c r="G3167" s="117">
        <v>8.6300000000000008</v>
      </c>
    </row>
    <row r="3168" spans="1:7" x14ac:dyDescent="0.35">
      <c r="A3168" s="117" t="s">
        <v>11349</v>
      </c>
      <c r="B3168" s="117" t="s">
        <v>11350</v>
      </c>
      <c r="C3168" s="117" t="s">
        <v>131</v>
      </c>
      <c r="D3168" s="117">
        <v>2</v>
      </c>
      <c r="E3168" s="117">
        <v>50</v>
      </c>
      <c r="F3168" s="117">
        <v>7.55</v>
      </c>
      <c r="G3168" s="117">
        <v>8.6300000000000008</v>
      </c>
    </row>
    <row r="3169" spans="1:7" x14ac:dyDescent="0.35">
      <c r="A3169" s="117" t="s">
        <v>11351</v>
      </c>
      <c r="B3169" s="117" t="s">
        <v>11352</v>
      </c>
      <c r="C3169" s="117" t="s">
        <v>131</v>
      </c>
      <c r="D3169" s="117">
        <v>3</v>
      </c>
      <c r="E3169" s="117">
        <v>30</v>
      </c>
      <c r="F3169" s="117">
        <v>7.55</v>
      </c>
      <c r="G3169" s="117">
        <v>8.6300000000000008</v>
      </c>
    </row>
    <row r="3170" spans="1:7" x14ac:dyDescent="0.35">
      <c r="A3170" s="117" t="s">
        <v>11353</v>
      </c>
      <c r="B3170" s="117" t="s">
        <v>11354</v>
      </c>
      <c r="C3170" s="117" t="s">
        <v>131</v>
      </c>
      <c r="D3170" s="117">
        <v>3</v>
      </c>
      <c r="E3170" s="117">
        <v>25</v>
      </c>
      <c r="F3170" s="117">
        <v>7.55</v>
      </c>
      <c r="G3170" s="117">
        <v>8.6300000000000008</v>
      </c>
    </row>
    <row r="3171" spans="1:7" x14ac:dyDescent="0.35">
      <c r="A3171" s="117" t="s">
        <v>11355</v>
      </c>
      <c r="B3171" s="117" t="s">
        <v>11356</v>
      </c>
      <c r="C3171" s="117" t="s">
        <v>131</v>
      </c>
      <c r="D3171" s="117">
        <v>2</v>
      </c>
      <c r="E3171" s="117">
        <v>30</v>
      </c>
      <c r="F3171" s="117">
        <v>7.55</v>
      </c>
      <c r="G3171" s="117">
        <v>8.6300000000000008</v>
      </c>
    </row>
    <row r="3172" spans="1:7" x14ac:dyDescent="0.35">
      <c r="A3172" s="117" t="s">
        <v>11357</v>
      </c>
      <c r="B3172" s="117" t="s">
        <v>11358</v>
      </c>
      <c r="C3172" s="117" t="s">
        <v>131</v>
      </c>
      <c r="D3172" s="117">
        <v>2</v>
      </c>
      <c r="E3172" s="117">
        <v>30</v>
      </c>
      <c r="F3172" s="117">
        <v>7.55</v>
      </c>
      <c r="G3172" s="117">
        <v>8.6300000000000008</v>
      </c>
    </row>
    <row r="3173" spans="1:7" x14ac:dyDescent="0.35">
      <c r="A3173" s="117" t="s">
        <v>11359</v>
      </c>
      <c r="B3173" s="117" t="s">
        <v>11360</v>
      </c>
      <c r="C3173" s="117" t="s">
        <v>131</v>
      </c>
      <c r="D3173" s="117">
        <v>2</v>
      </c>
      <c r="E3173" s="117">
        <v>30</v>
      </c>
      <c r="F3173" s="117">
        <v>7.55</v>
      </c>
      <c r="G3173" s="117">
        <v>8.6300000000000008</v>
      </c>
    </row>
    <row r="3174" spans="1:7" x14ac:dyDescent="0.35">
      <c r="A3174" s="117" t="s">
        <v>11361</v>
      </c>
      <c r="B3174" s="117" t="s">
        <v>11362</v>
      </c>
      <c r="C3174" s="117" t="s">
        <v>131</v>
      </c>
      <c r="D3174" s="117">
        <v>2</v>
      </c>
      <c r="E3174" s="117">
        <v>60</v>
      </c>
      <c r="F3174" s="117">
        <v>7.55</v>
      </c>
      <c r="G3174" s="117">
        <v>8.6300000000000008</v>
      </c>
    </row>
    <row r="3175" spans="1:7" x14ac:dyDescent="0.35">
      <c r="A3175" s="117" t="s">
        <v>11363</v>
      </c>
      <c r="B3175" s="117" t="s">
        <v>11364</v>
      </c>
      <c r="C3175" s="117" t="s">
        <v>131</v>
      </c>
      <c r="D3175" s="117">
        <v>2</v>
      </c>
      <c r="E3175" s="117">
        <v>50</v>
      </c>
      <c r="F3175" s="117">
        <v>7.55</v>
      </c>
      <c r="G3175" s="117">
        <v>8.6300000000000008</v>
      </c>
    </row>
    <row r="3176" spans="1:7" x14ac:dyDescent="0.35">
      <c r="A3176" s="117" t="s">
        <v>11365</v>
      </c>
      <c r="B3176" s="117" t="s">
        <v>11366</v>
      </c>
      <c r="C3176" s="117" t="s">
        <v>131</v>
      </c>
      <c r="D3176" s="117">
        <v>4</v>
      </c>
      <c r="E3176" s="117">
        <v>165</v>
      </c>
      <c r="F3176" s="117">
        <v>7.55</v>
      </c>
      <c r="G3176" s="117">
        <v>8.6300000000000008</v>
      </c>
    </row>
    <row r="3177" spans="1:7" x14ac:dyDescent="0.35">
      <c r="A3177" s="117" t="s">
        <v>11367</v>
      </c>
      <c r="B3177" s="117" t="s">
        <v>11368</v>
      </c>
      <c r="C3177" s="117" t="s">
        <v>131</v>
      </c>
      <c r="D3177" s="117">
        <v>3</v>
      </c>
      <c r="E3177" s="117">
        <v>60</v>
      </c>
      <c r="F3177" s="117">
        <v>7.55</v>
      </c>
      <c r="G3177" s="117">
        <v>8.6300000000000008</v>
      </c>
    </row>
    <row r="3178" spans="1:7" x14ac:dyDescent="0.35">
      <c r="A3178" s="117" t="s">
        <v>11369</v>
      </c>
      <c r="B3178" s="117" t="s">
        <v>11370</v>
      </c>
      <c r="C3178" s="117" t="s">
        <v>131</v>
      </c>
      <c r="D3178" s="117">
        <v>2</v>
      </c>
      <c r="E3178" s="117">
        <v>40</v>
      </c>
      <c r="F3178" s="117">
        <v>7.55</v>
      </c>
      <c r="G3178" s="117">
        <v>8.6300000000000008</v>
      </c>
    </row>
    <row r="3179" spans="1:7" x14ac:dyDescent="0.35">
      <c r="A3179" s="117" t="s">
        <v>11371</v>
      </c>
      <c r="B3179" s="117" t="s">
        <v>11372</v>
      </c>
      <c r="C3179" s="117" t="s">
        <v>131</v>
      </c>
      <c r="D3179" s="117">
        <v>3</v>
      </c>
      <c r="E3179" s="117">
        <v>30</v>
      </c>
      <c r="F3179" s="117">
        <v>7.55</v>
      </c>
      <c r="G3179" s="117">
        <v>8.6300000000000008</v>
      </c>
    </row>
    <row r="3180" spans="1:7" x14ac:dyDescent="0.35">
      <c r="A3180" s="117" t="s">
        <v>11373</v>
      </c>
      <c r="B3180" s="117" t="s">
        <v>11374</v>
      </c>
      <c r="C3180" s="117" t="s">
        <v>131</v>
      </c>
      <c r="D3180" s="117">
        <v>3</v>
      </c>
      <c r="E3180" s="117">
        <v>30</v>
      </c>
      <c r="F3180" s="117">
        <v>7.55</v>
      </c>
      <c r="G3180" s="117">
        <v>8.6300000000000008</v>
      </c>
    </row>
    <row r="3181" spans="1:7" x14ac:dyDescent="0.35">
      <c r="A3181" s="117" t="s">
        <v>11375</v>
      </c>
      <c r="B3181" s="117" t="s">
        <v>11376</v>
      </c>
      <c r="C3181" s="117" t="s">
        <v>131</v>
      </c>
      <c r="D3181" s="117">
        <v>3</v>
      </c>
      <c r="E3181" s="117">
        <v>20</v>
      </c>
      <c r="F3181" s="117">
        <v>7.55</v>
      </c>
      <c r="G3181" s="117">
        <v>8.6300000000000008</v>
      </c>
    </row>
    <row r="3182" spans="1:7" x14ac:dyDescent="0.35">
      <c r="A3182" s="117" t="s">
        <v>11377</v>
      </c>
      <c r="B3182" s="117" t="s">
        <v>11378</v>
      </c>
      <c r="C3182" s="117" t="s">
        <v>131</v>
      </c>
      <c r="D3182" s="117">
        <v>3</v>
      </c>
      <c r="E3182" s="117">
        <v>280</v>
      </c>
      <c r="F3182" s="117">
        <v>7.55</v>
      </c>
      <c r="G3182" s="117">
        <v>8.6300000000000008</v>
      </c>
    </row>
    <row r="3183" spans="1:7" x14ac:dyDescent="0.35">
      <c r="A3183" s="117" t="s">
        <v>11379</v>
      </c>
      <c r="B3183" s="117" t="s">
        <v>11380</v>
      </c>
      <c r="C3183" s="117" t="s">
        <v>131</v>
      </c>
      <c r="D3183" s="117">
        <v>1</v>
      </c>
      <c r="E3183" s="117">
        <v>60</v>
      </c>
      <c r="F3183" s="117">
        <v>7.55</v>
      </c>
      <c r="G3183" s="117">
        <v>8.6300000000000008</v>
      </c>
    </row>
    <row r="3184" spans="1:7" x14ac:dyDescent="0.35">
      <c r="A3184" s="117" t="s">
        <v>11381</v>
      </c>
      <c r="B3184" s="117" t="s">
        <v>11382</v>
      </c>
      <c r="C3184" s="117" t="s">
        <v>131</v>
      </c>
      <c r="D3184" s="117">
        <v>1</v>
      </c>
      <c r="E3184" s="117">
        <v>40</v>
      </c>
      <c r="F3184" s="117">
        <v>7.55</v>
      </c>
      <c r="G3184" s="117">
        <v>8.6300000000000008</v>
      </c>
    </row>
    <row r="3185" spans="1:7" x14ac:dyDescent="0.35">
      <c r="A3185" s="117" t="s">
        <v>11383</v>
      </c>
      <c r="B3185" s="117" t="s">
        <v>11384</v>
      </c>
      <c r="C3185" s="117" t="s">
        <v>131</v>
      </c>
      <c r="D3185" s="117">
        <v>1</v>
      </c>
      <c r="E3185" s="117">
        <v>150</v>
      </c>
      <c r="F3185" s="117">
        <v>7.55</v>
      </c>
      <c r="G3185" s="117">
        <v>8.6300000000000008</v>
      </c>
    </row>
    <row r="3186" spans="1:7" x14ac:dyDescent="0.35">
      <c r="A3186" s="117" t="s">
        <v>11385</v>
      </c>
      <c r="B3186" s="117" t="s">
        <v>11386</v>
      </c>
      <c r="C3186" s="117" t="s">
        <v>131</v>
      </c>
      <c r="D3186" s="117">
        <v>1</v>
      </c>
      <c r="E3186" s="117">
        <v>20</v>
      </c>
      <c r="F3186" s="117">
        <v>7.55</v>
      </c>
      <c r="G3186" s="117">
        <v>8.6300000000000008</v>
      </c>
    </row>
    <row r="3187" spans="1:7" x14ac:dyDescent="0.35">
      <c r="A3187" s="117" t="s">
        <v>11387</v>
      </c>
      <c r="B3187" s="117" t="s">
        <v>11388</v>
      </c>
      <c r="C3187" s="117" t="s">
        <v>131</v>
      </c>
      <c r="D3187" s="117">
        <v>3</v>
      </c>
      <c r="E3187" s="117">
        <v>30</v>
      </c>
      <c r="F3187" s="117">
        <v>7.55</v>
      </c>
      <c r="G3187" s="117">
        <v>8.6300000000000008</v>
      </c>
    </row>
    <row r="3188" spans="1:7" x14ac:dyDescent="0.35">
      <c r="A3188" s="117" t="s">
        <v>11389</v>
      </c>
      <c r="B3188" s="117" t="s">
        <v>11390</v>
      </c>
      <c r="C3188" s="117" t="s">
        <v>131</v>
      </c>
      <c r="D3188" s="117">
        <v>2</v>
      </c>
      <c r="E3188" s="117">
        <v>10</v>
      </c>
      <c r="F3188" s="117">
        <v>7.55</v>
      </c>
      <c r="G3188" s="117">
        <v>8.6300000000000008</v>
      </c>
    </row>
    <row r="3189" spans="1:7" x14ac:dyDescent="0.35">
      <c r="A3189" s="117" t="s">
        <v>11391</v>
      </c>
      <c r="B3189" s="117" t="s">
        <v>11392</v>
      </c>
      <c r="C3189" s="117" t="s">
        <v>131</v>
      </c>
      <c r="D3189" s="117">
        <v>2</v>
      </c>
      <c r="E3189" s="117">
        <v>10</v>
      </c>
      <c r="F3189" s="117">
        <v>7.55</v>
      </c>
      <c r="G3189" s="117">
        <v>8.6300000000000008</v>
      </c>
    </row>
    <row r="3190" spans="1:7" x14ac:dyDescent="0.35">
      <c r="A3190" s="117" t="s">
        <v>11393</v>
      </c>
      <c r="B3190" s="117" t="s">
        <v>11394</v>
      </c>
      <c r="C3190" s="117" t="s">
        <v>131</v>
      </c>
      <c r="D3190" s="117">
        <v>2</v>
      </c>
      <c r="E3190" s="117">
        <v>30</v>
      </c>
      <c r="F3190" s="117">
        <v>7.55</v>
      </c>
      <c r="G3190" s="117">
        <v>8.6300000000000008</v>
      </c>
    </row>
    <row r="3191" spans="1:7" x14ac:dyDescent="0.35">
      <c r="A3191" s="117" t="s">
        <v>11395</v>
      </c>
      <c r="B3191" s="117" t="s">
        <v>11396</v>
      </c>
      <c r="C3191" s="117" t="s">
        <v>131</v>
      </c>
      <c r="D3191" s="117">
        <v>2</v>
      </c>
      <c r="E3191" s="117">
        <v>20</v>
      </c>
      <c r="F3191" s="117">
        <v>7.55</v>
      </c>
      <c r="G3191" s="117">
        <v>8.6300000000000008</v>
      </c>
    </row>
    <row r="3192" spans="1:7" x14ac:dyDescent="0.35">
      <c r="A3192" s="117" t="s">
        <v>11397</v>
      </c>
      <c r="B3192" s="117" t="s">
        <v>11398</v>
      </c>
      <c r="C3192" s="117" t="s">
        <v>131</v>
      </c>
      <c r="D3192" s="117">
        <v>2</v>
      </c>
      <c r="E3192" s="117">
        <v>20</v>
      </c>
      <c r="F3192" s="117">
        <v>7.55</v>
      </c>
      <c r="G3192" s="117">
        <v>8.6300000000000008</v>
      </c>
    </row>
    <row r="3193" spans="1:7" x14ac:dyDescent="0.35">
      <c r="A3193" s="117" t="s">
        <v>11399</v>
      </c>
      <c r="B3193" s="117" t="s">
        <v>11400</v>
      </c>
      <c r="C3193" s="117" t="s">
        <v>131</v>
      </c>
      <c r="D3193" s="117">
        <v>1</v>
      </c>
      <c r="E3193" s="117">
        <v>30</v>
      </c>
      <c r="F3193" s="117">
        <v>7.55</v>
      </c>
      <c r="G3193" s="117">
        <v>8.6300000000000008</v>
      </c>
    </row>
    <row r="3194" spans="1:7" x14ac:dyDescent="0.35">
      <c r="A3194" s="117" t="s">
        <v>11401</v>
      </c>
      <c r="B3194" s="117" t="s">
        <v>11402</v>
      </c>
      <c r="C3194" s="117" t="s">
        <v>131</v>
      </c>
      <c r="D3194" s="117">
        <v>3</v>
      </c>
      <c r="E3194" s="117">
        <v>24</v>
      </c>
      <c r="F3194" s="117">
        <v>7.55</v>
      </c>
      <c r="G3194" s="117">
        <v>8.6300000000000008</v>
      </c>
    </row>
    <row r="3195" spans="1:7" x14ac:dyDescent="0.35">
      <c r="A3195" s="117" t="s">
        <v>11403</v>
      </c>
      <c r="B3195" s="117" t="s">
        <v>11404</v>
      </c>
      <c r="C3195" s="117" t="s">
        <v>131</v>
      </c>
      <c r="D3195" s="117">
        <v>2</v>
      </c>
      <c r="E3195" s="117">
        <v>40</v>
      </c>
      <c r="F3195" s="117">
        <v>7.55</v>
      </c>
      <c r="G3195" s="117">
        <v>8.6300000000000008</v>
      </c>
    </row>
    <row r="3196" spans="1:7" x14ac:dyDescent="0.35">
      <c r="A3196" s="117" t="s">
        <v>11405</v>
      </c>
      <c r="B3196" s="117" t="s">
        <v>11406</v>
      </c>
      <c r="C3196" s="117" t="s">
        <v>131</v>
      </c>
      <c r="D3196" s="117">
        <v>1</v>
      </c>
      <c r="E3196" s="117">
        <v>20</v>
      </c>
      <c r="F3196" s="117">
        <v>7.55</v>
      </c>
      <c r="G3196" s="117">
        <v>8.6300000000000008</v>
      </c>
    </row>
    <row r="3197" spans="1:7" x14ac:dyDescent="0.35">
      <c r="A3197" s="117" t="s">
        <v>11407</v>
      </c>
      <c r="B3197" s="117" t="s">
        <v>11408</v>
      </c>
      <c r="C3197" s="117" t="s">
        <v>131</v>
      </c>
      <c r="D3197" s="117">
        <v>2</v>
      </c>
      <c r="E3197" s="117">
        <v>30</v>
      </c>
      <c r="F3197" s="117">
        <v>7.55</v>
      </c>
      <c r="G3197" s="117">
        <v>8.6300000000000008</v>
      </c>
    </row>
    <row r="3198" spans="1:7" x14ac:dyDescent="0.35">
      <c r="A3198" s="117" t="s">
        <v>11409</v>
      </c>
      <c r="B3198" s="117" t="s">
        <v>11410</v>
      </c>
      <c r="C3198" s="117" t="s">
        <v>131</v>
      </c>
      <c r="D3198" s="117">
        <v>2</v>
      </c>
      <c r="E3198" s="117">
        <v>20</v>
      </c>
      <c r="F3198" s="117">
        <v>7.55</v>
      </c>
      <c r="G3198" s="117">
        <v>8.6300000000000008</v>
      </c>
    </row>
    <row r="3199" spans="1:7" x14ac:dyDescent="0.35">
      <c r="A3199" s="117" t="s">
        <v>11411</v>
      </c>
      <c r="B3199" s="117" t="s">
        <v>11412</v>
      </c>
      <c r="C3199" s="117" t="s">
        <v>131</v>
      </c>
      <c r="D3199" s="117">
        <v>2</v>
      </c>
      <c r="E3199" s="117">
        <v>10</v>
      </c>
      <c r="F3199" s="117">
        <v>7.55</v>
      </c>
      <c r="G3199" s="117">
        <v>8.6300000000000008</v>
      </c>
    </row>
    <row r="3200" spans="1:7" x14ac:dyDescent="0.35">
      <c r="A3200" s="117" t="s">
        <v>11413</v>
      </c>
      <c r="B3200" s="117" t="s">
        <v>11414</v>
      </c>
      <c r="C3200" s="117" t="s">
        <v>131</v>
      </c>
      <c r="D3200" s="117">
        <v>2</v>
      </c>
      <c r="E3200" s="117">
        <v>20</v>
      </c>
      <c r="F3200" s="117">
        <v>7.55</v>
      </c>
      <c r="G3200" s="117">
        <v>8.6300000000000008</v>
      </c>
    </row>
    <row r="3201" spans="1:7" x14ac:dyDescent="0.35">
      <c r="A3201" s="117" t="s">
        <v>11415</v>
      </c>
      <c r="B3201" s="117" t="s">
        <v>11416</v>
      </c>
      <c r="C3201" s="117" t="s">
        <v>131</v>
      </c>
      <c r="D3201" s="117">
        <v>2</v>
      </c>
      <c r="E3201" s="117">
        <v>15</v>
      </c>
      <c r="F3201" s="117">
        <v>7.55</v>
      </c>
      <c r="G3201" s="117">
        <v>8.6300000000000008</v>
      </c>
    </row>
    <row r="3202" spans="1:7" x14ac:dyDescent="0.35">
      <c r="A3202" s="117" t="s">
        <v>11417</v>
      </c>
      <c r="B3202" s="117" t="s">
        <v>11418</v>
      </c>
      <c r="C3202" s="117" t="s">
        <v>131</v>
      </c>
      <c r="D3202" s="117">
        <v>2</v>
      </c>
      <c r="E3202" s="117">
        <v>30</v>
      </c>
      <c r="F3202" s="117">
        <v>7.55</v>
      </c>
      <c r="G3202" s="117">
        <v>8.6300000000000008</v>
      </c>
    </row>
    <row r="3203" spans="1:7" x14ac:dyDescent="0.35">
      <c r="A3203" s="117" t="s">
        <v>11419</v>
      </c>
      <c r="B3203" s="117" t="s">
        <v>11420</v>
      </c>
      <c r="C3203" s="117" t="s">
        <v>131</v>
      </c>
      <c r="D3203" s="117">
        <v>2</v>
      </c>
      <c r="E3203" s="117">
        <v>20</v>
      </c>
      <c r="F3203" s="117">
        <v>7.55</v>
      </c>
      <c r="G3203" s="117">
        <v>8.6300000000000008</v>
      </c>
    </row>
    <row r="3204" spans="1:7" x14ac:dyDescent="0.35">
      <c r="A3204" s="117" t="s">
        <v>11421</v>
      </c>
      <c r="B3204" s="117" t="s">
        <v>11422</v>
      </c>
      <c r="C3204" s="117" t="s">
        <v>131</v>
      </c>
      <c r="D3204" s="117">
        <v>2</v>
      </c>
      <c r="E3204" s="117">
        <v>20</v>
      </c>
      <c r="F3204" s="117">
        <v>7.55</v>
      </c>
      <c r="G3204" s="117">
        <v>8.6300000000000008</v>
      </c>
    </row>
    <row r="3205" spans="1:7" x14ac:dyDescent="0.35">
      <c r="A3205" s="117" t="s">
        <v>11423</v>
      </c>
      <c r="B3205" s="117" t="s">
        <v>11424</v>
      </c>
      <c r="C3205" s="117" t="s">
        <v>131</v>
      </c>
      <c r="D3205" s="117">
        <v>3</v>
      </c>
      <c r="E3205" s="117">
        <v>20</v>
      </c>
      <c r="F3205" s="117">
        <v>7.55</v>
      </c>
      <c r="G3205" s="117">
        <v>8.6300000000000008</v>
      </c>
    </row>
    <row r="3206" spans="1:7" x14ac:dyDescent="0.35">
      <c r="A3206" s="117" t="s">
        <v>11425</v>
      </c>
      <c r="B3206" s="117" t="s">
        <v>11426</v>
      </c>
      <c r="C3206" s="117" t="s">
        <v>131</v>
      </c>
      <c r="D3206" s="117">
        <v>2</v>
      </c>
      <c r="E3206" s="117">
        <v>25</v>
      </c>
      <c r="F3206" s="117">
        <v>7.55</v>
      </c>
      <c r="G3206" s="117">
        <v>8.6300000000000008</v>
      </c>
    </row>
    <row r="3207" spans="1:7" x14ac:dyDescent="0.35">
      <c r="A3207" s="117" t="s">
        <v>11427</v>
      </c>
      <c r="B3207" s="117" t="s">
        <v>11428</v>
      </c>
      <c r="C3207" s="117" t="s">
        <v>131</v>
      </c>
      <c r="D3207" s="117">
        <v>2</v>
      </c>
      <c r="E3207" s="117">
        <v>20</v>
      </c>
      <c r="F3207" s="117">
        <v>7.55</v>
      </c>
      <c r="G3207" s="117">
        <v>8.6300000000000008</v>
      </c>
    </row>
    <row r="3208" spans="1:7" x14ac:dyDescent="0.35">
      <c r="A3208" s="117" t="s">
        <v>11429</v>
      </c>
      <c r="B3208" s="117" t="s">
        <v>11430</v>
      </c>
      <c r="C3208" s="117" t="s">
        <v>131</v>
      </c>
      <c r="D3208" s="117">
        <v>2</v>
      </c>
      <c r="E3208" s="117">
        <v>50</v>
      </c>
      <c r="F3208" s="117">
        <v>7.55</v>
      </c>
      <c r="G3208" s="117">
        <v>8.6300000000000008</v>
      </c>
    </row>
    <row r="3209" spans="1:7" x14ac:dyDescent="0.35">
      <c r="A3209" s="117" t="s">
        <v>11431</v>
      </c>
      <c r="B3209" s="117" t="s">
        <v>11432</v>
      </c>
      <c r="C3209" s="117" t="s">
        <v>131</v>
      </c>
      <c r="D3209" s="117">
        <v>2</v>
      </c>
      <c r="E3209" s="117">
        <v>20</v>
      </c>
      <c r="F3209" s="117">
        <v>7.55</v>
      </c>
      <c r="G3209" s="117">
        <v>8.6300000000000008</v>
      </c>
    </row>
    <row r="3210" spans="1:7" x14ac:dyDescent="0.35">
      <c r="A3210" s="117" t="s">
        <v>11433</v>
      </c>
      <c r="B3210" s="117" t="s">
        <v>11434</v>
      </c>
      <c r="C3210" s="117" t="s">
        <v>131</v>
      </c>
      <c r="D3210" s="117">
        <v>2</v>
      </c>
      <c r="E3210" s="117">
        <v>15</v>
      </c>
      <c r="F3210" s="117">
        <v>7.55</v>
      </c>
      <c r="G3210" s="117">
        <v>8.6300000000000008</v>
      </c>
    </row>
    <row r="3211" spans="1:7" x14ac:dyDescent="0.35">
      <c r="A3211" s="117" t="s">
        <v>11435</v>
      </c>
      <c r="B3211" s="117" t="s">
        <v>11436</v>
      </c>
      <c r="C3211" s="117" t="s">
        <v>131</v>
      </c>
      <c r="D3211" s="117">
        <v>3</v>
      </c>
      <c r="E3211" s="117">
        <v>20</v>
      </c>
      <c r="F3211" s="117">
        <v>7.55</v>
      </c>
      <c r="G3211" s="117">
        <v>8.6300000000000008</v>
      </c>
    </row>
    <row r="3212" spans="1:7" x14ac:dyDescent="0.35">
      <c r="A3212" s="117" t="s">
        <v>11437</v>
      </c>
      <c r="B3212" s="117" t="s">
        <v>11438</v>
      </c>
      <c r="C3212" s="117" t="s">
        <v>131</v>
      </c>
      <c r="D3212" s="117">
        <v>3</v>
      </c>
      <c r="E3212" s="117">
        <v>20</v>
      </c>
      <c r="F3212" s="117">
        <v>7.55</v>
      </c>
      <c r="G3212" s="117">
        <v>8.6300000000000008</v>
      </c>
    </row>
    <row r="3213" spans="1:7" x14ac:dyDescent="0.35">
      <c r="A3213" s="117" t="s">
        <v>11439</v>
      </c>
      <c r="B3213" s="117" t="s">
        <v>11440</v>
      </c>
      <c r="C3213" s="117" t="s">
        <v>131</v>
      </c>
      <c r="D3213" s="117">
        <v>1</v>
      </c>
      <c r="E3213" s="117">
        <v>10</v>
      </c>
      <c r="F3213" s="117">
        <v>7.55</v>
      </c>
      <c r="G3213" s="117">
        <v>8.6300000000000008</v>
      </c>
    </row>
    <row r="3214" spans="1:7" x14ac:dyDescent="0.35">
      <c r="A3214" s="117" t="s">
        <v>11441</v>
      </c>
      <c r="B3214" s="117" t="s">
        <v>11442</v>
      </c>
      <c r="C3214" s="117" t="s">
        <v>131</v>
      </c>
      <c r="D3214" s="117">
        <v>2</v>
      </c>
      <c r="E3214" s="117">
        <v>30</v>
      </c>
      <c r="F3214" s="117">
        <v>7.55</v>
      </c>
      <c r="G3214" s="117">
        <v>8.6300000000000008</v>
      </c>
    </row>
    <row r="3215" spans="1:7" x14ac:dyDescent="0.35">
      <c r="A3215" s="117" t="s">
        <v>11443</v>
      </c>
      <c r="B3215" s="117" t="s">
        <v>11444</v>
      </c>
      <c r="C3215" s="117" t="s">
        <v>131</v>
      </c>
      <c r="D3215" s="117">
        <v>2</v>
      </c>
      <c r="E3215" s="117">
        <v>14</v>
      </c>
      <c r="F3215" s="117">
        <v>7.55</v>
      </c>
      <c r="G3215" s="117">
        <v>8.6300000000000008</v>
      </c>
    </row>
    <row r="3216" spans="1:7" x14ac:dyDescent="0.35">
      <c r="A3216" s="117" t="s">
        <v>11445</v>
      </c>
      <c r="B3216" s="117" t="s">
        <v>11446</v>
      </c>
      <c r="C3216" s="117" t="s">
        <v>131</v>
      </c>
      <c r="D3216" s="117">
        <v>1</v>
      </c>
      <c r="E3216" s="117">
        <v>20</v>
      </c>
      <c r="F3216" s="117">
        <v>7.55</v>
      </c>
      <c r="G3216" s="117">
        <v>8.6300000000000008</v>
      </c>
    </row>
    <row r="3217" spans="1:7" x14ac:dyDescent="0.35">
      <c r="A3217" s="117" t="s">
        <v>11447</v>
      </c>
      <c r="B3217" s="117" t="s">
        <v>11448</v>
      </c>
      <c r="C3217" s="117" t="s">
        <v>131</v>
      </c>
      <c r="D3217" s="117">
        <v>1</v>
      </c>
      <c r="E3217" s="117">
        <v>800</v>
      </c>
      <c r="F3217" s="117">
        <v>7.55</v>
      </c>
      <c r="G3217" s="117">
        <v>8.6300000000000008</v>
      </c>
    </row>
    <row r="3218" spans="1:7" x14ac:dyDescent="0.35">
      <c r="A3218" s="117" t="s">
        <v>11449</v>
      </c>
      <c r="B3218" s="117" t="s">
        <v>11450</v>
      </c>
      <c r="C3218" s="117" t="s">
        <v>131</v>
      </c>
      <c r="D3218" s="117">
        <v>2</v>
      </c>
      <c r="E3218" s="117">
        <v>100</v>
      </c>
      <c r="F3218" s="117">
        <v>7.55</v>
      </c>
      <c r="G3218" s="117">
        <v>8.6300000000000008</v>
      </c>
    </row>
    <row r="3219" spans="1:7" x14ac:dyDescent="0.35">
      <c r="A3219" s="117" t="s">
        <v>11451</v>
      </c>
      <c r="B3219" s="117" t="s">
        <v>11452</v>
      </c>
      <c r="C3219" s="117" t="s">
        <v>131</v>
      </c>
      <c r="D3219" s="117">
        <v>1</v>
      </c>
      <c r="E3219" s="117">
        <v>40</v>
      </c>
      <c r="F3219" s="117">
        <v>7.55</v>
      </c>
      <c r="G3219" s="117">
        <v>8.6300000000000008</v>
      </c>
    </row>
    <row r="3220" spans="1:7" x14ac:dyDescent="0.35">
      <c r="A3220" s="117" t="s">
        <v>11453</v>
      </c>
      <c r="B3220" s="117" t="s">
        <v>11454</v>
      </c>
      <c r="C3220" s="117" t="s">
        <v>131</v>
      </c>
      <c r="D3220" s="117">
        <v>1</v>
      </c>
      <c r="E3220" s="117">
        <v>100</v>
      </c>
      <c r="F3220" s="117">
        <v>7.55</v>
      </c>
      <c r="G3220" s="117">
        <v>8.6300000000000008</v>
      </c>
    </row>
    <row r="3221" spans="1:7" x14ac:dyDescent="0.35">
      <c r="A3221" s="117" t="s">
        <v>11455</v>
      </c>
      <c r="B3221" s="117" t="s">
        <v>11456</v>
      </c>
      <c r="C3221" s="117" t="s">
        <v>131</v>
      </c>
      <c r="D3221" s="117">
        <v>1</v>
      </c>
      <c r="E3221" s="117">
        <v>60</v>
      </c>
      <c r="F3221" s="117">
        <v>7.55</v>
      </c>
      <c r="G3221" s="117">
        <v>8.6300000000000008</v>
      </c>
    </row>
    <row r="3222" spans="1:7" x14ac:dyDescent="0.35">
      <c r="A3222" s="117" t="s">
        <v>11457</v>
      </c>
      <c r="B3222" s="117" t="s">
        <v>11458</v>
      </c>
      <c r="C3222" s="117" t="s">
        <v>131</v>
      </c>
      <c r="D3222" s="117">
        <v>2</v>
      </c>
      <c r="E3222" s="117">
        <v>160</v>
      </c>
      <c r="F3222" s="117">
        <v>7.55</v>
      </c>
      <c r="G3222" s="117">
        <v>8.6300000000000008</v>
      </c>
    </row>
    <row r="3223" spans="1:7" x14ac:dyDescent="0.35">
      <c r="A3223" s="117" t="s">
        <v>11459</v>
      </c>
      <c r="B3223" s="117" t="s">
        <v>11460</v>
      </c>
      <c r="C3223" s="117" t="s">
        <v>131</v>
      </c>
      <c r="D3223" s="117">
        <v>2</v>
      </c>
      <c r="E3223" s="117">
        <v>35</v>
      </c>
      <c r="F3223" s="117">
        <v>7.55</v>
      </c>
      <c r="G3223" s="117">
        <v>8.6300000000000008</v>
      </c>
    </row>
    <row r="3224" spans="1:7" x14ac:dyDescent="0.35">
      <c r="A3224" s="117" t="s">
        <v>11461</v>
      </c>
      <c r="B3224" s="117" t="s">
        <v>11462</v>
      </c>
      <c r="C3224" s="117" t="s">
        <v>131</v>
      </c>
      <c r="D3224" s="117">
        <v>2</v>
      </c>
      <c r="E3224" s="117">
        <v>100</v>
      </c>
      <c r="F3224" s="117">
        <v>7.55</v>
      </c>
      <c r="G3224" s="117">
        <v>8.6300000000000008</v>
      </c>
    </row>
    <row r="3225" spans="1:7" x14ac:dyDescent="0.35">
      <c r="A3225" s="117" t="s">
        <v>11463</v>
      </c>
      <c r="B3225" s="117" t="s">
        <v>11464</v>
      </c>
      <c r="C3225" s="117" t="s">
        <v>131</v>
      </c>
      <c r="D3225" s="117">
        <v>1</v>
      </c>
      <c r="E3225" s="117">
        <v>80</v>
      </c>
      <c r="F3225" s="117">
        <v>7.55</v>
      </c>
      <c r="G3225" s="117">
        <v>8.6300000000000008</v>
      </c>
    </row>
    <row r="3226" spans="1:7" x14ac:dyDescent="0.35">
      <c r="A3226" s="117" t="s">
        <v>11465</v>
      </c>
      <c r="B3226" s="117" t="s">
        <v>11466</v>
      </c>
      <c r="C3226" s="117" t="s">
        <v>131</v>
      </c>
      <c r="D3226" s="117">
        <v>2</v>
      </c>
      <c r="E3226" s="117">
        <v>90</v>
      </c>
      <c r="F3226" s="117">
        <v>7.55</v>
      </c>
      <c r="G3226" s="117">
        <v>8.6300000000000008</v>
      </c>
    </row>
    <row r="3227" spans="1:7" x14ac:dyDescent="0.35">
      <c r="A3227" s="117" t="s">
        <v>11469</v>
      </c>
      <c r="B3227" s="117" t="s">
        <v>11470</v>
      </c>
      <c r="C3227" s="117" t="s">
        <v>131</v>
      </c>
      <c r="D3227" s="117">
        <v>4</v>
      </c>
      <c r="E3227" s="117">
        <v>220</v>
      </c>
      <c r="F3227" s="117">
        <v>7.55</v>
      </c>
      <c r="G3227" s="117">
        <v>8.6300000000000008</v>
      </c>
    </row>
    <row r="3228" spans="1:7" x14ac:dyDescent="0.35">
      <c r="A3228" s="117" t="s">
        <v>11471</v>
      </c>
      <c r="B3228" s="117" t="s">
        <v>11472</v>
      </c>
      <c r="C3228" s="117" t="s">
        <v>131</v>
      </c>
      <c r="D3228" s="117">
        <v>4</v>
      </c>
      <c r="E3228" s="117">
        <v>280</v>
      </c>
      <c r="F3228" s="117">
        <v>7.55</v>
      </c>
      <c r="G3228" s="117">
        <v>8.6300000000000008</v>
      </c>
    </row>
    <row r="3229" spans="1:7" x14ac:dyDescent="0.35">
      <c r="A3229" s="117" t="s">
        <v>11473</v>
      </c>
      <c r="B3229" s="117" t="s">
        <v>11474</v>
      </c>
      <c r="C3229" s="117" t="s">
        <v>131</v>
      </c>
      <c r="D3229" s="117">
        <v>4</v>
      </c>
      <c r="E3229" s="117">
        <v>280</v>
      </c>
      <c r="F3229" s="117">
        <v>7.55</v>
      </c>
      <c r="G3229" s="117">
        <v>8.6300000000000008</v>
      </c>
    </row>
    <row r="3230" spans="1:7" x14ac:dyDescent="0.35">
      <c r="A3230" s="117" t="s">
        <v>11475</v>
      </c>
      <c r="B3230" s="117" t="s">
        <v>11476</v>
      </c>
      <c r="C3230" s="117" t="s">
        <v>131</v>
      </c>
      <c r="D3230" s="117">
        <v>2</v>
      </c>
      <c r="E3230" s="117">
        <v>250</v>
      </c>
      <c r="F3230" s="117">
        <v>7.55</v>
      </c>
      <c r="G3230" s="117">
        <v>8.6300000000000008</v>
      </c>
    </row>
    <row r="3231" spans="1:7" x14ac:dyDescent="0.35">
      <c r="A3231" s="117" t="s">
        <v>11477</v>
      </c>
      <c r="B3231" s="117" t="s">
        <v>11478</v>
      </c>
      <c r="C3231" s="117" t="s">
        <v>131</v>
      </c>
      <c r="D3231" s="117">
        <v>1</v>
      </c>
      <c r="E3231" s="117">
        <v>125</v>
      </c>
      <c r="F3231" s="117">
        <v>7.55</v>
      </c>
      <c r="G3231" s="117">
        <v>8.6300000000000008</v>
      </c>
    </row>
    <row r="3232" spans="1:7" x14ac:dyDescent="0.35">
      <c r="A3232" s="117" t="s">
        <v>11479</v>
      </c>
      <c r="B3232" s="117" t="s">
        <v>11480</v>
      </c>
      <c r="C3232" s="117" t="s">
        <v>131</v>
      </c>
      <c r="D3232" s="117">
        <v>2</v>
      </c>
      <c r="E3232" s="117">
        <v>40</v>
      </c>
      <c r="F3232" s="117">
        <v>7.55</v>
      </c>
      <c r="G3232" s="117">
        <v>8.6300000000000008</v>
      </c>
    </row>
    <row r="3233" spans="1:7" x14ac:dyDescent="0.35">
      <c r="A3233" s="117" t="s">
        <v>11481</v>
      </c>
      <c r="B3233" s="117" t="s">
        <v>11482</v>
      </c>
      <c r="C3233" s="117" t="s">
        <v>131</v>
      </c>
      <c r="D3233" s="117">
        <v>2</v>
      </c>
      <c r="E3233" s="117">
        <v>40</v>
      </c>
      <c r="F3233" s="117">
        <v>7.55</v>
      </c>
      <c r="G3233" s="117">
        <v>8.6300000000000008</v>
      </c>
    </row>
    <row r="3234" spans="1:7" x14ac:dyDescent="0.35">
      <c r="A3234" s="117" t="s">
        <v>11483</v>
      </c>
      <c r="B3234" s="117" t="s">
        <v>11484</v>
      </c>
      <c r="C3234" s="117" t="s">
        <v>131</v>
      </c>
      <c r="D3234" s="117">
        <v>2</v>
      </c>
      <c r="E3234" s="117">
        <v>90</v>
      </c>
      <c r="F3234" s="117">
        <v>7.55</v>
      </c>
      <c r="G3234" s="117">
        <v>8.6300000000000008</v>
      </c>
    </row>
    <row r="3235" spans="1:7" x14ac:dyDescent="0.35">
      <c r="A3235" s="117" t="s">
        <v>11485</v>
      </c>
      <c r="B3235" s="117" t="s">
        <v>11467</v>
      </c>
      <c r="C3235" s="117" t="s">
        <v>131</v>
      </c>
      <c r="D3235" s="117">
        <v>3</v>
      </c>
      <c r="E3235" s="117">
        <v>140</v>
      </c>
      <c r="F3235" s="117">
        <v>7.55</v>
      </c>
      <c r="G3235" s="117">
        <v>8.6300000000000008</v>
      </c>
    </row>
    <row r="3236" spans="1:7" x14ac:dyDescent="0.35">
      <c r="A3236" s="117" t="s">
        <v>11486</v>
      </c>
      <c r="B3236" s="117" t="s">
        <v>11468</v>
      </c>
      <c r="C3236" s="117" t="s">
        <v>131</v>
      </c>
      <c r="D3236" s="117">
        <v>3</v>
      </c>
      <c r="E3236" s="117">
        <v>140</v>
      </c>
      <c r="F3236" s="117">
        <v>7.55</v>
      </c>
      <c r="G3236" s="117">
        <v>8.6300000000000008</v>
      </c>
    </row>
    <row r="3237" spans="1:7" x14ac:dyDescent="0.35">
      <c r="A3237" s="117" t="s">
        <v>11487</v>
      </c>
      <c r="B3237" s="117" t="s">
        <v>11488</v>
      </c>
      <c r="C3237" s="117" t="s">
        <v>131</v>
      </c>
      <c r="D3237" s="117">
        <v>1</v>
      </c>
      <c r="E3237" s="117">
        <v>150</v>
      </c>
      <c r="F3237" s="117">
        <v>7.55</v>
      </c>
      <c r="G3237" s="117">
        <v>8.6300000000000008</v>
      </c>
    </row>
    <row r="3238" spans="1:7" x14ac:dyDescent="0.35">
      <c r="A3238" s="117" t="s">
        <v>11489</v>
      </c>
      <c r="B3238" s="117" t="s">
        <v>11490</v>
      </c>
      <c r="C3238" s="117" t="s">
        <v>131</v>
      </c>
      <c r="D3238" s="117">
        <v>1</v>
      </c>
      <c r="E3238" s="117">
        <v>40</v>
      </c>
      <c r="F3238" s="117">
        <v>7.55</v>
      </c>
      <c r="G3238" s="117">
        <v>8.6300000000000008</v>
      </c>
    </row>
    <row r="3239" spans="1:7" x14ac:dyDescent="0.35">
      <c r="A3239" s="117" t="s">
        <v>11491</v>
      </c>
      <c r="B3239" s="117" t="s">
        <v>11492</v>
      </c>
      <c r="C3239" s="117" t="s">
        <v>131</v>
      </c>
      <c r="D3239" s="117">
        <v>2</v>
      </c>
      <c r="E3239" s="117">
        <v>95</v>
      </c>
      <c r="F3239" s="117">
        <v>7.55</v>
      </c>
      <c r="G3239" s="117">
        <v>8.6300000000000008</v>
      </c>
    </row>
    <row r="3240" spans="1:7" x14ac:dyDescent="0.35">
      <c r="A3240" s="117" t="s">
        <v>11493</v>
      </c>
      <c r="B3240" s="117" t="s">
        <v>11494</v>
      </c>
      <c r="C3240" s="117" t="s">
        <v>131</v>
      </c>
      <c r="D3240" s="117">
        <v>2</v>
      </c>
      <c r="E3240" s="117">
        <v>80</v>
      </c>
      <c r="F3240" s="117">
        <v>7.55</v>
      </c>
      <c r="G3240" s="117">
        <v>8.6300000000000008</v>
      </c>
    </row>
    <row r="3241" spans="1:7" x14ac:dyDescent="0.35">
      <c r="A3241" s="117" t="s">
        <v>11495</v>
      </c>
      <c r="B3241" s="117" t="s">
        <v>11496</v>
      </c>
      <c r="C3241" s="117" t="s">
        <v>131</v>
      </c>
      <c r="D3241" s="117">
        <v>1</v>
      </c>
      <c r="E3241" s="117">
        <v>220</v>
      </c>
      <c r="F3241" s="117">
        <v>7.55</v>
      </c>
      <c r="G3241" s="117">
        <v>8.6300000000000008</v>
      </c>
    </row>
    <row r="3242" spans="1:7" x14ac:dyDescent="0.35">
      <c r="A3242" s="117" t="s">
        <v>11497</v>
      </c>
      <c r="B3242" s="117" t="s">
        <v>11498</v>
      </c>
      <c r="C3242" s="117" t="s">
        <v>131</v>
      </c>
      <c r="D3242" s="117">
        <v>1</v>
      </c>
      <c r="E3242" s="117">
        <v>40</v>
      </c>
      <c r="F3242" s="117">
        <v>7.55</v>
      </c>
      <c r="G3242" s="117">
        <v>8.6300000000000008</v>
      </c>
    </row>
    <row r="3243" spans="1:7" x14ac:dyDescent="0.35">
      <c r="A3243" s="117" t="s">
        <v>11499</v>
      </c>
      <c r="B3243" s="117" t="s">
        <v>11500</v>
      </c>
      <c r="C3243" s="117" t="s">
        <v>131</v>
      </c>
      <c r="D3243" s="117">
        <v>1</v>
      </c>
      <c r="E3243" s="117">
        <v>130</v>
      </c>
      <c r="F3243" s="117">
        <v>7.55</v>
      </c>
      <c r="G3243" s="117">
        <v>8.6300000000000008</v>
      </c>
    </row>
    <row r="3244" spans="1:7" x14ac:dyDescent="0.35">
      <c r="A3244" s="117" t="s">
        <v>11501</v>
      </c>
      <c r="B3244" s="117" t="s">
        <v>11502</v>
      </c>
      <c r="C3244" s="117" t="s">
        <v>131</v>
      </c>
      <c r="D3244" s="117">
        <v>1</v>
      </c>
      <c r="E3244" s="117">
        <v>90</v>
      </c>
      <c r="F3244" s="117">
        <v>7.55</v>
      </c>
      <c r="G3244" s="117">
        <v>8.6300000000000008</v>
      </c>
    </row>
    <row r="3245" spans="1:7" x14ac:dyDescent="0.35">
      <c r="A3245" s="117" t="s">
        <v>11503</v>
      </c>
      <c r="B3245" s="117" t="s">
        <v>11504</v>
      </c>
      <c r="C3245" s="117" t="s">
        <v>131</v>
      </c>
      <c r="D3245" s="117">
        <v>1</v>
      </c>
      <c r="E3245" s="117">
        <v>15</v>
      </c>
      <c r="F3245" s="117">
        <v>7.55</v>
      </c>
      <c r="G3245" s="117">
        <v>8.6300000000000008</v>
      </c>
    </row>
    <row r="3246" spans="1:7" x14ac:dyDescent="0.35">
      <c r="A3246" s="117" t="s">
        <v>11505</v>
      </c>
      <c r="B3246" s="117" t="s">
        <v>11506</v>
      </c>
      <c r="C3246" s="117" t="s">
        <v>131</v>
      </c>
      <c r="D3246" s="117">
        <v>2</v>
      </c>
      <c r="E3246" s="117">
        <v>15</v>
      </c>
      <c r="F3246" s="117">
        <v>7.55</v>
      </c>
      <c r="G3246" s="117">
        <v>8.6300000000000008</v>
      </c>
    </row>
    <row r="3247" spans="1:7" x14ac:dyDescent="0.35">
      <c r="A3247" s="117" t="s">
        <v>11507</v>
      </c>
      <c r="B3247" s="117" t="s">
        <v>11508</v>
      </c>
      <c r="C3247" s="117" t="s">
        <v>131</v>
      </c>
      <c r="D3247" s="117">
        <v>2</v>
      </c>
      <c r="E3247" s="117">
        <v>20</v>
      </c>
      <c r="F3247" s="117">
        <v>7.55</v>
      </c>
      <c r="G3247" s="117">
        <v>8.6300000000000008</v>
      </c>
    </row>
    <row r="3248" spans="1:7" x14ac:dyDescent="0.35">
      <c r="A3248" s="117" t="s">
        <v>11509</v>
      </c>
      <c r="B3248" s="117" t="s">
        <v>11510</v>
      </c>
      <c r="C3248" s="117" t="s">
        <v>131</v>
      </c>
      <c r="D3248" s="117">
        <v>2</v>
      </c>
      <c r="E3248" s="117">
        <v>20</v>
      </c>
      <c r="F3248" s="117">
        <v>7.55</v>
      </c>
      <c r="G3248" s="117">
        <v>8.6300000000000008</v>
      </c>
    </row>
    <row r="3249" spans="1:7" x14ac:dyDescent="0.35">
      <c r="A3249" s="117" t="s">
        <v>11511</v>
      </c>
      <c r="B3249" s="117" t="s">
        <v>11512</v>
      </c>
      <c r="C3249" s="117" t="s">
        <v>131</v>
      </c>
      <c r="D3249" s="117">
        <v>3</v>
      </c>
      <c r="E3249" s="117">
        <v>20</v>
      </c>
      <c r="F3249" s="117">
        <v>7.55</v>
      </c>
      <c r="G3249" s="117">
        <v>8.6300000000000008</v>
      </c>
    </row>
    <row r="3250" spans="1:7" x14ac:dyDescent="0.35">
      <c r="A3250" s="117" t="s">
        <v>11513</v>
      </c>
      <c r="B3250" s="117" t="s">
        <v>11514</v>
      </c>
      <c r="C3250" s="117" t="s">
        <v>131</v>
      </c>
      <c r="D3250" s="117">
        <v>1</v>
      </c>
      <c r="E3250" s="117">
        <v>30</v>
      </c>
      <c r="F3250" s="117">
        <v>7.55</v>
      </c>
      <c r="G3250" s="117">
        <v>8.6300000000000008</v>
      </c>
    </row>
    <row r="3251" spans="1:7" x14ac:dyDescent="0.35">
      <c r="A3251" s="117" t="s">
        <v>11515</v>
      </c>
      <c r="B3251" s="117" t="s">
        <v>11516</v>
      </c>
      <c r="C3251" s="117" t="s">
        <v>131</v>
      </c>
      <c r="D3251" s="117">
        <v>1</v>
      </c>
      <c r="E3251" s="117">
        <v>32</v>
      </c>
      <c r="F3251" s="117">
        <v>7.55</v>
      </c>
      <c r="G3251" s="117">
        <v>8.6300000000000008</v>
      </c>
    </row>
    <row r="3252" spans="1:7" x14ac:dyDescent="0.35">
      <c r="A3252" s="117" t="s">
        <v>11517</v>
      </c>
      <c r="B3252" s="117" t="s">
        <v>11518</v>
      </c>
      <c r="C3252" s="117" t="s">
        <v>131</v>
      </c>
      <c r="D3252" s="117">
        <v>1</v>
      </c>
      <c r="E3252" s="117">
        <v>30</v>
      </c>
      <c r="F3252" s="117">
        <v>7.55</v>
      </c>
      <c r="G3252" s="117">
        <v>8.6300000000000008</v>
      </c>
    </row>
    <row r="3253" spans="1:7" x14ac:dyDescent="0.35">
      <c r="A3253" s="117" t="s">
        <v>11519</v>
      </c>
      <c r="B3253" s="117" t="s">
        <v>11520</v>
      </c>
      <c r="C3253" s="117" t="s">
        <v>131</v>
      </c>
      <c r="D3253" s="117">
        <v>1</v>
      </c>
      <c r="E3253" s="117">
        <v>16</v>
      </c>
      <c r="F3253" s="117">
        <v>7.55</v>
      </c>
      <c r="G3253" s="117">
        <v>8.6300000000000008</v>
      </c>
    </row>
    <row r="3254" spans="1:7" x14ac:dyDescent="0.35">
      <c r="A3254" s="117" t="s">
        <v>11521</v>
      </c>
      <c r="B3254" s="117" t="s">
        <v>11522</v>
      </c>
      <c r="C3254" s="117" t="s">
        <v>131</v>
      </c>
      <c r="D3254" s="117">
        <v>1</v>
      </c>
      <c r="E3254" s="117">
        <v>20</v>
      </c>
      <c r="F3254" s="117">
        <v>7.55</v>
      </c>
      <c r="G3254" s="117">
        <v>8.6300000000000008</v>
      </c>
    </row>
    <row r="3255" spans="1:7" x14ac:dyDescent="0.35">
      <c r="A3255" s="117" t="s">
        <v>11523</v>
      </c>
      <c r="B3255" s="117" t="s">
        <v>11524</v>
      </c>
      <c r="C3255" s="117" t="s">
        <v>131</v>
      </c>
      <c r="D3255" s="117">
        <v>1</v>
      </c>
      <c r="E3255" s="117">
        <v>20</v>
      </c>
      <c r="F3255" s="117">
        <v>7.55</v>
      </c>
      <c r="G3255" s="117">
        <v>8.6300000000000008</v>
      </c>
    </row>
    <row r="3256" spans="1:7" x14ac:dyDescent="0.35">
      <c r="A3256" s="117" t="s">
        <v>11525</v>
      </c>
      <c r="B3256" s="117" t="s">
        <v>11526</v>
      </c>
      <c r="C3256" s="117" t="s">
        <v>131</v>
      </c>
      <c r="D3256" s="117">
        <v>1</v>
      </c>
      <c r="E3256" s="117">
        <v>15</v>
      </c>
      <c r="F3256" s="117">
        <v>7.55</v>
      </c>
      <c r="G3256" s="117">
        <v>8.6300000000000008</v>
      </c>
    </row>
    <row r="3257" spans="1:7" x14ac:dyDescent="0.35">
      <c r="A3257" s="117" t="s">
        <v>11527</v>
      </c>
      <c r="B3257" s="117" t="s">
        <v>11528</v>
      </c>
      <c r="C3257" s="117" t="s">
        <v>131</v>
      </c>
      <c r="D3257" s="117">
        <v>1</v>
      </c>
      <c r="E3257" s="117">
        <v>520</v>
      </c>
      <c r="F3257" s="117">
        <v>7.55</v>
      </c>
      <c r="G3257" s="117">
        <v>8.6300000000000008</v>
      </c>
    </row>
    <row r="3258" spans="1:7" x14ac:dyDescent="0.35">
      <c r="A3258" s="117" t="s">
        <v>11529</v>
      </c>
      <c r="B3258" s="117" t="s">
        <v>11530</v>
      </c>
      <c r="C3258" s="117" t="s">
        <v>131</v>
      </c>
      <c r="D3258" s="117">
        <v>1</v>
      </c>
      <c r="E3258" s="117">
        <v>30</v>
      </c>
      <c r="F3258" s="117">
        <v>7.55</v>
      </c>
      <c r="G3258" s="117">
        <v>8.6300000000000008</v>
      </c>
    </row>
    <row r="3259" spans="1:7" x14ac:dyDescent="0.35">
      <c r="A3259" s="117" t="s">
        <v>11531</v>
      </c>
      <c r="B3259" s="117" t="s">
        <v>11532</v>
      </c>
      <c r="C3259" s="117" t="s">
        <v>131</v>
      </c>
      <c r="D3259" s="117">
        <v>1</v>
      </c>
      <c r="E3259" s="117">
        <v>10</v>
      </c>
      <c r="F3259" s="117">
        <v>7.55</v>
      </c>
      <c r="G3259" s="117">
        <v>8.6300000000000008</v>
      </c>
    </row>
    <row r="3260" spans="1:7" x14ac:dyDescent="0.35">
      <c r="A3260" s="117" t="s">
        <v>11533</v>
      </c>
      <c r="B3260" s="117" t="s">
        <v>11534</v>
      </c>
      <c r="C3260" s="117" t="s">
        <v>131</v>
      </c>
      <c r="D3260" s="117">
        <v>1</v>
      </c>
      <c r="E3260" s="117">
        <v>100</v>
      </c>
      <c r="F3260" s="117">
        <v>7.55</v>
      </c>
      <c r="G3260" s="117">
        <v>8.6300000000000008</v>
      </c>
    </row>
    <row r="3261" spans="1:7" x14ac:dyDescent="0.35">
      <c r="A3261" s="117" t="s">
        <v>11535</v>
      </c>
      <c r="B3261" s="117" t="s">
        <v>11536</v>
      </c>
      <c r="C3261" s="117" t="s">
        <v>131</v>
      </c>
      <c r="D3261" s="117">
        <v>1</v>
      </c>
      <c r="E3261" s="117">
        <v>15</v>
      </c>
      <c r="F3261" s="117">
        <v>7.55</v>
      </c>
      <c r="G3261" s="117">
        <v>8.6300000000000008</v>
      </c>
    </row>
    <row r="3262" spans="1:7" x14ac:dyDescent="0.35">
      <c r="A3262" s="117" t="s">
        <v>11537</v>
      </c>
      <c r="B3262" s="117" t="s">
        <v>11538</v>
      </c>
      <c r="C3262" s="117" t="s">
        <v>131</v>
      </c>
      <c r="D3262" s="117">
        <v>1</v>
      </c>
      <c r="E3262" s="117">
        <v>26</v>
      </c>
      <c r="F3262" s="117">
        <v>7.55</v>
      </c>
      <c r="G3262" s="117">
        <v>8.6300000000000008</v>
      </c>
    </row>
    <row r="3263" spans="1:7" x14ac:dyDescent="0.35">
      <c r="A3263" s="117" t="s">
        <v>11539</v>
      </c>
      <c r="B3263" s="117" t="s">
        <v>11540</v>
      </c>
      <c r="C3263" s="117" t="s">
        <v>132</v>
      </c>
      <c r="D3263" s="117">
        <v>1</v>
      </c>
      <c r="E3263" s="117">
        <v>200</v>
      </c>
      <c r="F3263" s="117">
        <v>7.29</v>
      </c>
      <c r="G3263" s="117">
        <v>9.8699999999999992</v>
      </c>
    </row>
    <row r="3264" spans="1:7" x14ac:dyDescent="0.35">
      <c r="A3264" s="117" t="s">
        <v>11541</v>
      </c>
      <c r="B3264" s="117" t="s">
        <v>11542</v>
      </c>
      <c r="C3264" s="117" t="s">
        <v>132</v>
      </c>
      <c r="D3264" s="117">
        <v>1</v>
      </c>
      <c r="E3264" s="117">
        <v>400</v>
      </c>
      <c r="F3264" s="117">
        <v>7.29</v>
      </c>
      <c r="G3264" s="117">
        <v>9.8699999999999992</v>
      </c>
    </row>
    <row r="3265" spans="1:7" x14ac:dyDescent="0.35">
      <c r="A3265" s="117" t="s">
        <v>11543</v>
      </c>
      <c r="B3265" s="117" t="s">
        <v>11544</v>
      </c>
      <c r="C3265" s="117" t="s">
        <v>132</v>
      </c>
      <c r="D3265" s="117">
        <v>1</v>
      </c>
      <c r="E3265" s="117">
        <v>360</v>
      </c>
      <c r="F3265" s="117">
        <v>7.29</v>
      </c>
      <c r="G3265" s="117">
        <v>9.8699999999999992</v>
      </c>
    </row>
    <row r="3266" spans="1:7" x14ac:dyDescent="0.35">
      <c r="A3266" s="117" t="s">
        <v>11545</v>
      </c>
      <c r="B3266" s="117" t="s">
        <v>11546</v>
      </c>
      <c r="C3266" s="117" t="s">
        <v>132</v>
      </c>
      <c r="D3266" s="117">
        <v>2</v>
      </c>
      <c r="E3266" s="117">
        <v>80</v>
      </c>
      <c r="F3266" s="117">
        <v>7.29</v>
      </c>
      <c r="G3266" s="117">
        <v>9.8699999999999992</v>
      </c>
    </row>
    <row r="3267" spans="1:7" x14ac:dyDescent="0.35">
      <c r="A3267" s="117" t="s">
        <v>11547</v>
      </c>
      <c r="B3267" s="117" t="s">
        <v>11548</v>
      </c>
      <c r="C3267" s="117" t="s">
        <v>132</v>
      </c>
      <c r="D3267" s="117">
        <v>1</v>
      </c>
      <c r="E3267" s="117">
        <v>600</v>
      </c>
      <c r="F3267" s="117">
        <v>7.29</v>
      </c>
      <c r="G3267" s="117">
        <v>9.8699999999999992</v>
      </c>
    </row>
    <row r="3268" spans="1:7" x14ac:dyDescent="0.35">
      <c r="A3268" s="117" t="s">
        <v>11549</v>
      </c>
      <c r="B3268" s="117" t="s">
        <v>11550</v>
      </c>
      <c r="C3268" s="117" t="s">
        <v>132</v>
      </c>
      <c r="D3268" s="117">
        <v>1</v>
      </c>
      <c r="E3268" s="117">
        <v>610</v>
      </c>
      <c r="F3268" s="117">
        <v>7.29</v>
      </c>
      <c r="G3268" s="117">
        <v>9.8699999999999992</v>
      </c>
    </row>
    <row r="3269" spans="1:7" x14ac:dyDescent="0.35">
      <c r="A3269" s="117" t="s">
        <v>11551</v>
      </c>
      <c r="B3269" s="117" t="s">
        <v>11552</v>
      </c>
      <c r="C3269" s="117" t="s">
        <v>132</v>
      </c>
      <c r="D3269" s="117">
        <v>1</v>
      </c>
      <c r="E3269" s="117">
        <v>600</v>
      </c>
      <c r="F3269" s="117">
        <v>7.29</v>
      </c>
      <c r="G3269" s="117">
        <v>9.8699999999999992</v>
      </c>
    </row>
    <row r="3270" spans="1:7" x14ac:dyDescent="0.35">
      <c r="A3270" s="117" t="s">
        <v>11553</v>
      </c>
      <c r="B3270" s="117" t="s">
        <v>11554</v>
      </c>
      <c r="C3270" s="117" t="s">
        <v>132</v>
      </c>
      <c r="D3270" s="117">
        <v>2</v>
      </c>
      <c r="E3270" s="117">
        <v>80</v>
      </c>
      <c r="F3270" s="117">
        <v>7.29</v>
      </c>
      <c r="G3270" s="117">
        <v>9.8699999999999992</v>
      </c>
    </row>
    <row r="3271" spans="1:7" x14ac:dyDescent="0.35">
      <c r="A3271" s="117" t="s">
        <v>11555</v>
      </c>
      <c r="B3271" s="117" t="s">
        <v>11556</v>
      </c>
      <c r="C3271" s="117" t="s">
        <v>132</v>
      </c>
      <c r="D3271" s="117">
        <v>2</v>
      </c>
      <c r="E3271" s="117">
        <v>10</v>
      </c>
      <c r="F3271" s="117">
        <v>7.29</v>
      </c>
      <c r="G3271" s="117">
        <v>9.8699999999999992</v>
      </c>
    </row>
    <row r="3272" spans="1:7" x14ac:dyDescent="0.35">
      <c r="A3272" s="117" t="s">
        <v>11557</v>
      </c>
      <c r="B3272" s="117" t="s">
        <v>11558</v>
      </c>
      <c r="C3272" s="117" t="s">
        <v>132</v>
      </c>
      <c r="D3272" s="117">
        <v>2</v>
      </c>
      <c r="E3272" s="117">
        <v>20</v>
      </c>
      <c r="F3272" s="117">
        <v>7.29</v>
      </c>
      <c r="G3272" s="117">
        <v>9.8699999999999992</v>
      </c>
    </row>
    <row r="3273" spans="1:7" x14ac:dyDescent="0.35">
      <c r="A3273" s="117" t="s">
        <v>11559</v>
      </c>
      <c r="B3273" s="117" t="s">
        <v>11560</v>
      </c>
      <c r="C3273" s="117" t="s">
        <v>132</v>
      </c>
      <c r="D3273" s="117">
        <v>2</v>
      </c>
      <c r="E3273" s="117">
        <v>50</v>
      </c>
      <c r="F3273" s="117">
        <v>7.29</v>
      </c>
      <c r="G3273" s="117">
        <v>9.8699999999999992</v>
      </c>
    </row>
    <row r="3274" spans="1:7" x14ac:dyDescent="0.35">
      <c r="A3274" s="117" t="s">
        <v>11561</v>
      </c>
      <c r="B3274" s="117" t="s">
        <v>11562</v>
      </c>
      <c r="C3274" s="117" t="s">
        <v>132</v>
      </c>
      <c r="D3274" s="117">
        <v>2</v>
      </c>
      <c r="E3274" s="117">
        <v>65</v>
      </c>
      <c r="F3274" s="117">
        <v>7.29</v>
      </c>
      <c r="G3274" s="117">
        <v>9.8699999999999992</v>
      </c>
    </row>
    <row r="3275" spans="1:7" x14ac:dyDescent="0.35">
      <c r="A3275" s="117" t="s">
        <v>11563</v>
      </c>
      <c r="B3275" s="117" t="s">
        <v>11564</v>
      </c>
      <c r="C3275" s="117" t="s">
        <v>132</v>
      </c>
      <c r="D3275" s="117">
        <v>2</v>
      </c>
      <c r="E3275" s="117">
        <v>65</v>
      </c>
      <c r="F3275" s="117">
        <v>7.29</v>
      </c>
      <c r="G3275" s="117">
        <v>9.8699999999999992</v>
      </c>
    </row>
    <row r="3276" spans="1:7" x14ac:dyDescent="0.35">
      <c r="A3276" s="117" t="s">
        <v>11565</v>
      </c>
      <c r="B3276" s="117" t="s">
        <v>11566</v>
      </c>
      <c r="C3276" s="117" t="s">
        <v>132</v>
      </c>
      <c r="D3276" s="117">
        <v>2</v>
      </c>
      <c r="E3276" s="117">
        <v>10</v>
      </c>
      <c r="F3276" s="117">
        <v>7.29</v>
      </c>
      <c r="G3276" s="117">
        <v>9.8699999999999992</v>
      </c>
    </row>
    <row r="3277" spans="1:7" x14ac:dyDescent="0.35">
      <c r="A3277" s="117" t="s">
        <v>11567</v>
      </c>
      <c r="B3277" s="117" t="s">
        <v>11568</v>
      </c>
      <c r="C3277" s="117" t="s">
        <v>132</v>
      </c>
      <c r="D3277" s="117">
        <v>2</v>
      </c>
      <c r="E3277" s="117">
        <v>20</v>
      </c>
      <c r="F3277" s="117">
        <v>7.29</v>
      </c>
      <c r="G3277" s="117">
        <v>9.8699999999999992</v>
      </c>
    </row>
    <row r="3278" spans="1:7" x14ac:dyDescent="0.35">
      <c r="A3278" s="117" t="s">
        <v>11569</v>
      </c>
      <c r="B3278" s="117" t="s">
        <v>11570</v>
      </c>
      <c r="C3278" s="117" t="s">
        <v>132</v>
      </c>
      <c r="D3278" s="117">
        <v>2</v>
      </c>
      <c r="E3278" s="117">
        <v>20</v>
      </c>
      <c r="F3278" s="117">
        <v>7.29</v>
      </c>
      <c r="G3278" s="117">
        <v>9.8699999999999992</v>
      </c>
    </row>
    <row r="3279" spans="1:7" x14ac:dyDescent="0.35">
      <c r="A3279" s="117" t="s">
        <v>11571</v>
      </c>
      <c r="B3279" s="117" t="s">
        <v>11572</v>
      </c>
      <c r="C3279" s="117" t="s">
        <v>132</v>
      </c>
      <c r="D3279" s="117">
        <v>3</v>
      </c>
      <c r="E3279" s="117">
        <v>80</v>
      </c>
      <c r="F3279" s="117">
        <v>7.29</v>
      </c>
      <c r="G3279" s="117">
        <v>9.8699999999999992</v>
      </c>
    </row>
    <row r="3280" spans="1:7" x14ac:dyDescent="0.35">
      <c r="A3280" s="117" t="s">
        <v>11573</v>
      </c>
      <c r="B3280" s="117" t="s">
        <v>11574</v>
      </c>
      <c r="C3280" s="117" t="s">
        <v>132</v>
      </c>
      <c r="D3280" s="117">
        <v>2</v>
      </c>
      <c r="E3280" s="117">
        <v>40</v>
      </c>
      <c r="F3280" s="117">
        <v>7.29</v>
      </c>
      <c r="G3280" s="117">
        <v>9.8699999999999992</v>
      </c>
    </row>
    <row r="3281" spans="1:7" x14ac:dyDescent="0.35">
      <c r="A3281" s="117" t="s">
        <v>11575</v>
      </c>
      <c r="B3281" s="117" t="s">
        <v>11576</v>
      </c>
      <c r="C3281" s="117" t="s">
        <v>132</v>
      </c>
      <c r="D3281" s="117">
        <v>2</v>
      </c>
      <c r="E3281" s="117">
        <v>60</v>
      </c>
      <c r="F3281" s="117">
        <v>7.29</v>
      </c>
      <c r="G3281" s="117">
        <v>9.8699999999999992</v>
      </c>
    </row>
    <row r="3282" spans="1:7" x14ac:dyDescent="0.35">
      <c r="A3282" s="117" t="s">
        <v>11577</v>
      </c>
      <c r="B3282" s="117" t="s">
        <v>11578</v>
      </c>
      <c r="C3282" s="117" t="s">
        <v>132</v>
      </c>
      <c r="D3282" s="117">
        <v>2</v>
      </c>
      <c r="E3282" s="117">
        <v>8</v>
      </c>
      <c r="F3282" s="117">
        <v>7.29</v>
      </c>
      <c r="G3282" s="117">
        <v>9.8699999999999992</v>
      </c>
    </row>
    <row r="3283" spans="1:7" x14ac:dyDescent="0.35">
      <c r="A3283" s="117" t="s">
        <v>11579</v>
      </c>
      <c r="B3283" s="117" t="s">
        <v>11580</v>
      </c>
      <c r="C3283" s="117" t="s">
        <v>132</v>
      </c>
      <c r="D3283" s="117">
        <v>2</v>
      </c>
      <c r="E3283" s="117">
        <v>30</v>
      </c>
      <c r="F3283" s="117">
        <v>7.29</v>
      </c>
      <c r="G3283" s="117">
        <v>9.8699999999999992</v>
      </c>
    </row>
    <row r="3284" spans="1:7" x14ac:dyDescent="0.35">
      <c r="A3284" s="117" t="s">
        <v>11581</v>
      </c>
      <c r="B3284" s="117" t="s">
        <v>11582</v>
      </c>
      <c r="C3284" s="117" t="s">
        <v>132</v>
      </c>
      <c r="D3284" s="117">
        <v>2</v>
      </c>
      <c r="E3284" s="117">
        <v>20</v>
      </c>
      <c r="F3284" s="117">
        <v>7.29</v>
      </c>
      <c r="G3284" s="117">
        <v>9.8699999999999992</v>
      </c>
    </row>
    <row r="3285" spans="1:7" x14ac:dyDescent="0.35">
      <c r="A3285" s="117" t="s">
        <v>11583</v>
      </c>
      <c r="B3285" s="117" t="s">
        <v>11584</v>
      </c>
      <c r="C3285" s="117" t="s">
        <v>132</v>
      </c>
      <c r="D3285" s="117">
        <v>2</v>
      </c>
      <c r="E3285" s="117">
        <v>40</v>
      </c>
      <c r="F3285" s="117">
        <v>7.29</v>
      </c>
      <c r="G3285" s="117">
        <v>9.8699999999999992</v>
      </c>
    </row>
    <row r="3286" spans="1:7" x14ac:dyDescent="0.35">
      <c r="A3286" s="117" t="s">
        <v>11585</v>
      </c>
      <c r="B3286" s="117" t="s">
        <v>11586</v>
      </c>
      <c r="C3286" s="117" t="s">
        <v>132</v>
      </c>
      <c r="D3286" s="117">
        <v>2</v>
      </c>
      <c r="E3286" s="117">
        <v>12</v>
      </c>
      <c r="F3286" s="117">
        <v>7.29</v>
      </c>
      <c r="G3286" s="117">
        <v>9.8699999999999992</v>
      </c>
    </row>
    <row r="3287" spans="1:7" x14ac:dyDescent="0.35">
      <c r="A3287" s="117" t="s">
        <v>11587</v>
      </c>
      <c r="B3287" s="117" t="s">
        <v>11588</v>
      </c>
      <c r="C3287" s="117" t="s">
        <v>132</v>
      </c>
      <c r="D3287" s="117">
        <v>1</v>
      </c>
      <c r="E3287" s="117">
        <v>600</v>
      </c>
      <c r="F3287" s="117">
        <v>7.29</v>
      </c>
      <c r="G3287" s="117">
        <v>9.8699999999999992</v>
      </c>
    </row>
    <row r="3288" spans="1:7" x14ac:dyDescent="0.35">
      <c r="A3288" s="117" t="s">
        <v>11589</v>
      </c>
      <c r="B3288" s="117" t="s">
        <v>11590</v>
      </c>
      <c r="C3288" s="117" t="s">
        <v>132</v>
      </c>
      <c r="D3288" s="117">
        <v>1</v>
      </c>
      <c r="E3288" s="117">
        <v>250</v>
      </c>
      <c r="F3288" s="117">
        <v>7.29</v>
      </c>
      <c r="G3288" s="117">
        <v>9.8699999999999992</v>
      </c>
    </row>
    <row r="3289" spans="1:7" x14ac:dyDescent="0.35">
      <c r="A3289" s="117" t="s">
        <v>11591</v>
      </c>
      <c r="B3289" s="117" t="s">
        <v>11592</v>
      </c>
      <c r="C3289" s="117" t="s">
        <v>132</v>
      </c>
      <c r="D3289" s="117">
        <v>1</v>
      </c>
      <c r="E3289" s="117">
        <v>250</v>
      </c>
      <c r="F3289" s="117">
        <v>7.29</v>
      </c>
      <c r="G3289" s="117">
        <v>9.8699999999999992</v>
      </c>
    </row>
    <row r="3290" spans="1:7" x14ac:dyDescent="0.35">
      <c r="A3290" s="117" t="s">
        <v>11593</v>
      </c>
      <c r="B3290" s="117" t="s">
        <v>11594</v>
      </c>
      <c r="C3290" s="117" t="s">
        <v>132</v>
      </c>
      <c r="D3290" s="117">
        <v>2</v>
      </c>
      <c r="E3290" s="117">
        <v>250</v>
      </c>
      <c r="F3290" s="117">
        <v>7.29</v>
      </c>
      <c r="G3290" s="117">
        <v>9.8699999999999992</v>
      </c>
    </row>
    <row r="3291" spans="1:7" x14ac:dyDescent="0.35">
      <c r="A3291" s="117" t="s">
        <v>11595</v>
      </c>
      <c r="B3291" s="117" t="s">
        <v>11596</v>
      </c>
      <c r="C3291" s="117" t="s">
        <v>132</v>
      </c>
      <c r="D3291" s="117">
        <v>2</v>
      </c>
      <c r="E3291" s="117">
        <v>250</v>
      </c>
      <c r="F3291" s="117">
        <v>7.29</v>
      </c>
      <c r="G3291" s="117">
        <v>9.8699999999999992</v>
      </c>
    </row>
    <row r="3292" spans="1:7" x14ac:dyDescent="0.35">
      <c r="A3292" s="117" t="s">
        <v>11597</v>
      </c>
      <c r="B3292" s="117" t="s">
        <v>11598</v>
      </c>
      <c r="C3292" s="117" t="s">
        <v>132</v>
      </c>
      <c r="D3292" s="117">
        <v>1</v>
      </c>
      <c r="E3292" s="117">
        <v>10</v>
      </c>
      <c r="F3292" s="117">
        <v>7.29</v>
      </c>
      <c r="G3292" s="117">
        <v>9.8699999999999992</v>
      </c>
    </row>
    <row r="3293" spans="1:7" x14ac:dyDescent="0.35">
      <c r="A3293" s="117" t="s">
        <v>11599</v>
      </c>
      <c r="B3293" s="117" t="s">
        <v>11600</v>
      </c>
      <c r="C3293" s="117" t="s">
        <v>132</v>
      </c>
      <c r="D3293" s="117">
        <v>1</v>
      </c>
      <c r="E3293" s="117">
        <v>30</v>
      </c>
      <c r="F3293" s="117">
        <v>7.29</v>
      </c>
      <c r="G3293" s="117">
        <v>9.8699999999999992</v>
      </c>
    </row>
    <row r="3294" spans="1:7" x14ac:dyDescent="0.35">
      <c r="A3294" s="117" t="s">
        <v>11601</v>
      </c>
      <c r="B3294" s="117" t="s">
        <v>11602</v>
      </c>
      <c r="C3294" s="117" t="s">
        <v>132</v>
      </c>
      <c r="D3294" s="117">
        <v>1</v>
      </c>
      <c r="E3294" s="117">
        <v>30</v>
      </c>
      <c r="F3294" s="117">
        <v>7.29</v>
      </c>
      <c r="G3294" s="117">
        <v>9.8699999999999992</v>
      </c>
    </row>
    <row r="3295" spans="1:7" x14ac:dyDescent="0.35">
      <c r="A3295" s="117" t="s">
        <v>11603</v>
      </c>
      <c r="B3295" s="117" t="s">
        <v>11604</v>
      </c>
      <c r="C3295" s="117" t="s">
        <v>132</v>
      </c>
      <c r="D3295" s="117">
        <v>1</v>
      </c>
      <c r="E3295" s="117">
        <v>10</v>
      </c>
      <c r="F3295" s="117">
        <v>7.29</v>
      </c>
      <c r="G3295" s="117">
        <v>9.8699999999999992</v>
      </c>
    </row>
    <row r="3296" spans="1:7" x14ac:dyDescent="0.35">
      <c r="A3296" s="117" t="s">
        <v>11605</v>
      </c>
      <c r="B3296" s="117" t="s">
        <v>11606</v>
      </c>
      <c r="C3296" s="117" t="s">
        <v>132</v>
      </c>
      <c r="D3296" s="117">
        <v>1</v>
      </c>
      <c r="E3296" s="117">
        <v>30</v>
      </c>
      <c r="F3296" s="117">
        <v>7.29</v>
      </c>
      <c r="G3296" s="117">
        <v>9.8699999999999992</v>
      </c>
    </row>
    <row r="3297" spans="1:7" x14ac:dyDescent="0.35">
      <c r="A3297" s="117" t="s">
        <v>11607</v>
      </c>
      <c r="B3297" s="117" t="s">
        <v>11608</v>
      </c>
      <c r="C3297" s="117" t="s">
        <v>132</v>
      </c>
      <c r="D3297" s="117">
        <v>1</v>
      </c>
      <c r="E3297" s="117">
        <v>30</v>
      </c>
      <c r="F3297" s="117">
        <v>7.29</v>
      </c>
      <c r="G3297" s="117">
        <v>9.8699999999999992</v>
      </c>
    </row>
    <row r="3298" spans="1:7" x14ac:dyDescent="0.35">
      <c r="A3298" s="117" t="s">
        <v>11609</v>
      </c>
      <c r="B3298" s="117" t="s">
        <v>11610</v>
      </c>
      <c r="C3298" s="117" t="s">
        <v>132</v>
      </c>
      <c r="D3298" s="117">
        <v>2</v>
      </c>
      <c r="E3298" s="117">
        <v>30</v>
      </c>
      <c r="F3298" s="117">
        <v>7.29</v>
      </c>
      <c r="G3298" s="117">
        <v>9.8699999999999992</v>
      </c>
    </row>
    <row r="3299" spans="1:7" x14ac:dyDescent="0.35">
      <c r="A3299" s="117" t="s">
        <v>11611</v>
      </c>
      <c r="B3299" s="117" t="s">
        <v>11612</v>
      </c>
      <c r="C3299" s="117" t="s">
        <v>132</v>
      </c>
      <c r="D3299" s="117">
        <v>2</v>
      </c>
      <c r="E3299" s="117">
        <v>20</v>
      </c>
      <c r="F3299" s="117">
        <v>7.29</v>
      </c>
      <c r="G3299" s="117">
        <v>9.8699999999999992</v>
      </c>
    </row>
    <row r="3300" spans="1:7" x14ac:dyDescent="0.35">
      <c r="A3300" s="117" t="s">
        <v>11613</v>
      </c>
      <c r="B3300" s="117" t="s">
        <v>11614</v>
      </c>
      <c r="C3300" s="117" t="s">
        <v>132</v>
      </c>
      <c r="D3300" s="117">
        <v>2</v>
      </c>
      <c r="E3300" s="117">
        <v>30</v>
      </c>
      <c r="F3300" s="117">
        <v>7.29</v>
      </c>
      <c r="G3300" s="117">
        <v>9.8699999999999992</v>
      </c>
    </row>
    <row r="3301" spans="1:7" x14ac:dyDescent="0.35">
      <c r="A3301" s="117" t="s">
        <v>11615</v>
      </c>
      <c r="B3301" s="117" t="s">
        <v>11616</v>
      </c>
      <c r="C3301" s="117" t="s">
        <v>132</v>
      </c>
      <c r="D3301" s="117">
        <v>2</v>
      </c>
      <c r="E3301" s="117">
        <v>30</v>
      </c>
      <c r="F3301" s="117">
        <v>7.29</v>
      </c>
      <c r="G3301" s="117">
        <v>9.8699999999999992</v>
      </c>
    </row>
    <row r="3302" spans="1:7" x14ac:dyDescent="0.35">
      <c r="A3302" s="117" t="s">
        <v>11617</v>
      </c>
      <c r="B3302" s="117" t="s">
        <v>11618</v>
      </c>
      <c r="C3302" s="117" t="s">
        <v>132</v>
      </c>
      <c r="D3302" s="117">
        <v>1</v>
      </c>
      <c r="E3302" s="117">
        <v>40</v>
      </c>
      <c r="F3302" s="117">
        <v>7.29</v>
      </c>
      <c r="G3302" s="117">
        <v>9.8699999999999992</v>
      </c>
    </row>
    <row r="3303" spans="1:7" x14ac:dyDescent="0.35">
      <c r="A3303" s="117" t="s">
        <v>11619</v>
      </c>
      <c r="B3303" s="117" t="s">
        <v>11620</v>
      </c>
      <c r="C3303" s="117" t="s">
        <v>132</v>
      </c>
      <c r="D3303" s="117">
        <v>2</v>
      </c>
      <c r="E3303" s="117">
        <v>30</v>
      </c>
      <c r="F3303" s="117">
        <v>7.29</v>
      </c>
      <c r="G3303" s="117">
        <v>9.8699999999999992</v>
      </c>
    </row>
    <row r="3304" spans="1:7" x14ac:dyDescent="0.35">
      <c r="A3304" s="117" t="s">
        <v>11621</v>
      </c>
      <c r="B3304" s="117" t="s">
        <v>11622</v>
      </c>
      <c r="C3304" s="117" t="s">
        <v>132</v>
      </c>
      <c r="D3304" s="117">
        <v>1</v>
      </c>
      <c r="E3304" s="117">
        <v>30</v>
      </c>
      <c r="F3304" s="117">
        <v>7.29</v>
      </c>
      <c r="G3304" s="117">
        <v>9.8699999999999992</v>
      </c>
    </row>
    <row r="3305" spans="1:7" x14ac:dyDescent="0.35">
      <c r="A3305" s="117" t="s">
        <v>11623</v>
      </c>
      <c r="B3305" s="117" t="s">
        <v>11624</v>
      </c>
      <c r="C3305" s="117" t="s">
        <v>132</v>
      </c>
      <c r="D3305" s="117">
        <v>1</v>
      </c>
      <c r="E3305" s="117">
        <v>15</v>
      </c>
      <c r="F3305" s="117">
        <v>7.29</v>
      </c>
      <c r="G3305" s="117">
        <v>9.8699999999999992</v>
      </c>
    </row>
    <row r="3306" spans="1:7" x14ac:dyDescent="0.35">
      <c r="A3306" s="117" t="s">
        <v>11625</v>
      </c>
      <c r="B3306" s="117" t="s">
        <v>11626</v>
      </c>
      <c r="C3306" s="117" t="s">
        <v>132</v>
      </c>
      <c r="D3306" s="117">
        <v>2</v>
      </c>
      <c r="E3306" s="117">
        <v>30</v>
      </c>
      <c r="F3306" s="117">
        <v>7.29</v>
      </c>
      <c r="G3306" s="117">
        <v>9.8699999999999992</v>
      </c>
    </row>
    <row r="3307" spans="1:7" x14ac:dyDescent="0.35">
      <c r="A3307" s="117" t="s">
        <v>11627</v>
      </c>
      <c r="B3307" s="117" t="s">
        <v>11628</v>
      </c>
      <c r="C3307" s="117" t="s">
        <v>132</v>
      </c>
      <c r="D3307" s="117">
        <v>3</v>
      </c>
      <c r="E3307" s="117">
        <v>60</v>
      </c>
      <c r="F3307" s="117">
        <v>7.29</v>
      </c>
      <c r="G3307" s="117">
        <v>9.8699999999999992</v>
      </c>
    </row>
    <row r="3308" spans="1:7" x14ac:dyDescent="0.35">
      <c r="A3308" s="117" t="s">
        <v>11629</v>
      </c>
      <c r="B3308" s="117" t="s">
        <v>11630</v>
      </c>
      <c r="C3308" s="117" t="s">
        <v>132</v>
      </c>
      <c r="D3308" s="117">
        <v>1</v>
      </c>
      <c r="E3308" s="117">
        <v>300</v>
      </c>
      <c r="F3308" s="117">
        <v>7.29</v>
      </c>
      <c r="G3308" s="117">
        <v>9.8699999999999992</v>
      </c>
    </row>
    <row r="3309" spans="1:7" x14ac:dyDescent="0.35">
      <c r="A3309" s="117" t="s">
        <v>11631</v>
      </c>
      <c r="B3309" s="117" t="s">
        <v>11632</v>
      </c>
      <c r="C3309" s="117" t="s">
        <v>132</v>
      </c>
      <c r="D3309" s="117">
        <v>1</v>
      </c>
      <c r="E3309" s="117">
        <v>300</v>
      </c>
      <c r="F3309" s="117">
        <v>7.29</v>
      </c>
      <c r="G3309" s="117">
        <v>9.8699999999999992</v>
      </c>
    </row>
    <row r="3310" spans="1:7" x14ac:dyDescent="0.35">
      <c r="A3310" s="117" t="s">
        <v>11633</v>
      </c>
      <c r="B3310" s="117" t="s">
        <v>11634</v>
      </c>
      <c r="C3310" s="117" t="s">
        <v>132</v>
      </c>
      <c r="D3310" s="117">
        <v>1</v>
      </c>
      <c r="E3310" s="117">
        <v>30</v>
      </c>
      <c r="F3310" s="117">
        <v>7.29</v>
      </c>
      <c r="G3310" s="117">
        <v>9.8699999999999992</v>
      </c>
    </row>
    <row r="3311" spans="1:7" x14ac:dyDescent="0.35">
      <c r="A3311" s="117" t="s">
        <v>11635</v>
      </c>
      <c r="B3311" s="117" t="s">
        <v>11636</v>
      </c>
      <c r="C3311" s="117" t="s">
        <v>132</v>
      </c>
      <c r="D3311" s="117">
        <v>1</v>
      </c>
      <c r="E3311" s="117">
        <v>30</v>
      </c>
      <c r="F3311" s="117">
        <v>7.29</v>
      </c>
      <c r="G3311" s="117">
        <v>9.8699999999999992</v>
      </c>
    </row>
    <row r="3312" spans="1:7" x14ac:dyDescent="0.35">
      <c r="A3312" s="117" t="s">
        <v>11637</v>
      </c>
      <c r="B3312" s="117" t="s">
        <v>11638</v>
      </c>
      <c r="C3312" s="117" t="s">
        <v>132</v>
      </c>
      <c r="D3312" s="117">
        <v>1</v>
      </c>
      <c r="E3312" s="117">
        <v>150</v>
      </c>
      <c r="F3312" s="117">
        <v>7.29</v>
      </c>
      <c r="G3312" s="117">
        <v>9.8699999999999992</v>
      </c>
    </row>
    <row r="3313" spans="1:7" x14ac:dyDescent="0.35">
      <c r="A3313" s="117" t="s">
        <v>11639</v>
      </c>
      <c r="B3313" s="117" t="s">
        <v>11640</v>
      </c>
      <c r="C3313" s="117" t="s">
        <v>132</v>
      </c>
      <c r="D3313" s="117">
        <v>2</v>
      </c>
      <c r="E3313" s="117">
        <v>40</v>
      </c>
      <c r="F3313" s="117">
        <v>7.29</v>
      </c>
      <c r="G3313" s="117">
        <v>9.8699999999999992</v>
      </c>
    </row>
    <row r="3314" spans="1:7" x14ac:dyDescent="0.35">
      <c r="A3314" s="117" t="s">
        <v>11641</v>
      </c>
      <c r="B3314" s="117" t="s">
        <v>11642</v>
      </c>
      <c r="C3314" s="117" t="s">
        <v>132</v>
      </c>
      <c r="D3314" s="117">
        <v>3</v>
      </c>
      <c r="E3314" s="117">
        <v>80</v>
      </c>
      <c r="F3314" s="117">
        <v>7.29</v>
      </c>
      <c r="G3314" s="117">
        <v>9.8699999999999992</v>
      </c>
    </row>
    <row r="3315" spans="1:7" x14ac:dyDescent="0.35">
      <c r="A3315" s="117" t="s">
        <v>11643</v>
      </c>
      <c r="B3315" s="117" t="s">
        <v>11644</v>
      </c>
      <c r="C3315" s="117" t="s">
        <v>132</v>
      </c>
      <c r="D3315" s="117">
        <v>3</v>
      </c>
      <c r="E3315" s="117">
        <v>50</v>
      </c>
      <c r="F3315" s="117">
        <v>7.29</v>
      </c>
      <c r="G3315" s="117">
        <v>9.8699999999999992</v>
      </c>
    </row>
    <row r="3316" spans="1:7" x14ac:dyDescent="0.35">
      <c r="A3316" s="117" t="s">
        <v>11645</v>
      </c>
      <c r="B3316" s="117" t="s">
        <v>11646</v>
      </c>
      <c r="C3316" s="117" t="s">
        <v>132</v>
      </c>
      <c r="D3316" s="117">
        <v>3</v>
      </c>
      <c r="E3316" s="117">
        <v>100</v>
      </c>
      <c r="F3316" s="117">
        <v>7.29</v>
      </c>
      <c r="G3316" s="117">
        <v>9.8699999999999992</v>
      </c>
    </row>
    <row r="3317" spans="1:7" x14ac:dyDescent="0.35">
      <c r="A3317" s="117" t="s">
        <v>11647</v>
      </c>
      <c r="B3317" s="117" t="s">
        <v>11648</v>
      </c>
      <c r="C3317" s="117" t="s">
        <v>132</v>
      </c>
      <c r="D3317" s="117">
        <v>2</v>
      </c>
      <c r="E3317" s="117">
        <v>40</v>
      </c>
      <c r="F3317" s="117">
        <v>7.29</v>
      </c>
      <c r="G3317" s="117">
        <v>9.8699999999999992</v>
      </c>
    </row>
    <row r="3318" spans="1:7" x14ac:dyDescent="0.35">
      <c r="A3318" s="117" t="s">
        <v>11649</v>
      </c>
      <c r="B3318" s="117" t="s">
        <v>11650</v>
      </c>
      <c r="C3318" s="117" t="s">
        <v>132</v>
      </c>
      <c r="D3318" s="117">
        <v>3</v>
      </c>
      <c r="E3318" s="117">
        <v>270</v>
      </c>
      <c r="F3318" s="117">
        <v>7.29</v>
      </c>
      <c r="G3318" s="117">
        <v>9.8699999999999992</v>
      </c>
    </row>
    <row r="3319" spans="1:7" x14ac:dyDescent="0.35">
      <c r="A3319" s="117" t="s">
        <v>11651</v>
      </c>
      <c r="B3319" s="117" t="s">
        <v>11652</v>
      </c>
      <c r="C3319" s="117" t="s">
        <v>132</v>
      </c>
      <c r="D3319" s="117">
        <v>2</v>
      </c>
      <c r="E3319" s="117">
        <v>40</v>
      </c>
      <c r="F3319" s="117">
        <v>7.29</v>
      </c>
      <c r="G3319" s="117">
        <v>9.8699999999999992</v>
      </c>
    </row>
    <row r="3320" spans="1:7" x14ac:dyDescent="0.35">
      <c r="A3320" s="117" t="s">
        <v>11653</v>
      </c>
      <c r="B3320" s="117" t="s">
        <v>11654</v>
      </c>
      <c r="C3320" s="117" t="s">
        <v>132</v>
      </c>
      <c r="D3320" s="117">
        <v>3</v>
      </c>
      <c r="E3320" s="117">
        <v>80</v>
      </c>
      <c r="F3320" s="117">
        <v>7.29</v>
      </c>
      <c r="G3320" s="117">
        <v>9.8699999999999992</v>
      </c>
    </row>
    <row r="3321" spans="1:7" x14ac:dyDescent="0.35">
      <c r="A3321" s="117" t="s">
        <v>11655</v>
      </c>
      <c r="B3321" s="117" t="s">
        <v>11656</v>
      </c>
      <c r="C3321" s="117" t="s">
        <v>132</v>
      </c>
      <c r="D3321" s="117">
        <v>2</v>
      </c>
      <c r="E3321" s="117">
        <v>40</v>
      </c>
      <c r="F3321" s="117">
        <v>7.29</v>
      </c>
      <c r="G3321" s="117">
        <v>9.8699999999999992</v>
      </c>
    </row>
    <row r="3322" spans="1:7" x14ac:dyDescent="0.35">
      <c r="A3322" s="117" t="s">
        <v>11657</v>
      </c>
      <c r="B3322" s="117" t="s">
        <v>11658</v>
      </c>
      <c r="C3322" s="117" t="s">
        <v>132</v>
      </c>
      <c r="D3322" s="117">
        <v>1</v>
      </c>
      <c r="E3322" s="117">
        <v>60</v>
      </c>
      <c r="F3322" s="117">
        <v>7.29</v>
      </c>
      <c r="G3322" s="117">
        <v>9.8699999999999992</v>
      </c>
    </row>
    <row r="3323" spans="1:7" x14ac:dyDescent="0.35">
      <c r="A3323" s="117" t="s">
        <v>11659</v>
      </c>
      <c r="B3323" s="117" t="s">
        <v>11660</v>
      </c>
      <c r="C3323" s="117" t="s">
        <v>132</v>
      </c>
      <c r="D3323" s="117">
        <v>2</v>
      </c>
      <c r="E3323" s="117">
        <v>90</v>
      </c>
      <c r="F3323" s="117">
        <v>7.29</v>
      </c>
      <c r="G3323" s="117">
        <v>9.8699999999999992</v>
      </c>
    </row>
    <row r="3324" spans="1:7" x14ac:dyDescent="0.35">
      <c r="A3324" s="117" t="s">
        <v>11661</v>
      </c>
      <c r="B3324" s="117" t="s">
        <v>11662</v>
      </c>
      <c r="C3324" s="117" t="s">
        <v>132</v>
      </c>
      <c r="D3324" s="117">
        <v>1</v>
      </c>
      <c r="E3324" s="117">
        <v>60</v>
      </c>
      <c r="F3324" s="117">
        <v>7.29</v>
      </c>
      <c r="G3324" s="117">
        <v>9.8699999999999992</v>
      </c>
    </row>
    <row r="3325" spans="1:7" x14ac:dyDescent="0.35">
      <c r="A3325" s="117" t="s">
        <v>11663</v>
      </c>
      <c r="B3325" s="117" t="s">
        <v>11664</v>
      </c>
      <c r="C3325" s="117" t="s">
        <v>132</v>
      </c>
      <c r="D3325" s="117">
        <v>3</v>
      </c>
      <c r="E3325" s="117">
        <v>80</v>
      </c>
      <c r="F3325" s="117">
        <v>7.29</v>
      </c>
      <c r="G3325" s="117">
        <v>9.8699999999999992</v>
      </c>
    </row>
    <row r="3326" spans="1:7" x14ac:dyDescent="0.35">
      <c r="A3326" s="117" t="s">
        <v>11665</v>
      </c>
      <c r="B3326" s="117" t="s">
        <v>11666</v>
      </c>
      <c r="C3326" s="117" t="s">
        <v>132</v>
      </c>
      <c r="D3326" s="117">
        <v>2</v>
      </c>
      <c r="E3326" s="117">
        <v>150</v>
      </c>
      <c r="F3326" s="117">
        <v>7.29</v>
      </c>
      <c r="G3326" s="117">
        <v>9.8699999999999992</v>
      </c>
    </row>
    <row r="3327" spans="1:7" x14ac:dyDescent="0.35">
      <c r="A3327" s="117" t="s">
        <v>11667</v>
      </c>
      <c r="B3327" s="117" t="s">
        <v>11668</v>
      </c>
      <c r="C3327" s="117" t="s">
        <v>132</v>
      </c>
      <c r="D3327" s="117">
        <v>2</v>
      </c>
      <c r="E3327" s="117">
        <v>360</v>
      </c>
      <c r="F3327" s="117">
        <v>7.29</v>
      </c>
      <c r="G3327" s="117">
        <v>9.8699999999999992</v>
      </c>
    </row>
    <row r="3328" spans="1:7" x14ac:dyDescent="0.35">
      <c r="A3328" s="117" t="s">
        <v>11669</v>
      </c>
      <c r="B3328" s="117" t="s">
        <v>11670</v>
      </c>
      <c r="C3328" s="117" t="s">
        <v>132</v>
      </c>
      <c r="D3328" s="117">
        <v>1</v>
      </c>
      <c r="E3328" s="117">
        <v>280</v>
      </c>
      <c r="F3328" s="117">
        <v>7.29</v>
      </c>
      <c r="G3328" s="117">
        <v>9.8699999999999992</v>
      </c>
    </row>
    <row r="3329" spans="1:7" x14ac:dyDescent="0.35">
      <c r="A3329" s="117" t="s">
        <v>11671</v>
      </c>
      <c r="B3329" s="117" t="s">
        <v>11672</v>
      </c>
      <c r="C3329" s="117" t="s">
        <v>132</v>
      </c>
      <c r="D3329" s="117">
        <v>2</v>
      </c>
      <c r="E3329" s="117">
        <v>10</v>
      </c>
      <c r="F3329" s="117">
        <v>7.29</v>
      </c>
      <c r="G3329" s="117">
        <v>9.8699999999999992</v>
      </c>
    </row>
    <row r="3330" spans="1:7" x14ac:dyDescent="0.35">
      <c r="A3330" s="117" t="s">
        <v>11673</v>
      </c>
      <c r="B3330" s="117" t="s">
        <v>11674</v>
      </c>
      <c r="C3330" s="117" t="s">
        <v>132</v>
      </c>
      <c r="D3330" s="117">
        <v>2</v>
      </c>
      <c r="E3330" s="117">
        <v>10</v>
      </c>
      <c r="F3330" s="117">
        <v>7.29</v>
      </c>
      <c r="G3330" s="117">
        <v>9.8699999999999992</v>
      </c>
    </row>
    <row r="3331" spans="1:7" x14ac:dyDescent="0.35">
      <c r="A3331" s="117" t="s">
        <v>11675</v>
      </c>
      <c r="B3331" s="117" t="s">
        <v>11676</v>
      </c>
      <c r="C3331" s="117" t="s">
        <v>132</v>
      </c>
      <c r="D3331" s="117">
        <v>2</v>
      </c>
      <c r="E3331" s="117">
        <v>12</v>
      </c>
      <c r="F3331" s="117">
        <v>7.29</v>
      </c>
      <c r="G3331" s="117">
        <v>9.8699999999999992</v>
      </c>
    </row>
    <row r="3332" spans="1:7" x14ac:dyDescent="0.35">
      <c r="A3332" s="117" t="s">
        <v>11677</v>
      </c>
      <c r="B3332" s="117" t="s">
        <v>11678</v>
      </c>
      <c r="C3332" s="117" t="s">
        <v>132</v>
      </c>
      <c r="D3332" s="117">
        <v>2</v>
      </c>
      <c r="E3332" s="117">
        <v>15</v>
      </c>
      <c r="F3332" s="117">
        <v>7.29</v>
      </c>
      <c r="G3332" s="117">
        <v>9.8699999999999992</v>
      </c>
    </row>
    <row r="3333" spans="1:7" x14ac:dyDescent="0.35">
      <c r="A3333" s="117" t="s">
        <v>11679</v>
      </c>
      <c r="B3333" s="117" t="s">
        <v>11680</v>
      </c>
      <c r="C3333" s="117" t="s">
        <v>132</v>
      </c>
      <c r="D3333" s="117">
        <v>1</v>
      </c>
      <c r="E3333" s="117">
        <v>300</v>
      </c>
      <c r="F3333" s="117">
        <v>7.29</v>
      </c>
      <c r="G3333" s="117">
        <v>9.8699999999999992</v>
      </c>
    </row>
    <row r="3334" spans="1:7" x14ac:dyDescent="0.35">
      <c r="A3334" s="117" t="s">
        <v>11681</v>
      </c>
      <c r="B3334" s="117" t="s">
        <v>11682</v>
      </c>
      <c r="C3334" s="117" t="s">
        <v>132</v>
      </c>
      <c r="D3334" s="117">
        <v>2</v>
      </c>
      <c r="E3334" s="117">
        <v>200</v>
      </c>
      <c r="F3334" s="117">
        <v>7.29</v>
      </c>
      <c r="G3334" s="117">
        <v>9.8699999999999992</v>
      </c>
    </row>
    <row r="3335" spans="1:7" x14ac:dyDescent="0.35">
      <c r="A3335" s="117" t="s">
        <v>11683</v>
      </c>
      <c r="B3335" s="117" t="s">
        <v>11684</v>
      </c>
      <c r="C3335" s="117" t="s">
        <v>132</v>
      </c>
      <c r="D3335" s="117">
        <v>2</v>
      </c>
      <c r="E3335" s="117">
        <v>30</v>
      </c>
      <c r="F3335" s="117">
        <v>7.29</v>
      </c>
      <c r="G3335" s="117">
        <v>9.8699999999999992</v>
      </c>
    </row>
    <row r="3336" spans="1:7" x14ac:dyDescent="0.35">
      <c r="A3336" s="117" t="s">
        <v>11685</v>
      </c>
      <c r="B3336" s="117" t="s">
        <v>11686</v>
      </c>
      <c r="C3336" s="117" t="s">
        <v>132</v>
      </c>
      <c r="D3336" s="117">
        <v>2</v>
      </c>
      <c r="E3336" s="117">
        <v>30</v>
      </c>
      <c r="F3336" s="117">
        <v>7.29</v>
      </c>
      <c r="G3336" s="117">
        <v>9.8699999999999992</v>
      </c>
    </row>
    <row r="3337" spans="1:7" x14ac:dyDescent="0.35">
      <c r="A3337" s="117" t="s">
        <v>11687</v>
      </c>
      <c r="B3337" s="117" t="s">
        <v>11688</v>
      </c>
      <c r="C3337" s="117" t="s">
        <v>132</v>
      </c>
      <c r="D3337" s="117">
        <v>2</v>
      </c>
      <c r="E3337" s="117">
        <v>30</v>
      </c>
      <c r="F3337" s="117">
        <v>7.29</v>
      </c>
      <c r="G3337" s="117">
        <v>9.8699999999999992</v>
      </c>
    </row>
    <row r="3338" spans="1:7" x14ac:dyDescent="0.35">
      <c r="A3338" s="117" t="s">
        <v>11689</v>
      </c>
      <c r="B3338" s="117" t="s">
        <v>11690</v>
      </c>
      <c r="C3338" s="117" t="s">
        <v>132</v>
      </c>
      <c r="D3338" s="117">
        <v>2</v>
      </c>
      <c r="E3338" s="117">
        <v>30</v>
      </c>
      <c r="F3338" s="117">
        <v>7.29</v>
      </c>
      <c r="G3338" s="117">
        <v>9.8699999999999992</v>
      </c>
    </row>
    <row r="3339" spans="1:7" x14ac:dyDescent="0.35">
      <c r="A3339" s="117" t="s">
        <v>11691</v>
      </c>
      <c r="B3339" s="117" t="s">
        <v>11692</v>
      </c>
      <c r="C3339" s="117" t="s">
        <v>132</v>
      </c>
      <c r="D3339" s="117">
        <v>1</v>
      </c>
      <c r="E3339" s="117">
        <v>15</v>
      </c>
      <c r="F3339" s="117">
        <v>7.29</v>
      </c>
      <c r="G3339" s="117">
        <v>9.8699999999999992</v>
      </c>
    </row>
    <row r="3340" spans="1:7" x14ac:dyDescent="0.35">
      <c r="A3340" s="117" t="s">
        <v>11693</v>
      </c>
      <c r="B3340" s="117" t="s">
        <v>11694</v>
      </c>
      <c r="C3340" s="117" t="s">
        <v>132</v>
      </c>
      <c r="D3340" s="117">
        <v>2</v>
      </c>
      <c r="E3340" s="117">
        <v>10</v>
      </c>
      <c r="F3340" s="117">
        <v>7.29</v>
      </c>
      <c r="G3340" s="117">
        <v>9.8699999999999992</v>
      </c>
    </row>
    <row r="3341" spans="1:7" x14ac:dyDescent="0.35">
      <c r="A3341" s="117" t="s">
        <v>11695</v>
      </c>
      <c r="B3341" s="117" t="s">
        <v>11696</v>
      </c>
      <c r="C3341" s="117" t="s">
        <v>132</v>
      </c>
      <c r="D3341" s="117">
        <v>4</v>
      </c>
      <c r="E3341" s="117">
        <v>120</v>
      </c>
      <c r="F3341" s="117">
        <v>7.29</v>
      </c>
      <c r="G3341" s="117">
        <v>9.8699999999999992</v>
      </c>
    </row>
    <row r="3342" spans="1:7" x14ac:dyDescent="0.35">
      <c r="A3342" s="117" t="s">
        <v>11697</v>
      </c>
      <c r="B3342" s="117" t="s">
        <v>11698</v>
      </c>
      <c r="C3342" s="117" t="s">
        <v>132</v>
      </c>
      <c r="D3342" s="117">
        <v>2</v>
      </c>
      <c r="E3342" s="117">
        <v>90</v>
      </c>
      <c r="F3342" s="117">
        <v>7.29</v>
      </c>
      <c r="G3342" s="117">
        <v>9.8699999999999992</v>
      </c>
    </row>
    <row r="3343" spans="1:7" x14ac:dyDescent="0.35">
      <c r="A3343" s="117" t="s">
        <v>11699</v>
      </c>
      <c r="B3343" s="117" t="s">
        <v>11700</v>
      </c>
      <c r="C3343" s="117" t="s">
        <v>133</v>
      </c>
      <c r="D3343" s="117">
        <v>1</v>
      </c>
      <c r="E3343" s="117">
        <v>550</v>
      </c>
      <c r="F3343" s="117">
        <v>8.3800000000000008</v>
      </c>
      <c r="G3343" s="117">
        <v>9.84</v>
      </c>
    </row>
    <row r="3344" spans="1:7" x14ac:dyDescent="0.35">
      <c r="A3344" s="117" t="s">
        <v>11701</v>
      </c>
      <c r="B3344" s="117" t="s">
        <v>11702</v>
      </c>
      <c r="C3344" s="117" t="s">
        <v>133</v>
      </c>
      <c r="D3344" s="117">
        <v>1</v>
      </c>
      <c r="E3344" s="117">
        <v>115</v>
      </c>
      <c r="F3344" s="117">
        <v>8.3800000000000008</v>
      </c>
      <c r="G3344" s="117">
        <v>9.84</v>
      </c>
    </row>
    <row r="3345" spans="1:7" x14ac:dyDescent="0.35">
      <c r="A3345" s="117" t="s">
        <v>11703</v>
      </c>
      <c r="B3345" s="117" t="s">
        <v>11704</v>
      </c>
      <c r="C3345" s="117" t="s">
        <v>133</v>
      </c>
      <c r="D3345" s="117">
        <v>1</v>
      </c>
      <c r="E3345" s="117">
        <v>125</v>
      </c>
      <c r="F3345" s="117">
        <v>8.3800000000000008</v>
      </c>
      <c r="G3345" s="117">
        <v>9.84</v>
      </c>
    </row>
    <row r="3346" spans="1:7" x14ac:dyDescent="0.35">
      <c r="A3346" s="117" t="s">
        <v>11705</v>
      </c>
      <c r="B3346" s="117" t="s">
        <v>11706</v>
      </c>
      <c r="C3346" s="117" t="s">
        <v>133</v>
      </c>
      <c r="D3346" s="117">
        <v>2</v>
      </c>
      <c r="E3346" s="117">
        <v>30</v>
      </c>
      <c r="F3346" s="117">
        <v>8.3800000000000008</v>
      </c>
      <c r="G3346" s="117">
        <v>9.84</v>
      </c>
    </row>
    <row r="3347" spans="1:7" x14ac:dyDescent="0.35">
      <c r="A3347" s="117" t="s">
        <v>11707</v>
      </c>
      <c r="B3347" s="117" t="s">
        <v>11708</v>
      </c>
      <c r="C3347" s="117" t="s">
        <v>133</v>
      </c>
      <c r="D3347" s="117">
        <v>1</v>
      </c>
      <c r="E3347" s="117">
        <v>40</v>
      </c>
      <c r="F3347" s="117">
        <v>8.3800000000000008</v>
      </c>
      <c r="G3347" s="117">
        <v>9.84</v>
      </c>
    </row>
    <row r="3348" spans="1:7" x14ac:dyDescent="0.35">
      <c r="A3348" s="117" t="s">
        <v>11709</v>
      </c>
      <c r="B3348" s="117" t="s">
        <v>11710</v>
      </c>
      <c r="C3348" s="117" t="s">
        <v>133</v>
      </c>
      <c r="D3348" s="117">
        <v>2</v>
      </c>
      <c r="E3348" s="117">
        <v>168</v>
      </c>
      <c r="F3348" s="117">
        <v>8.3800000000000008</v>
      </c>
      <c r="G3348" s="117">
        <v>9.84</v>
      </c>
    </row>
    <row r="3349" spans="1:7" x14ac:dyDescent="0.35">
      <c r="A3349" s="117" t="s">
        <v>11711</v>
      </c>
      <c r="B3349" s="117" t="s">
        <v>11712</v>
      </c>
      <c r="C3349" s="117" t="s">
        <v>133</v>
      </c>
      <c r="D3349" s="117">
        <v>2</v>
      </c>
      <c r="E3349" s="117">
        <v>16</v>
      </c>
      <c r="F3349" s="117">
        <v>8.3800000000000008</v>
      </c>
      <c r="G3349" s="117">
        <v>9.84</v>
      </c>
    </row>
    <row r="3350" spans="1:7" x14ac:dyDescent="0.35">
      <c r="A3350" s="117" t="s">
        <v>11713</v>
      </c>
      <c r="B3350" s="117" t="s">
        <v>11714</v>
      </c>
      <c r="C3350" s="117" t="s">
        <v>133</v>
      </c>
      <c r="D3350" s="117">
        <v>2</v>
      </c>
      <c r="E3350" s="117">
        <v>60</v>
      </c>
      <c r="F3350" s="117">
        <v>8.3800000000000008</v>
      </c>
      <c r="G3350" s="117">
        <v>9.84</v>
      </c>
    </row>
    <row r="3351" spans="1:7" x14ac:dyDescent="0.35">
      <c r="A3351" s="117" t="s">
        <v>11715</v>
      </c>
      <c r="B3351" s="117" t="s">
        <v>11716</v>
      </c>
      <c r="C3351" s="117" t="s">
        <v>133</v>
      </c>
      <c r="D3351" s="117">
        <v>2</v>
      </c>
      <c r="E3351" s="117">
        <v>30</v>
      </c>
      <c r="F3351" s="117">
        <v>8.3800000000000008</v>
      </c>
      <c r="G3351" s="117">
        <v>9.84</v>
      </c>
    </row>
    <row r="3352" spans="1:7" x14ac:dyDescent="0.35">
      <c r="A3352" s="117" t="s">
        <v>11717</v>
      </c>
      <c r="B3352" s="117" t="s">
        <v>11718</v>
      </c>
      <c r="C3352" s="117" t="s">
        <v>133</v>
      </c>
      <c r="D3352" s="117">
        <v>2</v>
      </c>
      <c r="E3352" s="117">
        <v>24</v>
      </c>
      <c r="F3352" s="117">
        <v>8.3800000000000008</v>
      </c>
      <c r="G3352" s="117">
        <v>9.84</v>
      </c>
    </row>
    <row r="3353" spans="1:7" x14ac:dyDescent="0.35">
      <c r="A3353" s="117" t="s">
        <v>11719</v>
      </c>
      <c r="B3353" s="117" t="s">
        <v>11720</v>
      </c>
      <c r="C3353" s="117" t="s">
        <v>133</v>
      </c>
      <c r="D3353" s="117">
        <v>2</v>
      </c>
      <c r="E3353" s="117">
        <v>30</v>
      </c>
      <c r="F3353" s="117">
        <v>8.3800000000000008</v>
      </c>
      <c r="G3353" s="117">
        <v>9.84</v>
      </c>
    </row>
    <row r="3354" spans="1:7" x14ac:dyDescent="0.35">
      <c r="A3354" s="117" t="s">
        <v>11721</v>
      </c>
      <c r="B3354" s="117" t="s">
        <v>11722</v>
      </c>
      <c r="C3354" s="117" t="s">
        <v>133</v>
      </c>
      <c r="D3354" s="117">
        <v>2</v>
      </c>
      <c r="E3354" s="117">
        <v>16</v>
      </c>
      <c r="F3354" s="117">
        <v>8.3800000000000008</v>
      </c>
      <c r="G3354" s="117">
        <v>9.84</v>
      </c>
    </row>
    <row r="3355" spans="1:7" x14ac:dyDescent="0.35">
      <c r="A3355" s="117" t="s">
        <v>11723</v>
      </c>
      <c r="B3355" s="117" t="s">
        <v>11724</v>
      </c>
      <c r="C3355" s="117" t="s">
        <v>133</v>
      </c>
      <c r="D3355" s="117">
        <v>2</v>
      </c>
      <c r="E3355" s="117">
        <v>16</v>
      </c>
      <c r="F3355" s="117">
        <v>8.3800000000000008</v>
      </c>
      <c r="G3355" s="117">
        <v>9.84</v>
      </c>
    </row>
    <row r="3356" spans="1:7" x14ac:dyDescent="0.35">
      <c r="A3356" s="117" t="s">
        <v>11725</v>
      </c>
      <c r="B3356" s="117" t="s">
        <v>11726</v>
      </c>
      <c r="C3356" s="117" t="s">
        <v>133</v>
      </c>
      <c r="D3356" s="117">
        <v>2</v>
      </c>
      <c r="E3356" s="117">
        <v>24</v>
      </c>
      <c r="F3356" s="117">
        <v>8.3800000000000008</v>
      </c>
      <c r="G3356" s="117">
        <v>9.84</v>
      </c>
    </row>
    <row r="3357" spans="1:7" x14ac:dyDescent="0.35">
      <c r="A3357" s="117" t="s">
        <v>11727</v>
      </c>
      <c r="B3357" s="117" t="s">
        <v>11728</v>
      </c>
      <c r="C3357" s="117" t="s">
        <v>133</v>
      </c>
      <c r="D3357" s="117">
        <v>2</v>
      </c>
      <c r="E3357" s="117">
        <v>16</v>
      </c>
      <c r="F3357" s="117">
        <v>8.3800000000000008</v>
      </c>
      <c r="G3357" s="117">
        <v>9.84</v>
      </c>
    </row>
    <row r="3358" spans="1:7" x14ac:dyDescent="0.35">
      <c r="A3358" s="117" t="s">
        <v>11729</v>
      </c>
      <c r="B3358" s="117" t="s">
        <v>11730</v>
      </c>
      <c r="C3358" s="117" t="s">
        <v>133</v>
      </c>
      <c r="D3358" s="117">
        <v>2</v>
      </c>
      <c r="E3358" s="117">
        <v>24</v>
      </c>
      <c r="F3358" s="117">
        <v>8.3800000000000008</v>
      </c>
      <c r="G3358" s="117">
        <v>9.84</v>
      </c>
    </row>
    <row r="3359" spans="1:7" x14ac:dyDescent="0.35">
      <c r="A3359" s="117" t="s">
        <v>11731</v>
      </c>
      <c r="B3359" s="117" t="s">
        <v>11732</v>
      </c>
      <c r="C3359" s="117" t="s">
        <v>133</v>
      </c>
      <c r="D3359" s="117">
        <v>2</v>
      </c>
      <c r="E3359" s="117">
        <v>24</v>
      </c>
      <c r="F3359" s="117">
        <v>8.3800000000000008</v>
      </c>
      <c r="G3359" s="117">
        <v>9.84</v>
      </c>
    </row>
    <row r="3360" spans="1:7" x14ac:dyDescent="0.35">
      <c r="A3360" s="117" t="s">
        <v>11733</v>
      </c>
      <c r="B3360" s="117" t="s">
        <v>11734</v>
      </c>
      <c r="C3360" s="117" t="s">
        <v>133</v>
      </c>
      <c r="D3360" s="117">
        <v>2</v>
      </c>
      <c r="E3360" s="117">
        <v>16</v>
      </c>
      <c r="F3360" s="117">
        <v>8.3800000000000008</v>
      </c>
      <c r="G3360" s="117">
        <v>9.84</v>
      </c>
    </row>
    <row r="3361" spans="1:7" x14ac:dyDescent="0.35">
      <c r="A3361" s="117" t="s">
        <v>11735</v>
      </c>
      <c r="B3361" s="117" t="s">
        <v>11736</v>
      </c>
      <c r="C3361" s="117" t="s">
        <v>133</v>
      </c>
      <c r="D3361" s="117">
        <v>2</v>
      </c>
      <c r="E3361" s="117">
        <v>30</v>
      </c>
      <c r="F3361" s="117">
        <v>8.3800000000000008</v>
      </c>
      <c r="G3361" s="117">
        <v>9.84</v>
      </c>
    </row>
    <row r="3362" spans="1:7" x14ac:dyDescent="0.35">
      <c r="A3362" s="117" t="s">
        <v>11737</v>
      </c>
      <c r="B3362" s="117" t="s">
        <v>11738</v>
      </c>
      <c r="C3362" s="117" t="s">
        <v>133</v>
      </c>
      <c r="D3362" s="117">
        <v>2</v>
      </c>
      <c r="E3362" s="117">
        <v>30</v>
      </c>
      <c r="F3362" s="117">
        <v>8.3800000000000008</v>
      </c>
      <c r="G3362" s="117">
        <v>9.84</v>
      </c>
    </row>
    <row r="3363" spans="1:7" x14ac:dyDescent="0.35">
      <c r="A3363" s="117" t="s">
        <v>11739</v>
      </c>
      <c r="B3363" s="117" t="s">
        <v>11740</v>
      </c>
      <c r="C3363" s="117" t="s">
        <v>133</v>
      </c>
      <c r="D3363" s="117">
        <v>3</v>
      </c>
      <c r="E3363" s="117">
        <v>100</v>
      </c>
      <c r="F3363" s="117">
        <v>8.3800000000000008</v>
      </c>
      <c r="G3363" s="117">
        <v>9.84</v>
      </c>
    </row>
    <row r="3364" spans="1:7" x14ac:dyDescent="0.35">
      <c r="A3364" s="117" t="s">
        <v>11741</v>
      </c>
      <c r="B3364" s="117" t="s">
        <v>11742</v>
      </c>
      <c r="C3364" s="117" t="s">
        <v>133</v>
      </c>
      <c r="D3364" s="117">
        <v>2</v>
      </c>
      <c r="E3364" s="117">
        <v>120</v>
      </c>
      <c r="F3364" s="117">
        <v>8.3800000000000008</v>
      </c>
      <c r="G3364" s="117">
        <v>9.84</v>
      </c>
    </row>
    <row r="3365" spans="1:7" x14ac:dyDescent="0.35">
      <c r="A3365" s="117" t="s">
        <v>11743</v>
      </c>
      <c r="B3365" s="117" t="s">
        <v>11744</v>
      </c>
      <c r="C3365" s="117" t="s">
        <v>133</v>
      </c>
      <c r="D3365" s="117">
        <v>2</v>
      </c>
      <c r="E3365" s="117">
        <v>30</v>
      </c>
      <c r="F3365" s="117">
        <v>8.3800000000000008</v>
      </c>
      <c r="G3365" s="117">
        <v>9.84</v>
      </c>
    </row>
    <row r="3366" spans="1:7" x14ac:dyDescent="0.35">
      <c r="A3366" s="117" t="s">
        <v>11745</v>
      </c>
      <c r="B3366" s="117" t="s">
        <v>11746</v>
      </c>
      <c r="C3366" s="117" t="s">
        <v>133</v>
      </c>
      <c r="D3366" s="117">
        <v>2</v>
      </c>
      <c r="E3366" s="117">
        <v>380</v>
      </c>
      <c r="F3366" s="117">
        <v>8.3800000000000008</v>
      </c>
      <c r="G3366" s="117">
        <v>9.84</v>
      </c>
    </row>
    <row r="3367" spans="1:7" x14ac:dyDescent="0.35">
      <c r="A3367" s="117" t="s">
        <v>11747</v>
      </c>
      <c r="B3367" s="117" t="s">
        <v>11748</v>
      </c>
      <c r="C3367" s="117" t="s">
        <v>133</v>
      </c>
      <c r="D3367" s="117">
        <v>2</v>
      </c>
      <c r="E3367" s="117">
        <v>32</v>
      </c>
      <c r="F3367" s="117">
        <v>8.3800000000000008</v>
      </c>
      <c r="G3367" s="117">
        <v>9.84</v>
      </c>
    </row>
    <row r="3368" spans="1:7" x14ac:dyDescent="0.35">
      <c r="A3368" s="117" t="s">
        <v>11749</v>
      </c>
      <c r="B3368" s="117" t="s">
        <v>11748</v>
      </c>
      <c r="C3368" s="117" t="s">
        <v>133</v>
      </c>
      <c r="D3368" s="117">
        <v>2</v>
      </c>
      <c r="E3368" s="117">
        <v>24</v>
      </c>
      <c r="F3368" s="117">
        <v>8.3800000000000008</v>
      </c>
      <c r="G3368" s="117">
        <v>9.84</v>
      </c>
    </row>
    <row r="3369" spans="1:7" x14ac:dyDescent="0.35">
      <c r="A3369" s="117" t="s">
        <v>11750</v>
      </c>
      <c r="B3369" s="117" t="s">
        <v>11751</v>
      </c>
      <c r="C3369" s="117" t="s">
        <v>133</v>
      </c>
      <c r="D3369" s="117">
        <v>2</v>
      </c>
      <c r="E3369" s="117">
        <v>30</v>
      </c>
      <c r="F3369" s="117">
        <v>8.3800000000000008</v>
      </c>
      <c r="G3369" s="117">
        <v>9.84</v>
      </c>
    </row>
    <row r="3370" spans="1:7" x14ac:dyDescent="0.35">
      <c r="A3370" s="117" t="s">
        <v>11752</v>
      </c>
      <c r="B3370" s="117" t="s">
        <v>11753</v>
      </c>
      <c r="C3370" s="117" t="s">
        <v>133</v>
      </c>
      <c r="D3370" s="117">
        <v>2</v>
      </c>
      <c r="E3370" s="117">
        <v>32</v>
      </c>
      <c r="F3370" s="117">
        <v>8.3800000000000008</v>
      </c>
      <c r="G3370" s="117">
        <v>9.84</v>
      </c>
    </row>
    <row r="3371" spans="1:7" x14ac:dyDescent="0.35">
      <c r="A3371" s="117" t="s">
        <v>11754</v>
      </c>
      <c r="B3371" s="117" t="s">
        <v>11755</v>
      </c>
      <c r="C3371" s="117" t="s">
        <v>133</v>
      </c>
      <c r="D3371" s="117">
        <v>2</v>
      </c>
      <c r="E3371" s="117">
        <v>30</v>
      </c>
      <c r="F3371" s="117">
        <v>8.3800000000000008</v>
      </c>
      <c r="G3371" s="117">
        <v>9.84</v>
      </c>
    </row>
    <row r="3372" spans="1:7" x14ac:dyDescent="0.35">
      <c r="A3372" s="117" t="s">
        <v>11756</v>
      </c>
      <c r="B3372" s="117" t="s">
        <v>11757</v>
      </c>
      <c r="C3372" s="117" t="s">
        <v>133</v>
      </c>
      <c r="D3372" s="117">
        <v>2</v>
      </c>
      <c r="E3372" s="117">
        <v>30</v>
      </c>
      <c r="F3372" s="117">
        <v>8.3800000000000008</v>
      </c>
      <c r="G3372" s="117">
        <v>9.84</v>
      </c>
    </row>
    <row r="3373" spans="1:7" x14ac:dyDescent="0.35">
      <c r="A3373" s="117" t="s">
        <v>11758</v>
      </c>
      <c r="B3373" s="117" t="s">
        <v>11759</v>
      </c>
      <c r="C3373" s="117" t="s">
        <v>133</v>
      </c>
      <c r="D3373" s="117">
        <v>2</v>
      </c>
      <c r="E3373" s="117">
        <v>30</v>
      </c>
      <c r="F3373" s="117">
        <v>8.3800000000000008</v>
      </c>
      <c r="G3373" s="117">
        <v>9.84</v>
      </c>
    </row>
    <row r="3374" spans="1:7" x14ac:dyDescent="0.35">
      <c r="A3374" s="117" t="s">
        <v>11760</v>
      </c>
      <c r="B3374" s="117" t="s">
        <v>11761</v>
      </c>
      <c r="C3374" s="117" t="s">
        <v>133</v>
      </c>
      <c r="D3374" s="117">
        <v>2</v>
      </c>
      <c r="E3374" s="117">
        <v>30</v>
      </c>
      <c r="F3374" s="117">
        <v>8.3800000000000008</v>
      </c>
      <c r="G3374" s="117">
        <v>9.84</v>
      </c>
    </row>
    <row r="3375" spans="1:7" x14ac:dyDescent="0.35">
      <c r="A3375" s="117" t="s">
        <v>11762</v>
      </c>
      <c r="B3375" s="117" t="s">
        <v>11763</v>
      </c>
      <c r="C3375" s="117" t="s">
        <v>133</v>
      </c>
      <c r="D3375" s="117">
        <v>2</v>
      </c>
      <c r="E3375" s="117">
        <v>30</v>
      </c>
      <c r="F3375" s="117">
        <v>8.3800000000000008</v>
      </c>
      <c r="G3375" s="117">
        <v>9.84</v>
      </c>
    </row>
    <row r="3376" spans="1:7" x14ac:dyDescent="0.35">
      <c r="A3376" s="117" t="s">
        <v>11764</v>
      </c>
      <c r="B3376" s="117" t="s">
        <v>11765</v>
      </c>
      <c r="C3376" s="117" t="s">
        <v>133</v>
      </c>
      <c r="D3376" s="117">
        <v>2</v>
      </c>
      <c r="E3376" s="117">
        <v>56</v>
      </c>
      <c r="F3376" s="117">
        <v>8.3800000000000008</v>
      </c>
      <c r="G3376" s="117">
        <v>9.84</v>
      </c>
    </row>
    <row r="3377" spans="1:7" x14ac:dyDescent="0.35">
      <c r="A3377" s="117" t="s">
        <v>11766</v>
      </c>
      <c r="B3377" s="117" t="s">
        <v>11767</v>
      </c>
      <c r="C3377" s="117" t="s">
        <v>133</v>
      </c>
      <c r="D3377" s="117">
        <v>2</v>
      </c>
      <c r="E3377" s="117">
        <v>30</v>
      </c>
      <c r="F3377" s="117">
        <v>8.3800000000000008</v>
      </c>
      <c r="G3377" s="117">
        <v>9.84</v>
      </c>
    </row>
    <row r="3378" spans="1:7" x14ac:dyDescent="0.35">
      <c r="A3378" s="117" t="s">
        <v>11768</v>
      </c>
      <c r="B3378" s="117" t="s">
        <v>11769</v>
      </c>
      <c r="C3378" s="117" t="s">
        <v>133</v>
      </c>
      <c r="D3378" s="117">
        <v>2</v>
      </c>
      <c r="E3378" s="117">
        <v>70</v>
      </c>
      <c r="F3378" s="117">
        <v>8.3800000000000008</v>
      </c>
      <c r="G3378" s="117">
        <v>9.84</v>
      </c>
    </row>
    <row r="3379" spans="1:7" x14ac:dyDescent="0.35">
      <c r="A3379" s="117" t="s">
        <v>11770</v>
      </c>
      <c r="B3379" s="117" t="s">
        <v>11771</v>
      </c>
      <c r="C3379" s="117" t="s">
        <v>133</v>
      </c>
      <c r="D3379" s="117">
        <v>2</v>
      </c>
      <c r="E3379" s="117">
        <v>10</v>
      </c>
      <c r="F3379" s="117">
        <v>8.3800000000000008</v>
      </c>
      <c r="G3379" s="117">
        <v>9.84</v>
      </c>
    </row>
    <row r="3380" spans="1:7" x14ac:dyDescent="0.35">
      <c r="A3380" s="117" t="s">
        <v>11772</v>
      </c>
      <c r="B3380" s="117" t="s">
        <v>11773</v>
      </c>
      <c r="C3380" s="117" t="s">
        <v>133</v>
      </c>
      <c r="D3380" s="117">
        <v>2</v>
      </c>
      <c r="E3380" s="117">
        <v>80</v>
      </c>
      <c r="F3380" s="117">
        <v>8.3800000000000008</v>
      </c>
      <c r="G3380" s="117">
        <v>9.84</v>
      </c>
    </row>
    <row r="3381" spans="1:7" x14ac:dyDescent="0.35">
      <c r="A3381" s="117" t="s">
        <v>11774</v>
      </c>
      <c r="B3381" s="117" t="s">
        <v>11775</v>
      </c>
      <c r="C3381" s="117" t="s">
        <v>133</v>
      </c>
      <c r="D3381" s="117">
        <v>2</v>
      </c>
      <c r="E3381" s="117">
        <v>90</v>
      </c>
      <c r="F3381" s="117">
        <v>8.3800000000000008</v>
      </c>
      <c r="G3381" s="117">
        <v>9.84</v>
      </c>
    </row>
    <row r="3382" spans="1:7" x14ac:dyDescent="0.35">
      <c r="A3382" s="117" t="s">
        <v>11776</v>
      </c>
      <c r="B3382" s="117" t="s">
        <v>11777</v>
      </c>
      <c r="C3382" s="117" t="s">
        <v>133</v>
      </c>
      <c r="D3382" s="117">
        <v>1</v>
      </c>
      <c r="E3382" s="117">
        <v>8</v>
      </c>
      <c r="F3382" s="117">
        <v>8.3800000000000008</v>
      </c>
      <c r="G3382" s="117">
        <v>9.84</v>
      </c>
    </row>
    <row r="3383" spans="1:7" x14ac:dyDescent="0.35">
      <c r="A3383" s="117" t="s">
        <v>11778</v>
      </c>
      <c r="B3383" s="117" t="s">
        <v>11779</v>
      </c>
      <c r="C3383" s="117" t="s">
        <v>133</v>
      </c>
      <c r="D3383" s="117">
        <v>2</v>
      </c>
      <c r="E3383" s="117">
        <v>40</v>
      </c>
      <c r="F3383" s="117">
        <v>8.3800000000000008</v>
      </c>
      <c r="G3383" s="117">
        <v>9.84</v>
      </c>
    </row>
    <row r="3384" spans="1:7" x14ac:dyDescent="0.35">
      <c r="A3384" s="117" t="s">
        <v>11780</v>
      </c>
      <c r="B3384" s="117" t="s">
        <v>11781</v>
      </c>
      <c r="C3384" s="117" t="s">
        <v>133</v>
      </c>
      <c r="D3384" s="117">
        <v>2</v>
      </c>
      <c r="E3384" s="117">
        <v>60</v>
      </c>
      <c r="F3384" s="117">
        <v>8.3800000000000008</v>
      </c>
      <c r="G3384" s="117">
        <v>9.84</v>
      </c>
    </row>
    <row r="3385" spans="1:7" x14ac:dyDescent="0.35">
      <c r="A3385" s="117" t="s">
        <v>11782</v>
      </c>
      <c r="B3385" s="117" t="s">
        <v>11783</v>
      </c>
      <c r="C3385" s="117" t="s">
        <v>133</v>
      </c>
      <c r="D3385" s="117">
        <v>2</v>
      </c>
      <c r="E3385" s="117">
        <v>60</v>
      </c>
      <c r="F3385" s="117">
        <v>8.3800000000000008</v>
      </c>
      <c r="G3385" s="117">
        <v>9.84</v>
      </c>
    </row>
    <row r="3386" spans="1:7" x14ac:dyDescent="0.35">
      <c r="A3386" s="117" t="s">
        <v>11784</v>
      </c>
      <c r="B3386" s="117" t="s">
        <v>11785</v>
      </c>
      <c r="C3386" s="117" t="s">
        <v>133</v>
      </c>
      <c r="D3386" s="117">
        <v>2</v>
      </c>
      <c r="E3386" s="117">
        <v>60</v>
      </c>
      <c r="F3386" s="117">
        <v>8.3800000000000008</v>
      </c>
      <c r="G3386" s="117">
        <v>9.84</v>
      </c>
    </row>
    <row r="3387" spans="1:7" x14ac:dyDescent="0.35">
      <c r="A3387" s="117" t="s">
        <v>11786</v>
      </c>
      <c r="B3387" s="117" t="s">
        <v>11787</v>
      </c>
      <c r="C3387" s="117" t="s">
        <v>133</v>
      </c>
      <c r="D3387" s="117">
        <v>2</v>
      </c>
      <c r="E3387" s="117">
        <v>35</v>
      </c>
      <c r="F3387" s="117">
        <v>8.3800000000000008</v>
      </c>
      <c r="G3387" s="117">
        <v>9.84</v>
      </c>
    </row>
    <row r="3388" spans="1:7" x14ac:dyDescent="0.35">
      <c r="A3388" s="117" t="s">
        <v>11788</v>
      </c>
      <c r="B3388" s="117" t="s">
        <v>11789</v>
      </c>
      <c r="C3388" s="117" t="s">
        <v>133</v>
      </c>
      <c r="D3388" s="117">
        <v>1</v>
      </c>
      <c r="E3388" s="117">
        <v>60</v>
      </c>
      <c r="F3388" s="117">
        <v>8.3800000000000008</v>
      </c>
      <c r="G3388" s="117">
        <v>9.84</v>
      </c>
    </row>
    <row r="3389" spans="1:7" x14ac:dyDescent="0.35">
      <c r="A3389" s="117" t="s">
        <v>11790</v>
      </c>
      <c r="B3389" s="117" t="s">
        <v>11791</v>
      </c>
      <c r="C3389" s="117" t="s">
        <v>133</v>
      </c>
      <c r="D3389" s="117">
        <v>2</v>
      </c>
      <c r="E3389" s="117">
        <v>44</v>
      </c>
      <c r="F3389" s="117">
        <v>8.3800000000000008</v>
      </c>
      <c r="G3389" s="117">
        <v>9.84</v>
      </c>
    </row>
    <row r="3390" spans="1:7" x14ac:dyDescent="0.35">
      <c r="A3390" s="117" t="s">
        <v>11792</v>
      </c>
      <c r="B3390" s="117" t="s">
        <v>11793</v>
      </c>
      <c r="C3390" s="117" t="s">
        <v>133</v>
      </c>
      <c r="D3390" s="117">
        <v>3</v>
      </c>
      <c r="E3390" s="117">
        <v>90</v>
      </c>
      <c r="F3390" s="117">
        <v>8.3800000000000008</v>
      </c>
      <c r="G3390" s="117">
        <v>9.84</v>
      </c>
    </row>
    <row r="3391" spans="1:7" x14ac:dyDescent="0.35">
      <c r="A3391" s="117" t="s">
        <v>11794</v>
      </c>
      <c r="B3391" s="117" t="s">
        <v>11795</v>
      </c>
      <c r="C3391" s="117" t="s">
        <v>133</v>
      </c>
      <c r="D3391" s="117">
        <v>2</v>
      </c>
      <c r="E3391" s="117">
        <v>40</v>
      </c>
      <c r="F3391" s="117">
        <v>8.3800000000000008</v>
      </c>
      <c r="G3391" s="117">
        <v>9.84</v>
      </c>
    </row>
    <row r="3392" spans="1:7" x14ac:dyDescent="0.35">
      <c r="A3392" s="117" t="s">
        <v>11796</v>
      </c>
      <c r="B3392" s="117" t="s">
        <v>11797</v>
      </c>
      <c r="C3392" s="117" t="s">
        <v>133</v>
      </c>
      <c r="D3392" s="117">
        <v>2</v>
      </c>
      <c r="E3392" s="117">
        <v>40</v>
      </c>
      <c r="F3392" s="117">
        <v>8.3800000000000008</v>
      </c>
      <c r="G3392" s="117">
        <v>9.84</v>
      </c>
    </row>
    <row r="3393" spans="1:7" x14ac:dyDescent="0.35">
      <c r="A3393" s="117" t="s">
        <v>11798</v>
      </c>
      <c r="B3393" s="117" t="s">
        <v>11799</v>
      </c>
      <c r="C3393" s="117" t="s">
        <v>133</v>
      </c>
      <c r="D3393" s="117">
        <v>2</v>
      </c>
      <c r="E3393" s="117">
        <v>40</v>
      </c>
      <c r="F3393" s="117">
        <v>8.3800000000000008</v>
      </c>
      <c r="G3393" s="117">
        <v>9.84</v>
      </c>
    </row>
    <row r="3394" spans="1:7" x14ac:dyDescent="0.35">
      <c r="A3394" s="117" t="s">
        <v>11800</v>
      </c>
      <c r="B3394" s="117" t="s">
        <v>11801</v>
      </c>
      <c r="C3394" s="117" t="s">
        <v>133</v>
      </c>
      <c r="D3394" s="117">
        <v>2</v>
      </c>
      <c r="E3394" s="117">
        <v>40</v>
      </c>
      <c r="F3394" s="117">
        <v>8.3800000000000008</v>
      </c>
      <c r="G3394" s="117">
        <v>9.84</v>
      </c>
    </row>
    <row r="3395" spans="1:7" x14ac:dyDescent="0.35">
      <c r="A3395" s="117" t="s">
        <v>11802</v>
      </c>
      <c r="B3395" s="117" t="s">
        <v>11803</v>
      </c>
      <c r="C3395" s="117" t="s">
        <v>133</v>
      </c>
      <c r="D3395" s="117">
        <v>2</v>
      </c>
      <c r="E3395" s="117">
        <v>300</v>
      </c>
      <c r="F3395" s="117">
        <v>8.3800000000000008</v>
      </c>
      <c r="G3395" s="117">
        <v>9.84</v>
      </c>
    </row>
    <row r="3396" spans="1:7" x14ac:dyDescent="0.35">
      <c r="A3396" s="117" t="s">
        <v>11804</v>
      </c>
      <c r="B3396" s="117" t="s">
        <v>11805</v>
      </c>
      <c r="C3396" s="117" t="s">
        <v>133</v>
      </c>
      <c r="D3396" s="117">
        <v>2</v>
      </c>
      <c r="E3396" s="117">
        <v>70</v>
      </c>
      <c r="F3396" s="117">
        <v>8.3800000000000008</v>
      </c>
      <c r="G3396" s="117">
        <v>9.84</v>
      </c>
    </row>
    <row r="3397" spans="1:7" x14ac:dyDescent="0.35">
      <c r="A3397" s="117" t="s">
        <v>11806</v>
      </c>
      <c r="B3397" s="117" t="s">
        <v>11807</v>
      </c>
      <c r="C3397" s="117" t="s">
        <v>133</v>
      </c>
      <c r="D3397" s="117">
        <v>4</v>
      </c>
      <c r="E3397" s="117">
        <v>200</v>
      </c>
      <c r="F3397" s="117">
        <v>8.3800000000000008</v>
      </c>
      <c r="G3397" s="117">
        <v>9.84</v>
      </c>
    </row>
    <row r="3398" spans="1:7" x14ac:dyDescent="0.35">
      <c r="A3398" s="117" t="s">
        <v>11808</v>
      </c>
      <c r="B3398" s="117" t="s">
        <v>11809</v>
      </c>
      <c r="C3398" s="117" t="s">
        <v>133</v>
      </c>
      <c r="D3398" s="117">
        <v>4</v>
      </c>
      <c r="E3398" s="117">
        <v>240</v>
      </c>
      <c r="F3398" s="117">
        <v>8.3800000000000008</v>
      </c>
      <c r="G3398" s="117">
        <v>9.84</v>
      </c>
    </row>
    <row r="3399" spans="1:7" x14ac:dyDescent="0.35">
      <c r="A3399" s="117" t="s">
        <v>11810</v>
      </c>
      <c r="B3399" s="117" t="s">
        <v>11811</v>
      </c>
      <c r="C3399" s="117" t="s">
        <v>133</v>
      </c>
      <c r="D3399" s="117">
        <v>5</v>
      </c>
      <c r="E3399" s="117">
        <v>175</v>
      </c>
      <c r="F3399" s="117">
        <v>8.3800000000000008</v>
      </c>
      <c r="G3399" s="117">
        <v>9.84</v>
      </c>
    </row>
    <row r="3400" spans="1:7" x14ac:dyDescent="0.35">
      <c r="A3400" s="117" t="s">
        <v>11812</v>
      </c>
      <c r="B3400" s="117" t="s">
        <v>11813</v>
      </c>
      <c r="C3400" s="117" t="s">
        <v>133</v>
      </c>
      <c r="D3400" s="117">
        <v>1</v>
      </c>
      <c r="E3400" s="117">
        <v>200</v>
      </c>
      <c r="F3400" s="117">
        <v>8.3800000000000008</v>
      </c>
      <c r="G3400" s="117">
        <v>9.84</v>
      </c>
    </row>
    <row r="3401" spans="1:7" x14ac:dyDescent="0.35">
      <c r="A3401" s="117" t="s">
        <v>11814</v>
      </c>
      <c r="B3401" s="117" t="s">
        <v>11815</v>
      </c>
      <c r="C3401" s="117" t="s">
        <v>133</v>
      </c>
      <c r="D3401" s="117">
        <v>2</v>
      </c>
      <c r="E3401" s="117">
        <v>60</v>
      </c>
      <c r="F3401" s="117">
        <v>8.3800000000000008</v>
      </c>
      <c r="G3401" s="117">
        <v>9.84</v>
      </c>
    </row>
    <row r="3402" spans="1:7" x14ac:dyDescent="0.35">
      <c r="A3402" s="117" t="s">
        <v>11816</v>
      </c>
      <c r="B3402" s="117" t="s">
        <v>11817</v>
      </c>
      <c r="C3402" s="117" t="s">
        <v>133</v>
      </c>
      <c r="D3402" s="117">
        <v>1</v>
      </c>
      <c r="E3402" s="117">
        <v>30</v>
      </c>
      <c r="F3402" s="117">
        <v>8.3800000000000008</v>
      </c>
      <c r="G3402" s="117">
        <v>9.84</v>
      </c>
    </row>
    <row r="3403" spans="1:7" x14ac:dyDescent="0.35">
      <c r="A3403" s="117" t="s">
        <v>11818</v>
      </c>
      <c r="B3403" s="117" t="s">
        <v>11819</v>
      </c>
      <c r="C3403" s="117" t="s">
        <v>133</v>
      </c>
      <c r="D3403" s="117">
        <v>2</v>
      </c>
      <c r="E3403" s="117">
        <v>35</v>
      </c>
      <c r="F3403" s="117">
        <v>8.3800000000000008</v>
      </c>
      <c r="G3403" s="117">
        <v>9.84</v>
      </c>
    </row>
    <row r="3404" spans="1:7" x14ac:dyDescent="0.35">
      <c r="A3404" s="117" t="s">
        <v>11820</v>
      </c>
      <c r="B3404" s="117" t="s">
        <v>11821</v>
      </c>
      <c r="C3404" s="117" t="s">
        <v>133</v>
      </c>
      <c r="D3404" s="117">
        <v>1</v>
      </c>
      <c r="E3404" s="117">
        <v>140</v>
      </c>
      <c r="F3404" s="117">
        <v>8.3800000000000008</v>
      </c>
      <c r="G3404" s="117">
        <v>9.84</v>
      </c>
    </row>
    <row r="3405" spans="1:7" x14ac:dyDescent="0.35">
      <c r="A3405" s="117" t="s">
        <v>11822</v>
      </c>
      <c r="B3405" s="117" t="s">
        <v>11823</v>
      </c>
      <c r="C3405" s="117" t="s">
        <v>133</v>
      </c>
      <c r="D3405" s="117">
        <v>2</v>
      </c>
      <c r="E3405" s="117">
        <v>35</v>
      </c>
      <c r="F3405" s="117">
        <v>8.3800000000000008</v>
      </c>
      <c r="G3405" s="117">
        <v>9.84</v>
      </c>
    </row>
    <row r="3406" spans="1:7" x14ac:dyDescent="0.35">
      <c r="A3406" s="117" t="s">
        <v>11824</v>
      </c>
      <c r="B3406" s="117" t="s">
        <v>11825</v>
      </c>
      <c r="C3406" s="117" t="s">
        <v>133</v>
      </c>
      <c r="D3406" s="117">
        <v>2</v>
      </c>
      <c r="E3406" s="117">
        <v>35</v>
      </c>
      <c r="F3406" s="117">
        <v>8.3800000000000008</v>
      </c>
      <c r="G3406" s="117">
        <v>9.84</v>
      </c>
    </row>
    <row r="3407" spans="1:7" x14ac:dyDescent="0.35">
      <c r="A3407" s="117" t="s">
        <v>11826</v>
      </c>
      <c r="B3407" s="117" t="s">
        <v>11827</v>
      </c>
      <c r="C3407" s="117" t="s">
        <v>133</v>
      </c>
      <c r="D3407" s="117">
        <v>2</v>
      </c>
      <c r="E3407" s="117">
        <v>35</v>
      </c>
      <c r="F3407" s="117">
        <v>8.3800000000000008</v>
      </c>
      <c r="G3407" s="117">
        <v>9.84</v>
      </c>
    </row>
    <row r="3408" spans="1:7" x14ac:dyDescent="0.35">
      <c r="A3408" s="117" t="s">
        <v>11828</v>
      </c>
      <c r="B3408" s="117" t="s">
        <v>11829</v>
      </c>
      <c r="C3408" s="117" t="s">
        <v>133</v>
      </c>
      <c r="D3408" s="117">
        <v>2</v>
      </c>
      <c r="E3408" s="117">
        <v>35</v>
      </c>
      <c r="F3408" s="117">
        <v>8.3800000000000008</v>
      </c>
      <c r="G3408" s="117">
        <v>9.84</v>
      </c>
    </row>
    <row r="3409" spans="1:7" x14ac:dyDescent="0.35">
      <c r="A3409" s="117" t="s">
        <v>11830</v>
      </c>
      <c r="C3409" s="117" t="s">
        <v>133</v>
      </c>
      <c r="D3409" s="117">
        <v>2</v>
      </c>
      <c r="E3409" s="117">
        <v>35</v>
      </c>
      <c r="F3409" s="117">
        <v>8.3800000000000008</v>
      </c>
      <c r="G3409" s="117">
        <v>9.84</v>
      </c>
    </row>
    <row r="3410" spans="1:7" x14ac:dyDescent="0.35">
      <c r="A3410" s="117" t="s">
        <v>11831</v>
      </c>
      <c r="B3410" s="117" t="s">
        <v>11832</v>
      </c>
      <c r="C3410" s="117" t="s">
        <v>133</v>
      </c>
      <c r="D3410" s="117">
        <v>2</v>
      </c>
      <c r="E3410" s="117">
        <v>35</v>
      </c>
      <c r="F3410" s="117">
        <v>8.3800000000000008</v>
      </c>
      <c r="G3410" s="117">
        <v>9.84</v>
      </c>
    </row>
    <row r="3411" spans="1:7" x14ac:dyDescent="0.35">
      <c r="A3411" s="117" t="s">
        <v>11833</v>
      </c>
      <c r="B3411" s="117" t="s">
        <v>11834</v>
      </c>
      <c r="C3411" s="117" t="s">
        <v>133</v>
      </c>
      <c r="D3411" s="117">
        <v>2</v>
      </c>
      <c r="E3411" s="117">
        <v>35</v>
      </c>
      <c r="F3411" s="117">
        <v>8.3800000000000008</v>
      </c>
      <c r="G3411" s="117">
        <v>9.84</v>
      </c>
    </row>
    <row r="3412" spans="1:7" x14ac:dyDescent="0.35">
      <c r="A3412" s="117" t="s">
        <v>11835</v>
      </c>
      <c r="B3412" s="117" t="s">
        <v>11836</v>
      </c>
      <c r="C3412" s="117" t="s">
        <v>133</v>
      </c>
      <c r="D3412" s="117">
        <v>2</v>
      </c>
      <c r="E3412" s="117">
        <v>35</v>
      </c>
      <c r="F3412" s="117">
        <v>8.3800000000000008</v>
      </c>
      <c r="G3412" s="117">
        <v>9.84</v>
      </c>
    </row>
    <row r="3413" spans="1:7" x14ac:dyDescent="0.35">
      <c r="A3413" s="117" t="s">
        <v>11837</v>
      </c>
      <c r="B3413" s="117" t="s">
        <v>11838</v>
      </c>
      <c r="C3413" s="117" t="s">
        <v>133</v>
      </c>
      <c r="D3413" s="117">
        <v>2</v>
      </c>
      <c r="E3413" s="117">
        <v>35</v>
      </c>
      <c r="F3413" s="117">
        <v>8.3800000000000008</v>
      </c>
      <c r="G3413" s="117">
        <v>9.84</v>
      </c>
    </row>
    <row r="3414" spans="1:7" x14ac:dyDescent="0.35">
      <c r="A3414" s="117" t="s">
        <v>11839</v>
      </c>
      <c r="B3414" s="117" t="s">
        <v>11840</v>
      </c>
      <c r="C3414" s="117" t="s">
        <v>133</v>
      </c>
      <c r="D3414" s="117">
        <v>2</v>
      </c>
      <c r="E3414" s="117">
        <v>410</v>
      </c>
      <c r="F3414" s="117">
        <v>8.3800000000000008</v>
      </c>
      <c r="G3414" s="117">
        <v>9.84</v>
      </c>
    </row>
    <row r="3415" spans="1:7" x14ac:dyDescent="0.35">
      <c r="A3415" s="117" t="s">
        <v>11841</v>
      </c>
      <c r="B3415" s="117" t="s">
        <v>11842</v>
      </c>
      <c r="C3415" s="117" t="s">
        <v>133</v>
      </c>
      <c r="D3415" s="117">
        <v>1</v>
      </c>
      <c r="E3415" s="117">
        <v>345</v>
      </c>
      <c r="F3415" s="117">
        <v>8.3800000000000008</v>
      </c>
      <c r="G3415" s="117">
        <v>9.84</v>
      </c>
    </row>
    <row r="3416" spans="1:7" x14ac:dyDescent="0.35">
      <c r="A3416" s="117" t="s">
        <v>11843</v>
      </c>
      <c r="B3416" s="117" t="s">
        <v>11844</v>
      </c>
      <c r="C3416" s="117" t="s">
        <v>133</v>
      </c>
      <c r="D3416" s="117">
        <v>1</v>
      </c>
      <c r="E3416" s="117">
        <v>30</v>
      </c>
      <c r="F3416" s="117">
        <v>8.3800000000000008</v>
      </c>
      <c r="G3416" s="117">
        <v>9.84</v>
      </c>
    </row>
    <row r="3417" spans="1:7" x14ac:dyDescent="0.35">
      <c r="A3417" s="117" t="s">
        <v>11845</v>
      </c>
      <c r="B3417" s="117" t="s">
        <v>11846</v>
      </c>
      <c r="C3417" s="117" t="s">
        <v>133</v>
      </c>
      <c r="D3417" s="117">
        <v>1</v>
      </c>
      <c r="E3417" s="117">
        <v>30</v>
      </c>
      <c r="F3417" s="117">
        <v>8.3800000000000008</v>
      </c>
      <c r="G3417" s="117">
        <v>9.84</v>
      </c>
    </row>
    <row r="3418" spans="1:7" x14ac:dyDescent="0.35">
      <c r="A3418" s="117" t="s">
        <v>11847</v>
      </c>
      <c r="B3418" s="117" t="s">
        <v>11848</v>
      </c>
      <c r="C3418" s="117" t="s">
        <v>133</v>
      </c>
      <c r="D3418" s="117">
        <v>1</v>
      </c>
      <c r="E3418" s="117">
        <v>40</v>
      </c>
      <c r="F3418" s="117">
        <v>8.3800000000000008</v>
      </c>
      <c r="G3418" s="117">
        <v>9.84</v>
      </c>
    </row>
    <row r="3419" spans="1:7" x14ac:dyDescent="0.35">
      <c r="A3419" s="117" t="s">
        <v>11849</v>
      </c>
      <c r="B3419" s="117" t="s">
        <v>11850</v>
      </c>
      <c r="C3419" s="117" t="s">
        <v>133</v>
      </c>
      <c r="D3419" s="117">
        <v>1</v>
      </c>
      <c r="E3419" s="117">
        <v>30</v>
      </c>
      <c r="F3419" s="117">
        <v>8.3800000000000008</v>
      </c>
      <c r="G3419" s="117">
        <v>9.84</v>
      </c>
    </row>
    <row r="3420" spans="1:7" x14ac:dyDescent="0.35">
      <c r="A3420" s="117" t="s">
        <v>11851</v>
      </c>
      <c r="B3420" s="117" t="s">
        <v>11852</v>
      </c>
      <c r="C3420" s="117" t="s">
        <v>133</v>
      </c>
      <c r="D3420" s="117">
        <v>1</v>
      </c>
      <c r="E3420" s="117">
        <v>20</v>
      </c>
      <c r="F3420" s="117">
        <v>8.3800000000000008</v>
      </c>
      <c r="G3420" s="117">
        <v>9.84</v>
      </c>
    </row>
    <row r="3421" spans="1:7" x14ac:dyDescent="0.35">
      <c r="A3421" s="117" t="s">
        <v>11853</v>
      </c>
      <c r="B3421" s="117" t="s">
        <v>11854</v>
      </c>
      <c r="C3421" s="117" t="s">
        <v>133</v>
      </c>
      <c r="D3421" s="117">
        <v>1</v>
      </c>
      <c r="E3421" s="117">
        <v>80</v>
      </c>
      <c r="F3421" s="117">
        <v>8.3800000000000008</v>
      </c>
      <c r="G3421" s="117">
        <v>9.84</v>
      </c>
    </row>
    <row r="3422" spans="1:7" x14ac:dyDescent="0.35">
      <c r="A3422" s="117" t="s">
        <v>11855</v>
      </c>
      <c r="B3422" s="117" t="s">
        <v>11856</v>
      </c>
      <c r="C3422" s="117" t="s">
        <v>133</v>
      </c>
      <c r="D3422" s="117">
        <v>2</v>
      </c>
      <c r="E3422" s="117">
        <v>40</v>
      </c>
      <c r="F3422" s="117">
        <v>8.3800000000000008</v>
      </c>
      <c r="G3422" s="117">
        <v>9.84</v>
      </c>
    </row>
    <row r="3423" spans="1:7" x14ac:dyDescent="0.35">
      <c r="A3423" s="117" t="s">
        <v>11857</v>
      </c>
      <c r="B3423" s="117" t="s">
        <v>11858</v>
      </c>
      <c r="C3423" s="117" t="s">
        <v>133</v>
      </c>
      <c r="D3423" s="117">
        <v>2</v>
      </c>
      <c r="E3423" s="117">
        <v>25</v>
      </c>
      <c r="F3423" s="117">
        <v>8.3800000000000008</v>
      </c>
      <c r="G3423" s="117">
        <v>9.84</v>
      </c>
    </row>
    <row r="3424" spans="1:7" x14ac:dyDescent="0.35">
      <c r="A3424" s="117" t="s">
        <v>11859</v>
      </c>
      <c r="B3424" s="117" t="s">
        <v>11860</v>
      </c>
      <c r="C3424" s="117" t="s">
        <v>133</v>
      </c>
      <c r="D3424" s="117">
        <v>1</v>
      </c>
      <c r="E3424" s="117">
        <v>25</v>
      </c>
      <c r="F3424" s="117">
        <v>8.3800000000000008</v>
      </c>
      <c r="G3424" s="117">
        <v>9.84</v>
      </c>
    </row>
    <row r="3425" spans="1:7" x14ac:dyDescent="0.35">
      <c r="A3425" s="117" t="s">
        <v>11861</v>
      </c>
      <c r="B3425" s="117" t="s">
        <v>11862</v>
      </c>
      <c r="C3425" s="117" t="s">
        <v>133</v>
      </c>
      <c r="D3425" s="117">
        <v>1</v>
      </c>
      <c r="E3425" s="117">
        <v>30</v>
      </c>
      <c r="F3425" s="117">
        <v>8.3800000000000008</v>
      </c>
      <c r="G3425" s="117">
        <v>9.84</v>
      </c>
    </row>
    <row r="3426" spans="1:7" x14ac:dyDescent="0.35">
      <c r="A3426" s="117" t="s">
        <v>11863</v>
      </c>
      <c r="B3426" s="117" t="s">
        <v>11864</v>
      </c>
      <c r="C3426" s="117" t="s">
        <v>133</v>
      </c>
      <c r="D3426" s="117">
        <v>2</v>
      </c>
      <c r="E3426" s="117">
        <v>40</v>
      </c>
      <c r="F3426" s="117">
        <v>8.3800000000000008</v>
      </c>
      <c r="G3426" s="117">
        <v>9.84</v>
      </c>
    </row>
    <row r="3427" spans="1:7" x14ac:dyDescent="0.35">
      <c r="A3427" s="117" t="s">
        <v>11865</v>
      </c>
      <c r="B3427" s="117" t="s">
        <v>11866</v>
      </c>
      <c r="C3427" s="117" t="s">
        <v>133</v>
      </c>
      <c r="D3427" s="117">
        <v>1</v>
      </c>
      <c r="E3427" s="117">
        <v>20</v>
      </c>
      <c r="F3427" s="117">
        <v>8.3800000000000008</v>
      </c>
      <c r="G3427" s="117">
        <v>9.84</v>
      </c>
    </row>
    <row r="3428" spans="1:7" x14ac:dyDescent="0.35">
      <c r="A3428" s="117" t="s">
        <v>11867</v>
      </c>
      <c r="B3428" s="117" t="s">
        <v>11868</v>
      </c>
      <c r="C3428" s="117" t="s">
        <v>133</v>
      </c>
      <c r="D3428" s="117">
        <v>1</v>
      </c>
      <c r="E3428" s="117">
        <v>130</v>
      </c>
      <c r="F3428" s="117">
        <v>8.3800000000000008</v>
      </c>
      <c r="G3428" s="117">
        <v>9.84</v>
      </c>
    </row>
    <row r="3429" spans="1:7" x14ac:dyDescent="0.35">
      <c r="A3429" s="117" t="s">
        <v>11869</v>
      </c>
      <c r="B3429" s="117" t="s">
        <v>11870</v>
      </c>
      <c r="C3429" s="117" t="s">
        <v>133</v>
      </c>
      <c r="D3429" s="117">
        <v>1</v>
      </c>
      <c r="E3429" s="117">
        <v>20</v>
      </c>
      <c r="F3429" s="117">
        <v>8.3800000000000008</v>
      </c>
      <c r="G3429" s="117">
        <v>9.84</v>
      </c>
    </row>
    <row r="3430" spans="1:7" x14ac:dyDescent="0.35">
      <c r="A3430" s="117" t="s">
        <v>11871</v>
      </c>
      <c r="B3430" s="117" t="s">
        <v>11872</v>
      </c>
      <c r="C3430" s="117" t="s">
        <v>133</v>
      </c>
      <c r="D3430" s="117">
        <v>1</v>
      </c>
      <c r="E3430" s="117">
        <v>30</v>
      </c>
      <c r="F3430" s="117">
        <v>8.3800000000000008</v>
      </c>
      <c r="G3430" s="117">
        <v>9.84</v>
      </c>
    </row>
    <row r="3431" spans="1:7" x14ac:dyDescent="0.35">
      <c r="A3431" s="117" t="s">
        <v>11873</v>
      </c>
      <c r="B3431" s="117" t="s">
        <v>11874</v>
      </c>
      <c r="C3431" s="117" t="s">
        <v>133</v>
      </c>
      <c r="D3431" s="117">
        <v>1</v>
      </c>
      <c r="E3431" s="117">
        <v>12</v>
      </c>
      <c r="F3431" s="117">
        <v>8.3800000000000008</v>
      </c>
      <c r="G3431" s="117">
        <v>9.84</v>
      </c>
    </row>
    <row r="3432" spans="1:7" x14ac:dyDescent="0.35">
      <c r="A3432" s="117" t="s">
        <v>11875</v>
      </c>
      <c r="B3432" s="117" t="s">
        <v>11876</v>
      </c>
      <c r="C3432" s="117" t="s">
        <v>133</v>
      </c>
      <c r="D3432" s="117">
        <v>2</v>
      </c>
      <c r="E3432" s="117">
        <v>15</v>
      </c>
      <c r="F3432" s="117">
        <v>8.3800000000000008</v>
      </c>
      <c r="G3432" s="117">
        <v>9.84</v>
      </c>
    </row>
    <row r="3433" spans="1:7" x14ac:dyDescent="0.35">
      <c r="A3433" s="117" t="s">
        <v>11877</v>
      </c>
      <c r="B3433" s="117" t="s">
        <v>11878</v>
      </c>
      <c r="C3433" s="117" t="s">
        <v>133</v>
      </c>
      <c r="D3433" s="117">
        <v>2</v>
      </c>
      <c r="E3433" s="117">
        <v>12</v>
      </c>
      <c r="F3433" s="117">
        <v>8.3800000000000008</v>
      </c>
      <c r="G3433" s="117">
        <v>9.84</v>
      </c>
    </row>
    <row r="3434" spans="1:7" x14ac:dyDescent="0.35">
      <c r="A3434" s="117" t="s">
        <v>11879</v>
      </c>
      <c r="B3434" s="117" t="s">
        <v>11880</v>
      </c>
      <c r="C3434" s="117" t="s">
        <v>133</v>
      </c>
      <c r="D3434" s="117">
        <v>2</v>
      </c>
      <c r="E3434" s="117">
        <v>30</v>
      </c>
      <c r="F3434" s="117">
        <v>8.3800000000000008</v>
      </c>
      <c r="G3434" s="117">
        <v>9.84</v>
      </c>
    </row>
    <row r="3435" spans="1:7" x14ac:dyDescent="0.35">
      <c r="A3435" s="117" t="s">
        <v>11881</v>
      </c>
      <c r="B3435" s="117" t="s">
        <v>11882</v>
      </c>
      <c r="C3435" s="117" t="s">
        <v>133</v>
      </c>
      <c r="D3435" s="117">
        <v>2</v>
      </c>
      <c r="E3435" s="117">
        <v>40</v>
      </c>
      <c r="F3435" s="117">
        <v>8.3800000000000008</v>
      </c>
      <c r="G3435" s="117">
        <v>9.84</v>
      </c>
    </row>
    <row r="3436" spans="1:7" x14ac:dyDescent="0.35">
      <c r="A3436" s="117" t="s">
        <v>11883</v>
      </c>
      <c r="B3436" s="117" t="s">
        <v>11884</v>
      </c>
      <c r="C3436" s="117" t="s">
        <v>133</v>
      </c>
      <c r="D3436" s="117">
        <v>3</v>
      </c>
      <c r="E3436" s="117">
        <v>80</v>
      </c>
      <c r="F3436" s="117">
        <v>8.3800000000000008</v>
      </c>
      <c r="G3436" s="117">
        <v>9.84</v>
      </c>
    </row>
    <row r="3437" spans="1:7" x14ac:dyDescent="0.35">
      <c r="A3437" s="117" t="s">
        <v>11885</v>
      </c>
      <c r="B3437" s="117" t="s">
        <v>11886</v>
      </c>
      <c r="C3437" s="117" t="s">
        <v>133</v>
      </c>
      <c r="D3437" s="117">
        <v>3</v>
      </c>
      <c r="E3437" s="117">
        <v>80</v>
      </c>
      <c r="F3437" s="117">
        <v>8.3800000000000008</v>
      </c>
      <c r="G3437" s="117">
        <v>9.84</v>
      </c>
    </row>
    <row r="3438" spans="1:7" x14ac:dyDescent="0.35">
      <c r="A3438" s="117" t="s">
        <v>11887</v>
      </c>
      <c r="B3438" s="117" t="s">
        <v>11888</v>
      </c>
      <c r="C3438" s="117" t="s">
        <v>133</v>
      </c>
      <c r="D3438" s="117">
        <v>1</v>
      </c>
      <c r="E3438" s="117">
        <v>24</v>
      </c>
      <c r="F3438" s="117">
        <v>8.3800000000000008</v>
      </c>
      <c r="G3438" s="117">
        <v>9.84</v>
      </c>
    </row>
    <row r="3439" spans="1:7" x14ac:dyDescent="0.35">
      <c r="A3439" s="117" t="s">
        <v>11889</v>
      </c>
      <c r="B3439" s="117" t="s">
        <v>11890</v>
      </c>
      <c r="C3439" s="117" t="s">
        <v>133</v>
      </c>
      <c r="D3439" s="117">
        <v>1</v>
      </c>
      <c r="E3439" s="117">
        <v>40</v>
      </c>
      <c r="F3439" s="117">
        <v>8.3800000000000008</v>
      </c>
      <c r="G3439" s="117">
        <v>9.84</v>
      </c>
    </row>
    <row r="3440" spans="1:7" x14ac:dyDescent="0.35">
      <c r="A3440" s="117" t="s">
        <v>11891</v>
      </c>
      <c r="B3440" s="117" t="s">
        <v>11892</v>
      </c>
      <c r="C3440" s="117" t="s">
        <v>133</v>
      </c>
      <c r="D3440" s="117">
        <v>1</v>
      </c>
      <c r="E3440" s="117">
        <v>6</v>
      </c>
      <c r="F3440" s="117">
        <v>8.3800000000000008</v>
      </c>
      <c r="G3440" s="117">
        <v>9.84</v>
      </c>
    </row>
    <row r="3441" spans="1:7" x14ac:dyDescent="0.35">
      <c r="A3441" s="117" t="s">
        <v>11893</v>
      </c>
      <c r="B3441" s="117" t="s">
        <v>11894</v>
      </c>
      <c r="C3441" s="117" t="s">
        <v>133</v>
      </c>
      <c r="D3441" s="117">
        <v>1</v>
      </c>
      <c r="E3441" s="117">
        <v>12</v>
      </c>
      <c r="F3441" s="117">
        <v>8.3800000000000008</v>
      </c>
      <c r="G3441" s="117">
        <v>9.84</v>
      </c>
    </row>
    <row r="3442" spans="1:7" x14ac:dyDescent="0.35">
      <c r="A3442" s="117" t="s">
        <v>11895</v>
      </c>
      <c r="B3442" s="117" t="s">
        <v>11896</v>
      </c>
      <c r="C3442" s="117" t="s">
        <v>133</v>
      </c>
      <c r="D3442" s="117">
        <v>1</v>
      </c>
      <c r="E3442" s="117">
        <v>6</v>
      </c>
      <c r="F3442" s="117">
        <v>8.3800000000000008</v>
      </c>
      <c r="G3442" s="117">
        <v>9.84</v>
      </c>
    </row>
    <row r="3443" spans="1:7" x14ac:dyDescent="0.35">
      <c r="A3443" s="117" t="s">
        <v>11897</v>
      </c>
      <c r="B3443" s="117" t="s">
        <v>11898</v>
      </c>
      <c r="C3443" s="117" t="s">
        <v>133</v>
      </c>
      <c r="D3443" s="117">
        <v>1</v>
      </c>
      <c r="E3443" s="117">
        <v>6</v>
      </c>
      <c r="F3443" s="117">
        <v>8.3800000000000008</v>
      </c>
      <c r="G3443" s="117">
        <v>9.84</v>
      </c>
    </row>
    <row r="3444" spans="1:7" x14ac:dyDescent="0.35">
      <c r="A3444" s="117" t="s">
        <v>11899</v>
      </c>
      <c r="B3444" s="117" t="s">
        <v>11900</v>
      </c>
      <c r="C3444" s="117" t="s">
        <v>133</v>
      </c>
      <c r="D3444" s="117">
        <v>2</v>
      </c>
      <c r="E3444" s="117">
        <v>12</v>
      </c>
      <c r="F3444" s="117">
        <v>8.3800000000000008</v>
      </c>
      <c r="G3444" s="117">
        <v>9.84</v>
      </c>
    </row>
    <row r="3445" spans="1:7" x14ac:dyDescent="0.35">
      <c r="A3445" s="117" t="s">
        <v>11901</v>
      </c>
      <c r="B3445" s="117" t="s">
        <v>11902</v>
      </c>
      <c r="C3445" s="117" t="s">
        <v>133</v>
      </c>
      <c r="D3445" s="117">
        <v>1</v>
      </c>
      <c r="E3445" s="117">
        <v>20</v>
      </c>
      <c r="F3445" s="117">
        <v>8.3800000000000008</v>
      </c>
      <c r="G3445" s="117">
        <v>9.84</v>
      </c>
    </row>
    <row r="3446" spans="1:7" x14ac:dyDescent="0.35">
      <c r="A3446" s="117" t="s">
        <v>11903</v>
      </c>
      <c r="B3446" s="117" t="s">
        <v>11904</v>
      </c>
      <c r="C3446" s="117" t="s">
        <v>133</v>
      </c>
      <c r="D3446" s="117">
        <v>2</v>
      </c>
      <c r="E3446" s="117">
        <v>6</v>
      </c>
      <c r="F3446" s="117">
        <v>8.3800000000000008</v>
      </c>
      <c r="G3446" s="117">
        <v>9.84</v>
      </c>
    </row>
    <row r="3447" spans="1:7" x14ac:dyDescent="0.35">
      <c r="A3447" s="117" t="s">
        <v>11905</v>
      </c>
      <c r="B3447" s="117" t="s">
        <v>11906</v>
      </c>
      <c r="C3447" s="117" t="s">
        <v>133</v>
      </c>
      <c r="D3447" s="117">
        <v>1</v>
      </c>
      <c r="E3447" s="117">
        <v>6</v>
      </c>
      <c r="F3447" s="117">
        <v>8.3800000000000008</v>
      </c>
      <c r="G3447" s="117">
        <v>9.84</v>
      </c>
    </row>
    <row r="3448" spans="1:7" x14ac:dyDescent="0.35">
      <c r="A3448" s="117" t="s">
        <v>11907</v>
      </c>
      <c r="B3448" s="117" t="s">
        <v>11908</v>
      </c>
      <c r="C3448" s="117" t="s">
        <v>133</v>
      </c>
      <c r="D3448" s="117">
        <v>1</v>
      </c>
      <c r="E3448" s="117">
        <v>6</v>
      </c>
      <c r="F3448" s="117">
        <v>8.3800000000000008</v>
      </c>
      <c r="G3448" s="117">
        <v>9.84</v>
      </c>
    </row>
    <row r="3449" spans="1:7" x14ac:dyDescent="0.35">
      <c r="A3449" s="117" t="s">
        <v>11909</v>
      </c>
      <c r="B3449" s="117" t="s">
        <v>11910</v>
      </c>
      <c r="C3449" s="117" t="s">
        <v>133</v>
      </c>
      <c r="D3449" s="117">
        <v>1</v>
      </c>
      <c r="E3449" s="117">
        <v>690</v>
      </c>
      <c r="F3449" s="117">
        <v>8.3800000000000008</v>
      </c>
      <c r="G3449" s="117">
        <v>9.84</v>
      </c>
    </row>
    <row r="3450" spans="1:7" x14ac:dyDescent="0.35">
      <c r="A3450" s="117" t="s">
        <v>11911</v>
      </c>
      <c r="B3450" s="117" t="s">
        <v>11912</v>
      </c>
      <c r="C3450" s="117" t="s">
        <v>133</v>
      </c>
      <c r="D3450" s="117">
        <v>1</v>
      </c>
      <c r="E3450" s="117">
        <v>625</v>
      </c>
      <c r="F3450" s="117">
        <v>8.3800000000000008</v>
      </c>
      <c r="G3450" s="117">
        <v>9.84</v>
      </c>
    </row>
    <row r="3451" spans="1:7" x14ac:dyDescent="0.35">
      <c r="A3451" s="117" t="s">
        <v>11913</v>
      </c>
      <c r="B3451" s="117" t="s">
        <v>11914</v>
      </c>
      <c r="C3451" s="117" t="s">
        <v>133</v>
      </c>
      <c r="D3451" s="117">
        <v>3</v>
      </c>
      <c r="E3451" s="117">
        <v>20</v>
      </c>
      <c r="F3451" s="117">
        <v>8.3800000000000008</v>
      </c>
      <c r="G3451" s="117">
        <v>9.84</v>
      </c>
    </row>
    <row r="3452" spans="1:7" x14ac:dyDescent="0.35">
      <c r="A3452" s="117" t="s">
        <v>11915</v>
      </c>
      <c r="B3452" s="117" t="s">
        <v>11916</v>
      </c>
      <c r="C3452" s="117" t="s">
        <v>133</v>
      </c>
      <c r="D3452" s="117">
        <v>1</v>
      </c>
      <c r="E3452" s="117">
        <v>150</v>
      </c>
      <c r="F3452" s="117">
        <v>8.3800000000000008</v>
      </c>
      <c r="G3452" s="117">
        <v>9.84</v>
      </c>
    </row>
    <row r="3453" spans="1:7" x14ac:dyDescent="0.35">
      <c r="A3453" s="117" t="s">
        <v>11917</v>
      </c>
      <c r="B3453" s="117" t="s">
        <v>11918</v>
      </c>
      <c r="C3453" s="117" t="s">
        <v>133</v>
      </c>
      <c r="D3453" s="117">
        <v>1</v>
      </c>
      <c r="E3453" s="117">
        <v>270</v>
      </c>
      <c r="F3453" s="117">
        <v>8.3800000000000008</v>
      </c>
      <c r="G3453" s="117">
        <v>9.84</v>
      </c>
    </row>
    <row r="3454" spans="1:7" x14ac:dyDescent="0.35">
      <c r="A3454" s="117" t="s">
        <v>11919</v>
      </c>
      <c r="B3454" s="117" t="s">
        <v>11920</v>
      </c>
      <c r="C3454" s="117" t="s">
        <v>133</v>
      </c>
      <c r="D3454" s="117">
        <v>2</v>
      </c>
      <c r="E3454" s="117">
        <v>12</v>
      </c>
      <c r="F3454" s="117">
        <v>8.3800000000000008</v>
      </c>
      <c r="G3454" s="117">
        <v>9.84</v>
      </c>
    </row>
    <row r="3455" spans="1:7" x14ac:dyDescent="0.35">
      <c r="A3455" s="117" t="s">
        <v>11921</v>
      </c>
      <c r="B3455" s="117" t="s">
        <v>11922</v>
      </c>
      <c r="C3455" s="117" t="s">
        <v>133</v>
      </c>
      <c r="D3455" s="117">
        <v>1</v>
      </c>
      <c r="E3455" s="117">
        <v>20</v>
      </c>
      <c r="F3455" s="117">
        <v>8.3800000000000008</v>
      </c>
      <c r="G3455" s="117">
        <v>9.84</v>
      </c>
    </row>
    <row r="3456" spans="1:7" x14ac:dyDescent="0.35">
      <c r="A3456" s="117" t="s">
        <v>11923</v>
      </c>
      <c r="B3456" s="117" t="s">
        <v>11924</v>
      </c>
      <c r="C3456" s="117" t="s">
        <v>133</v>
      </c>
      <c r="D3456" s="117">
        <v>2</v>
      </c>
      <c r="E3456" s="117">
        <v>20</v>
      </c>
      <c r="F3456" s="117">
        <v>8.3800000000000008</v>
      </c>
      <c r="G3456" s="117">
        <v>9.84</v>
      </c>
    </row>
    <row r="3457" spans="1:7" x14ac:dyDescent="0.35">
      <c r="A3457" s="117" t="s">
        <v>11925</v>
      </c>
      <c r="B3457" s="117" t="s">
        <v>11924</v>
      </c>
      <c r="C3457" s="117" t="s">
        <v>133</v>
      </c>
      <c r="D3457" s="117">
        <v>2</v>
      </c>
      <c r="E3457" s="117">
        <v>30</v>
      </c>
      <c r="F3457" s="117">
        <v>8.3800000000000008</v>
      </c>
      <c r="G3457" s="117">
        <v>9.84</v>
      </c>
    </row>
    <row r="3458" spans="1:7" x14ac:dyDescent="0.35">
      <c r="A3458" s="117" t="s">
        <v>11926</v>
      </c>
      <c r="B3458" s="117" t="s">
        <v>11927</v>
      </c>
      <c r="C3458" s="117" t="s">
        <v>133</v>
      </c>
      <c r="D3458" s="117">
        <v>2</v>
      </c>
      <c r="E3458" s="117">
        <v>8</v>
      </c>
      <c r="F3458" s="117">
        <v>8.3800000000000008</v>
      </c>
      <c r="G3458" s="117">
        <v>9.84</v>
      </c>
    </row>
    <row r="3459" spans="1:7" x14ac:dyDescent="0.35">
      <c r="A3459" s="117" t="s">
        <v>11928</v>
      </c>
      <c r="B3459" s="117" t="s">
        <v>11929</v>
      </c>
      <c r="C3459" s="117" t="s">
        <v>133</v>
      </c>
      <c r="D3459" s="117">
        <v>1</v>
      </c>
      <c r="E3459" s="117">
        <v>15</v>
      </c>
      <c r="F3459" s="117">
        <v>8.3800000000000008</v>
      </c>
      <c r="G3459" s="117">
        <v>9.84</v>
      </c>
    </row>
    <row r="3460" spans="1:7" x14ac:dyDescent="0.35">
      <c r="A3460" s="117" t="s">
        <v>11930</v>
      </c>
      <c r="B3460" s="117" t="s">
        <v>11931</v>
      </c>
      <c r="C3460" s="117" t="s">
        <v>133</v>
      </c>
      <c r="D3460" s="117">
        <v>1</v>
      </c>
      <c r="E3460" s="117">
        <v>12</v>
      </c>
      <c r="F3460" s="117">
        <v>8.3800000000000008</v>
      </c>
      <c r="G3460" s="117">
        <v>9.84</v>
      </c>
    </row>
    <row r="3461" spans="1:7" x14ac:dyDescent="0.35">
      <c r="A3461" s="117" t="s">
        <v>11932</v>
      </c>
      <c r="B3461" s="117" t="s">
        <v>11933</v>
      </c>
      <c r="C3461" s="117" t="s">
        <v>133</v>
      </c>
      <c r="D3461" s="117">
        <v>1</v>
      </c>
      <c r="E3461" s="117">
        <v>22</v>
      </c>
      <c r="F3461" s="117">
        <v>8.3800000000000008</v>
      </c>
      <c r="G3461" s="117">
        <v>9.84</v>
      </c>
    </row>
    <row r="3462" spans="1:7" x14ac:dyDescent="0.35">
      <c r="A3462" s="117" t="s">
        <v>11934</v>
      </c>
      <c r="B3462" s="117" t="s">
        <v>11935</v>
      </c>
      <c r="C3462" s="117" t="s">
        <v>133</v>
      </c>
      <c r="D3462" s="117">
        <v>1</v>
      </c>
      <c r="E3462" s="117">
        <v>12</v>
      </c>
      <c r="F3462" s="117">
        <v>8.3800000000000008</v>
      </c>
      <c r="G3462" s="117">
        <v>9.84</v>
      </c>
    </row>
    <row r="3463" spans="1:7" x14ac:dyDescent="0.35">
      <c r="A3463" s="117" t="s">
        <v>11936</v>
      </c>
      <c r="B3463" s="117" t="s">
        <v>11937</v>
      </c>
      <c r="C3463" s="117" t="s">
        <v>133</v>
      </c>
      <c r="D3463" s="117">
        <v>1</v>
      </c>
      <c r="E3463" s="117">
        <v>8</v>
      </c>
      <c r="F3463" s="117">
        <v>8.3800000000000008</v>
      </c>
      <c r="G3463" s="117">
        <v>9.84</v>
      </c>
    </row>
    <row r="3464" spans="1:7" x14ac:dyDescent="0.35">
      <c r="A3464" s="117" t="s">
        <v>11938</v>
      </c>
      <c r="B3464" s="117" t="s">
        <v>11939</v>
      </c>
      <c r="C3464" s="117" t="s">
        <v>133</v>
      </c>
      <c r="D3464" s="117">
        <v>2</v>
      </c>
      <c r="E3464" s="117">
        <v>15</v>
      </c>
      <c r="F3464" s="117">
        <v>8.3800000000000008</v>
      </c>
      <c r="G3464" s="117">
        <v>9.84</v>
      </c>
    </row>
    <row r="3465" spans="1:7" x14ac:dyDescent="0.35">
      <c r="A3465" s="117" t="s">
        <v>11940</v>
      </c>
      <c r="B3465" s="117" t="s">
        <v>11941</v>
      </c>
      <c r="C3465" s="117" t="s">
        <v>133</v>
      </c>
      <c r="D3465" s="117">
        <v>1</v>
      </c>
      <c r="E3465" s="117">
        <v>16</v>
      </c>
      <c r="F3465" s="117">
        <v>8.3800000000000008</v>
      </c>
      <c r="G3465" s="117">
        <v>9.84</v>
      </c>
    </row>
    <row r="3466" spans="1:7" x14ac:dyDescent="0.35">
      <c r="A3466" s="117" t="s">
        <v>11942</v>
      </c>
      <c r="B3466" s="117" t="s">
        <v>11943</v>
      </c>
      <c r="C3466" s="117" t="s">
        <v>133</v>
      </c>
      <c r="D3466" s="117">
        <v>1</v>
      </c>
      <c r="E3466" s="117">
        <v>16</v>
      </c>
      <c r="F3466" s="117">
        <v>8.3800000000000008</v>
      </c>
      <c r="G3466" s="117">
        <v>9.84</v>
      </c>
    </row>
    <row r="3467" spans="1:7" x14ac:dyDescent="0.35">
      <c r="A3467" s="117" t="s">
        <v>11944</v>
      </c>
      <c r="B3467" s="117" t="s">
        <v>11945</v>
      </c>
      <c r="C3467" s="117" t="s">
        <v>133</v>
      </c>
      <c r="D3467" s="117">
        <v>1</v>
      </c>
      <c r="E3467" s="117">
        <v>16</v>
      </c>
      <c r="F3467" s="117">
        <v>8.3800000000000008</v>
      </c>
      <c r="G3467" s="117">
        <v>9.84</v>
      </c>
    </row>
    <row r="3468" spans="1:7" x14ac:dyDescent="0.35">
      <c r="A3468" s="117" t="s">
        <v>11946</v>
      </c>
      <c r="B3468" s="117" t="s">
        <v>11947</v>
      </c>
      <c r="C3468" s="117" t="s">
        <v>133</v>
      </c>
      <c r="D3468" s="117">
        <v>1</v>
      </c>
      <c r="E3468" s="117">
        <v>15</v>
      </c>
      <c r="F3468" s="117">
        <v>8.3800000000000008</v>
      </c>
      <c r="G3468" s="117">
        <v>9.84</v>
      </c>
    </row>
    <row r="3469" spans="1:7" x14ac:dyDescent="0.35">
      <c r="A3469" s="117" t="s">
        <v>11948</v>
      </c>
      <c r="B3469" s="117" t="s">
        <v>11949</v>
      </c>
      <c r="C3469" s="117" t="s">
        <v>133</v>
      </c>
      <c r="D3469" s="117">
        <v>1</v>
      </c>
      <c r="E3469" s="117">
        <v>104</v>
      </c>
      <c r="F3469" s="117">
        <v>8.3800000000000008</v>
      </c>
      <c r="G3469" s="117">
        <v>9.84</v>
      </c>
    </row>
    <row r="3470" spans="1:7" x14ac:dyDescent="0.35">
      <c r="A3470" s="117" t="s">
        <v>11950</v>
      </c>
      <c r="B3470" s="117" t="s">
        <v>11951</v>
      </c>
      <c r="C3470" s="117" t="s">
        <v>133</v>
      </c>
      <c r="D3470" s="117">
        <v>1</v>
      </c>
      <c r="E3470" s="117">
        <v>244</v>
      </c>
      <c r="F3470" s="117">
        <v>8.3800000000000008</v>
      </c>
      <c r="G3470" s="117">
        <v>9.84</v>
      </c>
    </row>
    <row r="3471" spans="1:7" x14ac:dyDescent="0.35">
      <c r="A3471" s="117" t="s">
        <v>11952</v>
      </c>
      <c r="B3471" s="117" t="s">
        <v>11953</v>
      </c>
      <c r="C3471" s="117" t="s">
        <v>133</v>
      </c>
      <c r="D3471" s="117">
        <v>1</v>
      </c>
      <c r="E3471" s="117">
        <v>104</v>
      </c>
      <c r="F3471" s="117">
        <v>8.3800000000000008</v>
      </c>
      <c r="G3471" s="117">
        <v>9.84</v>
      </c>
    </row>
    <row r="3472" spans="1:7" x14ac:dyDescent="0.35">
      <c r="A3472" s="117" t="s">
        <v>11954</v>
      </c>
      <c r="B3472" s="117" t="s">
        <v>11955</v>
      </c>
      <c r="C3472" s="117" t="s">
        <v>133</v>
      </c>
      <c r="D3472" s="117">
        <v>1</v>
      </c>
      <c r="E3472" s="117">
        <v>244</v>
      </c>
      <c r="F3472" s="117">
        <v>8.3800000000000008</v>
      </c>
      <c r="G3472" s="117">
        <v>9.84</v>
      </c>
    </row>
    <row r="3473" spans="1:7" x14ac:dyDescent="0.35">
      <c r="A3473" s="117" t="s">
        <v>11956</v>
      </c>
      <c r="B3473" s="117" t="s">
        <v>11957</v>
      </c>
      <c r="C3473" s="117" t="s">
        <v>133</v>
      </c>
      <c r="D3473" s="117">
        <v>1</v>
      </c>
      <c r="E3473" s="117">
        <v>24</v>
      </c>
      <c r="F3473" s="117">
        <v>8.3800000000000008</v>
      </c>
      <c r="G3473" s="117">
        <v>9.84</v>
      </c>
    </row>
    <row r="3474" spans="1:7" x14ac:dyDescent="0.35">
      <c r="A3474" s="117" t="s">
        <v>11958</v>
      </c>
      <c r="B3474" s="117" t="s">
        <v>11959</v>
      </c>
      <c r="C3474" s="117" t="s">
        <v>133</v>
      </c>
      <c r="D3474" s="117">
        <v>1</v>
      </c>
      <c r="E3474" s="117">
        <v>12</v>
      </c>
      <c r="F3474" s="117">
        <v>8.3800000000000008</v>
      </c>
      <c r="G3474" s="117">
        <v>9.84</v>
      </c>
    </row>
    <row r="3475" spans="1:7" x14ac:dyDescent="0.35">
      <c r="A3475" s="117" t="s">
        <v>11960</v>
      </c>
      <c r="B3475" s="117" t="s">
        <v>11961</v>
      </c>
      <c r="C3475" s="117" t="s">
        <v>133</v>
      </c>
      <c r="D3475" s="117">
        <v>1</v>
      </c>
      <c r="E3475" s="117">
        <v>12</v>
      </c>
      <c r="F3475" s="117">
        <v>8.3800000000000008</v>
      </c>
      <c r="G3475" s="117">
        <v>9.84</v>
      </c>
    </row>
    <row r="3476" spans="1:7" x14ac:dyDescent="0.35">
      <c r="A3476" s="117" t="s">
        <v>11962</v>
      </c>
      <c r="B3476" s="117" t="s">
        <v>11963</v>
      </c>
      <c r="C3476" s="117" t="s">
        <v>133</v>
      </c>
      <c r="D3476" s="117">
        <v>1</v>
      </c>
      <c r="E3476" s="117">
        <v>12</v>
      </c>
      <c r="F3476" s="117">
        <v>8.3800000000000008</v>
      </c>
      <c r="G3476" s="117">
        <v>9.84</v>
      </c>
    </row>
    <row r="3477" spans="1:7" x14ac:dyDescent="0.35">
      <c r="A3477" s="117" t="s">
        <v>11964</v>
      </c>
      <c r="B3477" s="117" t="s">
        <v>11965</v>
      </c>
      <c r="C3477" s="117" t="s">
        <v>133</v>
      </c>
      <c r="D3477" s="117">
        <v>1</v>
      </c>
      <c r="E3477" s="117">
        <v>20</v>
      </c>
      <c r="F3477" s="117">
        <v>8.3800000000000008</v>
      </c>
      <c r="G3477" s="117">
        <v>9.84</v>
      </c>
    </row>
    <row r="3478" spans="1:7" x14ac:dyDescent="0.35">
      <c r="A3478" s="117" t="s">
        <v>11966</v>
      </c>
      <c r="B3478" s="117" t="s">
        <v>11967</v>
      </c>
      <c r="C3478" s="117" t="s">
        <v>133</v>
      </c>
      <c r="D3478" s="117">
        <v>1</v>
      </c>
      <c r="E3478" s="117">
        <v>12</v>
      </c>
      <c r="F3478" s="117">
        <v>8.3800000000000008</v>
      </c>
      <c r="G3478" s="117">
        <v>9.84</v>
      </c>
    </row>
    <row r="3479" spans="1:7" x14ac:dyDescent="0.35">
      <c r="A3479" s="117" t="s">
        <v>11968</v>
      </c>
      <c r="B3479" s="117" t="s">
        <v>11969</v>
      </c>
      <c r="C3479" s="117" t="s">
        <v>133</v>
      </c>
      <c r="D3479" s="117">
        <v>1</v>
      </c>
      <c r="E3479" s="117">
        <v>8</v>
      </c>
      <c r="F3479" s="117">
        <v>8.3800000000000008</v>
      </c>
      <c r="G3479" s="117">
        <v>9.84</v>
      </c>
    </row>
    <row r="3480" spans="1:7" x14ac:dyDescent="0.35">
      <c r="A3480" s="117" t="s">
        <v>11970</v>
      </c>
      <c r="B3480" s="117" t="s">
        <v>11971</v>
      </c>
      <c r="C3480" s="117" t="s">
        <v>133</v>
      </c>
      <c r="D3480" s="117">
        <v>1</v>
      </c>
      <c r="E3480" s="117">
        <v>8</v>
      </c>
      <c r="F3480" s="117">
        <v>8.3800000000000008</v>
      </c>
      <c r="G3480" s="117">
        <v>9.84</v>
      </c>
    </row>
    <row r="3481" spans="1:7" x14ac:dyDescent="0.35">
      <c r="A3481" s="117" t="s">
        <v>11972</v>
      </c>
      <c r="B3481" s="117" t="s">
        <v>11973</v>
      </c>
      <c r="C3481" s="117" t="s">
        <v>133</v>
      </c>
      <c r="D3481" s="117">
        <v>1</v>
      </c>
      <c r="E3481" s="117">
        <v>8</v>
      </c>
      <c r="F3481" s="117">
        <v>8.3800000000000008</v>
      </c>
      <c r="G3481" s="117">
        <v>9.84</v>
      </c>
    </row>
    <row r="3482" spans="1:7" x14ac:dyDescent="0.35">
      <c r="A3482" s="117" t="s">
        <v>11974</v>
      </c>
      <c r="B3482" s="117" t="s">
        <v>11975</v>
      </c>
      <c r="C3482" s="117" t="s">
        <v>133</v>
      </c>
      <c r="D3482" s="117">
        <v>1</v>
      </c>
      <c r="E3482" s="117">
        <v>8</v>
      </c>
      <c r="F3482" s="117">
        <v>8.3800000000000008</v>
      </c>
      <c r="G3482" s="117">
        <v>9.84</v>
      </c>
    </row>
    <row r="3483" spans="1:7" x14ac:dyDescent="0.35">
      <c r="A3483" s="117" t="s">
        <v>11976</v>
      </c>
      <c r="B3483" s="117" t="s">
        <v>11977</v>
      </c>
      <c r="C3483" s="117" t="s">
        <v>133</v>
      </c>
      <c r="D3483" s="117">
        <v>1</v>
      </c>
      <c r="E3483" s="117">
        <v>8</v>
      </c>
      <c r="F3483" s="117">
        <v>8.3800000000000008</v>
      </c>
      <c r="G3483" s="117">
        <v>9.84</v>
      </c>
    </row>
    <row r="3484" spans="1:7" x14ac:dyDescent="0.35">
      <c r="A3484" s="117" t="s">
        <v>11978</v>
      </c>
      <c r="B3484" s="117" t="s">
        <v>11977</v>
      </c>
      <c r="C3484" s="117" t="s">
        <v>133</v>
      </c>
      <c r="D3484" s="117">
        <v>1</v>
      </c>
      <c r="E3484" s="117">
        <v>8</v>
      </c>
      <c r="F3484" s="117">
        <v>8.3800000000000008</v>
      </c>
      <c r="G3484" s="117">
        <v>9.84</v>
      </c>
    </row>
    <row r="3485" spans="1:7" x14ac:dyDescent="0.35">
      <c r="A3485" s="117" t="s">
        <v>11979</v>
      </c>
      <c r="B3485" s="117" t="s">
        <v>11980</v>
      </c>
      <c r="C3485" s="117" t="s">
        <v>133</v>
      </c>
      <c r="D3485" s="117">
        <v>1</v>
      </c>
      <c r="E3485" s="117">
        <v>8</v>
      </c>
      <c r="F3485" s="117">
        <v>8.3800000000000008</v>
      </c>
      <c r="G3485" s="117">
        <v>9.84</v>
      </c>
    </row>
    <row r="3486" spans="1:7" x14ac:dyDescent="0.35">
      <c r="A3486" s="117" t="s">
        <v>11981</v>
      </c>
      <c r="B3486" s="117" t="s">
        <v>11982</v>
      </c>
      <c r="C3486" s="117" t="s">
        <v>133</v>
      </c>
      <c r="D3486" s="117">
        <v>1</v>
      </c>
      <c r="E3486" s="117">
        <v>10</v>
      </c>
      <c r="F3486" s="117">
        <v>8.3800000000000008</v>
      </c>
      <c r="G3486" s="117">
        <v>9.84</v>
      </c>
    </row>
    <row r="3487" spans="1:7" x14ac:dyDescent="0.35">
      <c r="A3487" s="117" t="s">
        <v>11983</v>
      </c>
      <c r="B3487" s="117" t="s">
        <v>11984</v>
      </c>
      <c r="C3487" s="117" t="s">
        <v>133</v>
      </c>
      <c r="D3487" s="117">
        <v>1</v>
      </c>
      <c r="E3487" s="117">
        <v>280</v>
      </c>
      <c r="F3487" s="117">
        <v>8.3800000000000008</v>
      </c>
      <c r="G3487" s="117">
        <v>9.84</v>
      </c>
    </row>
    <row r="3488" spans="1:7" x14ac:dyDescent="0.35">
      <c r="A3488" s="117" t="s">
        <v>11985</v>
      </c>
      <c r="B3488" s="117" t="s">
        <v>11986</v>
      </c>
      <c r="C3488" s="117" t="s">
        <v>133</v>
      </c>
      <c r="D3488" s="117">
        <v>1</v>
      </c>
      <c r="E3488" s="117">
        <v>140</v>
      </c>
      <c r="F3488" s="117">
        <v>8.3800000000000008</v>
      </c>
      <c r="G3488" s="117">
        <v>9.84</v>
      </c>
    </row>
    <row r="3489" spans="1:7" x14ac:dyDescent="0.35">
      <c r="A3489" s="117" t="s">
        <v>11987</v>
      </c>
      <c r="B3489" s="117" t="s">
        <v>11988</v>
      </c>
      <c r="C3489" s="117" t="s">
        <v>133</v>
      </c>
      <c r="D3489" s="117">
        <v>1</v>
      </c>
      <c r="E3489" s="117">
        <v>10</v>
      </c>
      <c r="F3489" s="117">
        <v>8.3800000000000008</v>
      </c>
      <c r="G3489" s="117">
        <v>9.84</v>
      </c>
    </row>
    <row r="3490" spans="1:7" x14ac:dyDescent="0.35">
      <c r="A3490" s="117" t="s">
        <v>11989</v>
      </c>
      <c r="B3490" s="117" t="s">
        <v>11990</v>
      </c>
      <c r="C3490" s="117" t="s">
        <v>133</v>
      </c>
      <c r="D3490" s="117">
        <v>2</v>
      </c>
      <c r="E3490" s="117">
        <v>21</v>
      </c>
      <c r="F3490" s="117">
        <v>8.3800000000000008</v>
      </c>
      <c r="G3490" s="117">
        <v>9.84</v>
      </c>
    </row>
    <row r="3491" spans="1:7" x14ac:dyDescent="0.35">
      <c r="A3491" s="117" t="s">
        <v>11991</v>
      </c>
      <c r="B3491" s="117" t="s">
        <v>11992</v>
      </c>
      <c r="C3491" s="117" t="s">
        <v>133</v>
      </c>
      <c r="D3491" s="117">
        <v>2</v>
      </c>
      <c r="E3491" s="117">
        <v>7</v>
      </c>
      <c r="F3491" s="117">
        <v>8.3800000000000008</v>
      </c>
      <c r="G3491" s="117">
        <v>9.84</v>
      </c>
    </row>
    <row r="3492" spans="1:7" x14ac:dyDescent="0.35">
      <c r="A3492" s="117" t="s">
        <v>11993</v>
      </c>
      <c r="B3492" s="117" t="s">
        <v>11994</v>
      </c>
      <c r="C3492" s="117" t="s">
        <v>133</v>
      </c>
      <c r="D3492" s="117">
        <v>2</v>
      </c>
      <c r="E3492" s="117">
        <v>7</v>
      </c>
      <c r="F3492" s="117">
        <v>8.3800000000000008</v>
      </c>
      <c r="G3492" s="117">
        <v>9.84</v>
      </c>
    </row>
    <row r="3493" spans="1:7" x14ac:dyDescent="0.35">
      <c r="A3493" s="117" t="s">
        <v>11995</v>
      </c>
      <c r="B3493" s="117" t="s">
        <v>11996</v>
      </c>
      <c r="C3493" s="117" t="s">
        <v>133</v>
      </c>
      <c r="D3493" s="117">
        <v>2</v>
      </c>
      <c r="E3493" s="117">
        <v>7</v>
      </c>
      <c r="F3493" s="117">
        <v>8.3800000000000008</v>
      </c>
      <c r="G3493" s="117">
        <v>9.84</v>
      </c>
    </row>
    <row r="3494" spans="1:7" x14ac:dyDescent="0.35">
      <c r="A3494" s="117" t="s">
        <v>11997</v>
      </c>
      <c r="B3494" s="117" t="s">
        <v>11998</v>
      </c>
      <c r="C3494" s="117" t="s">
        <v>133</v>
      </c>
      <c r="D3494" s="117">
        <v>2</v>
      </c>
      <c r="E3494" s="117">
        <v>14</v>
      </c>
      <c r="F3494" s="117">
        <v>8.3800000000000008</v>
      </c>
      <c r="G3494" s="117">
        <v>9.84</v>
      </c>
    </row>
    <row r="3495" spans="1:7" x14ac:dyDescent="0.35">
      <c r="A3495" s="117" t="s">
        <v>11999</v>
      </c>
      <c r="B3495" s="117" t="s">
        <v>12000</v>
      </c>
      <c r="C3495" s="117" t="s">
        <v>133</v>
      </c>
      <c r="D3495" s="117">
        <v>2</v>
      </c>
      <c r="E3495" s="117">
        <v>7</v>
      </c>
      <c r="F3495" s="117">
        <v>8.3800000000000008</v>
      </c>
      <c r="G3495" s="117">
        <v>9.84</v>
      </c>
    </row>
    <row r="3496" spans="1:7" x14ac:dyDescent="0.35">
      <c r="A3496" s="117" t="s">
        <v>12001</v>
      </c>
      <c r="B3496" s="117" t="s">
        <v>12002</v>
      </c>
      <c r="C3496" s="117" t="s">
        <v>133</v>
      </c>
      <c r="D3496" s="117">
        <v>2</v>
      </c>
      <c r="E3496" s="117">
        <v>14</v>
      </c>
      <c r="F3496" s="117">
        <v>8.3800000000000008</v>
      </c>
      <c r="G3496" s="117">
        <v>9.84</v>
      </c>
    </row>
    <row r="3497" spans="1:7" x14ac:dyDescent="0.35">
      <c r="A3497" s="117" t="s">
        <v>12003</v>
      </c>
      <c r="B3497" s="117" t="s">
        <v>12004</v>
      </c>
      <c r="C3497" s="117" t="s">
        <v>133</v>
      </c>
      <c r="D3497" s="117">
        <v>2</v>
      </c>
      <c r="E3497" s="117">
        <v>7</v>
      </c>
      <c r="F3497" s="117">
        <v>8.3800000000000008</v>
      </c>
      <c r="G3497" s="117">
        <v>9.84</v>
      </c>
    </row>
    <row r="3498" spans="1:7" x14ac:dyDescent="0.35">
      <c r="A3498" s="117" t="s">
        <v>12005</v>
      </c>
      <c r="B3498" s="117" t="s">
        <v>12006</v>
      </c>
      <c r="C3498" s="117" t="s">
        <v>133</v>
      </c>
      <c r="D3498" s="117">
        <v>2</v>
      </c>
      <c r="E3498" s="117">
        <v>7</v>
      </c>
      <c r="F3498" s="117">
        <v>8.3800000000000008</v>
      </c>
      <c r="G3498" s="117">
        <v>9.84</v>
      </c>
    </row>
    <row r="3499" spans="1:7" x14ac:dyDescent="0.35">
      <c r="A3499" s="117" t="s">
        <v>12007</v>
      </c>
      <c r="B3499" s="117" t="s">
        <v>12008</v>
      </c>
      <c r="C3499" s="117" t="s">
        <v>133</v>
      </c>
      <c r="D3499" s="117">
        <v>2</v>
      </c>
      <c r="E3499" s="117">
        <v>7</v>
      </c>
      <c r="F3499" s="117">
        <v>8.3800000000000008</v>
      </c>
      <c r="G3499" s="117">
        <v>9.84</v>
      </c>
    </row>
    <row r="3500" spans="1:7" x14ac:dyDescent="0.35">
      <c r="A3500" s="117" t="s">
        <v>12009</v>
      </c>
      <c r="B3500" s="117" t="s">
        <v>12010</v>
      </c>
      <c r="C3500" s="117" t="s">
        <v>133</v>
      </c>
      <c r="D3500" s="117">
        <v>2</v>
      </c>
      <c r="E3500" s="117">
        <v>7</v>
      </c>
      <c r="F3500" s="117">
        <v>8.3800000000000008</v>
      </c>
      <c r="G3500" s="117">
        <v>9.84</v>
      </c>
    </row>
    <row r="3501" spans="1:7" x14ac:dyDescent="0.35">
      <c r="A3501" s="117" t="s">
        <v>12011</v>
      </c>
      <c r="B3501" s="117" t="s">
        <v>12012</v>
      </c>
      <c r="C3501" s="117" t="s">
        <v>133</v>
      </c>
      <c r="D3501" s="117">
        <v>1</v>
      </c>
      <c r="E3501" s="117">
        <v>280</v>
      </c>
      <c r="F3501" s="117">
        <v>8.3800000000000008</v>
      </c>
      <c r="G3501" s="117">
        <v>9.84</v>
      </c>
    </row>
    <row r="3502" spans="1:7" x14ac:dyDescent="0.35">
      <c r="A3502" s="117" t="s">
        <v>12013</v>
      </c>
      <c r="B3502" s="117" t="s">
        <v>12014</v>
      </c>
      <c r="C3502" s="117" t="s">
        <v>133</v>
      </c>
      <c r="D3502" s="117">
        <v>1</v>
      </c>
      <c r="E3502" s="117">
        <v>140</v>
      </c>
      <c r="F3502" s="117">
        <v>8.3800000000000008</v>
      </c>
      <c r="G3502" s="117">
        <v>9.84</v>
      </c>
    </row>
    <row r="3503" spans="1:7" x14ac:dyDescent="0.35">
      <c r="A3503" s="117" t="s">
        <v>12015</v>
      </c>
      <c r="B3503" s="117" t="s">
        <v>12016</v>
      </c>
      <c r="C3503" s="117" t="s">
        <v>133</v>
      </c>
      <c r="D3503" s="117">
        <v>2</v>
      </c>
      <c r="E3503" s="117">
        <v>7</v>
      </c>
      <c r="F3503" s="117">
        <v>8.3800000000000008</v>
      </c>
      <c r="G3503" s="117">
        <v>9.84</v>
      </c>
    </row>
    <row r="3504" spans="1:7" x14ac:dyDescent="0.35">
      <c r="A3504" s="117" t="s">
        <v>12017</v>
      </c>
      <c r="B3504" s="117" t="s">
        <v>12018</v>
      </c>
      <c r="C3504" s="117" t="s">
        <v>133</v>
      </c>
      <c r="D3504" s="117">
        <v>2</v>
      </c>
      <c r="E3504" s="117">
        <v>7</v>
      </c>
      <c r="F3504" s="117">
        <v>8.3800000000000008</v>
      </c>
      <c r="G3504" s="117">
        <v>9.84</v>
      </c>
    </row>
    <row r="3505" spans="1:7" x14ac:dyDescent="0.35">
      <c r="A3505" s="117" t="s">
        <v>12019</v>
      </c>
      <c r="B3505" s="117" t="s">
        <v>12020</v>
      </c>
      <c r="C3505" s="117" t="s">
        <v>133</v>
      </c>
      <c r="D3505" s="117">
        <v>2</v>
      </c>
      <c r="E3505" s="117">
        <v>35</v>
      </c>
      <c r="F3505" s="117">
        <v>8.3800000000000008</v>
      </c>
      <c r="G3505" s="117">
        <v>9.84</v>
      </c>
    </row>
    <row r="3506" spans="1:7" x14ac:dyDescent="0.35">
      <c r="A3506" s="468" t="s">
        <v>12021</v>
      </c>
      <c r="B3506" s="468" t="s">
        <v>12022</v>
      </c>
      <c r="C3506" s="468" t="s">
        <v>133</v>
      </c>
      <c r="D3506" s="468">
        <v>1</v>
      </c>
      <c r="E3506" s="468">
        <v>140</v>
      </c>
      <c r="F3506" s="468">
        <v>8.3800000000000008</v>
      </c>
      <c r="G3506" s="468">
        <v>9.84</v>
      </c>
    </row>
    <row r="3507" spans="1:7" x14ac:dyDescent="0.35">
      <c r="A3507" s="468" t="s">
        <v>12023</v>
      </c>
      <c r="B3507" s="468" t="s">
        <v>12024</v>
      </c>
      <c r="C3507" s="468" t="s">
        <v>133</v>
      </c>
      <c r="D3507" s="468">
        <v>2</v>
      </c>
      <c r="E3507" s="468">
        <v>35</v>
      </c>
      <c r="F3507" s="468">
        <v>8.3800000000000008</v>
      </c>
      <c r="G3507" s="468">
        <v>9.84</v>
      </c>
    </row>
    <row r="3508" spans="1:7" x14ac:dyDescent="0.35">
      <c r="A3508" s="468" t="s">
        <v>12025</v>
      </c>
      <c r="B3508" s="468" t="s">
        <v>12026</v>
      </c>
      <c r="C3508" s="468" t="s">
        <v>133</v>
      </c>
      <c r="D3508" s="468">
        <v>2</v>
      </c>
      <c r="E3508" s="468">
        <v>35</v>
      </c>
      <c r="F3508" s="468">
        <v>8.3800000000000008</v>
      </c>
      <c r="G3508" s="468">
        <v>9.84</v>
      </c>
    </row>
    <row r="3509" spans="1:7" x14ac:dyDescent="0.35">
      <c r="A3509" s="468" t="s">
        <v>12027</v>
      </c>
      <c r="B3509" s="468" t="s">
        <v>12028</v>
      </c>
      <c r="C3509" s="468" t="s">
        <v>133</v>
      </c>
      <c r="D3509" s="468">
        <v>2</v>
      </c>
      <c r="E3509" s="468">
        <v>35</v>
      </c>
      <c r="F3509" s="468">
        <v>8.3800000000000008</v>
      </c>
      <c r="G3509" s="468">
        <v>9.84</v>
      </c>
    </row>
    <row r="3510" spans="1:7" x14ac:dyDescent="0.35">
      <c r="A3510" s="468" t="s">
        <v>12029</v>
      </c>
      <c r="B3510" s="468" t="s">
        <v>12030</v>
      </c>
      <c r="C3510" s="468" t="s">
        <v>133</v>
      </c>
      <c r="D3510" s="468">
        <v>2</v>
      </c>
      <c r="E3510" s="468">
        <v>35</v>
      </c>
      <c r="F3510" s="468">
        <v>8.3800000000000008</v>
      </c>
      <c r="G3510" s="468">
        <v>9.84</v>
      </c>
    </row>
    <row r="3511" spans="1:7" x14ac:dyDescent="0.35">
      <c r="A3511" s="468" t="s">
        <v>12031</v>
      </c>
      <c r="B3511" s="468" t="s">
        <v>12032</v>
      </c>
      <c r="C3511" s="468" t="s">
        <v>133</v>
      </c>
      <c r="D3511" s="468">
        <v>2</v>
      </c>
      <c r="E3511" s="468">
        <v>35</v>
      </c>
      <c r="F3511" s="468">
        <v>8.3800000000000008</v>
      </c>
      <c r="G3511" s="468">
        <v>9.84</v>
      </c>
    </row>
    <row r="3512" spans="1:7" x14ac:dyDescent="0.35">
      <c r="A3512" s="468" t="s">
        <v>12033</v>
      </c>
      <c r="B3512" s="468" t="s">
        <v>12034</v>
      </c>
      <c r="C3512" s="468" t="s">
        <v>133</v>
      </c>
      <c r="D3512" s="468">
        <v>1</v>
      </c>
      <c r="E3512" s="468">
        <v>345</v>
      </c>
      <c r="F3512" s="468">
        <v>8.3800000000000008</v>
      </c>
      <c r="G3512" s="468">
        <v>9.84</v>
      </c>
    </row>
    <row r="3513" spans="1:7" x14ac:dyDescent="0.35">
      <c r="A3513" s="468" t="s">
        <v>12035</v>
      </c>
      <c r="B3513" s="468" t="s">
        <v>12036</v>
      </c>
      <c r="C3513" s="468" t="s">
        <v>133</v>
      </c>
      <c r="D3513" s="468">
        <v>2</v>
      </c>
      <c r="E3513" s="468">
        <v>200</v>
      </c>
      <c r="F3513" s="468">
        <v>8.3800000000000008</v>
      </c>
      <c r="G3513" s="468">
        <v>9.84</v>
      </c>
    </row>
    <row r="3514" spans="1:7" x14ac:dyDescent="0.35">
      <c r="A3514" s="468" t="s">
        <v>12037</v>
      </c>
      <c r="B3514" s="468" t="s">
        <v>12038</v>
      </c>
      <c r="C3514" s="468" t="s">
        <v>133</v>
      </c>
      <c r="D3514" s="468">
        <v>1</v>
      </c>
      <c r="E3514" s="468">
        <v>20</v>
      </c>
      <c r="F3514" s="468">
        <v>8.3800000000000008</v>
      </c>
      <c r="G3514" s="468">
        <v>9.84</v>
      </c>
    </row>
    <row r="3515" spans="1:7" x14ac:dyDescent="0.35">
      <c r="A3515" s="468" t="s">
        <v>12039</v>
      </c>
      <c r="B3515" s="468" t="s">
        <v>12040</v>
      </c>
      <c r="C3515" s="468" t="s">
        <v>133</v>
      </c>
      <c r="D3515" s="468">
        <v>1</v>
      </c>
      <c r="E3515" s="468">
        <v>30</v>
      </c>
      <c r="F3515" s="468">
        <v>8.3800000000000008</v>
      </c>
      <c r="G3515" s="468">
        <v>9.84</v>
      </c>
    </row>
    <row r="3516" spans="1:7" x14ac:dyDescent="0.35">
      <c r="A3516" s="468" t="s">
        <v>12041</v>
      </c>
      <c r="B3516" s="468" t="s">
        <v>12042</v>
      </c>
      <c r="C3516" s="468" t="s">
        <v>133</v>
      </c>
      <c r="D3516" s="468">
        <v>1</v>
      </c>
      <c r="E3516" s="468">
        <v>140</v>
      </c>
      <c r="F3516" s="468">
        <v>8.3800000000000008</v>
      </c>
      <c r="G3516" s="468">
        <v>9.84</v>
      </c>
    </row>
    <row r="3517" spans="1:7" x14ac:dyDescent="0.35">
      <c r="A3517" s="468" t="s">
        <v>12043</v>
      </c>
      <c r="B3517" s="468" t="s">
        <v>12044</v>
      </c>
      <c r="C3517" s="468" t="s">
        <v>133</v>
      </c>
      <c r="D3517" s="468">
        <v>1</v>
      </c>
      <c r="E3517" s="468">
        <v>310</v>
      </c>
      <c r="F3517" s="468">
        <v>8.3800000000000008</v>
      </c>
      <c r="G3517" s="468">
        <v>9.84</v>
      </c>
    </row>
    <row r="3518" spans="1:7" x14ac:dyDescent="0.35">
      <c r="A3518" s="468" t="s">
        <v>12045</v>
      </c>
      <c r="B3518" s="468" t="s">
        <v>12046</v>
      </c>
      <c r="C3518" s="468" t="s">
        <v>133</v>
      </c>
      <c r="D3518" s="468">
        <v>1</v>
      </c>
      <c r="E3518" s="468">
        <v>40</v>
      </c>
      <c r="F3518" s="468">
        <v>8.3800000000000008</v>
      </c>
      <c r="G3518" s="468">
        <v>9.84</v>
      </c>
    </row>
    <row r="3519" spans="1:7" x14ac:dyDescent="0.35">
      <c r="A3519" s="468" t="s">
        <v>12047</v>
      </c>
      <c r="B3519" s="468" t="s">
        <v>12048</v>
      </c>
      <c r="C3519" s="468" t="s">
        <v>133</v>
      </c>
      <c r="D3519" s="468">
        <v>1</v>
      </c>
      <c r="E3519" s="468">
        <v>246</v>
      </c>
      <c r="F3519" s="468">
        <v>8.3800000000000008</v>
      </c>
      <c r="G3519" s="468">
        <v>9.84</v>
      </c>
    </row>
    <row r="3520" spans="1:7" x14ac:dyDescent="0.35">
      <c r="A3520" s="468" t="s">
        <v>12049</v>
      </c>
      <c r="B3520" s="468" t="s">
        <v>12050</v>
      </c>
      <c r="C3520" s="468" t="s">
        <v>133</v>
      </c>
      <c r="D3520" s="468">
        <v>2</v>
      </c>
      <c r="E3520" s="468">
        <v>60</v>
      </c>
      <c r="F3520" s="468">
        <v>8.3800000000000008</v>
      </c>
      <c r="G3520" s="468">
        <v>9.84</v>
      </c>
    </row>
    <row r="3521" spans="1:7" x14ac:dyDescent="0.35">
      <c r="A3521" s="468" t="s">
        <v>12051</v>
      </c>
      <c r="B3521" s="468" t="s">
        <v>12052</v>
      </c>
      <c r="C3521" s="468" t="s">
        <v>133</v>
      </c>
      <c r="D3521" s="468">
        <v>2</v>
      </c>
      <c r="E3521" s="468">
        <v>60</v>
      </c>
      <c r="F3521" s="468">
        <v>8.3800000000000008</v>
      </c>
      <c r="G3521" s="468">
        <v>9.84</v>
      </c>
    </row>
    <row r="3522" spans="1:7" x14ac:dyDescent="0.35">
      <c r="A3522" s="468" t="s">
        <v>12053</v>
      </c>
      <c r="B3522" s="468" t="s">
        <v>12054</v>
      </c>
      <c r="C3522" s="468" t="s">
        <v>133</v>
      </c>
      <c r="D3522" s="468">
        <v>2</v>
      </c>
      <c r="E3522" s="468">
        <v>50</v>
      </c>
      <c r="F3522" s="468">
        <v>8.3800000000000008</v>
      </c>
      <c r="G3522" s="468">
        <v>9.84</v>
      </c>
    </row>
    <row r="3523" spans="1:7" x14ac:dyDescent="0.35">
      <c r="A3523" s="468" t="s">
        <v>12055</v>
      </c>
      <c r="B3523" s="468" t="s">
        <v>12056</v>
      </c>
      <c r="C3523" s="468" t="s">
        <v>133</v>
      </c>
      <c r="D3523" s="468">
        <v>2</v>
      </c>
      <c r="E3523" s="468">
        <v>180</v>
      </c>
      <c r="F3523" s="468">
        <v>8.3800000000000008</v>
      </c>
      <c r="G3523" s="468">
        <v>9.84</v>
      </c>
    </row>
    <row r="3524" spans="1:7" x14ac:dyDescent="0.35">
      <c r="A3524" s="468" t="s">
        <v>12057</v>
      </c>
      <c r="B3524" s="468" t="s">
        <v>12058</v>
      </c>
      <c r="C3524" s="468" t="s">
        <v>133</v>
      </c>
      <c r="D3524" s="468">
        <v>3</v>
      </c>
      <c r="E3524" s="468">
        <v>80</v>
      </c>
      <c r="F3524" s="468">
        <v>8.3800000000000008</v>
      </c>
      <c r="G3524" s="468">
        <v>9.84</v>
      </c>
    </row>
    <row r="3525" spans="1:7" x14ac:dyDescent="0.35">
      <c r="A3525" s="468" t="s">
        <v>12059</v>
      </c>
      <c r="B3525" s="468" t="s">
        <v>12060</v>
      </c>
      <c r="C3525" s="468" t="s">
        <v>133</v>
      </c>
      <c r="D3525" s="468">
        <v>3</v>
      </c>
      <c r="E3525" s="468">
        <v>40</v>
      </c>
      <c r="F3525" s="468">
        <v>8.3800000000000008</v>
      </c>
      <c r="G3525" s="468">
        <v>9.84</v>
      </c>
    </row>
    <row r="3526" spans="1:7" x14ac:dyDescent="0.35">
      <c r="A3526" s="468" t="s">
        <v>12061</v>
      </c>
      <c r="B3526" s="468" t="s">
        <v>12062</v>
      </c>
      <c r="C3526" s="468" t="s">
        <v>133</v>
      </c>
      <c r="D3526" s="468">
        <v>2</v>
      </c>
      <c r="E3526" s="468">
        <v>24</v>
      </c>
      <c r="F3526" s="468">
        <v>8.3800000000000008</v>
      </c>
      <c r="G3526" s="468">
        <v>9.84</v>
      </c>
    </row>
    <row r="3527" spans="1:7" x14ac:dyDescent="0.35">
      <c r="A3527" s="468" t="s">
        <v>12063</v>
      </c>
      <c r="B3527" s="468" t="s">
        <v>12064</v>
      </c>
      <c r="C3527" s="468" t="s">
        <v>133</v>
      </c>
      <c r="D3527" s="468">
        <v>1</v>
      </c>
      <c r="E3527" s="468">
        <v>125</v>
      </c>
      <c r="F3527" s="468">
        <v>8.3800000000000008</v>
      </c>
      <c r="G3527" s="468">
        <v>9.84</v>
      </c>
    </row>
    <row r="3528" spans="1:7" x14ac:dyDescent="0.35">
      <c r="A3528" s="468" t="s">
        <v>12065</v>
      </c>
      <c r="B3528" s="468" t="s">
        <v>12066</v>
      </c>
      <c r="C3528" s="468" t="s">
        <v>133</v>
      </c>
      <c r="D3528" s="468">
        <v>2</v>
      </c>
      <c r="E3528" s="468">
        <v>150</v>
      </c>
      <c r="F3528" s="468">
        <v>8.3800000000000008</v>
      </c>
      <c r="G3528" s="468">
        <v>9.84</v>
      </c>
    </row>
    <row r="3529" spans="1:7" x14ac:dyDescent="0.35">
      <c r="A3529" s="468" t="s">
        <v>12067</v>
      </c>
      <c r="B3529" s="468" t="s">
        <v>12068</v>
      </c>
      <c r="C3529" s="468" t="s">
        <v>133</v>
      </c>
      <c r="D3529" s="468">
        <v>2</v>
      </c>
      <c r="E3529" s="468">
        <v>14</v>
      </c>
      <c r="F3529" s="468">
        <v>8.3800000000000008</v>
      </c>
      <c r="G3529" s="468">
        <v>9.84</v>
      </c>
    </row>
    <row r="3530" spans="1:7" x14ac:dyDescent="0.35">
      <c r="A3530" s="468" t="s">
        <v>12069</v>
      </c>
      <c r="B3530" s="468" t="s">
        <v>12070</v>
      </c>
      <c r="C3530" s="468" t="s">
        <v>133</v>
      </c>
      <c r="D3530" s="468">
        <v>2</v>
      </c>
      <c r="E3530" s="468">
        <v>90</v>
      </c>
      <c r="F3530" s="468">
        <v>8.3800000000000008</v>
      </c>
      <c r="G3530" s="468">
        <v>9.84</v>
      </c>
    </row>
    <row r="3531" spans="1:7" x14ac:dyDescent="0.35">
      <c r="A3531" s="468" t="s">
        <v>12071</v>
      </c>
      <c r="B3531" s="468" t="s">
        <v>12072</v>
      </c>
      <c r="C3531" s="468" t="s">
        <v>133</v>
      </c>
      <c r="D3531" s="468">
        <v>1</v>
      </c>
      <c r="E3531" s="468">
        <v>720</v>
      </c>
      <c r="F3531" s="468">
        <v>8.3800000000000008</v>
      </c>
      <c r="G3531" s="468">
        <v>9.84</v>
      </c>
    </row>
    <row r="3532" spans="1:7" x14ac:dyDescent="0.35">
      <c r="A3532" s="468" t="s">
        <v>12073</v>
      </c>
      <c r="B3532" s="468" t="s">
        <v>12074</v>
      </c>
      <c r="C3532" s="468" t="s">
        <v>133</v>
      </c>
      <c r="D3532" s="468">
        <v>3</v>
      </c>
      <c r="E3532" s="468">
        <v>120</v>
      </c>
      <c r="F3532" s="468">
        <v>8.3800000000000008</v>
      </c>
      <c r="G3532" s="468">
        <v>9.84</v>
      </c>
    </row>
    <row r="3533" spans="1:7" x14ac:dyDescent="0.35">
      <c r="A3533" s="468" t="s">
        <v>12075</v>
      </c>
      <c r="B3533" s="468" t="s">
        <v>12076</v>
      </c>
      <c r="C3533" s="468" t="s">
        <v>133</v>
      </c>
      <c r="D3533" s="468">
        <v>2</v>
      </c>
      <c r="E3533" s="468">
        <v>20</v>
      </c>
      <c r="F3533" s="468">
        <v>8.3800000000000008</v>
      </c>
      <c r="G3533" s="468">
        <v>9.84</v>
      </c>
    </row>
    <row r="3534" spans="1:7" x14ac:dyDescent="0.35">
      <c r="A3534" s="468" t="s">
        <v>12077</v>
      </c>
      <c r="B3534" s="468" t="s">
        <v>12078</v>
      </c>
      <c r="C3534" s="468" t="s">
        <v>133</v>
      </c>
      <c r="D3534" s="468">
        <v>3</v>
      </c>
      <c r="E3534" s="468">
        <v>143</v>
      </c>
      <c r="F3534" s="468">
        <v>8.3800000000000008</v>
      </c>
      <c r="G3534" s="468">
        <v>9.84</v>
      </c>
    </row>
    <row r="3535" spans="1:7" x14ac:dyDescent="0.35">
      <c r="A3535" s="468" t="s">
        <v>12079</v>
      </c>
      <c r="B3535" s="468" t="s">
        <v>12080</v>
      </c>
      <c r="C3535" s="468" t="s">
        <v>133</v>
      </c>
      <c r="D3535" s="468">
        <v>1</v>
      </c>
      <c r="E3535" s="468">
        <v>4</v>
      </c>
      <c r="F3535" s="468">
        <v>8.3800000000000008</v>
      </c>
      <c r="G3535" s="468">
        <v>9.84</v>
      </c>
    </row>
    <row r="3536" spans="1:7" x14ac:dyDescent="0.35">
      <c r="A3536" s="468" t="s">
        <v>12081</v>
      </c>
      <c r="B3536" s="468" t="s">
        <v>12082</v>
      </c>
      <c r="C3536" s="468" t="s">
        <v>133</v>
      </c>
      <c r="D3536" s="468">
        <v>1</v>
      </c>
      <c r="E3536" s="468">
        <v>8</v>
      </c>
      <c r="F3536" s="468">
        <v>8.3800000000000008</v>
      </c>
      <c r="G3536" s="468">
        <v>9.84</v>
      </c>
    </row>
    <row r="3537" spans="1:7" x14ac:dyDescent="0.35">
      <c r="A3537" s="468" t="s">
        <v>12083</v>
      </c>
      <c r="B3537" s="468" t="s">
        <v>12084</v>
      </c>
      <c r="C3537" s="468" t="s">
        <v>133</v>
      </c>
      <c r="D3537" s="468">
        <v>3</v>
      </c>
      <c r="E3537" s="468">
        <v>60</v>
      </c>
      <c r="F3537" s="468">
        <v>8.3800000000000008</v>
      </c>
      <c r="G3537" s="468">
        <v>9.84</v>
      </c>
    </row>
    <row r="3538" spans="1:7" x14ac:dyDescent="0.35">
      <c r="A3538" s="468" t="s">
        <v>12085</v>
      </c>
      <c r="B3538" s="468" t="s">
        <v>12086</v>
      </c>
      <c r="C3538" s="468" t="s">
        <v>133</v>
      </c>
      <c r="D3538" s="468">
        <v>3</v>
      </c>
      <c r="E3538" s="468">
        <v>16</v>
      </c>
      <c r="F3538" s="468">
        <v>8.3800000000000008</v>
      </c>
      <c r="G3538" s="468">
        <v>9.84</v>
      </c>
    </row>
    <row r="3539" spans="1:7" x14ac:dyDescent="0.35">
      <c r="A3539" s="468" t="s">
        <v>12087</v>
      </c>
      <c r="B3539" s="468" t="s">
        <v>12088</v>
      </c>
      <c r="C3539" s="468" t="s">
        <v>133</v>
      </c>
      <c r="D3539" s="468">
        <v>3</v>
      </c>
      <c r="E3539" s="468">
        <v>16</v>
      </c>
      <c r="F3539" s="468">
        <v>8.3800000000000008</v>
      </c>
      <c r="G3539" s="468">
        <v>9.84</v>
      </c>
    </row>
    <row r="3540" spans="1:7" x14ac:dyDescent="0.35">
      <c r="A3540" s="468" t="s">
        <v>12089</v>
      </c>
      <c r="B3540" s="468" t="s">
        <v>12090</v>
      </c>
      <c r="C3540" s="468" t="s">
        <v>133</v>
      </c>
      <c r="D3540" s="468">
        <v>2</v>
      </c>
      <c r="E3540" s="468">
        <v>6</v>
      </c>
      <c r="F3540" s="468">
        <v>8.3800000000000008</v>
      </c>
      <c r="G3540" s="468">
        <v>9.84</v>
      </c>
    </row>
    <row r="3541" spans="1:7" x14ac:dyDescent="0.35">
      <c r="A3541" s="468" t="s">
        <v>12091</v>
      </c>
      <c r="B3541" s="468" t="s">
        <v>12092</v>
      </c>
      <c r="C3541" s="468" t="s">
        <v>133</v>
      </c>
      <c r="D3541" s="468">
        <v>2</v>
      </c>
      <c r="E3541" s="468">
        <v>16</v>
      </c>
      <c r="F3541" s="468">
        <v>8.3800000000000008</v>
      </c>
      <c r="G3541" s="468">
        <v>9.84</v>
      </c>
    </row>
    <row r="3542" spans="1:7" x14ac:dyDescent="0.35">
      <c r="A3542" s="468" t="s">
        <v>12093</v>
      </c>
      <c r="B3542" s="468" t="s">
        <v>12094</v>
      </c>
      <c r="C3542" s="468" t="s">
        <v>133</v>
      </c>
      <c r="D3542" s="468">
        <v>3</v>
      </c>
      <c r="E3542" s="468">
        <v>16</v>
      </c>
      <c r="F3542" s="468">
        <v>8.3800000000000008</v>
      </c>
      <c r="G3542" s="468">
        <v>9.84</v>
      </c>
    </row>
    <row r="3543" spans="1:7" x14ac:dyDescent="0.35">
      <c r="A3543" s="468" t="s">
        <v>12095</v>
      </c>
      <c r="B3543" s="468" t="s">
        <v>12096</v>
      </c>
      <c r="C3543" s="468" t="s">
        <v>133</v>
      </c>
      <c r="D3543" s="468">
        <v>3</v>
      </c>
      <c r="E3543" s="468">
        <v>12</v>
      </c>
      <c r="F3543" s="468">
        <v>8.3800000000000008</v>
      </c>
      <c r="G3543" s="468">
        <v>9.84</v>
      </c>
    </row>
    <row r="3544" spans="1:7" x14ac:dyDescent="0.35">
      <c r="A3544" s="468" t="s">
        <v>12097</v>
      </c>
      <c r="B3544" s="468" t="s">
        <v>12098</v>
      </c>
      <c r="C3544" s="468" t="s">
        <v>133</v>
      </c>
      <c r="D3544" s="468">
        <v>3</v>
      </c>
      <c r="E3544" s="468">
        <v>26</v>
      </c>
      <c r="F3544" s="468">
        <v>8.3800000000000008</v>
      </c>
      <c r="G3544" s="468">
        <v>9.84</v>
      </c>
    </row>
    <row r="3545" spans="1:7" x14ac:dyDescent="0.35">
      <c r="A3545" s="468" t="s">
        <v>12099</v>
      </c>
      <c r="B3545" s="468" t="s">
        <v>12098</v>
      </c>
      <c r="C3545" s="468" t="s">
        <v>133</v>
      </c>
      <c r="D3545" s="468">
        <v>2</v>
      </c>
      <c r="E3545" s="468">
        <v>500</v>
      </c>
      <c r="F3545" s="468">
        <v>8.3800000000000008</v>
      </c>
      <c r="G3545" s="468">
        <v>9.84</v>
      </c>
    </row>
    <row r="3546" spans="1:7" x14ac:dyDescent="0.35">
      <c r="A3546" s="468" t="s">
        <v>12100</v>
      </c>
      <c r="B3546" s="468" t="s">
        <v>12113</v>
      </c>
      <c r="C3546" s="468" t="s">
        <v>133</v>
      </c>
      <c r="D3546" s="468">
        <v>2</v>
      </c>
      <c r="E3546" s="468">
        <v>56</v>
      </c>
      <c r="F3546" s="468">
        <v>8.3800000000000008</v>
      </c>
      <c r="G3546" s="468">
        <v>9.84</v>
      </c>
    </row>
    <row r="3547" spans="1:7" x14ac:dyDescent="0.35">
      <c r="A3547" s="468" t="s">
        <v>12101</v>
      </c>
      <c r="B3547" s="468" t="s">
        <v>12102</v>
      </c>
      <c r="C3547" s="468" t="s">
        <v>133</v>
      </c>
      <c r="D3547" s="468">
        <v>2</v>
      </c>
      <c r="E3547" s="468">
        <v>120</v>
      </c>
      <c r="F3547" s="468">
        <v>8.3800000000000008</v>
      </c>
      <c r="G3547" s="468">
        <v>9.84</v>
      </c>
    </row>
    <row r="3548" spans="1:7" x14ac:dyDescent="0.35">
      <c r="A3548" s="468" t="s">
        <v>12103</v>
      </c>
      <c r="B3548" s="468" t="s">
        <v>12104</v>
      </c>
      <c r="C3548" s="468" t="s">
        <v>133</v>
      </c>
      <c r="D3548" s="468">
        <v>2</v>
      </c>
      <c r="E3548" s="468">
        <v>135</v>
      </c>
      <c r="F3548" s="468">
        <v>8.3800000000000008</v>
      </c>
      <c r="G3548" s="468">
        <v>9.84</v>
      </c>
    </row>
    <row r="3549" spans="1:7" x14ac:dyDescent="0.35">
      <c r="A3549" s="468" t="s">
        <v>12105</v>
      </c>
      <c r="B3549" s="468" t="s">
        <v>12106</v>
      </c>
      <c r="C3549" s="468" t="s">
        <v>133</v>
      </c>
      <c r="D3549" s="468">
        <v>1</v>
      </c>
      <c r="E3549" s="468">
        <v>35</v>
      </c>
      <c r="F3549" s="468">
        <v>8.3800000000000008</v>
      </c>
      <c r="G3549" s="468">
        <v>9.84</v>
      </c>
    </row>
    <row r="3550" spans="1:7" x14ac:dyDescent="0.35">
      <c r="A3550" s="551" t="s">
        <v>22563</v>
      </c>
      <c r="B3550" s="551" t="s">
        <v>22564</v>
      </c>
      <c r="C3550" s="468" t="s">
        <v>133</v>
      </c>
      <c r="D3550" s="551">
        <v>1</v>
      </c>
      <c r="E3550" s="551">
        <v>240</v>
      </c>
      <c r="F3550" s="468">
        <v>8.3800000000000008</v>
      </c>
      <c r="G3550" s="468">
        <v>9.84</v>
      </c>
    </row>
    <row r="3551" spans="1:7" x14ac:dyDescent="0.35">
      <c r="A3551" s="468" t="s">
        <v>12107</v>
      </c>
      <c r="B3551" s="468" t="s">
        <v>12108</v>
      </c>
      <c r="C3551" s="468" t="s">
        <v>134</v>
      </c>
      <c r="D3551" s="468">
        <v>3</v>
      </c>
      <c r="E3551" s="468">
        <v>40</v>
      </c>
      <c r="F3551" s="468">
        <v>8.0500000000000007</v>
      </c>
      <c r="G3551" s="468">
        <v>9.68</v>
      </c>
    </row>
    <row r="3552" spans="1:7" x14ac:dyDescent="0.35">
      <c r="A3552" s="468" t="s">
        <v>12109</v>
      </c>
      <c r="B3552" s="468" t="s">
        <v>12110</v>
      </c>
      <c r="C3552" s="468" t="s">
        <v>134</v>
      </c>
      <c r="D3552" s="468">
        <v>1</v>
      </c>
      <c r="E3552" s="468">
        <v>150</v>
      </c>
      <c r="F3552" s="468">
        <v>8.0500000000000007</v>
      </c>
      <c r="G3552" s="468">
        <v>9.68</v>
      </c>
    </row>
    <row r="3553" spans="1:7" x14ac:dyDescent="0.35">
      <c r="A3553" s="468" t="s">
        <v>12111</v>
      </c>
      <c r="B3553" s="468" t="s">
        <v>12112</v>
      </c>
      <c r="C3553" s="468" t="s">
        <v>134</v>
      </c>
      <c r="D3553" s="468">
        <v>1</v>
      </c>
      <c r="E3553" s="468">
        <v>65</v>
      </c>
      <c r="F3553" s="468">
        <v>8.0500000000000007</v>
      </c>
      <c r="G3553" s="468">
        <v>9.68</v>
      </c>
    </row>
    <row r="3554" spans="1:7" x14ac:dyDescent="0.35">
      <c r="A3554" s="552"/>
      <c r="B3554" s="552"/>
      <c r="C3554" s="552"/>
      <c r="D3554" s="552"/>
      <c r="E3554" s="552"/>
      <c r="F3554" s="552"/>
      <c r="G3554" s="552"/>
    </row>
    <row r="3555" spans="1:7" x14ac:dyDescent="0.35">
      <c r="A3555" s="552"/>
      <c r="B3555" s="552"/>
      <c r="C3555" s="552"/>
      <c r="D3555" s="552"/>
      <c r="E3555" s="552"/>
      <c r="F3555" s="552"/>
      <c r="G3555" s="552"/>
    </row>
    <row r="3556" spans="1:7" x14ac:dyDescent="0.35">
      <c r="A3556" s="552"/>
      <c r="B3556" s="552"/>
      <c r="C3556" s="552"/>
      <c r="D3556" s="552"/>
      <c r="E3556" s="552"/>
      <c r="F3556" s="552"/>
      <c r="G3556" s="552"/>
    </row>
    <row r="3557" spans="1:7" x14ac:dyDescent="0.35">
      <c r="A3557" s="552"/>
      <c r="B3557" s="552"/>
      <c r="C3557" s="552"/>
      <c r="D3557" s="552"/>
      <c r="E3557" s="552"/>
      <c r="F3557" s="552"/>
      <c r="G3557" s="552"/>
    </row>
    <row r="3558" spans="1:7" x14ac:dyDescent="0.35">
      <c r="A3558" s="552"/>
      <c r="B3558" s="552"/>
      <c r="C3558" s="552"/>
      <c r="D3558" s="552"/>
      <c r="E3558" s="552"/>
      <c r="F3558" s="552"/>
      <c r="G3558" s="552"/>
    </row>
    <row r="3559" spans="1:7" x14ac:dyDescent="0.35">
      <c r="A3559" s="552"/>
      <c r="B3559" s="552"/>
      <c r="C3559" s="552"/>
      <c r="D3559" s="552"/>
      <c r="E3559" s="552"/>
      <c r="F3559" s="552"/>
      <c r="G3559" s="552"/>
    </row>
    <row r="3560" spans="1:7" x14ac:dyDescent="0.35">
      <c r="A3560" s="552"/>
      <c r="B3560" s="552"/>
      <c r="C3560" s="552"/>
      <c r="D3560" s="552"/>
      <c r="E3560" s="552"/>
      <c r="F3560" s="552"/>
      <c r="G3560" s="552"/>
    </row>
    <row r="3561" spans="1:7" x14ac:dyDescent="0.35">
      <c r="A3561" s="552"/>
      <c r="B3561" s="552"/>
      <c r="C3561" s="552"/>
      <c r="D3561" s="552"/>
      <c r="E3561" s="552"/>
      <c r="F3561" s="552"/>
      <c r="G3561" s="552"/>
    </row>
    <row r="3562" spans="1:7" x14ac:dyDescent="0.35">
      <c r="A3562" s="552"/>
      <c r="B3562" s="552"/>
      <c r="C3562" s="552"/>
      <c r="D3562" s="552"/>
      <c r="E3562" s="552"/>
      <c r="F3562" s="552"/>
      <c r="G3562" s="552"/>
    </row>
    <row r="3563" spans="1:7" x14ac:dyDescent="0.35">
      <c r="A3563" s="552"/>
      <c r="B3563" s="552"/>
      <c r="C3563" s="552"/>
      <c r="D3563" s="552"/>
      <c r="E3563" s="552"/>
      <c r="F3563" s="552"/>
      <c r="G3563" s="552"/>
    </row>
    <row r="3564" spans="1:7" x14ac:dyDescent="0.35">
      <c r="A3564" s="552"/>
      <c r="B3564" s="552"/>
      <c r="C3564" s="552"/>
      <c r="D3564" s="552"/>
      <c r="E3564" s="552"/>
      <c r="F3564" s="552"/>
      <c r="G3564" s="552"/>
    </row>
    <row r="3565" spans="1:7" x14ac:dyDescent="0.35">
      <c r="A3565" s="552"/>
      <c r="B3565" s="552"/>
      <c r="C3565" s="552"/>
      <c r="D3565" s="552"/>
      <c r="E3565" s="552"/>
      <c r="F3565" s="552"/>
      <c r="G3565" s="552"/>
    </row>
    <row r="3566" spans="1:7" x14ac:dyDescent="0.35">
      <c r="A3566" s="552"/>
      <c r="B3566" s="552"/>
      <c r="C3566" s="552"/>
      <c r="D3566" s="552"/>
      <c r="E3566" s="552"/>
      <c r="F3566" s="552"/>
      <c r="G3566" s="552"/>
    </row>
    <row r="3567" spans="1:7" x14ac:dyDescent="0.35">
      <c r="A3567" s="552"/>
      <c r="B3567" s="552"/>
      <c r="C3567" s="552"/>
      <c r="D3567" s="552"/>
      <c r="E3567" s="552"/>
      <c r="F3567" s="552"/>
      <c r="G3567" s="552"/>
    </row>
    <row r="3568" spans="1:7" x14ac:dyDescent="0.35">
      <c r="A3568" s="552"/>
      <c r="B3568" s="552"/>
      <c r="C3568" s="552"/>
      <c r="D3568" s="552"/>
      <c r="E3568" s="552"/>
      <c r="F3568" s="552"/>
      <c r="G3568" s="552"/>
    </row>
    <row r="3569" spans="1:7" x14ac:dyDescent="0.35">
      <c r="A3569" s="552"/>
      <c r="B3569" s="552"/>
      <c r="C3569" s="552"/>
      <c r="D3569" s="552"/>
      <c r="E3569" s="552"/>
      <c r="F3569" s="552"/>
      <c r="G3569" s="552"/>
    </row>
    <row r="3570" spans="1:7" x14ac:dyDescent="0.35">
      <c r="A3570" s="552"/>
      <c r="B3570" s="552"/>
      <c r="C3570" s="552"/>
      <c r="D3570" s="552"/>
      <c r="E3570" s="552"/>
      <c r="F3570" s="552"/>
      <c r="G3570" s="552"/>
    </row>
    <row r="3571" spans="1:7" x14ac:dyDescent="0.35">
      <c r="A3571" s="552"/>
      <c r="B3571" s="552"/>
      <c r="C3571" s="552"/>
      <c r="D3571" s="552"/>
      <c r="E3571" s="552"/>
      <c r="F3571" s="552"/>
      <c r="G3571" s="552"/>
    </row>
    <row r="3572" spans="1:7" x14ac:dyDescent="0.35">
      <c r="A3572" s="552"/>
      <c r="B3572" s="552"/>
      <c r="C3572" s="552"/>
      <c r="D3572" s="552"/>
      <c r="E3572" s="552"/>
      <c r="F3572" s="552"/>
      <c r="G3572" s="552"/>
    </row>
    <row r="3573" spans="1:7" x14ac:dyDescent="0.35">
      <c r="A3573" s="552"/>
      <c r="B3573" s="552"/>
      <c r="C3573" s="552"/>
      <c r="D3573" s="552"/>
      <c r="E3573" s="552"/>
      <c r="F3573" s="552"/>
      <c r="G3573" s="552"/>
    </row>
    <row r="3574" spans="1:7" x14ac:dyDescent="0.35">
      <c r="A3574" s="552"/>
      <c r="B3574" s="552"/>
      <c r="C3574" s="552"/>
      <c r="D3574" s="552"/>
      <c r="E3574" s="552"/>
      <c r="F3574" s="552"/>
      <c r="G3574" s="552"/>
    </row>
    <row r="3575" spans="1:7" x14ac:dyDescent="0.35">
      <c r="A3575" s="552"/>
      <c r="B3575" s="552"/>
      <c r="C3575" s="552"/>
      <c r="D3575" s="552"/>
      <c r="E3575" s="552"/>
      <c r="F3575" s="552"/>
      <c r="G3575" s="552"/>
    </row>
    <row r="3576" spans="1:7" x14ac:dyDescent="0.35">
      <c r="A3576" s="552"/>
      <c r="B3576" s="552"/>
      <c r="C3576" s="552"/>
      <c r="D3576" s="552"/>
      <c r="E3576" s="552"/>
      <c r="F3576" s="552"/>
      <c r="G3576" s="552"/>
    </row>
    <row r="3577" spans="1:7" x14ac:dyDescent="0.35">
      <c r="A3577" s="552"/>
      <c r="B3577" s="552"/>
      <c r="C3577" s="552"/>
      <c r="D3577" s="552"/>
      <c r="E3577" s="552"/>
      <c r="F3577" s="552"/>
      <c r="G3577" s="552"/>
    </row>
    <row r="3578" spans="1:7" x14ac:dyDescent="0.35">
      <c r="A3578" s="552"/>
      <c r="B3578" s="552"/>
      <c r="C3578" s="552"/>
      <c r="D3578" s="552"/>
      <c r="E3578" s="552"/>
      <c r="F3578" s="552"/>
      <c r="G3578" s="552"/>
    </row>
    <row r="3579" spans="1:7" x14ac:dyDescent="0.35">
      <c r="A3579" s="552"/>
      <c r="B3579" s="552"/>
      <c r="C3579" s="552"/>
      <c r="D3579" s="552"/>
      <c r="E3579" s="552"/>
      <c r="F3579" s="552"/>
      <c r="G3579" s="552"/>
    </row>
    <row r="3580" spans="1:7" x14ac:dyDescent="0.35">
      <c r="A3580" s="552"/>
      <c r="B3580" s="552"/>
      <c r="C3580" s="552"/>
      <c r="D3580" s="552"/>
      <c r="E3580" s="552"/>
      <c r="F3580" s="552"/>
      <c r="G3580" s="552"/>
    </row>
    <row r="3581" spans="1:7" x14ac:dyDescent="0.35">
      <c r="A3581" s="552"/>
      <c r="B3581" s="552"/>
      <c r="C3581" s="552"/>
      <c r="D3581" s="552"/>
      <c r="E3581" s="552"/>
      <c r="F3581" s="552"/>
      <c r="G3581" s="552"/>
    </row>
    <row r="3582" spans="1:7" x14ac:dyDescent="0.35">
      <c r="A3582" s="552"/>
      <c r="B3582" s="552"/>
      <c r="C3582" s="552"/>
      <c r="D3582" s="552"/>
      <c r="E3582" s="552"/>
      <c r="F3582" s="552"/>
      <c r="G3582" s="552"/>
    </row>
    <row r="3583" spans="1:7" x14ac:dyDescent="0.35">
      <c r="A3583" s="552"/>
      <c r="B3583" s="552"/>
      <c r="C3583" s="552"/>
      <c r="D3583" s="552"/>
      <c r="E3583" s="552"/>
      <c r="F3583" s="552"/>
      <c r="G3583" s="552"/>
    </row>
    <row r="3584" spans="1:7" x14ac:dyDescent="0.35">
      <c r="A3584" s="552"/>
      <c r="B3584" s="552"/>
      <c r="C3584" s="552"/>
      <c r="D3584" s="552"/>
      <c r="E3584" s="552"/>
      <c r="F3584" s="552"/>
      <c r="G3584" s="552"/>
    </row>
    <row r="3585" spans="1:7" x14ac:dyDescent="0.35">
      <c r="A3585" s="552"/>
      <c r="B3585" s="552"/>
      <c r="C3585" s="552"/>
      <c r="D3585" s="552"/>
      <c r="E3585" s="552"/>
      <c r="F3585" s="552"/>
      <c r="G3585" s="552"/>
    </row>
    <row r="3586" spans="1:7" x14ac:dyDescent="0.35">
      <c r="A3586" s="552"/>
      <c r="B3586" s="552"/>
      <c r="C3586" s="552"/>
      <c r="D3586" s="552"/>
      <c r="E3586" s="552"/>
      <c r="F3586" s="552"/>
      <c r="G3586" s="552"/>
    </row>
  </sheetData>
  <autoFilter ref="A1:G3516" xr:uid="{00000000-0009-0000-0000-000009000000}"/>
  <sortState xmlns:xlrd2="http://schemas.microsoft.com/office/spreadsheetml/2017/richdata2" ref="A2:G3582">
    <sortCondition ref="A3498:A3582"/>
  </sortState>
  <conditionalFormatting sqref="A1">
    <cfRule type="duplicateValues" dxfId="22" priority="7"/>
  </conditionalFormatting>
  <conditionalFormatting sqref="A2:A3553">
    <cfRule type="duplicateValues" dxfId="21" priority="1"/>
  </conditionalFormatting>
  <conditionalFormatting sqref="A3488:A3553">
    <cfRule type="duplicateValues" dxfId="20" priority="6"/>
  </conditionalFormatting>
  <conditionalFormatting sqref="A3506:A3553">
    <cfRule type="duplicateValues" dxfId="19" priority="5"/>
  </conditionalFormatting>
  <conditionalFormatting sqref="A3554:A3582">
    <cfRule type="duplicateValues" dxfId="18" priority="15"/>
    <cfRule type="duplicateValues" dxfId="17" priority="27"/>
  </conditionalFormatting>
  <conditionalFormatting sqref="B698:B728">
    <cfRule type="duplicateValues" dxfId="16" priority="3"/>
  </conditionalFormatting>
  <conditionalFormatting sqref="B1122:B1379">
    <cfRule type="duplicateValues" dxfId="15" priority="2"/>
  </conditionalFormatting>
  <conditionalFormatting sqref="B3488:B3505">
    <cfRule type="duplicateValues" dxfId="14" priority="4"/>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38ED5-F324-4661-88BF-E8B0159022C9}">
  <dimension ref="A1:G2140"/>
  <sheetViews>
    <sheetView zoomScale="60" zoomScaleNormal="60" workbookViewId="0">
      <selection activeCell="R2137" sqref="R2137"/>
    </sheetView>
  </sheetViews>
  <sheetFormatPr defaultColWidth="8.7265625" defaultRowHeight="14.5" x14ac:dyDescent="0.35"/>
  <cols>
    <col min="1" max="1" width="17.81640625" style="117" customWidth="1"/>
    <col min="2" max="2" width="66.26953125" style="117" customWidth="1"/>
    <col min="3" max="3" width="26.453125" style="117" customWidth="1"/>
    <col min="4" max="4" width="20.453125" style="117" customWidth="1"/>
    <col min="5" max="5" width="8.7265625" style="117"/>
    <col min="6" max="6" width="13" style="117" customWidth="1"/>
    <col min="7" max="7" width="13.453125" style="117" customWidth="1"/>
    <col min="8" max="16384" width="8.7265625" style="117"/>
  </cols>
  <sheetData>
    <row r="1" spans="1:7" ht="29" x14ac:dyDescent="0.35">
      <c r="A1" s="115" t="s">
        <v>36</v>
      </c>
      <c r="B1" s="115" t="s">
        <v>37</v>
      </c>
      <c r="C1" s="115" t="s">
        <v>38</v>
      </c>
      <c r="D1" s="115" t="s">
        <v>39</v>
      </c>
      <c r="E1" s="116" t="s">
        <v>5203</v>
      </c>
      <c r="F1" s="185" t="s">
        <v>12150</v>
      </c>
      <c r="G1" s="185" t="s">
        <v>42</v>
      </c>
    </row>
    <row r="2" spans="1:7" x14ac:dyDescent="0.35">
      <c r="A2" s="117" t="s">
        <v>5205</v>
      </c>
      <c r="B2" s="117" t="s">
        <v>5206</v>
      </c>
      <c r="C2" s="117" t="s">
        <v>110</v>
      </c>
      <c r="D2" s="117">
        <v>1</v>
      </c>
      <c r="E2" s="117">
        <v>15</v>
      </c>
      <c r="F2" s="117">
        <v>7.59</v>
      </c>
      <c r="G2" s="117">
        <v>8.94</v>
      </c>
    </row>
    <row r="3" spans="1:7" x14ac:dyDescent="0.35">
      <c r="A3" s="117" t="s">
        <v>5209</v>
      </c>
      <c r="B3" s="117" t="s">
        <v>5210</v>
      </c>
      <c r="C3" s="117" t="s">
        <v>110</v>
      </c>
      <c r="D3" s="117">
        <v>1</v>
      </c>
      <c r="E3" s="117">
        <v>30</v>
      </c>
      <c r="F3" s="117">
        <v>7.59</v>
      </c>
      <c r="G3" s="117">
        <v>8.94</v>
      </c>
    </row>
    <row r="4" spans="1:7" x14ac:dyDescent="0.35">
      <c r="A4" s="117" t="s">
        <v>5211</v>
      </c>
      <c r="B4" s="117" t="s">
        <v>5212</v>
      </c>
      <c r="C4" s="117" t="s">
        <v>110</v>
      </c>
      <c r="D4" s="117">
        <v>1</v>
      </c>
      <c r="E4" s="117">
        <v>20</v>
      </c>
      <c r="F4" s="117">
        <v>7.59</v>
      </c>
      <c r="G4" s="117">
        <v>8.94</v>
      </c>
    </row>
    <row r="5" spans="1:7" x14ac:dyDescent="0.35">
      <c r="A5" s="117" t="s">
        <v>5213</v>
      </c>
      <c r="B5" s="117" t="s">
        <v>5214</v>
      </c>
      <c r="C5" s="117" t="s">
        <v>110</v>
      </c>
      <c r="D5" s="117">
        <v>1</v>
      </c>
      <c r="E5" s="117">
        <v>50</v>
      </c>
      <c r="F5" s="117">
        <v>7.59</v>
      </c>
      <c r="G5" s="117">
        <v>8.94</v>
      </c>
    </row>
    <row r="6" spans="1:7" x14ac:dyDescent="0.35">
      <c r="A6" s="117" t="s">
        <v>5215</v>
      </c>
      <c r="B6" s="117" t="s">
        <v>5216</v>
      </c>
      <c r="C6" s="117" t="s">
        <v>110</v>
      </c>
      <c r="D6" s="117">
        <v>1</v>
      </c>
      <c r="E6" s="117">
        <v>60</v>
      </c>
      <c r="F6" s="117">
        <v>7.59</v>
      </c>
      <c r="G6" s="117">
        <v>8.94</v>
      </c>
    </row>
    <row r="7" spans="1:7" x14ac:dyDescent="0.35">
      <c r="A7" s="117" t="s">
        <v>5217</v>
      </c>
      <c r="B7" s="117" t="s">
        <v>5218</v>
      </c>
      <c r="C7" s="117" t="s">
        <v>110</v>
      </c>
      <c r="D7" s="117">
        <v>3</v>
      </c>
      <c r="E7" s="117">
        <v>50</v>
      </c>
      <c r="F7" s="117">
        <v>7.59</v>
      </c>
      <c r="G7" s="117">
        <v>8.94</v>
      </c>
    </row>
    <row r="8" spans="1:7" x14ac:dyDescent="0.35">
      <c r="A8" s="117" t="s">
        <v>5219</v>
      </c>
      <c r="B8" s="117" t="s">
        <v>5220</v>
      </c>
      <c r="C8" s="117" t="s">
        <v>110</v>
      </c>
      <c r="D8" s="117">
        <v>2</v>
      </c>
      <c r="E8" s="117">
        <v>15</v>
      </c>
      <c r="F8" s="117">
        <v>7.59</v>
      </c>
      <c r="G8" s="117">
        <v>8.94</v>
      </c>
    </row>
    <row r="9" spans="1:7" x14ac:dyDescent="0.35">
      <c r="A9" s="117" t="s">
        <v>5221</v>
      </c>
      <c r="B9" s="117" t="s">
        <v>5222</v>
      </c>
      <c r="C9" s="117" t="s">
        <v>110</v>
      </c>
      <c r="D9" s="117">
        <v>2</v>
      </c>
      <c r="E9" s="117">
        <v>15</v>
      </c>
      <c r="F9" s="117">
        <v>7.59</v>
      </c>
      <c r="G9" s="117">
        <v>8.94</v>
      </c>
    </row>
    <row r="10" spans="1:7" x14ac:dyDescent="0.35">
      <c r="A10" s="117" t="s">
        <v>5223</v>
      </c>
      <c r="B10" s="117" t="s">
        <v>5224</v>
      </c>
      <c r="C10" s="117" t="s">
        <v>110</v>
      </c>
      <c r="D10" s="117">
        <v>2</v>
      </c>
      <c r="E10" s="117">
        <v>20</v>
      </c>
      <c r="F10" s="117">
        <v>7.59</v>
      </c>
      <c r="G10" s="117">
        <v>8.94</v>
      </c>
    </row>
    <row r="11" spans="1:7" x14ac:dyDescent="0.35">
      <c r="A11" s="117" t="s">
        <v>5225</v>
      </c>
      <c r="B11" s="117" t="s">
        <v>5226</v>
      </c>
      <c r="C11" s="117" t="s">
        <v>110</v>
      </c>
      <c r="D11" s="117">
        <v>2</v>
      </c>
      <c r="E11" s="117">
        <v>16</v>
      </c>
      <c r="F11" s="117">
        <v>7.59</v>
      </c>
      <c r="G11" s="117">
        <v>8.94</v>
      </c>
    </row>
    <row r="12" spans="1:7" x14ac:dyDescent="0.35">
      <c r="A12" s="117" t="s">
        <v>5227</v>
      </c>
      <c r="B12" s="117" t="s">
        <v>5228</v>
      </c>
      <c r="C12" s="117" t="s">
        <v>110</v>
      </c>
      <c r="D12" s="117">
        <v>3</v>
      </c>
      <c r="E12" s="117">
        <v>44</v>
      </c>
      <c r="F12" s="117">
        <v>7.59</v>
      </c>
      <c r="G12" s="117">
        <v>8.94</v>
      </c>
    </row>
    <row r="13" spans="1:7" x14ac:dyDescent="0.35">
      <c r="A13" s="117" t="s">
        <v>5229</v>
      </c>
      <c r="B13" s="117" t="s">
        <v>5230</v>
      </c>
      <c r="C13" s="117" t="s">
        <v>110</v>
      </c>
      <c r="D13" s="117">
        <v>3</v>
      </c>
      <c r="E13" s="117">
        <v>44</v>
      </c>
      <c r="F13" s="117">
        <v>7.59</v>
      </c>
      <c r="G13" s="117">
        <v>8.94</v>
      </c>
    </row>
    <row r="14" spans="1:7" x14ac:dyDescent="0.35">
      <c r="A14" s="117" t="s">
        <v>5231</v>
      </c>
      <c r="B14" s="117" t="s">
        <v>5232</v>
      </c>
      <c r="C14" s="117" t="s">
        <v>110</v>
      </c>
      <c r="D14" s="117">
        <v>3</v>
      </c>
      <c r="E14" s="117">
        <v>8</v>
      </c>
      <c r="F14" s="117">
        <v>7.59</v>
      </c>
      <c r="G14" s="117">
        <v>8.94</v>
      </c>
    </row>
    <row r="15" spans="1:7" x14ac:dyDescent="0.35">
      <c r="A15" s="117" t="s">
        <v>5233</v>
      </c>
      <c r="B15" s="117" t="s">
        <v>5234</v>
      </c>
      <c r="C15" s="117" t="s">
        <v>110</v>
      </c>
      <c r="D15" s="117">
        <v>3</v>
      </c>
      <c r="E15" s="117">
        <v>20</v>
      </c>
      <c r="F15" s="117">
        <v>7.59</v>
      </c>
      <c r="G15" s="117">
        <v>8.94</v>
      </c>
    </row>
    <row r="16" spans="1:7" x14ac:dyDescent="0.35">
      <c r="A16" s="117" t="s">
        <v>5235</v>
      </c>
      <c r="B16" s="117" t="s">
        <v>5236</v>
      </c>
      <c r="C16" s="117" t="s">
        <v>110</v>
      </c>
      <c r="D16" s="117">
        <v>2</v>
      </c>
      <c r="E16" s="117">
        <v>20</v>
      </c>
      <c r="F16" s="117">
        <v>7.59</v>
      </c>
      <c r="G16" s="117">
        <v>8.94</v>
      </c>
    </row>
    <row r="17" spans="1:7" x14ac:dyDescent="0.35">
      <c r="A17" s="117" t="s">
        <v>5237</v>
      </c>
      <c r="B17" s="117" t="s">
        <v>5238</v>
      </c>
      <c r="C17" s="117" t="s">
        <v>110</v>
      </c>
      <c r="D17" s="117">
        <v>2</v>
      </c>
      <c r="E17" s="117">
        <v>20</v>
      </c>
      <c r="F17" s="117">
        <v>7.59</v>
      </c>
      <c r="G17" s="117">
        <v>8.94</v>
      </c>
    </row>
    <row r="18" spans="1:7" x14ac:dyDescent="0.35">
      <c r="A18" s="117" t="s">
        <v>5239</v>
      </c>
      <c r="B18" s="117" t="s">
        <v>5240</v>
      </c>
      <c r="C18" s="117" t="s">
        <v>110</v>
      </c>
      <c r="D18" s="117">
        <v>2</v>
      </c>
      <c r="E18" s="117">
        <v>30</v>
      </c>
      <c r="F18" s="117">
        <v>7.59</v>
      </c>
      <c r="G18" s="117">
        <v>8.94</v>
      </c>
    </row>
    <row r="19" spans="1:7" x14ac:dyDescent="0.35">
      <c r="A19" s="117" t="s">
        <v>5241</v>
      </c>
      <c r="B19" s="117" t="s">
        <v>5242</v>
      </c>
      <c r="C19" s="117" t="s">
        <v>110</v>
      </c>
      <c r="D19" s="117">
        <v>3</v>
      </c>
      <c r="E19" s="117">
        <v>40</v>
      </c>
      <c r="F19" s="117">
        <v>7.59</v>
      </c>
      <c r="G19" s="117">
        <v>8.94</v>
      </c>
    </row>
    <row r="20" spans="1:7" x14ac:dyDescent="0.35">
      <c r="A20" s="117" t="s">
        <v>5243</v>
      </c>
      <c r="B20" s="117" t="s">
        <v>5244</v>
      </c>
      <c r="C20" s="117" t="s">
        <v>110</v>
      </c>
      <c r="D20" s="117">
        <v>2</v>
      </c>
      <c r="E20" s="117">
        <v>8</v>
      </c>
      <c r="F20" s="117">
        <v>7.59</v>
      </c>
      <c r="G20" s="117">
        <v>8.94</v>
      </c>
    </row>
    <row r="21" spans="1:7" x14ac:dyDescent="0.35">
      <c r="A21" s="117" t="s">
        <v>5245</v>
      </c>
      <c r="B21" s="117" t="s">
        <v>5246</v>
      </c>
      <c r="C21" s="117" t="s">
        <v>110</v>
      </c>
      <c r="D21" s="117">
        <v>2</v>
      </c>
      <c r="E21" s="117">
        <v>15</v>
      </c>
      <c r="F21" s="117">
        <v>7.59</v>
      </c>
      <c r="G21" s="117">
        <v>8.94</v>
      </c>
    </row>
    <row r="22" spans="1:7" x14ac:dyDescent="0.35">
      <c r="A22" s="117" t="s">
        <v>5247</v>
      </c>
      <c r="B22" s="117" t="s">
        <v>5248</v>
      </c>
      <c r="C22" s="117" t="s">
        <v>110</v>
      </c>
      <c r="D22" s="117">
        <v>2</v>
      </c>
      <c r="E22" s="117">
        <v>20</v>
      </c>
      <c r="F22" s="117">
        <v>7.59</v>
      </c>
      <c r="G22" s="117">
        <v>8.94</v>
      </c>
    </row>
    <row r="23" spans="1:7" x14ac:dyDescent="0.35">
      <c r="A23" s="117" t="s">
        <v>5249</v>
      </c>
      <c r="B23" s="117" t="s">
        <v>5250</v>
      </c>
      <c r="C23" s="117" t="s">
        <v>110</v>
      </c>
      <c r="D23" s="117">
        <v>2</v>
      </c>
      <c r="E23" s="117">
        <v>8</v>
      </c>
      <c r="F23" s="117">
        <v>7.59</v>
      </c>
      <c r="G23" s="117">
        <v>8.94</v>
      </c>
    </row>
    <row r="24" spans="1:7" x14ac:dyDescent="0.35">
      <c r="A24" s="117" t="s">
        <v>5251</v>
      </c>
      <c r="B24" s="117" t="s">
        <v>5252</v>
      </c>
      <c r="C24" s="117" t="s">
        <v>110</v>
      </c>
      <c r="D24" s="117">
        <v>3</v>
      </c>
      <c r="E24" s="117">
        <v>20</v>
      </c>
      <c r="F24" s="117">
        <v>7.59</v>
      </c>
      <c r="G24" s="117">
        <v>8.94</v>
      </c>
    </row>
    <row r="25" spans="1:7" x14ac:dyDescent="0.35">
      <c r="A25" s="117" t="s">
        <v>5253</v>
      </c>
      <c r="B25" s="117" t="s">
        <v>5254</v>
      </c>
      <c r="C25" s="117" t="s">
        <v>110</v>
      </c>
      <c r="D25" s="117">
        <v>2</v>
      </c>
      <c r="E25" s="117">
        <v>25</v>
      </c>
      <c r="F25" s="117">
        <v>7.59</v>
      </c>
      <c r="G25" s="117">
        <v>8.94</v>
      </c>
    </row>
    <row r="26" spans="1:7" x14ac:dyDescent="0.35">
      <c r="A26" s="117" t="s">
        <v>5255</v>
      </c>
      <c r="B26" s="117" t="s">
        <v>5125</v>
      </c>
      <c r="C26" s="117" t="s">
        <v>110</v>
      </c>
      <c r="D26" s="117">
        <v>2</v>
      </c>
      <c r="E26" s="117">
        <v>40</v>
      </c>
      <c r="F26" s="117">
        <v>7.59</v>
      </c>
      <c r="G26" s="117">
        <v>8.94</v>
      </c>
    </row>
    <row r="27" spans="1:7" x14ac:dyDescent="0.35">
      <c r="A27" s="117" t="s">
        <v>5256</v>
      </c>
      <c r="B27" s="117" t="s">
        <v>5257</v>
      </c>
      <c r="C27" s="117" t="s">
        <v>110</v>
      </c>
      <c r="D27" s="117">
        <v>2</v>
      </c>
      <c r="E27" s="117">
        <v>30</v>
      </c>
      <c r="F27" s="117">
        <v>7.59</v>
      </c>
      <c r="G27" s="117">
        <v>8.94</v>
      </c>
    </row>
    <row r="28" spans="1:7" x14ac:dyDescent="0.35">
      <c r="A28" s="117" t="s">
        <v>5258</v>
      </c>
      <c r="B28" s="117" t="s">
        <v>5259</v>
      </c>
      <c r="C28" s="117" t="s">
        <v>110</v>
      </c>
      <c r="D28" s="117">
        <v>3</v>
      </c>
      <c r="E28" s="117">
        <v>40</v>
      </c>
      <c r="F28" s="117">
        <v>7.59</v>
      </c>
      <c r="G28" s="117">
        <v>8.94</v>
      </c>
    </row>
    <row r="29" spans="1:7" x14ac:dyDescent="0.35">
      <c r="A29" s="117" t="s">
        <v>5260</v>
      </c>
      <c r="B29" s="117" t="s">
        <v>5261</v>
      </c>
      <c r="C29" s="117" t="s">
        <v>110</v>
      </c>
      <c r="D29" s="117">
        <v>3</v>
      </c>
      <c r="E29" s="117">
        <v>44</v>
      </c>
      <c r="F29" s="117">
        <v>7.59</v>
      </c>
      <c r="G29" s="117">
        <v>8.94</v>
      </c>
    </row>
    <row r="30" spans="1:7" x14ac:dyDescent="0.35">
      <c r="A30" s="117" t="s">
        <v>5262</v>
      </c>
      <c r="B30" s="117" t="s">
        <v>5263</v>
      </c>
      <c r="C30" s="117" t="s">
        <v>110</v>
      </c>
      <c r="D30" s="117">
        <v>2</v>
      </c>
      <c r="E30" s="117">
        <v>15</v>
      </c>
      <c r="F30" s="117">
        <v>7.59</v>
      </c>
      <c r="G30" s="117">
        <v>8.94</v>
      </c>
    </row>
    <row r="31" spans="1:7" x14ac:dyDescent="0.35">
      <c r="A31" s="117" t="s">
        <v>5264</v>
      </c>
      <c r="B31" s="117" t="s">
        <v>5177</v>
      </c>
      <c r="C31" s="117" t="s">
        <v>110</v>
      </c>
      <c r="D31" s="117">
        <v>2</v>
      </c>
      <c r="E31" s="117">
        <v>60</v>
      </c>
      <c r="F31" s="117">
        <v>7.59</v>
      </c>
      <c r="G31" s="117">
        <v>8.94</v>
      </c>
    </row>
    <row r="32" spans="1:7" x14ac:dyDescent="0.35">
      <c r="A32" s="117" t="s">
        <v>5267</v>
      </c>
      <c r="B32" s="117" t="s">
        <v>5268</v>
      </c>
      <c r="C32" s="117" t="s">
        <v>110</v>
      </c>
      <c r="D32" s="117">
        <v>2</v>
      </c>
      <c r="E32" s="117">
        <v>8</v>
      </c>
      <c r="F32" s="117">
        <v>7.59</v>
      </c>
      <c r="G32" s="117">
        <v>8.94</v>
      </c>
    </row>
    <row r="33" spans="1:7" x14ac:dyDescent="0.35">
      <c r="A33" s="117" t="s">
        <v>5269</v>
      </c>
      <c r="B33" s="117" t="s">
        <v>5270</v>
      </c>
      <c r="C33" s="117" t="s">
        <v>110</v>
      </c>
      <c r="D33" s="117">
        <v>3</v>
      </c>
      <c r="E33" s="117">
        <v>44</v>
      </c>
      <c r="F33" s="117">
        <v>7.59</v>
      </c>
      <c r="G33" s="117">
        <v>8.94</v>
      </c>
    </row>
    <row r="34" spans="1:7" x14ac:dyDescent="0.35">
      <c r="A34" s="117" t="s">
        <v>5271</v>
      </c>
      <c r="B34" s="117" t="s">
        <v>5272</v>
      </c>
      <c r="C34" s="117" t="s">
        <v>110</v>
      </c>
      <c r="D34" s="117">
        <v>2</v>
      </c>
      <c r="E34" s="117">
        <v>10</v>
      </c>
      <c r="F34" s="117">
        <v>7.59</v>
      </c>
      <c r="G34" s="117">
        <v>8.94</v>
      </c>
    </row>
    <row r="35" spans="1:7" x14ac:dyDescent="0.35">
      <c r="A35" s="117" t="s">
        <v>5273</v>
      </c>
      <c r="B35" s="117" t="s">
        <v>5274</v>
      </c>
      <c r="C35" s="117" t="s">
        <v>110</v>
      </c>
      <c r="D35" s="117">
        <v>2</v>
      </c>
      <c r="E35" s="117">
        <v>10</v>
      </c>
      <c r="F35" s="117">
        <v>7.59</v>
      </c>
      <c r="G35" s="117">
        <v>8.94</v>
      </c>
    </row>
    <row r="36" spans="1:7" x14ac:dyDescent="0.35">
      <c r="A36" s="117" t="s">
        <v>5275</v>
      </c>
      <c r="B36" s="117" t="s">
        <v>5276</v>
      </c>
      <c r="C36" s="117" t="s">
        <v>110</v>
      </c>
      <c r="D36" s="117">
        <v>2</v>
      </c>
      <c r="E36" s="117">
        <v>20</v>
      </c>
      <c r="F36" s="117">
        <v>7.59</v>
      </c>
      <c r="G36" s="117">
        <v>8.94</v>
      </c>
    </row>
    <row r="37" spans="1:7" x14ac:dyDescent="0.35">
      <c r="A37" s="117" t="s">
        <v>5277</v>
      </c>
      <c r="B37" s="117" t="s">
        <v>5278</v>
      </c>
      <c r="C37" s="117" t="s">
        <v>110</v>
      </c>
      <c r="D37" s="117">
        <v>2</v>
      </c>
      <c r="E37" s="117">
        <v>15</v>
      </c>
      <c r="F37" s="117">
        <v>7.59</v>
      </c>
      <c r="G37" s="117">
        <v>8.94</v>
      </c>
    </row>
    <row r="38" spans="1:7" x14ac:dyDescent="0.35">
      <c r="A38" s="117" t="s">
        <v>5279</v>
      </c>
      <c r="B38" s="117" t="s">
        <v>5280</v>
      </c>
      <c r="C38" s="117" t="s">
        <v>110</v>
      </c>
      <c r="D38" s="117">
        <v>2</v>
      </c>
      <c r="E38" s="117">
        <v>12</v>
      </c>
      <c r="F38" s="117">
        <v>7.59</v>
      </c>
      <c r="G38" s="117">
        <v>8.94</v>
      </c>
    </row>
    <row r="39" spans="1:7" x14ac:dyDescent="0.35">
      <c r="A39" s="117" t="s">
        <v>5281</v>
      </c>
      <c r="B39" s="117" t="s">
        <v>5282</v>
      </c>
      <c r="C39" s="117" t="s">
        <v>110</v>
      </c>
      <c r="D39" s="117">
        <v>2</v>
      </c>
      <c r="E39" s="117">
        <v>40</v>
      </c>
      <c r="F39" s="117">
        <v>7.59</v>
      </c>
      <c r="G39" s="117">
        <v>8.94</v>
      </c>
    </row>
    <row r="40" spans="1:7" x14ac:dyDescent="0.35">
      <c r="A40" s="117" t="s">
        <v>5283</v>
      </c>
      <c r="B40" s="117" t="s">
        <v>5284</v>
      </c>
      <c r="C40" s="117" t="s">
        <v>110</v>
      </c>
      <c r="D40" s="117">
        <v>2</v>
      </c>
      <c r="E40" s="117">
        <v>20</v>
      </c>
      <c r="F40" s="117">
        <v>7.59</v>
      </c>
      <c r="G40" s="117">
        <v>8.94</v>
      </c>
    </row>
    <row r="41" spans="1:7" x14ac:dyDescent="0.35">
      <c r="A41" s="117" t="s">
        <v>5285</v>
      </c>
      <c r="B41" s="117" t="s">
        <v>5286</v>
      </c>
      <c r="C41" s="117" t="s">
        <v>110</v>
      </c>
      <c r="D41" s="117">
        <v>2</v>
      </c>
      <c r="E41" s="117">
        <v>50</v>
      </c>
      <c r="F41" s="117">
        <v>7.59</v>
      </c>
      <c r="G41" s="117">
        <v>8.94</v>
      </c>
    </row>
    <row r="42" spans="1:7" x14ac:dyDescent="0.35">
      <c r="A42" s="117" t="s">
        <v>5287</v>
      </c>
      <c r="B42" s="117" t="s">
        <v>5288</v>
      </c>
      <c r="C42" s="117" t="s">
        <v>110</v>
      </c>
      <c r="D42" s="117">
        <v>2</v>
      </c>
      <c r="E42" s="117">
        <v>25</v>
      </c>
      <c r="F42" s="117">
        <v>7.59</v>
      </c>
      <c r="G42" s="117">
        <v>8.94</v>
      </c>
    </row>
    <row r="43" spans="1:7" x14ac:dyDescent="0.35">
      <c r="A43" s="117" t="s">
        <v>5289</v>
      </c>
      <c r="B43" s="117" t="s">
        <v>5290</v>
      </c>
      <c r="C43" s="117" t="s">
        <v>110</v>
      </c>
      <c r="D43" s="117">
        <v>2</v>
      </c>
      <c r="E43" s="117">
        <v>20</v>
      </c>
      <c r="F43" s="117">
        <v>7.59</v>
      </c>
      <c r="G43" s="117">
        <v>8.94</v>
      </c>
    </row>
    <row r="44" spans="1:7" x14ac:dyDescent="0.35">
      <c r="A44" s="117" t="s">
        <v>5291</v>
      </c>
      <c r="B44" s="117" t="s">
        <v>5292</v>
      </c>
      <c r="C44" s="117" t="s">
        <v>110</v>
      </c>
      <c r="D44" s="117">
        <v>2</v>
      </c>
      <c r="E44" s="117">
        <v>20</v>
      </c>
      <c r="F44" s="117">
        <v>7.59</v>
      </c>
      <c r="G44" s="117">
        <v>8.94</v>
      </c>
    </row>
    <row r="45" spans="1:7" x14ac:dyDescent="0.35">
      <c r="A45" s="117" t="s">
        <v>5293</v>
      </c>
      <c r="B45" s="117" t="s">
        <v>5294</v>
      </c>
      <c r="C45" s="117" t="s">
        <v>110</v>
      </c>
      <c r="D45" s="117">
        <v>2</v>
      </c>
      <c r="E45" s="117">
        <v>40</v>
      </c>
      <c r="F45" s="117">
        <v>7.59</v>
      </c>
      <c r="G45" s="117">
        <v>8.94</v>
      </c>
    </row>
    <row r="46" spans="1:7" x14ac:dyDescent="0.35">
      <c r="A46" s="117" t="s">
        <v>5295</v>
      </c>
      <c r="B46" s="117" t="s">
        <v>5296</v>
      </c>
      <c r="C46" s="117" t="s">
        <v>110</v>
      </c>
      <c r="D46" s="117">
        <v>3</v>
      </c>
      <c r="E46" s="117">
        <v>20</v>
      </c>
      <c r="F46" s="117">
        <v>7.59</v>
      </c>
      <c r="G46" s="117">
        <v>8.94</v>
      </c>
    </row>
    <row r="47" spans="1:7" x14ac:dyDescent="0.35">
      <c r="A47" s="117" t="s">
        <v>5297</v>
      </c>
      <c r="B47" s="117" t="s">
        <v>5298</v>
      </c>
      <c r="C47" s="117" t="s">
        <v>110</v>
      </c>
      <c r="D47" s="117">
        <v>2</v>
      </c>
      <c r="E47" s="117">
        <v>6</v>
      </c>
      <c r="F47" s="117">
        <v>7.59</v>
      </c>
      <c r="G47" s="117">
        <v>8.94</v>
      </c>
    </row>
    <row r="48" spans="1:7" x14ac:dyDescent="0.35">
      <c r="A48" s="117" t="s">
        <v>5299</v>
      </c>
      <c r="B48" s="117" t="s">
        <v>5300</v>
      </c>
      <c r="C48" s="117" t="s">
        <v>110</v>
      </c>
      <c r="D48" s="117">
        <v>2</v>
      </c>
      <c r="E48" s="117">
        <v>10</v>
      </c>
      <c r="F48" s="117">
        <v>7.59</v>
      </c>
      <c r="G48" s="117">
        <v>8.94</v>
      </c>
    </row>
    <row r="49" spans="1:7" x14ac:dyDescent="0.35">
      <c r="A49" s="117" t="s">
        <v>5301</v>
      </c>
      <c r="B49" s="117" t="s">
        <v>5302</v>
      </c>
      <c r="C49" s="117" t="s">
        <v>110</v>
      </c>
      <c r="D49" s="117">
        <v>1</v>
      </c>
      <c r="E49" s="117">
        <v>20</v>
      </c>
      <c r="F49" s="117">
        <v>7.59</v>
      </c>
      <c r="G49" s="117">
        <v>8.94</v>
      </c>
    </row>
    <row r="50" spans="1:7" x14ac:dyDescent="0.35">
      <c r="A50" s="117" t="s">
        <v>5303</v>
      </c>
      <c r="B50" s="117" t="s">
        <v>5304</v>
      </c>
      <c r="C50" s="117" t="s">
        <v>110</v>
      </c>
      <c r="D50" s="117">
        <v>3</v>
      </c>
      <c r="E50" s="117">
        <v>8</v>
      </c>
      <c r="F50" s="117">
        <v>7.59</v>
      </c>
      <c r="G50" s="117">
        <v>8.94</v>
      </c>
    </row>
    <row r="51" spans="1:7" x14ac:dyDescent="0.35">
      <c r="A51" s="117" t="s">
        <v>5305</v>
      </c>
      <c r="B51" s="117" t="s">
        <v>5304</v>
      </c>
      <c r="C51" s="117" t="s">
        <v>110</v>
      </c>
      <c r="D51" s="117">
        <v>2</v>
      </c>
      <c r="E51" s="117">
        <v>12</v>
      </c>
      <c r="F51" s="117">
        <v>7.59</v>
      </c>
      <c r="G51" s="117">
        <v>8.94</v>
      </c>
    </row>
    <row r="52" spans="1:7" x14ac:dyDescent="0.35">
      <c r="A52" s="117" t="s">
        <v>5306</v>
      </c>
      <c r="B52" s="117" t="s">
        <v>5307</v>
      </c>
      <c r="C52" s="117" t="s">
        <v>110</v>
      </c>
      <c r="D52" s="117">
        <v>2</v>
      </c>
      <c r="E52" s="117">
        <v>12</v>
      </c>
      <c r="F52" s="117">
        <v>7.59</v>
      </c>
      <c r="G52" s="117">
        <v>8.94</v>
      </c>
    </row>
    <row r="53" spans="1:7" x14ac:dyDescent="0.35">
      <c r="A53" s="117" t="s">
        <v>5308</v>
      </c>
      <c r="B53" s="117" t="s">
        <v>5309</v>
      </c>
      <c r="C53" s="117" t="s">
        <v>110</v>
      </c>
      <c r="D53" s="117">
        <v>2</v>
      </c>
      <c r="E53" s="117">
        <v>25</v>
      </c>
      <c r="F53" s="117">
        <v>7.59</v>
      </c>
      <c r="G53" s="117">
        <v>8.94</v>
      </c>
    </row>
    <row r="54" spans="1:7" x14ac:dyDescent="0.35">
      <c r="A54" s="117" t="s">
        <v>5310</v>
      </c>
      <c r="B54" s="117" t="s">
        <v>5311</v>
      </c>
      <c r="C54" s="117" t="s">
        <v>110</v>
      </c>
      <c r="D54" s="117">
        <v>3</v>
      </c>
      <c r="E54" s="117">
        <v>20</v>
      </c>
      <c r="F54" s="117">
        <v>7.59</v>
      </c>
      <c r="G54" s="117">
        <v>8.94</v>
      </c>
    </row>
    <row r="55" spans="1:7" x14ac:dyDescent="0.35">
      <c r="A55" s="117" t="s">
        <v>5312</v>
      </c>
      <c r="B55" s="117" t="s">
        <v>5313</v>
      </c>
      <c r="C55" s="117" t="s">
        <v>110</v>
      </c>
      <c r="D55" s="117">
        <v>2</v>
      </c>
      <c r="E55" s="117">
        <v>15</v>
      </c>
      <c r="F55" s="117">
        <v>7.59</v>
      </c>
      <c r="G55" s="117">
        <v>8.94</v>
      </c>
    </row>
    <row r="56" spans="1:7" x14ac:dyDescent="0.35">
      <c r="A56" s="117" t="s">
        <v>5314</v>
      </c>
      <c r="B56" s="117" t="s">
        <v>5315</v>
      </c>
      <c r="C56" s="117" t="s">
        <v>110</v>
      </c>
      <c r="D56" s="117">
        <v>2</v>
      </c>
      <c r="E56" s="117">
        <v>10</v>
      </c>
      <c r="F56" s="117">
        <v>7.59</v>
      </c>
      <c r="G56" s="117">
        <v>8.94</v>
      </c>
    </row>
    <row r="57" spans="1:7" x14ac:dyDescent="0.35">
      <c r="A57" s="117" t="s">
        <v>5316</v>
      </c>
      <c r="B57" s="117" t="s">
        <v>5317</v>
      </c>
      <c r="C57" s="117" t="s">
        <v>110</v>
      </c>
      <c r="D57" s="117">
        <v>2</v>
      </c>
      <c r="E57" s="117">
        <v>50</v>
      </c>
      <c r="F57" s="117">
        <v>7.59</v>
      </c>
      <c r="G57" s="117">
        <v>8.94</v>
      </c>
    </row>
    <row r="58" spans="1:7" x14ac:dyDescent="0.35">
      <c r="A58" s="117" t="s">
        <v>5318</v>
      </c>
      <c r="B58" s="117" t="s">
        <v>5319</v>
      </c>
      <c r="C58" s="117" t="s">
        <v>110</v>
      </c>
      <c r="D58" s="117">
        <v>2</v>
      </c>
      <c r="E58" s="117">
        <v>30</v>
      </c>
      <c r="F58" s="117">
        <v>7.59</v>
      </c>
      <c r="G58" s="117">
        <v>8.94</v>
      </c>
    </row>
    <row r="59" spans="1:7" x14ac:dyDescent="0.35">
      <c r="A59" s="117" t="s">
        <v>5320</v>
      </c>
      <c r="B59" s="117" t="s">
        <v>5321</v>
      </c>
      <c r="C59" s="117" t="s">
        <v>110</v>
      </c>
      <c r="D59" s="117">
        <v>3</v>
      </c>
      <c r="E59" s="117">
        <v>36</v>
      </c>
      <c r="F59" s="117">
        <v>7.59</v>
      </c>
      <c r="G59" s="117">
        <v>8.94</v>
      </c>
    </row>
    <row r="60" spans="1:7" x14ac:dyDescent="0.35">
      <c r="A60" s="117" t="s">
        <v>5322</v>
      </c>
      <c r="B60" s="117" t="s">
        <v>5323</v>
      </c>
      <c r="C60" s="117" t="s">
        <v>110</v>
      </c>
      <c r="D60" s="117">
        <v>2</v>
      </c>
      <c r="E60" s="117">
        <v>60</v>
      </c>
      <c r="F60" s="117">
        <v>7.59</v>
      </c>
      <c r="G60" s="117">
        <v>8.94</v>
      </c>
    </row>
    <row r="61" spans="1:7" x14ac:dyDescent="0.35">
      <c r="A61" s="117" t="s">
        <v>5324</v>
      </c>
      <c r="B61" s="117" t="s">
        <v>5325</v>
      </c>
      <c r="C61" s="117" t="s">
        <v>110</v>
      </c>
      <c r="D61" s="117">
        <v>2</v>
      </c>
      <c r="E61" s="117">
        <v>8</v>
      </c>
      <c r="F61" s="117">
        <v>7.59</v>
      </c>
      <c r="G61" s="117">
        <v>8.94</v>
      </c>
    </row>
    <row r="62" spans="1:7" x14ac:dyDescent="0.35">
      <c r="A62" s="117" t="s">
        <v>5326</v>
      </c>
      <c r="B62" s="117" t="s">
        <v>5327</v>
      </c>
      <c r="C62" s="117" t="s">
        <v>110</v>
      </c>
      <c r="D62" s="117">
        <v>2</v>
      </c>
      <c r="E62" s="117">
        <v>18</v>
      </c>
      <c r="F62" s="117">
        <v>7.59</v>
      </c>
      <c r="G62" s="117">
        <v>8.94</v>
      </c>
    </row>
    <row r="63" spans="1:7" x14ac:dyDescent="0.35">
      <c r="A63" s="117" t="s">
        <v>5328</v>
      </c>
      <c r="B63" s="117" t="s">
        <v>5329</v>
      </c>
      <c r="C63" s="117" t="s">
        <v>110</v>
      </c>
      <c r="D63" s="117">
        <v>2</v>
      </c>
      <c r="E63" s="117">
        <v>60</v>
      </c>
      <c r="F63" s="117">
        <v>7.59</v>
      </c>
      <c r="G63" s="117">
        <v>8.94</v>
      </c>
    </row>
    <row r="64" spans="1:7" x14ac:dyDescent="0.35">
      <c r="A64" s="117" t="s">
        <v>5332</v>
      </c>
      <c r="B64" s="117" t="s">
        <v>5333</v>
      </c>
      <c r="C64" s="117" t="s">
        <v>110</v>
      </c>
      <c r="D64" s="117">
        <v>2</v>
      </c>
      <c r="E64" s="117">
        <v>20</v>
      </c>
      <c r="F64" s="117">
        <v>7.59</v>
      </c>
      <c r="G64" s="117">
        <v>8.94</v>
      </c>
    </row>
    <row r="65" spans="1:7" x14ac:dyDescent="0.35">
      <c r="A65" s="117" t="s">
        <v>5334</v>
      </c>
      <c r="B65" s="117" t="s">
        <v>5335</v>
      </c>
      <c r="C65" s="117" t="s">
        <v>110</v>
      </c>
      <c r="D65" s="117">
        <v>2</v>
      </c>
      <c r="E65" s="117">
        <v>15</v>
      </c>
      <c r="F65" s="117">
        <v>7.59</v>
      </c>
      <c r="G65" s="117">
        <v>8.94</v>
      </c>
    </row>
    <row r="66" spans="1:7" x14ac:dyDescent="0.35">
      <c r="A66" s="117" t="s">
        <v>5336</v>
      </c>
      <c r="B66" s="117" t="s">
        <v>5337</v>
      </c>
      <c r="C66" s="117" t="s">
        <v>110</v>
      </c>
      <c r="D66" s="117">
        <v>3</v>
      </c>
      <c r="E66" s="117">
        <v>60</v>
      </c>
      <c r="F66" s="117">
        <v>7.59</v>
      </c>
      <c r="G66" s="117">
        <v>8.94</v>
      </c>
    </row>
    <row r="67" spans="1:7" x14ac:dyDescent="0.35">
      <c r="A67" s="117" t="s">
        <v>5338</v>
      </c>
      <c r="B67" s="117" t="s">
        <v>5339</v>
      </c>
      <c r="C67" s="117" t="s">
        <v>110</v>
      </c>
      <c r="D67" s="117">
        <v>3</v>
      </c>
      <c r="E67" s="117">
        <v>16</v>
      </c>
      <c r="F67" s="117">
        <v>7.59</v>
      </c>
      <c r="G67" s="117">
        <v>8.94</v>
      </c>
    </row>
    <row r="68" spans="1:7" x14ac:dyDescent="0.35">
      <c r="A68" s="117" t="s">
        <v>5340</v>
      </c>
      <c r="B68" s="117" t="s">
        <v>16</v>
      </c>
      <c r="C68" s="117" t="s">
        <v>110</v>
      </c>
      <c r="D68" s="117">
        <v>2</v>
      </c>
      <c r="E68" s="117">
        <v>10</v>
      </c>
      <c r="F68" s="117">
        <v>7.59</v>
      </c>
      <c r="G68" s="117">
        <v>8.94</v>
      </c>
    </row>
    <row r="69" spans="1:7" x14ac:dyDescent="0.35">
      <c r="A69" s="117" t="s">
        <v>5341</v>
      </c>
      <c r="B69" s="117" t="s">
        <v>5342</v>
      </c>
      <c r="C69" s="117" t="s">
        <v>110</v>
      </c>
      <c r="D69" s="117">
        <v>2</v>
      </c>
      <c r="E69" s="117">
        <v>50</v>
      </c>
      <c r="F69" s="117">
        <v>7.59</v>
      </c>
      <c r="G69" s="117">
        <v>8.94</v>
      </c>
    </row>
    <row r="70" spans="1:7" x14ac:dyDescent="0.35">
      <c r="A70" s="117" t="s">
        <v>5355</v>
      </c>
      <c r="B70" s="117" t="s">
        <v>5356</v>
      </c>
      <c r="C70" s="117" t="s">
        <v>110</v>
      </c>
      <c r="D70" s="117">
        <v>1</v>
      </c>
      <c r="E70" s="117">
        <v>60</v>
      </c>
      <c r="F70" s="117">
        <v>7.59</v>
      </c>
      <c r="G70" s="117">
        <v>8.94</v>
      </c>
    </row>
    <row r="71" spans="1:7" x14ac:dyDescent="0.35">
      <c r="A71" s="117" t="s">
        <v>5357</v>
      </c>
      <c r="B71" s="117" t="s">
        <v>5358</v>
      </c>
      <c r="C71" s="117" t="s">
        <v>110</v>
      </c>
      <c r="D71" s="117">
        <v>2</v>
      </c>
      <c r="E71" s="117">
        <v>60</v>
      </c>
      <c r="F71" s="117">
        <v>7.59</v>
      </c>
      <c r="G71" s="117">
        <v>8.94</v>
      </c>
    </row>
    <row r="72" spans="1:7" x14ac:dyDescent="0.35">
      <c r="A72" s="117" t="s">
        <v>5367</v>
      </c>
      <c r="B72" s="117" t="s">
        <v>5368</v>
      </c>
      <c r="C72" s="117" t="s">
        <v>110</v>
      </c>
      <c r="D72" s="117">
        <v>1</v>
      </c>
      <c r="E72" s="117">
        <v>60</v>
      </c>
      <c r="F72" s="117">
        <v>7.59</v>
      </c>
      <c r="G72" s="117">
        <v>8.94</v>
      </c>
    </row>
    <row r="73" spans="1:7" x14ac:dyDescent="0.35">
      <c r="A73" s="117" t="s">
        <v>5369</v>
      </c>
      <c r="B73" s="117" t="s">
        <v>5370</v>
      </c>
      <c r="C73" s="117" t="s">
        <v>110</v>
      </c>
      <c r="D73" s="117">
        <v>2</v>
      </c>
      <c r="E73" s="117">
        <v>60</v>
      </c>
      <c r="F73" s="117">
        <v>7.59</v>
      </c>
      <c r="G73" s="117">
        <v>8.94</v>
      </c>
    </row>
    <row r="74" spans="1:7" x14ac:dyDescent="0.35">
      <c r="A74" s="117" t="s">
        <v>5378</v>
      </c>
      <c r="B74" s="117" t="s">
        <v>5379</v>
      </c>
      <c r="C74" s="117" t="s">
        <v>110</v>
      </c>
      <c r="D74" s="117">
        <v>3</v>
      </c>
      <c r="E74" s="117">
        <v>16</v>
      </c>
      <c r="F74" s="117">
        <v>7.59</v>
      </c>
      <c r="G74" s="117">
        <v>8.94</v>
      </c>
    </row>
    <row r="75" spans="1:7" x14ac:dyDescent="0.35">
      <c r="A75" s="117" t="s">
        <v>5380</v>
      </c>
      <c r="B75" s="117" t="s">
        <v>5381</v>
      </c>
      <c r="C75" s="117" t="s">
        <v>110</v>
      </c>
      <c r="D75" s="117">
        <v>2</v>
      </c>
      <c r="E75" s="117">
        <v>30</v>
      </c>
      <c r="F75" s="117">
        <v>7.59</v>
      </c>
      <c r="G75" s="117">
        <v>8.94</v>
      </c>
    </row>
    <row r="76" spans="1:7" x14ac:dyDescent="0.35">
      <c r="A76" s="117" t="s">
        <v>5382</v>
      </c>
      <c r="B76" s="117" t="s">
        <v>5383</v>
      </c>
      <c r="C76" s="117" t="s">
        <v>110</v>
      </c>
      <c r="D76" s="117">
        <v>2</v>
      </c>
      <c r="E76" s="117">
        <v>16</v>
      </c>
      <c r="F76" s="117">
        <v>7.59</v>
      </c>
      <c r="G76" s="117">
        <v>8.94</v>
      </c>
    </row>
    <row r="77" spans="1:7" x14ac:dyDescent="0.35">
      <c r="A77" s="117" t="s">
        <v>5384</v>
      </c>
      <c r="B77" s="117" t="s">
        <v>5385</v>
      </c>
      <c r="C77" s="117" t="s">
        <v>110</v>
      </c>
      <c r="D77" s="117">
        <v>1</v>
      </c>
      <c r="E77" s="117">
        <v>30</v>
      </c>
      <c r="F77" s="117">
        <v>7.59</v>
      </c>
      <c r="G77" s="117">
        <v>8.94</v>
      </c>
    </row>
    <row r="78" spans="1:7" x14ac:dyDescent="0.35">
      <c r="A78" s="117" t="s">
        <v>5386</v>
      </c>
      <c r="B78" s="117" t="s">
        <v>5387</v>
      </c>
      <c r="C78" s="117" t="s">
        <v>110</v>
      </c>
      <c r="D78" s="117">
        <v>2</v>
      </c>
      <c r="E78" s="117">
        <v>20</v>
      </c>
      <c r="F78" s="117">
        <v>7.59</v>
      </c>
      <c r="G78" s="117">
        <v>8.94</v>
      </c>
    </row>
    <row r="79" spans="1:7" x14ac:dyDescent="0.35">
      <c r="A79" s="117" t="s">
        <v>5388</v>
      </c>
      <c r="B79" s="117" t="s">
        <v>5389</v>
      </c>
      <c r="C79" s="117" t="s">
        <v>110</v>
      </c>
      <c r="D79" s="117">
        <v>2</v>
      </c>
      <c r="E79" s="117">
        <v>6</v>
      </c>
      <c r="F79" s="117">
        <v>7.59</v>
      </c>
      <c r="G79" s="117">
        <v>8.94</v>
      </c>
    </row>
    <row r="80" spans="1:7" x14ac:dyDescent="0.35">
      <c r="A80" s="117" t="s">
        <v>5390</v>
      </c>
      <c r="B80" s="117" t="s">
        <v>5391</v>
      </c>
      <c r="C80" s="117" t="s">
        <v>110</v>
      </c>
      <c r="D80" s="117">
        <v>3</v>
      </c>
      <c r="E80" s="117">
        <v>30</v>
      </c>
      <c r="F80" s="117">
        <v>7.59</v>
      </c>
      <c r="G80" s="117">
        <v>8.94</v>
      </c>
    </row>
    <row r="81" spans="1:7" x14ac:dyDescent="0.35">
      <c r="A81" s="117" t="s">
        <v>5392</v>
      </c>
      <c r="B81" s="117" t="s">
        <v>5393</v>
      </c>
      <c r="C81" s="117" t="s">
        <v>110</v>
      </c>
      <c r="D81" s="117">
        <v>1</v>
      </c>
      <c r="E81" s="117">
        <v>30</v>
      </c>
      <c r="F81" s="117">
        <v>7.59</v>
      </c>
      <c r="G81" s="117">
        <v>8.94</v>
      </c>
    </row>
    <row r="82" spans="1:7" x14ac:dyDescent="0.35">
      <c r="A82" s="117" t="s">
        <v>5398</v>
      </c>
      <c r="B82" s="117" t="s">
        <v>5399</v>
      </c>
      <c r="C82" s="117" t="s">
        <v>110</v>
      </c>
      <c r="D82" s="117">
        <v>2</v>
      </c>
      <c r="E82" s="117">
        <v>50</v>
      </c>
      <c r="F82" s="117">
        <v>7.59</v>
      </c>
      <c r="G82" s="117">
        <v>8.94</v>
      </c>
    </row>
    <row r="83" spans="1:7" x14ac:dyDescent="0.35">
      <c r="A83" s="117" t="s">
        <v>5404</v>
      </c>
      <c r="B83" s="117" t="s">
        <v>5405</v>
      </c>
      <c r="C83" s="117" t="s">
        <v>110</v>
      </c>
      <c r="D83" s="117">
        <v>1</v>
      </c>
      <c r="E83" s="117">
        <v>16</v>
      </c>
      <c r="F83" s="117">
        <v>7.59</v>
      </c>
      <c r="G83" s="117">
        <v>8.94</v>
      </c>
    </row>
    <row r="84" spans="1:7" x14ac:dyDescent="0.35">
      <c r="A84" s="117" t="s">
        <v>5406</v>
      </c>
      <c r="B84" s="117" t="s">
        <v>5407</v>
      </c>
      <c r="C84" s="117" t="s">
        <v>110</v>
      </c>
      <c r="D84" s="117">
        <v>2</v>
      </c>
      <c r="E84" s="117">
        <v>20</v>
      </c>
      <c r="F84" s="117">
        <v>7.59</v>
      </c>
      <c r="G84" s="117">
        <v>8.94</v>
      </c>
    </row>
    <row r="85" spans="1:7" x14ac:dyDescent="0.35">
      <c r="A85" s="117" t="s">
        <v>5408</v>
      </c>
      <c r="B85" s="117" t="s">
        <v>5409</v>
      </c>
      <c r="C85" s="117" t="s">
        <v>110</v>
      </c>
      <c r="D85" s="117">
        <v>2</v>
      </c>
      <c r="E85" s="117">
        <v>20</v>
      </c>
      <c r="F85" s="117">
        <v>7.59</v>
      </c>
      <c r="G85" s="117">
        <v>8.94</v>
      </c>
    </row>
    <row r="86" spans="1:7" x14ac:dyDescent="0.35">
      <c r="A86" s="117" t="s">
        <v>5410</v>
      </c>
      <c r="B86" s="117" t="s">
        <v>5411</v>
      </c>
      <c r="C86" s="117" t="s">
        <v>110</v>
      </c>
      <c r="D86" s="117">
        <v>2</v>
      </c>
      <c r="E86" s="117">
        <v>70</v>
      </c>
      <c r="F86" s="117">
        <v>7.59</v>
      </c>
      <c r="G86" s="117">
        <v>8.94</v>
      </c>
    </row>
    <row r="87" spans="1:7" x14ac:dyDescent="0.35">
      <c r="A87" s="117" t="s">
        <v>5412</v>
      </c>
      <c r="B87" s="117" t="s">
        <v>5413</v>
      </c>
      <c r="C87" s="117" t="s">
        <v>110</v>
      </c>
      <c r="D87" s="117">
        <v>2</v>
      </c>
      <c r="E87" s="117">
        <v>15</v>
      </c>
      <c r="F87" s="117">
        <v>7.59</v>
      </c>
      <c r="G87" s="117">
        <v>8.94</v>
      </c>
    </row>
    <row r="88" spans="1:7" x14ac:dyDescent="0.35">
      <c r="A88" s="117" t="s">
        <v>5414</v>
      </c>
      <c r="B88" s="117" t="s">
        <v>5415</v>
      </c>
      <c r="C88" s="117" t="s">
        <v>110</v>
      </c>
      <c r="D88" s="117">
        <v>2</v>
      </c>
      <c r="E88" s="117">
        <v>24</v>
      </c>
      <c r="F88" s="117">
        <v>7.59</v>
      </c>
      <c r="G88" s="117">
        <v>8.94</v>
      </c>
    </row>
    <row r="89" spans="1:7" x14ac:dyDescent="0.35">
      <c r="A89" s="117" t="s">
        <v>5416</v>
      </c>
      <c r="B89" s="117" t="s">
        <v>5417</v>
      </c>
      <c r="C89" s="117" t="s">
        <v>110</v>
      </c>
      <c r="D89" s="117">
        <v>2</v>
      </c>
      <c r="E89" s="117">
        <v>10</v>
      </c>
      <c r="F89" s="117">
        <v>7.59</v>
      </c>
      <c r="G89" s="117">
        <v>8.94</v>
      </c>
    </row>
    <row r="90" spans="1:7" x14ac:dyDescent="0.35">
      <c r="A90" s="117" t="s">
        <v>5418</v>
      </c>
      <c r="B90" s="117" t="s">
        <v>5419</v>
      </c>
      <c r="C90" s="117" t="s">
        <v>110</v>
      </c>
      <c r="D90" s="117">
        <v>2</v>
      </c>
      <c r="E90" s="117">
        <v>50</v>
      </c>
      <c r="F90" s="117">
        <v>7.59</v>
      </c>
      <c r="G90" s="117">
        <v>8.94</v>
      </c>
    </row>
    <row r="91" spans="1:7" x14ac:dyDescent="0.35">
      <c r="A91" s="117" t="s">
        <v>5422</v>
      </c>
      <c r="B91" s="117" t="s">
        <v>5423</v>
      </c>
      <c r="C91" s="117" t="s">
        <v>110</v>
      </c>
      <c r="D91" s="117">
        <v>2</v>
      </c>
      <c r="E91" s="117">
        <v>60</v>
      </c>
      <c r="F91" s="117">
        <v>7.59</v>
      </c>
      <c r="G91" s="117">
        <v>8.94</v>
      </c>
    </row>
    <row r="92" spans="1:7" x14ac:dyDescent="0.35">
      <c r="A92" s="117" t="s">
        <v>5427</v>
      </c>
      <c r="B92" s="117" t="s">
        <v>5428</v>
      </c>
      <c r="C92" s="117" t="s">
        <v>110</v>
      </c>
      <c r="D92" s="117">
        <v>2</v>
      </c>
      <c r="E92" s="117">
        <v>30</v>
      </c>
      <c r="F92" s="117">
        <v>7.59</v>
      </c>
      <c r="G92" s="117">
        <v>8.94</v>
      </c>
    </row>
    <row r="93" spans="1:7" x14ac:dyDescent="0.35">
      <c r="A93" s="117" t="s">
        <v>5429</v>
      </c>
      <c r="B93" s="117" t="s">
        <v>5430</v>
      </c>
      <c r="C93" s="117" t="s">
        <v>110</v>
      </c>
      <c r="D93" s="117">
        <v>2</v>
      </c>
      <c r="E93" s="117">
        <v>20</v>
      </c>
      <c r="F93" s="117">
        <v>7.59</v>
      </c>
      <c r="G93" s="117">
        <v>8.94</v>
      </c>
    </row>
    <row r="94" spans="1:7" x14ac:dyDescent="0.35">
      <c r="A94" s="117" t="s">
        <v>5431</v>
      </c>
      <c r="B94" s="117" t="s">
        <v>5432</v>
      </c>
      <c r="C94" s="117" t="s">
        <v>110</v>
      </c>
      <c r="D94" s="117">
        <v>2</v>
      </c>
      <c r="E94" s="117">
        <v>80</v>
      </c>
      <c r="F94" s="117">
        <v>7.59</v>
      </c>
      <c r="G94" s="117">
        <v>8.94</v>
      </c>
    </row>
    <row r="95" spans="1:7" x14ac:dyDescent="0.35">
      <c r="A95" s="117" t="s">
        <v>5433</v>
      </c>
      <c r="B95" s="117" t="s">
        <v>5434</v>
      </c>
      <c r="C95" s="117" t="s">
        <v>110</v>
      </c>
      <c r="D95" s="117">
        <v>2</v>
      </c>
      <c r="E95" s="117">
        <v>15</v>
      </c>
      <c r="F95" s="117">
        <v>7.59</v>
      </c>
      <c r="G95" s="117">
        <v>8.94</v>
      </c>
    </row>
    <row r="96" spans="1:7" x14ac:dyDescent="0.35">
      <c r="A96" s="117" t="s">
        <v>5437</v>
      </c>
      <c r="B96" s="117" t="s">
        <v>5438</v>
      </c>
      <c r="C96" s="117" t="s">
        <v>110</v>
      </c>
      <c r="D96" s="117">
        <v>2</v>
      </c>
      <c r="E96" s="117">
        <v>60</v>
      </c>
      <c r="F96" s="117">
        <v>7.59</v>
      </c>
      <c r="G96" s="117">
        <v>8.94</v>
      </c>
    </row>
    <row r="97" spans="1:7" x14ac:dyDescent="0.35">
      <c r="A97" s="117" t="s">
        <v>5439</v>
      </c>
      <c r="B97" s="117" t="s">
        <v>5440</v>
      </c>
      <c r="C97" s="117" t="s">
        <v>110</v>
      </c>
      <c r="D97" s="117">
        <v>2</v>
      </c>
      <c r="E97" s="117">
        <v>60</v>
      </c>
      <c r="F97" s="117">
        <v>7.59</v>
      </c>
      <c r="G97" s="117">
        <v>8.94</v>
      </c>
    </row>
    <row r="98" spans="1:7" x14ac:dyDescent="0.35">
      <c r="A98" s="117" t="s">
        <v>5443</v>
      </c>
      <c r="B98" s="117" t="s">
        <v>5444</v>
      </c>
      <c r="C98" s="117" t="s">
        <v>110</v>
      </c>
      <c r="D98" s="117">
        <v>2</v>
      </c>
      <c r="E98" s="117">
        <v>30</v>
      </c>
      <c r="F98" s="117">
        <v>7.59</v>
      </c>
      <c r="G98" s="117">
        <v>8.94</v>
      </c>
    </row>
    <row r="99" spans="1:7" x14ac:dyDescent="0.35">
      <c r="A99" s="117" t="s">
        <v>5447</v>
      </c>
      <c r="B99" s="117" t="s">
        <v>5448</v>
      </c>
      <c r="C99" s="117" t="s">
        <v>110</v>
      </c>
      <c r="D99" s="117">
        <v>2</v>
      </c>
      <c r="E99" s="117">
        <v>60</v>
      </c>
      <c r="F99" s="117">
        <v>7.59</v>
      </c>
      <c r="G99" s="117">
        <v>8.94</v>
      </c>
    </row>
    <row r="100" spans="1:7" x14ac:dyDescent="0.35">
      <c r="A100" s="117" t="s">
        <v>5449</v>
      </c>
      <c r="B100" s="117" t="s">
        <v>5450</v>
      </c>
      <c r="C100" s="117" t="s">
        <v>110</v>
      </c>
      <c r="D100" s="117">
        <v>2</v>
      </c>
      <c r="E100" s="117">
        <v>30</v>
      </c>
      <c r="F100" s="117">
        <v>7.59</v>
      </c>
      <c r="G100" s="117">
        <v>8.94</v>
      </c>
    </row>
    <row r="101" spans="1:7" x14ac:dyDescent="0.35">
      <c r="A101" s="117" t="s">
        <v>5451</v>
      </c>
      <c r="B101" s="117" t="s">
        <v>5452</v>
      </c>
      <c r="C101" s="117" t="s">
        <v>110</v>
      </c>
      <c r="D101" s="117">
        <v>2</v>
      </c>
      <c r="E101" s="117">
        <v>30</v>
      </c>
      <c r="F101" s="117">
        <v>7.59</v>
      </c>
      <c r="G101" s="117">
        <v>8.94</v>
      </c>
    </row>
    <row r="102" spans="1:7" x14ac:dyDescent="0.35">
      <c r="A102" s="117" t="s">
        <v>5457</v>
      </c>
      <c r="B102" s="117" t="s">
        <v>5458</v>
      </c>
      <c r="C102" s="117" t="s">
        <v>110</v>
      </c>
      <c r="D102" s="117">
        <v>2</v>
      </c>
      <c r="E102" s="117">
        <v>30</v>
      </c>
      <c r="F102" s="117">
        <v>7.59</v>
      </c>
      <c r="G102" s="117">
        <v>8.94</v>
      </c>
    </row>
    <row r="103" spans="1:7" x14ac:dyDescent="0.35">
      <c r="A103" s="117" t="s">
        <v>5459</v>
      </c>
      <c r="B103" s="117" t="s">
        <v>5460</v>
      </c>
      <c r="C103" s="117" t="s">
        <v>110</v>
      </c>
      <c r="D103" s="117">
        <v>2</v>
      </c>
      <c r="E103" s="117">
        <v>50</v>
      </c>
      <c r="F103" s="117">
        <v>7.59</v>
      </c>
      <c r="G103" s="117">
        <v>8.94</v>
      </c>
    </row>
    <row r="104" spans="1:7" x14ac:dyDescent="0.35">
      <c r="A104" s="117" t="s">
        <v>5463</v>
      </c>
      <c r="B104" s="117" t="s">
        <v>5464</v>
      </c>
      <c r="C104" s="117" t="s">
        <v>110</v>
      </c>
      <c r="D104" s="117">
        <v>2</v>
      </c>
      <c r="E104" s="117">
        <v>60</v>
      </c>
      <c r="F104" s="117">
        <v>7.59</v>
      </c>
      <c r="G104" s="117">
        <v>8.94</v>
      </c>
    </row>
    <row r="105" spans="1:7" x14ac:dyDescent="0.35">
      <c r="A105" s="117" t="s">
        <v>5465</v>
      </c>
      <c r="B105" s="117" t="s">
        <v>5466</v>
      </c>
      <c r="C105" s="117" t="s">
        <v>110</v>
      </c>
      <c r="D105" s="117">
        <v>2</v>
      </c>
      <c r="E105" s="117">
        <v>60</v>
      </c>
      <c r="F105" s="117">
        <v>7.59</v>
      </c>
      <c r="G105" s="117">
        <v>8.94</v>
      </c>
    </row>
    <row r="106" spans="1:7" x14ac:dyDescent="0.35">
      <c r="A106" s="117" t="s">
        <v>5473</v>
      </c>
      <c r="B106" s="117" t="s">
        <v>5474</v>
      </c>
      <c r="C106" s="117" t="s">
        <v>110</v>
      </c>
      <c r="D106" s="117">
        <v>2</v>
      </c>
      <c r="E106" s="117">
        <v>60</v>
      </c>
      <c r="F106" s="117">
        <v>7.59</v>
      </c>
      <c r="G106" s="117">
        <v>8.94</v>
      </c>
    </row>
    <row r="107" spans="1:7" x14ac:dyDescent="0.35">
      <c r="A107" s="117" t="s">
        <v>5477</v>
      </c>
      <c r="B107" s="117" t="s">
        <v>5478</v>
      </c>
      <c r="C107" s="117" t="s">
        <v>110</v>
      </c>
      <c r="D107" s="117">
        <v>3</v>
      </c>
      <c r="E107" s="117">
        <v>24</v>
      </c>
      <c r="F107" s="117">
        <v>7.59</v>
      </c>
      <c r="G107" s="117">
        <v>8.94</v>
      </c>
    </row>
    <row r="108" spans="1:7" x14ac:dyDescent="0.35">
      <c r="A108" s="117" t="s">
        <v>5479</v>
      </c>
      <c r="B108" s="117" t="s">
        <v>5480</v>
      </c>
      <c r="C108" s="117" t="s">
        <v>110</v>
      </c>
      <c r="D108" s="117">
        <v>3</v>
      </c>
      <c r="E108" s="117">
        <v>60</v>
      </c>
      <c r="F108" s="117">
        <v>7.59</v>
      </c>
      <c r="G108" s="117">
        <v>8.94</v>
      </c>
    </row>
    <row r="109" spans="1:7" x14ac:dyDescent="0.35">
      <c r="A109" s="117" t="s">
        <v>5481</v>
      </c>
      <c r="B109" s="117" t="s">
        <v>5482</v>
      </c>
      <c r="C109" s="117" t="s">
        <v>110</v>
      </c>
      <c r="D109" s="117">
        <v>1</v>
      </c>
      <c r="E109" s="117">
        <v>50</v>
      </c>
      <c r="F109" s="117">
        <v>7.59</v>
      </c>
      <c r="G109" s="117">
        <v>8.94</v>
      </c>
    </row>
    <row r="110" spans="1:7" x14ac:dyDescent="0.35">
      <c r="A110" s="117" t="s">
        <v>5483</v>
      </c>
      <c r="B110" s="117" t="s">
        <v>5484</v>
      </c>
      <c r="C110" s="117" t="s">
        <v>110</v>
      </c>
      <c r="D110" s="117">
        <v>2</v>
      </c>
      <c r="E110" s="117">
        <v>40</v>
      </c>
      <c r="F110" s="117">
        <v>7.59</v>
      </c>
      <c r="G110" s="117">
        <v>8.94</v>
      </c>
    </row>
    <row r="111" spans="1:7" x14ac:dyDescent="0.35">
      <c r="A111" s="117" t="s">
        <v>5489</v>
      </c>
      <c r="B111" s="117" t="s">
        <v>5490</v>
      </c>
      <c r="C111" s="117" t="s">
        <v>110</v>
      </c>
      <c r="D111" s="117">
        <v>1</v>
      </c>
      <c r="E111" s="117">
        <v>8</v>
      </c>
      <c r="F111" s="117">
        <v>7.59</v>
      </c>
      <c r="G111" s="117">
        <v>8.94</v>
      </c>
    </row>
    <row r="112" spans="1:7" x14ac:dyDescent="0.35">
      <c r="A112" s="117" t="s">
        <v>5491</v>
      </c>
      <c r="B112" s="117" t="s">
        <v>5492</v>
      </c>
      <c r="C112" s="117" t="s">
        <v>110</v>
      </c>
      <c r="D112" s="117">
        <v>2</v>
      </c>
      <c r="E112" s="117">
        <v>8</v>
      </c>
      <c r="F112" s="117">
        <v>7.59</v>
      </c>
      <c r="G112" s="117">
        <v>8.94</v>
      </c>
    </row>
    <row r="113" spans="1:7" x14ac:dyDescent="0.35">
      <c r="A113" s="117" t="s">
        <v>5493</v>
      </c>
      <c r="B113" s="117" t="s">
        <v>5494</v>
      </c>
      <c r="C113" s="117" t="s">
        <v>110</v>
      </c>
      <c r="D113" s="117">
        <v>2</v>
      </c>
      <c r="E113" s="117">
        <v>40</v>
      </c>
      <c r="F113" s="117">
        <v>7.59</v>
      </c>
      <c r="G113" s="117">
        <v>8.94</v>
      </c>
    </row>
    <row r="114" spans="1:7" x14ac:dyDescent="0.35">
      <c r="A114" s="117" t="s">
        <v>5495</v>
      </c>
      <c r="B114" s="117" t="s">
        <v>5496</v>
      </c>
      <c r="C114" s="117" t="s">
        <v>110</v>
      </c>
      <c r="D114" s="117">
        <v>2</v>
      </c>
      <c r="E114" s="117">
        <v>20</v>
      </c>
      <c r="F114" s="117">
        <v>7.59</v>
      </c>
      <c r="G114" s="117">
        <v>8.94</v>
      </c>
    </row>
    <row r="115" spans="1:7" x14ac:dyDescent="0.35">
      <c r="A115" s="117" t="s">
        <v>5497</v>
      </c>
      <c r="B115" s="117" t="s">
        <v>5498</v>
      </c>
      <c r="C115" s="117" t="s">
        <v>110</v>
      </c>
      <c r="D115" s="117">
        <v>1</v>
      </c>
      <c r="E115" s="117">
        <v>8</v>
      </c>
      <c r="F115" s="117">
        <v>7.59</v>
      </c>
      <c r="G115" s="117">
        <v>8.94</v>
      </c>
    </row>
    <row r="116" spans="1:7" x14ac:dyDescent="0.35">
      <c r="A116" s="117" t="s">
        <v>5499</v>
      </c>
      <c r="B116" s="117" t="s">
        <v>5500</v>
      </c>
      <c r="C116" s="117" t="s">
        <v>110</v>
      </c>
      <c r="D116" s="117">
        <v>3</v>
      </c>
      <c r="E116" s="117">
        <v>8</v>
      </c>
      <c r="F116" s="117">
        <v>7.59</v>
      </c>
      <c r="G116" s="117">
        <v>8.94</v>
      </c>
    </row>
    <row r="117" spans="1:7" x14ac:dyDescent="0.35">
      <c r="A117" s="117" t="s">
        <v>5503</v>
      </c>
      <c r="B117" s="117" t="s">
        <v>5504</v>
      </c>
      <c r="C117" s="117" t="s">
        <v>110</v>
      </c>
      <c r="D117" s="117">
        <v>3</v>
      </c>
      <c r="E117" s="117">
        <v>8</v>
      </c>
      <c r="F117" s="117">
        <v>7.59</v>
      </c>
      <c r="G117" s="117">
        <v>8.94</v>
      </c>
    </row>
    <row r="118" spans="1:7" x14ac:dyDescent="0.35">
      <c r="A118" s="117" t="s">
        <v>5505</v>
      </c>
      <c r="B118" s="117" t="s">
        <v>5506</v>
      </c>
      <c r="C118" s="117" t="s">
        <v>110</v>
      </c>
      <c r="D118" s="117">
        <v>2</v>
      </c>
      <c r="E118" s="117">
        <v>6</v>
      </c>
      <c r="F118" s="117">
        <v>7.59</v>
      </c>
      <c r="G118" s="117">
        <v>8.94</v>
      </c>
    </row>
    <row r="119" spans="1:7" x14ac:dyDescent="0.35">
      <c r="A119" s="117" t="s">
        <v>5507</v>
      </c>
      <c r="B119" s="117" t="s">
        <v>5508</v>
      </c>
      <c r="C119" s="117" t="s">
        <v>110</v>
      </c>
      <c r="D119" s="117">
        <v>2</v>
      </c>
      <c r="E119" s="117">
        <v>16</v>
      </c>
      <c r="F119" s="117">
        <v>7.59</v>
      </c>
      <c r="G119" s="117">
        <v>8.94</v>
      </c>
    </row>
    <row r="120" spans="1:7" x14ac:dyDescent="0.35">
      <c r="A120" s="117" t="s">
        <v>5509</v>
      </c>
      <c r="B120" s="117" t="s">
        <v>5510</v>
      </c>
      <c r="C120" s="117" t="s">
        <v>110</v>
      </c>
      <c r="D120" s="117">
        <v>2</v>
      </c>
      <c r="E120" s="117">
        <v>10</v>
      </c>
      <c r="F120" s="117">
        <v>7.59</v>
      </c>
      <c r="G120" s="117">
        <v>8.94</v>
      </c>
    </row>
    <row r="121" spans="1:7" x14ac:dyDescent="0.35">
      <c r="A121" s="117" t="s">
        <v>5511</v>
      </c>
      <c r="B121" s="117" t="s">
        <v>5512</v>
      </c>
      <c r="C121" s="117" t="s">
        <v>110</v>
      </c>
      <c r="D121" s="117">
        <v>2</v>
      </c>
      <c r="E121" s="117">
        <v>6</v>
      </c>
      <c r="F121" s="117">
        <v>7.59</v>
      </c>
      <c r="G121" s="117">
        <v>8.94</v>
      </c>
    </row>
    <row r="122" spans="1:7" x14ac:dyDescent="0.35">
      <c r="A122" s="117" t="s">
        <v>5515</v>
      </c>
      <c r="B122" s="117" t="s">
        <v>5516</v>
      </c>
      <c r="C122" s="117" t="s">
        <v>110</v>
      </c>
      <c r="D122" s="117">
        <v>2</v>
      </c>
      <c r="E122" s="117">
        <v>16</v>
      </c>
      <c r="F122" s="117">
        <v>7.59</v>
      </c>
      <c r="G122" s="117">
        <v>8.94</v>
      </c>
    </row>
    <row r="123" spans="1:7" x14ac:dyDescent="0.35">
      <c r="A123" s="117" t="s">
        <v>5517</v>
      </c>
      <c r="B123" s="117" t="s">
        <v>5518</v>
      </c>
      <c r="C123" s="117" t="s">
        <v>110</v>
      </c>
      <c r="D123" s="117">
        <v>1</v>
      </c>
      <c r="E123" s="117">
        <v>30</v>
      </c>
      <c r="F123" s="117">
        <v>7.59</v>
      </c>
      <c r="G123" s="117">
        <v>8.94</v>
      </c>
    </row>
    <row r="124" spans="1:7" x14ac:dyDescent="0.35">
      <c r="A124" s="117" t="s">
        <v>5519</v>
      </c>
      <c r="B124" s="117" t="s">
        <v>5520</v>
      </c>
      <c r="C124" s="117" t="s">
        <v>110</v>
      </c>
      <c r="D124" s="117">
        <v>1</v>
      </c>
      <c r="E124" s="117">
        <v>20</v>
      </c>
      <c r="F124" s="117">
        <v>7.59</v>
      </c>
      <c r="G124" s="117">
        <v>8.94</v>
      </c>
    </row>
    <row r="125" spans="1:7" x14ac:dyDescent="0.35">
      <c r="A125" s="117" t="s">
        <v>5521</v>
      </c>
      <c r="B125" s="117" t="s">
        <v>5522</v>
      </c>
      <c r="C125" s="117" t="s">
        <v>110</v>
      </c>
      <c r="D125" s="117">
        <v>1</v>
      </c>
      <c r="E125" s="117">
        <v>12</v>
      </c>
      <c r="F125" s="117">
        <v>7.59</v>
      </c>
      <c r="G125" s="117">
        <v>8.94</v>
      </c>
    </row>
    <row r="126" spans="1:7" x14ac:dyDescent="0.35">
      <c r="A126" s="117" t="s">
        <v>5523</v>
      </c>
      <c r="B126" s="117" t="s">
        <v>5524</v>
      </c>
      <c r="C126" s="117" t="s">
        <v>110</v>
      </c>
      <c r="D126" s="117">
        <v>1</v>
      </c>
      <c r="E126" s="117">
        <v>12</v>
      </c>
      <c r="F126" s="117">
        <v>7.59</v>
      </c>
      <c r="G126" s="117">
        <v>8.94</v>
      </c>
    </row>
    <row r="127" spans="1:7" x14ac:dyDescent="0.35">
      <c r="A127" s="117" t="s">
        <v>5525</v>
      </c>
      <c r="B127" s="117" t="s">
        <v>5526</v>
      </c>
      <c r="C127" s="117" t="s">
        <v>110</v>
      </c>
      <c r="D127" s="117">
        <v>1</v>
      </c>
      <c r="E127" s="117">
        <v>35</v>
      </c>
      <c r="F127" s="117">
        <v>7.59</v>
      </c>
      <c r="G127" s="117">
        <v>8.94</v>
      </c>
    </row>
    <row r="128" spans="1:7" x14ac:dyDescent="0.35">
      <c r="A128" s="117" t="s">
        <v>5529</v>
      </c>
      <c r="B128" s="117" t="s">
        <v>5530</v>
      </c>
      <c r="C128" s="117" t="s">
        <v>110</v>
      </c>
      <c r="D128" s="117">
        <v>3</v>
      </c>
      <c r="E128" s="117">
        <v>35</v>
      </c>
      <c r="F128" s="117">
        <v>7.59</v>
      </c>
      <c r="G128" s="117">
        <v>8.94</v>
      </c>
    </row>
    <row r="129" spans="1:7" x14ac:dyDescent="0.35">
      <c r="A129" s="117" t="s">
        <v>5531</v>
      </c>
      <c r="B129" s="117" t="s">
        <v>5532</v>
      </c>
      <c r="C129" s="117" t="s">
        <v>110</v>
      </c>
      <c r="D129" s="117">
        <v>2</v>
      </c>
      <c r="E129" s="117">
        <v>22</v>
      </c>
      <c r="F129" s="117">
        <v>7.59</v>
      </c>
      <c r="G129" s="117">
        <v>8.94</v>
      </c>
    </row>
    <row r="130" spans="1:7" x14ac:dyDescent="0.35">
      <c r="A130" s="117" t="s">
        <v>5533</v>
      </c>
      <c r="B130" s="117" t="s">
        <v>5534</v>
      </c>
      <c r="C130" s="117" t="s">
        <v>110</v>
      </c>
      <c r="D130" s="117">
        <v>1</v>
      </c>
      <c r="E130" s="117">
        <v>10</v>
      </c>
      <c r="F130" s="117">
        <v>7.59</v>
      </c>
      <c r="G130" s="117">
        <v>8.94</v>
      </c>
    </row>
    <row r="131" spans="1:7" x14ac:dyDescent="0.35">
      <c r="A131" s="117" t="s">
        <v>5535</v>
      </c>
      <c r="B131" s="117" t="s">
        <v>5536</v>
      </c>
      <c r="C131" s="117" t="s">
        <v>110</v>
      </c>
      <c r="D131" s="117">
        <v>2</v>
      </c>
      <c r="E131" s="117">
        <v>20</v>
      </c>
      <c r="F131" s="117">
        <v>7.59</v>
      </c>
      <c r="G131" s="117">
        <v>8.94</v>
      </c>
    </row>
    <row r="132" spans="1:7" x14ac:dyDescent="0.35">
      <c r="A132" s="117" t="s">
        <v>5537</v>
      </c>
      <c r="B132" s="117" t="s">
        <v>5538</v>
      </c>
      <c r="C132" s="117" t="s">
        <v>110</v>
      </c>
      <c r="D132" s="117">
        <v>1</v>
      </c>
      <c r="E132" s="117">
        <v>12</v>
      </c>
      <c r="F132" s="117">
        <v>7.59</v>
      </c>
      <c r="G132" s="117">
        <v>8.94</v>
      </c>
    </row>
    <row r="133" spans="1:7" x14ac:dyDescent="0.35">
      <c r="A133" s="117" t="s">
        <v>5539</v>
      </c>
      <c r="B133" s="117" t="s">
        <v>5540</v>
      </c>
      <c r="C133" s="117" t="s">
        <v>110</v>
      </c>
      <c r="D133" s="117">
        <v>1</v>
      </c>
      <c r="E133" s="117">
        <v>16</v>
      </c>
      <c r="F133" s="117">
        <v>7.59</v>
      </c>
      <c r="G133" s="117">
        <v>8.94</v>
      </c>
    </row>
    <row r="134" spans="1:7" x14ac:dyDescent="0.35">
      <c r="A134" s="117" t="s">
        <v>5541</v>
      </c>
      <c r="B134" s="117" t="s">
        <v>5542</v>
      </c>
      <c r="C134" s="117" t="s">
        <v>110</v>
      </c>
      <c r="D134" s="117">
        <v>1</v>
      </c>
      <c r="E134" s="117">
        <v>20</v>
      </c>
      <c r="F134" s="117">
        <v>7.59</v>
      </c>
      <c r="G134" s="117">
        <v>8.94</v>
      </c>
    </row>
    <row r="135" spans="1:7" x14ac:dyDescent="0.35">
      <c r="A135" s="117" t="s">
        <v>5543</v>
      </c>
      <c r="B135" s="117" t="s">
        <v>5544</v>
      </c>
      <c r="C135" s="117" t="s">
        <v>110</v>
      </c>
      <c r="D135" s="117">
        <v>1</v>
      </c>
      <c r="E135" s="117">
        <v>40</v>
      </c>
      <c r="F135" s="117">
        <v>7.59</v>
      </c>
      <c r="G135" s="117">
        <v>8.94</v>
      </c>
    </row>
    <row r="136" spans="1:7" x14ac:dyDescent="0.35">
      <c r="A136" s="117" t="s">
        <v>5545</v>
      </c>
      <c r="B136" s="117" t="s">
        <v>5546</v>
      </c>
      <c r="C136" s="117" t="s">
        <v>110</v>
      </c>
      <c r="D136" s="117">
        <v>1</v>
      </c>
      <c r="E136" s="117">
        <v>50</v>
      </c>
      <c r="F136" s="117">
        <v>7.59</v>
      </c>
      <c r="G136" s="117">
        <v>8.94</v>
      </c>
    </row>
    <row r="137" spans="1:7" x14ac:dyDescent="0.35">
      <c r="A137" s="117" t="s">
        <v>5547</v>
      </c>
      <c r="B137" s="117" t="s">
        <v>5548</v>
      </c>
      <c r="C137" s="117" t="s">
        <v>110</v>
      </c>
      <c r="D137" s="117">
        <v>3</v>
      </c>
      <c r="E137" s="117">
        <v>15</v>
      </c>
      <c r="F137" s="117">
        <v>7.59</v>
      </c>
      <c r="G137" s="117">
        <v>8.94</v>
      </c>
    </row>
    <row r="138" spans="1:7" x14ac:dyDescent="0.35">
      <c r="A138" s="117" t="s">
        <v>5549</v>
      </c>
      <c r="B138" s="117" t="s">
        <v>5550</v>
      </c>
      <c r="C138" s="117" t="s">
        <v>110</v>
      </c>
      <c r="D138" s="117">
        <v>2</v>
      </c>
      <c r="E138" s="117">
        <v>20</v>
      </c>
      <c r="F138" s="117">
        <v>7.59</v>
      </c>
      <c r="G138" s="117">
        <v>8.94</v>
      </c>
    </row>
    <row r="139" spans="1:7" x14ac:dyDescent="0.35">
      <c r="A139" s="117" t="s">
        <v>5551</v>
      </c>
      <c r="B139" s="117" t="s">
        <v>5552</v>
      </c>
      <c r="C139" s="117" t="s">
        <v>110</v>
      </c>
      <c r="D139" s="117">
        <v>1</v>
      </c>
      <c r="E139" s="117">
        <v>45</v>
      </c>
      <c r="F139" s="117">
        <v>7.59</v>
      </c>
      <c r="G139" s="117">
        <v>8.94</v>
      </c>
    </row>
    <row r="140" spans="1:7" x14ac:dyDescent="0.35">
      <c r="A140" s="117" t="s">
        <v>5555</v>
      </c>
      <c r="B140" s="117" t="s">
        <v>5556</v>
      </c>
      <c r="C140" s="117" t="s">
        <v>110</v>
      </c>
      <c r="D140" s="117">
        <v>2</v>
      </c>
      <c r="E140" s="117">
        <v>35</v>
      </c>
      <c r="F140" s="117">
        <v>7.59</v>
      </c>
      <c r="G140" s="117">
        <v>8.94</v>
      </c>
    </row>
    <row r="141" spans="1:7" x14ac:dyDescent="0.35">
      <c r="A141" s="117" t="s">
        <v>5557</v>
      </c>
      <c r="B141" s="117" t="s">
        <v>5558</v>
      </c>
      <c r="C141" s="117" t="s">
        <v>110</v>
      </c>
      <c r="D141" s="117">
        <v>2</v>
      </c>
      <c r="E141" s="117">
        <v>15</v>
      </c>
      <c r="F141" s="117">
        <v>7.59</v>
      </c>
      <c r="G141" s="117">
        <v>8.94</v>
      </c>
    </row>
    <row r="142" spans="1:7" x14ac:dyDescent="0.35">
      <c r="A142" s="117" t="s">
        <v>5561</v>
      </c>
      <c r="B142" s="117" t="s">
        <v>5562</v>
      </c>
      <c r="C142" s="117" t="s">
        <v>110</v>
      </c>
      <c r="D142" s="117">
        <v>1</v>
      </c>
      <c r="E142" s="117">
        <v>35</v>
      </c>
      <c r="F142" s="117">
        <v>7.59</v>
      </c>
      <c r="G142" s="117">
        <v>8.94</v>
      </c>
    </row>
    <row r="143" spans="1:7" x14ac:dyDescent="0.35">
      <c r="A143" s="117" t="s">
        <v>5563</v>
      </c>
      <c r="B143" s="117" t="s">
        <v>5564</v>
      </c>
      <c r="C143" s="117" t="s">
        <v>110</v>
      </c>
      <c r="D143" s="117">
        <v>1</v>
      </c>
      <c r="E143" s="117">
        <v>20</v>
      </c>
      <c r="F143" s="117">
        <v>7.59</v>
      </c>
      <c r="G143" s="117">
        <v>8.94</v>
      </c>
    </row>
    <row r="144" spans="1:7" x14ac:dyDescent="0.35">
      <c r="A144" s="117" t="s">
        <v>5565</v>
      </c>
      <c r="B144" s="117" t="s">
        <v>5566</v>
      </c>
      <c r="C144" s="117" t="s">
        <v>110</v>
      </c>
      <c r="D144" s="117">
        <v>3</v>
      </c>
      <c r="E144" s="117">
        <v>24</v>
      </c>
      <c r="F144" s="117">
        <v>7.59</v>
      </c>
      <c r="G144" s="117">
        <v>8.94</v>
      </c>
    </row>
    <row r="145" spans="1:7" x14ac:dyDescent="0.35">
      <c r="A145" s="117" t="s">
        <v>5567</v>
      </c>
      <c r="B145" s="117" t="s">
        <v>5568</v>
      </c>
      <c r="C145" s="117" t="s">
        <v>110</v>
      </c>
      <c r="D145" s="117">
        <v>2</v>
      </c>
      <c r="E145" s="117">
        <v>24</v>
      </c>
      <c r="F145" s="117">
        <v>7.59</v>
      </c>
      <c r="G145" s="117">
        <v>8.94</v>
      </c>
    </row>
    <row r="146" spans="1:7" x14ac:dyDescent="0.35">
      <c r="A146" s="117" t="s">
        <v>5571</v>
      </c>
      <c r="B146" s="117" t="s">
        <v>5572</v>
      </c>
      <c r="C146" s="117" t="s">
        <v>110</v>
      </c>
      <c r="D146" s="117">
        <v>3</v>
      </c>
      <c r="E146" s="117">
        <v>30</v>
      </c>
      <c r="F146" s="117">
        <v>7.59</v>
      </c>
      <c r="G146" s="117">
        <v>8.94</v>
      </c>
    </row>
    <row r="147" spans="1:7" x14ac:dyDescent="0.35">
      <c r="A147" s="117" t="s">
        <v>5573</v>
      </c>
      <c r="B147" s="117" t="s">
        <v>5574</v>
      </c>
      <c r="C147" s="117" t="s">
        <v>110</v>
      </c>
      <c r="D147" s="117">
        <v>1</v>
      </c>
      <c r="E147" s="117">
        <v>40</v>
      </c>
      <c r="F147" s="117">
        <v>7.59</v>
      </c>
      <c r="G147" s="117">
        <v>8.94</v>
      </c>
    </row>
    <row r="148" spans="1:7" x14ac:dyDescent="0.35">
      <c r="A148" s="117" t="s">
        <v>5575</v>
      </c>
      <c r="B148" s="117" t="s">
        <v>5576</v>
      </c>
      <c r="C148" s="117" t="s">
        <v>110</v>
      </c>
      <c r="D148" s="117">
        <v>2</v>
      </c>
      <c r="E148" s="117">
        <v>40</v>
      </c>
      <c r="F148" s="117">
        <v>7.59</v>
      </c>
      <c r="G148" s="117">
        <v>8.94</v>
      </c>
    </row>
    <row r="149" spans="1:7" x14ac:dyDescent="0.35">
      <c r="A149" s="117" t="s">
        <v>5577</v>
      </c>
      <c r="B149" s="117" t="s">
        <v>5578</v>
      </c>
      <c r="C149" s="117" t="s">
        <v>110</v>
      </c>
      <c r="D149" s="117">
        <v>2</v>
      </c>
      <c r="E149" s="117">
        <v>20</v>
      </c>
      <c r="F149" s="117">
        <v>7.59</v>
      </c>
      <c r="G149" s="117">
        <v>8.94</v>
      </c>
    </row>
    <row r="150" spans="1:7" x14ac:dyDescent="0.35">
      <c r="A150" s="117" t="s">
        <v>5579</v>
      </c>
      <c r="B150" s="117" t="s">
        <v>5580</v>
      </c>
      <c r="C150" s="117" t="s">
        <v>110</v>
      </c>
      <c r="D150" s="117">
        <v>2</v>
      </c>
      <c r="E150" s="117">
        <v>30</v>
      </c>
      <c r="F150" s="117">
        <v>7.59</v>
      </c>
      <c r="G150" s="117">
        <v>8.94</v>
      </c>
    </row>
    <row r="151" spans="1:7" x14ac:dyDescent="0.35">
      <c r="A151" s="117" t="s">
        <v>5581</v>
      </c>
      <c r="B151" s="117" t="s">
        <v>5582</v>
      </c>
      <c r="C151" s="117" t="s">
        <v>110</v>
      </c>
      <c r="D151" s="117">
        <v>2</v>
      </c>
      <c r="E151" s="117">
        <v>15</v>
      </c>
      <c r="F151" s="117">
        <v>7.59</v>
      </c>
      <c r="G151" s="117">
        <v>8.94</v>
      </c>
    </row>
    <row r="152" spans="1:7" x14ac:dyDescent="0.35">
      <c r="A152" s="117" t="s">
        <v>5583</v>
      </c>
      <c r="B152" s="117" t="s">
        <v>5584</v>
      </c>
      <c r="C152" s="117" t="s">
        <v>110</v>
      </c>
      <c r="D152" s="117">
        <v>2</v>
      </c>
      <c r="E152" s="117">
        <v>8</v>
      </c>
      <c r="F152" s="117">
        <v>7.59</v>
      </c>
      <c r="G152" s="117">
        <v>8.94</v>
      </c>
    </row>
    <row r="153" spans="1:7" x14ac:dyDescent="0.35">
      <c r="A153" s="117" t="s">
        <v>5591</v>
      </c>
      <c r="B153" s="117" t="s">
        <v>5592</v>
      </c>
      <c r="C153" s="117" t="s">
        <v>110</v>
      </c>
      <c r="D153" s="117">
        <v>2</v>
      </c>
      <c r="E153" s="117">
        <v>30</v>
      </c>
      <c r="F153" s="117">
        <v>7.59</v>
      </c>
      <c r="G153" s="117">
        <v>8.94</v>
      </c>
    </row>
    <row r="154" spans="1:7" x14ac:dyDescent="0.35">
      <c r="A154" s="117" t="s">
        <v>5593</v>
      </c>
      <c r="B154" s="117" t="s">
        <v>5594</v>
      </c>
      <c r="C154" s="117" t="s">
        <v>110</v>
      </c>
      <c r="D154" s="117">
        <v>3</v>
      </c>
      <c r="E154" s="117">
        <v>40</v>
      </c>
      <c r="F154" s="117">
        <v>7.59</v>
      </c>
      <c r="G154" s="117">
        <v>8.94</v>
      </c>
    </row>
    <row r="155" spans="1:7" x14ac:dyDescent="0.35">
      <c r="A155" s="117" t="s">
        <v>5597</v>
      </c>
      <c r="B155" s="117" t="s">
        <v>5598</v>
      </c>
      <c r="C155" s="117" t="s">
        <v>110</v>
      </c>
      <c r="D155" s="117">
        <v>2</v>
      </c>
      <c r="E155" s="117">
        <v>60</v>
      </c>
      <c r="F155" s="117">
        <v>7.59</v>
      </c>
      <c r="G155" s="117">
        <v>8.94</v>
      </c>
    </row>
    <row r="156" spans="1:7" x14ac:dyDescent="0.35">
      <c r="A156" s="117" t="s">
        <v>5603</v>
      </c>
      <c r="B156" s="117" t="s">
        <v>5604</v>
      </c>
      <c r="C156" s="117" t="s">
        <v>110</v>
      </c>
      <c r="D156" s="117">
        <v>2</v>
      </c>
      <c r="E156" s="117">
        <v>30</v>
      </c>
      <c r="F156" s="117">
        <v>7.59</v>
      </c>
      <c r="G156" s="117">
        <v>8.94</v>
      </c>
    </row>
    <row r="157" spans="1:7" x14ac:dyDescent="0.35">
      <c r="A157" s="117" t="s">
        <v>5607</v>
      </c>
      <c r="B157" s="117" t="s">
        <v>5608</v>
      </c>
      <c r="C157" s="117" t="s">
        <v>110</v>
      </c>
      <c r="D157" s="117">
        <v>2</v>
      </c>
      <c r="E157" s="117">
        <v>60</v>
      </c>
      <c r="F157" s="117">
        <v>7.59</v>
      </c>
      <c r="G157" s="117">
        <v>8.94</v>
      </c>
    </row>
    <row r="158" spans="1:7" x14ac:dyDescent="0.35">
      <c r="A158" s="117" t="s">
        <v>5609</v>
      </c>
      <c r="B158" s="117" t="s">
        <v>5610</v>
      </c>
      <c r="C158" s="117" t="s">
        <v>110</v>
      </c>
      <c r="D158" s="117">
        <v>2</v>
      </c>
      <c r="E158" s="117">
        <v>30</v>
      </c>
      <c r="F158" s="117">
        <v>7.59</v>
      </c>
      <c r="G158" s="117">
        <v>8.94</v>
      </c>
    </row>
    <row r="159" spans="1:7" x14ac:dyDescent="0.35">
      <c r="A159" s="117" t="s">
        <v>5613</v>
      </c>
      <c r="B159" s="117" t="s">
        <v>5614</v>
      </c>
      <c r="C159" s="117" t="s">
        <v>110</v>
      </c>
      <c r="D159" s="117">
        <v>2</v>
      </c>
      <c r="E159" s="117">
        <v>30</v>
      </c>
      <c r="F159" s="117">
        <v>7.59</v>
      </c>
      <c r="G159" s="117">
        <v>8.94</v>
      </c>
    </row>
    <row r="160" spans="1:7" x14ac:dyDescent="0.35">
      <c r="A160" s="117" t="s">
        <v>5615</v>
      </c>
      <c r="B160" s="117" t="s">
        <v>5616</v>
      </c>
      <c r="C160" s="117" t="s">
        <v>110</v>
      </c>
      <c r="D160" s="117">
        <v>2</v>
      </c>
      <c r="E160" s="117">
        <v>60</v>
      </c>
      <c r="F160" s="117">
        <v>7.59</v>
      </c>
      <c r="G160" s="117">
        <v>8.94</v>
      </c>
    </row>
    <row r="161" spans="1:7" x14ac:dyDescent="0.35">
      <c r="A161" s="117" t="s">
        <v>5617</v>
      </c>
      <c r="B161" s="117" t="s">
        <v>5618</v>
      </c>
      <c r="C161" s="117" t="s">
        <v>110</v>
      </c>
      <c r="D161" s="117">
        <v>2</v>
      </c>
      <c r="E161" s="117">
        <v>20</v>
      </c>
      <c r="F161" s="117">
        <v>7.59</v>
      </c>
      <c r="G161" s="117">
        <v>8.94</v>
      </c>
    </row>
    <row r="162" spans="1:7" x14ac:dyDescent="0.35">
      <c r="A162" s="117" t="s">
        <v>5621</v>
      </c>
      <c r="B162" s="117" t="s">
        <v>5622</v>
      </c>
      <c r="C162" s="117" t="s">
        <v>110</v>
      </c>
      <c r="D162" s="117">
        <v>1</v>
      </c>
      <c r="E162" s="117">
        <v>60</v>
      </c>
      <c r="F162" s="117">
        <v>7.59</v>
      </c>
      <c r="G162" s="117">
        <v>8.94</v>
      </c>
    </row>
    <row r="163" spans="1:7" x14ac:dyDescent="0.35">
      <c r="A163" s="117" t="s">
        <v>5623</v>
      </c>
      <c r="B163" s="117" t="s">
        <v>5624</v>
      </c>
      <c r="C163" s="117" t="s">
        <v>110</v>
      </c>
      <c r="D163" s="117">
        <v>1</v>
      </c>
      <c r="E163" s="117">
        <v>25</v>
      </c>
      <c r="F163" s="117">
        <v>7.59</v>
      </c>
      <c r="G163" s="117">
        <v>8.94</v>
      </c>
    </row>
    <row r="164" spans="1:7" x14ac:dyDescent="0.35">
      <c r="A164" s="117" t="s">
        <v>5625</v>
      </c>
      <c r="B164" s="117" t="s">
        <v>5626</v>
      </c>
      <c r="C164" s="117" t="s">
        <v>110</v>
      </c>
      <c r="D164" s="117">
        <v>1</v>
      </c>
      <c r="E164" s="117">
        <v>25</v>
      </c>
      <c r="F164" s="117">
        <v>7.59</v>
      </c>
      <c r="G164" s="117">
        <v>8.94</v>
      </c>
    </row>
    <row r="165" spans="1:7" x14ac:dyDescent="0.35">
      <c r="A165" s="117" t="s">
        <v>5627</v>
      </c>
      <c r="B165" s="117" t="s">
        <v>5628</v>
      </c>
      <c r="C165" s="117" t="s">
        <v>110</v>
      </c>
      <c r="D165" s="117">
        <v>1</v>
      </c>
      <c r="E165" s="117">
        <v>15</v>
      </c>
      <c r="F165" s="117">
        <v>7.59</v>
      </c>
      <c r="G165" s="117">
        <v>8.94</v>
      </c>
    </row>
    <row r="166" spans="1:7" x14ac:dyDescent="0.35">
      <c r="A166" s="117" t="s">
        <v>5629</v>
      </c>
      <c r="B166" s="117" t="s">
        <v>5630</v>
      </c>
      <c r="C166" s="117" t="s">
        <v>110</v>
      </c>
      <c r="D166" s="117">
        <v>1</v>
      </c>
      <c r="E166" s="117">
        <v>25</v>
      </c>
      <c r="F166" s="117">
        <v>7.59</v>
      </c>
      <c r="G166" s="117">
        <v>8.94</v>
      </c>
    </row>
    <row r="167" spans="1:7" x14ac:dyDescent="0.35">
      <c r="A167" s="117" t="s">
        <v>5631</v>
      </c>
      <c r="B167" s="117" t="s">
        <v>5632</v>
      </c>
      <c r="C167" s="117" t="s">
        <v>110</v>
      </c>
      <c r="D167" s="117">
        <v>2</v>
      </c>
      <c r="E167" s="117">
        <v>25</v>
      </c>
      <c r="F167" s="117">
        <v>7.59</v>
      </c>
      <c r="G167" s="117">
        <v>8.94</v>
      </c>
    </row>
    <row r="168" spans="1:7" x14ac:dyDescent="0.35">
      <c r="A168" s="117" t="s">
        <v>5633</v>
      </c>
      <c r="B168" s="117" t="s">
        <v>5634</v>
      </c>
      <c r="C168" s="117" t="s">
        <v>110</v>
      </c>
      <c r="D168" s="117">
        <v>2</v>
      </c>
      <c r="E168" s="117">
        <v>50</v>
      </c>
      <c r="F168" s="117">
        <v>7.59</v>
      </c>
      <c r="G168" s="117">
        <v>8.94</v>
      </c>
    </row>
    <row r="169" spans="1:7" x14ac:dyDescent="0.35">
      <c r="A169" s="117" t="s">
        <v>5635</v>
      </c>
      <c r="B169" s="117" t="s">
        <v>5636</v>
      </c>
      <c r="C169" s="117" t="s">
        <v>110</v>
      </c>
      <c r="D169" s="117">
        <v>1</v>
      </c>
      <c r="E169" s="117">
        <v>25</v>
      </c>
      <c r="F169" s="117">
        <v>7.59</v>
      </c>
      <c r="G169" s="117">
        <v>8.94</v>
      </c>
    </row>
    <row r="170" spans="1:7" x14ac:dyDescent="0.35">
      <c r="A170" s="117" t="s">
        <v>5637</v>
      </c>
      <c r="B170" s="117" t="s">
        <v>5638</v>
      </c>
      <c r="C170" s="117" t="s">
        <v>110</v>
      </c>
      <c r="D170" s="117">
        <v>2</v>
      </c>
      <c r="E170" s="117">
        <v>60</v>
      </c>
      <c r="F170" s="117">
        <v>7.59</v>
      </c>
      <c r="G170" s="117">
        <v>8.94</v>
      </c>
    </row>
    <row r="171" spans="1:7" x14ac:dyDescent="0.35">
      <c r="A171" s="117" t="s">
        <v>5639</v>
      </c>
      <c r="B171" s="117" t="s">
        <v>5640</v>
      </c>
      <c r="C171" s="117" t="s">
        <v>110</v>
      </c>
      <c r="D171" s="117">
        <v>1</v>
      </c>
      <c r="E171" s="117">
        <v>50</v>
      </c>
      <c r="F171" s="117">
        <v>7.59</v>
      </c>
      <c r="G171" s="117">
        <v>8.94</v>
      </c>
    </row>
    <row r="172" spans="1:7" x14ac:dyDescent="0.35">
      <c r="A172" s="117" t="s">
        <v>5643</v>
      </c>
      <c r="B172" s="117" t="s">
        <v>5644</v>
      </c>
      <c r="C172" s="117" t="s">
        <v>110</v>
      </c>
      <c r="D172" s="117">
        <v>3</v>
      </c>
      <c r="E172" s="117">
        <v>45</v>
      </c>
      <c r="F172" s="117">
        <v>7.59</v>
      </c>
      <c r="G172" s="117">
        <v>8.94</v>
      </c>
    </row>
    <row r="173" spans="1:7" x14ac:dyDescent="0.35">
      <c r="A173" s="117" t="s">
        <v>5647</v>
      </c>
      <c r="B173" s="117" t="s">
        <v>5648</v>
      </c>
      <c r="C173" s="117" t="s">
        <v>110</v>
      </c>
      <c r="D173" s="117">
        <v>1</v>
      </c>
      <c r="E173" s="117">
        <v>30</v>
      </c>
      <c r="F173" s="117">
        <v>7.59</v>
      </c>
      <c r="G173" s="117">
        <v>8.94</v>
      </c>
    </row>
    <row r="174" spans="1:7" x14ac:dyDescent="0.35">
      <c r="A174" s="117" t="s">
        <v>5649</v>
      </c>
      <c r="B174" s="117" t="s">
        <v>5650</v>
      </c>
      <c r="C174" s="117" t="s">
        <v>110</v>
      </c>
      <c r="D174" s="117">
        <v>3</v>
      </c>
      <c r="E174" s="117">
        <v>60</v>
      </c>
      <c r="F174" s="117">
        <v>7.59</v>
      </c>
      <c r="G174" s="117">
        <v>8.94</v>
      </c>
    </row>
    <row r="175" spans="1:7" x14ac:dyDescent="0.35">
      <c r="A175" s="117" t="s">
        <v>5651</v>
      </c>
      <c r="B175" s="117" t="s">
        <v>5652</v>
      </c>
      <c r="C175" s="117" t="s">
        <v>110</v>
      </c>
      <c r="D175" s="117">
        <v>2</v>
      </c>
      <c r="E175" s="117">
        <v>20</v>
      </c>
      <c r="F175" s="117">
        <v>7.59</v>
      </c>
      <c r="G175" s="117">
        <v>8.94</v>
      </c>
    </row>
    <row r="176" spans="1:7" x14ac:dyDescent="0.35">
      <c r="A176" s="117" t="s">
        <v>5653</v>
      </c>
      <c r="B176" s="117" t="s">
        <v>5654</v>
      </c>
      <c r="C176" s="117" t="s">
        <v>110</v>
      </c>
      <c r="D176" s="117">
        <v>3</v>
      </c>
      <c r="E176" s="117">
        <v>20</v>
      </c>
      <c r="F176" s="117">
        <v>7.59</v>
      </c>
      <c r="G176" s="117">
        <v>8.94</v>
      </c>
    </row>
    <row r="177" spans="1:7" x14ac:dyDescent="0.35">
      <c r="A177" s="117" t="s">
        <v>5655</v>
      </c>
      <c r="B177" s="117" t="s">
        <v>5656</v>
      </c>
      <c r="C177" s="117" t="s">
        <v>110</v>
      </c>
      <c r="D177" s="117">
        <v>2</v>
      </c>
      <c r="E177" s="117">
        <v>40</v>
      </c>
      <c r="F177" s="117">
        <v>7.59</v>
      </c>
      <c r="G177" s="117">
        <v>8.94</v>
      </c>
    </row>
    <row r="178" spans="1:7" x14ac:dyDescent="0.35">
      <c r="A178" s="117" t="s">
        <v>5657</v>
      </c>
      <c r="B178" s="117" t="s">
        <v>5658</v>
      </c>
      <c r="C178" s="117" t="s">
        <v>110</v>
      </c>
      <c r="D178" s="117">
        <v>2</v>
      </c>
      <c r="E178" s="117">
        <v>50</v>
      </c>
      <c r="F178" s="117">
        <v>7.59</v>
      </c>
      <c r="G178" s="117">
        <v>8.94</v>
      </c>
    </row>
    <row r="179" spans="1:7" x14ac:dyDescent="0.35">
      <c r="A179" s="117" t="s">
        <v>5659</v>
      </c>
      <c r="B179" s="117" t="s">
        <v>5660</v>
      </c>
      <c r="C179" s="117" t="s">
        <v>110</v>
      </c>
      <c r="D179" s="117">
        <v>2</v>
      </c>
      <c r="E179" s="117">
        <v>8</v>
      </c>
      <c r="F179" s="117">
        <v>7.59</v>
      </c>
      <c r="G179" s="117">
        <v>8.94</v>
      </c>
    </row>
    <row r="180" spans="1:7" x14ac:dyDescent="0.35">
      <c r="A180" s="117" t="s">
        <v>5661</v>
      </c>
      <c r="B180" s="117" t="s">
        <v>5662</v>
      </c>
      <c r="C180" s="117" t="s">
        <v>110</v>
      </c>
      <c r="D180" s="117">
        <v>2</v>
      </c>
      <c r="E180" s="117">
        <v>8</v>
      </c>
      <c r="F180" s="117">
        <v>7.59</v>
      </c>
      <c r="G180" s="117">
        <v>8.94</v>
      </c>
    </row>
    <row r="181" spans="1:7" x14ac:dyDescent="0.35">
      <c r="A181" s="117" t="s">
        <v>5663</v>
      </c>
      <c r="B181" s="117" t="s">
        <v>5664</v>
      </c>
      <c r="C181" s="117" t="s">
        <v>110</v>
      </c>
      <c r="D181" s="117">
        <v>2</v>
      </c>
      <c r="E181" s="117">
        <v>15</v>
      </c>
      <c r="F181" s="117">
        <v>7.59</v>
      </c>
      <c r="G181" s="117">
        <v>8.94</v>
      </c>
    </row>
    <row r="182" spans="1:7" x14ac:dyDescent="0.35">
      <c r="A182" s="117" t="s">
        <v>5665</v>
      </c>
      <c r="B182" s="117" t="s">
        <v>5666</v>
      </c>
      <c r="C182" s="117" t="s">
        <v>110</v>
      </c>
      <c r="D182" s="117">
        <v>2</v>
      </c>
      <c r="E182" s="117">
        <v>60</v>
      </c>
      <c r="F182" s="117">
        <v>7.59</v>
      </c>
      <c r="G182" s="117">
        <v>8.94</v>
      </c>
    </row>
    <row r="183" spans="1:7" x14ac:dyDescent="0.35">
      <c r="A183" s="117" t="s">
        <v>5667</v>
      </c>
      <c r="B183" s="117" t="s">
        <v>5668</v>
      </c>
      <c r="C183" s="117" t="s">
        <v>110</v>
      </c>
      <c r="D183" s="117">
        <v>3</v>
      </c>
      <c r="E183" s="117">
        <v>60</v>
      </c>
      <c r="F183" s="117">
        <v>7.59</v>
      </c>
      <c r="G183" s="117">
        <v>8.94</v>
      </c>
    </row>
    <row r="184" spans="1:7" x14ac:dyDescent="0.35">
      <c r="A184" s="117" t="s">
        <v>5669</v>
      </c>
      <c r="B184" s="117" t="s">
        <v>5670</v>
      </c>
      <c r="C184" s="117" t="s">
        <v>110</v>
      </c>
      <c r="D184" s="117">
        <v>2</v>
      </c>
      <c r="E184" s="117">
        <v>30</v>
      </c>
      <c r="F184" s="117">
        <v>7.59</v>
      </c>
      <c r="G184" s="117">
        <v>8.94</v>
      </c>
    </row>
    <row r="185" spans="1:7" x14ac:dyDescent="0.35">
      <c r="A185" s="117" t="s">
        <v>5673</v>
      </c>
      <c r="B185" s="117" t="s">
        <v>5674</v>
      </c>
      <c r="C185" s="117" t="s">
        <v>110</v>
      </c>
      <c r="D185" s="117">
        <v>2</v>
      </c>
      <c r="E185" s="117">
        <v>8</v>
      </c>
      <c r="F185" s="117">
        <v>7.59</v>
      </c>
      <c r="G185" s="117">
        <v>8.94</v>
      </c>
    </row>
    <row r="186" spans="1:7" x14ac:dyDescent="0.35">
      <c r="A186" s="117" t="s">
        <v>5677</v>
      </c>
      <c r="B186" s="117" t="s">
        <v>5678</v>
      </c>
      <c r="C186" s="117" t="s">
        <v>110</v>
      </c>
      <c r="D186" s="117">
        <v>3</v>
      </c>
      <c r="E186" s="117">
        <v>50</v>
      </c>
      <c r="F186" s="117">
        <v>7.59</v>
      </c>
      <c r="G186" s="117">
        <v>8.94</v>
      </c>
    </row>
    <row r="187" spans="1:7" x14ac:dyDescent="0.35">
      <c r="A187" s="117" t="s">
        <v>5681</v>
      </c>
      <c r="B187" s="117" t="s">
        <v>5682</v>
      </c>
      <c r="C187" s="117" t="s">
        <v>110</v>
      </c>
      <c r="D187" s="117">
        <v>3</v>
      </c>
      <c r="E187" s="117">
        <v>70</v>
      </c>
      <c r="F187" s="117">
        <v>7.59</v>
      </c>
      <c r="G187" s="117">
        <v>8.94</v>
      </c>
    </row>
    <row r="188" spans="1:7" x14ac:dyDescent="0.35">
      <c r="A188" s="117" t="s">
        <v>5683</v>
      </c>
      <c r="B188" s="117" t="s">
        <v>5684</v>
      </c>
      <c r="C188" s="117" t="s">
        <v>110</v>
      </c>
      <c r="D188" s="117">
        <v>2</v>
      </c>
      <c r="E188" s="117">
        <v>15</v>
      </c>
      <c r="F188" s="117">
        <v>7.59</v>
      </c>
      <c r="G188" s="117">
        <v>8.94</v>
      </c>
    </row>
    <row r="189" spans="1:7" x14ac:dyDescent="0.35">
      <c r="A189" s="117" t="s">
        <v>5685</v>
      </c>
      <c r="B189" s="117" t="s">
        <v>5686</v>
      </c>
      <c r="C189" s="117" t="s">
        <v>110</v>
      </c>
      <c r="D189" s="117">
        <v>3</v>
      </c>
      <c r="E189" s="117">
        <v>70</v>
      </c>
      <c r="F189" s="117">
        <v>7.59</v>
      </c>
      <c r="G189" s="117">
        <v>8.94</v>
      </c>
    </row>
    <row r="190" spans="1:7" x14ac:dyDescent="0.35">
      <c r="A190" s="117" t="s">
        <v>5687</v>
      </c>
      <c r="B190" s="117" t="s">
        <v>5688</v>
      </c>
      <c r="C190" s="117" t="s">
        <v>110</v>
      </c>
      <c r="D190" s="117">
        <v>2</v>
      </c>
      <c r="E190" s="117">
        <v>15</v>
      </c>
      <c r="F190" s="117">
        <v>7.59</v>
      </c>
      <c r="G190" s="117">
        <v>8.94</v>
      </c>
    </row>
    <row r="191" spans="1:7" x14ac:dyDescent="0.35">
      <c r="A191" s="117" t="s">
        <v>5689</v>
      </c>
      <c r="B191" s="117" t="s">
        <v>5690</v>
      </c>
      <c r="C191" s="117" t="s">
        <v>110</v>
      </c>
      <c r="D191" s="117">
        <v>2</v>
      </c>
      <c r="E191" s="117">
        <v>50</v>
      </c>
      <c r="F191" s="117">
        <v>7.59</v>
      </c>
      <c r="G191" s="117">
        <v>8.94</v>
      </c>
    </row>
    <row r="192" spans="1:7" x14ac:dyDescent="0.35">
      <c r="A192" s="117" t="s">
        <v>5691</v>
      </c>
      <c r="B192" s="117" t="s">
        <v>5692</v>
      </c>
      <c r="C192" s="117" t="s">
        <v>110</v>
      </c>
      <c r="D192" s="117">
        <v>2</v>
      </c>
      <c r="E192" s="117">
        <v>60</v>
      </c>
      <c r="F192" s="117">
        <v>7.59</v>
      </c>
      <c r="G192" s="117">
        <v>8.94</v>
      </c>
    </row>
    <row r="193" spans="1:7" x14ac:dyDescent="0.35">
      <c r="A193" s="117" t="s">
        <v>5693</v>
      </c>
      <c r="B193" s="117" t="s">
        <v>5694</v>
      </c>
      <c r="C193" s="117" t="s">
        <v>110</v>
      </c>
      <c r="D193" s="117">
        <v>2</v>
      </c>
      <c r="E193" s="117">
        <v>60</v>
      </c>
      <c r="F193" s="117">
        <v>7.59</v>
      </c>
      <c r="G193" s="117">
        <v>8.94</v>
      </c>
    </row>
    <row r="194" spans="1:7" x14ac:dyDescent="0.35">
      <c r="A194" s="117" t="s">
        <v>5695</v>
      </c>
      <c r="B194" s="117" t="s">
        <v>5696</v>
      </c>
      <c r="C194" s="117" t="s">
        <v>110</v>
      </c>
      <c r="D194" s="117">
        <v>1</v>
      </c>
      <c r="E194" s="117">
        <v>20</v>
      </c>
      <c r="F194" s="117">
        <v>7.59</v>
      </c>
      <c r="G194" s="117">
        <v>8.94</v>
      </c>
    </row>
    <row r="195" spans="1:7" x14ac:dyDescent="0.35">
      <c r="A195" s="117" t="s">
        <v>5697</v>
      </c>
      <c r="B195" s="117" t="s">
        <v>5698</v>
      </c>
      <c r="C195" s="117" t="s">
        <v>110</v>
      </c>
      <c r="D195" s="117">
        <v>2</v>
      </c>
      <c r="E195" s="117">
        <v>60</v>
      </c>
      <c r="F195" s="117">
        <v>7.59</v>
      </c>
      <c r="G195" s="117">
        <v>8.94</v>
      </c>
    </row>
    <row r="196" spans="1:7" x14ac:dyDescent="0.35">
      <c r="A196" s="117" t="s">
        <v>5699</v>
      </c>
      <c r="B196" s="117" t="s">
        <v>5700</v>
      </c>
      <c r="C196" s="117" t="s">
        <v>110</v>
      </c>
      <c r="D196" s="117">
        <v>3</v>
      </c>
      <c r="E196" s="117">
        <v>40</v>
      </c>
      <c r="F196" s="117">
        <v>7.59</v>
      </c>
      <c r="G196" s="117">
        <v>8.94</v>
      </c>
    </row>
    <row r="197" spans="1:7" x14ac:dyDescent="0.35">
      <c r="A197" s="117" t="s">
        <v>5701</v>
      </c>
      <c r="B197" s="117" t="s">
        <v>5702</v>
      </c>
      <c r="C197" s="117" t="s">
        <v>110</v>
      </c>
      <c r="D197" s="117">
        <v>1</v>
      </c>
      <c r="E197" s="117">
        <v>20</v>
      </c>
      <c r="F197" s="117">
        <v>7.59</v>
      </c>
      <c r="G197" s="117">
        <v>8.94</v>
      </c>
    </row>
    <row r="198" spans="1:7" x14ac:dyDescent="0.35">
      <c r="A198" s="117" t="s">
        <v>5703</v>
      </c>
      <c r="B198" s="117" t="s">
        <v>5704</v>
      </c>
      <c r="C198" s="117" t="s">
        <v>110</v>
      </c>
      <c r="D198" s="117">
        <v>3</v>
      </c>
      <c r="E198" s="117">
        <v>25</v>
      </c>
      <c r="F198" s="117">
        <v>7.59</v>
      </c>
      <c r="G198" s="117">
        <v>8.94</v>
      </c>
    </row>
    <row r="199" spans="1:7" x14ac:dyDescent="0.35">
      <c r="A199" s="117" t="s">
        <v>5705</v>
      </c>
      <c r="B199" s="117" t="s">
        <v>5706</v>
      </c>
      <c r="C199" s="117" t="s">
        <v>110</v>
      </c>
      <c r="D199" s="117">
        <v>1</v>
      </c>
      <c r="E199" s="117">
        <v>45</v>
      </c>
      <c r="F199" s="117">
        <v>7.59</v>
      </c>
      <c r="G199" s="117">
        <v>8.94</v>
      </c>
    </row>
    <row r="200" spans="1:7" x14ac:dyDescent="0.35">
      <c r="A200" s="117" t="s">
        <v>5707</v>
      </c>
      <c r="B200" s="117" t="s">
        <v>5708</v>
      </c>
      <c r="C200" s="117" t="s">
        <v>110</v>
      </c>
      <c r="D200" s="117">
        <v>1</v>
      </c>
      <c r="E200" s="117">
        <v>60</v>
      </c>
      <c r="F200" s="117">
        <v>7.59</v>
      </c>
      <c r="G200" s="117">
        <v>8.94</v>
      </c>
    </row>
    <row r="201" spans="1:7" x14ac:dyDescent="0.35">
      <c r="A201" s="117" t="s">
        <v>5709</v>
      </c>
      <c r="B201" s="117" t="s">
        <v>5710</v>
      </c>
      <c r="C201" s="117" t="s">
        <v>110</v>
      </c>
      <c r="D201" s="117">
        <v>2</v>
      </c>
      <c r="E201" s="117">
        <v>15</v>
      </c>
      <c r="F201" s="117">
        <v>7.59</v>
      </c>
      <c r="G201" s="117">
        <v>8.94</v>
      </c>
    </row>
    <row r="202" spans="1:7" x14ac:dyDescent="0.35">
      <c r="A202" s="117" t="s">
        <v>5713</v>
      </c>
      <c r="B202" s="117" t="s">
        <v>5714</v>
      </c>
      <c r="C202" s="117" t="s">
        <v>110</v>
      </c>
      <c r="D202" s="117">
        <v>3</v>
      </c>
      <c r="E202" s="117">
        <v>20</v>
      </c>
      <c r="F202" s="117">
        <v>7.59</v>
      </c>
      <c r="G202" s="117">
        <v>8.94</v>
      </c>
    </row>
    <row r="203" spans="1:7" x14ac:dyDescent="0.35">
      <c r="A203" s="117" t="s">
        <v>5717</v>
      </c>
      <c r="B203" s="117" t="s">
        <v>5718</v>
      </c>
      <c r="C203" s="117" t="s">
        <v>110</v>
      </c>
      <c r="D203" s="117">
        <v>1</v>
      </c>
      <c r="E203" s="117">
        <v>20</v>
      </c>
      <c r="F203" s="117">
        <v>7.59</v>
      </c>
      <c r="G203" s="117">
        <v>8.94</v>
      </c>
    </row>
    <row r="204" spans="1:7" x14ac:dyDescent="0.35">
      <c r="A204" s="117" t="s">
        <v>5719</v>
      </c>
      <c r="B204" s="117" t="s">
        <v>5720</v>
      </c>
      <c r="C204" s="117" t="s">
        <v>110</v>
      </c>
      <c r="D204" s="117">
        <v>1</v>
      </c>
      <c r="E204" s="117">
        <v>20</v>
      </c>
      <c r="F204" s="117">
        <v>7.59</v>
      </c>
      <c r="G204" s="117">
        <v>8.94</v>
      </c>
    </row>
    <row r="205" spans="1:7" x14ac:dyDescent="0.35">
      <c r="A205" s="117" t="s">
        <v>5721</v>
      </c>
      <c r="B205" s="117" t="s">
        <v>5722</v>
      </c>
      <c r="C205" s="117" t="s">
        <v>110</v>
      </c>
      <c r="D205" s="117">
        <v>1</v>
      </c>
      <c r="E205" s="117">
        <v>15</v>
      </c>
      <c r="F205" s="117">
        <v>7.59</v>
      </c>
      <c r="G205" s="117">
        <v>8.94</v>
      </c>
    </row>
    <row r="206" spans="1:7" x14ac:dyDescent="0.35">
      <c r="A206" s="117" t="s">
        <v>5723</v>
      </c>
      <c r="B206" s="117" t="s">
        <v>5724</v>
      </c>
      <c r="C206" s="117" t="s">
        <v>110</v>
      </c>
      <c r="D206" s="117">
        <v>1</v>
      </c>
      <c r="E206" s="117">
        <v>15</v>
      </c>
      <c r="F206" s="117">
        <v>7.59</v>
      </c>
      <c r="G206" s="117">
        <v>8.94</v>
      </c>
    </row>
    <row r="207" spans="1:7" x14ac:dyDescent="0.35">
      <c r="A207" s="117" t="s">
        <v>5725</v>
      </c>
      <c r="B207" s="117" t="s">
        <v>5726</v>
      </c>
      <c r="C207" s="117" t="s">
        <v>110</v>
      </c>
      <c r="D207" s="117">
        <v>2</v>
      </c>
      <c r="E207" s="117">
        <v>8</v>
      </c>
      <c r="F207" s="117">
        <v>7.59</v>
      </c>
      <c r="G207" s="117">
        <v>8.94</v>
      </c>
    </row>
    <row r="208" spans="1:7" x14ac:dyDescent="0.35">
      <c r="A208" s="117" t="s">
        <v>5727</v>
      </c>
      <c r="B208" s="117" t="s">
        <v>5728</v>
      </c>
      <c r="C208" s="117" t="s">
        <v>110</v>
      </c>
      <c r="D208" s="117">
        <v>2</v>
      </c>
      <c r="E208" s="117">
        <v>50</v>
      </c>
      <c r="F208" s="117">
        <v>7.59</v>
      </c>
      <c r="G208" s="117">
        <v>8.94</v>
      </c>
    </row>
    <row r="209" spans="1:7" x14ac:dyDescent="0.35">
      <c r="A209" s="117" t="s">
        <v>5731</v>
      </c>
      <c r="B209" s="117" t="s">
        <v>5732</v>
      </c>
      <c r="C209" s="117" t="s">
        <v>110</v>
      </c>
      <c r="D209" s="117">
        <v>1</v>
      </c>
      <c r="E209" s="117">
        <v>60</v>
      </c>
      <c r="F209" s="117">
        <v>7.59</v>
      </c>
      <c r="G209" s="117">
        <v>8.94</v>
      </c>
    </row>
    <row r="210" spans="1:7" x14ac:dyDescent="0.35">
      <c r="A210" s="117" t="s">
        <v>5735</v>
      </c>
      <c r="B210" s="117" t="s">
        <v>5736</v>
      </c>
      <c r="C210" s="117" t="s">
        <v>109</v>
      </c>
      <c r="D210" s="117">
        <v>2</v>
      </c>
      <c r="E210" s="117">
        <v>40</v>
      </c>
      <c r="F210" s="117">
        <v>8.34</v>
      </c>
      <c r="G210" s="117">
        <v>9.58</v>
      </c>
    </row>
    <row r="211" spans="1:7" x14ac:dyDescent="0.35">
      <c r="A211" s="117" t="s">
        <v>5737</v>
      </c>
      <c r="B211" s="117" t="s">
        <v>5738</v>
      </c>
      <c r="C211" s="117" t="s">
        <v>109</v>
      </c>
      <c r="D211" s="117">
        <v>3</v>
      </c>
      <c r="E211" s="117">
        <v>60</v>
      </c>
      <c r="F211" s="117">
        <v>8.34</v>
      </c>
      <c r="G211" s="117">
        <v>9.58</v>
      </c>
    </row>
    <row r="212" spans="1:7" x14ac:dyDescent="0.35">
      <c r="A212" s="117" t="s">
        <v>5739</v>
      </c>
      <c r="B212" s="117" t="s">
        <v>5740</v>
      </c>
      <c r="C212" s="117" t="s">
        <v>109</v>
      </c>
      <c r="D212" s="117">
        <v>2</v>
      </c>
      <c r="E212" s="117">
        <v>60</v>
      </c>
      <c r="F212" s="117">
        <v>8.34</v>
      </c>
      <c r="G212" s="117">
        <v>9.58</v>
      </c>
    </row>
    <row r="213" spans="1:7" x14ac:dyDescent="0.35">
      <c r="A213" s="117" t="s">
        <v>5741</v>
      </c>
      <c r="B213" s="117" t="s">
        <v>5742</v>
      </c>
      <c r="C213" s="117" t="s">
        <v>109</v>
      </c>
      <c r="D213" s="117">
        <v>2</v>
      </c>
      <c r="E213" s="117">
        <v>60</v>
      </c>
      <c r="F213" s="117">
        <v>8.34</v>
      </c>
      <c r="G213" s="117">
        <v>9.58</v>
      </c>
    </row>
    <row r="214" spans="1:7" x14ac:dyDescent="0.35">
      <c r="A214" s="117" t="s">
        <v>5743</v>
      </c>
      <c r="B214" s="117" t="s">
        <v>5744</v>
      </c>
      <c r="C214" s="117" t="s">
        <v>109</v>
      </c>
      <c r="D214" s="117">
        <v>2</v>
      </c>
      <c r="E214" s="117">
        <v>60</v>
      </c>
      <c r="F214" s="117">
        <v>8.34</v>
      </c>
      <c r="G214" s="117">
        <v>9.58</v>
      </c>
    </row>
    <row r="215" spans="1:7" x14ac:dyDescent="0.35">
      <c r="A215" s="117" t="s">
        <v>5745</v>
      </c>
      <c r="B215" s="117" t="s">
        <v>5746</v>
      </c>
      <c r="C215" s="117" t="s">
        <v>109</v>
      </c>
      <c r="D215" s="117">
        <v>2</v>
      </c>
      <c r="E215" s="117">
        <v>40</v>
      </c>
      <c r="F215" s="117">
        <v>8.34</v>
      </c>
      <c r="G215" s="117">
        <v>9.58</v>
      </c>
    </row>
    <row r="216" spans="1:7" x14ac:dyDescent="0.35">
      <c r="A216" s="117" t="s">
        <v>5747</v>
      </c>
      <c r="B216" s="117" t="s">
        <v>5748</v>
      </c>
      <c r="C216" s="117" t="s">
        <v>109</v>
      </c>
      <c r="D216" s="117">
        <v>2</v>
      </c>
      <c r="E216" s="117">
        <v>60</v>
      </c>
      <c r="F216" s="117">
        <v>8.34</v>
      </c>
      <c r="G216" s="117">
        <v>9.58</v>
      </c>
    </row>
    <row r="217" spans="1:7" x14ac:dyDescent="0.35">
      <c r="A217" s="117" t="s">
        <v>5749</v>
      </c>
      <c r="B217" s="117" t="s">
        <v>5750</v>
      </c>
      <c r="C217" s="117" t="s">
        <v>109</v>
      </c>
      <c r="D217" s="117">
        <v>2</v>
      </c>
      <c r="E217" s="117">
        <v>40</v>
      </c>
      <c r="F217" s="117">
        <v>8.34</v>
      </c>
      <c r="G217" s="117">
        <v>9.58</v>
      </c>
    </row>
    <row r="218" spans="1:7" x14ac:dyDescent="0.35">
      <c r="A218" s="117" t="s">
        <v>5751</v>
      </c>
      <c r="B218" s="117" t="s">
        <v>5752</v>
      </c>
      <c r="C218" s="117" t="s">
        <v>109</v>
      </c>
      <c r="D218" s="117">
        <v>2</v>
      </c>
      <c r="E218" s="117">
        <v>40</v>
      </c>
      <c r="F218" s="117">
        <v>8.34</v>
      </c>
      <c r="G218" s="117">
        <v>9.58</v>
      </c>
    </row>
    <row r="219" spans="1:7" x14ac:dyDescent="0.35">
      <c r="A219" s="117" t="s">
        <v>5753</v>
      </c>
      <c r="B219" s="117" t="s">
        <v>5754</v>
      </c>
      <c r="C219" s="117" t="s">
        <v>109</v>
      </c>
      <c r="D219" s="117">
        <v>2</v>
      </c>
      <c r="E219" s="117">
        <v>32</v>
      </c>
      <c r="F219" s="117">
        <v>8.34</v>
      </c>
      <c r="G219" s="117">
        <v>9.58</v>
      </c>
    </row>
    <row r="220" spans="1:7" x14ac:dyDescent="0.35">
      <c r="A220" s="117" t="s">
        <v>5755</v>
      </c>
      <c r="B220" s="117" t="s">
        <v>5756</v>
      </c>
      <c r="C220" s="117" t="s">
        <v>109</v>
      </c>
      <c r="D220" s="117">
        <v>2</v>
      </c>
      <c r="E220" s="117">
        <v>32</v>
      </c>
      <c r="F220" s="117">
        <v>8.34</v>
      </c>
      <c r="G220" s="117">
        <v>9.58</v>
      </c>
    </row>
    <row r="221" spans="1:7" x14ac:dyDescent="0.35">
      <c r="A221" s="117" t="s">
        <v>5757</v>
      </c>
      <c r="B221" s="117" t="s">
        <v>5758</v>
      </c>
      <c r="C221" s="117" t="s">
        <v>109</v>
      </c>
      <c r="D221" s="117">
        <v>2</v>
      </c>
      <c r="E221" s="117">
        <v>56</v>
      </c>
      <c r="F221" s="117">
        <v>8.34</v>
      </c>
      <c r="G221" s="117">
        <v>9.58</v>
      </c>
    </row>
    <row r="222" spans="1:7" x14ac:dyDescent="0.35">
      <c r="A222" s="117" t="s">
        <v>5759</v>
      </c>
      <c r="B222" s="117" t="s">
        <v>5760</v>
      </c>
      <c r="C222" s="117" t="s">
        <v>109</v>
      </c>
      <c r="D222" s="117">
        <v>2</v>
      </c>
      <c r="E222" s="117">
        <v>32</v>
      </c>
      <c r="F222" s="117">
        <v>8.34</v>
      </c>
      <c r="G222" s="117">
        <v>9.58</v>
      </c>
    </row>
    <row r="223" spans="1:7" x14ac:dyDescent="0.35">
      <c r="A223" s="117" t="s">
        <v>5765</v>
      </c>
      <c r="B223" s="117" t="s">
        <v>5766</v>
      </c>
      <c r="C223" s="117" t="s">
        <v>109</v>
      </c>
      <c r="D223" s="117">
        <v>3</v>
      </c>
      <c r="E223" s="117">
        <v>50</v>
      </c>
      <c r="F223" s="117">
        <v>8.34</v>
      </c>
      <c r="G223" s="117">
        <v>9.58</v>
      </c>
    </row>
    <row r="224" spans="1:7" x14ac:dyDescent="0.35">
      <c r="A224" s="117" t="s">
        <v>5771</v>
      </c>
      <c r="B224" s="117" t="s">
        <v>5772</v>
      </c>
      <c r="C224" s="117" t="s">
        <v>109</v>
      </c>
      <c r="D224" s="117">
        <v>3</v>
      </c>
      <c r="E224" s="117">
        <v>40</v>
      </c>
      <c r="F224" s="117">
        <v>8.34</v>
      </c>
      <c r="G224" s="117">
        <v>9.58</v>
      </c>
    </row>
    <row r="225" spans="1:7" x14ac:dyDescent="0.35">
      <c r="A225" s="117" t="s">
        <v>5773</v>
      </c>
      <c r="B225" s="117" t="s">
        <v>5774</v>
      </c>
      <c r="C225" s="117" t="s">
        <v>109</v>
      </c>
      <c r="D225" s="117">
        <v>2</v>
      </c>
      <c r="E225" s="117">
        <v>8</v>
      </c>
      <c r="F225" s="117">
        <v>8.34</v>
      </c>
      <c r="G225" s="117">
        <v>9.58</v>
      </c>
    </row>
    <row r="226" spans="1:7" x14ac:dyDescent="0.35">
      <c r="A226" s="117" t="s">
        <v>5775</v>
      </c>
      <c r="B226" s="117" t="s">
        <v>5776</v>
      </c>
      <c r="C226" s="117" t="s">
        <v>109</v>
      </c>
      <c r="D226" s="117">
        <v>1</v>
      </c>
      <c r="E226" s="117">
        <v>24</v>
      </c>
      <c r="F226" s="117">
        <v>8.34</v>
      </c>
      <c r="G226" s="117">
        <v>9.58</v>
      </c>
    </row>
    <row r="227" spans="1:7" x14ac:dyDescent="0.35">
      <c r="A227" s="117" t="s">
        <v>5777</v>
      </c>
      <c r="B227" s="117" t="s">
        <v>5778</v>
      </c>
      <c r="C227" s="117" t="s">
        <v>109</v>
      </c>
      <c r="D227" s="117">
        <v>1</v>
      </c>
      <c r="E227" s="117">
        <v>25</v>
      </c>
      <c r="F227" s="117">
        <v>8.34</v>
      </c>
      <c r="G227" s="117">
        <v>9.58</v>
      </c>
    </row>
    <row r="228" spans="1:7" x14ac:dyDescent="0.35">
      <c r="A228" s="117" t="s">
        <v>5779</v>
      </c>
      <c r="B228" s="117" t="s">
        <v>5780</v>
      </c>
      <c r="C228" s="117" t="s">
        <v>109</v>
      </c>
      <c r="D228" s="117">
        <v>3</v>
      </c>
      <c r="E228" s="117">
        <v>15</v>
      </c>
      <c r="F228" s="117">
        <v>8.34</v>
      </c>
      <c r="G228" s="117">
        <v>9.58</v>
      </c>
    </row>
    <row r="229" spans="1:7" x14ac:dyDescent="0.35">
      <c r="A229" s="117" t="s">
        <v>5781</v>
      </c>
      <c r="B229" s="117" t="s">
        <v>5782</v>
      </c>
      <c r="C229" s="117" t="s">
        <v>111</v>
      </c>
      <c r="D229" s="117">
        <v>1</v>
      </c>
      <c r="E229" s="117">
        <v>24</v>
      </c>
      <c r="F229" s="117">
        <v>7.76</v>
      </c>
      <c r="G229" s="117">
        <v>9.7799999999999994</v>
      </c>
    </row>
    <row r="230" spans="1:7" x14ac:dyDescent="0.35">
      <c r="A230" s="117" t="s">
        <v>5783</v>
      </c>
      <c r="B230" s="117" t="s">
        <v>5784</v>
      </c>
      <c r="C230" s="117" t="s">
        <v>111</v>
      </c>
      <c r="D230" s="117">
        <v>1</v>
      </c>
      <c r="E230" s="117">
        <v>12</v>
      </c>
      <c r="F230" s="117">
        <v>7.76</v>
      </c>
      <c r="G230" s="117">
        <v>9.7799999999999994</v>
      </c>
    </row>
    <row r="231" spans="1:7" x14ac:dyDescent="0.35">
      <c r="A231" s="117" t="s">
        <v>5785</v>
      </c>
      <c r="B231" s="117" t="s">
        <v>5786</v>
      </c>
      <c r="C231" s="117" t="s">
        <v>111</v>
      </c>
      <c r="D231" s="117">
        <v>1</v>
      </c>
      <c r="E231" s="117">
        <v>24</v>
      </c>
      <c r="F231" s="117">
        <v>7.76</v>
      </c>
      <c r="G231" s="117">
        <v>9.7799999999999994</v>
      </c>
    </row>
    <row r="232" spans="1:7" x14ac:dyDescent="0.35">
      <c r="A232" s="117" t="s">
        <v>5787</v>
      </c>
      <c r="B232" s="117" t="s">
        <v>5788</v>
      </c>
      <c r="C232" s="117" t="s">
        <v>111</v>
      </c>
      <c r="D232" s="117">
        <v>2</v>
      </c>
      <c r="E232" s="117">
        <v>30</v>
      </c>
      <c r="F232" s="117">
        <v>7.76</v>
      </c>
      <c r="G232" s="117">
        <v>9.7799999999999994</v>
      </c>
    </row>
    <row r="233" spans="1:7" x14ac:dyDescent="0.35">
      <c r="A233" s="117" t="s">
        <v>5789</v>
      </c>
      <c r="B233" s="117" t="s">
        <v>5790</v>
      </c>
      <c r="C233" s="117" t="s">
        <v>111</v>
      </c>
      <c r="D233" s="117">
        <v>1</v>
      </c>
      <c r="E233" s="117">
        <v>25</v>
      </c>
      <c r="F233" s="117">
        <v>7.76</v>
      </c>
      <c r="G233" s="117">
        <v>9.7799999999999994</v>
      </c>
    </row>
    <row r="234" spans="1:7" x14ac:dyDescent="0.35">
      <c r="A234" s="117" t="s">
        <v>5798</v>
      </c>
      <c r="B234" s="117" t="s">
        <v>5799</v>
      </c>
      <c r="C234" s="117" t="s">
        <v>111</v>
      </c>
      <c r="D234" s="117">
        <v>1</v>
      </c>
      <c r="E234" s="117">
        <v>8</v>
      </c>
      <c r="F234" s="117">
        <v>7.76</v>
      </c>
      <c r="G234" s="117">
        <v>9.7799999999999994</v>
      </c>
    </row>
    <row r="235" spans="1:7" x14ac:dyDescent="0.35">
      <c r="A235" s="117" t="s">
        <v>5800</v>
      </c>
      <c r="B235" s="117" t="s">
        <v>5801</v>
      </c>
      <c r="C235" s="117" t="s">
        <v>111</v>
      </c>
      <c r="D235" s="117">
        <v>1</v>
      </c>
      <c r="E235" s="117">
        <v>8</v>
      </c>
      <c r="F235" s="117">
        <v>7.76</v>
      </c>
      <c r="G235" s="117">
        <v>9.7799999999999994</v>
      </c>
    </row>
    <row r="236" spans="1:7" x14ac:dyDescent="0.35">
      <c r="A236" s="117" t="s">
        <v>5802</v>
      </c>
      <c r="B236" s="117" t="s">
        <v>5803</v>
      </c>
      <c r="C236" s="117" t="s">
        <v>111</v>
      </c>
      <c r="D236" s="117">
        <v>1</v>
      </c>
      <c r="E236" s="117">
        <v>8</v>
      </c>
      <c r="F236" s="117">
        <v>7.76</v>
      </c>
      <c r="G236" s="117">
        <v>9.7799999999999994</v>
      </c>
    </row>
    <row r="237" spans="1:7" x14ac:dyDescent="0.35">
      <c r="A237" s="117" t="s">
        <v>5804</v>
      </c>
      <c r="B237" s="117" t="s">
        <v>5805</v>
      </c>
      <c r="C237" s="117" t="s">
        <v>111</v>
      </c>
      <c r="D237" s="117">
        <v>1</v>
      </c>
      <c r="E237" s="117">
        <v>8</v>
      </c>
      <c r="F237" s="117">
        <v>7.76</v>
      </c>
      <c r="G237" s="117">
        <v>9.7799999999999994</v>
      </c>
    </row>
    <row r="238" spans="1:7" x14ac:dyDescent="0.35">
      <c r="A238" s="117" t="s">
        <v>5806</v>
      </c>
      <c r="B238" s="117" t="s">
        <v>5807</v>
      </c>
      <c r="C238" s="117" t="s">
        <v>111</v>
      </c>
      <c r="D238" s="117">
        <v>1</v>
      </c>
      <c r="E238" s="117">
        <v>20</v>
      </c>
      <c r="F238" s="117">
        <v>7.76</v>
      </c>
      <c r="G238" s="117">
        <v>9.7799999999999994</v>
      </c>
    </row>
    <row r="239" spans="1:7" x14ac:dyDescent="0.35">
      <c r="A239" s="117" t="s">
        <v>5808</v>
      </c>
      <c r="B239" s="117" t="s">
        <v>5809</v>
      </c>
      <c r="C239" s="117" t="s">
        <v>111</v>
      </c>
      <c r="D239" s="117">
        <v>1</v>
      </c>
      <c r="E239" s="117">
        <v>20</v>
      </c>
      <c r="F239" s="117">
        <v>7.76</v>
      </c>
      <c r="G239" s="117">
        <v>9.7799999999999994</v>
      </c>
    </row>
    <row r="240" spans="1:7" x14ac:dyDescent="0.35">
      <c r="A240" s="117" t="s">
        <v>5810</v>
      </c>
      <c r="B240" s="117" t="s">
        <v>5811</v>
      </c>
      <c r="C240" s="117" t="s">
        <v>111</v>
      </c>
      <c r="D240" s="117">
        <v>1</v>
      </c>
      <c r="E240" s="117">
        <v>20</v>
      </c>
      <c r="F240" s="117">
        <v>7.76</v>
      </c>
      <c r="G240" s="117">
        <v>9.7799999999999994</v>
      </c>
    </row>
    <row r="241" spans="1:7" x14ac:dyDescent="0.35">
      <c r="A241" s="117" t="s">
        <v>5812</v>
      </c>
      <c r="B241" s="117" t="s">
        <v>5813</v>
      </c>
      <c r="C241" s="117" t="s">
        <v>111</v>
      </c>
      <c r="D241" s="117">
        <v>1</v>
      </c>
      <c r="E241" s="117">
        <v>10</v>
      </c>
      <c r="F241" s="117">
        <v>7.76</v>
      </c>
      <c r="G241" s="117">
        <v>9.7799999999999994</v>
      </c>
    </row>
    <row r="242" spans="1:7" x14ac:dyDescent="0.35">
      <c r="A242" s="117" t="s">
        <v>5814</v>
      </c>
      <c r="B242" s="117" t="s">
        <v>5815</v>
      </c>
      <c r="C242" s="117" t="s">
        <v>111</v>
      </c>
      <c r="D242" s="117">
        <v>1</v>
      </c>
      <c r="E242" s="117">
        <v>10</v>
      </c>
      <c r="F242" s="117">
        <v>7.76</v>
      </c>
      <c r="G242" s="117">
        <v>9.7799999999999994</v>
      </c>
    </row>
    <row r="243" spans="1:7" x14ac:dyDescent="0.35">
      <c r="A243" s="117" t="s">
        <v>5816</v>
      </c>
      <c r="B243" s="117" t="s">
        <v>5817</v>
      </c>
      <c r="C243" s="117" t="s">
        <v>111</v>
      </c>
      <c r="D243" s="117">
        <v>1</v>
      </c>
      <c r="E243" s="117">
        <v>10</v>
      </c>
      <c r="F243" s="117">
        <v>7.76</v>
      </c>
      <c r="G243" s="117">
        <v>9.7799999999999994</v>
      </c>
    </row>
    <row r="244" spans="1:7" x14ac:dyDescent="0.35">
      <c r="A244" s="117" t="s">
        <v>5818</v>
      </c>
      <c r="B244" s="117" t="s">
        <v>5819</v>
      </c>
      <c r="C244" s="117" t="s">
        <v>111</v>
      </c>
      <c r="D244" s="117">
        <v>1</v>
      </c>
      <c r="E244" s="117">
        <v>10</v>
      </c>
      <c r="F244" s="117">
        <v>7.76</v>
      </c>
      <c r="G244" s="117">
        <v>9.7799999999999994</v>
      </c>
    </row>
    <row r="245" spans="1:7" x14ac:dyDescent="0.35">
      <c r="A245" s="117" t="s">
        <v>5820</v>
      </c>
      <c r="B245" s="117" t="s">
        <v>5821</v>
      </c>
      <c r="C245" s="117" t="s">
        <v>111</v>
      </c>
      <c r="D245" s="117">
        <v>1</v>
      </c>
      <c r="E245" s="117">
        <v>10</v>
      </c>
      <c r="F245" s="117">
        <v>7.76</v>
      </c>
      <c r="G245" s="117">
        <v>9.7799999999999994</v>
      </c>
    </row>
    <row r="246" spans="1:7" x14ac:dyDescent="0.35">
      <c r="A246" s="117" t="s">
        <v>5822</v>
      </c>
      <c r="B246" s="117" t="s">
        <v>5823</v>
      </c>
      <c r="C246" s="117" t="s">
        <v>111</v>
      </c>
      <c r="D246" s="117">
        <v>2</v>
      </c>
      <c r="E246" s="117">
        <v>20</v>
      </c>
      <c r="F246" s="117">
        <v>7.76</v>
      </c>
      <c r="G246" s="117">
        <v>9.7799999999999994</v>
      </c>
    </row>
    <row r="247" spans="1:7" x14ac:dyDescent="0.35">
      <c r="A247" s="117" t="s">
        <v>5824</v>
      </c>
      <c r="B247" s="117" t="s">
        <v>5825</v>
      </c>
      <c r="C247" s="117" t="s">
        <v>111</v>
      </c>
      <c r="D247" s="117">
        <v>1</v>
      </c>
      <c r="E247" s="117">
        <v>25</v>
      </c>
      <c r="F247" s="117">
        <v>7.76</v>
      </c>
      <c r="G247" s="117">
        <v>9.7799999999999994</v>
      </c>
    </row>
    <row r="248" spans="1:7" x14ac:dyDescent="0.35">
      <c r="A248" s="117" t="s">
        <v>5826</v>
      </c>
      <c r="B248" s="117" t="s">
        <v>5827</v>
      </c>
      <c r="C248" s="117" t="s">
        <v>111</v>
      </c>
      <c r="D248" s="117">
        <v>1</v>
      </c>
      <c r="E248" s="117">
        <v>13</v>
      </c>
      <c r="F248" s="117">
        <v>7.76</v>
      </c>
      <c r="G248" s="117">
        <v>9.7799999999999994</v>
      </c>
    </row>
    <row r="249" spans="1:7" x14ac:dyDescent="0.35">
      <c r="A249" s="117" t="s">
        <v>5828</v>
      </c>
      <c r="B249" s="117" t="s">
        <v>5829</v>
      </c>
      <c r="C249" s="117" t="s">
        <v>111</v>
      </c>
      <c r="D249" s="117">
        <v>1</v>
      </c>
      <c r="E249" s="117">
        <v>20</v>
      </c>
      <c r="F249" s="117">
        <v>7.76</v>
      </c>
      <c r="G249" s="117">
        <v>9.7799999999999994</v>
      </c>
    </row>
    <row r="250" spans="1:7" x14ac:dyDescent="0.35">
      <c r="A250" s="117" t="s">
        <v>5830</v>
      </c>
      <c r="B250" s="117" t="s">
        <v>5831</v>
      </c>
      <c r="C250" s="117" t="s">
        <v>111</v>
      </c>
      <c r="D250" s="117">
        <v>1</v>
      </c>
      <c r="E250" s="117">
        <v>16</v>
      </c>
      <c r="F250" s="117">
        <v>7.76</v>
      </c>
      <c r="G250" s="117">
        <v>9.7799999999999994</v>
      </c>
    </row>
    <row r="251" spans="1:7" x14ac:dyDescent="0.35">
      <c r="A251" s="117" t="s">
        <v>5832</v>
      </c>
      <c r="B251" s="117" t="s">
        <v>5833</v>
      </c>
      <c r="C251" s="117" t="s">
        <v>111</v>
      </c>
      <c r="D251" s="117">
        <v>1</v>
      </c>
      <c r="E251" s="117">
        <v>6</v>
      </c>
      <c r="F251" s="117">
        <v>7.76</v>
      </c>
      <c r="G251" s="117">
        <v>9.7799999999999994</v>
      </c>
    </row>
    <row r="252" spans="1:7" x14ac:dyDescent="0.35">
      <c r="A252" s="117" t="s">
        <v>5834</v>
      </c>
      <c r="B252" s="117" t="s">
        <v>5835</v>
      </c>
      <c r="C252" s="117" t="s">
        <v>111</v>
      </c>
      <c r="D252" s="117">
        <v>1</v>
      </c>
      <c r="E252" s="117">
        <v>6</v>
      </c>
      <c r="F252" s="117">
        <v>7.76</v>
      </c>
      <c r="G252" s="117">
        <v>9.7799999999999994</v>
      </c>
    </row>
    <row r="253" spans="1:7" x14ac:dyDescent="0.35">
      <c r="A253" s="117" t="s">
        <v>5836</v>
      </c>
      <c r="B253" s="117" t="s">
        <v>837</v>
      </c>
      <c r="C253" s="117" t="s">
        <v>111</v>
      </c>
      <c r="D253" s="117">
        <v>1</v>
      </c>
      <c r="E253" s="117">
        <v>24</v>
      </c>
      <c r="F253" s="117">
        <v>7.76</v>
      </c>
      <c r="G253" s="117">
        <v>9.7799999999999994</v>
      </c>
    </row>
    <row r="254" spans="1:7" x14ac:dyDescent="0.35">
      <c r="A254" s="117" t="s">
        <v>5837</v>
      </c>
      <c r="B254" s="117" t="s">
        <v>5838</v>
      </c>
      <c r="C254" s="117" t="s">
        <v>111</v>
      </c>
      <c r="D254" s="117">
        <v>1</v>
      </c>
      <c r="E254" s="117">
        <v>10</v>
      </c>
      <c r="F254" s="117">
        <v>7.76</v>
      </c>
      <c r="G254" s="117">
        <v>9.7799999999999994</v>
      </c>
    </row>
    <row r="255" spans="1:7" x14ac:dyDescent="0.35">
      <c r="A255" s="117" t="s">
        <v>5839</v>
      </c>
      <c r="B255" s="117" t="s">
        <v>5840</v>
      </c>
      <c r="C255" s="117" t="s">
        <v>111</v>
      </c>
      <c r="D255" s="117">
        <v>1</v>
      </c>
      <c r="E255" s="117">
        <v>5</v>
      </c>
      <c r="F255" s="117">
        <v>7.76</v>
      </c>
      <c r="G255" s="117">
        <v>9.7799999999999994</v>
      </c>
    </row>
    <row r="256" spans="1:7" x14ac:dyDescent="0.35">
      <c r="A256" s="117" t="s">
        <v>5859</v>
      </c>
      <c r="B256" s="117" t="s">
        <v>5860</v>
      </c>
      <c r="C256" s="117" t="s">
        <v>111</v>
      </c>
      <c r="D256" s="117">
        <v>2</v>
      </c>
      <c r="E256" s="117">
        <v>20</v>
      </c>
      <c r="F256" s="117">
        <v>7.76</v>
      </c>
      <c r="G256" s="117">
        <v>9.7799999999999994</v>
      </c>
    </row>
    <row r="257" spans="1:7" x14ac:dyDescent="0.35">
      <c r="A257" s="117" t="s">
        <v>5861</v>
      </c>
      <c r="B257" s="117" t="s">
        <v>5862</v>
      </c>
      <c r="C257" s="117" t="s">
        <v>111</v>
      </c>
      <c r="D257" s="117">
        <v>2</v>
      </c>
      <c r="E257" s="117">
        <v>20</v>
      </c>
      <c r="F257" s="117">
        <v>7.76</v>
      </c>
      <c r="G257" s="117">
        <v>9.7799999999999994</v>
      </c>
    </row>
    <row r="258" spans="1:7" x14ac:dyDescent="0.35">
      <c r="A258" s="117" t="s">
        <v>5863</v>
      </c>
      <c r="B258" s="117" t="s">
        <v>5864</v>
      </c>
      <c r="C258" s="117" t="s">
        <v>111</v>
      </c>
      <c r="D258" s="117">
        <v>1</v>
      </c>
      <c r="E258" s="117">
        <v>25</v>
      </c>
      <c r="F258" s="117">
        <v>7.76</v>
      </c>
      <c r="G258" s="117">
        <v>9.7799999999999994</v>
      </c>
    </row>
    <row r="259" spans="1:7" x14ac:dyDescent="0.35">
      <c r="A259" s="117" t="s">
        <v>5867</v>
      </c>
      <c r="B259" s="117" t="s">
        <v>5868</v>
      </c>
      <c r="C259" s="117" t="s">
        <v>111</v>
      </c>
      <c r="D259" s="117">
        <v>2</v>
      </c>
      <c r="E259" s="117">
        <v>35</v>
      </c>
      <c r="F259" s="117">
        <v>7.76</v>
      </c>
      <c r="G259" s="117">
        <v>9.7799999999999994</v>
      </c>
    </row>
    <row r="260" spans="1:7" x14ac:dyDescent="0.35">
      <c r="A260" s="117" t="s">
        <v>5869</v>
      </c>
      <c r="B260" s="117" t="s">
        <v>5870</v>
      </c>
      <c r="C260" s="117" t="s">
        <v>111</v>
      </c>
      <c r="D260" s="117">
        <v>2</v>
      </c>
      <c r="E260" s="117">
        <v>35</v>
      </c>
      <c r="F260" s="117">
        <v>7.76</v>
      </c>
      <c r="G260" s="117">
        <v>9.7799999999999994</v>
      </c>
    </row>
    <row r="261" spans="1:7" x14ac:dyDescent="0.35">
      <c r="A261" s="117" t="s">
        <v>5891</v>
      </c>
      <c r="B261" s="117" t="s">
        <v>5892</v>
      </c>
      <c r="C261" s="117" t="s">
        <v>111</v>
      </c>
      <c r="D261" s="117">
        <v>1</v>
      </c>
      <c r="E261" s="117">
        <v>60</v>
      </c>
      <c r="F261" s="117">
        <v>7.76</v>
      </c>
      <c r="G261" s="117">
        <v>9.7799999999999994</v>
      </c>
    </row>
    <row r="262" spans="1:7" x14ac:dyDescent="0.35">
      <c r="A262" s="117" t="s">
        <v>5897</v>
      </c>
      <c r="B262" s="117" t="s">
        <v>5898</v>
      </c>
      <c r="C262" s="117" t="s">
        <v>111</v>
      </c>
      <c r="D262" s="117">
        <v>2</v>
      </c>
      <c r="E262" s="117">
        <v>45</v>
      </c>
      <c r="F262" s="117">
        <v>7.76</v>
      </c>
      <c r="G262" s="117">
        <v>9.7799999999999994</v>
      </c>
    </row>
    <row r="263" spans="1:7" x14ac:dyDescent="0.35">
      <c r="A263" s="117" t="s">
        <v>5899</v>
      </c>
      <c r="B263" s="117" t="s">
        <v>5900</v>
      </c>
      <c r="C263" s="117" t="s">
        <v>111</v>
      </c>
      <c r="D263" s="117">
        <v>2</v>
      </c>
      <c r="E263" s="117">
        <v>30</v>
      </c>
      <c r="F263" s="117">
        <v>7.76</v>
      </c>
      <c r="G263" s="117">
        <v>9.7799999999999994</v>
      </c>
    </row>
    <row r="264" spans="1:7" x14ac:dyDescent="0.35">
      <c r="A264" s="117" t="s">
        <v>5901</v>
      </c>
      <c r="B264" s="117" t="s">
        <v>5902</v>
      </c>
      <c r="C264" s="117" t="s">
        <v>111</v>
      </c>
      <c r="D264" s="117">
        <v>2</v>
      </c>
      <c r="E264" s="117">
        <v>60</v>
      </c>
      <c r="F264" s="117">
        <v>7.76</v>
      </c>
      <c r="G264" s="117">
        <v>9.7799999999999994</v>
      </c>
    </row>
    <row r="265" spans="1:7" x14ac:dyDescent="0.35">
      <c r="A265" s="117" t="s">
        <v>5903</v>
      </c>
      <c r="B265" s="117" t="s">
        <v>5904</v>
      </c>
      <c r="C265" s="117" t="s">
        <v>111</v>
      </c>
      <c r="D265" s="117">
        <v>1</v>
      </c>
      <c r="E265" s="117">
        <v>25</v>
      </c>
      <c r="F265" s="117">
        <v>7.76</v>
      </c>
      <c r="G265" s="117">
        <v>9.7799999999999994</v>
      </c>
    </row>
    <row r="266" spans="1:7" x14ac:dyDescent="0.35">
      <c r="A266" s="117" t="s">
        <v>5905</v>
      </c>
      <c r="B266" s="117" t="s">
        <v>5906</v>
      </c>
      <c r="C266" s="117" t="s">
        <v>111</v>
      </c>
      <c r="D266" s="117">
        <v>2</v>
      </c>
      <c r="E266" s="117">
        <v>30</v>
      </c>
      <c r="F266" s="117">
        <v>7.76</v>
      </c>
      <c r="G266" s="117">
        <v>9.7799999999999994</v>
      </c>
    </row>
    <row r="267" spans="1:7" x14ac:dyDescent="0.35">
      <c r="A267" s="117" t="s">
        <v>5907</v>
      </c>
      <c r="B267" s="117" t="s">
        <v>5908</v>
      </c>
      <c r="C267" s="117" t="s">
        <v>111</v>
      </c>
      <c r="D267" s="117">
        <v>1</v>
      </c>
      <c r="E267" s="117">
        <v>10</v>
      </c>
      <c r="F267" s="117">
        <v>7.76</v>
      </c>
      <c r="G267" s="117">
        <v>9.7799999999999994</v>
      </c>
    </row>
    <row r="268" spans="1:7" x14ac:dyDescent="0.35">
      <c r="A268" s="117" t="s">
        <v>5909</v>
      </c>
      <c r="B268" s="117" t="s">
        <v>5910</v>
      </c>
      <c r="C268" s="117" t="s">
        <v>111</v>
      </c>
      <c r="D268" s="117">
        <v>1</v>
      </c>
      <c r="E268" s="117">
        <v>15</v>
      </c>
      <c r="F268" s="117">
        <v>7.76</v>
      </c>
      <c r="G268" s="117">
        <v>9.7799999999999994</v>
      </c>
    </row>
    <row r="269" spans="1:7" x14ac:dyDescent="0.35">
      <c r="A269" s="117" t="s">
        <v>5915</v>
      </c>
      <c r="B269" s="117" t="s">
        <v>5916</v>
      </c>
      <c r="C269" s="117" t="s">
        <v>111</v>
      </c>
      <c r="D269" s="117">
        <v>2</v>
      </c>
      <c r="E269" s="117">
        <v>18</v>
      </c>
      <c r="F269" s="117">
        <v>7.76</v>
      </c>
      <c r="G269" s="117">
        <v>9.7799999999999994</v>
      </c>
    </row>
    <row r="270" spans="1:7" x14ac:dyDescent="0.35">
      <c r="A270" s="117" t="s">
        <v>5917</v>
      </c>
      <c r="B270" s="117" t="s">
        <v>5918</v>
      </c>
      <c r="C270" s="117" t="s">
        <v>111</v>
      </c>
      <c r="D270" s="117">
        <v>2</v>
      </c>
      <c r="E270" s="117">
        <v>30</v>
      </c>
      <c r="F270" s="117">
        <v>7.76</v>
      </c>
      <c r="G270" s="117">
        <v>9.7799999999999994</v>
      </c>
    </row>
    <row r="271" spans="1:7" x14ac:dyDescent="0.35">
      <c r="A271" s="117" t="s">
        <v>5923</v>
      </c>
      <c r="B271" s="117" t="s">
        <v>5924</v>
      </c>
      <c r="C271" s="117" t="s">
        <v>111</v>
      </c>
      <c r="D271" s="117">
        <v>2</v>
      </c>
      <c r="E271" s="117">
        <v>60</v>
      </c>
      <c r="F271" s="117">
        <v>7.76</v>
      </c>
      <c r="G271" s="117">
        <v>9.7799999999999994</v>
      </c>
    </row>
    <row r="272" spans="1:7" x14ac:dyDescent="0.35">
      <c r="A272" s="117" t="s">
        <v>5925</v>
      </c>
      <c r="B272" s="117" t="s">
        <v>5926</v>
      </c>
      <c r="C272" s="117" t="s">
        <v>111</v>
      </c>
      <c r="D272" s="117">
        <v>1</v>
      </c>
      <c r="E272" s="117">
        <v>20</v>
      </c>
      <c r="F272" s="117">
        <v>7.76</v>
      </c>
      <c r="G272" s="117">
        <v>9.7799999999999994</v>
      </c>
    </row>
    <row r="273" spans="1:7" x14ac:dyDescent="0.35">
      <c r="A273" s="117" t="s">
        <v>5959</v>
      </c>
      <c r="B273" s="117" t="s">
        <v>5960</v>
      </c>
      <c r="C273" s="117" t="s">
        <v>111</v>
      </c>
      <c r="D273" s="117">
        <v>1</v>
      </c>
      <c r="E273" s="117">
        <v>60</v>
      </c>
      <c r="F273" s="117">
        <v>7.76</v>
      </c>
      <c r="G273" s="117">
        <v>9.7799999999999994</v>
      </c>
    </row>
    <row r="274" spans="1:7" x14ac:dyDescent="0.35">
      <c r="A274" s="117" t="s">
        <v>5961</v>
      </c>
      <c r="B274" s="117" t="s">
        <v>5962</v>
      </c>
      <c r="C274" s="117" t="s">
        <v>111</v>
      </c>
      <c r="D274" s="117">
        <v>3</v>
      </c>
      <c r="E274" s="117">
        <v>50</v>
      </c>
      <c r="F274" s="117">
        <v>7.76</v>
      </c>
      <c r="G274" s="117">
        <v>9.7799999999999994</v>
      </c>
    </row>
    <row r="275" spans="1:7" x14ac:dyDescent="0.35">
      <c r="A275" s="117" t="s">
        <v>5963</v>
      </c>
      <c r="B275" s="117" t="s">
        <v>5964</v>
      </c>
      <c r="C275" s="117" t="s">
        <v>111</v>
      </c>
      <c r="D275" s="117">
        <v>2</v>
      </c>
      <c r="E275" s="117">
        <v>50</v>
      </c>
      <c r="F275" s="117">
        <v>7.76</v>
      </c>
      <c r="G275" s="117">
        <v>9.7799999999999994</v>
      </c>
    </row>
    <row r="276" spans="1:7" x14ac:dyDescent="0.35">
      <c r="A276" s="117" t="s">
        <v>5967</v>
      </c>
      <c r="B276" s="117" t="s">
        <v>5968</v>
      </c>
      <c r="C276" s="117" t="s">
        <v>111</v>
      </c>
      <c r="D276" s="117">
        <v>2</v>
      </c>
      <c r="E276" s="117">
        <v>68</v>
      </c>
      <c r="F276" s="117">
        <v>7.76</v>
      </c>
      <c r="G276" s="117">
        <v>9.7799999999999994</v>
      </c>
    </row>
    <row r="277" spans="1:7" x14ac:dyDescent="0.35">
      <c r="A277" s="117" t="s">
        <v>5969</v>
      </c>
      <c r="B277" s="117" t="s">
        <v>5970</v>
      </c>
      <c r="C277" s="117" t="s">
        <v>111</v>
      </c>
      <c r="D277" s="117">
        <v>1</v>
      </c>
      <c r="E277" s="117">
        <v>10</v>
      </c>
      <c r="F277" s="117">
        <v>7.76</v>
      </c>
      <c r="G277" s="117">
        <v>9.7799999999999994</v>
      </c>
    </row>
    <row r="278" spans="1:7" x14ac:dyDescent="0.35">
      <c r="A278" s="117" t="s">
        <v>5971</v>
      </c>
      <c r="B278" s="117" t="s">
        <v>5972</v>
      </c>
      <c r="C278" s="117" t="s">
        <v>111</v>
      </c>
      <c r="D278" s="117">
        <v>2</v>
      </c>
      <c r="E278" s="117">
        <v>15</v>
      </c>
      <c r="F278" s="117">
        <v>7.76</v>
      </c>
      <c r="G278" s="117">
        <v>9.7799999999999994</v>
      </c>
    </row>
    <row r="279" spans="1:7" x14ac:dyDescent="0.35">
      <c r="A279" s="117" t="s">
        <v>5973</v>
      </c>
      <c r="B279" s="117" t="s">
        <v>5974</v>
      </c>
      <c r="C279" s="117" t="s">
        <v>111</v>
      </c>
      <c r="D279" s="117">
        <v>2</v>
      </c>
      <c r="E279" s="117">
        <v>20</v>
      </c>
      <c r="F279" s="117">
        <v>7.76</v>
      </c>
      <c r="G279" s="117">
        <v>9.7799999999999994</v>
      </c>
    </row>
    <row r="280" spans="1:7" x14ac:dyDescent="0.35">
      <c r="A280" s="117" t="s">
        <v>5975</v>
      </c>
      <c r="B280" s="117" t="s">
        <v>5976</v>
      </c>
      <c r="C280" s="117" t="s">
        <v>111</v>
      </c>
      <c r="D280" s="117">
        <v>2</v>
      </c>
      <c r="E280" s="117">
        <v>10</v>
      </c>
      <c r="F280" s="117">
        <v>7.76</v>
      </c>
      <c r="G280" s="117">
        <v>9.7799999999999994</v>
      </c>
    </row>
    <row r="281" spans="1:7" x14ac:dyDescent="0.35">
      <c r="A281" s="117" t="s">
        <v>5977</v>
      </c>
      <c r="B281" s="117" t="s">
        <v>5978</v>
      </c>
      <c r="C281" s="117" t="s">
        <v>111</v>
      </c>
      <c r="D281" s="117">
        <v>2</v>
      </c>
      <c r="E281" s="117">
        <v>10</v>
      </c>
      <c r="F281" s="117">
        <v>7.76</v>
      </c>
      <c r="G281" s="117">
        <v>9.7799999999999994</v>
      </c>
    </row>
    <row r="282" spans="1:7" x14ac:dyDescent="0.35">
      <c r="A282" s="117" t="s">
        <v>5979</v>
      </c>
      <c r="B282" s="117" t="s">
        <v>5980</v>
      </c>
      <c r="C282" s="117" t="s">
        <v>111</v>
      </c>
      <c r="D282" s="117">
        <v>2</v>
      </c>
      <c r="E282" s="117">
        <v>10</v>
      </c>
      <c r="F282" s="117">
        <v>7.76</v>
      </c>
      <c r="G282" s="117">
        <v>9.7799999999999994</v>
      </c>
    </row>
    <row r="283" spans="1:7" x14ac:dyDescent="0.35">
      <c r="A283" s="117" t="s">
        <v>5981</v>
      </c>
      <c r="B283" s="117" t="s">
        <v>5982</v>
      </c>
      <c r="C283" s="117" t="s">
        <v>111</v>
      </c>
      <c r="D283" s="117">
        <v>2</v>
      </c>
      <c r="E283" s="117">
        <v>10</v>
      </c>
      <c r="F283" s="117">
        <v>7.76</v>
      </c>
      <c r="G283" s="117">
        <v>9.7799999999999994</v>
      </c>
    </row>
    <row r="284" spans="1:7" x14ac:dyDescent="0.35">
      <c r="A284" s="117" t="s">
        <v>5983</v>
      </c>
      <c r="B284" s="117" t="s">
        <v>5984</v>
      </c>
      <c r="C284" s="117" t="s">
        <v>111</v>
      </c>
      <c r="D284" s="117">
        <v>2</v>
      </c>
      <c r="E284" s="117">
        <v>10</v>
      </c>
      <c r="F284" s="117">
        <v>7.76</v>
      </c>
      <c r="G284" s="117">
        <v>9.7799999999999994</v>
      </c>
    </row>
    <row r="285" spans="1:7" x14ac:dyDescent="0.35">
      <c r="A285" s="117" t="s">
        <v>5985</v>
      </c>
      <c r="B285" s="117" t="s">
        <v>5986</v>
      </c>
      <c r="C285" s="117" t="s">
        <v>111</v>
      </c>
      <c r="D285" s="117">
        <v>2</v>
      </c>
      <c r="E285" s="117">
        <v>10</v>
      </c>
      <c r="F285" s="117">
        <v>7.76</v>
      </c>
      <c r="G285" s="117">
        <v>9.7799999999999994</v>
      </c>
    </row>
    <row r="286" spans="1:7" x14ac:dyDescent="0.35">
      <c r="A286" s="117" t="s">
        <v>5987</v>
      </c>
      <c r="B286" s="117" t="s">
        <v>5988</v>
      </c>
      <c r="C286" s="117" t="s">
        <v>111</v>
      </c>
      <c r="D286" s="117">
        <v>2</v>
      </c>
      <c r="E286" s="117">
        <v>10</v>
      </c>
      <c r="F286" s="117">
        <v>7.76</v>
      </c>
      <c r="G286" s="117">
        <v>9.7799999999999994</v>
      </c>
    </row>
    <row r="287" spans="1:7" x14ac:dyDescent="0.35">
      <c r="A287" s="117" t="s">
        <v>5989</v>
      </c>
      <c r="B287" s="117" t="s">
        <v>5990</v>
      </c>
      <c r="C287" s="117" t="s">
        <v>111</v>
      </c>
      <c r="D287" s="117">
        <v>2</v>
      </c>
      <c r="E287" s="117">
        <v>20</v>
      </c>
      <c r="F287" s="117">
        <v>7.76</v>
      </c>
      <c r="G287" s="117">
        <v>9.7799999999999994</v>
      </c>
    </row>
    <row r="288" spans="1:7" x14ac:dyDescent="0.35">
      <c r="A288" s="117" t="s">
        <v>5991</v>
      </c>
      <c r="B288" s="117" t="s">
        <v>5992</v>
      </c>
      <c r="C288" s="117" t="s">
        <v>111</v>
      </c>
      <c r="D288" s="117">
        <v>2</v>
      </c>
      <c r="E288" s="117">
        <v>20</v>
      </c>
      <c r="F288" s="117">
        <v>7.76</v>
      </c>
      <c r="G288" s="117">
        <v>9.7799999999999994</v>
      </c>
    </row>
    <row r="289" spans="1:7" x14ac:dyDescent="0.35">
      <c r="A289" s="117" t="s">
        <v>5993</v>
      </c>
      <c r="B289" s="117" t="s">
        <v>5994</v>
      </c>
      <c r="C289" s="117" t="s">
        <v>111</v>
      </c>
      <c r="D289" s="117">
        <v>2</v>
      </c>
      <c r="E289" s="117">
        <v>20</v>
      </c>
      <c r="F289" s="117">
        <v>7.76</v>
      </c>
      <c r="G289" s="117">
        <v>9.7799999999999994</v>
      </c>
    </row>
    <row r="290" spans="1:7" x14ac:dyDescent="0.35">
      <c r="A290" s="117" t="s">
        <v>5995</v>
      </c>
      <c r="B290" s="117" t="s">
        <v>5996</v>
      </c>
      <c r="C290" s="117" t="s">
        <v>111</v>
      </c>
      <c r="D290" s="117">
        <v>2</v>
      </c>
      <c r="E290" s="117">
        <v>20</v>
      </c>
      <c r="F290" s="117">
        <v>7.76</v>
      </c>
      <c r="G290" s="117">
        <v>9.7799999999999994</v>
      </c>
    </row>
    <row r="291" spans="1:7" x14ac:dyDescent="0.35">
      <c r="A291" s="117" t="s">
        <v>5997</v>
      </c>
      <c r="B291" s="117" t="s">
        <v>5998</v>
      </c>
      <c r="C291" s="117" t="s">
        <v>111</v>
      </c>
      <c r="D291" s="117">
        <v>2</v>
      </c>
      <c r="E291" s="117">
        <v>20</v>
      </c>
      <c r="F291" s="117">
        <v>7.76</v>
      </c>
      <c r="G291" s="117">
        <v>9.7799999999999994</v>
      </c>
    </row>
    <row r="292" spans="1:7" x14ac:dyDescent="0.35">
      <c r="A292" s="117" t="s">
        <v>5999</v>
      </c>
      <c r="B292" s="117" t="s">
        <v>6000</v>
      </c>
      <c r="C292" s="117" t="s">
        <v>111</v>
      </c>
      <c r="D292" s="117">
        <v>2</v>
      </c>
      <c r="E292" s="117">
        <v>20</v>
      </c>
      <c r="F292" s="117">
        <v>7.76</v>
      </c>
      <c r="G292" s="117">
        <v>9.7799999999999994</v>
      </c>
    </row>
    <row r="293" spans="1:7" x14ac:dyDescent="0.35">
      <c r="A293" s="117" t="s">
        <v>6001</v>
      </c>
      <c r="B293" s="117" t="s">
        <v>6002</v>
      </c>
      <c r="C293" s="117" t="s">
        <v>111</v>
      </c>
      <c r="D293" s="117">
        <v>2</v>
      </c>
      <c r="E293" s="117">
        <v>20</v>
      </c>
      <c r="F293" s="117">
        <v>7.76</v>
      </c>
      <c r="G293" s="117">
        <v>9.7799999999999994</v>
      </c>
    </row>
    <row r="294" spans="1:7" x14ac:dyDescent="0.35">
      <c r="A294" s="117" t="s">
        <v>6003</v>
      </c>
      <c r="B294" s="117" t="s">
        <v>6004</v>
      </c>
      <c r="C294" s="117" t="s">
        <v>111</v>
      </c>
      <c r="D294" s="117">
        <v>2</v>
      </c>
      <c r="E294" s="117">
        <v>20</v>
      </c>
      <c r="F294" s="117">
        <v>7.76</v>
      </c>
      <c r="G294" s="117">
        <v>9.7799999999999994</v>
      </c>
    </row>
    <row r="295" spans="1:7" x14ac:dyDescent="0.35">
      <c r="A295" s="117" t="s">
        <v>6005</v>
      </c>
      <c r="B295" s="117" t="s">
        <v>6006</v>
      </c>
      <c r="C295" s="117" t="s">
        <v>111</v>
      </c>
      <c r="D295" s="117">
        <v>2</v>
      </c>
      <c r="E295" s="117">
        <v>75</v>
      </c>
      <c r="F295" s="117">
        <v>7.76</v>
      </c>
      <c r="G295" s="117">
        <v>9.7799999999999994</v>
      </c>
    </row>
    <row r="296" spans="1:7" x14ac:dyDescent="0.35">
      <c r="A296" s="117" t="s">
        <v>6007</v>
      </c>
      <c r="B296" s="117" t="s">
        <v>6008</v>
      </c>
      <c r="C296" s="117" t="s">
        <v>111</v>
      </c>
      <c r="D296" s="117">
        <v>2</v>
      </c>
      <c r="E296" s="117">
        <v>15</v>
      </c>
      <c r="F296" s="117">
        <v>7.76</v>
      </c>
      <c r="G296" s="117">
        <v>9.7799999999999994</v>
      </c>
    </row>
    <row r="297" spans="1:7" x14ac:dyDescent="0.35">
      <c r="A297" s="117" t="s">
        <v>6009</v>
      </c>
      <c r="B297" s="117" t="s">
        <v>6010</v>
      </c>
      <c r="C297" s="117" t="s">
        <v>111</v>
      </c>
      <c r="D297" s="117">
        <v>2</v>
      </c>
      <c r="E297" s="117">
        <v>25</v>
      </c>
      <c r="F297" s="117">
        <v>7.76</v>
      </c>
      <c r="G297" s="117">
        <v>9.7799999999999994</v>
      </c>
    </row>
    <row r="298" spans="1:7" x14ac:dyDescent="0.35">
      <c r="A298" s="117" t="s">
        <v>6011</v>
      </c>
      <c r="B298" s="117" t="s">
        <v>6012</v>
      </c>
      <c r="C298" s="117" t="s">
        <v>111</v>
      </c>
      <c r="D298" s="117">
        <v>1</v>
      </c>
      <c r="E298" s="117">
        <v>10</v>
      </c>
      <c r="F298" s="117">
        <v>7.76</v>
      </c>
      <c r="G298" s="117">
        <v>9.7799999999999994</v>
      </c>
    </row>
    <row r="299" spans="1:7" x14ac:dyDescent="0.35">
      <c r="A299" s="117" t="s">
        <v>6013</v>
      </c>
      <c r="B299" s="117" t="s">
        <v>6014</v>
      </c>
      <c r="C299" s="117" t="s">
        <v>111</v>
      </c>
      <c r="D299" s="117">
        <v>2</v>
      </c>
      <c r="E299" s="117">
        <v>40</v>
      </c>
      <c r="F299" s="117">
        <v>7.76</v>
      </c>
      <c r="G299" s="117">
        <v>9.7799999999999994</v>
      </c>
    </row>
    <row r="300" spans="1:7" x14ac:dyDescent="0.35">
      <c r="A300" s="117" t="s">
        <v>6015</v>
      </c>
      <c r="B300" s="117" t="s">
        <v>6016</v>
      </c>
      <c r="C300" s="117" t="s">
        <v>111</v>
      </c>
      <c r="D300" s="117">
        <v>2</v>
      </c>
      <c r="E300" s="117">
        <v>40</v>
      </c>
      <c r="F300" s="117">
        <v>7.76</v>
      </c>
      <c r="G300" s="117">
        <v>9.7799999999999994</v>
      </c>
    </row>
    <row r="301" spans="1:7" x14ac:dyDescent="0.35">
      <c r="A301" s="117" t="s">
        <v>6019</v>
      </c>
      <c r="B301" s="117" t="s">
        <v>6020</v>
      </c>
      <c r="C301" s="117" t="s">
        <v>111</v>
      </c>
      <c r="D301" s="117">
        <v>2</v>
      </c>
      <c r="E301" s="117">
        <v>20</v>
      </c>
      <c r="F301" s="117">
        <v>7.76</v>
      </c>
      <c r="G301" s="117">
        <v>9.7799999999999994</v>
      </c>
    </row>
    <row r="302" spans="1:7" x14ac:dyDescent="0.35">
      <c r="A302" s="117" t="s">
        <v>6021</v>
      </c>
      <c r="B302" s="117" t="s">
        <v>6022</v>
      </c>
      <c r="C302" s="117" t="s">
        <v>111</v>
      </c>
      <c r="D302" s="117">
        <v>1</v>
      </c>
      <c r="E302" s="117">
        <v>10</v>
      </c>
      <c r="F302" s="117">
        <v>7.76</v>
      </c>
      <c r="G302" s="117">
        <v>9.7799999999999994</v>
      </c>
    </row>
    <row r="303" spans="1:7" x14ac:dyDescent="0.35">
      <c r="A303" s="117" t="s">
        <v>6023</v>
      </c>
      <c r="B303" s="117" t="s">
        <v>6024</v>
      </c>
      <c r="C303" s="117" t="s">
        <v>111</v>
      </c>
      <c r="D303" s="117">
        <v>2</v>
      </c>
      <c r="E303" s="117">
        <v>50</v>
      </c>
      <c r="F303" s="117">
        <v>7.76</v>
      </c>
      <c r="G303" s="117">
        <v>9.7799999999999994</v>
      </c>
    </row>
    <row r="304" spans="1:7" x14ac:dyDescent="0.35">
      <c r="A304" s="117" t="s">
        <v>6025</v>
      </c>
      <c r="B304" s="117" t="s">
        <v>6026</v>
      </c>
      <c r="C304" s="117" t="s">
        <v>111</v>
      </c>
      <c r="D304" s="117">
        <v>2</v>
      </c>
      <c r="E304" s="117">
        <v>15</v>
      </c>
      <c r="F304" s="117">
        <v>7.76</v>
      </c>
      <c r="G304" s="117">
        <v>9.7799999999999994</v>
      </c>
    </row>
    <row r="305" spans="1:7" x14ac:dyDescent="0.35">
      <c r="A305" s="117" t="s">
        <v>6027</v>
      </c>
      <c r="B305" s="117" t="s">
        <v>6028</v>
      </c>
      <c r="C305" s="117" t="s">
        <v>111</v>
      </c>
      <c r="D305" s="117">
        <v>1</v>
      </c>
      <c r="E305" s="117">
        <v>15</v>
      </c>
      <c r="F305" s="117">
        <v>7.76</v>
      </c>
      <c r="G305" s="117">
        <v>9.7799999999999994</v>
      </c>
    </row>
    <row r="306" spans="1:7" x14ac:dyDescent="0.35">
      <c r="A306" s="117" t="s">
        <v>6029</v>
      </c>
      <c r="B306" s="117" t="s">
        <v>6030</v>
      </c>
      <c r="C306" s="117" t="s">
        <v>111</v>
      </c>
      <c r="D306" s="117">
        <v>1</v>
      </c>
      <c r="E306" s="117">
        <v>15</v>
      </c>
      <c r="F306" s="117">
        <v>7.76</v>
      </c>
      <c r="G306" s="117">
        <v>9.7799999999999994</v>
      </c>
    </row>
    <row r="307" spans="1:7" x14ac:dyDescent="0.35">
      <c r="A307" s="117" t="s">
        <v>6031</v>
      </c>
      <c r="B307" s="117" t="s">
        <v>6032</v>
      </c>
      <c r="C307" s="117" t="s">
        <v>111</v>
      </c>
      <c r="D307" s="117">
        <v>1</v>
      </c>
      <c r="E307" s="117">
        <v>15</v>
      </c>
      <c r="F307" s="117">
        <v>7.76</v>
      </c>
      <c r="G307" s="117">
        <v>9.7799999999999994</v>
      </c>
    </row>
    <row r="308" spans="1:7" x14ac:dyDescent="0.35">
      <c r="A308" s="117" t="s">
        <v>6033</v>
      </c>
      <c r="B308" s="117" t="s">
        <v>6034</v>
      </c>
      <c r="C308" s="117" t="s">
        <v>111</v>
      </c>
      <c r="D308" s="117">
        <v>1</v>
      </c>
      <c r="E308" s="117">
        <v>15</v>
      </c>
      <c r="F308" s="117">
        <v>7.76</v>
      </c>
      <c r="G308" s="117">
        <v>9.7799999999999994</v>
      </c>
    </row>
    <row r="309" spans="1:7" x14ac:dyDescent="0.35">
      <c r="A309" s="117" t="s">
        <v>6035</v>
      </c>
      <c r="B309" s="117" t="s">
        <v>6036</v>
      </c>
      <c r="C309" s="117" t="s">
        <v>111</v>
      </c>
      <c r="D309" s="117">
        <v>2</v>
      </c>
      <c r="E309" s="117">
        <v>20</v>
      </c>
      <c r="F309" s="117">
        <v>7.76</v>
      </c>
      <c r="G309" s="117">
        <v>9.7799999999999994</v>
      </c>
    </row>
    <row r="310" spans="1:7" x14ac:dyDescent="0.35">
      <c r="A310" s="117" t="s">
        <v>6037</v>
      </c>
      <c r="B310" s="117" t="s">
        <v>6038</v>
      </c>
      <c r="C310" s="117" t="s">
        <v>111</v>
      </c>
      <c r="D310" s="117">
        <v>1</v>
      </c>
      <c r="E310" s="117">
        <v>30</v>
      </c>
      <c r="F310" s="117">
        <v>7.76</v>
      </c>
      <c r="G310" s="117">
        <v>9.7799999999999994</v>
      </c>
    </row>
    <row r="311" spans="1:7" x14ac:dyDescent="0.35">
      <c r="A311" s="117" t="s">
        <v>6039</v>
      </c>
      <c r="B311" s="117" t="s">
        <v>6040</v>
      </c>
      <c r="C311" s="117" t="s">
        <v>111</v>
      </c>
      <c r="D311" s="117">
        <v>2</v>
      </c>
      <c r="E311" s="117">
        <v>20</v>
      </c>
      <c r="F311" s="117">
        <v>7.76</v>
      </c>
      <c r="G311" s="117">
        <v>9.7799999999999994</v>
      </c>
    </row>
    <row r="312" spans="1:7" x14ac:dyDescent="0.35">
      <c r="A312" s="117" t="s">
        <v>6041</v>
      </c>
      <c r="B312" s="117" t="s">
        <v>6042</v>
      </c>
      <c r="C312" s="117" t="s">
        <v>111</v>
      </c>
      <c r="D312" s="117">
        <v>3</v>
      </c>
      <c r="E312" s="117">
        <v>30</v>
      </c>
      <c r="F312" s="117">
        <v>7.76</v>
      </c>
      <c r="G312" s="117">
        <v>9.7799999999999994</v>
      </c>
    </row>
    <row r="313" spans="1:7" x14ac:dyDescent="0.35">
      <c r="A313" s="117" t="s">
        <v>6043</v>
      </c>
      <c r="B313" s="117" t="s">
        <v>6044</v>
      </c>
      <c r="C313" s="117" t="s">
        <v>111</v>
      </c>
      <c r="D313" s="117">
        <v>3</v>
      </c>
      <c r="E313" s="117">
        <v>50</v>
      </c>
      <c r="F313" s="117">
        <v>7.76</v>
      </c>
      <c r="G313" s="117">
        <v>9.7799999999999994</v>
      </c>
    </row>
    <row r="314" spans="1:7" x14ac:dyDescent="0.35">
      <c r="A314" s="117" t="s">
        <v>6045</v>
      </c>
      <c r="B314" s="117" t="s">
        <v>6046</v>
      </c>
      <c r="C314" s="117" t="s">
        <v>111</v>
      </c>
      <c r="D314" s="117">
        <v>2</v>
      </c>
      <c r="E314" s="117">
        <v>20</v>
      </c>
      <c r="F314" s="117">
        <v>7.76</v>
      </c>
      <c r="G314" s="117">
        <v>9.7799999999999994</v>
      </c>
    </row>
    <row r="315" spans="1:7" x14ac:dyDescent="0.35">
      <c r="A315" s="117" t="s">
        <v>6047</v>
      </c>
      <c r="B315" s="117" t="s">
        <v>6048</v>
      </c>
      <c r="C315" s="117" t="s">
        <v>111</v>
      </c>
      <c r="D315" s="117">
        <v>1</v>
      </c>
      <c r="E315" s="117">
        <v>25</v>
      </c>
      <c r="F315" s="117">
        <v>7.76</v>
      </c>
      <c r="G315" s="117">
        <v>9.7799999999999994</v>
      </c>
    </row>
    <row r="316" spans="1:7" x14ac:dyDescent="0.35">
      <c r="A316" s="117" t="s">
        <v>6049</v>
      </c>
      <c r="B316" s="117" t="s">
        <v>6050</v>
      </c>
      <c r="C316" s="117" t="s">
        <v>111</v>
      </c>
      <c r="D316" s="117">
        <v>2</v>
      </c>
      <c r="E316" s="117">
        <v>50</v>
      </c>
      <c r="F316" s="117">
        <v>7.76</v>
      </c>
      <c r="G316" s="117">
        <v>9.7799999999999994</v>
      </c>
    </row>
    <row r="317" spans="1:7" x14ac:dyDescent="0.35">
      <c r="A317" s="117" t="s">
        <v>6051</v>
      </c>
      <c r="B317" s="117" t="s">
        <v>6052</v>
      </c>
      <c r="C317" s="117" t="s">
        <v>111</v>
      </c>
      <c r="D317" s="117">
        <v>2</v>
      </c>
      <c r="E317" s="117">
        <v>30</v>
      </c>
      <c r="F317" s="117">
        <v>7.76</v>
      </c>
      <c r="G317" s="117">
        <v>9.7799999999999994</v>
      </c>
    </row>
    <row r="318" spans="1:7" x14ac:dyDescent="0.35">
      <c r="A318" s="117" t="s">
        <v>6053</v>
      </c>
      <c r="B318" s="117" t="s">
        <v>6054</v>
      </c>
      <c r="C318" s="117" t="s">
        <v>111</v>
      </c>
      <c r="D318" s="117">
        <v>2</v>
      </c>
      <c r="E318" s="117">
        <v>30</v>
      </c>
      <c r="F318" s="117">
        <v>7.76</v>
      </c>
      <c r="G318" s="117">
        <v>9.7799999999999994</v>
      </c>
    </row>
    <row r="319" spans="1:7" x14ac:dyDescent="0.35">
      <c r="A319" s="117" t="s">
        <v>6055</v>
      </c>
      <c r="B319" s="117" t="s">
        <v>6056</v>
      </c>
      <c r="C319" s="117" t="s">
        <v>111</v>
      </c>
      <c r="D319" s="117">
        <v>2</v>
      </c>
      <c r="E319" s="117">
        <v>15</v>
      </c>
      <c r="F319" s="117">
        <v>7.76</v>
      </c>
      <c r="G319" s="117">
        <v>9.7799999999999994</v>
      </c>
    </row>
    <row r="320" spans="1:7" x14ac:dyDescent="0.35">
      <c r="A320" s="117" t="s">
        <v>6057</v>
      </c>
      <c r="B320" s="117" t="s">
        <v>6058</v>
      </c>
      <c r="C320" s="117" t="s">
        <v>112</v>
      </c>
      <c r="D320" s="117">
        <v>2</v>
      </c>
      <c r="E320" s="117">
        <v>60</v>
      </c>
      <c r="F320" s="117">
        <v>8.39</v>
      </c>
      <c r="G320" s="117">
        <v>10.3</v>
      </c>
    </row>
    <row r="321" spans="1:7" x14ac:dyDescent="0.35">
      <c r="A321" s="117" t="s">
        <v>6059</v>
      </c>
      <c r="B321" s="117" t="s">
        <v>6060</v>
      </c>
      <c r="C321" s="117" t="s">
        <v>112</v>
      </c>
      <c r="D321" s="117">
        <v>2</v>
      </c>
      <c r="E321" s="117">
        <v>40</v>
      </c>
      <c r="F321" s="117">
        <v>8.39</v>
      </c>
      <c r="G321" s="117">
        <v>10.3</v>
      </c>
    </row>
    <row r="322" spans="1:7" x14ac:dyDescent="0.35">
      <c r="A322" s="117" t="s">
        <v>6063</v>
      </c>
      <c r="B322" s="117" t="s">
        <v>6064</v>
      </c>
      <c r="C322" s="117" t="s">
        <v>112</v>
      </c>
      <c r="D322" s="117">
        <v>2</v>
      </c>
      <c r="E322" s="117">
        <v>30</v>
      </c>
      <c r="F322" s="117">
        <v>8.39</v>
      </c>
      <c r="G322" s="117">
        <v>10.3</v>
      </c>
    </row>
    <row r="323" spans="1:7" x14ac:dyDescent="0.35">
      <c r="A323" s="117" t="s">
        <v>6065</v>
      </c>
      <c r="B323" s="117" t="s">
        <v>6066</v>
      </c>
      <c r="C323" s="117" t="s">
        <v>112</v>
      </c>
      <c r="D323" s="117">
        <v>3</v>
      </c>
      <c r="E323" s="117">
        <v>80</v>
      </c>
      <c r="F323" s="117">
        <v>8.39</v>
      </c>
      <c r="G323" s="117">
        <v>10.3</v>
      </c>
    </row>
    <row r="324" spans="1:7" x14ac:dyDescent="0.35">
      <c r="A324" s="117" t="s">
        <v>6071</v>
      </c>
      <c r="B324" s="117" t="s">
        <v>6072</v>
      </c>
      <c r="C324" s="117" t="s">
        <v>112</v>
      </c>
      <c r="D324" s="117">
        <v>2</v>
      </c>
      <c r="E324" s="117">
        <v>30</v>
      </c>
      <c r="F324" s="117">
        <v>8.39</v>
      </c>
      <c r="G324" s="117">
        <v>10.3</v>
      </c>
    </row>
    <row r="325" spans="1:7" x14ac:dyDescent="0.35">
      <c r="A325" s="117" t="s">
        <v>6073</v>
      </c>
      <c r="B325" s="117" t="s">
        <v>6074</v>
      </c>
      <c r="C325" s="117" t="s">
        <v>112</v>
      </c>
      <c r="D325" s="117">
        <v>2</v>
      </c>
      <c r="E325" s="117">
        <v>40</v>
      </c>
      <c r="F325" s="117">
        <v>8.39</v>
      </c>
      <c r="G325" s="117">
        <v>10.3</v>
      </c>
    </row>
    <row r="326" spans="1:7" x14ac:dyDescent="0.35">
      <c r="A326" s="117" t="s">
        <v>6075</v>
      </c>
      <c r="B326" s="117" t="s">
        <v>6076</v>
      </c>
      <c r="C326" s="117" t="s">
        <v>112</v>
      </c>
      <c r="D326" s="117">
        <v>1</v>
      </c>
      <c r="E326" s="117">
        <v>40</v>
      </c>
      <c r="F326" s="117">
        <v>8.39</v>
      </c>
      <c r="G326" s="117">
        <v>10.3</v>
      </c>
    </row>
    <row r="327" spans="1:7" x14ac:dyDescent="0.35">
      <c r="A327" s="117" t="s">
        <v>6077</v>
      </c>
      <c r="B327" s="117" t="s">
        <v>6078</v>
      </c>
      <c r="C327" s="117" t="s">
        <v>112</v>
      </c>
      <c r="D327" s="117">
        <v>2</v>
      </c>
      <c r="E327" s="117">
        <v>20</v>
      </c>
      <c r="F327" s="117">
        <v>8.39</v>
      </c>
      <c r="G327" s="117">
        <v>10.3</v>
      </c>
    </row>
    <row r="328" spans="1:7" x14ac:dyDescent="0.35">
      <c r="A328" s="117" t="s">
        <v>6079</v>
      </c>
      <c r="B328" s="117" t="s">
        <v>6080</v>
      </c>
      <c r="C328" s="117" t="s">
        <v>112</v>
      </c>
      <c r="D328" s="117">
        <v>1</v>
      </c>
      <c r="E328" s="117">
        <v>50</v>
      </c>
      <c r="F328" s="117">
        <v>8.39</v>
      </c>
      <c r="G328" s="117">
        <v>10.3</v>
      </c>
    </row>
    <row r="329" spans="1:7" x14ac:dyDescent="0.35">
      <c r="A329" s="117" t="s">
        <v>6081</v>
      </c>
      <c r="B329" s="117" t="s">
        <v>6082</v>
      </c>
      <c r="C329" s="117" t="s">
        <v>112</v>
      </c>
      <c r="D329" s="117">
        <v>1</v>
      </c>
      <c r="E329" s="117">
        <v>50</v>
      </c>
      <c r="F329" s="117">
        <v>8.39</v>
      </c>
      <c r="G329" s="117">
        <v>10.3</v>
      </c>
    </row>
    <row r="330" spans="1:7" x14ac:dyDescent="0.35">
      <c r="A330" s="117" t="s">
        <v>6083</v>
      </c>
      <c r="B330" s="117" t="s">
        <v>6084</v>
      </c>
      <c r="C330" s="117" t="s">
        <v>112</v>
      </c>
      <c r="D330" s="117">
        <v>3</v>
      </c>
      <c r="E330" s="117">
        <v>50</v>
      </c>
      <c r="F330" s="117">
        <v>8.39</v>
      </c>
      <c r="G330" s="117">
        <v>10.3</v>
      </c>
    </row>
    <row r="331" spans="1:7" x14ac:dyDescent="0.35">
      <c r="A331" s="117" t="s">
        <v>6085</v>
      </c>
      <c r="B331" s="117" t="s">
        <v>6086</v>
      </c>
      <c r="C331" s="117" t="s">
        <v>112</v>
      </c>
      <c r="D331" s="117">
        <v>2</v>
      </c>
      <c r="E331" s="117">
        <v>45</v>
      </c>
      <c r="F331" s="117">
        <v>8.39</v>
      </c>
      <c r="G331" s="117">
        <v>10.3</v>
      </c>
    </row>
    <row r="332" spans="1:7" x14ac:dyDescent="0.35">
      <c r="A332" s="117" t="s">
        <v>6087</v>
      </c>
      <c r="B332" s="117" t="s">
        <v>6088</v>
      </c>
      <c r="C332" s="117" t="s">
        <v>112</v>
      </c>
      <c r="D332" s="117">
        <v>2</v>
      </c>
      <c r="E332" s="117">
        <v>45</v>
      </c>
      <c r="F332" s="117">
        <v>8.39</v>
      </c>
      <c r="G332" s="117">
        <v>10.3</v>
      </c>
    </row>
    <row r="333" spans="1:7" x14ac:dyDescent="0.35">
      <c r="A333" s="117" t="s">
        <v>6091</v>
      </c>
      <c r="B333" s="117" t="s">
        <v>6092</v>
      </c>
      <c r="C333" s="117" t="s">
        <v>112</v>
      </c>
      <c r="D333" s="117">
        <v>3</v>
      </c>
      <c r="E333" s="117">
        <v>46</v>
      </c>
      <c r="F333" s="117">
        <v>8.39</v>
      </c>
      <c r="G333" s="117">
        <v>10.3</v>
      </c>
    </row>
    <row r="334" spans="1:7" x14ac:dyDescent="0.35">
      <c r="A334" s="117" t="s">
        <v>6093</v>
      </c>
      <c r="B334" s="117" t="s">
        <v>6094</v>
      </c>
      <c r="C334" s="117" t="s">
        <v>112</v>
      </c>
      <c r="D334" s="117">
        <v>3</v>
      </c>
      <c r="E334" s="117">
        <v>60</v>
      </c>
      <c r="F334" s="117">
        <v>8.39</v>
      </c>
      <c r="G334" s="117">
        <v>10.3</v>
      </c>
    </row>
    <row r="335" spans="1:7" x14ac:dyDescent="0.35">
      <c r="A335" s="117" t="s">
        <v>6095</v>
      </c>
      <c r="B335" s="117" t="s">
        <v>6096</v>
      </c>
      <c r="C335" s="117" t="s">
        <v>112</v>
      </c>
      <c r="D335" s="117">
        <v>3</v>
      </c>
      <c r="E335" s="117">
        <v>60</v>
      </c>
      <c r="F335" s="117">
        <v>8.39</v>
      </c>
      <c r="G335" s="117">
        <v>10.3</v>
      </c>
    </row>
    <row r="336" spans="1:7" x14ac:dyDescent="0.35">
      <c r="A336" s="117" t="s">
        <v>6097</v>
      </c>
      <c r="B336" s="117" t="s">
        <v>6098</v>
      </c>
      <c r="C336" s="117" t="s">
        <v>112</v>
      </c>
      <c r="D336" s="117">
        <v>3</v>
      </c>
      <c r="E336" s="117">
        <v>20</v>
      </c>
      <c r="F336" s="117">
        <v>8.39</v>
      </c>
      <c r="G336" s="117">
        <v>10.3</v>
      </c>
    </row>
    <row r="337" spans="1:7" x14ac:dyDescent="0.35">
      <c r="A337" s="117" t="s">
        <v>6099</v>
      </c>
      <c r="B337" s="117" t="s">
        <v>6100</v>
      </c>
      <c r="C337" s="117" t="s">
        <v>112</v>
      </c>
      <c r="D337" s="117">
        <v>3</v>
      </c>
      <c r="E337" s="117">
        <v>20</v>
      </c>
      <c r="F337" s="117">
        <v>8.39</v>
      </c>
      <c r="G337" s="117">
        <v>10.3</v>
      </c>
    </row>
    <row r="338" spans="1:7" x14ac:dyDescent="0.35">
      <c r="A338" s="117" t="s">
        <v>6101</v>
      </c>
      <c r="B338" s="117" t="s">
        <v>6102</v>
      </c>
      <c r="C338" s="117" t="s">
        <v>112</v>
      </c>
      <c r="D338" s="117">
        <v>3</v>
      </c>
      <c r="E338" s="117">
        <v>30</v>
      </c>
      <c r="F338" s="117">
        <v>8.39</v>
      </c>
      <c r="G338" s="117">
        <v>10.3</v>
      </c>
    </row>
    <row r="339" spans="1:7" x14ac:dyDescent="0.35">
      <c r="A339" s="117" t="s">
        <v>6111</v>
      </c>
      <c r="B339" s="117" t="s">
        <v>6112</v>
      </c>
      <c r="C339" s="117" t="s">
        <v>112</v>
      </c>
      <c r="D339" s="117">
        <v>2</v>
      </c>
      <c r="E339" s="117">
        <v>50</v>
      </c>
      <c r="F339" s="117">
        <v>8.39</v>
      </c>
      <c r="G339" s="117">
        <v>10.3</v>
      </c>
    </row>
    <row r="340" spans="1:7" x14ac:dyDescent="0.35">
      <c r="A340" s="117" t="s">
        <v>6113</v>
      </c>
      <c r="B340" s="117" t="s">
        <v>6114</v>
      </c>
      <c r="C340" s="117" t="s">
        <v>112</v>
      </c>
      <c r="D340" s="117">
        <v>2</v>
      </c>
      <c r="E340" s="117">
        <v>50</v>
      </c>
      <c r="F340" s="117">
        <v>8.39</v>
      </c>
      <c r="G340" s="117">
        <v>10.3</v>
      </c>
    </row>
    <row r="341" spans="1:7" x14ac:dyDescent="0.35">
      <c r="A341" s="117" t="s">
        <v>6115</v>
      </c>
      <c r="B341" s="117" t="s">
        <v>6116</v>
      </c>
      <c r="C341" s="117" t="s">
        <v>112</v>
      </c>
      <c r="D341" s="117">
        <v>2</v>
      </c>
      <c r="E341" s="117">
        <v>50</v>
      </c>
      <c r="F341" s="117">
        <v>8.39</v>
      </c>
      <c r="G341" s="117">
        <v>10.3</v>
      </c>
    </row>
    <row r="342" spans="1:7" x14ac:dyDescent="0.35">
      <c r="A342" s="117" t="s">
        <v>6129</v>
      </c>
      <c r="B342" s="117" t="s">
        <v>6130</v>
      </c>
      <c r="C342" s="117" t="s">
        <v>113</v>
      </c>
      <c r="D342" s="117">
        <v>2</v>
      </c>
      <c r="E342" s="117">
        <v>60</v>
      </c>
      <c r="F342" s="117">
        <v>6.81</v>
      </c>
      <c r="G342" s="117">
        <v>8.98</v>
      </c>
    </row>
    <row r="343" spans="1:7" x14ac:dyDescent="0.35">
      <c r="A343" s="117" t="s">
        <v>6133</v>
      </c>
      <c r="B343" s="117" t="s">
        <v>6134</v>
      </c>
      <c r="C343" s="117" t="s">
        <v>113</v>
      </c>
      <c r="D343" s="117">
        <v>1</v>
      </c>
      <c r="E343" s="117">
        <v>40</v>
      </c>
      <c r="F343" s="117">
        <v>6.81</v>
      </c>
      <c r="G343" s="117">
        <v>8.98</v>
      </c>
    </row>
    <row r="344" spans="1:7" x14ac:dyDescent="0.35">
      <c r="A344" s="117" t="s">
        <v>6161</v>
      </c>
      <c r="B344" s="117" t="s">
        <v>6162</v>
      </c>
      <c r="C344" s="117" t="s">
        <v>113</v>
      </c>
      <c r="D344" s="117">
        <v>2</v>
      </c>
      <c r="E344" s="117">
        <v>40</v>
      </c>
      <c r="F344" s="117">
        <v>6.81</v>
      </c>
      <c r="G344" s="117">
        <v>8.98</v>
      </c>
    </row>
    <row r="345" spans="1:7" x14ac:dyDescent="0.35">
      <c r="A345" s="117" t="s">
        <v>6163</v>
      </c>
      <c r="B345" s="117" t="s">
        <v>6164</v>
      </c>
      <c r="C345" s="117" t="s">
        <v>113</v>
      </c>
      <c r="D345" s="117">
        <v>2</v>
      </c>
      <c r="E345" s="117">
        <v>32</v>
      </c>
      <c r="F345" s="117">
        <v>6.81</v>
      </c>
      <c r="G345" s="117">
        <v>8.98</v>
      </c>
    </row>
    <row r="346" spans="1:7" x14ac:dyDescent="0.35">
      <c r="A346" s="117" t="s">
        <v>6165</v>
      </c>
      <c r="B346" s="117" t="s">
        <v>6166</v>
      </c>
      <c r="C346" s="117" t="s">
        <v>113</v>
      </c>
      <c r="D346" s="117">
        <v>2</v>
      </c>
      <c r="E346" s="117">
        <v>40</v>
      </c>
      <c r="F346" s="117">
        <v>6.81</v>
      </c>
      <c r="G346" s="117">
        <v>8.98</v>
      </c>
    </row>
    <row r="347" spans="1:7" x14ac:dyDescent="0.35">
      <c r="A347" s="117" t="s">
        <v>6171</v>
      </c>
      <c r="B347" s="117" t="s">
        <v>6172</v>
      </c>
      <c r="C347" s="117" t="s">
        <v>113</v>
      </c>
      <c r="D347" s="117">
        <v>2</v>
      </c>
      <c r="E347" s="117">
        <v>40</v>
      </c>
      <c r="F347" s="117">
        <v>6.81</v>
      </c>
      <c r="G347" s="117">
        <v>8.98</v>
      </c>
    </row>
    <row r="348" spans="1:7" x14ac:dyDescent="0.35">
      <c r="A348" s="117" t="s">
        <v>6173</v>
      </c>
      <c r="B348" s="117" t="s">
        <v>6174</v>
      </c>
      <c r="C348" s="117" t="s">
        <v>113</v>
      </c>
      <c r="D348" s="117">
        <v>2</v>
      </c>
      <c r="E348" s="117">
        <v>32</v>
      </c>
      <c r="F348" s="117">
        <v>6.81</v>
      </c>
      <c r="G348" s="117">
        <v>8.98</v>
      </c>
    </row>
    <row r="349" spans="1:7" x14ac:dyDescent="0.35">
      <c r="A349" s="117" t="s">
        <v>6175</v>
      </c>
      <c r="B349" s="117" t="s">
        <v>6176</v>
      </c>
      <c r="C349" s="117" t="s">
        <v>113</v>
      </c>
      <c r="D349" s="117">
        <v>2</v>
      </c>
      <c r="E349" s="117">
        <v>30</v>
      </c>
      <c r="F349" s="117">
        <v>6.81</v>
      </c>
      <c r="G349" s="117">
        <v>8.98</v>
      </c>
    </row>
    <row r="350" spans="1:7" x14ac:dyDescent="0.35">
      <c r="A350" s="117" t="s">
        <v>6179</v>
      </c>
      <c r="B350" s="117" t="s">
        <v>6180</v>
      </c>
      <c r="C350" s="117" t="s">
        <v>113</v>
      </c>
      <c r="D350" s="117">
        <v>2</v>
      </c>
      <c r="E350" s="117">
        <v>60</v>
      </c>
      <c r="F350" s="117">
        <v>6.81</v>
      </c>
      <c r="G350" s="117">
        <v>8.98</v>
      </c>
    </row>
    <row r="351" spans="1:7" x14ac:dyDescent="0.35">
      <c r="A351" s="117" t="s">
        <v>6195</v>
      </c>
      <c r="B351" s="117" t="s">
        <v>6196</v>
      </c>
      <c r="C351" s="117" t="s">
        <v>113</v>
      </c>
      <c r="D351" s="117">
        <v>2</v>
      </c>
      <c r="E351" s="117">
        <v>75</v>
      </c>
      <c r="F351" s="117">
        <v>6.81</v>
      </c>
      <c r="G351" s="117">
        <v>8.98</v>
      </c>
    </row>
    <row r="352" spans="1:7" x14ac:dyDescent="0.35">
      <c r="A352" s="117" t="s">
        <v>6209</v>
      </c>
      <c r="B352" s="117" t="s">
        <v>6210</v>
      </c>
      <c r="C352" s="117" t="s">
        <v>113</v>
      </c>
      <c r="D352" s="117">
        <v>2</v>
      </c>
      <c r="E352" s="117">
        <v>50</v>
      </c>
      <c r="F352" s="117">
        <v>6.81</v>
      </c>
      <c r="G352" s="117">
        <v>8.98</v>
      </c>
    </row>
    <row r="353" spans="1:7" x14ac:dyDescent="0.35">
      <c r="A353" s="117" t="s">
        <v>6225</v>
      </c>
      <c r="B353" s="117" t="s">
        <v>6226</v>
      </c>
      <c r="C353" s="117" t="s">
        <v>113</v>
      </c>
      <c r="D353" s="117">
        <v>3</v>
      </c>
      <c r="E353" s="117">
        <v>25</v>
      </c>
      <c r="F353" s="117">
        <v>6.81</v>
      </c>
      <c r="G353" s="117">
        <v>8.98</v>
      </c>
    </row>
    <row r="354" spans="1:7" x14ac:dyDescent="0.35">
      <c r="A354" s="117" t="s">
        <v>6235</v>
      </c>
      <c r="B354" s="117" t="s">
        <v>6236</v>
      </c>
      <c r="C354" s="117" t="s">
        <v>113</v>
      </c>
      <c r="D354" s="117">
        <v>2</v>
      </c>
      <c r="E354" s="117">
        <v>24</v>
      </c>
      <c r="F354" s="117">
        <v>6.81</v>
      </c>
      <c r="G354" s="117">
        <v>8.98</v>
      </c>
    </row>
    <row r="355" spans="1:7" x14ac:dyDescent="0.35">
      <c r="A355" s="117" t="s">
        <v>6237</v>
      </c>
      <c r="B355" s="117" t="s">
        <v>6238</v>
      </c>
      <c r="C355" s="117" t="s">
        <v>113</v>
      </c>
      <c r="D355" s="117">
        <v>2</v>
      </c>
      <c r="E355" s="117">
        <v>30</v>
      </c>
      <c r="F355" s="117">
        <v>6.81</v>
      </c>
      <c r="G355" s="117">
        <v>8.98</v>
      </c>
    </row>
    <row r="356" spans="1:7" x14ac:dyDescent="0.35">
      <c r="A356" s="117" t="s">
        <v>6239</v>
      </c>
      <c r="B356" s="117" t="s">
        <v>6240</v>
      </c>
      <c r="C356" s="117" t="s">
        <v>113</v>
      </c>
      <c r="D356" s="117">
        <v>2</v>
      </c>
      <c r="E356" s="117">
        <v>30</v>
      </c>
      <c r="F356" s="117">
        <v>6.81</v>
      </c>
      <c r="G356" s="117">
        <v>8.98</v>
      </c>
    </row>
    <row r="357" spans="1:7" x14ac:dyDescent="0.35">
      <c r="A357" s="117" t="s">
        <v>6241</v>
      </c>
      <c r="B357" s="117" t="s">
        <v>6242</v>
      </c>
      <c r="C357" s="117" t="s">
        <v>113</v>
      </c>
      <c r="D357" s="117">
        <v>2</v>
      </c>
      <c r="E357" s="117">
        <v>22</v>
      </c>
      <c r="F357" s="117">
        <v>6.81</v>
      </c>
      <c r="G357" s="117">
        <v>8.98</v>
      </c>
    </row>
    <row r="358" spans="1:7" x14ac:dyDescent="0.35">
      <c r="A358" s="117" t="s">
        <v>6251</v>
      </c>
      <c r="B358" s="117" t="s">
        <v>6252</v>
      </c>
      <c r="C358" s="117" t="s">
        <v>114</v>
      </c>
      <c r="D358" s="117">
        <v>1</v>
      </c>
      <c r="E358" s="117">
        <v>80</v>
      </c>
      <c r="F358" s="117">
        <v>7.54</v>
      </c>
      <c r="G358" s="117">
        <v>8.7799999999999994</v>
      </c>
    </row>
    <row r="359" spans="1:7" x14ac:dyDescent="0.35">
      <c r="A359" s="117" t="s">
        <v>6253</v>
      </c>
      <c r="B359" s="117" t="s">
        <v>6254</v>
      </c>
      <c r="C359" s="117" t="s">
        <v>114</v>
      </c>
      <c r="D359" s="117">
        <v>1</v>
      </c>
      <c r="E359" s="117">
        <v>50</v>
      </c>
      <c r="F359" s="117">
        <v>7.54</v>
      </c>
      <c r="G359" s="117">
        <v>8.7799999999999994</v>
      </c>
    </row>
    <row r="360" spans="1:7" x14ac:dyDescent="0.35">
      <c r="A360" s="117" t="s">
        <v>6257</v>
      </c>
      <c r="B360" s="117" t="s">
        <v>6258</v>
      </c>
      <c r="C360" s="117" t="s">
        <v>114</v>
      </c>
      <c r="D360" s="117">
        <v>1</v>
      </c>
      <c r="E360" s="117">
        <v>10</v>
      </c>
      <c r="F360" s="117">
        <v>7.54</v>
      </c>
      <c r="G360" s="117">
        <v>8.7799999999999994</v>
      </c>
    </row>
    <row r="361" spans="1:7" x14ac:dyDescent="0.35">
      <c r="A361" s="117" t="s">
        <v>6259</v>
      </c>
      <c r="B361" s="117" t="s">
        <v>6260</v>
      </c>
      <c r="C361" s="117" t="s">
        <v>114</v>
      </c>
      <c r="D361" s="117">
        <v>1</v>
      </c>
      <c r="E361" s="117">
        <v>20</v>
      </c>
      <c r="F361" s="117">
        <v>7.54</v>
      </c>
      <c r="G361" s="117">
        <v>8.7799999999999994</v>
      </c>
    </row>
    <row r="362" spans="1:7" x14ac:dyDescent="0.35">
      <c r="A362" s="117" t="s">
        <v>6261</v>
      </c>
      <c r="B362" s="117" t="s">
        <v>6262</v>
      </c>
      <c r="C362" s="117" t="s">
        <v>114</v>
      </c>
      <c r="D362" s="117">
        <v>1</v>
      </c>
      <c r="E362" s="117">
        <v>20</v>
      </c>
      <c r="F362" s="117">
        <v>7.54</v>
      </c>
      <c r="G362" s="117">
        <v>8.7799999999999994</v>
      </c>
    </row>
    <row r="363" spans="1:7" x14ac:dyDescent="0.35">
      <c r="A363" s="117" t="s">
        <v>6263</v>
      </c>
      <c r="B363" s="117" t="s">
        <v>6264</v>
      </c>
      <c r="C363" s="117" t="s">
        <v>114</v>
      </c>
      <c r="D363" s="117">
        <v>1</v>
      </c>
      <c r="E363" s="117">
        <v>50</v>
      </c>
      <c r="F363" s="117">
        <v>7.54</v>
      </c>
      <c r="G363" s="117">
        <v>8.7799999999999994</v>
      </c>
    </row>
    <row r="364" spans="1:7" x14ac:dyDescent="0.35">
      <c r="A364" s="117" t="s">
        <v>6265</v>
      </c>
      <c r="B364" s="117" t="s">
        <v>6266</v>
      </c>
      <c r="C364" s="117" t="s">
        <v>114</v>
      </c>
      <c r="D364" s="117">
        <v>3</v>
      </c>
      <c r="E364" s="117">
        <v>30</v>
      </c>
      <c r="F364" s="117">
        <v>7.54</v>
      </c>
      <c r="G364" s="117">
        <v>8.7799999999999994</v>
      </c>
    </row>
    <row r="365" spans="1:7" x14ac:dyDescent="0.35">
      <c r="A365" s="117" t="s">
        <v>6267</v>
      </c>
      <c r="B365" s="117" t="s">
        <v>6268</v>
      </c>
      <c r="C365" s="117" t="s">
        <v>114</v>
      </c>
      <c r="D365" s="117">
        <v>1</v>
      </c>
      <c r="E365" s="117">
        <v>30</v>
      </c>
      <c r="F365" s="117">
        <v>7.54</v>
      </c>
      <c r="G365" s="117">
        <v>8.7799999999999994</v>
      </c>
    </row>
    <row r="366" spans="1:7" x14ac:dyDescent="0.35">
      <c r="A366" s="117" t="s">
        <v>6269</v>
      </c>
      <c r="B366" s="117" t="s">
        <v>6270</v>
      </c>
      <c r="C366" s="117" t="s">
        <v>114</v>
      </c>
      <c r="D366" s="117">
        <v>3</v>
      </c>
      <c r="E366" s="117">
        <v>18</v>
      </c>
      <c r="F366" s="117">
        <v>7.54</v>
      </c>
      <c r="G366" s="117">
        <v>8.7799999999999994</v>
      </c>
    </row>
    <row r="367" spans="1:7" x14ac:dyDescent="0.35">
      <c r="A367" s="117" t="s">
        <v>6273</v>
      </c>
      <c r="B367" s="117" t="s">
        <v>6274</v>
      </c>
      <c r="C367" s="117" t="s">
        <v>114</v>
      </c>
      <c r="D367" s="117">
        <v>2</v>
      </c>
      <c r="E367" s="117">
        <v>40</v>
      </c>
      <c r="F367" s="117">
        <v>7.54</v>
      </c>
      <c r="G367" s="117">
        <v>8.7799999999999994</v>
      </c>
    </row>
    <row r="368" spans="1:7" x14ac:dyDescent="0.35">
      <c r="A368" s="117" t="s">
        <v>6275</v>
      </c>
      <c r="B368" s="117" t="s">
        <v>6276</v>
      </c>
      <c r="C368" s="117" t="s">
        <v>114</v>
      </c>
      <c r="D368" s="117">
        <v>2</v>
      </c>
      <c r="E368" s="117">
        <v>30</v>
      </c>
      <c r="F368" s="117">
        <v>7.54</v>
      </c>
      <c r="G368" s="117">
        <v>8.7799999999999994</v>
      </c>
    </row>
    <row r="369" spans="1:7" x14ac:dyDescent="0.35">
      <c r="A369" s="117" t="s">
        <v>6277</v>
      </c>
      <c r="B369" s="117" t="s">
        <v>6278</v>
      </c>
      <c r="C369" s="117" t="s">
        <v>114</v>
      </c>
      <c r="D369" s="117">
        <v>2</v>
      </c>
      <c r="E369" s="117">
        <v>20</v>
      </c>
      <c r="F369" s="117">
        <v>7.54</v>
      </c>
      <c r="G369" s="117">
        <v>8.7799999999999994</v>
      </c>
    </row>
    <row r="370" spans="1:7" x14ac:dyDescent="0.35">
      <c r="A370" s="117" t="s">
        <v>6284</v>
      </c>
      <c r="B370" s="117" t="s">
        <v>6285</v>
      </c>
      <c r="C370" s="117" t="s">
        <v>114</v>
      </c>
      <c r="D370" s="117">
        <v>3</v>
      </c>
      <c r="E370" s="117">
        <v>25</v>
      </c>
      <c r="F370" s="117">
        <v>7.54</v>
      </c>
      <c r="G370" s="117">
        <v>8.7799999999999994</v>
      </c>
    </row>
    <row r="371" spans="1:7" x14ac:dyDescent="0.35">
      <c r="A371" s="117" t="s">
        <v>6288</v>
      </c>
      <c r="B371" s="117" t="s">
        <v>6289</v>
      </c>
      <c r="C371" s="117" t="s">
        <v>114</v>
      </c>
      <c r="D371" s="117">
        <v>3</v>
      </c>
      <c r="E371" s="117">
        <v>30</v>
      </c>
      <c r="F371" s="117">
        <v>7.54</v>
      </c>
      <c r="G371" s="117">
        <v>8.7799999999999994</v>
      </c>
    </row>
    <row r="372" spans="1:7" x14ac:dyDescent="0.35">
      <c r="A372" s="117" t="s">
        <v>6290</v>
      </c>
      <c r="B372" s="117" t="s">
        <v>6291</v>
      </c>
      <c r="C372" s="117" t="s">
        <v>114</v>
      </c>
      <c r="D372" s="117">
        <v>3</v>
      </c>
      <c r="E372" s="117">
        <v>30</v>
      </c>
      <c r="F372" s="117">
        <v>7.54</v>
      </c>
      <c r="G372" s="117">
        <v>8.7799999999999994</v>
      </c>
    </row>
    <row r="373" spans="1:7" x14ac:dyDescent="0.35">
      <c r="A373" s="117" t="s">
        <v>6292</v>
      </c>
      <c r="B373" s="117" t="s">
        <v>6293</v>
      </c>
      <c r="C373" s="117" t="s">
        <v>114</v>
      </c>
      <c r="D373" s="117">
        <v>3</v>
      </c>
      <c r="E373" s="117">
        <v>30</v>
      </c>
      <c r="F373" s="117">
        <v>7.54</v>
      </c>
      <c r="G373" s="117">
        <v>8.7799999999999994</v>
      </c>
    </row>
    <row r="374" spans="1:7" x14ac:dyDescent="0.35">
      <c r="A374" s="117" t="s">
        <v>6294</v>
      </c>
      <c r="B374" s="117" t="s">
        <v>6295</v>
      </c>
      <c r="C374" s="117" t="s">
        <v>114</v>
      </c>
      <c r="D374" s="117">
        <v>3</v>
      </c>
      <c r="E374" s="117">
        <v>30</v>
      </c>
      <c r="F374" s="117">
        <v>7.54</v>
      </c>
      <c r="G374" s="117">
        <v>8.7799999999999994</v>
      </c>
    </row>
    <row r="375" spans="1:7" x14ac:dyDescent="0.35">
      <c r="A375" s="117" t="s">
        <v>6296</v>
      </c>
      <c r="B375" s="117" t="s">
        <v>6297</v>
      </c>
      <c r="C375" s="117" t="s">
        <v>114</v>
      </c>
      <c r="D375" s="117">
        <v>3</v>
      </c>
      <c r="E375" s="117">
        <v>30</v>
      </c>
      <c r="F375" s="117">
        <v>7.54</v>
      </c>
      <c r="G375" s="117">
        <v>8.7799999999999994</v>
      </c>
    </row>
    <row r="376" spans="1:7" x14ac:dyDescent="0.35">
      <c r="A376" s="117" t="s">
        <v>6298</v>
      </c>
      <c r="B376" s="117" t="s">
        <v>6299</v>
      </c>
      <c r="C376" s="117" t="s">
        <v>114</v>
      </c>
      <c r="D376" s="117">
        <v>2</v>
      </c>
      <c r="E376" s="117">
        <v>50</v>
      </c>
      <c r="F376" s="117">
        <v>7.54</v>
      </c>
      <c r="G376" s="117">
        <v>8.7799999999999994</v>
      </c>
    </row>
    <row r="377" spans="1:7" x14ac:dyDescent="0.35">
      <c r="A377" s="117" t="s">
        <v>6302</v>
      </c>
      <c r="B377" s="117" t="s">
        <v>6303</v>
      </c>
      <c r="C377" s="117" t="s">
        <v>114</v>
      </c>
      <c r="D377" s="117">
        <v>2</v>
      </c>
      <c r="E377" s="117">
        <v>16</v>
      </c>
      <c r="F377" s="117">
        <v>7.54</v>
      </c>
      <c r="G377" s="117">
        <v>8.7799999999999994</v>
      </c>
    </row>
    <row r="378" spans="1:7" x14ac:dyDescent="0.35">
      <c r="A378" s="117" t="s">
        <v>6304</v>
      </c>
      <c r="B378" s="117" t="s">
        <v>6305</v>
      </c>
      <c r="C378" s="117" t="s">
        <v>114</v>
      </c>
      <c r="D378" s="117">
        <v>2</v>
      </c>
      <c r="E378" s="117">
        <v>24</v>
      </c>
      <c r="F378" s="117">
        <v>7.54</v>
      </c>
      <c r="G378" s="117">
        <v>8.7799999999999994</v>
      </c>
    </row>
    <row r="379" spans="1:7" x14ac:dyDescent="0.35">
      <c r="A379" s="117" t="s">
        <v>6306</v>
      </c>
      <c r="B379" s="117" t="s">
        <v>6307</v>
      </c>
      <c r="C379" s="117" t="s">
        <v>114</v>
      </c>
      <c r="D379" s="117">
        <v>1</v>
      </c>
      <c r="E379" s="117">
        <v>50</v>
      </c>
      <c r="F379" s="117">
        <v>7.54</v>
      </c>
      <c r="G379" s="117">
        <v>8.7799999999999994</v>
      </c>
    </row>
    <row r="380" spans="1:7" x14ac:dyDescent="0.35">
      <c r="A380" s="117" t="s">
        <v>6308</v>
      </c>
      <c r="B380" s="117" t="s">
        <v>6309</v>
      </c>
      <c r="C380" s="117" t="s">
        <v>114</v>
      </c>
      <c r="D380" s="117">
        <v>2</v>
      </c>
      <c r="E380" s="117">
        <v>60</v>
      </c>
      <c r="F380" s="117">
        <v>7.54</v>
      </c>
      <c r="G380" s="117">
        <v>8.7799999999999994</v>
      </c>
    </row>
    <row r="381" spans="1:7" x14ac:dyDescent="0.35">
      <c r="A381" s="117" t="s">
        <v>6310</v>
      </c>
      <c r="B381" s="117" t="s">
        <v>6311</v>
      </c>
      <c r="C381" s="117" t="s">
        <v>114</v>
      </c>
      <c r="D381" s="117">
        <v>2</v>
      </c>
      <c r="E381" s="117">
        <v>30</v>
      </c>
      <c r="F381" s="117">
        <v>7.54</v>
      </c>
      <c r="G381" s="117">
        <v>8.7799999999999994</v>
      </c>
    </row>
    <row r="382" spans="1:7" x14ac:dyDescent="0.35">
      <c r="A382" s="117" t="s">
        <v>6312</v>
      </c>
      <c r="B382" s="117" t="s">
        <v>6313</v>
      </c>
      <c r="C382" s="117" t="s">
        <v>114</v>
      </c>
      <c r="D382" s="117">
        <v>1</v>
      </c>
      <c r="E382" s="117">
        <v>21</v>
      </c>
      <c r="F382" s="117">
        <v>7.54</v>
      </c>
      <c r="G382" s="117">
        <v>8.7799999999999994</v>
      </c>
    </row>
    <row r="383" spans="1:7" x14ac:dyDescent="0.35">
      <c r="A383" s="117" t="s">
        <v>6314</v>
      </c>
      <c r="B383" s="117" t="s">
        <v>6315</v>
      </c>
      <c r="C383" s="117" t="s">
        <v>114</v>
      </c>
      <c r="D383" s="117">
        <v>3</v>
      </c>
      <c r="E383" s="117">
        <v>30</v>
      </c>
      <c r="F383" s="117">
        <v>7.54</v>
      </c>
      <c r="G383" s="117">
        <v>8.7799999999999994</v>
      </c>
    </row>
    <row r="384" spans="1:7" x14ac:dyDescent="0.35">
      <c r="A384" s="117" t="s">
        <v>6316</v>
      </c>
      <c r="B384" s="117" t="s">
        <v>6317</v>
      </c>
      <c r="C384" s="117" t="s">
        <v>114</v>
      </c>
      <c r="D384" s="117">
        <v>3</v>
      </c>
      <c r="E384" s="117">
        <v>30</v>
      </c>
      <c r="F384" s="117">
        <v>7.54</v>
      </c>
      <c r="G384" s="117">
        <v>8.7799999999999994</v>
      </c>
    </row>
    <row r="385" spans="1:7" x14ac:dyDescent="0.35">
      <c r="A385" s="117" t="s">
        <v>6318</v>
      </c>
      <c r="B385" s="117" t="s">
        <v>6319</v>
      </c>
      <c r="C385" s="117" t="s">
        <v>114</v>
      </c>
      <c r="D385" s="117">
        <v>3</v>
      </c>
      <c r="E385" s="117">
        <v>30</v>
      </c>
      <c r="F385" s="117">
        <v>7.54</v>
      </c>
      <c r="G385" s="117">
        <v>8.7799999999999994</v>
      </c>
    </row>
    <row r="386" spans="1:7" x14ac:dyDescent="0.35">
      <c r="A386" s="117" t="s">
        <v>6322</v>
      </c>
      <c r="B386" s="117" t="s">
        <v>6323</v>
      </c>
      <c r="C386" s="117" t="s">
        <v>114</v>
      </c>
      <c r="D386" s="117">
        <v>3</v>
      </c>
      <c r="E386" s="117">
        <v>30</v>
      </c>
      <c r="F386" s="117">
        <v>7.54</v>
      </c>
      <c r="G386" s="117">
        <v>8.7799999999999994</v>
      </c>
    </row>
    <row r="387" spans="1:7" x14ac:dyDescent="0.35">
      <c r="A387" s="117" t="s">
        <v>6324</v>
      </c>
      <c r="B387" s="117" t="s">
        <v>6325</v>
      </c>
      <c r="C387" s="117" t="s">
        <v>114</v>
      </c>
      <c r="D387" s="117">
        <v>3</v>
      </c>
      <c r="E387" s="117">
        <v>30</v>
      </c>
      <c r="F387" s="117">
        <v>7.54</v>
      </c>
      <c r="G387" s="117">
        <v>8.7799999999999994</v>
      </c>
    </row>
    <row r="388" spans="1:7" x14ac:dyDescent="0.35">
      <c r="A388" s="117" t="s">
        <v>6326</v>
      </c>
      <c r="B388" s="117" t="s">
        <v>6327</v>
      </c>
      <c r="C388" s="117" t="s">
        <v>114</v>
      </c>
      <c r="D388" s="117">
        <v>1</v>
      </c>
      <c r="E388" s="117">
        <v>30</v>
      </c>
      <c r="F388" s="117">
        <v>7.54</v>
      </c>
      <c r="G388" s="117">
        <v>8.7799999999999994</v>
      </c>
    </row>
    <row r="389" spans="1:7" x14ac:dyDescent="0.35">
      <c r="A389" s="117" t="s">
        <v>6328</v>
      </c>
      <c r="B389" s="117" t="s">
        <v>6329</v>
      </c>
      <c r="C389" s="117" t="s">
        <v>114</v>
      </c>
      <c r="D389" s="117">
        <v>1</v>
      </c>
      <c r="E389" s="117">
        <v>25</v>
      </c>
      <c r="F389" s="117">
        <v>7.54</v>
      </c>
      <c r="G389" s="117">
        <v>8.7799999999999994</v>
      </c>
    </row>
    <row r="390" spans="1:7" x14ac:dyDescent="0.35">
      <c r="A390" s="117" t="s">
        <v>6330</v>
      </c>
      <c r="B390" s="117" t="s">
        <v>6331</v>
      </c>
      <c r="C390" s="117" t="s">
        <v>114</v>
      </c>
      <c r="D390" s="117">
        <v>2</v>
      </c>
      <c r="E390" s="117">
        <v>70</v>
      </c>
      <c r="F390" s="117">
        <v>7.54</v>
      </c>
      <c r="G390" s="117">
        <v>8.7799999999999994</v>
      </c>
    </row>
    <row r="391" spans="1:7" x14ac:dyDescent="0.35">
      <c r="A391" s="117" t="s">
        <v>6332</v>
      </c>
      <c r="B391" s="117" t="s">
        <v>6333</v>
      </c>
      <c r="C391" s="117" t="s">
        <v>114</v>
      </c>
      <c r="D391" s="117">
        <v>2</v>
      </c>
      <c r="E391" s="117">
        <v>80</v>
      </c>
      <c r="F391" s="117">
        <v>7.54</v>
      </c>
      <c r="G391" s="117">
        <v>8.7799999999999994</v>
      </c>
    </row>
    <row r="392" spans="1:7" x14ac:dyDescent="0.35">
      <c r="A392" s="117" t="s">
        <v>6336</v>
      </c>
      <c r="B392" s="117" t="s">
        <v>6337</v>
      </c>
      <c r="C392" s="117" t="s">
        <v>114</v>
      </c>
      <c r="D392" s="117">
        <v>3</v>
      </c>
      <c r="E392" s="117">
        <v>80</v>
      </c>
      <c r="F392" s="117">
        <v>7.54</v>
      </c>
      <c r="G392" s="117">
        <v>8.7799999999999994</v>
      </c>
    </row>
    <row r="393" spans="1:7" x14ac:dyDescent="0.35">
      <c r="A393" s="117" t="s">
        <v>6342</v>
      </c>
      <c r="B393" s="117" t="s">
        <v>6343</v>
      </c>
      <c r="C393" s="117" t="s">
        <v>114</v>
      </c>
      <c r="D393" s="117">
        <v>2</v>
      </c>
      <c r="E393" s="117">
        <v>30</v>
      </c>
      <c r="F393" s="117">
        <v>7.54</v>
      </c>
      <c r="G393" s="117">
        <v>8.7799999999999994</v>
      </c>
    </row>
    <row r="394" spans="1:7" x14ac:dyDescent="0.35">
      <c r="A394" s="117" t="s">
        <v>6344</v>
      </c>
      <c r="B394" s="117" t="s">
        <v>6345</v>
      </c>
      <c r="C394" s="117" t="s">
        <v>114</v>
      </c>
      <c r="D394" s="117">
        <v>2</v>
      </c>
      <c r="E394" s="117">
        <v>60</v>
      </c>
      <c r="F394" s="117">
        <v>7.54</v>
      </c>
      <c r="G394" s="117">
        <v>8.7799999999999994</v>
      </c>
    </row>
    <row r="395" spans="1:7" x14ac:dyDescent="0.35">
      <c r="A395" s="117" t="s">
        <v>6346</v>
      </c>
      <c r="B395" s="117" t="s">
        <v>6347</v>
      </c>
      <c r="C395" s="117" t="s">
        <v>114</v>
      </c>
      <c r="D395" s="117">
        <v>1</v>
      </c>
      <c r="E395" s="117">
        <v>65</v>
      </c>
      <c r="F395" s="117">
        <v>7.54</v>
      </c>
      <c r="G395" s="117">
        <v>8.7799999999999994</v>
      </c>
    </row>
    <row r="396" spans="1:7" x14ac:dyDescent="0.35">
      <c r="A396" s="117" t="s">
        <v>6348</v>
      </c>
      <c r="B396" s="117" t="s">
        <v>6349</v>
      </c>
      <c r="C396" s="117" t="s">
        <v>114</v>
      </c>
      <c r="D396" s="117">
        <v>1</v>
      </c>
      <c r="E396" s="117">
        <v>30</v>
      </c>
      <c r="F396" s="117">
        <v>7.54</v>
      </c>
      <c r="G396" s="117">
        <v>8.7799999999999994</v>
      </c>
    </row>
    <row r="397" spans="1:7" x14ac:dyDescent="0.35">
      <c r="A397" s="117" t="s">
        <v>6350</v>
      </c>
      <c r="B397" s="117" t="s">
        <v>6351</v>
      </c>
      <c r="C397" s="117" t="s">
        <v>114</v>
      </c>
      <c r="D397" s="117">
        <v>2</v>
      </c>
      <c r="E397" s="117">
        <v>40</v>
      </c>
      <c r="F397" s="117">
        <v>7.54</v>
      </c>
      <c r="G397" s="117">
        <v>8.7799999999999994</v>
      </c>
    </row>
    <row r="398" spans="1:7" x14ac:dyDescent="0.35">
      <c r="A398" s="117" t="s">
        <v>6352</v>
      </c>
      <c r="B398" s="117" t="s">
        <v>6353</v>
      </c>
      <c r="C398" s="117" t="s">
        <v>114</v>
      </c>
      <c r="D398" s="117">
        <v>3</v>
      </c>
      <c r="E398" s="117">
        <v>35</v>
      </c>
      <c r="F398" s="117">
        <v>7.54</v>
      </c>
      <c r="G398" s="117">
        <v>8.7799999999999994</v>
      </c>
    </row>
    <row r="399" spans="1:7" x14ac:dyDescent="0.35">
      <c r="A399" s="117" t="s">
        <v>6354</v>
      </c>
      <c r="B399" s="117" t="s">
        <v>6355</v>
      </c>
      <c r="C399" s="117" t="s">
        <v>114</v>
      </c>
      <c r="D399" s="117">
        <v>2</v>
      </c>
      <c r="E399" s="117">
        <v>40</v>
      </c>
      <c r="F399" s="117">
        <v>7.54</v>
      </c>
      <c r="G399" s="117">
        <v>8.7799999999999994</v>
      </c>
    </row>
    <row r="400" spans="1:7" x14ac:dyDescent="0.35">
      <c r="A400" s="117" t="s">
        <v>6356</v>
      </c>
      <c r="B400" s="117" t="s">
        <v>6357</v>
      </c>
      <c r="C400" s="117" t="s">
        <v>114</v>
      </c>
      <c r="D400" s="117">
        <v>2</v>
      </c>
      <c r="E400" s="117">
        <v>20</v>
      </c>
      <c r="F400" s="117">
        <v>7.54</v>
      </c>
      <c r="G400" s="117">
        <v>8.7799999999999994</v>
      </c>
    </row>
    <row r="401" spans="1:7" x14ac:dyDescent="0.35">
      <c r="A401" s="117" t="s">
        <v>6358</v>
      </c>
      <c r="B401" s="117" t="s">
        <v>6359</v>
      </c>
      <c r="C401" s="117" t="s">
        <v>114</v>
      </c>
      <c r="D401" s="117">
        <v>2</v>
      </c>
      <c r="E401" s="117">
        <v>35</v>
      </c>
      <c r="F401" s="117">
        <v>7.54</v>
      </c>
      <c r="G401" s="117">
        <v>8.7799999999999994</v>
      </c>
    </row>
    <row r="402" spans="1:7" x14ac:dyDescent="0.35">
      <c r="A402" s="117" t="s">
        <v>6360</v>
      </c>
      <c r="B402" s="117" t="s">
        <v>6361</v>
      </c>
      <c r="C402" s="117" t="s">
        <v>114</v>
      </c>
      <c r="D402" s="117">
        <v>2</v>
      </c>
      <c r="E402" s="117">
        <v>30</v>
      </c>
      <c r="F402" s="117">
        <v>7.54</v>
      </c>
      <c r="G402" s="117">
        <v>8.7799999999999994</v>
      </c>
    </row>
    <row r="403" spans="1:7" x14ac:dyDescent="0.35">
      <c r="A403" s="117" t="s">
        <v>6362</v>
      </c>
      <c r="B403" s="117" t="s">
        <v>6363</v>
      </c>
      <c r="C403" s="117" t="s">
        <v>114</v>
      </c>
      <c r="D403" s="117">
        <v>2</v>
      </c>
      <c r="E403" s="117">
        <v>40</v>
      </c>
      <c r="F403" s="117">
        <v>7.54</v>
      </c>
      <c r="G403" s="117">
        <v>8.7799999999999994</v>
      </c>
    </row>
    <row r="404" spans="1:7" x14ac:dyDescent="0.35">
      <c r="A404" s="117" t="s">
        <v>6364</v>
      </c>
      <c r="B404" s="117" t="s">
        <v>6365</v>
      </c>
      <c r="C404" s="117" t="s">
        <v>114</v>
      </c>
      <c r="D404" s="117">
        <v>2</v>
      </c>
      <c r="E404" s="117">
        <v>30</v>
      </c>
      <c r="F404" s="117">
        <v>7.54</v>
      </c>
      <c r="G404" s="117">
        <v>8.7799999999999994</v>
      </c>
    </row>
    <row r="405" spans="1:7" x14ac:dyDescent="0.35">
      <c r="A405" s="117" t="s">
        <v>6366</v>
      </c>
      <c r="B405" s="117" t="s">
        <v>6367</v>
      </c>
      <c r="C405" s="117" t="s">
        <v>114</v>
      </c>
      <c r="D405" s="117">
        <v>3</v>
      </c>
      <c r="E405" s="117">
        <v>50</v>
      </c>
      <c r="F405" s="117">
        <v>7.54</v>
      </c>
      <c r="G405" s="117">
        <v>8.7799999999999994</v>
      </c>
    </row>
    <row r="406" spans="1:7" x14ac:dyDescent="0.35">
      <c r="A406" s="117" t="s">
        <v>6368</v>
      </c>
      <c r="B406" s="117" t="s">
        <v>6369</v>
      </c>
      <c r="C406" s="117" t="s">
        <v>114</v>
      </c>
      <c r="D406" s="117">
        <v>3</v>
      </c>
      <c r="E406" s="117">
        <v>50</v>
      </c>
      <c r="F406" s="117">
        <v>7.54</v>
      </c>
      <c r="G406" s="117">
        <v>8.7799999999999994</v>
      </c>
    </row>
    <row r="407" spans="1:7" x14ac:dyDescent="0.35">
      <c r="A407" s="117" t="s">
        <v>6370</v>
      </c>
      <c r="B407" s="117" t="s">
        <v>6371</v>
      </c>
      <c r="C407" s="117" t="s">
        <v>114</v>
      </c>
      <c r="D407" s="117">
        <v>1</v>
      </c>
      <c r="E407" s="117">
        <v>24</v>
      </c>
      <c r="F407" s="117">
        <v>7.54</v>
      </c>
      <c r="G407" s="117">
        <v>8.7799999999999994</v>
      </c>
    </row>
    <row r="408" spans="1:7" x14ac:dyDescent="0.35">
      <c r="A408" s="117" t="s">
        <v>6372</v>
      </c>
      <c r="B408" s="117" t="s">
        <v>6373</v>
      </c>
      <c r="C408" s="117" t="s">
        <v>114</v>
      </c>
      <c r="D408" s="117">
        <v>1</v>
      </c>
      <c r="E408" s="117">
        <v>24</v>
      </c>
      <c r="F408" s="117">
        <v>7.54</v>
      </c>
      <c r="G408" s="117">
        <v>8.7799999999999994</v>
      </c>
    </row>
    <row r="409" spans="1:7" x14ac:dyDescent="0.35">
      <c r="A409" s="117" t="s">
        <v>6374</v>
      </c>
      <c r="B409" s="117" t="s">
        <v>6375</v>
      </c>
      <c r="C409" s="117" t="s">
        <v>114</v>
      </c>
      <c r="D409" s="117">
        <v>1</v>
      </c>
      <c r="E409" s="117">
        <v>25</v>
      </c>
      <c r="F409" s="117">
        <v>7.54</v>
      </c>
      <c r="G409" s="117">
        <v>8.7799999999999994</v>
      </c>
    </row>
    <row r="410" spans="1:7" x14ac:dyDescent="0.35">
      <c r="A410" s="117" t="s">
        <v>6376</v>
      </c>
      <c r="B410" s="117" t="s">
        <v>6377</v>
      </c>
      <c r="C410" s="117" t="s">
        <v>114</v>
      </c>
      <c r="D410" s="117">
        <v>2</v>
      </c>
      <c r="E410" s="117">
        <v>15</v>
      </c>
      <c r="F410" s="117">
        <v>7.54</v>
      </c>
      <c r="G410" s="117">
        <v>8.7799999999999994</v>
      </c>
    </row>
    <row r="411" spans="1:7" x14ac:dyDescent="0.35">
      <c r="A411" s="117" t="s">
        <v>6378</v>
      </c>
      <c r="B411" s="117" t="s">
        <v>6379</v>
      </c>
      <c r="C411" s="117" t="s">
        <v>114</v>
      </c>
      <c r="D411" s="117">
        <v>2</v>
      </c>
      <c r="E411" s="117">
        <v>8</v>
      </c>
      <c r="F411" s="117">
        <v>7.54</v>
      </c>
      <c r="G411" s="117">
        <v>8.7799999999999994</v>
      </c>
    </row>
    <row r="412" spans="1:7" x14ac:dyDescent="0.35">
      <c r="A412" s="117" t="s">
        <v>6380</v>
      </c>
      <c r="B412" s="117" t="s">
        <v>6381</v>
      </c>
      <c r="C412" s="117" t="s">
        <v>114</v>
      </c>
      <c r="D412" s="117">
        <v>2</v>
      </c>
      <c r="E412" s="117">
        <v>12</v>
      </c>
      <c r="F412" s="117">
        <v>7.54</v>
      </c>
      <c r="G412" s="117">
        <v>8.7799999999999994</v>
      </c>
    </row>
    <row r="413" spans="1:7" x14ac:dyDescent="0.35">
      <c r="A413" s="117" t="s">
        <v>6382</v>
      </c>
      <c r="B413" s="117" t="s">
        <v>6383</v>
      </c>
      <c r="C413" s="117" t="s">
        <v>114</v>
      </c>
      <c r="D413" s="117">
        <v>2</v>
      </c>
      <c r="E413" s="117">
        <v>12</v>
      </c>
      <c r="F413" s="117">
        <v>7.54</v>
      </c>
      <c r="G413" s="117">
        <v>8.7799999999999994</v>
      </c>
    </row>
    <row r="414" spans="1:7" x14ac:dyDescent="0.35">
      <c r="A414" s="117" t="s">
        <v>6384</v>
      </c>
      <c r="B414" s="117" t="s">
        <v>6385</v>
      </c>
      <c r="C414" s="117" t="s">
        <v>114</v>
      </c>
      <c r="D414" s="117">
        <v>2</v>
      </c>
      <c r="E414" s="117">
        <v>30</v>
      </c>
      <c r="F414" s="117">
        <v>7.54</v>
      </c>
      <c r="G414" s="117">
        <v>8.7799999999999994</v>
      </c>
    </row>
    <row r="415" spans="1:7" x14ac:dyDescent="0.35">
      <c r="A415" s="117" t="s">
        <v>6386</v>
      </c>
      <c r="B415" s="117" t="s">
        <v>6387</v>
      </c>
      <c r="C415" s="117" t="s">
        <v>114</v>
      </c>
      <c r="D415" s="117">
        <v>2</v>
      </c>
      <c r="E415" s="117">
        <v>35</v>
      </c>
      <c r="F415" s="117">
        <v>7.54</v>
      </c>
      <c r="G415" s="117">
        <v>8.7799999999999994</v>
      </c>
    </row>
    <row r="416" spans="1:7" x14ac:dyDescent="0.35">
      <c r="A416" s="117" t="s">
        <v>6388</v>
      </c>
      <c r="B416" s="117" t="s">
        <v>6389</v>
      </c>
      <c r="C416" s="117" t="s">
        <v>114</v>
      </c>
      <c r="D416" s="117">
        <v>3</v>
      </c>
      <c r="E416" s="117">
        <v>40</v>
      </c>
      <c r="F416" s="117">
        <v>7.54</v>
      </c>
      <c r="G416" s="117">
        <v>8.7799999999999994</v>
      </c>
    </row>
    <row r="417" spans="1:7" x14ac:dyDescent="0.35">
      <c r="A417" s="117" t="s">
        <v>6394</v>
      </c>
      <c r="B417" s="117" t="s">
        <v>6395</v>
      </c>
      <c r="C417" s="117" t="s">
        <v>114</v>
      </c>
      <c r="D417" s="117">
        <v>2</v>
      </c>
      <c r="E417" s="117">
        <v>60</v>
      </c>
      <c r="F417" s="117">
        <v>7.54</v>
      </c>
      <c r="G417" s="117">
        <v>8.7799999999999994</v>
      </c>
    </row>
    <row r="418" spans="1:7" x14ac:dyDescent="0.35">
      <c r="A418" s="117" t="s">
        <v>6396</v>
      </c>
      <c r="B418" s="117" t="s">
        <v>6397</v>
      </c>
      <c r="C418" s="117" t="s">
        <v>114</v>
      </c>
      <c r="D418" s="117">
        <v>2</v>
      </c>
      <c r="E418" s="117">
        <v>60</v>
      </c>
      <c r="F418" s="117">
        <v>7.54</v>
      </c>
      <c r="G418" s="117">
        <v>8.7799999999999994</v>
      </c>
    </row>
    <row r="419" spans="1:7" x14ac:dyDescent="0.35">
      <c r="A419" s="117" t="s">
        <v>6399</v>
      </c>
      <c r="B419" s="117" t="s">
        <v>6400</v>
      </c>
      <c r="C419" s="117" t="s">
        <v>114</v>
      </c>
      <c r="D419" s="117">
        <v>2</v>
      </c>
      <c r="E419" s="117">
        <v>40</v>
      </c>
      <c r="F419" s="117">
        <v>7.54</v>
      </c>
      <c r="G419" s="117">
        <v>8.7799999999999994</v>
      </c>
    </row>
    <row r="420" spans="1:7" x14ac:dyDescent="0.35">
      <c r="A420" s="117" t="s">
        <v>6403</v>
      </c>
      <c r="B420" s="117" t="s">
        <v>6404</v>
      </c>
      <c r="C420" s="117" t="s">
        <v>114</v>
      </c>
      <c r="D420" s="117">
        <v>2</v>
      </c>
      <c r="E420" s="117">
        <v>60</v>
      </c>
      <c r="F420" s="117">
        <v>7.54</v>
      </c>
      <c r="G420" s="117">
        <v>8.7799999999999994</v>
      </c>
    </row>
    <row r="421" spans="1:7" x14ac:dyDescent="0.35">
      <c r="A421" s="117" t="s">
        <v>6405</v>
      </c>
      <c r="B421" s="117" t="s">
        <v>6406</v>
      </c>
      <c r="C421" s="117" t="s">
        <v>114</v>
      </c>
      <c r="D421" s="117">
        <v>1</v>
      </c>
      <c r="E421" s="117">
        <v>60</v>
      </c>
      <c r="F421" s="117">
        <v>7.54</v>
      </c>
      <c r="G421" s="117">
        <v>8.7799999999999994</v>
      </c>
    </row>
    <row r="422" spans="1:7" x14ac:dyDescent="0.35">
      <c r="A422" s="117" t="s">
        <v>6407</v>
      </c>
      <c r="B422" s="117" t="s">
        <v>6408</v>
      </c>
      <c r="C422" s="117" t="s">
        <v>114</v>
      </c>
      <c r="D422" s="117">
        <v>2</v>
      </c>
      <c r="E422" s="117">
        <v>60</v>
      </c>
      <c r="F422" s="117">
        <v>7.54</v>
      </c>
      <c r="G422" s="117">
        <v>8.7799999999999994</v>
      </c>
    </row>
    <row r="423" spans="1:7" x14ac:dyDescent="0.35">
      <c r="A423" s="117" t="s">
        <v>6409</v>
      </c>
      <c r="B423" s="117" t="s">
        <v>6410</v>
      </c>
      <c r="C423" s="117" t="s">
        <v>114</v>
      </c>
      <c r="D423" s="117">
        <v>2</v>
      </c>
      <c r="E423" s="117">
        <v>60</v>
      </c>
      <c r="F423" s="117">
        <v>7.54</v>
      </c>
      <c r="G423" s="117">
        <v>8.7799999999999994</v>
      </c>
    </row>
    <row r="424" spans="1:7" x14ac:dyDescent="0.35">
      <c r="A424" s="117" t="s">
        <v>6411</v>
      </c>
      <c r="B424" s="117" t="s">
        <v>6412</v>
      </c>
      <c r="C424" s="117" t="s">
        <v>114</v>
      </c>
      <c r="D424" s="117">
        <v>1</v>
      </c>
      <c r="E424" s="117">
        <v>60</v>
      </c>
      <c r="F424" s="117">
        <v>7.54</v>
      </c>
      <c r="G424" s="117">
        <v>8.7799999999999994</v>
      </c>
    </row>
    <row r="425" spans="1:7" x14ac:dyDescent="0.35">
      <c r="A425" s="117" t="s">
        <v>6413</v>
      </c>
      <c r="B425" s="117" t="s">
        <v>6414</v>
      </c>
      <c r="C425" s="117" t="s">
        <v>114</v>
      </c>
      <c r="D425" s="117">
        <v>1</v>
      </c>
      <c r="E425" s="117">
        <v>60</v>
      </c>
      <c r="F425" s="117">
        <v>7.54</v>
      </c>
      <c r="G425" s="117">
        <v>8.7799999999999994</v>
      </c>
    </row>
    <row r="426" spans="1:7" x14ac:dyDescent="0.35">
      <c r="A426" s="117" t="s">
        <v>6415</v>
      </c>
      <c r="B426" s="117" t="s">
        <v>6416</v>
      </c>
      <c r="C426" s="117" t="s">
        <v>114</v>
      </c>
      <c r="D426" s="117">
        <v>1</v>
      </c>
      <c r="E426" s="117">
        <v>60</v>
      </c>
      <c r="F426" s="117">
        <v>7.54</v>
      </c>
      <c r="G426" s="117">
        <v>8.7799999999999994</v>
      </c>
    </row>
    <row r="427" spans="1:7" x14ac:dyDescent="0.35">
      <c r="A427" s="117" t="s">
        <v>6417</v>
      </c>
      <c r="B427" s="117" t="s">
        <v>6418</v>
      </c>
      <c r="C427" s="117" t="s">
        <v>114</v>
      </c>
      <c r="D427" s="117">
        <v>3</v>
      </c>
      <c r="E427" s="117">
        <v>40</v>
      </c>
      <c r="F427" s="117">
        <v>7.54</v>
      </c>
      <c r="G427" s="117">
        <v>8.7799999999999994</v>
      </c>
    </row>
    <row r="428" spans="1:7" x14ac:dyDescent="0.35">
      <c r="A428" s="117" t="s">
        <v>6419</v>
      </c>
      <c r="B428" s="117" t="s">
        <v>6420</v>
      </c>
      <c r="C428" s="117" t="s">
        <v>114</v>
      </c>
      <c r="D428" s="117">
        <v>3</v>
      </c>
      <c r="E428" s="117">
        <v>40</v>
      </c>
      <c r="F428" s="117">
        <v>7.54</v>
      </c>
      <c r="G428" s="117">
        <v>8.7799999999999994</v>
      </c>
    </row>
    <row r="429" spans="1:7" x14ac:dyDescent="0.35">
      <c r="A429" s="117" t="s">
        <v>6421</v>
      </c>
      <c r="B429" s="117" t="s">
        <v>6422</v>
      </c>
      <c r="C429" s="117" t="s">
        <v>114</v>
      </c>
      <c r="D429" s="117">
        <v>3</v>
      </c>
      <c r="E429" s="117">
        <v>50</v>
      </c>
      <c r="F429" s="117">
        <v>7.54</v>
      </c>
      <c r="G429" s="117">
        <v>8.7799999999999994</v>
      </c>
    </row>
    <row r="430" spans="1:7" x14ac:dyDescent="0.35">
      <c r="A430" s="117" t="s">
        <v>6423</v>
      </c>
      <c r="B430" s="117" t="s">
        <v>6424</v>
      </c>
      <c r="C430" s="117" t="s">
        <v>114</v>
      </c>
      <c r="D430" s="117">
        <v>3</v>
      </c>
      <c r="E430" s="117">
        <v>50</v>
      </c>
      <c r="F430" s="117">
        <v>7.54</v>
      </c>
      <c r="G430" s="117">
        <v>8.7799999999999994</v>
      </c>
    </row>
    <row r="431" spans="1:7" x14ac:dyDescent="0.35">
      <c r="A431" s="117" t="s">
        <v>6425</v>
      </c>
      <c r="B431" s="117" t="s">
        <v>6426</v>
      </c>
      <c r="C431" s="117" t="s">
        <v>114</v>
      </c>
      <c r="D431" s="117">
        <v>3</v>
      </c>
      <c r="E431" s="117">
        <v>50</v>
      </c>
      <c r="F431" s="117">
        <v>7.54</v>
      </c>
      <c r="G431" s="117">
        <v>8.7799999999999994</v>
      </c>
    </row>
    <row r="432" spans="1:7" x14ac:dyDescent="0.35">
      <c r="A432" s="117" t="s">
        <v>6427</v>
      </c>
      <c r="B432" s="117" t="s">
        <v>6428</v>
      </c>
      <c r="C432" s="117" t="s">
        <v>114</v>
      </c>
      <c r="D432" s="117">
        <v>3</v>
      </c>
      <c r="E432" s="117">
        <v>50</v>
      </c>
      <c r="F432" s="117">
        <v>7.54</v>
      </c>
      <c r="G432" s="117">
        <v>8.7799999999999994</v>
      </c>
    </row>
    <row r="433" spans="1:7" x14ac:dyDescent="0.35">
      <c r="A433" s="117" t="s">
        <v>6429</v>
      </c>
      <c r="B433" s="117" t="s">
        <v>6430</v>
      </c>
      <c r="C433" s="117" t="s">
        <v>114</v>
      </c>
      <c r="D433" s="117">
        <v>3</v>
      </c>
      <c r="E433" s="117">
        <v>30</v>
      </c>
      <c r="F433" s="117">
        <v>7.54</v>
      </c>
      <c r="G433" s="117">
        <v>8.7799999999999994</v>
      </c>
    </row>
    <row r="434" spans="1:7" x14ac:dyDescent="0.35">
      <c r="A434" s="117" t="s">
        <v>6431</v>
      </c>
      <c r="B434" s="117" t="s">
        <v>6432</v>
      </c>
      <c r="C434" s="117" t="s">
        <v>114</v>
      </c>
      <c r="D434" s="117">
        <v>1</v>
      </c>
      <c r="E434" s="117">
        <v>4</v>
      </c>
      <c r="F434" s="117">
        <v>7.54</v>
      </c>
      <c r="G434" s="117">
        <v>8.7799999999999994</v>
      </c>
    </row>
    <row r="435" spans="1:7" x14ac:dyDescent="0.35">
      <c r="A435" s="117" t="s">
        <v>6433</v>
      </c>
      <c r="B435" s="117" t="s">
        <v>6434</v>
      </c>
      <c r="C435" s="117" t="s">
        <v>114</v>
      </c>
      <c r="D435" s="117">
        <v>2</v>
      </c>
      <c r="E435" s="117">
        <v>15</v>
      </c>
      <c r="F435" s="117">
        <v>7.54</v>
      </c>
      <c r="G435" s="117">
        <v>8.7799999999999994</v>
      </c>
    </row>
    <row r="436" spans="1:7" x14ac:dyDescent="0.35">
      <c r="A436" s="117" t="s">
        <v>6437</v>
      </c>
      <c r="B436" s="117" t="s">
        <v>6438</v>
      </c>
      <c r="C436" s="117" t="s">
        <v>114</v>
      </c>
      <c r="D436" s="117">
        <v>1</v>
      </c>
      <c r="E436" s="117">
        <v>25</v>
      </c>
      <c r="F436" s="117">
        <v>7.54</v>
      </c>
      <c r="G436" s="117">
        <v>8.7799999999999994</v>
      </c>
    </row>
    <row r="437" spans="1:7" x14ac:dyDescent="0.35">
      <c r="A437" s="117" t="s">
        <v>6439</v>
      </c>
      <c r="B437" s="117" t="s">
        <v>6440</v>
      </c>
      <c r="C437" s="117" t="s">
        <v>114</v>
      </c>
      <c r="D437" s="117">
        <v>2</v>
      </c>
      <c r="E437" s="117">
        <v>30</v>
      </c>
      <c r="F437" s="117">
        <v>7.54</v>
      </c>
      <c r="G437" s="117">
        <v>8.7799999999999994</v>
      </c>
    </row>
    <row r="438" spans="1:7" x14ac:dyDescent="0.35">
      <c r="A438" s="117" t="s">
        <v>6441</v>
      </c>
      <c r="B438" s="117" t="s">
        <v>6442</v>
      </c>
      <c r="C438" s="117" t="s">
        <v>114</v>
      </c>
      <c r="D438" s="117">
        <v>2</v>
      </c>
      <c r="E438" s="117">
        <v>23</v>
      </c>
      <c r="F438" s="117">
        <v>7.54</v>
      </c>
      <c r="G438" s="117">
        <v>8.7799999999999994</v>
      </c>
    </row>
    <row r="439" spans="1:7" x14ac:dyDescent="0.35">
      <c r="A439" s="117" t="s">
        <v>6443</v>
      </c>
      <c r="B439" s="117" t="s">
        <v>6444</v>
      </c>
      <c r="C439" s="117" t="s">
        <v>114</v>
      </c>
      <c r="D439" s="117">
        <v>3</v>
      </c>
      <c r="E439" s="117">
        <v>35</v>
      </c>
      <c r="F439" s="117">
        <v>7.54</v>
      </c>
      <c r="G439" s="117">
        <v>8.7799999999999994</v>
      </c>
    </row>
    <row r="440" spans="1:7" x14ac:dyDescent="0.35">
      <c r="A440" s="117" t="s">
        <v>6453</v>
      </c>
      <c r="B440" s="117" t="s">
        <v>6454</v>
      </c>
      <c r="C440" s="117" t="s">
        <v>114</v>
      </c>
      <c r="D440" s="117">
        <v>1</v>
      </c>
      <c r="E440" s="117">
        <v>40</v>
      </c>
      <c r="F440" s="117">
        <v>7.54</v>
      </c>
      <c r="G440" s="117">
        <v>8.7799999999999994</v>
      </c>
    </row>
    <row r="441" spans="1:7" x14ac:dyDescent="0.35">
      <c r="A441" s="117" t="s">
        <v>6457</v>
      </c>
      <c r="B441" s="117" t="s">
        <v>6458</v>
      </c>
      <c r="C441" s="117" t="s">
        <v>114</v>
      </c>
      <c r="D441" s="117">
        <v>1</v>
      </c>
      <c r="E441" s="117">
        <v>20</v>
      </c>
      <c r="F441" s="117">
        <v>7.54</v>
      </c>
      <c r="G441" s="117">
        <v>8.7799999999999994</v>
      </c>
    </row>
    <row r="442" spans="1:7" x14ac:dyDescent="0.35">
      <c r="A442" s="117" t="s">
        <v>6459</v>
      </c>
      <c r="B442" s="117" t="s">
        <v>6460</v>
      </c>
      <c r="C442" s="117" t="s">
        <v>114</v>
      </c>
      <c r="D442" s="117">
        <v>2</v>
      </c>
      <c r="E442" s="117">
        <v>24</v>
      </c>
      <c r="F442" s="117">
        <v>7.54</v>
      </c>
      <c r="G442" s="117">
        <v>8.7799999999999994</v>
      </c>
    </row>
    <row r="443" spans="1:7" x14ac:dyDescent="0.35">
      <c r="A443" s="117" t="s">
        <v>6461</v>
      </c>
      <c r="B443" s="117" t="s">
        <v>6462</v>
      </c>
      <c r="C443" s="117" t="s">
        <v>114</v>
      </c>
      <c r="D443" s="117">
        <v>2</v>
      </c>
      <c r="E443" s="117">
        <v>30</v>
      </c>
      <c r="F443" s="117">
        <v>7.54</v>
      </c>
      <c r="G443" s="117">
        <v>8.7799999999999994</v>
      </c>
    </row>
    <row r="444" spans="1:7" x14ac:dyDescent="0.35">
      <c r="A444" s="117" t="s">
        <v>6463</v>
      </c>
      <c r="B444" s="117" t="s">
        <v>6464</v>
      </c>
      <c r="C444" s="117" t="s">
        <v>114</v>
      </c>
      <c r="D444" s="117">
        <v>3</v>
      </c>
      <c r="E444" s="117">
        <v>30</v>
      </c>
      <c r="F444" s="117">
        <v>7.54</v>
      </c>
      <c r="G444" s="117">
        <v>8.7799999999999994</v>
      </c>
    </row>
    <row r="445" spans="1:7" x14ac:dyDescent="0.35">
      <c r="A445" s="117" t="s">
        <v>6467</v>
      </c>
      <c r="B445" s="117" t="s">
        <v>6468</v>
      </c>
      <c r="C445" s="117" t="s">
        <v>114</v>
      </c>
      <c r="D445" s="117">
        <v>2</v>
      </c>
      <c r="E445" s="117">
        <v>30</v>
      </c>
      <c r="F445" s="117">
        <v>7.54</v>
      </c>
      <c r="G445" s="117">
        <v>8.7799999999999994</v>
      </c>
    </row>
    <row r="446" spans="1:7" x14ac:dyDescent="0.35">
      <c r="A446" s="117" t="s">
        <v>6469</v>
      </c>
      <c r="B446" s="117" t="s">
        <v>6470</v>
      </c>
      <c r="C446" s="117" t="s">
        <v>114</v>
      </c>
      <c r="D446" s="117">
        <v>2</v>
      </c>
      <c r="E446" s="117">
        <v>60</v>
      </c>
      <c r="F446" s="117">
        <v>7.54</v>
      </c>
      <c r="G446" s="117">
        <v>8.7799999999999994</v>
      </c>
    </row>
    <row r="447" spans="1:7" x14ac:dyDescent="0.35">
      <c r="A447" s="117" t="s">
        <v>6473</v>
      </c>
      <c r="B447" s="117" t="s">
        <v>6474</v>
      </c>
      <c r="C447" s="117" t="s">
        <v>114</v>
      </c>
      <c r="D447" s="117">
        <v>2</v>
      </c>
      <c r="E447" s="117">
        <v>30</v>
      </c>
      <c r="F447" s="117">
        <v>7.54</v>
      </c>
      <c r="G447" s="117">
        <v>8.7799999999999994</v>
      </c>
    </row>
    <row r="448" spans="1:7" x14ac:dyDescent="0.35">
      <c r="A448" s="117" t="s">
        <v>6483</v>
      </c>
      <c r="B448" s="117" t="s">
        <v>6484</v>
      </c>
      <c r="C448" s="117" t="s">
        <v>114</v>
      </c>
      <c r="D448" s="117">
        <v>2</v>
      </c>
      <c r="E448" s="117">
        <v>60</v>
      </c>
      <c r="F448" s="117">
        <v>7.54</v>
      </c>
      <c r="G448" s="117">
        <v>8.7799999999999994</v>
      </c>
    </row>
    <row r="449" spans="1:7" x14ac:dyDescent="0.35">
      <c r="A449" s="117" t="s">
        <v>6487</v>
      </c>
      <c r="B449" s="117" t="s">
        <v>6488</v>
      </c>
      <c r="C449" s="117" t="s">
        <v>114</v>
      </c>
      <c r="D449" s="117">
        <v>1</v>
      </c>
      <c r="E449" s="117">
        <v>10</v>
      </c>
      <c r="F449" s="117">
        <v>7.54</v>
      </c>
      <c r="G449" s="117">
        <v>8.7799999999999994</v>
      </c>
    </row>
    <row r="450" spans="1:7" x14ac:dyDescent="0.35">
      <c r="A450" s="117" t="s">
        <v>6489</v>
      </c>
      <c r="B450" s="117" t="s">
        <v>6490</v>
      </c>
      <c r="C450" s="117" t="s">
        <v>114</v>
      </c>
      <c r="D450" s="117">
        <v>2</v>
      </c>
      <c r="E450" s="117">
        <v>60</v>
      </c>
      <c r="F450" s="117">
        <v>7.54</v>
      </c>
      <c r="G450" s="117">
        <v>8.7799999999999994</v>
      </c>
    </row>
    <row r="451" spans="1:7" x14ac:dyDescent="0.35">
      <c r="A451" s="117" t="s">
        <v>6491</v>
      </c>
      <c r="B451" s="117" t="s">
        <v>6492</v>
      </c>
      <c r="C451" s="117" t="s">
        <v>114</v>
      </c>
      <c r="D451" s="117">
        <v>2</v>
      </c>
      <c r="E451" s="117">
        <v>30</v>
      </c>
      <c r="F451" s="117">
        <v>7.54</v>
      </c>
      <c r="G451" s="117">
        <v>8.7799999999999994</v>
      </c>
    </row>
    <row r="452" spans="1:7" x14ac:dyDescent="0.35">
      <c r="A452" s="117" t="s">
        <v>6493</v>
      </c>
      <c r="B452" s="117" t="s">
        <v>6494</v>
      </c>
      <c r="C452" s="117" t="s">
        <v>114</v>
      </c>
      <c r="D452" s="117">
        <v>2</v>
      </c>
      <c r="E452" s="117">
        <v>60</v>
      </c>
      <c r="F452" s="117">
        <v>7.54</v>
      </c>
      <c r="G452" s="117">
        <v>8.7799999999999994</v>
      </c>
    </row>
    <row r="453" spans="1:7" x14ac:dyDescent="0.35">
      <c r="A453" s="117" t="s">
        <v>6495</v>
      </c>
      <c r="B453" s="117" t="s">
        <v>6496</v>
      </c>
      <c r="C453" s="117" t="s">
        <v>114</v>
      </c>
      <c r="D453" s="117">
        <v>2</v>
      </c>
      <c r="E453" s="117">
        <v>20</v>
      </c>
      <c r="F453" s="117">
        <v>7.54</v>
      </c>
      <c r="G453" s="117">
        <v>8.7799999999999994</v>
      </c>
    </row>
    <row r="454" spans="1:7" x14ac:dyDescent="0.35">
      <c r="A454" s="117" t="s">
        <v>6497</v>
      </c>
      <c r="B454" s="117" t="s">
        <v>6498</v>
      </c>
      <c r="C454" s="117" t="s">
        <v>114</v>
      </c>
      <c r="D454" s="117">
        <v>3</v>
      </c>
      <c r="E454" s="117">
        <v>45</v>
      </c>
      <c r="F454" s="117">
        <v>7.54</v>
      </c>
      <c r="G454" s="117">
        <v>8.7799999999999994</v>
      </c>
    </row>
    <row r="455" spans="1:7" x14ac:dyDescent="0.35">
      <c r="A455" s="117" t="s">
        <v>6499</v>
      </c>
      <c r="B455" s="117" t="s">
        <v>6500</v>
      </c>
      <c r="C455" s="117" t="s">
        <v>114</v>
      </c>
      <c r="D455" s="117">
        <v>2</v>
      </c>
      <c r="E455" s="117">
        <v>65</v>
      </c>
      <c r="F455" s="117">
        <v>7.54</v>
      </c>
      <c r="G455" s="117">
        <v>8.7799999999999994</v>
      </c>
    </row>
    <row r="456" spans="1:7" x14ac:dyDescent="0.35">
      <c r="A456" s="117" t="s">
        <v>6501</v>
      </c>
      <c r="B456" s="117" t="s">
        <v>6502</v>
      </c>
      <c r="C456" s="117" t="s">
        <v>114</v>
      </c>
      <c r="D456" s="117">
        <v>2</v>
      </c>
      <c r="E456" s="117">
        <v>65</v>
      </c>
      <c r="F456" s="117">
        <v>7.54</v>
      </c>
      <c r="G456" s="117">
        <v>8.7799999999999994</v>
      </c>
    </row>
    <row r="457" spans="1:7" x14ac:dyDescent="0.35">
      <c r="A457" s="117" t="s">
        <v>6503</v>
      </c>
      <c r="B457" s="117" t="s">
        <v>6504</v>
      </c>
      <c r="C457" s="117" t="s">
        <v>114</v>
      </c>
      <c r="D457" s="117">
        <v>1</v>
      </c>
      <c r="E457" s="117">
        <v>25</v>
      </c>
      <c r="F457" s="117">
        <v>7.54</v>
      </c>
      <c r="G457" s="117">
        <v>8.7799999999999994</v>
      </c>
    </row>
    <row r="458" spans="1:7" x14ac:dyDescent="0.35">
      <c r="A458" s="117" t="s">
        <v>6507</v>
      </c>
      <c r="B458" s="117" t="s">
        <v>6508</v>
      </c>
      <c r="C458" s="117" t="s">
        <v>114</v>
      </c>
      <c r="D458" s="117">
        <v>1</v>
      </c>
      <c r="E458" s="117">
        <v>40</v>
      </c>
      <c r="F458" s="117">
        <v>7.54</v>
      </c>
      <c r="G458" s="117">
        <v>8.7799999999999994</v>
      </c>
    </row>
    <row r="459" spans="1:7" x14ac:dyDescent="0.35">
      <c r="A459" s="117" t="s">
        <v>6509</v>
      </c>
      <c r="B459" s="117" t="s">
        <v>6510</v>
      </c>
      <c r="C459" s="117" t="s">
        <v>114</v>
      </c>
      <c r="D459" s="117">
        <v>2</v>
      </c>
      <c r="E459" s="117">
        <v>60</v>
      </c>
      <c r="F459" s="117">
        <v>7.54</v>
      </c>
      <c r="G459" s="117">
        <v>8.7799999999999994</v>
      </c>
    </row>
    <row r="460" spans="1:7" x14ac:dyDescent="0.35">
      <c r="A460" s="117" t="s">
        <v>6515</v>
      </c>
      <c r="B460" s="117" t="s">
        <v>6516</v>
      </c>
      <c r="C460" s="117" t="s">
        <v>114</v>
      </c>
      <c r="D460" s="117">
        <v>1</v>
      </c>
      <c r="E460" s="117">
        <v>50</v>
      </c>
      <c r="F460" s="117">
        <v>7.54</v>
      </c>
      <c r="G460" s="117">
        <v>8.7799999999999994</v>
      </c>
    </row>
    <row r="461" spans="1:7" x14ac:dyDescent="0.35">
      <c r="A461" s="117" t="s">
        <v>6517</v>
      </c>
      <c r="B461" s="117" t="s">
        <v>6518</v>
      </c>
      <c r="C461" s="117" t="s">
        <v>114</v>
      </c>
      <c r="D461" s="117">
        <v>1</v>
      </c>
      <c r="E461" s="117">
        <v>24</v>
      </c>
      <c r="F461" s="117">
        <v>7.54</v>
      </c>
      <c r="G461" s="117">
        <v>8.7799999999999994</v>
      </c>
    </row>
    <row r="462" spans="1:7" x14ac:dyDescent="0.35">
      <c r="A462" s="117" t="s">
        <v>6519</v>
      </c>
      <c r="B462" s="117" t="s">
        <v>6520</v>
      </c>
      <c r="C462" s="117" t="s">
        <v>114</v>
      </c>
      <c r="D462" s="117">
        <v>1</v>
      </c>
      <c r="E462" s="117">
        <v>16</v>
      </c>
      <c r="F462" s="117">
        <v>7.54</v>
      </c>
      <c r="G462" s="117">
        <v>8.7799999999999994</v>
      </c>
    </row>
    <row r="463" spans="1:7" x14ac:dyDescent="0.35">
      <c r="A463" s="117" t="s">
        <v>6521</v>
      </c>
      <c r="B463" s="117" t="s">
        <v>6522</v>
      </c>
      <c r="C463" s="117" t="s">
        <v>114</v>
      </c>
      <c r="D463" s="117">
        <v>1</v>
      </c>
      <c r="E463" s="117">
        <v>15</v>
      </c>
      <c r="F463" s="117">
        <v>7.54</v>
      </c>
      <c r="G463" s="117">
        <v>8.7799999999999994</v>
      </c>
    </row>
    <row r="464" spans="1:7" x14ac:dyDescent="0.35">
      <c r="A464" s="117" t="s">
        <v>6525</v>
      </c>
      <c r="B464" s="117" t="s">
        <v>6526</v>
      </c>
      <c r="C464" s="117" t="s">
        <v>114</v>
      </c>
      <c r="D464" s="117">
        <v>1</v>
      </c>
      <c r="E464" s="117">
        <v>40</v>
      </c>
      <c r="F464" s="117">
        <v>7.54</v>
      </c>
      <c r="G464" s="117">
        <v>8.7799999999999994</v>
      </c>
    </row>
    <row r="465" spans="1:7" x14ac:dyDescent="0.35">
      <c r="A465" s="117" t="s">
        <v>6527</v>
      </c>
      <c r="B465" s="117" t="s">
        <v>6528</v>
      </c>
      <c r="C465" s="117" t="s">
        <v>114</v>
      </c>
      <c r="D465" s="117">
        <v>1</v>
      </c>
      <c r="E465" s="117">
        <v>65</v>
      </c>
      <c r="F465" s="117">
        <v>7.54</v>
      </c>
      <c r="G465" s="117">
        <v>8.7799999999999994</v>
      </c>
    </row>
    <row r="466" spans="1:7" x14ac:dyDescent="0.35">
      <c r="A466" s="117" t="s">
        <v>6529</v>
      </c>
      <c r="B466" s="117" t="s">
        <v>6530</v>
      </c>
      <c r="C466" s="117" t="s">
        <v>114</v>
      </c>
      <c r="D466" s="117">
        <v>1</v>
      </c>
      <c r="E466" s="117">
        <v>65</v>
      </c>
      <c r="F466" s="117">
        <v>7.54</v>
      </c>
      <c r="G466" s="117">
        <v>8.7799999999999994</v>
      </c>
    </row>
    <row r="467" spans="1:7" x14ac:dyDescent="0.35">
      <c r="A467" s="117" t="s">
        <v>6531</v>
      </c>
      <c r="B467" s="117" t="s">
        <v>6532</v>
      </c>
      <c r="C467" s="117" t="s">
        <v>114</v>
      </c>
      <c r="D467" s="117">
        <v>2</v>
      </c>
      <c r="E467" s="117">
        <v>30</v>
      </c>
      <c r="F467" s="117">
        <v>7.54</v>
      </c>
      <c r="G467" s="117">
        <v>8.7799999999999994</v>
      </c>
    </row>
    <row r="468" spans="1:7" x14ac:dyDescent="0.35">
      <c r="A468" s="117" t="s">
        <v>6533</v>
      </c>
      <c r="B468" s="117" t="s">
        <v>6534</v>
      </c>
      <c r="C468" s="117" t="s">
        <v>114</v>
      </c>
      <c r="D468" s="117">
        <v>2</v>
      </c>
      <c r="E468" s="117">
        <v>30</v>
      </c>
      <c r="F468" s="117">
        <v>7.54</v>
      </c>
      <c r="G468" s="117">
        <v>8.7799999999999994</v>
      </c>
    </row>
    <row r="469" spans="1:7" x14ac:dyDescent="0.35">
      <c r="A469" s="117" t="s">
        <v>6535</v>
      </c>
      <c r="B469" s="117" t="s">
        <v>6536</v>
      </c>
      <c r="C469" s="117" t="s">
        <v>114</v>
      </c>
      <c r="D469" s="117">
        <v>2</v>
      </c>
      <c r="E469" s="117">
        <v>30</v>
      </c>
      <c r="F469" s="117">
        <v>7.54</v>
      </c>
      <c r="G469" s="117">
        <v>8.7799999999999994</v>
      </c>
    </row>
    <row r="470" spans="1:7" x14ac:dyDescent="0.35">
      <c r="A470" s="117" t="s">
        <v>6537</v>
      </c>
      <c r="B470" s="117" t="s">
        <v>6538</v>
      </c>
      <c r="C470" s="117" t="s">
        <v>114</v>
      </c>
      <c r="D470" s="117">
        <v>3</v>
      </c>
      <c r="E470" s="117">
        <v>40</v>
      </c>
      <c r="F470" s="117">
        <v>7.54</v>
      </c>
      <c r="G470" s="117">
        <v>8.7799999999999994</v>
      </c>
    </row>
    <row r="471" spans="1:7" x14ac:dyDescent="0.35">
      <c r="A471" s="117" t="s">
        <v>6539</v>
      </c>
      <c r="B471" s="117" t="s">
        <v>6540</v>
      </c>
      <c r="C471" s="117" t="s">
        <v>114</v>
      </c>
      <c r="D471" s="117">
        <v>2</v>
      </c>
      <c r="E471" s="117">
        <v>40</v>
      </c>
      <c r="F471" s="117">
        <v>7.54</v>
      </c>
      <c r="G471" s="117">
        <v>8.7799999999999994</v>
      </c>
    </row>
    <row r="472" spans="1:7" x14ac:dyDescent="0.35">
      <c r="A472" s="117" t="s">
        <v>6541</v>
      </c>
      <c r="B472" s="117" t="s">
        <v>6542</v>
      </c>
      <c r="C472" s="117" t="s">
        <v>114</v>
      </c>
      <c r="D472" s="117">
        <v>2</v>
      </c>
      <c r="E472" s="117">
        <v>30</v>
      </c>
      <c r="F472" s="117">
        <v>7.54</v>
      </c>
      <c r="G472" s="117">
        <v>8.7799999999999994</v>
      </c>
    </row>
    <row r="473" spans="1:7" x14ac:dyDescent="0.35">
      <c r="A473" s="117" t="s">
        <v>6543</v>
      </c>
      <c r="B473" s="117" t="s">
        <v>6544</v>
      </c>
      <c r="C473" s="117" t="s">
        <v>114</v>
      </c>
      <c r="D473" s="117">
        <v>1</v>
      </c>
      <c r="E473" s="117">
        <v>8</v>
      </c>
      <c r="F473" s="117">
        <v>7.54</v>
      </c>
      <c r="G473" s="117">
        <v>8.7799999999999994</v>
      </c>
    </row>
    <row r="474" spans="1:7" x14ac:dyDescent="0.35">
      <c r="A474" s="117" t="s">
        <v>6545</v>
      </c>
      <c r="B474" s="117" t="s">
        <v>6546</v>
      </c>
      <c r="C474" s="117" t="s">
        <v>114</v>
      </c>
      <c r="D474" s="117">
        <v>2</v>
      </c>
      <c r="E474" s="117">
        <v>20</v>
      </c>
      <c r="F474" s="117">
        <v>7.54</v>
      </c>
      <c r="G474" s="117">
        <v>8.7799999999999994</v>
      </c>
    </row>
    <row r="475" spans="1:7" x14ac:dyDescent="0.35">
      <c r="A475" s="117" t="s">
        <v>6557</v>
      </c>
      <c r="B475" s="117" t="s">
        <v>6558</v>
      </c>
      <c r="C475" s="117" t="s">
        <v>114</v>
      </c>
      <c r="D475" s="117">
        <v>2</v>
      </c>
      <c r="E475" s="117">
        <v>50</v>
      </c>
      <c r="F475" s="117">
        <v>7.54</v>
      </c>
      <c r="G475" s="117">
        <v>8.7799999999999994</v>
      </c>
    </row>
    <row r="476" spans="1:7" x14ac:dyDescent="0.35">
      <c r="A476" s="117" t="s">
        <v>6561</v>
      </c>
      <c r="B476" s="117" t="s">
        <v>6562</v>
      </c>
      <c r="C476" s="117" t="s">
        <v>114</v>
      </c>
      <c r="D476" s="117">
        <v>2</v>
      </c>
      <c r="E476" s="117">
        <v>50</v>
      </c>
      <c r="F476" s="117">
        <v>7.54</v>
      </c>
      <c r="G476" s="117">
        <v>8.7799999999999994</v>
      </c>
    </row>
    <row r="477" spans="1:7" x14ac:dyDescent="0.35">
      <c r="A477" s="117" t="s">
        <v>6563</v>
      </c>
      <c r="B477" s="117" t="s">
        <v>6564</v>
      </c>
      <c r="C477" s="117" t="s">
        <v>114</v>
      </c>
      <c r="D477" s="117">
        <v>2</v>
      </c>
      <c r="E477" s="117">
        <v>20</v>
      </c>
      <c r="F477" s="117">
        <v>7.54</v>
      </c>
      <c r="G477" s="117">
        <v>8.7799999999999994</v>
      </c>
    </row>
    <row r="478" spans="1:7" x14ac:dyDescent="0.35">
      <c r="A478" s="117" t="s">
        <v>6565</v>
      </c>
      <c r="B478" s="117" t="s">
        <v>6566</v>
      </c>
      <c r="C478" s="117" t="s">
        <v>114</v>
      </c>
      <c r="D478" s="117">
        <v>2</v>
      </c>
      <c r="E478" s="117">
        <v>60</v>
      </c>
      <c r="F478" s="117">
        <v>7.54</v>
      </c>
      <c r="G478" s="117">
        <v>8.7799999999999994</v>
      </c>
    </row>
    <row r="479" spans="1:7" x14ac:dyDescent="0.35">
      <c r="A479" s="117" t="s">
        <v>6567</v>
      </c>
      <c r="B479" s="117" t="s">
        <v>6568</v>
      </c>
      <c r="C479" s="117" t="s">
        <v>114</v>
      </c>
      <c r="D479" s="117">
        <v>2</v>
      </c>
      <c r="E479" s="117">
        <v>40</v>
      </c>
      <c r="F479" s="117">
        <v>7.54</v>
      </c>
      <c r="G479" s="117">
        <v>8.7799999999999994</v>
      </c>
    </row>
    <row r="480" spans="1:7" x14ac:dyDescent="0.35">
      <c r="A480" s="117" t="s">
        <v>6569</v>
      </c>
      <c r="B480" s="117" t="s">
        <v>6570</v>
      </c>
      <c r="C480" s="117" t="s">
        <v>114</v>
      </c>
      <c r="D480" s="117">
        <v>2</v>
      </c>
      <c r="E480" s="117">
        <v>50</v>
      </c>
      <c r="F480" s="117">
        <v>7.54</v>
      </c>
      <c r="G480" s="117">
        <v>8.7799999999999994</v>
      </c>
    </row>
    <row r="481" spans="1:7" x14ac:dyDescent="0.35">
      <c r="A481" s="117" t="s">
        <v>6571</v>
      </c>
      <c r="B481" s="117" t="s">
        <v>6572</v>
      </c>
      <c r="C481" s="117" t="s">
        <v>114</v>
      </c>
      <c r="D481" s="117">
        <v>2</v>
      </c>
      <c r="E481" s="117">
        <v>30</v>
      </c>
      <c r="F481" s="117">
        <v>7.54</v>
      </c>
      <c r="G481" s="117">
        <v>8.7799999999999994</v>
      </c>
    </row>
    <row r="482" spans="1:7" x14ac:dyDescent="0.35">
      <c r="A482" s="117" t="s">
        <v>6573</v>
      </c>
      <c r="B482" s="117" t="s">
        <v>6574</v>
      </c>
      <c r="C482" s="117" t="s">
        <v>114</v>
      </c>
      <c r="D482" s="117">
        <v>2</v>
      </c>
      <c r="E482" s="117">
        <v>50</v>
      </c>
      <c r="F482" s="117">
        <v>7.54</v>
      </c>
      <c r="G482" s="117">
        <v>8.7799999999999994</v>
      </c>
    </row>
    <row r="483" spans="1:7" x14ac:dyDescent="0.35">
      <c r="A483" s="117" t="s">
        <v>6575</v>
      </c>
      <c r="B483" s="117" t="s">
        <v>6576</v>
      </c>
      <c r="C483" s="117" t="s">
        <v>114</v>
      </c>
      <c r="D483" s="117">
        <v>2</v>
      </c>
      <c r="E483" s="117">
        <v>12</v>
      </c>
      <c r="F483" s="117">
        <v>7.54</v>
      </c>
      <c r="G483" s="117">
        <v>8.7799999999999994</v>
      </c>
    </row>
    <row r="484" spans="1:7" x14ac:dyDescent="0.35">
      <c r="A484" s="117" t="s">
        <v>6577</v>
      </c>
      <c r="B484" s="117" t="s">
        <v>6578</v>
      </c>
      <c r="C484" s="117" t="s">
        <v>114</v>
      </c>
      <c r="D484" s="117">
        <v>2</v>
      </c>
      <c r="E484" s="117">
        <v>60</v>
      </c>
      <c r="F484" s="117">
        <v>7.54</v>
      </c>
      <c r="G484" s="117">
        <v>8.7799999999999994</v>
      </c>
    </row>
    <row r="485" spans="1:7" x14ac:dyDescent="0.35">
      <c r="A485" s="117" t="s">
        <v>6579</v>
      </c>
      <c r="B485" s="117" t="s">
        <v>6580</v>
      </c>
      <c r="C485" s="117" t="s">
        <v>114</v>
      </c>
      <c r="D485" s="117">
        <v>3</v>
      </c>
      <c r="E485" s="117">
        <v>20</v>
      </c>
      <c r="F485" s="117">
        <v>7.54</v>
      </c>
      <c r="G485" s="117">
        <v>8.7799999999999994</v>
      </c>
    </row>
    <row r="486" spans="1:7" x14ac:dyDescent="0.35">
      <c r="A486" s="117" t="s">
        <v>6583</v>
      </c>
      <c r="B486" s="117" t="s">
        <v>6584</v>
      </c>
      <c r="C486" s="117" t="s">
        <v>114</v>
      </c>
      <c r="D486" s="117">
        <v>1</v>
      </c>
      <c r="E486" s="117">
        <v>20</v>
      </c>
      <c r="F486" s="117">
        <v>7.54</v>
      </c>
      <c r="G486" s="117">
        <v>8.7799999999999994</v>
      </c>
    </row>
    <row r="487" spans="1:7" x14ac:dyDescent="0.35">
      <c r="A487" s="117" t="s">
        <v>6630</v>
      </c>
      <c r="B487" s="117" t="s">
        <v>6631</v>
      </c>
      <c r="C487" s="117" t="s">
        <v>1370</v>
      </c>
      <c r="D487" s="117">
        <v>2</v>
      </c>
      <c r="E487" s="117">
        <v>80</v>
      </c>
      <c r="F487" s="117">
        <v>8.9</v>
      </c>
      <c r="G487" s="117">
        <v>11.12</v>
      </c>
    </row>
    <row r="488" spans="1:7" x14ac:dyDescent="0.35">
      <c r="A488" s="117" t="s">
        <v>6634</v>
      </c>
      <c r="B488" s="117" t="s">
        <v>6635</v>
      </c>
      <c r="C488" s="117" t="s">
        <v>1370</v>
      </c>
      <c r="D488" s="117">
        <v>2</v>
      </c>
      <c r="E488" s="117">
        <v>80</v>
      </c>
      <c r="F488" s="117">
        <v>8.9</v>
      </c>
      <c r="G488" s="117">
        <v>11.12</v>
      </c>
    </row>
    <row r="489" spans="1:7" x14ac:dyDescent="0.35">
      <c r="A489" s="117" t="s">
        <v>6636</v>
      </c>
      <c r="B489" s="117" t="s">
        <v>6637</v>
      </c>
      <c r="C489" s="117" t="s">
        <v>1370</v>
      </c>
      <c r="D489" s="117">
        <v>2</v>
      </c>
      <c r="E489" s="117">
        <v>70</v>
      </c>
      <c r="F489" s="117">
        <v>8.9</v>
      </c>
      <c r="G489" s="117">
        <v>11.12</v>
      </c>
    </row>
    <row r="490" spans="1:7" x14ac:dyDescent="0.35">
      <c r="A490" s="117" t="s">
        <v>6638</v>
      </c>
      <c r="B490" s="117" t="s">
        <v>6639</v>
      </c>
      <c r="C490" s="117" t="s">
        <v>1370</v>
      </c>
      <c r="D490" s="117">
        <v>2</v>
      </c>
      <c r="E490" s="117">
        <v>80</v>
      </c>
      <c r="F490" s="117">
        <v>8.9</v>
      </c>
      <c r="G490" s="117">
        <v>11.12</v>
      </c>
    </row>
    <row r="491" spans="1:7" x14ac:dyDescent="0.35">
      <c r="A491" s="117" t="s">
        <v>6640</v>
      </c>
      <c r="B491" s="117" t="s">
        <v>6641</v>
      </c>
      <c r="C491" s="117" t="s">
        <v>1370</v>
      </c>
      <c r="D491" s="117">
        <v>2</v>
      </c>
      <c r="E491" s="117">
        <v>80</v>
      </c>
      <c r="F491" s="117">
        <v>8.9</v>
      </c>
      <c r="G491" s="117">
        <v>11.12</v>
      </c>
    </row>
    <row r="492" spans="1:7" x14ac:dyDescent="0.35">
      <c r="A492" s="117" t="s">
        <v>6642</v>
      </c>
      <c r="B492" s="117" t="s">
        <v>6643</v>
      </c>
      <c r="C492" s="117" t="s">
        <v>1370</v>
      </c>
      <c r="D492" s="117">
        <v>2</v>
      </c>
      <c r="E492" s="117">
        <v>70</v>
      </c>
      <c r="F492" s="117">
        <v>8.9</v>
      </c>
      <c r="G492" s="117">
        <v>11.12</v>
      </c>
    </row>
    <row r="493" spans="1:7" x14ac:dyDescent="0.35">
      <c r="A493" s="117" t="s">
        <v>6644</v>
      </c>
      <c r="B493" s="117" t="s">
        <v>6645</v>
      </c>
      <c r="C493" s="117" t="s">
        <v>1370</v>
      </c>
      <c r="D493" s="117">
        <v>2</v>
      </c>
      <c r="E493" s="117">
        <v>70</v>
      </c>
      <c r="F493" s="117">
        <v>8.9</v>
      </c>
      <c r="G493" s="117">
        <v>11.12</v>
      </c>
    </row>
    <row r="494" spans="1:7" x14ac:dyDescent="0.35">
      <c r="A494" s="117" t="s">
        <v>6646</v>
      </c>
      <c r="B494" s="117" t="s">
        <v>6647</v>
      </c>
      <c r="C494" s="117" t="s">
        <v>1370</v>
      </c>
      <c r="D494" s="117">
        <v>2</v>
      </c>
      <c r="E494" s="117">
        <v>50</v>
      </c>
      <c r="F494" s="117">
        <v>8.9</v>
      </c>
      <c r="G494" s="117">
        <v>11.12</v>
      </c>
    </row>
    <row r="495" spans="1:7" x14ac:dyDescent="0.35">
      <c r="A495" s="117" t="s">
        <v>6648</v>
      </c>
      <c r="B495" s="117" t="s">
        <v>6649</v>
      </c>
      <c r="C495" s="117" t="s">
        <v>1370</v>
      </c>
      <c r="D495" s="117">
        <v>2</v>
      </c>
      <c r="E495" s="117">
        <v>80</v>
      </c>
      <c r="F495" s="117">
        <v>8.9</v>
      </c>
      <c r="G495" s="117">
        <v>11.12</v>
      </c>
    </row>
    <row r="496" spans="1:7" x14ac:dyDescent="0.35">
      <c r="A496" s="117" t="s">
        <v>6650</v>
      </c>
      <c r="B496" s="117" t="s">
        <v>6651</v>
      </c>
      <c r="C496" s="117" t="s">
        <v>1370</v>
      </c>
      <c r="D496" s="117">
        <v>2</v>
      </c>
      <c r="E496" s="117">
        <v>20</v>
      </c>
      <c r="F496" s="117">
        <v>8.9</v>
      </c>
      <c r="G496" s="117">
        <v>11.12</v>
      </c>
    </row>
    <row r="497" spans="1:7" x14ac:dyDescent="0.35">
      <c r="A497" s="117" t="s">
        <v>6652</v>
      </c>
      <c r="B497" s="117" t="s">
        <v>6653</v>
      </c>
      <c r="C497" s="117" t="s">
        <v>1370</v>
      </c>
      <c r="D497" s="117">
        <v>2</v>
      </c>
      <c r="E497" s="117">
        <v>60</v>
      </c>
      <c r="F497" s="117">
        <v>8.9</v>
      </c>
      <c r="G497" s="117">
        <v>11.12</v>
      </c>
    </row>
    <row r="498" spans="1:7" x14ac:dyDescent="0.35">
      <c r="A498" s="117" t="s">
        <v>6654</v>
      </c>
      <c r="B498" s="117" t="s">
        <v>6655</v>
      </c>
      <c r="C498" s="117" t="s">
        <v>1370</v>
      </c>
      <c r="D498" s="117">
        <v>3</v>
      </c>
      <c r="E498" s="117">
        <v>50</v>
      </c>
      <c r="F498" s="117">
        <v>8.9</v>
      </c>
      <c r="G498" s="117">
        <v>11.12</v>
      </c>
    </row>
    <row r="499" spans="1:7" x14ac:dyDescent="0.35">
      <c r="A499" s="117" t="s">
        <v>6662</v>
      </c>
      <c r="B499" s="117" t="s">
        <v>6663</v>
      </c>
      <c r="C499" s="117" t="s">
        <v>1370</v>
      </c>
      <c r="D499" s="117">
        <v>2</v>
      </c>
      <c r="E499" s="117">
        <v>50</v>
      </c>
      <c r="F499" s="117">
        <v>8.9</v>
      </c>
      <c r="G499" s="117">
        <v>11.12</v>
      </c>
    </row>
    <row r="500" spans="1:7" x14ac:dyDescent="0.35">
      <c r="A500" s="117" t="s">
        <v>6664</v>
      </c>
      <c r="B500" s="117" t="s">
        <v>6665</v>
      </c>
      <c r="C500" s="117" t="s">
        <v>1370</v>
      </c>
      <c r="D500" s="117">
        <v>1</v>
      </c>
      <c r="E500" s="117">
        <v>30</v>
      </c>
      <c r="F500" s="117">
        <v>8.9</v>
      </c>
      <c r="G500" s="117">
        <v>11.12</v>
      </c>
    </row>
    <row r="501" spans="1:7" x14ac:dyDescent="0.35">
      <c r="A501" s="117" t="s">
        <v>6670</v>
      </c>
      <c r="B501" s="117" t="s">
        <v>6671</v>
      </c>
      <c r="C501" s="117" t="s">
        <v>1370</v>
      </c>
      <c r="D501" s="117">
        <v>3</v>
      </c>
      <c r="E501" s="117">
        <v>30</v>
      </c>
      <c r="F501" s="117">
        <v>8.9</v>
      </c>
      <c r="G501" s="117">
        <v>11.12</v>
      </c>
    </row>
    <row r="502" spans="1:7" x14ac:dyDescent="0.35">
      <c r="A502" s="117" t="s">
        <v>6672</v>
      </c>
      <c r="B502" s="117" t="s">
        <v>6673</v>
      </c>
      <c r="C502" s="117" t="s">
        <v>1370</v>
      </c>
      <c r="D502" s="117">
        <v>2</v>
      </c>
      <c r="E502" s="117">
        <v>80</v>
      </c>
      <c r="F502" s="117">
        <v>8.9</v>
      </c>
      <c r="G502" s="117">
        <v>11.12</v>
      </c>
    </row>
    <row r="503" spans="1:7" x14ac:dyDescent="0.35">
      <c r="A503" s="117" t="s">
        <v>6678</v>
      </c>
      <c r="B503" s="117" t="s">
        <v>6679</v>
      </c>
      <c r="C503" s="117" t="s">
        <v>1370</v>
      </c>
      <c r="D503" s="117">
        <v>2</v>
      </c>
      <c r="E503" s="117">
        <v>30</v>
      </c>
      <c r="F503" s="117">
        <v>8.9</v>
      </c>
      <c r="G503" s="117">
        <v>11.12</v>
      </c>
    </row>
    <row r="504" spans="1:7" x14ac:dyDescent="0.35">
      <c r="A504" s="117" t="s">
        <v>6680</v>
      </c>
      <c r="B504" s="117" t="s">
        <v>6681</v>
      </c>
      <c r="C504" s="117" t="s">
        <v>1370</v>
      </c>
      <c r="D504" s="117">
        <v>2</v>
      </c>
      <c r="E504" s="117">
        <v>40</v>
      </c>
      <c r="F504" s="117">
        <v>8.9</v>
      </c>
      <c r="G504" s="117">
        <v>11.12</v>
      </c>
    </row>
    <row r="505" spans="1:7" x14ac:dyDescent="0.35">
      <c r="A505" s="117" t="s">
        <v>6682</v>
      </c>
      <c r="B505" s="117" t="s">
        <v>6683</v>
      </c>
      <c r="C505" s="117" t="s">
        <v>1370</v>
      </c>
      <c r="D505" s="117">
        <v>2</v>
      </c>
      <c r="E505" s="117">
        <v>30</v>
      </c>
      <c r="F505" s="117">
        <v>8.9</v>
      </c>
      <c r="G505" s="117">
        <v>11.12</v>
      </c>
    </row>
    <row r="506" spans="1:7" x14ac:dyDescent="0.35">
      <c r="A506" s="117" t="s">
        <v>6686</v>
      </c>
      <c r="B506" s="117" t="s">
        <v>6687</v>
      </c>
      <c r="C506" s="117" t="s">
        <v>1370</v>
      </c>
      <c r="D506" s="117">
        <v>3</v>
      </c>
      <c r="E506" s="117">
        <v>70</v>
      </c>
      <c r="F506" s="117">
        <v>8.9</v>
      </c>
      <c r="G506" s="117">
        <v>11.12</v>
      </c>
    </row>
    <row r="507" spans="1:7" x14ac:dyDescent="0.35">
      <c r="A507" s="117" t="s">
        <v>6704</v>
      </c>
      <c r="B507" s="117" t="s">
        <v>6705</v>
      </c>
      <c r="C507" s="117" t="s">
        <v>1370</v>
      </c>
      <c r="D507" s="117">
        <v>3</v>
      </c>
      <c r="E507" s="117">
        <v>35</v>
      </c>
      <c r="F507" s="117">
        <v>8.9</v>
      </c>
      <c r="G507" s="117">
        <v>11.12</v>
      </c>
    </row>
    <row r="508" spans="1:7" x14ac:dyDescent="0.35">
      <c r="A508" s="117" t="s">
        <v>6706</v>
      </c>
      <c r="B508" s="117" t="s">
        <v>6707</v>
      </c>
      <c r="C508" s="117" t="s">
        <v>1370</v>
      </c>
      <c r="D508" s="117">
        <v>3</v>
      </c>
      <c r="E508" s="117">
        <v>35</v>
      </c>
      <c r="F508" s="117">
        <v>8.9</v>
      </c>
      <c r="G508" s="117">
        <v>11.12</v>
      </c>
    </row>
    <row r="509" spans="1:7" x14ac:dyDescent="0.35">
      <c r="A509" s="117" t="s">
        <v>6714</v>
      </c>
      <c r="B509" s="117" t="s">
        <v>6715</v>
      </c>
      <c r="C509" s="117" t="s">
        <v>1370</v>
      </c>
      <c r="D509" s="117">
        <v>3</v>
      </c>
      <c r="E509" s="117">
        <v>35</v>
      </c>
      <c r="F509" s="117">
        <v>8.9</v>
      </c>
      <c r="G509" s="117">
        <v>11.12</v>
      </c>
    </row>
    <row r="510" spans="1:7" x14ac:dyDescent="0.35">
      <c r="A510" s="117" t="s">
        <v>6718</v>
      </c>
      <c r="B510" s="117" t="s">
        <v>6719</v>
      </c>
      <c r="C510" s="117" t="s">
        <v>1370</v>
      </c>
      <c r="D510" s="117">
        <v>3</v>
      </c>
      <c r="E510" s="117">
        <v>35</v>
      </c>
      <c r="F510" s="117">
        <v>8.9</v>
      </c>
      <c r="G510" s="117">
        <v>11.12</v>
      </c>
    </row>
    <row r="511" spans="1:7" x14ac:dyDescent="0.35">
      <c r="A511" s="117" t="s">
        <v>6722</v>
      </c>
      <c r="B511" s="117" t="s">
        <v>6723</v>
      </c>
      <c r="C511" s="117" t="s">
        <v>1370</v>
      </c>
      <c r="D511" s="117">
        <v>3</v>
      </c>
      <c r="E511" s="117">
        <v>35</v>
      </c>
      <c r="F511" s="117">
        <v>8.9</v>
      </c>
      <c r="G511" s="117">
        <v>11.12</v>
      </c>
    </row>
    <row r="512" spans="1:7" x14ac:dyDescent="0.35">
      <c r="A512" s="117" t="s">
        <v>6726</v>
      </c>
      <c r="B512" s="117" t="s">
        <v>6727</v>
      </c>
      <c r="C512" s="117" t="s">
        <v>1370</v>
      </c>
      <c r="D512" s="117">
        <v>1</v>
      </c>
      <c r="E512" s="117">
        <v>60</v>
      </c>
      <c r="F512" s="117">
        <v>8.9</v>
      </c>
      <c r="G512" s="117">
        <v>11.12</v>
      </c>
    </row>
    <row r="513" spans="1:7" x14ac:dyDescent="0.35">
      <c r="A513" s="117" t="s">
        <v>6728</v>
      </c>
      <c r="B513" s="117" t="s">
        <v>6729</v>
      </c>
      <c r="C513" s="117" t="s">
        <v>1370</v>
      </c>
      <c r="D513" s="117">
        <v>2</v>
      </c>
      <c r="E513" s="117">
        <v>60</v>
      </c>
      <c r="F513" s="117">
        <v>8.9</v>
      </c>
      <c r="G513" s="117">
        <v>11.12</v>
      </c>
    </row>
    <row r="514" spans="1:7" x14ac:dyDescent="0.35">
      <c r="A514" s="117" t="s">
        <v>6730</v>
      </c>
      <c r="B514" s="117" t="s">
        <v>6731</v>
      </c>
      <c r="C514" s="117" t="s">
        <v>1370</v>
      </c>
      <c r="D514" s="117">
        <v>2</v>
      </c>
      <c r="E514" s="117">
        <v>60</v>
      </c>
      <c r="F514" s="117">
        <v>8.9</v>
      </c>
      <c r="G514" s="117">
        <v>11.12</v>
      </c>
    </row>
    <row r="515" spans="1:7" x14ac:dyDescent="0.35">
      <c r="A515" s="117" t="s">
        <v>6734</v>
      </c>
      <c r="B515" s="117" t="s">
        <v>6735</v>
      </c>
      <c r="C515" s="117" t="s">
        <v>1370</v>
      </c>
      <c r="D515" s="117">
        <v>3</v>
      </c>
      <c r="E515" s="117">
        <v>40</v>
      </c>
      <c r="F515" s="117">
        <v>8.9</v>
      </c>
      <c r="G515" s="117">
        <v>11.12</v>
      </c>
    </row>
    <row r="516" spans="1:7" x14ac:dyDescent="0.35">
      <c r="A516" s="117" t="s">
        <v>6736</v>
      </c>
      <c r="B516" s="117" t="s">
        <v>6737</v>
      </c>
      <c r="C516" s="117" t="s">
        <v>1370</v>
      </c>
      <c r="D516" s="117">
        <v>2</v>
      </c>
      <c r="E516" s="117">
        <v>25</v>
      </c>
      <c r="F516" s="117">
        <v>8.9</v>
      </c>
      <c r="G516" s="117">
        <v>11.12</v>
      </c>
    </row>
    <row r="517" spans="1:7" x14ac:dyDescent="0.35">
      <c r="A517" s="117" t="s">
        <v>6738</v>
      </c>
      <c r="B517" s="117" t="s">
        <v>953</v>
      </c>
      <c r="C517" s="117" t="s">
        <v>1370</v>
      </c>
      <c r="D517" s="117">
        <v>3</v>
      </c>
      <c r="E517" s="117">
        <v>35</v>
      </c>
      <c r="F517" s="117">
        <v>8.9</v>
      </c>
      <c r="G517" s="117">
        <v>11.12</v>
      </c>
    </row>
    <row r="518" spans="1:7" x14ac:dyDescent="0.35">
      <c r="A518" s="117" t="s">
        <v>6739</v>
      </c>
      <c r="B518" s="117" t="s">
        <v>6740</v>
      </c>
      <c r="C518" s="117" t="s">
        <v>1370</v>
      </c>
      <c r="D518" s="117">
        <v>3</v>
      </c>
      <c r="E518" s="117">
        <v>20</v>
      </c>
      <c r="F518" s="117">
        <v>8.9</v>
      </c>
      <c r="G518" s="117">
        <v>11.12</v>
      </c>
    </row>
    <row r="519" spans="1:7" x14ac:dyDescent="0.35">
      <c r="A519" s="117" t="s">
        <v>6741</v>
      </c>
      <c r="B519" s="117" t="s">
        <v>6742</v>
      </c>
      <c r="C519" s="117" t="s">
        <v>1370</v>
      </c>
      <c r="D519" s="117">
        <v>2</v>
      </c>
      <c r="E519" s="117">
        <v>65</v>
      </c>
      <c r="F519" s="117">
        <v>8.9</v>
      </c>
      <c r="G519" s="117">
        <v>11.12</v>
      </c>
    </row>
    <row r="520" spans="1:7" x14ac:dyDescent="0.35">
      <c r="A520" s="117" t="s">
        <v>6743</v>
      </c>
      <c r="B520" s="117" t="s">
        <v>6744</v>
      </c>
      <c r="C520" s="117" t="s">
        <v>1370</v>
      </c>
      <c r="D520" s="117">
        <v>2</v>
      </c>
      <c r="E520" s="117">
        <v>55</v>
      </c>
      <c r="F520" s="117">
        <v>8.9</v>
      </c>
      <c r="G520" s="117">
        <v>11.12</v>
      </c>
    </row>
    <row r="521" spans="1:7" x14ac:dyDescent="0.35">
      <c r="A521" s="117" t="s">
        <v>6745</v>
      </c>
      <c r="B521" s="117" t="s">
        <v>6746</v>
      </c>
      <c r="C521" s="117" t="s">
        <v>1370</v>
      </c>
      <c r="D521" s="117">
        <v>2</v>
      </c>
      <c r="E521" s="117">
        <v>55</v>
      </c>
      <c r="F521" s="117">
        <v>8.9</v>
      </c>
      <c r="G521" s="117">
        <v>11.12</v>
      </c>
    </row>
    <row r="522" spans="1:7" x14ac:dyDescent="0.35">
      <c r="A522" s="117" t="s">
        <v>6751</v>
      </c>
      <c r="B522" s="117" t="s">
        <v>6752</v>
      </c>
      <c r="C522" s="117" t="s">
        <v>1370</v>
      </c>
      <c r="D522" s="117">
        <v>2</v>
      </c>
      <c r="E522" s="117">
        <v>65</v>
      </c>
      <c r="F522" s="117">
        <v>8.9</v>
      </c>
      <c r="G522" s="117">
        <v>11.12</v>
      </c>
    </row>
    <row r="523" spans="1:7" x14ac:dyDescent="0.35">
      <c r="A523" s="117" t="s">
        <v>6753</v>
      </c>
      <c r="B523" s="117" t="s">
        <v>6754</v>
      </c>
      <c r="C523" s="117" t="s">
        <v>1370</v>
      </c>
      <c r="D523" s="117">
        <v>2</v>
      </c>
      <c r="E523" s="117">
        <v>60</v>
      </c>
      <c r="F523" s="117">
        <v>8.9</v>
      </c>
      <c r="G523" s="117">
        <v>11.12</v>
      </c>
    </row>
    <row r="524" spans="1:7" x14ac:dyDescent="0.35">
      <c r="A524" s="117" t="s">
        <v>6755</v>
      </c>
      <c r="B524" s="117" t="s">
        <v>6756</v>
      </c>
      <c r="C524" s="117" t="s">
        <v>1370</v>
      </c>
      <c r="D524" s="117">
        <v>2</v>
      </c>
      <c r="E524" s="117">
        <v>65</v>
      </c>
      <c r="F524" s="117">
        <v>8.9</v>
      </c>
      <c r="G524" s="117">
        <v>11.12</v>
      </c>
    </row>
    <row r="525" spans="1:7" x14ac:dyDescent="0.35">
      <c r="A525" s="117" t="s">
        <v>6759</v>
      </c>
      <c r="B525" s="117" t="s">
        <v>6760</v>
      </c>
      <c r="C525" s="117" t="s">
        <v>1370</v>
      </c>
      <c r="D525" s="117">
        <v>2</v>
      </c>
      <c r="E525" s="117">
        <v>60</v>
      </c>
      <c r="F525" s="117">
        <v>8.9</v>
      </c>
      <c r="G525" s="117">
        <v>11.12</v>
      </c>
    </row>
    <row r="526" spans="1:7" x14ac:dyDescent="0.35">
      <c r="A526" s="117" t="s">
        <v>6761</v>
      </c>
      <c r="B526" s="117" t="s">
        <v>6762</v>
      </c>
      <c r="C526" s="117" t="s">
        <v>1370</v>
      </c>
      <c r="D526" s="117">
        <v>1</v>
      </c>
      <c r="E526" s="117">
        <v>80</v>
      </c>
      <c r="F526" s="117">
        <v>8.9</v>
      </c>
      <c r="G526" s="117">
        <v>11.12</v>
      </c>
    </row>
    <row r="527" spans="1:7" x14ac:dyDescent="0.35">
      <c r="A527" s="117" t="s">
        <v>6763</v>
      </c>
      <c r="B527" s="117" t="s">
        <v>6764</v>
      </c>
      <c r="C527" s="117" t="s">
        <v>1370</v>
      </c>
      <c r="D527" s="117">
        <v>1</v>
      </c>
      <c r="E527" s="117">
        <v>60</v>
      </c>
      <c r="F527" s="117">
        <v>8.9</v>
      </c>
      <c r="G527" s="117">
        <v>11.12</v>
      </c>
    </row>
    <row r="528" spans="1:7" x14ac:dyDescent="0.35">
      <c r="A528" s="117" t="s">
        <v>6765</v>
      </c>
      <c r="B528" s="117" t="s">
        <v>6766</v>
      </c>
      <c r="C528" s="117" t="s">
        <v>1370</v>
      </c>
      <c r="D528" s="117">
        <v>1</v>
      </c>
      <c r="E528" s="117">
        <v>30</v>
      </c>
      <c r="F528" s="117">
        <v>8.9</v>
      </c>
      <c r="G528" s="117">
        <v>11.12</v>
      </c>
    </row>
    <row r="529" spans="1:7" x14ac:dyDescent="0.35">
      <c r="A529" s="117" t="s">
        <v>6767</v>
      </c>
      <c r="B529" s="117" t="s">
        <v>6768</v>
      </c>
      <c r="C529" s="117" t="s">
        <v>1370</v>
      </c>
      <c r="D529" s="117">
        <v>1</v>
      </c>
      <c r="E529" s="117">
        <v>60</v>
      </c>
      <c r="F529" s="117">
        <v>8.9</v>
      </c>
      <c r="G529" s="117">
        <v>11.12</v>
      </c>
    </row>
    <row r="530" spans="1:7" x14ac:dyDescent="0.35">
      <c r="A530" s="117" t="s">
        <v>6769</v>
      </c>
      <c r="B530" s="117" t="s">
        <v>6770</v>
      </c>
      <c r="C530" s="117" t="s">
        <v>1370</v>
      </c>
      <c r="D530" s="117">
        <v>1</v>
      </c>
      <c r="E530" s="117">
        <v>60</v>
      </c>
      <c r="F530" s="117">
        <v>8.9</v>
      </c>
      <c r="G530" s="117">
        <v>11.12</v>
      </c>
    </row>
    <row r="531" spans="1:7" x14ac:dyDescent="0.35">
      <c r="A531" s="117" t="s">
        <v>6771</v>
      </c>
      <c r="B531" s="117" t="s">
        <v>6772</v>
      </c>
      <c r="C531" s="117" t="s">
        <v>1370</v>
      </c>
      <c r="D531" s="117">
        <v>1</v>
      </c>
      <c r="E531" s="117">
        <v>40</v>
      </c>
      <c r="F531" s="117">
        <v>8.9</v>
      </c>
      <c r="G531" s="117">
        <v>11.12</v>
      </c>
    </row>
    <row r="532" spans="1:7" x14ac:dyDescent="0.35">
      <c r="A532" s="117" t="s">
        <v>6773</v>
      </c>
      <c r="B532" s="117" t="s">
        <v>6774</v>
      </c>
      <c r="C532" s="117" t="s">
        <v>1370</v>
      </c>
      <c r="D532" s="117">
        <v>1</v>
      </c>
      <c r="E532" s="117">
        <v>60</v>
      </c>
      <c r="F532" s="117">
        <v>8.9</v>
      </c>
      <c r="G532" s="117">
        <v>11.12</v>
      </c>
    </row>
    <row r="533" spans="1:7" x14ac:dyDescent="0.35">
      <c r="A533" s="117" t="s">
        <v>6775</v>
      </c>
      <c r="B533" s="117" t="s">
        <v>6776</v>
      </c>
      <c r="C533" s="117" t="s">
        <v>1370</v>
      </c>
      <c r="D533" s="117">
        <v>3</v>
      </c>
      <c r="E533" s="117">
        <v>25</v>
      </c>
      <c r="F533" s="117">
        <v>8.9</v>
      </c>
      <c r="G533" s="117">
        <v>11.12</v>
      </c>
    </row>
    <row r="534" spans="1:7" x14ac:dyDescent="0.35">
      <c r="A534" s="117" t="s">
        <v>6785</v>
      </c>
      <c r="B534" s="117" t="s">
        <v>6786</v>
      </c>
      <c r="C534" s="117" t="s">
        <v>117</v>
      </c>
      <c r="D534" s="117">
        <v>1</v>
      </c>
      <c r="E534" s="117">
        <v>7</v>
      </c>
      <c r="F534" s="117">
        <v>8.23</v>
      </c>
      <c r="G534" s="117">
        <v>10.220000000000001</v>
      </c>
    </row>
    <row r="535" spans="1:7" x14ac:dyDescent="0.35">
      <c r="A535" s="117" t="s">
        <v>6787</v>
      </c>
      <c r="B535" s="117" t="s">
        <v>6788</v>
      </c>
      <c r="C535" s="117" t="s">
        <v>117</v>
      </c>
      <c r="D535" s="117">
        <v>1</v>
      </c>
      <c r="E535" s="117">
        <v>18</v>
      </c>
      <c r="F535" s="117">
        <v>8.23</v>
      </c>
      <c r="G535" s="117">
        <v>10.220000000000001</v>
      </c>
    </row>
    <row r="536" spans="1:7" x14ac:dyDescent="0.35">
      <c r="A536" s="117" t="s">
        <v>6789</v>
      </c>
      <c r="B536" s="117" t="s">
        <v>6790</v>
      </c>
      <c r="C536" s="117" t="s">
        <v>117</v>
      </c>
      <c r="D536" s="117">
        <v>1</v>
      </c>
      <c r="E536" s="117">
        <v>20</v>
      </c>
      <c r="F536" s="117">
        <v>8.23</v>
      </c>
      <c r="G536" s="117">
        <v>10.220000000000001</v>
      </c>
    </row>
    <row r="537" spans="1:7" x14ac:dyDescent="0.35">
      <c r="A537" s="117" t="s">
        <v>6791</v>
      </c>
      <c r="B537" s="117" t="s">
        <v>6792</v>
      </c>
      <c r="C537" s="117" t="s">
        <v>117</v>
      </c>
      <c r="D537" s="117">
        <v>3</v>
      </c>
      <c r="E537" s="117">
        <v>40</v>
      </c>
      <c r="F537" s="117">
        <v>8.23</v>
      </c>
      <c r="G537" s="117">
        <v>10.220000000000001</v>
      </c>
    </row>
    <row r="538" spans="1:7" x14ac:dyDescent="0.35">
      <c r="A538" s="117" t="s">
        <v>6793</v>
      </c>
      <c r="B538" s="117" t="s">
        <v>6794</v>
      </c>
      <c r="C538" s="117" t="s">
        <v>117</v>
      </c>
      <c r="D538" s="117">
        <v>1</v>
      </c>
      <c r="E538" s="117">
        <v>6</v>
      </c>
      <c r="F538" s="117">
        <v>8.23</v>
      </c>
      <c r="G538" s="117">
        <v>10.220000000000001</v>
      </c>
    </row>
    <row r="539" spans="1:7" x14ac:dyDescent="0.35">
      <c r="A539" s="117" t="s">
        <v>6797</v>
      </c>
      <c r="B539" s="117" t="s">
        <v>6798</v>
      </c>
      <c r="C539" s="117" t="s">
        <v>117</v>
      </c>
      <c r="D539" s="117">
        <v>1</v>
      </c>
      <c r="E539" s="117">
        <v>28</v>
      </c>
      <c r="F539" s="117">
        <v>8.23</v>
      </c>
      <c r="G539" s="117">
        <v>10.220000000000001</v>
      </c>
    </row>
    <row r="540" spans="1:7" x14ac:dyDescent="0.35">
      <c r="A540" s="117" t="s">
        <v>6799</v>
      </c>
      <c r="B540" s="117" t="s">
        <v>6800</v>
      </c>
      <c r="C540" s="117" t="s">
        <v>117</v>
      </c>
      <c r="D540" s="117">
        <v>1</v>
      </c>
      <c r="E540" s="117">
        <v>18</v>
      </c>
      <c r="F540" s="117">
        <v>8.23</v>
      </c>
      <c r="G540" s="117">
        <v>10.220000000000001</v>
      </c>
    </row>
    <row r="541" spans="1:7" x14ac:dyDescent="0.35">
      <c r="A541" s="117" t="s">
        <v>6801</v>
      </c>
      <c r="B541" s="117" t="s">
        <v>6802</v>
      </c>
      <c r="C541" s="117" t="s">
        <v>117</v>
      </c>
      <c r="D541" s="117">
        <v>1</v>
      </c>
      <c r="E541" s="117">
        <v>30</v>
      </c>
      <c r="F541" s="117">
        <v>8.23</v>
      </c>
      <c r="G541" s="117">
        <v>10.220000000000001</v>
      </c>
    </row>
    <row r="542" spans="1:7" x14ac:dyDescent="0.35">
      <c r="A542" s="117" t="s">
        <v>6803</v>
      </c>
      <c r="B542" s="117" t="s">
        <v>6804</v>
      </c>
      <c r="C542" s="117" t="s">
        <v>117</v>
      </c>
      <c r="D542" s="117">
        <v>1</v>
      </c>
      <c r="E542" s="117">
        <v>50</v>
      </c>
      <c r="F542" s="117">
        <v>8.23</v>
      </c>
      <c r="G542" s="117">
        <v>10.220000000000001</v>
      </c>
    </row>
    <row r="543" spans="1:7" x14ac:dyDescent="0.35">
      <c r="A543" s="117" t="s">
        <v>6805</v>
      </c>
      <c r="B543" s="117" t="s">
        <v>6806</v>
      </c>
      <c r="C543" s="117" t="s">
        <v>117</v>
      </c>
      <c r="D543" s="117">
        <v>1</v>
      </c>
      <c r="E543" s="117">
        <v>8</v>
      </c>
      <c r="F543" s="117">
        <v>8.23</v>
      </c>
      <c r="G543" s="117">
        <v>10.220000000000001</v>
      </c>
    </row>
    <row r="544" spans="1:7" x14ac:dyDescent="0.35">
      <c r="A544" s="117" t="s">
        <v>6807</v>
      </c>
      <c r="B544" s="117" t="s">
        <v>6808</v>
      </c>
      <c r="C544" s="117" t="s">
        <v>117</v>
      </c>
      <c r="D544" s="117">
        <v>1</v>
      </c>
      <c r="E544" s="117">
        <v>38</v>
      </c>
      <c r="F544" s="117">
        <v>8.23</v>
      </c>
      <c r="G544" s="117">
        <v>10.220000000000001</v>
      </c>
    </row>
    <row r="545" spans="1:7" x14ac:dyDescent="0.35">
      <c r="A545" s="117" t="s">
        <v>6809</v>
      </c>
      <c r="B545" s="117" t="s">
        <v>6810</v>
      </c>
      <c r="C545" s="117" t="s">
        <v>117</v>
      </c>
      <c r="D545" s="117">
        <v>1</v>
      </c>
      <c r="E545" s="117">
        <v>12</v>
      </c>
      <c r="F545" s="117">
        <v>8.23</v>
      </c>
      <c r="G545" s="117">
        <v>10.220000000000001</v>
      </c>
    </row>
    <row r="546" spans="1:7" x14ac:dyDescent="0.35">
      <c r="A546" s="117" t="s">
        <v>6811</v>
      </c>
      <c r="B546" s="117" t="s">
        <v>6812</v>
      </c>
      <c r="C546" s="117" t="s">
        <v>117</v>
      </c>
      <c r="D546" s="117">
        <v>1</v>
      </c>
      <c r="E546" s="117">
        <v>30</v>
      </c>
      <c r="F546" s="117">
        <v>8.23</v>
      </c>
      <c r="G546" s="117">
        <v>10.220000000000001</v>
      </c>
    </row>
    <row r="547" spans="1:7" x14ac:dyDescent="0.35">
      <c r="A547" s="117" t="s">
        <v>6813</v>
      </c>
      <c r="B547" s="117" t="s">
        <v>6814</v>
      </c>
      <c r="C547" s="117" t="s">
        <v>117</v>
      </c>
      <c r="D547" s="117">
        <v>1</v>
      </c>
      <c r="E547" s="117">
        <v>50</v>
      </c>
      <c r="F547" s="117">
        <v>8.23</v>
      </c>
      <c r="G547" s="117">
        <v>10.220000000000001</v>
      </c>
    </row>
    <row r="548" spans="1:7" x14ac:dyDescent="0.35">
      <c r="A548" s="117" t="s">
        <v>6815</v>
      </c>
      <c r="B548" s="117" t="s">
        <v>6816</v>
      </c>
      <c r="C548" s="117" t="s">
        <v>117</v>
      </c>
      <c r="D548" s="117">
        <v>2</v>
      </c>
      <c r="E548" s="117">
        <v>20</v>
      </c>
      <c r="F548" s="117">
        <v>8.23</v>
      </c>
      <c r="G548" s="117">
        <v>10.220000000000001</v>
      </c>
    </row>
    <row r="549" spans="1:7" x14ac:dyDescent="0.35">
      <c r="A549" s="117" t="s">
        <v>6819</v>
      </c>
      <c r="B549" s="117" t="s">
        <v>6820</v>
      </c>
      <c r="C549" s="117" t="s">
        <v>117</v>
      </c>
      <c r="D549" s="117">
        <v>3</v>
      </c>
      <c r="E549" s="117">
        <v>60</v>
      </c>
      <c r="F549" s="117">
        <v>8.23</v>
      </c>
      <c r="G549" s="117">
        <v>10.220000000000001</v>
      </c>
    </row>
    <row r="550" spans="1:7" x14ac:dyDescent="0.35">
      <c r="A550" s="117" t="s">
        <v>6823</v>
      </c>
      <c r="B550" s="117" t="s">
        <v>6824</v>
      </c>
      <c r="C550" s="117" t="s">
        <v>117</v>
      </c>
      <c r="D550" s="117">
        <v>2</v>
      </c>
      <c r="E550" s="117">
        <v>50</v>
      </c>
      <c r="F550" s="117">
        <v>8.23</v>
      </c>
      <c r="G550" s="117">
        <v>10.220000000000001</v>
      </c>
    </row>
    <row r="551" spans="1:7" x14ac:dyDescent="0.35">
      <c r="A551" s="117" t="s">
        <v>6829</v>
      </c>
      <c r="B551" s="117" t="s">
        <v>6830</v>
      </c>
      <c r="C551" s="117" t="s">
        <v>117</v>
      </c>
      <c r="D551" s="117">
        <v>3</v>
      </c>
      <c r="E551" s="117">
        <v>80</v>
      </c>
      <c r="F551" s="117">
        <v>8.23</v>
      </c>
      <c r="G551" s="117">
        <v>10.220000000000001</v>
      </c>
    </row>
    <row r="552" spans="1:7" x14ac:dyDescent="0.35">
      <c r="A552" s="117" t="s">
        <v>6831</v>
      </c>
      <c r="B552" s="117" t="s">
        <v>6832</v>
      </c>
      <c r="C552" s="117" t="s">
        <v>117</v>
      </c>
      <c r="D552" s="117">
        <v>3</v>
      </c>
      <c r="E552" s="117">
        <v>20</v>
      </c>
      <c r="F552" s="117">
        <v>8.23</v>
      </c>
      <c r="G552" s="117">
        <v>10.220000000000001</v>
      </c>
    </row>
    <row r="553" spans="1:7" x14ac:dyDescent="0.35">
      <c r="A553" s="117" t="s">
        <v>6833</v>
      </c>
      <c r="B553" s="117" t="s">
        <v>6834</v>
      </c>
      <c r="C553" s="117" t="s">
        <v>117</v>
      </c>
      <c r="D553" s="117">
        <v>3</v>
      </c>
      <c r="E553" s="117">
        <v>20</v>
      </c>
      <c r="F553" s="117">
        <v>8.23</v>
      </c>
      <c r="G553" s="117">
        <v>10.220000000000001</v>
      </c>
    </row>
    <row r="554" spans="1:7" x14ac:dyDescent="0.35">
      <c r="A554" s="117" t="s">
        <v>6835</v>
      </c>
      <c r="B554" s="117" t="s">
        <v>6836</v>
      </c>
      <c r="C554" s="117" t="s">
        <v>117</v>
      </c>
      <c r="D554" s="117">
        <v>3</v>
      </c>
      <c r="E554" s="117">
        <v>40</v>
      </c>
      <c r="F554" s="117">
        <v>8.23</v>
      </c>
      <c r="G554" s="117">
        <v>10.220000000000001</v>
      </c>
    </row>
    <row r="555" spans="1:7" x14ac:dyDescent="0.35">
      <c r="A555" s="117" t="s">
        <v>6837</v>
      </c>
      <c r="B555" s="117" t="s">
        <v>6838</v>
      </c>
      <c r="C555" s="117" t="s">
        <v>117</v>
      </c>
      <c r="D555" s="117">
        <v>3</v>
      </c>
      <c r="E555" s="117">
        <v>40</v>
      </c>
      <c r="F555" s="117">
        <v>8.23</v>
      </c>
      <c r="G555" s="117">
        <v>10.220000000000001</v>
      </c>
    </row>
    <row r="556" spans="1:7" x14ac:dyDescent="0.35">
      <c r="A556" s="117" t="s">
        <v>6841</v>
      </c>
      <c r="B556" s="117" t="s">
        <v>6842</v>
      </c>
      <c r="C556" s="117" t="s">
        <v>117</v>
      </c>
      <c r="D556" s="117">
        <v>2</v>
      </c>
      <c r="E556" s="117">
        <v>20</v>
      </c>
      <c r="F556" s="117">
        <v>8.23</v>
      </c>
      <c r="G556" s="117">
        <v>10.220000000000001</v>
      </c>
    </row>
    <row r="557" spans="1:7" x14ac:dyDescent="0.35">
      <c r="A557" s="117" t="s">
        <v>6843</v>
      </c>
      <c r="B557" s="117" t="s">
        <v>6844</v>
      </c>
      <c r="C557" s="117" t="s">
        <v>117</v>
      </c>
      <c r="D557" s="117">
        <v>3</v>
      </c>
      <c r="E557" s="117">
        <v>62</v>
      </c>
      <c r="F557" s="117">
        <v>8.23</v>
      </c>
      <c r="G557" s="117">
        <v>10.220000000000001</v>
      </c>
    </row>
    <row r="558" spans="1:7" x14ac:dyDescent="0.35">
      <c r="A558" s="117" t="s">
        <v>6845</v>
      </c>
      <c r="B558" s="117" t="s">
        <v>6846</v>
      </c>
      <c r="C558" s="117" t="s">
        <v>117</v>
      </c>
      <c r="D558" s="117">
        <v>1</v>
      </c>
      <c r="E558" s="117">
        <v>65</v>
      </c>
      <c r="F558" s="117">
        <v>8.23</v>
      </c>
      <c r="G558" s="117">
        <v>10.220000000000001</v>
      </c>
    </row>
    <row r="559" spans="1:7" x14ac:dyDescent="0.35">
      <c r="A559" s="117" t="s">
        <v>6847</v>
      </c>
      <c r="B559" s="117" t="s">
        <v>6848</v>
      </c>
      <c r="C559" s="117" t="s">
        <v>117</v>
      </c>
      <c r="D559" s="117">
        <v>3</v>
      </c>
      <c r="E559" s="117">
        <v>70</v>
      </c>
      <c r="F559" s="117">
        <v>8.23</v>
      </c>
      <c r="G559" s="117">
        <v>10.220000000000001</v>
      </c>
    </row>
    <row r="560" spans="1:7" x14ac:dyDescent="0.35">
      <c r="A560" s="117" t="s">
        <v>6849</v>
      </c>
      <c r="B560" s="117" t="s">
        <v>6850</v>
      </c>
      <c r="C560" s="117" t="s">
        <v>117</v>
      </c>
      <c r="D560" s="117">
        <v>3</v>
      </c>
      <c r="E560" s="117">
        <v>60</v>
      </c>
      <c r="F560" s="117">
        <v>8.23</v>
      </c>
      <c r="G560" s="117">
        <v>10.220000000000001</v>
      </c>
    </row>
    <row r="561" spans="1:7" x14ac:dyDescent="0.35">
      <c r="A561" s="117" t="s">
        <v>6861</v>
      </c>
      <c r="B561" s="117" t="s">
        <v>6862</v>
      </c>
      <c r="C561" s="117" t="s">
        <v>117</v>
      </c>
      <c r="D561" s="117">
        <v>1</v>
      </c>
      <c r="E561" s="117">
        <v>50</v>
      </c>
      <c r="F561" s="117">
        <v>8.23</v>
      </c>
      <c r="G561" s="117">
        <v>10.220000000000001</v>
      </c>
    </row>
    <row r="562" spans="1:7" x14ac:dyDescent="0.35">
      <c r="A562" s="117" t="s">
        <v>6863</v>
      </c>
      <c r="B562" s="117" t="s">
        <v>6864</v>
      </c>
      <c r="C562" s="117" t="s">
        <v>117</v>
      </c>
      <c r="D562" s="117">
        <v>3</v>
      </c>
      <c r="E562" s="117">
        <v>15</v>
      </c>
      <c r="F562" s="117">
        <v>8.23</v>
      </c>
      <c r="G562" s="117">
        <v>10.220000000000001</v>
      </c>
    </row>
    <row r="563" spans="1:7" x14ac:dyDescent="0.35">
      <c r="A563" s="117" t="s">
        <v>6865</v>
      </c>
      <c r="B563" s="117" t="s">
        <v>6866</v>
      </c>
      <c r="C563" s="117" t="s">
        <v>117</v>
      </c>
      <c r="D563" s="117">
        <v>2</v>
      </c>
      <c r="E563" s="117">
        <v>30</v>
      </c>
      <c r="F563" s="117">
        <v>8.23</v>
      </c>
      <c r="G563" s="117">
        <v>10.220000000000001</v>
      </c>
    </row>
    <row r="564" spans="1:7" x14ac:dyDescent="0.35">
      <c r="A564" s="117" t="s">
        <v>6867</v>
      </c>
      <c r="B564" s="117" t="s">
        <v>6868</v>
      </c>
      <c r="C564" s="117" t="s">
        <v>117</v>
      </c>
      <c r="D564" s="117">
        <v>3</v>
      </c>
      <c r="E564" s="117">
        <v>35</v>
      </c>
      <c r="F564" s="117">
        <v>8.23</v>
      </c>
      <c r="G564" s="117">
        <v>10.220000000000001</v>
      </c>
    </row>
    <row r="565" spans="1:7" x14ac:dyDescent="0.35">
      <c r="A565" s="117" t="s">
        <v>6869</v>
      </c>
      <c r="B565" s="117" t="s">
        <v>6870</v>
      </c>
      <c r="C565" s="117" t="s">
        <v>117</v>
      </c>
      <c r="D565" s="117">
        <v>3</v>
      </c>
      <c r="E565" s="117">
        <v>30</v>
      </c>
      <c r="F565" s="117">
        <v>8.23</v>
      </c>
      <c r="G565" s="117">
        <v>10.220000000000001</v>
      </c>
    </row>
    <row r="566" spans="1:7" x14ac:dyDescent="0.35">
      <c r="A566" s="117" t="s">
        <v>6871</v>
      </c>
      <c r="B566" s="117" t="s">
        <v>6872</v>
      </c>
      <c r="C566" s="117" t="s">
        <v>117</v>
      </c>
      <c r="D566" s="117">
        <v>1</v>
      </c>
      <c r="E566" s="117">
        <v>80</v>
      </c>
      <c r="F566" s="117">
        <v>8.23</v>
      </c>
      <c r="G566" s="117">
        <v>10.220000000000001</v>
      </c>
    </row>
    <row r="567" spans="1:7" x14ac:dyDescent="0.35">
      <c r="A567" s="117" t="s">
        <v>6879</v>
      </c>
      <c r="B567" s="117" t="s">
        <v>6880</v>
      </c>
      <c r="C567" s="117" t="s">
        <v>117</v>
      </c>
      <c r="D567" s="117">
        <v>1</v>
      </c>
      <c r="E567" s="117">
        <v>70</v>
      </c>
      <c r="F567" s="117">
        <v>8.23</v>
      </c>
      <c r="G567" s="117">
        <v>10.220000000000001</v>
      </c>
    </row>
    <row r="568" spans="1:7" x14ac:dyDescent="0.35">
      <c r="A568" s="117" t="s">
        <v>6891</v>
      </c>
      <c r="B568" s="117" t="s">
        <v>6892</v>
      </c>
      <c r="C568" s="117" t="s">
        <v>117</v>
      </c>
      <c r="D568" s="117">
        <v>2</v>
      </c>
      <c r="E568" s="117">
        <v>15</v>
      </c>
      <c r="F568" s="117">
        <v>8.23</v>
      </c>
      <c r="G568" s="117">
        <v>10.220000000000001</v>
      </c>
    </row>
    <row r="569" spans="1:7" x14ac:dyDescent="0.35">
      <c r="A569" s="117" t="s">
        <v>6895</v>
      </c>
      <c r="B569" s="117" t="s">
        <v>6896</v>
      </c>
      <c r="C569" s="117" t="s">
        <v>117</v>
      </c>
      <c r="D569" s="117">
        <v>2</v>
      </c>
      <c r="E569" s="117">
        <v>40</v>
      </c>
      <c r="F569" s="117">
        <v>8.23</v>
      </c>
      <c r="G569" s="117">
        <v>10.220000000000001</v>
      </c>
    </row>
    <row r="570" spans="1:7" x14ac:dyDescent="0.35">
      <c r="A570" s="117" t="s">
        <v>6909</v>
      </c>
      <c r="B570" s="117" t="s">
        <v>6910</v>
      </c>
      <c r="C570" s="117" t="s">
        <v>117</v>
      </c>
      <c r="D570" s="117">
        <v>2</v>
      </c>
      <c r="E570" s="117">
        <v>30</v>
      </c>
      <c r="F570" s="117">
        <v>8.23</v>
      </c>
      <c r="G570" s="117">
        <v>10.220000000000001</v>
      </c>
    </row>
    <row r="571" spans="1:7" x14ac:dyDescent="0.35">
      <c r="A571" s="117" t="s">
        <v>6911</v>
      </c>
      <c r="B571" s="117" t="s">
        <v>6912</v>
      </c>
      <c r="C571" s="117" t="s">
        <v>117</v>
      </c>
      <c r="D571" s="117">
        <v>2</v>
      </c>
      <c r="E571" s="117">
        <v>8</v>
      </c>
      <c r="F571" s="117">
        <v>8.23</v>
      </c>
      <c r="G571" s="117">
        <v>10.220000000000001</v>
      </c>
    </row>
    <row r="572" spans="1:7" x14ac:dyDescent="0.35">
      <c r="A572" s="117" t="s">
        <v>6913</v>
      </c>
      <c r="B572" s="117" t="s">
        <v>6914</v>
      </c>
      <c r="C572" s="117" t="s">
        <v>117</v>
      </c>
      <c r="D572" s="117">
        <v>1</v>
      </c>
      <c r="E572" s="117">
        <v>8</v>
      </c>
      <c r="F572" s="117">
        <v>8.23</v>
      </c>
      <c r="G572" s="117">
        <v>10.220000000000001</v>
      </c>
    </row>
    <row r="573" spans="1:7" x14ac:dyDescent="0.35">
      <c r="A573" s="117" t="s">
        <v>6915</v>
      </c>
      <c r="B573" s="117" t="s">
        <v>6916</v>
      </c>
      <c r="C573" s="117" t="s">
        <v>117</v>
      </c>
      <c r="D573" s="117">
        <v>2</v>
      </c>
      <c r="E573" s="117">
        <v>65</v>
      </c>
      <c r="F573" s="117">
        <v>8.23</v>
      </c>
      <c r="G573" s="117">
        <v>10.220000000000001</v>
      </c>
    </row>
    <row r="574" spans="1:7" x14ac:dyDescent="0.35">
      <c r="A574" s="117" t="s">
        <v>6917</v>
      </c>
      <c r="B574" s="117" t="s">
        <v>6918</v>
      </c>
      <c r="C574" s="117" t="s">
        <v>117</v>
      </c>
      <c r="D574" s="117">
        <v>2</v>
      </c>
      <c r="E574" s="117">
        <v>65</v>
      </c>
      <c r="F574" s="117">
        <v>8.23</v>
      </c>
      <c r="G574" s="117">
        <v>10.220000000000001</v>
      </c>
    </row>
    <row r="575" spans="1:7" x14ac:dyDescent="0.35">
      <c r="A575" s="117" t="s">
        <v>6919</v>
      </c>
      <c r="B575" s="117" t="s">
        <v>6920</v>
      </c>
      <c r="C575" s="117" t="s">
        <v>117</v>
      </c>
      <c r="D575" s="117">
        <v>1</v>
      </c>
      <c r="E575" s="117">
        <v>30</v>
      </c>
      <c r="F575" s="117">
        <v>8.23</v>
      </c>
      <c r="G575" s="117">
        <v>10.220000000000001</v>
      </c>
    </row>
    <row r="576" spans="1:7" x14ac:dyDescent="0.35">
      <c r="A576" s="117" t="s">
        <v>6923</v>
      </c>
      <c r="B576" s="117" t="s">
        <v>6924</v>
      </c>
      <c r="C576" s="117" t="s">
        <v>117</v>
      </c>
      <c r="D576" s="117">
        <v>2</v>
      </c>
      <c r="E576" s="117">
        <v>64</v>
      </c>
      <c r="F576" s="117">
        <v>8.23</v>
      </c>
      <c r="G576" s="117">
        <v>10.220000000000001</v>
      </c>
    </row>
    <row r="577" spans="1:7" x14ac:dyDescent="0.35">
      <c r="A577" s="117" t="s">
        <v>6927</v>
      </c>
      <c r="B577" s="117" t="s">
        <v>6928</v>
      </c>
      <c r="C577" s="117" t="s">
        <v>117</v>
      </c>
      <c r="D577" s="117">
        <v>2</v>
      </c>
      <c r="E577" s="117">
        <v>30</v>
      </c>
      <c r="F577" s="117">
        <v>8.23</v>
      </c>
      <c r="G577" s="117">
        <v>10.220000000000001</v>
      </c>
    </row>
    <row r="578" spans="1:7" x14ac:dyDescent="0.35">
      <c r="A578" s="117" t="s">
        <v>6929</v>
      </c>
      <c r="B578" s="117" t="s">
        <v>6930</v>
      </c>
      <c r="C578" s="117" t="s">
        <v>117</v>
      </c>
      <c r="D578" s="117">
        <v>2</v>
      </c>
      <c r="E578" s="117">
        <v>30</v>
      </c>
      <c r="F578" s="117">
        <v>8.23</v>
      </c>
      <c r="G578" s="117">
        <v>10.220000000000001</v>
      </c>
    </row>
    <row r="579" spans="1:7" x14ac:dyDescent="0.35">
      <c r="A579" s="117" t="s">
        <v>6937</v>
      </c>
      <c r="B579" s="117" t="s">
        <v>6938</v>
      </c>
      <c r="C579" s="117" t="s">
        <v>117</v>
      </c>
      <c r="D579" s="117">
        <v>2</v>
      </c>
      <c r="E579" s="117">
        <v>30</v>
      </c>
      <c r="F579" s="117">
        <v>8.23</v>
      </c>
      <c r="G579" s="117">
        <v>10.220000000000001</v>
      </c>
    </row>
    <row r="580" spans="1:7" x14ac:dyDescent="0.35">
      <c r="A580" s="117" t="s">
        <v>6943</v>
      </c>
      <c r="B580" s="117" t="s">
        <v>6944</v>
      </c>
      <c r="C580" s="117" t="s">
        <v>117</v>
      </c>
      <c r="D580" s="117">
        <v>3</v>
      </c>
      <c r="E580" s="117">
        <v>65</v>
      </c>
      <c r="F580" s="117">
        <v>8.23</v>
      </c>
      <c r="G580" s="117">
        <v>10.220000000000001</v>
      </c>
    </row>
    <row r="581" spans="1:7" x14ac:dyDescent="0.35">
      <c r="A581" s="117" t="s">
        <v>6945</v>
      </c>
      <c r="B581" s="117" t="s">
        <v>6946</v>
      </c>
      <c r="C581" s="117" t="s">
        <v>117</v>
      </c>
      <c r="D581" s="117">
        <v>3</v>
      </c>
      <c r="E581" s="117">
        <v>80</v>
      </c>
      <c r="F581" s="117">
        <v>8.23</v>
      </c>
      <c r="G581" s="117">
        <v>10.220000000000001</v>
      </c>
    </row>
    <row r="582" spans="1:7" x14ac:dyDescent="0.35">
      <c r="A582" s="117" t="s">
        <v>6947</v>
      </c>
      <c r="B582" s="117" t="s">
        <v>6948</v>
      </c>
      <c r="C582" s="117" t="s">
        <v>117</v>
      </c>
      <c r="D582" s="117">
        <v>3</v>
      </c>
      <c r="E582" s="117">
        <v>50</v>
      </c>
      <c r="F582" s="117">
        <v>8.23</v>
      </c>
      <c r="G582" s="117">
        <v>10.220000000000001</v>
      </c>
    </row>
    <row r="583" spans="1:7" x14ac:dyDescent="0.35">
      <c r="A583" s="117" t="s">
        <v>6949</v>
      </c>
      <c r="B583" s="117" t="s">
        <v>6950</v>
      </c>
      <c r="C583" s="117" t="s">
        <v>117</v>
      </c>
      <c r="D583" s="117">
        <v>2</v>
      </c>
      <c r="E583" s="117">
        <v>15</v>
      </c>
      <c r="F583" s="117">
        <v>8.23</v>
      </c>
      <c r="G583" s="117">
        <v>10.220000000000001</v>
      </c>
    </row>
    <row r="584" spans="1:7" x14ac:dyDescent="0.35">
      <c r="A584" s="117" t="s">
        <v>6951</v>
      </c>
      <c r="B584" s="117" t="s">
        <v>6952</v>
      </c>
      <c r="C584" s="117" t="s">
        <v>117</v>
      </c>
      <c r="D584" s="117">
        <v>3</v>
      </c>
      <c r="E584" s="117">
        <v>15</v>
      </c>
      <c r="F584" s="117">
        <v>8.23</v>
      </c>
      <c r="G584" s="117">
        <v>10.220000000000001</v>
      </c>
    </row>
    <row r="585" spans="1:7" x14ac:dyDescent="0.35">
      <c r="A585" s="117" t="s">
        <v>6953</v>
      </c>
      <c r="B585" s="117" t="s">
        <v>6954</v>
      </c>
      <c r="C585" s="117" t="s">
        <v>117</v>
      </c>
      <c r="D585" s="117">
        <v>3</v>
      </c>
      <c r="E585" s="117">
        <v>40</v>
      </c>
      <c r="F585" s="117">
        <v>8.23</v>
      </c>
      <c r="G585" s="117">
        <v>10.220000000000001</v>
      </c>
    </row>
    <row r="586" spans="1:7" x14ac:dyDescent="0.35">
      <c r="A586" s="117" t="s">
        <v>6955</v>
      </c>
      <c r="B586" s="117" t="s">
        <v>6956</v>
      </c>
      <c r="C586" s="117" t="s">
        <v>117</v>
      </c>
      <c r="D586" s="117">
        <v>3</v>
      </c>
      <c r="E586" s="117">
        <v>50</v>
      </c>
      <c r="F586" s="117">
        <v>8.23</v>
      </c>
      <c r="G586" s="117">
        <v>10.220000000000001</v>
      </c>
    </row>
    <row r="587" spans="1:7" x14ac:dyDescent="0.35">
      <c r="A587" s="117" t="s">
        <v>6959</v>
      </c>
      <c r="B587" s="117" t="s">
        <v>6960</v>
      </c>
      <c r="C587" s="117" t="s">
        <v>117</v>
      </c>
      <c r="D587" s="117">
        <v>2</v>
      </c>
      <c r="E587" s="117">
        <v>50</v>
      </c>
      <c r="F587" s="117">
        <v>8.23</v>
      </c>
      <c r="G587" s="117">
        <v>10.220000000000001</v>
      </c>
    </row>
    <row r="588" spans="1:7" x14ac:dyDescent="0.35">
      <c r="A588" s="117" t="s">
        <v>6965</v>
      </c>
      <c r="B588" s="117" t="s">
        <v>6966</v>
      </c>
      <c r="C588" s="117" t="s">
        <v>117</v>
      </c>
      <c r="D588" s="117">
        <v>3</v>
      </c>
      <c r="E588" s="117">
        <v>55</v>
      </c>
      <c r="F588" s="117">
        <v>8.23</v>
      </c>
      <c r="G588" s="117">
        <v>10.220000000000001</v>
      </c>
    </row>
    <row r="589" spans="1:7" x14ac:dyDescent="0.35">
      <c r="A589" s="117" t="s">
        <v>6967</v>
      </c>
      <c r="B589" s="117" t="s">
        <v>6968</v>
      </c>
      <c r="C589" s="117" t="s">
        <v>117</v>
      </c>
      <c r="D589" s="117">
        <v>1</v>
      </c>
      <c r="E589" s="117">
        <v>60</v>
      </c>
      <c r="F589" s="117">
        <v>8.23</v>
      </c>
      <c r="G589" s="117">
        <v>10.220000000000001</v>
      </c>
    </row>
    <row r="590" spans="1:7" x14ac:dyDescent="0.35">
      <c r="A590" s="117" t="s">
        <v>6969</v>
      </c>
      <c r="B590" s="117" t="s">
        <v>6970</v>
      </c>
      <c r="C590" s="117" t="s">
        <v>117</v>
      </c>
      <c r="D590" s="117">
        <v>3</v>
      </c>
      <c r="E590" s="117">
        <v>32</v>
      </c>
      <c r="F590" s="117">
        <v>8.23</v>
      </c>
      <c r="G590" s="117">
        <v>10.220000000000001</v>
      </c>
    </row>
    <row r="591" spans="1:7" x14ac:dyDescent="0.35">
      <c r="A591" s="117" t="s">
        <v>6971</v>
      </c>
      <c r="B591" s="117" t="s">
        <v>6972</v>
      </c>
      <c r="C591" s="117" t="s">
        <v>117</v>
      </c>
      <c r="D591" s="117">
        <v>3</v>
      </c>
      <c r="E591" s="117">
        <v>32</v>
      </c>
      <c r="F591" s="117">
        <v>8.23</v>
      </c>
      <c r="G591" s="117">
        <v>10.220000000000001</v>
      </c>
    </row>
    <row r="592" spans="1:7" x14ac:dyDescent="0.35">
      <c r="A592" s="117" t="s">
        <v>6985</v>
      </c>
      <c r="B592" s="117" t="s">
        <v>6986</v>
      </c>
      <c r="C592" s="117" t="s">
        <v>117</v>
      </c>
      <c r="D592" s="117">
        <v>2</v>
      </c>
      <c r="E592" s="117">
        <v>60</v>
      </c>
      <c r="F592" s="117">
        <v>8.23</v>
      </c>
      <c r="G592" s="117">
        <v>10.220000000000001</v>
      </c>
    </row>
    <row r="593" spans="1:7" x14ac:dyDescent="0.35">
      <c r="A593" s="117" t="s">
        <v>7003</v>
      </c>
      <c r="B593" s="117" t="s">
        <v>7004</v>
      </c>
      <c r="C593" s="117" t="s">
        <v>117</v>
      </c>
      <c r="D593" s="117">
        <v>1</v>
      </c>
      <c r="E593" s="117">
        <v>60</v>
      </c>
      <c r="F593" s="117">
        <v>8.23</v>
      </c>
      <c r="G593" s="117">
        <v>10.220000000000001</v>
      </c>
    </row>
    <row r="594" spans="1:7" x14ac:dyDescent="0.35">
      <c r="A594" s="117" t="s">
        <v>7025</v>
      </c>
      <c r="B594" s="117" t="s">
        <v>7026</v>
      </c>
      <c r="C594" s="117" t="s">
        <v>117</v>
      </c>
      <c r="D594" s="117">
        <v>3</v>
      </c>
      <c r="E594" s="117">
        <v>80</v>
      </c>
      <c r="F594" s="117">
        <v>8.23</v>
      </c>
      <c r="G594" s="117">
        <v>10.220000000000001</v>
      </c>
    </row>
    <row r="595" spans="1:7" x14ac:dyDescent="0.35">
      <c r="A595" s="117" t="s">
        <v>7033</v>
      </c>
      <c r="B595" s="117" t="s">
        <v>7034</v>
      </c>
      <c r="C595" s="117" t="s">
        <v>117</v>
      </c>
      <c r="D595" s="117">
        <v>2</v>
      </c>
      <c r="E595" s="117">
        <v>40</v>
      </c>
      <c r="F595" s="117">
        <v>8.23</v>
      </c>
      <c r="G595" s="117">
        <v>10.220000000000001</v>
      </c>
    </row>
    <row r="596" spans="1:7" x14ac:dyDescent="0.35">
      <c r="A596" s="117" t="s">
        <v>7035</v>
      </c>
      <c r="B596" s="117" t="s">
        <v>7036</v>
      </c>
      <c r="C596" s="117" t="s">
        <v>115</v>
      </c>
      <c r="D596" s="117">
        <v>2</v>
      </c>
      <c r="E596" s="117">
        <v>30</v>
      </c>
      <c r="F596" s="117">
        <v>8.5</v>
      </c>
      <c r="G596" s="117">
        <v>11.25</v>
      </c>
    </row>
    <row r="597" spans="1:7" x14ac:dyDescent="0.35">
      <c r="A597" s="117" t="s">
        <v>7043</v>
      </c>
      <c r="B597" s="117" t="s">
        <v>7044</v>
      </c>
      <c r="C597" s="117" t="s">
        <v>115</v>
      </c>
      <c r="D597" s="117">
        <v>1</v>
      </c>
      <c r="E597" s="117">
        <v>20</v>
      </c>
      <c r="F597" s="117">
        <v>8.5</v>
      </c>
      <c r="G597" s="117">
        <v>11.25</v>
      </c>
    </row>
    <row r="598" spans="1:7" x14ac:dyDescent="0.35">
      <c r="A598" s="117" t="s">
        <v>7045</v>
      </c>
      <c r="B598" s="117" t="s">
        <v>7046</v>
      </c>
      <c r="C598" s="117" t="s">
        <v>115</v>
      </c>
      <c r="D598" s="117">
        <v>1</v>
      </c>
      <c r="E598" s="117">
        <v>40</v>
      </c>
      <c r="F598" s="117">
        <v>8.5</v>
      </c>
      <c r="G598" s="117">
        <v>11.25</v>
      </c>
    </row>
    <row r="599" spans="1:7" x14ac:dyDescent="0.35">
      <c r="A599" s="117" t="s">
        <v>7047</v>
      </c>
      <c r="B599" s="117" t="s">
        <v>7048</v>
      </c>
      <c r="C599" s="117" t="s">
        <v>115</v>
      </c>
      <c r="D599" s="117">
        <v>1</v>
      </c>
      <c r="E599" s="117">
        <v>40</v>
      </c>
      <c r="F599" s="117">
        <v>8.5</v>
      </c>
      <c r="G599" s="117">
        <v>11.25</v>
      </c>
    </row>
    <row r="600" spans="1:7" x14ac:dyDescent="0.35">
      <c r="A600" s="117" t="s">
        <v>7051</v>
      </c>
      <c r="B600" s="117" t="s">
        <v>7052</v>
      </c>
      <c r="C600" s="117" t="s">
        <v>115</v>
      </c>
      <c r="D600" s="117">
        <v>1</v>
      </c>
      <c r="E600" s="117">
        <v>72</v>
      </c>
      <c r="F600" s="117">
        <v>8.5</v>
      </c>
      <c r="G600" s="117">
        <v>11.25</v>
      </c>
    </row>
    <row r="601" spans="1:7" x14ac:dyDescent="0.35">
      <c r="A601" s="117" t="s">
        <v>7053</v>
      </c>
      <c r="B601" s="117" t="s">
        <v>7054</v>
      </c>
      <c r="C601" s="117" t="s">
        <v>115</v>
      </c>
      <c r="D601" s="117">
        <v>1</v>
      </c>
      <c r="E601" s="117">
        <v>72</v>
      </c>
      <c r="F601" s="117">
        <v>8.5</v>
      </c>
      <c r="G601" s="117">
        <v>11.25</v>
      </c>
    </row>
    <row r="602" spans="1:7" x14ac:dyDescent="0.35">
      <c r="A602" s="117" t="s">
        <v>7055</v>
      </c>
      <c r="B602" s="117" t="s">
        <v>7056</v>
      </c>
      <c r="C602" s="117" t="s">
        <v>115</v>
      </c>
      <c r="D602" s="117">
        <v>1</v>
      </c>
      <c r="E602" s="117">
        <v>72</v>
      </c>
      <c r="F602" s="117">
        <v>8.5</v>
      </c>
      <c r="G602" s="117">
        <v>11.25</v>
      </c>
    </row>
    <row r="603" spans="1:7" x14ac:dyDescent="0.35">
      <c r="A603" s="117" t="s">
        <v>7059</v>
      </c>
      <c r="B603" s="117" t="s">
        <v>7060</v>
      </c>
      <c r="C603" s="117" t="s">
        <v>115</v>
      </c>
      <c r="D603" s="117">
        <v>1</v>
      </c>
      <c r="E603" s="117">
        <v>20</v>
      </c>
      <c r="F603" s="117">
        <v>8.5</v>
      </c>
      <c r="G603" s="117">
        <v>11.25</v>
      </c>
    </row>
    <row r="604" spans="1:7" x14ac:dyDescent="0.35">
      <c r="A604" s="117" t="s">
        <v>7061</v>
      </c>
      <c r="B604" s="117" t="s">
        <v>7062</v>
      </c>
      <c r="C604" s="117" t="s">
        <v>115</v>
      </c>
      <c r="D604" s="117">
        <v>1</v>
      </c>
      <c r="E604" s="117">
        <v>20</v>
      </c>
      <c r="F604" s="117">
        <v>8.5</v>
      </c>
      <c r="G604" s="117">
        <v>11.25</v>
      </c>
    </row>
    <row r="605" spans="1:7" x14ac:dyDescent="0.35">
      <c r="A605" s="117" t="s">
        <v>7063</v>
      </c>
      <c r="B605" s="117" t="s">
        <v>7064</v>
      </c>
      <c r="C605" s="117" t="s">
        <v>115</v>
      </c>
      <c r="D605" s="117">
        <v>1</v>
      </c>
      <c r="E605" s="117">
        <v>6</v>
      </c>
      <c r="F605" s="117">
        <v>8.5</v>
      </c>
      <c r="G605" s="117">
        <v>11.25</v>
      </c>
    </row>
    <row r="606" spans="1:7" x14ac:dyDescent="0.35">
      <c r="A606" s="117" t="s">
        <v>7065</v>
      </c>
      <c r="B606" s="117" t="s">
        <v>7066</v>
      </c>
      <c r="C606" s="117" t="s">
        <v>115</v>
      </c>
      <c r="D606" s="117">
        <v>1</v>
      </c>
      <c r="E606" s="117">
        <v>6</v>
      </c>
      <c r="F606" s="117">
        <v>8.5</v>
      </c>
      <c r="G606" s="117">
        <v>11.25</v>
      </c>
    </row>
    <row r="607" spans="1:7" x14ac:dyDescent="0.35">
      <c r="A607" s="117" t="s">
        <v>7067</v>
      </c>
      <c r="B607" s="117" t="s">
        <v>7068</v>
      </c>
      <c r="C607" s="117" t="s">
        <v>115</v>
      </c>
      <c r="D607" s="117">
        <v>1</v>
      </c>
      <c r="E607" s="117">
        <v>6</v>
      </c>
      <c r="F607" s="117">
        <v>8.5</v>
      </c>
      <c r="G607" s="117">
        <v>11.25</v>
      </c>
    </row>
    <row r="608" spans="1:7" x14ac:dyDescent="0.35">
      <c r="A608" s="117" t="s">
        <v>7069</v>
      </c>
      <c r="B608" s="117" t="s">
        <v>7070</v>
      </c>
      <c r="C608" s="117" t="s">
        <v>115</v>
      </c>
      <c r="D608" s="117">
        <v>1</v>
      </c>
      <c r="E608" s="117">
        <v>20</v>
      </c>
      <c r="F608" s="117">
        <v>8.5</v>
      </c>
      <c r="G608" s="117">
        <v>11.25</v>
      </c>
    </row>
    <row r="609" spans="1:7" x14ac:dyDescent="0.35">
      <c r="A609" s="117" t="s">
        <v>7071</v>
      </c>
      <c r="B609" s="117" t="s">
        <v>7072</v>
      </c>
      <c r="C609" s="117" t="s">
        <v>115</v>
      </c>
      <c r="D609" s="117">
        <v>1</v>
      </c>
      <c r="E609" s="117">
        <v>6</v>
      </c>
      <c r="F609" s="117">
        <v>8.5</v>
      </c>
      <c r="G609" s="117">
        <v>11.25</v>
      </c>
    </row>
    <row r="610" spans="1:7" x14ac:dyDescent="0.35">
      <c r="A610" s="117" t="s">
        <v>7073</v>
      </c>
      <c r="B610" s="117" t="s">
        <v>7074</v>
      </c>
      <c r="C610" s="117" t="s">
        <v>115</v>
      </c>
      <c r="D610" s="117">
        <v>1</v>
      </c>
      <c r="E610" s="117">
        <v>20</v>
      </c>
      <c r="F610" s="117">
        <v>8.5</v>
      </c>
      <c r="G610" s="117">
        <v>11.25</v>
      </c>
    </row>
    <row r="611" spans="1:7" x14ac:dyDescent="0.35">
      <c r="A611" s="117" t="s">
        <v>7075</v>
      </c>
      <c r="B611" s="117" t="s">
        <v>7076</v>
      </c>
      <c r="C611" s="117" t="s">
        <v>115</v>
      </c>
      <c r="D611" s="117">
        <v>1</v>
      </c>
      <c r="E611" s="117">
        <v>6</v>
      </c>
      <c r="F611" s="117">
        <v>8.5</v>
      </c>
      <c r="G611" s="117">
        <v>11.25</v>
      </c>
    </row>
    <row r="612" spans="1:7" x14ac:dyDescent="0.35">
      <c r="A612" s="117" t="s">
        <v>7077</v>
      </c>
      <c r="B612" s="117" t="s">
        <v>7078</v>
      </c>
      <c r="C612" s="117" t="s">
        <v>115</v>
      </c>
      <c r="D612" s="117">
        <v>1</v>
      </c>
      <c r="E612" s="117">
        <v>6</v>
      </c>
      <c r="F612" s="117">
        <v>8.5</v>
      </c>
      <c r="G612" s="117">
        <v>11.25</v>
      </c>
    </row>
    <row r="613" spans="1:7" x14ac:dyDescent="0.35">
      <c r="A613" s="117" t="s">
        <v>7079</v>
      </c>
      <c r="B613" s="117" t="s">
        <v>7080</v>
      </c>
      <c r="C613" s="117" t="s">
        <v>115</v>
      </c>
      <c r="D613" s="117">
        <v>1</v>
      </c>
      <c r="E613" s="117">
        <v>20</v>
      </c>
      <c r="F613" s="117">
        <v>8.5</v>
      </c>
      <c r="G613" s="117">
        <v>11.25</v>
      </c>
    </row>
    <row r="614" spans="1:7" x14ac:dyDescent="0.35">
      <c r="A614" s="117" t="s">
        <v>7081</v>
      </c>
      <c r="B614" s="117" t="s">
        <v>7082</v>
      </c>
      <c r="C614" s="117" t="s">
        <v>115</v>
      </c>
      <c r="D614" s="117">
        <v>1</v>
      </c>
      <c r="E614" s="117">
        <v>6</v>
      </c>
      <c r="F614" s="117">
        <v>8.5</v>
      </c>
      <c r="G614" s="117">
        <v>11.25</v>
      </c>
    </row>
    <row r="615" spans="1:7" x14ac:dyDescent="0.35">
      <c r="A615" s="117" t="s">
        <v>7083</v>
      </c>
      <c r="B615" s="117" t="s">
        <v>7084</v>
      </c>
      <c r="C615" s="117" t="s">
        <v>115</v>
      </c>
      <c r="D615" s="117">
        <v>2</v>
      </c>
      <c r="E615" s="117">
        <v>40</v>
      </c>
      <c r="F615" s="117">
        <v>8.5</v>
      </c>
      <c r="G615" s="117">
        <v>11.25</v>
      </c>
    </row>
    <row r="616" spans="1:7" x14ac:dyDescent="0.35">
      <c r="A616" s="117" t="s">
        <v>7085</v>
      </c>
      <c r="B616" s="117" t="s">
        <v>7086</v>
      </c>
      <c r="C616" s="117" t="s">
        <v>115</v>
      </c>
      <c r="D616" s="117">
        <v>1</v>
      </c>
      <c r="E616" s="117">
        <v>20</v>
      </c>
      <c r="F616" s="117">
        <v>8.5</v>
      </c>
      <c r="G616" s="117">
        <v>11.25</v>
      </c>
    </row>
    <row r="617" spans="1:7" x14ac:dyDescent="0.35">
      <c r="A617" s="117" t="s">
        <v>7087</v>
      </c>
      <c r="B617" s="117" t="s">
        <v>7088</v>
      </c>
      <c r="C617" s="117" t="s">
        <v>115</v>
      </c>
      <c r="D617" s="117">
        <v>1</v>
      </c>
      <c r="E617" s="117">
        <v>20</v>
      </c>
      <c r="F617" s="117">
        <v>8.5</v>
      </c>
      <c r="G617" s="117">
        <v>11.25</v>
      </c>
    </row>
    <row r="618" spans="1:7" x14ac:dyDescent="0.35">
      <c r="A618" s="117" t="s">
        <v>7091</v>
      </c>
      <c r="B618" s="117" t="s">
        <v>7092</v>
      </c>
      <c r="C618" s="117" t="s">
        <v>115</v>
      </c>
      <c r="D618" s="117">
        <v>1</v>
      </c>
      <c r="E618" s="117">
        <v>20</v>
      </c>
      <c r="F618" s="117">
        <v>8.5</v>
      </c>
      <c r="G618" s="117">
        <v>11.25</v>
      </c>
    </row>
    <row r="619" spans="1:7" x14ac:dyDescent="0.35">
      <c r="A619" s="117" t="s">
        <v>7093</v>
      </c>
      <c r="B619" s="117" t="s">
        <v>7094</v>
      </c>
      <c r="C619" s="117" t="s">
        <v>115</v>
      </c>
      <c r="D619" s="117">
        <v>1</v>
      </c>
      <c r="E619" s="117">
        <v>6</v>
      </c>
      <c r="F619" s="117">
        <v>8.5</v>
      </c>
      <c r="G619" s="117">
        <v>11.25</v>
      </c>
    </row>
    <row r="620" spans="1:7" x14ac:dyDescent="0.35">
      <c r="A620" s="117" t="s">
        <v>7095</v>
      </c>
      <c r="B620" s="117" t="s">
        <v>7096</v>
      </c>
      <c r="C620" s="117" t="s">
        <v>115</v>
      </c>
      <c r="D620" s="117">
        <v>1</v>
      </c>
      <c r="E620" s="117">
        <v>8</v>
      </c>
      <c r="F620" s="117">
        <v>8.5</v>
      </c>
      <c r="G620" s="117">
        <v>11.25</v>
      </c>
    </row>
    <row r="621" spans="1:7" x14ac:dyDescent="0.35">
      <c r="A621" s="117" t="s">
        <v>7097</v>
      </c>
      <c r="B621" s="117" t="s">
        <v>7098</v>
      </c>
      <c r="C621" s="117" t="s">
        <v>115</v>
      </c>
      <c r="D621" s="117">
        <v>2</v>
      </c>
      <c r="E621" s="117">
        <v>35</v>
      </c>
      <c r="F621" s="117">
        <v>8.5</v>
      </c>
      <c r="G621" s="117">
        <v>11.25</v>
      </c>
    </row>
    <row r="622" spans="1:7" x14ac:dyDescent="0.35">
      <c r="A622" s="117" t="s">
        <v>7099</v>
      </c>
      <c r="B622" s="117" t="s">
        <v>7100</v>
      </c>
      <c r="C622" s="117" t="s">
        <v>115</v>
      </c>
      <c r="D622" s="117">
        <v>1</v>
      </c>
      <c r="E622" s="117">
        <v>20</v>
      </c>
      <c r="F622" s="117">
        <v>8.5</v>
      </c>
      <c r="G622" s="117">
        <v>11.25</v>
      </c>
    </row>
    <row r="623" spans="1:7" x14ac:dyDescent="0.35">
      <c r="A623" s="117" t="s">
        <v>7101</v>
      </c>
      <c r="B623" s="117" t="s">
        <v>7102</v>
      </c>
      <c r="C623" s="117" t="s">
        <v>115</v>
      </c>
      <c r="D623" s="117">
        <v>2</v>
      </c>
      <c r="E623" s="117">
        <v>30</v>
      </c>
      <c r="F623" s="117">
        <v>8.5</v>
      </c>
      <c r="G623" s="117">
        <v>11.25</v>
      </c>
    </row>
    <row r="624" spans="1:7" x14ac:dyDescent="0.35">
      <c r="A624" s="117" t="s">
        <v>7109</v>
      </c>
      <c r="B624" s="117" t="s">
        <v>7110</v>
      </c>
      <c r="C624" s="117" t="s">
        <v>115</v>
      </c>
      <c r="D624" s="117">
        <v>2</v>
      </c>
      <c r="E624" s="117">
        <v>8</v>
      </c>
      <c r="F624" s="117">
        <v>8.5</v>
      </c>
      <c r="G624" s="117">
        <v>11.25</v>
      </c>
    </row>
    <row r="625" spans="1:7" x14ac:dyDescent="0.35">
      <c r="A625" s="117" t="s">
        <v>7111</v>
      </c>
      <c r="B625" s="117" t="s">
        <v>7112</v>
      </c>
      <c r="C625" s="117" t="s">
        <v>115</v>
      </c>
      <c r="D625" s="117">
        <v>2</v>
      </c>
      <c r="E625" s="117">
        <v>40</v>
      </c>
      <c r="F625" s="117">
        <v>8.5</v>
      </c>
      <c r="G625" s="117">
        <v>11.25</v>
      </c>
    </row>
    <row r="626" spans="1:7" x14ac:dyDescent="0.35">
      <c r="A626" s="117" t="s">
        <v>7121</v>
      </c>
      <c r="B626" s="117" t="s">
        <v>7122</v>
      </c>
      <c r="C626" s="117" t="s">
        <v>115</v>
      </c>
      <c r="D626" s="117">
        <v>1</v>
      </c>
      <c r="E626" s="117">
        <v>6</v>
      </c>
      <c r="F626" s="117">
        <v>8.5</v>
      </c>
      <c r="G626" s="117">
        <v>11.25</v>
      </c>
    </row>
    <row r="627" spans="1:7" x14ac:dyDescent="0.35">
      <c r="A627" s="117" t="s">
        <v>7123</v>
      </c>
      <c r="B627" s="117" t="s">
        <v>7124</v>
      </c>
      <c r="C627" s="117" t="s">
        <v>115</v>
      </c>
      <c r="D627" s="117">
        <v>1</v>
      </c>
      <c r="E627" s="117">
        <v>20</v>
      </c>
      <c r="F627" s="117">
        <v>8.5</v>
      </c>
      <c r="G627" s="117">
        <v>11.25</v>
      </c>
    </row>
    <row r="628" spans="1:7" x14ac:dyDescent="0.35">
      <c r="A628" s="117" t="s">
        <v>7125</v>
      </c>
      <c r="B628" s="117" t="s">
        <v>7126</v>
      </c>
      <c r="C628" s="117" t="s">
        <v>115</v>
      </c>
      <c r="D628" s="117">
        <v>1</v>
      </c>
      <c r="E628" s="117">
        <v>6</v>
      </c>
      <c r="F628" s="117">
        <v>8.5</v>
      </c>
      <c r="G628" s="117">
        <v>11.25</v>
      </c>
    </row>
    <row r="629" spans="1:7" x14ac:dyDescent="0.35">
      <c r="A629" s="117" t="s">
        <v>7127</v>
      </c>
      <c r="B629" s="117" t="s">
        <v>7128</v>
      </c>
      <c r="C629" s="117" t="s">
        <v>115</v>
      </c>
      <c r="D629" s="117">
        <v>1</v>
      </c>
      <c r="E629" s="117">
        <v>6</v>
      </c>
      <c r="F629" s="117">
        <v>8.5</v>
      </c>
      <c r="G629" s="117">
        <v>11.25</v>
      </c>
    </row>
    <row r="630" spans="1:7" x14ac:dyDescent="0.35">
      <c r="A630" s="117" t="s">
        <v>7129</v>
      </c>
      <c r="B630" s="117" t="s">
        <v>7130</v>
      </c>
      <c r="C630" s="117" t="s">
        <v>115</v>
      </c>
      <c r="D630" s="117">
        <v>1</v>
      </c>
      <c r="E630" s="117">
        <v>20</v>
      </c>
      <c r="F630" s="117">
        <v>8.5</v>
      </c>
      <c r="G630" s="117">
        <v>11.25</v>
      </c>
    </row>
    <row r="631" spans="1:7" x14ac:dyDescent="0.35">
      <c r="A631" s="117" t="s">
        <v>7131</v>
      </c>
      <c r="B631" s="117" t="s">
        <v>7132</v>
      </c>
      <c r="C631" s="117" t="s">
        <v>115</v>
      </c>
      <c r="D631" s="117">
        <v>1</v>
      </c>
      <c r="E631" s="117">
        <v>20</v>
      </c>
      <c r="F631" s="117">
        <v>8.5</v>
      </c>
      <c r="G631" s="117">
        <v>11.25</v>
      </c>
    </row>
    <row r="632" spans="1:7" x14ac:dyDescent="0.35">
      <c r="A632" s="117" t="s">
        <v>7133</v>
      </c>
      <c r="B632" s="117" t="s">
        <v>7134</v>
      </c>
      <c r="C632" s="117" t="s">
        <v>115</v>
      </c>
      <c r="D632" s="117">
        <v>1</v>
      </c>
      <c r="E632" s="117">
        <v>20</v>
      </c>
      <c r="F632" s="117">
        <v>8.5</v>
      </c>
      <c r="G632" s="117">
        <v>11.25</v>
      </c>
    </row>
    <row r="633" spans="1:7" x14ac:dyDescent="0.35">
      <c r="A633" s="117" t="s">
        <v>7135</v>
      </c>
      <c r="B633" s="117" t="s">
        <v>7136</v>
      </c>
      <c r="C633" s="117" t="s">
        <v>115</v>
      </c>
      <c r="D633" s="117">
        <v>1</v>
      </c>
      <c r="E633" s="117">
        <v>6</v>
      </c>
      <c r="F633" s="117">
        <v>8.5</v>
      </c>
      <c r="G633" s="117">
        <v>11.25</v>
      </c>
    </row>
    <row r="634" spans="1:7" x14ac:dyDescent="0.35">
      <c r="A634" s="117" t="s">
        <v>7137</v>
      </c>
      <c r="B634" s="117" t="s">
        <v>7138</v>
      </c>
      <c r="C634" s="117" t="s">
        <v>115</v>
      </c>
      <c r="D634" s="117">
        <v>1</v>
      </c>
      <c r="E634" s="117">
        <v>6</v>
      </c>
      <c r="F634" s="117">
        <v>8.5</v>
      </c>
      <c r="G634" s="117">
        <v>11.25</v>
      </c>
    </row>
    <row r="635" spans="1:7" x14ac:dyDescent="0.35">
      <c r="A635" s="117" t="s">
        <v>7139</v>
      </c>
      <c r="B635" s="117" t="s">
        <v>7140</v>
      </c>
      <c r="C635" s="117" t="s">
        <v>115</v>
      </c>
      <c r="D635" s="117">
        <v>1</v>
      </c>
      <c r="E635" s="117">
        <v>20</v>
      </c>
      <c r="F635" s="117">
        <v>8.5</v>
      </c>
      <c r="G635" s="117">
        <v>11.25</v>
      </c>
    </row>
    <row r="636" spans="1:7" x14ac:dyDescent="0.35">
      <c r="A636" s="117" t="s">
        <v>7141</v>
      </c>
      <c r="B636" s="117" t="s">
        <v>7142</v>
      </c>
      <c r="C636" s="117" t="s">
        <v>115</v>
      </c>
      <c r="D636" s="117">
        <v>1</v>
      </c>
      <c r="E636" s="117">
        <v>40</v>
      </c>
      <c r="F636" s="117">
        <v>8.5</v>
      </c>
      <c r="G636" s="117">
        <v>11.25</v>
      </c>
    </row>
    <row r="637" spans="1:7" x14ac:dyDescent="0.35">
      <c r="A637" s="117" t="s">
        <v>7143</v>
      </c>
      <c r="B637" s="117" t="s">
        <v>7144</v>
      </c>
      <c r="C637" s="117" t="s">
        <v>115</v>
      </c>
      <c r="D637" s="117">
        <v>3</v>
      </c>
      <c r="E637" s="117">
        <v>60</v>
      </c>
      <c r="F637" s="117">
        <v>8.5</v>
      </c>
      <c r="G637" s="117">
        <v>11.25</v>
      </c>
    </row>
    <row r="638" spans="1:7" x14ac:dyDescent="0.35">
      <c r="A638" s="117" t="s">
        <v>7149</v>
      </c>
      <c r="B638" s="117" t="s">
        <v>7150</v>
      </c>
      <c r="C638" s="117" t="s">
        <v>115</v>
      </c>
      <c r="D638" s="117">
        <v>1</v>
      </c>
      <c r="E638" s="117">
        <v>60</v>
      </c>
      <c r="F638" s="117">
        <v>8.5</v>
      </c>
      <c r="G638" s="117">
        <v>11.25</v>
      </c>
    </row>
    <row r="639" spans="1:7" x14ac:dyDescent="0.35">
      <c r="A639" s="117" t="s">
        <v>7151</v>
      </c>
      <c r="B639" s="117" t="s">
        <v>7152</v>
      </c>
      <c r="C639" s="117" t="s">
        <v>115</v>
      </c>
      <c r="D639" s="117">
        <v>1</v>
      </c>
      <c r="E639" s="117">
        <v>60</v>
      </c>
      <c r="F639" s="117">
        <v>8.5</v>
      </c>
      <c r="G639" s="117">
        <v>11.25</v>
      </c>
    </row>
    <row r="640" spans="1:7" x14ac:dyDescent="0.35">
      <c r="A640" s="117" t="s">
        <v>7153</v>
      </c>
      <c r="B640" s="117" t="s">
        <v>7154</v>
      </c>
      <c r="C640" s="117" t="s">
        <v>115</v>
      </c>
      <c r="D640" s="117">
        <v>1</v>
      </c>
      <c r="E640" s="117">
        <v>60</v>
      </c>
      <c r="F640" s="117">
        <v>8.5</v>
      </c>
      <c r="G640" s="117">
        <v>11.25</v>
      </c>
    </row>
    <row r="641" spans="1:7" x14ac:dyDescent="0.35">
      <c r="A641" s="117" t="s">
        <v>7155</v>
      </c>
      <c r="B641" s="117" t="s">
        <v>7156</v>
      </c>
      <c r="C641" s="117" t="s">
        <v>115</v>
      </c>
      <c r="D641" s="117">
        <v>1</v>
      </c>
      <c r="E641" s="117">
        <v>6</v>
      </c>
      <c r="F641" s="117">
        <v>8.5</v>
      </c>
      <c r="G641" s="117">
        <v>11.25</v>
      </c>
    </row>
    <row r="642" spans="1:7" x14ac:dyDescent="0.35">
      <c r="A642" s="117" t="s">
        <v>7157</v>
      </c>
      <c r="B642" s="117" t="s">
        <v>7158</v>
      </c>
      <c r="C642" s="117" t="s">
        <v>115</v>
      </c>
      <c r="D642" s="117">
        <v>1</v>
      </c>
      <c r="E642" s="117">
        <v>20</v>
      </c>
      <c r="F642" s="117">
        <v>8.5</v>
      </c>
      <c r="G642" s="117">
        <v>11.25</v>
      </c>
    </row>
    <row r="643" spans="1:7" x14ac:dyDescent="0.35">
      <c r="A643" s="117" t="s">
        <v>7159</v>
      </c>
      <c r="B643" s="117" t="s">
        <v>7160</v>
      </c>
      <c r="C643" s="117" t="s">
        <v>115</v>
      </c>
      <c r="D643" s="117">
        <v>1</v>
      </c>
      <c r="E643" s="117">
        <v>6</v>
      </c>
      <c r="F643" s="117">
        <v>8.5</v>
      </c>
      <c r="G643" s="117">
        <v>11.25</v>
      </c>
    </row>
    <row r="644" spans="1:7" x14ac:dyDescent="0.35">
      <c r="A644" s="117" t="s">
        <v>7161</v>
      </c>
      <c r="B644" s="117" t="s">
        <v>7162</v>
      </c>
      <c r="C644" s="117" t="s">
        <v>115</v>
      </c>
      <c r="D644" s="117">
        <v>1</v>
      </c>
      <c r="E644" s="117">
        <v>6</v>
      </c>
      <c r="F644" s="117">
        <v>8.5</v>
      </c>
      <c r="G644" s="117">
        <v>11.25</v>
      </c>
    </row>
    <row r="645" spans="1:7" x14ac:dyDescent="0.35">
      <c r="A645" s="117" t="s">
        <v>7163</v>
      </c>
      <c r="B645" s="117" t="s">
        <v>7164</v>
      </c>
      <c r="C645" s="117" t="s">
        <v>115</v>
      </c>
      <c r="D645" s="117">
        <v>1</v>
      </c>
      <c r="E645" s="117">
        <v>6</v>
      </c>
      <c r="F645" s="117">
        <v>8.5</v>
      </c>
      <c r="G645" s="117">
        <v>11.25</v>
      </c>
    </row>
    <row r="646" spans="1:7" x14ac:dyDescent="0.35">
      <c r="A646" s="117" t="s">
        <v>7165</v>
      </c>
      <c r="B646" s="117" t="s">
        <v>7166</v>
      </c>
      <c r="C646" s="117" t="s">
        <v>115</v>
      </c>
      <c r="D646" s="117">
        <v>1</v>
      </c>
      <c r="E646" s="117">
        <v>20</v>
      </c>
      <c r="F646" s="117">
        <v>8.5</v>
      </c>
      <c r="G646" s="117">
        <v>11.25</v>
      </c>
    </row>
    <row r="647" spans="1:7" x14ac:dyDescent="0.35">
      <c r="A647" s="117" t="s">
        <v>7167</v>
      </c>
      <c r="B647" s="117" t="s">
        <v>7168</v>
      </c>
      <c r="C647" s="117" t="s">
        <v>115</v>
      </c>
      <c r="D647" s="117">
        <v>1</v>
      </c>
      <c r="E647" s="117">
        <v>6</v>
      </c>
      <c r="F647" s="117">
        <v>8.5</v>
      </c>
      <c r="G647" s="117">
        <v>11.25</v>
      </c>
    </row>
    <row r="648" spans="1:7" x14ac:dyDescent="0.35">
      <c r="A648" s="117" t="s">
        <v>7169</v>
      </c>
      <c r="B648" s="117" t="s">
        <v>7170</v>
      </c>
      <c r="C648" s="117" t="s">
        <v>115</v>
      </c>
      <c r="D648" s="117">
        <v>1</v>
      </c>
      <c r="E648" s="117">
        <v>6</v>
      </c>
      <c r="F648" s="117">
        <v>8.5</v>
      </c>
      <c r="G648" s="117">
        <v>11.25</v>
      </c>
    </row>
    <row r="649" spans="1:7" x14ac:dyDescent="0.35">
      <c r="A649" s="117" t="s">
        <v>7171</v>
      </c>
      <c r="B649" s="117" t="s">
        <v>7172</v>
      </c>
      <c r="C649" s="117" t="s">
        <v>115</v>
      </c>
      <c r="D649" s="117">
        <v>1</v>
      </c>
      <c r="E649" s="117">
        <v>6</v>
      </c>
      <c r="F649" s="117">
        <v>8.5</v>
      </c>
      <c r="G649" s="117">
        <v>11.25</v>
      </c>
    </row>
    <row r="650" spans="1:7" x14ac:dyDescent="0.35">
      <c r="A650" s="117" t="s">
        <v>7173</v>
      </c>
      <c r="B650" s="117" t="s">
        <v>7174</v>
      </c>
      <c r="C650" s="117" t="s">
        <v>115</v>
      </c>
      <c r="D650" s="117">
        <v>1</v>
      </c>
      <c r="E650" s="117">
        <v>20</v>
      </c>
      <c r="F650" s="117">
        <v>8.5</v>
      </c>
      <c r="G650" s="117">
        <v>11.25</v>
      </c>
    </row>
    <row r="651" spans="1:7" x14ac:dyDescent="0.35">
      <c r="A651" s="117" t="s">
        <v>7175</v>
      </c>
      <c r="B651" s="117" t="s">
        <v>7176</v>
      </c>
      <c r="C651" s="117" t="s">
        <v>115</v>
      </c>
      <c r="D651" s="117">
        <v>1</v>
      </c>
      <c r="E651" s="117">
        <v>20</v>
      </c>
      <c r="F651" s="117">
        <v>8.5</v>
      </c>
      <c r="G651" s="117">
        <v>11.25</v>
      </c>
    </row>
    <row r="652" spans="1:7" x14ac:dyDescent="0.35">
      <c r="A652" s="117" t="s">
        <v>7177</v>
      </c>
      <c r="B652" s="117" t="s">
        <v>7178</v>
      </c>
      <c r="C652" s="117" t="s">
        <v>115</v>
      </c>
      <c r="D652" s="117">
        <v>1</v>
      </c>
      <c r="E652" s="117">
        <v>20</v>
      </c>
      <c r="F652" s="117">
        <v>8.5</v>
      </c>
      <c r="G652" s="117">
        <v>11.25</v>
      </c>
    </row>
    <row r="653" spans="1:7" x14ac:dyDescent="0.35">
      <c r="A653" s="117" t="s">
        <v>7179</v>
      </c>
      <c r="B653" s="117" t="s">
        <v>7180</v>
      </c>
      <c r="C653" s="117" t="s">
        <v>115</v>
      </c>
      <c r="D653" s="117">
        <v>1</v>
      </c>
      <c r="E653" s="117">
        <v>20</v>
      </c>
      <c r="F653" s="117">
        <v>8.5</v>
      </c>
      <c r="G653" s="117">
        <v>11.25</v>
      </c>
    </row>
    <row r="654" spans="1:7" x14ac:dyDescent="0.35">
      <c r="A654" s="117" t="s">
        <v>7181</v>
      </c>
      <c r="B654" s="117" t="s">
        <v>7182</v>
      </c>
      <c r="C654" s="117" t="s">
        <v>115</v>
      </c>
      <c r="D654" s="117">
        <v>1</v>
      </c>
      <c r="E654" s="117">
        <v>20</v>
      </c>
      <c r="F654" s="117">
        <v>8.5</v>
      </c>
      <c r="G654" s="117">
        <v>11.25</v>
      </c>
    </row>
    <row r="655" spans="1:7" x14ac:dyDescent="0.35">
      <c r="A655" s="117" t="s">
        <v>7183</v>
      </c>
      <c r="B655" s="117" t="s">
        <v>7184</v>
      </c>
      <c r="C655" s="117" t="s">
        <v>115</v>
      </c>
      <c r="D655" s="117">
        <v>1</v>
      </c>
      <c r="E655" s="117">
        <v>6</v>
      </c>
      <c r="F655" s="117">
        <v>8.5</v>
      </c>
      <c r="G655" s="117">
        <v>11.25</v>
      </c>
    </row>
    <row r="656" spans="1:7" x14ac:dyDescent="0.35">
      <c r="A656" s="117" t="s">
        <v>7185</v>
      </c>
      <c r="B656" s="117" t="s">
        <v>7186</v>
      </c>
      <c r="C656" s="117" t="s">
        <v>115</v>
      </c>
      <c r="D656" s="117">
        <v>1</v>
      </c>
      <c r="E656" s="117">
        <v>20</v>
      </c>
      <c r="F656" s="117">
        <v>8.5</v>
      </c>
      <c r="G656" s="117">
        <v>11.25</v>
      </c>
    </row>
    <row r="657" spans="1:7" x14ac:dyDescent="0.35">
      <c r="A657" s="117" t="s">
        <v>7187</v>
      </c>
      <c r="B657" s="117" t="s">
        <v>7188</v>
      </c>
      <c r="C657" s="117" t="s">
        <v>115</v>
      </c>
      <c r="D657" s="117">
        <v>1</v>
      </c>
      <c r="E657" s="117">
        <v>6</v>
      </c>
      <c r="F657" s="117">
        <v>8.5</v>
      </c>
      <c r="G657" s="117">
        <v>11.25</v>
      </c>
    </row>
    <row r="658" spans="1:7" x14ac:dyDescent="0.35">
      <c r="A658" s="117" t="s">
        <v>7189</v>
      </c>
      <c r="B658" s="117" t="s">
        <v>7190</v>
      </c>
      <c r="C658" s="117" t="s">
        <v>115</v>
      </c>
      <c r="D658" s="117">
        <v>1</v>
      </c>
      <c r="E658" s="117">
        <v>6</v>
      </c>
      <c r="F658" s="117">
        <v>8.5</v>
      </c>
      <c r="G658" s="117">
        <v>11.25</v>
      </c>
    </row>
    <row r="659" spans="1:7" x14ac:dyDescent="0.35">
      <c r="A659" s="117" t="s">
        <v>7191</v>
      </c>
      <c r="B659" s="117" t="s">
        <v>7192</v>
      </c>
      <c r="C659" s="117" t="s">
        <v>115</v>
      </c>
      <c r="D659" s="117">
        <v>1</v>
      </c>
      <c r="E659" s="117">
        <v>20</v>
      </c>
      <c r="F659" s="117">
        <v>8.5</v>
      </c>
      <c r="G659" s="117">
        <v>11.25</v>
      </c>
    </row>
    <row r="660" spans="1:7" x14ac:dyDescent="0.35">
      <c r="A660" s="117" t="s">
        <v>7193</v>
      </c>
      <c r="B660" s="117" t="s">
        <v>7194</v>
      </c>
      <c r="C660" s="117" t="s">
        <v>115</v>
      </c>
      <c r="D660" s="117">
        <v>1</v>
      </c>
      <c r="E660" s="117">
        <v>20</v>
      </c>
      <c r="F660" s="117">
        <v>8.5</v>
      </c>
      <c r="G660" s="117">
        <v>11.25</v>
      </c>
    </row>
    <row r="661" spans="1:7" x14ac:dyDescent="0.35">
      <c r="A661" s="117" t="s">
        <v>7195</v>
      </c>
      <c r="B661" s="117" t="s">
        <v>7196</v>
      </c>
      <c r="C661" s="117" t="s">
        <v>115</v>
      </c>
      <c r="D661" s="117">
        <v>2</v>
      </c>
      <c r="E661" s="117">
        <v>75</v>
      </c>
      <c r="F661" s="117">
        <v>8.5</v>
      </c>
      <c r="G661" s="117">
        <v>11.25</v>
      </c>
    </row>
    <row r="662" spans="1:7" x14ac:dyDescent="0.35">
      <c r="A662" s="117" t="s">
        <v>7197</v>
      </c>
      <c r="B662" s="117" t="s">
        <v>7198</v>
      </c>
      <c r="C662" s="117" t="s">
        <v>115</v>
      </c>
      <c r="D662" s="117">
        <v>1</v>
      </c>
      <c r="E662" s="117">
        <v>80</v>
      </c>
      <c r="F662" s="117">
        <v>8.5</v>
      </c>
      <c r="G662" s="117">
        <v>11.25</v>
      </c>
    </row>
    <row r="663" spans="1:7" x14ac:dyDescent="0.35">
      <c r="A663" s="117" t="s">
        <v>7229</v>
      </c>
      <c r="B663" s="117" t="s">
        <v>7230</v>
      </c>
      <c r="C663" s="117" t="s">
        <v>115</v>
      </c>
      <c r="D663" s="117">
        <v>1</v>
      </c>
      <c r="E663" s="117">
        <v>40</v>
      </c>
      <c r="F663" s="117">
        <v>8.5</v>
      </c>
      <c r="G663" s="117">
        <v>11.25</v>
      </c>
    </row>
    <row r="664" spans="1:7" x14ac:dyDescent="0.35">
      <c r="A664" s="117" t="s">
        <v>7231</v>
      </c>
      <c r="B664" s="117" t="s">
        <v>7232</v>
      </c>
      <c r="C664" s="117" t="s">
        <v>115</v>
      </c>
      <c r="D664" s="117">
        <v>2</v>
      </c>
      <c r="E664" s="117">
        <v>80</v>
      </c>
      <c r="F664" s="117">
        <v>8.5</v>
      </c>
      <c r="G664" s="117">
        <v>11.25</v>
      </c>
    </row>
    <row r="665" spans="1:7" x14ac:dyDescent="0.35">
      <c r="A665" s="117" t="s">
        <v>7233</v>
      </c>
      <c r="B665" s="117" t="s">
        <v>7234</v>
      </c>
      <c r="C665" s="117" t="s">
        <v>115</v>
      </c>
      <c r="D665" s="117">
        <v>2</v>
      </c>
      <c r="E665" s="117">
        <v>20</v>
      </c>
      <c r="F665" s="117">
        <v>8.5</v>
      </c>
      <c r="G665" s="117">
        <v>11.25</v>
      </c>
    </row>
    <row r="666" spans="1:7" x14ac:dyDescent="0.35">
      <c r="A666" s="117" t="s">
        <v>7237</v>
      </c>
      <c r="B666" s="117" t="s">
        <v>7238</v>
      </c>
      <c r="C666" s="117" t="s">
        <v>115</v>
      </c>
      <c r="D666" s="117">
        <v>3</v>
      </c>
      <c r="E666" s="117">
        <v>80</v>
      </c>
      <c r="F666" s="117">
        <v>8.5</v>
      </c>
      <c r="G666" s="117">
        <v>11.25</v>
      </c>
    </row>
    <row r="667" spans="1:7" x14ac:dyDescent="0.35">
      <c r="A667" s="117" t="s">
        <v>7239</v>
      </c>
      <c r="B667" s="117" t="s">
        <v>7240</v>
      </c>
      <c r="C667" s="117" t="s">
        <v>115</v>
      </c>
      <c r="D667" s="117">
        <v>2</v>
      </c>
      <c r="E667" s="117">
        <v>80</v>
      </c>
      <c r="F667" s="117">
        <v>8.5</v>
      </c>
      <c r="G667" s="117">
        <v>11.25</v>
      </c>
    </row>
    <row r="668" spans="1:7" x14ac:dyDescent="0.35">
      <c r="A668" s="117" t="s">
        <v>7241</v>
      </c>
      <c r="B668" s="117" t="s">
        <v>7242</v>
      </c>
      <c r="C668" s="117" t="s">
        <v>115</v>
      </c>
      <c r="D668" s="117">
        <v>3</v>
      </c>
      <c r="E668" s="117">
        <v>40</v>
      </c>
      <c r="F668" s="117">
        <v>8.5</v>
      </c>
      <c r="G668" s="117">
        <v>11.25</v>
      </c>
    </row>
    <row r="669" spans="1:7" x14ac:dyDescent="0.35">
      <c r="A669" s="117" t="s">
        <v>7243</v>
      </c>
      <c r="B669" s="117" t="s">
        <v>7244</v>
      </c>
      <c r="C669" s="117" t="s">
        <v>115</v>
      </c>
      <c r="D669" s="117">
        <v>3</v>
      </c>
      <c r="E669" s="117">
        <v>40</v>
      </c>
      <c r="F669" s="117">
        <v>8.5</v>
      </c>
      <c r="G669" s="117">
        <v>11.25</v>
      </c>
    </row>
    <row r="670" spans="1:7" x14ac:dyDescent="0.35">
      <c r="A670" s="117" t="s">
        <v>7245</v>
      </c>
      <c r="B670" s="117" t="s">
        <v>7246</v>
      </c>
      <c r="C670" s="117" t="s">
        <v>115</v>
      </c>
      <c r="D670" s="117">
        <v>3</v>
      </c>
      <c r="E670" s="117">
        <v>40</v>
      </c>
      <c r="F670" s="117">
        <v>8.5</v>
      </c>
      <c r="G670" s="117">
        <v>11.25</v>
      </c>
    </row>
    <row r="671" spans="1:7" x14ac:dyDescent="0.35">
      <c r="A671" s="117" t="s">
        <v>7247</v>
      </c>
      <c r="B671" s="117" t="s">
        <v>7248</v>
      </c>
      <c r="C671" s="117" t="s">
        <v>115</v>
      </c>
      <c r="D671" s="117">
        <v>3</v>
      </c>
      <c r="E671" s="117">
        <v>16</v>
      </c>
      <c r="F671" s="117">
        <v>8.5</v>
      </c>
      <c r="G671" s="117">
        <v>11.25</v>
      </c>
    </row>
    <row r="672" spans="1:7" x14ac:dyDescent="0.35">
      <c r="A672" s="117" t="s">
        <v>7249</v>
      </c>
      <c r="B672" s="117" t="s">
        <v>7250</v>
      </c>
      <c r="C672" s="117" t="s">
        <v>115</v>
      </c>
      <c r="D672" s="117">
        <v>3</v>
      </c>
      <c r="E672" s="117">
        <v>20</v>
      </c>
      <c r="F672" s="117">
        <v>8.5</v>
      </c>
      <c r="G672" s="117">
        <v>11.25</v>
      </c>
    </row>
    <row r="673" spans="1:7" x14ac:dyDescent="0.35">
      <c r="A673" s="117" t="s">
        <v>7251</v>
      </c>
      <c r="B673" s="117" t="s">
        <v>7252</v>
      </c>
      <c r="C673" s="117" t="s">
        <v>115</v>
      </c>
      <c r="D673" s="117">
        <v>3</v>
      </c>
      <c r="E673" s="117">
        <v>16</v>
      </c>
      <c r="F673" s="117">
        <v>8.5</v>
      </c>
      <c r="G673" s="117">
        <v>11.25</v>
      </c>
    </row>
    <row r="674" spans="1:7" x14ac:dyDescent="0.35">
      <c r="A674" s="117" t="s">
        <v>7253</v>
      </c>
      <c r="B674" s="117" t="s">
        <v>7254</v>
      </c>
      <c r="C674" s="117" t="s">
        <v>115</v>
      </c>
      <c r="D674" s="117">
        <v>3</v>
      </c>
      <c r="E674" s="117">
        <v>20</v>
      </c>
      <c r="F674" s="117">
        <v>8.5</v>
      </c>
      <c r="G674" s="117">
        <v>11.25</v>
      </c>
    </row>
    <row r="675" spans="1:7" x14ac:dyDescent="0.35">
      <c r="A675" s="117" t="s">
        <v>7255</v>
      </c>
      <c r="B675" s="117" t="s">
        <v>7256</v>
      </c>
      <c r="C675" s="117" t="s">
        <v>115</v>
      </c>
      <c r="D675" s="117">
        <v>1</v>
      </c>
      <c r="E675" s="117">
        <v>40</v>
      </c>
      <c r="F675" s="117">
        <v>8.5</v>
      </c>
      <c r="G675" s="117">
        <v>11.25</v>
      </c>
    </row>
    <row r="676" spans="1:7" x14ac:dyDescent="0.35">
      <c r="A676" s="117" t="s">
        <v>7257</v>
      </c>
      <c r="B676" s="117" t="s">
        <v>7258</v>
      </c>
      <c r="C676" s="117" t="s">
        <v>115</v>
      </c>
      <c r="D676" s="117">
        <v>1</v>
      </c>
      <c r="E676" s="117">
        <v>40</v>
      </c>
      <c r="F676" s="117">
        <v>8.5</v>
      </c>
      <c r="G676" s="117">
        <v>11.25</v>
      </c>
    </row>
    <row r="677" spans="1:7" x14ac:dyDescent="0.35">
      <c r="A677" s="117" t="s">
        <v>7259</v>
      </c>
      <c r="B677" s="117" t="s">
        <v>7260</v>
      </c>
      <c r="C677" s="117" t="s">
        <v>115</v>
      </c>
      <c r="D677" s="117">
        <v>1</v>
      </c>
      <c r="E677" s="117">
        <v>40</v>
      </c>
      <c r="F677" s="117">
        <v>8.5</v>
      </c>
      <c r="G677" s="117">
        <v>11.25</v>
      </c>
    </row>
    <row r="678" spans="1:7" x14ac:dyDescent="0.35">
      <c r="A678" s="117" t="s">
        <v>7261</v>
      </c>
      <c r="B678" s="117" t="s">
        <v>7262</v>
      </c>
      <c r="C678" s="117" t="s">
        <v>115</v>
      </c>
      <c r="D678" s="117">
        <v>1</v>
      </c>
      <c r="E678" s="117">
        <v>40</v>
      </c>
      <c r="F678" s="117">
        <v>8.5</v>
      </c>
      <c r="G678" s="117">
        <v>11.25</v>
      </c>
    </row>
    <row r="679" spans="1:7" x14ac:dyDescent="0.35">
      <c r="A679" s="117" t="s">
        <v>7263</v>
      </c>
      <c r="B679" s="117" t="s">
        <v>7264</v>
      </c>
      <c r="C679" s="117" t="s">
        <v>115</v>
      </c>
      <c r="D679" s="117">
        <v>2</v>
      </c>
      <c r="E679" s="117">
        <v>8</v>
      </c>
      <c r="F679" s="117">
        <v>8.5</v>
      </c>
      <c r="G679" s="117">
        <v>11.25</v>
      </c>
    </row>
    <row r="680" spans="1:7" x14ac:dyDescent="0.35">
      <c r="A680" s="117" t="s">
        <v>7265</v>
      </c>
      <c r="B680" s="117" t="s">
        <v>7266</v>
      </c>
      <c r="C680" s="117" t="s">
        <v>115</v>
      </c>
      <c r="D680" s="117">
        <v>2</v>
      </c>
      <c r="E680" s="117">
        <v>30</v>
      </c>
      <c r="F680" s="117">
        <v>8.5</v>
      </c>
      <c r="G680" s="117">
        <v>11.25</v>
      </c>
    </row>
    <row r="681" spans="1:7" x14ac:dyDescent="0.35">
      <c r="A681" s="117" t="s">
        <v>7267</v>
      </c>
      <c r="B681" s="117" t="s">
        <v>7268</v>
      </c>
      <c r="C681" s="117" t="s">
        <v>115</v>
      </c>
      <c r="D681" s="117">
        <v>2</v>
      </c>
      <c r="E681" s="117">
        <v>30</v>
      </c>
      <c r="F681" s="117">
        <v>8.5</v>
      </c>
      <c r="G681" s="117">
        <v>11.25</v>
      </c>
    </row>
    <row r="682" spans="1:7" x14ac:dyDescent="0.35">
      <c r="A682" s="117" t="s">
        <v>7269</v>
      </c>
      <c r="B682" s="117" t="s">
        <v>7270</v>
      </c>
      <c r="C682" s="117" t="s">
        <v>115</v>
      </c>
      <c r="D682" s="117">
        <v>3</v>
      </c>
      <c r="E682" s="117">
        <v>30</v>
      </c>
      <c r="F682" s="117">
        <v>8.5</v>
      </c>
      <c r="G682" s="117">
        <v>11.25</v>
      </c>
    </row>
    <row r="683" spans="1:7" x14ac:dyDescent="0.35">
      <c r="A683" s="117" t="s">
        <v>7271</v>
      </c>
      <c r="B683" s="117" t="s">
        <v>7272</v>
      </c>
      <c r="C683" s="117" t="s">
        <v>115</v>
      </c>
      <c r="D683" s="117">
        <v>2</v>
      </c>
      <c r="E683" s="117">
        <v>8</v>
      </c>
      <c r="F683" s="117">
        <v>8.5</v>
      </c>
      <c r="G683" s="117">
        <v>11.25</v>
      </c>
    </row>
    <row r="684" spans="1:7" x14ac:dyDescent="0.35">
      <c r="A684" s="117" t="s">
        <v>7273</v>
      </c>
      <c r="B684" s="117" t="s">
        <v>7274</v>
      </c>
      <c r="C684" s="117" t="s">
        <v>115</v>
      </c>
      <c r="D684" s="117">
        <v>2</v>
      </c>
      <c r="E684" s="117">
        <v>40</v>
      </c>
      <c r="F684" s="117">
        <v>8.5</v>
      </c>
      <c r="G684" s="117">
        <v>11.25</v>
      </c>
    </row>
    <row r="685" spans="1:7" x14ac:dyDescent="0.35">
      <c r="A685" s="117" t="s">
        <v>7275</v>
      </c>
      <c r="B685" s="117" t="s">
        <v>7276</v>
      </c>
      <c r="C685" s="117" t="s">
        <v>115</v>
      </c>
      <c r="D685" s="117">
        <v>2</v>
      </c>
      <c r="E685" s="117">
        <v>20</v>
      </c>
      <c r="F685" s="117">
        <v>8.5</v>
      </c>
      <c r="G685" s="117">
        <v>11.25</v>
      </c>
    </row>
    <row r="686" spans="1:7" x14ac:dyDescent="0.35">
      <c r="A686" s="117" t="s">
        <v>7277</v>
      </c>
      <c r="B686" s="117" t="s">
        <v>7278</v>
      </c>
      <c r="C686" s="117" t="s">
        <v>115</v>
      </c>
      <c r="D686" s="117">
        <v>2</v>
      </c>
      <c r="E686" s="117">
        <v>20</v>
      </c>
      <c r="F686" s="117">
        <v>8.5</v>
      </c>
      <c r="G686" s="117">
        <v>11.25</v>
      </c>
    </row>
    <row r="687" spans="1:7" x14ac:dyDescent="0.35">
      <c r="A687" s="117" t="s">
        <v>7279</v>
      </c>
      <c r="B687" s="117" t="s">
        <v>7280</v>
      </c>
      <c r="C687" s="117" t="s">
        <v>115</v>
      </c>
      <c r="D687" s="117">
        <v>3</v>
      </c>
      <c r="E687" s="117">
        <v>30</v>
      </c>
      <c r="F687" s="117">
        <v>8.5</v>
      </c>
      <c r="G687" s="117">
        <v>11.25</v>
      </c>
    </row>
    <row r="688" spans="1:7" x14ac:dyDescent="0.35">
      <c r="A688" s="117" t="s">
        <v>7281</v>
      </c>
      <c r="B688" s="117" t="s">
        <v>7282</v>
      </c>
      <c r="C688" s="117" t="s">
        <v>115</v>
      </c>
      <c r="D688" s="117">
        <v>1</v>
      </c>
      <c r="E688" s="117">
        <v>30</v>
      </c>
      <c r="F688" s="117">
        <v>8.5</v>
      </c>
      <c r="G688" s="117">
        <v>11.25</v>
      </c>
    </row>
    <row r="689" spans="1:7" x14ac:dyDescent="0.35">
      <c r="A689" s="117" t="s">
        <v>7283</v>
      </c>
      <c r="B689" s="117" t="s">
        <v>7284</v>
      </c>
      <c r="C689" s="117" t="s">
        <v>115</v>
      </c>
      <c r="D689" s="117">
        <v>3</v>
      </c>
      <c r="E689" s="117">
        <v>40</v>
      </c>
      <c r="F689" s="117">
        <v>8.5</v>
      </c>
      <c r="G689" s="117">
        <v>11.25</v>
      </c>
    </row>
    <row r="690" spans="1:7" x14ac:dyDescent="0.35">
      <c r="A690" s="117" t="s">
        <v>7285</v>
      </c>
      <c r="B690" s="117" t="s">
        <v>7286</v>
      </c>
      <c r="C690" s="117" t="s">
        <v>115</v>
      </c>
      <c r="D690" s="117">
        <v>2</v>
      </c>
      <c r="E690" s="117">
        <v>60</v>
      </c>
      <c r="F690" s="117">
        <v>8.5</v>
      </c>
      <c r="G690" s="117">
        <v>11.25</v>
      </c>
    </row>
    <row r="691" spans="1:7" x14ac:dyDescent="0.35">
      <c r="A691" s="117" t="s">
        <v>7287</v>
      </c>
      <c r="B691" s="117" t="s">
        <v>7288</v>
      </c>
      <c r="C691" s="117" t="s">
        <v>115</v>
      </c>
      <c r="D691" s="117">
        <v>3</v>
      </c>
      <c r="E691" s="117">
        <v>70</v>
      </c>
      <c r="F691" s="117">
        <v>8.5</v>
      </c>
      <c r="G691" s="117">
        <v>11.25</v>
      </c>
    </row>
    <row r="692" spans="1:7" x14ac:dyDescent="0.35">
      <c r="A692" s="117" t="s">
        <v>7289</v>
      </c>
      <c r="B692" s="117" t="s">
        <v>7290</v>
      </c>
      <c r="C692" s="117" t="s">
        <v>115</v>
      </c>
      <c r="D692" s="117">
        <v>2</v>
      </c>
      <c r="E692" s="117">
        <v>20</v>
      </c>
      <c r="F692" s="117">
        <v>8.5</v>
      </c>
      <c r="G692" s="117">
        <v>11.25</v>
      </c>
    </row>
    <row r="693" spans="1:7" x14ac:dyDescent="0.35">
      <c r="A693" s="117" t="s">
        <v>7291</v>
      </c>
      <c r="B693" s="117" t="s">
        <v>7292</v>
      </c>
      <c r="C693" s="117" t="s">
        <v>115</v>
      </c>
      <c r="D693" s="117">
        <v>2</v>
      </c>
      <c r="E693" s="117">
        <v>60</v>
      </c>
      <c r="F693" s="117">
        <v>8.5</v>
      </c>
      <c r="G693" s="117">
        <v>11.25</v>
      </c>
    </row>
    <row r="694" spans="1:7" x14ac:dyDescent="0.35">
      <c r="A694" s="117" t="s">
        <v>7295</v>
      </c>
      <c r="B694" s="117" t="s">
        <v>7296</v>
      </c>
      <c r="C694" s="117" t="s">
        <v>115</v>
      </c>
      <c r="D694" s="117">
        <v>1</v>
      </c>
      <c r="E694" s="117">
        <v>20</v>
      </c>
      <c r="F694" s="117">
        <v>8.5</v>
      </c>
      <c r="G694" s="117">
        <v>11.25</v>
      </c>
    </row>
    <row r="695" spans="1:7" x14ac:dyDescent="0.35">
      <c r="A695" s="117" t="s">
        <v>7297</v>
      </c>
      <c r="B695" s="117" t="s">
        <v>7298</v>
      </c>
      <c r="C695" s="117" t="s">
        <v>115</v>
      </c>
      <c r="D695" s="117">
        <v>1</v>
      </c>
      <c r="E695" s="117">
        <v>70</v>
      </c>
      <c r="F695" s="117">
        <v>8.5</v>
      </c>
      <c r="G695" s="117">
        <v>11.25</v>
      </c>
    </row>
    <row r="696" spans="1:7" x14ac:dyDescent="0.35">
      <c r="A696" s="117" t="s">
        <v>7299</v>
      </c>
      <c r="B696" s="117" t="s">
        <v>7300</v>
      </c>
      <c r="C696" s="117" t="s">
        <v>115</v>
      </c>
      <c r="D696" s="117">
        <v>1</v>
      </c>
      <c r="E696" s="117">
        <v>20</v>
      </c>
      <c r="F696" s="117">
        <v>8.5</v>
      </c>
      <c r="G696" s="117">
        <v>11.25</v>
      </c>
    </row>
    <row r="697" spans="1:7" x14ac:dyDescent="0.35">
      <c r="A697" s="117" t="s">
        <v>7301</v>
      </c>
      <c r="B697" s="117" t="s">
        <v>7302</v>
      </c>
      <c r="C697" s="117" t="s">
        <v>115</v>
      </c>
      <c r="D697" s="117">
        <v>1</v>
      </c>
      <c r="E697" s="117">
        <v>20</v>
      </c>
      <c r="F697" s="117">
        <v>8.5</v>
      </c>
      <c r="G697" s="117">
        <v>11.25</v>
      </c>
    </row>
    <row r="698" spans="1:7" x14ac:dyDescent="0.35">
      <c r="A698" s="117" t="s">
        <v>7303</v>
      </c>
      <c r="B698" s="117" t="s">
        <v>7304</v>
      </c>
      <c r="C698" s="117" t="s">
        <v>115</v>
      </c>
      <c r="D698" s="117">
        <v>1</v>
      </c>
      <c r="E698" s="117">
        <v>60</v>
      </c>
      <c r="F698" s="117">
        <v>8.5</v>
      </c>
      <c r="G698" s="117">
        <v>11.25</v>
      </c>
    </row>
    <row r="699" spans="1:7" x14ac:dyDescent="0.35">
      <c r="A699" s="117" t="s">
        <v>7305</v>
      </c>
      <c r="B699" s="117" t="s">
        <v>7306</v>
      </c>
      <c r="C699" s="117" t="s">
        <v>115</v>
      </c>
      <c r="D699" s="117">
        <v>1</v>
      </c>
      <c r="E699" s="117">
        <v>6</v>
      </c>
      <c r="F699" s="117">
        <v>8.5</v>
      </c>
      <c r="G699" s="117">
        <v>11.25</v>
      </c>
    </row>
    <row r="700" spans="1:7" x14ac:dyDescent="0.35">
      <c r="A700" s="117" t="s">
        <v>7307</v>
      </c>
      <c r="B700" s="117" t="s">
        <v>7308</v>
      </c>
      <c r="C700" s="117" t="s">
        <v>115</v>
      </c>
      <c r="D700" s="117">
        <v>1</v>
      </c>
      <c r="E700" s="117">
        <v>20</v>
      </c>
      <c r="F700" s="117">
        <v>8.5</v>
      </c>
      <c r="G700" s="117">
        <v>11.25</v>
      </c>
    </row>
    <row r="701" spans="1:7" x14ac:dyDescent="0.35">
      <c r="A701" s="117" t="s">
        <v>7309</v>
      </c>
      <c r="B701" s="117" t="s">
        <v>7310</v>
      </c>
      <c r="C701" s="117" t="s">
        <v>115</v>
      </c>
      <c r="D701" s="117">
        <v>1</v>
      </c>
      <c r="E701" s="117">
        <v>10</v>
      </c>
      <c r="F701" s="117">
        <v>8.5</v>
      </c>
      <c r="G701" s="117">
        <v>11.25</v>
      </c>
    </row>
    <row r="702" spans="1:7" x14ac:dyDescent="0.35">
      <c r="A702" s="117" t="s">
        <v>7311</v>
      </c>
      <c r="B702" s="117" t="s">
        <v>7312</v>
      </c>
      <c r="C702" s="117" t="s">
        <v>115</v>
      </c>
      <c r="D702" s="117">
        <v>3</v>
      </c>
      <c r="E702" s="117">
        <v>55</v>
      </c>
      <c r="F702" s="117">
        <v>8.5</v>
      </c>
      <c r="G702" s="117">
        <v>11.25</v>
      </c>
    </row>
    <row r="703" spans="1:7" x14ac:dyDescent="0.35">
      <c r="A703" s="117" t="s">
        <v>7313</v>
      </c>
      <c r="B703" s="117" t="s">
        <v>7314</v>
      </c>
      <c r="C703" s="117" t="s">
        <v>115</v>
      </c>
      <c r="D703" s="117">
        <v>1</v>
      </c>
      <c r="E703" s="117">
        <v>38</v>
      </c>
      <c r="F703" s="117">
        <v>8.5</v>
      </c>
      <c r="G703" s="117">
        <v>11.25</v>
      </c>
    </row>
    <row r="704" spans="1:7" x14ac:dyDescent="0.35">
      <c r="A704" s="117" t="s">
        <v>7319</v>
      </c>
      <c r="B704" s="117" t="s">
        <v>7320</v>
      </c>
      <c r="C704" s="117" t="s">
        <v>115</v>
      </c>
      <c r="D704" s="117">
        <v>3</v>
      </c>
      <c r="E704" s="117">
        <v>58</v>
      </c>
      <c r="F704" s="117">
        <v>8.5</v>
      </c>
      <c r="G704" s="117">
        <v>11.25</v>
      </c>
    </row>
    <row r="705" spans="1:7" x14ac:dyDescent="0.35">
      <c r="A705" s="117" t="s">
        <v>7325</v>
      </c>
      <c r="B705" s="117" t="s">
        <v>7326</v>
      </c>
      <c r="C705" s="117" t="s">
        <v>115</v>
      </c>
      <c r="D705" s="117">
        <v>3</v>
      </c>
      <c r="E705" s="117">
        <v>50</v>
      </c>
      <c r="F705" s="117">
        <v>8.5</v>
      </c>
      <c r="G705" s="117">
        <v>11.25</v>
      </c>
    </row>
    <row r="706" spans="1:7" x14ac:dyDescent="0.35">
      <c r="A706" s="117" t="s">
        <v>7333</v>
      </c>
      <c r="B706" s="117" t="s">
        <v>7334</v>
      </c>
      <c r="C706" s="117" t="s">
        <v>115</v>
      </c>
      <c r="D706" s="117">
        <v>3</v>
      </c>
      <c r="E706" s="117">
        <v>65</v>
      </c>
      <c r="F706" s="117">
        <v>8.5</v>
      </c>
      <c r="G706" s="117">
        <v>11.25</v>
      </c>
    </row>
    <row r="707" spans="1:7" x14ac:dyDescent="0.35">
      <c r="A707" s="117" t="s">
        <v>7335</v>
      </c>
      <c r="B707" s="117" t="s">
        <v>7336</v>
      </c>
      <c r="C707" s="117" t="s">
        <v>115</v>
      </c>
      <c r="D707" s="117">
        <v>2</v>
      </c>
      <c r="E707" s="117">
        <v>75</v>
      </c>
      <c r="F707" s="117">
        <v>8.5</v>
      </c>
      <c r="G707" s="117">
        <v>11.25</v>
      </c>
    </row>
    <row r="708" spans="1:7" x14ac:dyDescent="0.35">
      <c r="A708" s="117" t="s">
        <v>7337</v>
      </c>
      <c r="B708" s="117" t="s">
        <v>7338</v>
      </c>
      <c r="C708" s="117" t="s">
        <v>115</v>
      </c>
      <c r="D708" s="117">
        <v>3</v>
      </c>
      <c r="E708" s="117">
        <v>35</v>
      </c>
      <c r="F708" s="117">
        <v>8.5</v>
      </c>
      <c r="G708" s="117">
        <v>11.25</v>
      </c>
    </row>
    <row r="709" spans="1:7" x14ac:dyDescent="0.35">
      <c r="A709" s="117" t="s">
        <v>7339</v>
      </c>
      <c r="B709" s="117" t="s">
        <v>7340</v>
      </c>
      <c r="C709" s="117" t="s">
        <v>115</v>
      </c>
      <c r="D709" s="117">
        <v>3</v>
      </c>
      <c r="E709" s="117">
        <v>35</v>
      </c>
      <c r="F709" s="117">
        <v>8.5</v>
      </c>
      <c r="G709" s="117">
        <v>11.25</v>
      </c>
    </row>
    <row r="710" spans="1:7" x14ac:dyDescent="0.35">
      <c r="A710" s="117" t="s">
        <v>7349</v>
      </c>
      <c r="B710" s="117" t="s">
        <v>7350</v>
      </c>
      <c r="C710" s="117" t="s">
        <v>115</v>
      </c>
      <c r="D710" s="117">
        <v>3</v>
      </c>
      <c r="E710" s="117">
        <v>15</v>
      </c>
      <c r="F710" s="117">
        <v>8.5</v>
      </c>
      <c r="G710" s="117">
        <v>11.25</v>
      </c>
    </row>
    <row r="711" spans="1:7" x14ac:dyDescent="0.35">
      <c r="A711" s="117" t="s">
        <v>7351</v>
      </c>
      <c r="B711" s="117" t="s">
        <v>7352</v>
      </c>
      <c r="C711" s="117" t="s">
        <v>115</v>
      </c>
      <c r="D711" s="117">
        <v>3</v>
      </c>
      <c r="E711" s="117">
        <v>30</v>
      </c>
      <c r="F711" s="117">
        <v>8.5</v>
      </c>
      <c r="G711" s="117">
        <v>11.25</v>
      </c>
    </row>
    <row r="712" spans="1:7" x14ac:dyDescent="0.35">
      <c r="A712" s="117" t="s">
        <v>7353</v>
      </c>
      <c r="B712" s="117" t="s">
        <v>7354</v>
      </c>
      <c r="C712" s="117" t="s">
        <v>115</v>
      </c>
      <c r="D712" s="117">
        <v>3</v>
      </c>
      <c r="E712" s="117">
        <v>80</v>
      </c>
      <c r="F712" s="117">
        <v>8.5</v>
      </c>
      <c r="G712" s="117">
        <v>11.25</v>
      </c>
    </row>
    <row r="713" spans="1:7" x14ac:dyDescent="0.35">
      <c r="A713" s="117" t="s">
        <v>7355</v>
      </c>
      <c r="B713" s="117" t="s">
        <v>7356</v>
      </c>
      <c r="C713" s="117" t="s">
        <v>115</v>
      </c>
      <c r="D713" s="117">
        <v>3</v>
      </c>
      <c r="E713" s="117">
        <v>20</v>
      </c>
      <c r="F713" s="117">
        <v>8.5</v>
      </c>
      <c r="G713" s="117">
        <v>11.25</v>
      </c>
    </row>
    <row r="714" spans="1:7" x14ac:dyDescent="0.35">
      <c r="A714" s="117" t="s">
        <v>7357</v>
      </c>
      <c r="B714" s="117" t="s">
        <v>7358</v>
      </c>
      <c r="C714" s="117" t="s">
        <v>115</v>
      </c>
      <c r="D714" s="117">
        <v>3</v>
      </c>
      <c r="E714" s="117">
        <v>30</v>
      </c>
      <c r="F714" s="117">
        <v>8.5</v>
      </c>
      <c r="G714" s="117">
        <v>11.25</v>
      </c>
    </row>
    <row r="715" spans="1:7" x14ac:dyDescent="0.35">
      <c r="A715" s="117" t="s">
        <v>7359</v>
      </c>
      <c r="B715" s="117" t="s">
        <v>7360</v>
      </c>
      <c r="C715" s="117" t="s">
        <v>115</v>
      </c>
      <c r="D715" s="117">
        <v>3</v>
      </c>
      <c r="E715" s="117">
        <v>30</v>
      </c>
      <c r="F715" s="117">
        <v>8.5</v>
      </c>
      <c r="G715" s="117">
        <v>11.25</v>
      </c>
    </row>
    <row r="716" spans="1:7" x14ac:dyDescent="0.35">
      <c r="A716" s="117" t="s">
        <v>7361</v>
      </c>
      <c r="B716" s="117" t="s">
        <v>7362</v>
      </c>
      <c r="C716" s="117" t="s">
        <v>115</v>
      </c>
      <c r="D716" s="117">
        <v>3</v>
      </c>
      <c r="E716" s="117">
        <v>25</v>
      </c>
      <c r="F716" s="117">
        <v>8.5</v>
      </c>
      <c r="G716" s="117">
        <v>11.25</v>
      </c>
    </row>
    <row r="717" spans="1:7" x14ac:dyDescent="0.35">
      <c r="A717" s="117" t="s">
        <v>7363</v>
      </c>
      <c r="B717" s="117" t="s">
        <v>7364</v>
      </c>
      <c r="C717" s="117" t="s">
        <v>115</v>
      </c>
      <c r="D717" s="117">
        <v>3</v>
      </c>
      <c r="E717" s="117">
        <v>25</v>
      </c>
      <c r="F717" s="117">
        <v>8.5</v>
      </c>
      <c r="G717" s="117">
        <v>11.25</v>
      </c>
    </row>
    <row r="718" spans="1:7" x14ac:dyDescent="0.35">
      <c r="A718" s="117" t="s">
        <v>7365</v>
      </c>
      <c r="B718" s="117" t="s">
        <v>7366</v>
      </c>
      <c r="C718" s="117" t="s">
        <v>115</v>
      </c>
      <c r="D718" s="117">
        <v>3</v>
      </c>
      <c r="E718" s="117">
        <v>70</v>
      </c>
      <c r="F718" s="117">
        <v>8.5</v>
      </c>
      <c r="G718" s="117">
        <v>11.25</v>
      </c>
    </row>
    <row r="719" spans="1:7" x14ac:dyDescent="0.35">
      <c r="A719" s="117" t="s">
        <v>7367</v>
      </c>
      <c r="B719" s="117" t="s">
        <v>7368</v>
      </c>
      <c r="C719" s="117" t="s">
        <v>115</v>
      </c>
      <c r="D719" s="117">
        <v>3</v>
      </c>
      <c r="E719" s="117">
        <v>75</v>
      </c>
      <c r="F719" s="117">
        <v>8.5</v>
      </c>
      <c r="G719" s="117">
        <v>11.25</v>
      </c>
    </row>
    <row r="720" spans="1:7" x14ac:dyDescent="0.35">
      <c r="A720" s="117" t="s">
        <v>7369</v>
      </c>
      <c r="B720" s="117" t="s">
        <v>7370</v>
      </c>
      <c r="C720" s="117" t="s">
        <v>115</v>
      </c>
      <c r="D720" s="117">
        <v>3</v>
      </c>
      <c r="E720" s="117">
        <v>75</v>
      </c>
      <c r="F720" s="117">
        <v>8.5</v>
      </c>
      <c r="G720" s="117">
        <v>11.25</v>
      </c>
    </row>
    <row r="721" spans="1:7" x14ac:dyDescent="0.35">
      <c r="A721" s="117" t="s">
        <v>7375</v>
      </c>
      <c r="B721" s="117" t="s">
        <v>7376</v>
      </c>
      <c r="C721" s="117" t="s">
        <v>115</v>
      </c>
      <c r="D721" s="117">
        <v>2</v>
      </c>
      <c r="E721" s="117">
        <v>40</v>
      </c>
      <c r="F721" s="117">
        <v>8.5</v>
      </c>
      <c r="G721" s="117">
        <v>11.25</v>
      </c>
    </row>
    <row r="722" spans="1:7" x14ac:dyDescent="0.35">
      <c r="A722" s="117" t="s">
        <v>7377</v>
      </c>
      <c r="B722" s="117" t="s">
        <v>7378</v>
      </c>
      <c r="C722" s="117" t="s">
        <v>115</v>
      </c>
      <c r="D722" s="117">
        <v>2</v>
      </c>
      <c r="E722" s="117">
        <v>55</v>
      </c>
      <c r="F722" s="117">
        <v>8.5</v>
      </c>
      <c r="G722" s="117">
        <v>11.25</v>
      </c>
    </row>
    <row r="723" spans="1:7" x14ac:dyDescent="0.35">
      <c r="A723" s="117" t="s">
        <v>7379</v>
      </c>
      <c r="B723" s="117" t="s">
        <v>7380</v>
      </c>
      <c r="C723" s="117" t="s">
        <v>115</v>
      </c>
      <c r="D723" s="117">
        <v>2</v>
      </c>
      <c r="E723" s="117">
        <v>30</v>
      </c>
      <c r="F723" s="117">
        <v>8.5</v>
      </c>
      <c r="G723" s="117">
        <v>11.25</v>
      </c>
    </row>
    <row r="724" spans="1:7" x14ac:dyDescent="0.35">
      <c r="A724" s="117" t="s">
        <v>7381</v>
      </c>
      <c r="B724" s="117" t="s">
        <v>7382</v>
      </c>
      <c r="C724" s="117" t="s">
        <v>115</v>
      </c>
      <c r="D724" s="117">
        <v>2</v>
      </c>
      <c r="E724" s="117">
        <v>75</v>
      </c>
      <c r="F724" s="117">
        <v>8.5</v>
      </c>
      <c r="G724" s="117">
        <v>11.25</v>
      </c>
    </row>
    <row r="725" spans="1:7" x14ac:dyDescent="0.35">
      <c r="A725" s="117" t="s">
        <v>7383</v>
      </c>
      <c r="B725" s="117" t="s">
        <v>7384</v>
      </c>
      <c r="C725" s="117" t="s">
        <v>115</v>
      </c>
      <c r="D725" s="117">
        <v>2</v>
      </c>
      <c r="E725" s="117">
        <v>30</v>
      </c>
      <c r="F725" s="117">
        <v>8.5</v>
      </c>
      <c r="G725" s="117">
        <v>11.25</v>
      </c>
    </row>
    <row r="726" spans="1:7" x14ac:dyDescent="0.35">
      <c r="A726" s="117" t="s">
        <v>7385</v>
      </c>
      <c r="B726" s="117" t="s">
        <v>7386</v>
      </c>
      <c r="C726" s="117" t="s">
        <v>115</v>
      </c>
      <c r="D726" s="117">
        <v>1</v>
      </c>
      <c r="E726" s="117">
        <v>35</v>
      </c>
      <c r="F726" s="117">
        <v>8.5</v>
      </c>
      <c r="G726" s="117">
        <v>11.25</v>
      </c>
    </row>
    <row r="727" spans="1:7" x14ac:dyDescent="0.35">
      <c r="A727" s="117" t="s">
        <v>7389</v>
      </c>
      <c r="B727" s="117" t="s">
        <v>7390</v>
      </c>
      <c r="C727" s="117" t="s">
        <v>115</v>
      </c>
      <c r="D727" s="117">
        <v>2</v>
      </c>
      <c r="E727" s="117">
        <v>40</v>
      </c>
      <c r="F727" s="117">
        <v>8.5</v>
      </c>
      <c r="G727" s="117">
        <v>11.25</v>
      </c>
    </row>
    <row r="728" spans="1:7" x14ac:dyDescent="0.35">
      <c r="A728" s="117" t="s">
        <v>7391</v>
      </c>
      <c r="B728" s="117" t="s">
        <v>7392</v>
      </c>
      <c r="C728" s="117" t="s">
        <v>115</v>
      </c>
      <c r="D728" s="117">
        <v>1</v>
      </c>
      <c r="E728" s="117">
        <v>20</v>
      </c>
      <c r="F728" s="117">
        <v>8.5</v>
      </c>
      <c r="G728" s="117">
        <v>11.25</v>
      </c>
    </row>
    <row r="729" spans="1:7" x14ac:dyDescent="0.35">
      <c r="A729" s="117" t="s">
        <v>7393</v>
      </c>
      <c r="B729" s="117" t="s">
        <v>7394</v>
      </c>
      <c r="C729" s="117" t="s">
        <v>115</v>
      </c>
      <c r="D729" s="117">
        <v>1</v>
      </c>
      <c r="E729" s="117">
        <v>6</v>
      </c>
      <c r="F729" s="117">
        <v>8.5</v>
      </c>
      <c r="G729" s="117">
        <v>11.25</v>
      </c>
    </row>
    <row r="730" spans="1:7" x14ac:dyDescent="0.35">
      <c r="A730" s="117" t="s">
        <v>7395</v>
      </c>
      <c r="B730" s="117" t="s">
        <v>7396</v>
      </c>
      <c r="C730" s="117" t="s">
        <v>115</v>
      </c>
      <c r="D730" s="117">
        <v>1</v>
      </c>
      <c r="E730" s="117">
        <v>20</v>
      </c>
      <c r="F730" s="117">
        <v>8.5</v>
      </c>
      <c r="G730" s="117">
        <v>11.25</v>
      </c>
    </row>
    <row r="731" spans="1:7" x14ac:dyDescent="0.35">
      <c r="A731" s="117" t="s">
        <v>7397</v>
      </c>
      <c r="B731" s="117" t="s">
        <v>7398</v>
      </c>
      <c r="C731" s="117" t="s">
        <v>115</v>
      </c>
      <c r="D731" s="117">
        <v>1</v>
      </c>
      <c r="E731" s="117">
        <v>20</v>
      </c>
      <c r="F731" s="117">
        <v>8.5</v>
      </c>
      <c r="G731" s="117">
        <v>11.25</v>
      </c>
    </row>
    <row r="732" spans="1:7" x14ac:dyDescent="0.35">
      <c r="A732" s="117" t="s">
        <v>7399</v>
      </c>
      <c r="B732" s="117" t="s">
        <v>7400</v>
      </c>
      <c r="C732" s="117" t="s">
        <v>115</v>
      </c>
      <c r="D732" s="117">
        <v>1</v>
      </c>
      <c r="E732" s="117">
        <v>6</v>
      </c>
      <c r="F732" s="117">
        <v>8.5</v>
      </c>
      <c r="G732" s="117">
        <v>11.25</v>
      </c>
    </row>
    <row r="733" spans="1:7" x14ac:dyDescent="0.35">
      <c r="A733" s="117" t="s">
        <v>7401</v>
      </c>
      <c r="B733" s="117" t="s">
        <v>7402</v>
      </c>
      <c r="C733" s="117" t="s">
        <v>115</v>
      </c>
      <c r="D733" s="117">
        <v>1</v>
      </c>
      <c r="E733" s="117">
        <v>20</v>
      </c>
      <c r="F733" s="117">
        <v>8.5</v>
      </c>
      <c r="G733" s="117">
        <v>11.25</v>
      </c>
    </row>
    <row r="734" spans="1:7" x14ac:dyDescent="0.35">
      <c r="A734" s="117" t="s">
        <v>7403</v>
      </c>
      <c r="B734" s="117" t="s">
        <v>7404</v>
      </c>
      <c r="C734" s="117" t="s">
        <v>115</v>
      </c>
      <c r="D734" s="117">
        <v>1</v>
      </c>
      <c r="E734" s="117">
        <v>6</v>
      </c>
      <c r="F734" s="117">
        <v>8.5</v>
      </c>
      <c r="G734" s="117">
        <v>11.25</v>
      </c>
    </row>
    <row r="735" spans="1:7" x14ac:dyDescent="0.35">
      <c r="A735" s="117" t="s">
        <v>7405</v>
      </c>
      <c r="B735" s="117" t="s">
        <v>7406</v>
      </c>
      <c r="C735" s="117" t="s">
        <v>115</v>
      </c>
      <c r="D735" s="117">
        <v>1</v>
      </c>
      <c r="E735" s="117">
        <v>6</v>
      </c>
      <c r="F735" s="117">
        <v>8.5</v>
      </c>
      <c r="G735" s="117">
        <v>11.25</v>
      </c>
    </row>
    <row r="736" spans="1:7" x14ac:dyDescent="0.35">
      <c r="A736" s="117" t="s">
        <v>7407</v>
      </c>
      <c r="B736" s="117" t="s">
        <v>7408</v>
      </c>
      <c r="C736" s="117" t="s">
        <v>115</v>
      </c>
      <c r="D736" s="117">
        <v>1</v>
      </c>
      <c r="E736" s="117">
        <v>6</v>
      </c>
      <c r="F736" s="117">
        <v>8.5</v>
      </c>
      <c r="G736" s="117">
        <v>11.25</v>
      </c>
    </row>
    <row r="737" spans="1:7" x14ac:dyDescent="0.35">
      <c r="A737" s="117" t="s">
        <v>7409</v>
      </c>
      <c r="B737" s="117" t="s">
        <v>7410</v>
      </c>
      <c r="C737" s="117" t="s">
        <v>115</v>
      </c>
      <c r="D737" s="117">
        <v>1</v>
      </c>
      <c r="E737" s="117">
        <v>20</v>
      </c>
      <c r="F737" s="117">
        <v>8.5</v>
      </c>
      <c r="G737" s="117">
        <v>11.25</v>
      </c>
    </row>
    <row r="738" spans="1:7" x14ac:dyDescent="0.35">
      <c r="A738" s="117" t="s">
        <v>7945</v>
      </c>
      <c r="B738" s="117" t="s">
        <v>7946</v>
      </c>
      <c r="C738" s="117" t="s">
        <v>118</v>
      </c>
      <c r="D738" s="117">
        <v>2</v>
      </c>
      <c r="E738" s="117">
        <v>20</v>
      </c>
      <c r="F738" s="117">
        <v>9.11</v>
      </c>
      <c r="G738" s="117">
        <v>11.48</v>
      </c>
    </row>
    <row r="739" spans="1:7" x14ac:dyDescent="0.35">
      <c r="A739" s="117" t="s">
        <v>7947</v>
      </c>
      <c r="B739" s="117" t="s">
        <v>7948</v>
      </c>
      <c r="C739" s="117" t="s">
        <v>118</v>
      </c>
      <c r="D739" s="117">
        <v>2</v>
      </c>
      <c r="E739" s="117">
        <v>60</v>
      </c>
      <c r="F739" s="117">
        <v>9.11</v>
      </c>
      <c r="G739" s="117">
        <v>11.48</v>
      </c>
    </row>
    <row r="740" spans="1:7" x14ac:dyDescent="0.35">
      <c r="A740" s="117" t="s">
        <v>7949</v>
      </c>
      <c r="B740" s="117" t="s">
        <v>7950</v>
      </c>
      <c r="C740" s="117" t="s">
        <v>118</v>
      </c>
      <c r="D740" s="117">
        <v>2</v>
      </c>
      <c r="E740" s="117">
        <v>60</v>
      </c>
      <c r="F740" s="117">
        <v>9.11</v>
      </c>
      <c r="G740" s="117">
        <v>11.48</v>
      </c>
    </row>
    <row r="741" spans="1:7" x14ac:dyDescent="0.35">
      <c r="A741" s="117" t="s">
        <v>7969</v>
      </c>
      <c r="B741" s="117" t="s">
        <v>7970</v>
      </c>
      <c r="C741" s="117" t="s">
        <v>118</v>
      </c>
      <c r="D741" s="117">
        <v>2</v>
      </c>
      <c r="E741" s="117">
        <v>40</v>
      </c>
      <c r="F741" s="117">
        <v>9.11</v>
      </c>
      <c r="G741" s="117">
        <v>11.48</v>
      </c>
    </row>
    <row r="742" spans="1:7" x14ac:dyDescent="0.35">
      <c r="A742" s="117" t="s">
        <v>7973</v>
      </c>
      <c r="B742" s="117" t="s">
        <v>7974</v>
      </c>
      <c r="C742" s="117" t="s">
        <v>118</v>
      </c>
      <c r="D742" s="117">
        <v>2</v>
      </c>
      <c r="E742" s="117">
        <v>40</v>
      </c>
      <c r="F742" s="117">
        <v>9.11</v>
      </c>
      <c r="G742" s="117">
        <v>11.48</v>
      </c>
    </row>
    <row r="743" spans="1:7" x14ac:dyDescent="0.35">
      <c r="A743" s="117" t="s">
        <v>7975</v>
      </c>
      <c r="B743" s="117" t="s">
        <v>7976</v>
      </c>
      <c r="C743" s="117" t="s">
        <v>118</v>
      </c>
      <c r="D743" s="117">
        <v>3</v>
      </c>
      <c r="E743" s="117">
        <v>16</v>
      </c>
      <c r="F743" s="117">
        <v>9.11</v>
      </c>
      <c r="G743" s="117">
        <v>11.48</v>
      </c>
    </row>
    <row r="744" spans="1:7" x14ac:dyDescent="0.35">
      <c r="A744" s="117" t="s">
        <v>7987</v>
      </c>
      <c r="B744" s="117" t="s">
        <v>7988</v>
      </c>
      <c r="C744" s="117" t="s">
        <v>118</v>
      </c>
      <c r="D744" s="117">
        <v>1</v>
      </c>
      <c r="E744" s="117">
        <v>16</v>
      </c>
      <c r="F744" s="117">
        <v>9.11</v>
      </c>
      <c r="G744" s="117">
        <v>11.48</v>
      </c>
    </row>
    <row r="745" spans="1:7" x14ac:dyDescent="0.35">
      <c r="A745" s="117" t="s">
        <v>7989</v>
      </c>
      <c r="B745" s="117" t="s">
        <v>7990</v>
      </c>
      <c r="C745" s="117" t="s">
        <v>118</v>
      </c>
      <c r="D745" s="117">
        <v>2</v>
      </c>
      <c r="E745" s="117">
        <v>60</v>
      </c>
      <c r="F745" s="117">
        <v>9.11</v>
      </c>
      <c r="G745" s="117">
        <v>11.48</v>
      </c>
    </row>
    <row r="746" spans="1:7" x14ac:dyDescent="0.35">
      <c r="A746" s="117" t="s">
        <v>7991</v>
      </c>
      <c r="B746" s="117" t="s">
        <v>7992</v>
      </c>
      <c r="C746" s="117" t="s">
        <v>118</v>
      </c>
      <c r="D746" s="117">
        <v>1</v>
      </c>
      <c r="E746" s="117">
        <v>40</v>
      </c>
      <c r="F746" s="117">
        <v>9.11</v>
      </c>
      <c r="G746" s="117">
        <v>11.48</v>
      </c>
    </row>
    <row r="747" spans="1:7" x14ac:dyDescent="0.35">
      <c r="A747" s="117" t="s">
        <v>7993</v>
      </c>
      <c r="B747" s="117" t="s">
        <v>7994</v>
      </c>
      <c r="C747" s="117" t="s">
        <v>118</v>
      </c>
      <c r="D747" s="117">
        <v>1</v>
      </c>
      <c r="E747" s="117">
        <v>40</v>
      </c>
      <c r="F747" s="117">
        <v>9.11</v>
      </c>
      <c r="G747" s="117">
        <v>11.48</v>
      </c>
    </row>
    <row r="748" spans="1:7" x14ac:dyDescent="0.35">
      <c r="A748" s="117" t="s">
        <v>7995</v>
      </c>
      <c r="B748" s="117" t="s">
        <v>7996</v>
      </c>
      <c r="C748" s="117" t="s">
        <v>118</v>
      </c>
      <c r="D748" s="117">
        <v>1</v>
      </c>
      <c r="E748" s="117">
        <v>50</v>
      </c>
      <c r="F748" s="117">
        <v>9.11</v>
      </c>
      <c r="G748" s="117">
        <v>11.48</v>
      </c>
    </row>
    <row r="749" spans="1:7" x14ac:dyDescent="0.35">
      <c r="A749" s="117" t="s">
        <v>7997</v>
      </c>
      <c r="B749" s="117" t="s">
        <v>7998</v>
      </c>
      <c r="C749" s="117" t="s">
        <v>118</v>
      </c>
      <c r="D749" s="117">
        <v>2</v>
      </c>
      <c r="E749" s="117">
        <v>25</v>
      </c>
      <c r="F749" s="117">
        <v>9.11</v>
      </c>
      <c r="G749" s="117">
        <v>11.48</v>
      </c>
    </row>
    <row r="750" spans="1:7" x14ac:dyDescent="0.35">
      <c r="A750" s="117" t="s">
        <v>7999</v>
      </c>
      <c r="B750" s="117" t="s">
        <v>8000</v>
      </c>
      <c r="C750" s="117" t="s">
        <v>118</v>
      </c>
      <c r="D750" s="117">
        <v>2</v>
      </c>
      <c r="E750" s="117">
        <v>40</v>
      </c>
      <c r="F750" s="117">
        <v>9.11</v>
      </c>
      <c r="G750" s="117">
        <v>11.48</v>
      </c>
    </row>
    <row r="751" spans="1:7" x14ac:dyDescent="0.35">
      <c r="A751" s="117" t="s">
        <v>8001</v>
      </c>
      <c r="B751" s="117" t="s">
        <v>8002</v>
      </c>
      <c r="C751" s="117" t="s">
        <v>118</v>
      </c>
      <c r="D751" s="117">
        <v>2</v>
      </c>
      <c r="E751" s="117">
        <v>40</v>
      </c>
      <c r="F751" s="117">
        <v>9.11</v>
      </c>
      <c r="G751" s="117">
        <v>11.48</v>
      </c>
    </row>
    <row r="752" spans="1:7" x14ac:dyDescent="0.35">
      <c r="A752" s="117" t="s">
        <v>8005</v>
      </c>
      <c r="B752" s="117" t="s">
        <v>8006</v>
      </c>
      <c r="C752" s="117" t="s">
        <v>118</v>
      </c>
      <c r="D752" s="117">
        <v>2</v>
      </c>
      <c r="E752" s="117">
        <v>24</v>
      </c>
      <c r="F752" s="117">
        <v>9.11</v>
      </c>
      <c r="G752" s="117">
        <v>11.48</v>
      </c>
    </row>
    <row r="753" spans="1:7" x14ac:dyDescent="0.35">
      <c r="A753" s="117" t="s">
        <v>8015</v>
      </c>
      <c r="B753" s="117" t="s">
        <v>8016</v>
      </c>
      <c r="C753" s="117" t="s">
        <v>118</v>
      </c>
      <c r="D753" s="117">
        <v>2</v>
      </c>
      <c r="E753" s="117">
        <v>45</v>
      </c>
      <c r="F753" s="117">
        <v>9.11</v>
      </c>
      <c r="G753" s="117">
        <v>11.48</v>
      </c>
    </row>
    <row r="754" spans="1:7" x14ac:dyDescent="0.35">
      <c r="A754" s="117" t="s">
        <v>8017</v>
      </c>
      <c r="B754" s="117" t="s">
        <v>8018</v>
      </c>
      <c r="C754" s="117" t="s">
        <v>118</v>
      </c>
      <c r="D754" s="117">
        <v>1</v>
      </c>
      <c r="E754" s="117">
        <v>50</v>
      </c>
      <c r="F754" s="117">
        <v>9.11</v>
      </c>
      <c r="G754" s="117">
        <v>11.48</v>
      </c>
    </row>
    <row r="755" spans="1:7" x14ac:dyDescent="0.35">
      <c r="A755" s="117" t="s">
        <v>8021</v>
      </c>
      <c r="B755" s="117" t="s">
        <v>8022</v>
      </c>
      <c r="C755" s="117" t="s">
        <v>118</v>
      </c>
      <c r="D755" s="117">
        <v>2</v>
      </c>
      <c r="E755" s="117">
        <v>30</v>
      </c>
      <c r="F755" s="117">
        <v>9.11</v>
      </c>
      <c r="G755" s="117">
        <v>11.48</v>
      </c>
    </row>
    <row r="756" spans="1:7" x14ac:dyDescent="0.35">
      <c r="A756" s="117" t="s">
        <v>8023</v>
      </c>
      <c r="B756" s="117" t="s">
        <v>8024</v>
      </c>
      <c r="C756" s="117" t="s">
        <v>118</v>
      </c>
      <c r="D756" s="117">
        <v>2</v>
      </c>
      <c r="E756" s="117">
        <v>30</v>
      </c>
      <c r="F756" s="117">
        <v>9.11</v>
      </c>
      <c r="G756" s="117">
        <v>11.48</v>
      </c>
    </row>
    <row r="757" spans="1:7" x14ac:dyDescent="0.35">
      <c r="A757" s="117" t="s">
        <v>8025</v>
      </c>
      <c r="B757" s="117" t="s">
        <v>8026</v>
      </c>
      <c r="C757" s="117" t="s">
        <v>118</v>
      </c>
      <c r="D757" s="117">
        <v>2</v>
      </c>
      <c r="E757" s="117">
        <v>40</v>
      </c>
      <c r="F757" s="117">
        <v>9.11</v>
      </c>
      <c r="G757" s="117">
        <v>11.48</v>
      </c>
    </row>
    <row r="758" spans="1:7" x14ac:dyDescent="0.35">
      <c r="A758" s="117" t="s">
        <v>8027</v>
      </c>
      <c r="B758" s="117" t="s">
        <v>8028</v>
      </c>
      <c r="C758" s="117" t="s">
        <v>118</v>
      </c>
      <c r="D758" s="117">
        <v>2</v>
      </c>
      <c r="E758" s="117">
        <v>40</v>
      </c>
      <c r="F758" s="117">
        <v>9.11</v>
      </c>
      <c r="G758" s="117">
        <v>11.48</v>
      </c>
    </row>
    <row r="759" spans="1:7" x14ac:dyDescent="0.35">
      <c r="A759" s="117" t="s">
        <v>8029</v>
      </c>
      <c r="B759" s="117" t="s">
        <v>8030</v>
      </c>
      <c r="C759" s="117" t="s">
        <v>118</v>
      </c>
      <c r="D759" s="117">
        <v>2</v>
      </c>
      <c r="E759" s="117">
        <v>40</v>
      </c>
      <c r="F759" s="117">
        <v>9.11</v>
      </c>
      <c r="G759" s="117">
        <v>11.48</v>
      </c>
    </row>
    <row r="760" spans="1:7" x14ac:dyDescent="0.35">
      <c r="A760" s="117" t="s">
        <v>8031</v>
      </c>
      <c r="B760" s="117" t="s">
        <v>8032</v>
      </c>
      <c r="C760" s="117" t="s">
        <v>118</v>
      </c>
      <c r="D760" s="117">
        <v>2</v>
      </c>
      <c r="E760" s="117">
        <v>40</v>
      </c>
      <c r="F760" s="117">
        <v>9.11</v>
      </c>
      <c r="G760" s="117">
        <v>11.48</v>
      </c>
    </row>
    <row r="761" spans="1:7" x14ac:dyDescent="0.35">
      <c r="A761" s="117" t="s">
        <v>8033</v>
      </c>
      <c r="B761" s="117" t="s">
        <v>8034</v>
      </c>
      <c r="C761" s="117" t="s">
        <v>118</v>
      </c>
      <c r="D761" s="117">
        <v>3</v>
      </c>
      <c r="E761" s="117">
        <v>40</v>
      </c>
      <c r="F761" s="117">
        <v>9.11</v>
      </c>
      <c r="G761" s="117">
        <v>11.48</v>
      </c>
    </row>
    <row r="762" spans="1:7" x14ac:dyDescent="0.35">
      <c r="A762" s="117" t="s">
        <v>8035</v>
      </c>
      <c r="B762" s="117" t="s">
        <v>8036</v>
      </c>
      <c r="C762" s="117" t="s">
        <v>118</v>
      </c>
      <c r="D762" s="117">
        <v>2</v>
      </c>
      <c r="E762" s="117">
        <v>24</v>
      </c>
      <c r="F762" s="117">
        <v>9.11</v>
      </c>
      <c r="G762" s="117">
        <v>11.48</v>
      </c>
    </row>
    <row r="763" spans="1:7" x14ac:dyDescent="0.35">
      <c r="A763" s="117" t="s">
        <v>8037</v>
      </c>
      <c r="B763" s="117" t="s">
        <v>8038</v>
      </c>
      <c r="C763" s="117" t="s">
        <v>118</v>
      </c>
      <c r="D763" s="117">
        <v>1</v>
      </c>
      <c r="E763" s="117">
        <v>20</v>
      </c>
      <c r="F763" s="117">
        <v>9.11</v>
      </c>
      <c r="G763" s="117">
        <v>11.48</v>
      </c>
    </row>
    <row r="764" spans="1:7" x14ac:dyDescent="0.35">
      <c r="A764" s="117" t="s">
        <v>8039</v>
      </c>
      <c r="B764" s="117" t="s">
        <v>8040</v>
      </c>
      <c r="C764" s="117" t="s">
        <v>118</v>
      </c>
      <c r="D764" s="117">
        <v>2</v>
      </c>
      <c r="E764" s="117">
        <v>40</v>
      </c>
      <c r="F764" s="117">
        <v>9.11</v>
      </c>
      <c r="G764" s="117">
        <v>11.48</v>
      </c>
    </row>
    <row r="765" spans="1:7" x14ac:dyDescent="0.35">
      <c r="A765" s="117" t="s">
        <v>8041</v>
      </c>
      <c r="B765" s="117" t="s">
        <v>8042</v>
      </c>
      <c r="C765" s="117" t="s">
        <v>118</v>
      </c>
      <c r="D765" s="117">
        <v>1</v>
      </c>
      <c r="E765" s="117">
        <v>20</v>
      </c>
      <c r="F765" s="117">
        <v>9.11</v>
      </c>
      <c r="G765" s="117">
        <v>11.48</v>
      </c>
    </row>
    <row r="766" spans="1:7" x14ac:dyDescent="0.35">
      <c r="A766" s="117" t="s">
        <v>8043</v>
      </c>
      <c r="B766" s="117" t="s">
        <v>8044</v>
      </c>
      <c r="C766" s="117" t="s">
        <v>118</v>
      </c>
      <c r="D766" s="117">
        <v>1</v>
      </c>
      <c r="E766" s="117">
        <v>60</v>
      </c>
      <c r="F766" s="117">
        <v>9.11</v>
      </c>
      <c r="G766" s="117">
        <v>11.48</v>
      </c>
    </row>
    <row r="767" spans="1:7" x14ac:dyDescent="0.35">
      <c r="A767" s="117" t="s">
        <v>8045</v>
      </c>
      <c r="B767" s="117" t="s">
        <v>8046</v>
      </c>
      <c r="C767" s="117" t="s">
        <v>118</v>
      </c>
      <c r="D767" s="117">
        <v>2</v>
      </c>
      <c r="E767" s="117">
        <v>20</v>
      </c>
      <c r="F767" s="117">
        <v>9.11</v>
      </c>
      <c r="G767" s="117">
        <v>11.48</v>
      </c>
    </row>
    <row r="768" spans="1:7" x14ac:dyDescent="0.35">
      <c r="A768" s="117" t="s">
        <v>8047</v>
      </c>
      <c r="B768" s="117" t="s">
        <v>8048</v>
      </c>
      <c r="C768" s="117" t="s">
        <v>118</v>
      </c>
      <c r="D768" s="117">
        <v>2</v>
      </c>
      <c r="E768" s="117">
        <v>40</v>
      </c>
      <c r="F768" s="117">
        <v>9.11</v>
      </c>
      <c r="G768" s="117">
        <v>11.48</v>
      </c>
    </row>
    <row r="769" spans="1:7" x14ac:dyDescent="0.35">
      <c r="A769" s="117" t="s">
        <v>8051</v>
      </c>
      <c r="B769" s="117" t="s">
        <v>8052</v>
      </c>
      <c r="C769" s="117" t="s">
        <v>118</v>
      </c>
      <c r="D769" s="117">
        <v>1</v>
      </c>
      <c r="E769" s="117">
        <v>60</v>
      </c>
      <c r="F769" s="117">
        <v>9.11</v>
      </c>
      <c r="G769" s="117">
        <v>11.48</v>
      </c>
    </row>
    <row r="770" spans="1:7" x14ac:dyDescent="0.35">
      <c r="A770" s="117" t="s">
        <v>8055</v>
      </c>
      <c r="B770" s="117" t="s">
        <v>8056</v>
      </c>
      <c r="C770" s="117" t="s">
        <v>118</v>
      </c>
      <c r="D770" s="117">
        <v>2</v>
      </c>
      <c r="E770" s="117">
        <v>40</v>
      </c>
      <c r="F770" s="117">
        <v>9.11</v>
      </c>
      <c r="G770" s="117">
        <v>11.48</v>
      </c>
    </row>
    <row r="771" spans="1:7" x14ac:dyDescent="0.35">
      <c r="A771" s="117" t="s">
        <v>8061</v>
      </c>
      <c r="B771" s="117" t="s">
        <v>8062</v>
      </c>
      <c r="C771" s="117" t="s">
        <v>118</v>
      </c>
      <c r="D771" s="117">
        <v>2</v>
      </c>
      <c r="E771" s="117">
        <v>48</v>
      </c>
      <c r="F771" s="117">
        <v>9.11</v>
      </c>
      <c r="G771" s="117">
        <v>11.48</v>
      </c>
    </row>
    <row r="772" spans="1:7" x14ac:dyDescent="0.35">
      <c r="A772" s="117" t="s">
        <v>8063</v>
      </c>
      <c r="B772" s="117" t="s">
        <v>8064</v>
      </c>
      <c r="C772" s="117" t="s">
        <v>118</v>
      </c>
      <c r="D772" s="117">
        <v>2</v>
      </c>
      <c r="E772" s="117">
        <v>40</v>
      </c>
      <c r="F772" s="117">
        <v>9.11</v>
      </c>
      <c r="G772" s="117">
        <v>11.48</v>
      </c>
    </row>
    <row r="773" spans="1:7" x14ac:dyDescent="0.35">
      <c r="A773" s="117" t="s">
        <v>8065</v>
      </c>
      <c r="B773" s="117" t="s">
        <v>8066</v>
      </c>
      <c r="C773" s="117" t="s">
        <v>118</v>
      </c>
      <c r="D773" s="117">
        <v>2</v>
      </c>
      <c r="E773" s="117">
        <v>35</v>
      </c>
      <c r="F773" s="117">
        <v>9.11</v>
      </c>
      <c r="G773" s="117">
        <v>11.48</v>
      </c>
    </row>
    <row r="774" spans="1:7" x14ac:dyDescent="0.35">
      <c r="A774" s="117" t="s">
        <v>8069</v>
      </c>
      <c r="B774" s="117" t="s">
        <v>8070</v>
      </c>
      <c r="C774" s="117" t="s">
        <v>118</v>
      </c>
      <c r="D774" s="117">
        <v>2</v>
      </c>
      <c r="E774" s="117">
        <v>12</v>
      </c>
      <c r="F774" s="117">
        <v>9.11</v>
      </c>
      <c r="G774" s="117">
        <v>11.48</v>
      </c>
    </row>
    <row r="775" spans="1:7" x14ac:dyDescent="0.35">
      <c r="A775" s="117" t="s">
        <v>8071</v>
      </c>
      <c r="B775" s="117" t="s">
        <v>8072</v>
      </c>
      <c r="C775" s="117" t="s">
        <v>118</v>
      </c>
      <c r="D775" s="117">
        <v>3</v>
      </c>
      <c r="E775" s="117">
        <v>55</v>
      </c>
      <c r="F775" s="117">
        <v>9.11</v>
      </c>
      <c r="G775" s="117">
        <v>11.48</v>
      </c>
    </row>
    <row r="776" spans="1:7" x14ac:dyDescent="0.35">
      <c r="A776" s="117" t="s">
        <v>8073</v>
      </c>
      <c r="B776" s="117" t="s">
        <v>8074</v>
      </c>
      <c r="C776" s="117" t="s">
        <v>118</v>
      </c>
      <c r="D776" s="117">
        <v>2</v>
      </c>
      <c r="E776" s="117">
        <v>40</v>
      </c>
      <c r="F776" s="117">
        <v>9.11</v>
      </c>
      <c r="G776" s="117">
        <v>11.48</v>
      </c>
    </row>
    <row r="777" spans="1:7" x14ac:dyDescent="0.35">
      <c r="A777" s="117" t="s">
        <v>8075</v>
      </c>
      <c r="B777" s="117" t="s">
        <v>8076</v>
      </c>
      <c r="C777" s="117" t="s">
        <v>118</v>
      </c>
      <c r="D777" s="117">
        <v>3</v>
      </c>
      <c r="E777" s="117">
        <v>80</v>
      </c>
      <c r="F777" s="117">
        <v>9.11</v>
      </c>
      <c r="G777" s="117">
        <v>11.48</v>
      </c>
    </row>
    <row r="778" spans="1:7" x14ac:dyDescent="0.35">
      <c r="A778" s="117" t="s">
        <v>8077</v>
      </c>
      <c r="B778" s="117" t="s">
        <v>8078</v>
      </c>
      <c r="C778" s="117" t="s">
        <v>118</v>
      </c>
      <c r="D778" s="117">
        <v>2</v>
      </c>
      <c r="E778" s="117">
        <v>60</v>
      </c>
      <c r="F778" s="117">
        <v>9.11</v>
      </c>
      <c r="G778" s="117">
        <v>11.48</v>
      </c>
    </row>
    <row r="779" spans="1:7" x14ac:dyDescent="0.35">
      <c r="A779" s="117" t="s">
        <v>8079</v>
      </c>
      <c r="B779" s="117" t="s">
        <v>8080</v>
      </c>
      <c r="C779" s="117" t="s">
        <v>118</v>
      </c>
      <c r="D779" s="117">
        <v>2</v>
      </c>
      <c r="E779" s="117">
        <v>40</v>
      </c>
      <c r="F779" s="117">
        <v>9.11</v>
      </c>
      <c r="G779" s="117">
        <v>11.48</v>
      </c>
    </row>
    <row r="780" spans="1:7" x14ac:dyDescent="0.35">
      <c r="A780" s="117" t="s">
        <v>8081</v>
      </c>
      <c r="B780" s="117" t="s">
        <v>8082</v>
      </c>
      <c r="C780" s="117" t="s">
        <v>118</v>
      </c>
      <c r="D780" s="117">
        <v>3</v>
      </c>
      <c r="E780" s="117">
        <v>40</v>
      </c>
      <c r="F780" s="117">
        <v>9.11</v>
      </c>
      <c r="G780" s="117">
        <v>11.48</v>
      </c>
    </row>
    <row r="781" spans="1:7" x14ac:dyDescent="0.35">
      <c r="A781" s="117" t="s">
        <v>8083</v>
      </c>
      <c r="B781" s="117" t="s">
        <v>8084</v>
      </c>
      <c r="C781" s="117" t="s">
        <v>118</v>
      </c>
      <c r="D781" s="117">
        <v>3</v>
      </c>
      <c r="E781" s="117">
        <v>60</v>
      </c>
      <c r="F781" s="117">
        <v>9.11</v>
      </c>
      <c r="G781" s="117">
        <v>11.48</v>
      </c>
    </row>
    <row r="782" spans="1:7" x14ac:dyDescent="0.35">
      <c r="A782" s="117" t="s">
        <v>8085</v>
      </c>
      <c r="B782" s="117" t="s">
        <v>8086</v>
      </c>
      <c r="C782" s="117" t="s">
        <v>118</v>
      </c>
      <c r="D782" s="117">
        <v>3</v>
      </c>
      <c r="E782" s="117">
        <v>60</v>
      </c>
      <c r="F782" s="117">
        <v>9.11</v>
      </c>
      <c r="G782" s="117">
        <v>11.48</v>
      </c>
    </row>
    <row r="783" spans="1:7" x14ac:dyDescent="0.35">
      <c r="A783" s="117" t="s">
        <v>8087</v>
      </c>
      <c r="B783" s="117" t="s">
        <v>8088</v>
      </c>
      <c r="C783" s="117" t="s">
        <v>118</v>
      </c>
      <c r="D783" s="117">
        <v>2</v>
      </c>
      <c r="E783" s="117">
        <v>40</v>
      </c>
      <c r="F783" s="117">
        <v>9.11</v>
      </c>
      <c r="G783" s="117">
        <v>11.48</v>
      </c>
    </row>
    <row r="784" spans="1:7" x14ac:dyDescent="0.35">
      <c r="A784" s="117" t="s">
        <v>8089</v>
      </c>
      <c r="B784" s="117" t="s">
        <v>8090</v>
      </c>
      <c r="C784" s="117" t="s">
        <v>118</v>
      </c>
      <c r="D784" s="117">
        <v>2</v>
      </c>
      <c r="E784" s="117">
        <v>40</v>
      </c>
      <c r="F784" s="117">
        <v>9.11</v>
      </c>
      <c r="G784" s="117">
        <v>11.48</v>
      </c>
    </row>
    <row r="785" spans="1:7" x14ac:dyDescent="0.35">
      <c r="A785" s="117" t="s">
        <v>8103</v>
      </c>
      <c r="B785" s="117" t="s">
        <v>8104</v>
      </c>
      <c r="C785" s="117" t="s">
        <v>118</v>
      </c>
      <c r="D785" s="117">
        <v>2</v>
      </c>
      <c r="E785" s="117">
        <v>80</v>
      </c>
      <c r="F785" s="117">
        <v>9.11</v>
      </c>
      <c r="G785" s="117">
        <v>11.48</v>
      </c>
    </row>
    <row r="786" spans="1:7" x14ac:dyDescent="0.35">
      <c r="A786" s="117" t="s">
        <v>8105</v>
      </c>
      <c r="B786" s="117" t="s">
        <v>8106</v>
      </c>
      <c r="C786" s="117" t="s">
        <v>120</v>
      </c>
      <c r="D786" s="117">
        <v>1</v>
      </c>
      <c r="E786" s="117">
        <v>25</v>
      </c>
      <c r="F786" s="117">
        <v>8.09</v>
      </c>
      <c r="G786" s="117">
        <v>9.3000000000000007</v>
      </c>
    </row>
    <row r="787" spans="1:7" x14ac:dyDescent="0.35">
      <c r="A787" s="117" t="s">
        <v>8107</v>
      </c>
      <c r="B787" s="117" t="s">
        <v>8108</v>
      </c>
      <c r="C787" s="117" t="s">
        <v>120</v>
      </c>
      <c r="D787" s="117">
        <v>1</v>
      </c>
      <c r="E787" s="117">
        <v>25</v>
      </c>
      <c r="F787" s="117">
        <v>8.09</v>
      </c>
      <c r="G787" s="117">
        <v>9.3000000000000007</v>
      </c>
    </row>
    <row r="788" spans="1:7" x14ac:dyDescent="0.35">
      <c r="A788" s="117" t="s">
        <v>8109</v>
      </c>
      <c r="B788" s="117" t="s">
        <v>8110</v>
      </c>
      <c r="C788" s="117" t="s">
        <v>120</v>
      </c>
      <c r="D788" s="117">
        <v>1</v>
      </c>
      <c r="E788" s="117">
        <v>65</v>
      </c>
      <c r="F788" s="117">
        <v>8.09</v>
      </c>
      <c r="G788" s="117">
        <v>9.3000000000000007</v>
      </c>
    </row>
    <row r="789" spans="1:7" x14ac:dyDescent="0.35">
      <c r="A789" s="117" t="s">
        <v>8111</v>
      </c>
      <c r="B789" s="117" t="s">
        <v>8112</v>
      </c>
      <c r="C789" s="117" t="s">
        <v>120</v>
      </c>
      <c r="D789" s="117">
        <v>1</v>
      </c>
      <c r="E789" s="117">
        <v>30</v>
      </c>
      <c r="F789" s="117">
        <v>8.09</v>
      </c>
      <c r="G789" s="117">
        <v>9.3000000000000007</v>
      </c>
    </row>
    <row r="790" spans="1:7" x14ac:dyDescent="0.35">
      <c r="A790" s="117" t="s">
        <v>8113</v>
      </c>
      <c r="B790" s="117" t="s">
        <v>8114</v>
      </c>
      <c r="C790" s="117" t="s">
        <v>120</v>
      </c>
      <c r="D790" s="117">
        <v>1</v>
      </c>
      <c r="E790" s="117">
        <v>60</v>
      </c>
      <c r="F790" s="117">
        <v>8.09</v>
      </c>
      <c r="G790" s="117">
        <v>9.3000000000000007</v>
      </c>
    </row>
    <row r="791" spans="1:7" x14ac:dyDescent="0.35">
      <c r="A791" s="117" t="s">
        <v>8115</v>
      </c>
      <c r="B791" s="117" t="s">
        <v>8116</v>
      </c>
      <c r="C791" s="117" t="s">
        <v>120</v>
      </c>
      <c r="D791" s="117">
        <v>1</v>
      </c>
      <c r="E791" s="117">
        <v>75</v>
      </c>
      <c r="F791" s="117">
        <v>8.09</v>
      </c>
      <c r="G791" s="117">
        <v>9.3000000000000007</v>
      </c>
    </row>
    <row r="792" spans="1:7" x14ac:dyDescent="0.35">
      <c r="A792" s="117" t="s">
        <v>8119</v>
      </c>
      <c r="B792" s="117" t="s">
        <v>8120</v>
      </c>
      <c r="C792" s="117" t="s">
        <v>120</v>
      </c>
      <c r="D792" s="117">
        <v>2</v>
      </c>
      <c r="E792" s="117">
        <v>40</v>
      </c>
      <c r="F792" s="117">
        <v>8.09</v>
      </c>
      <c r="G792" s="117">
        <v>9.3000000000000007</v>
      </c>
    </row>
    <row r="793" spans="1:7" x14ac:dyDescent="0.35">
      <c r="A793" s="117" t="s">
        <v>8121</v>
      </c>
      <c r="B793" s="117" t="s">
        <v>8122</v>
      </c>
      <c r="C793" s="117" t="s">
        <v>120</v>
      </c>
      <c r="D793" s="117">
        <v>2</v>
      </c>
      <c r="E793" s="117">
        <v>16</v>
      </c>
      <c r="F793" s="117">
        <v>8.09</v>
      </c>
      <c r="G793" s="117">
        <v>9.3000000000000007</v>
      </c>
    </row>
    <row r="794" spans="1:7" x14ac:dyDescent="0.35">
      <c r="A794" s="117" t="s">
        <v>8125</v>
      </c>
      <c r="B794" s="117" t="s">
        <v>8126</v>
      </c>
      <c r="C794" s="117" t="s">
        <v>120</v>
      </c>
      <c r="D794" s="117">
        <v>2</v>
      </c>
      <c r="E794" s="117">
        <v>30</v>
      </c>
      <c r="F794" s="117">
        <v>8.09</v>
      </c>
      <c r="G794" s="117">
        <v>9.3000000000000007</v>
      </c>
    </row>
    <row r="795" spans="1:7" x14ac:dyDescent="0.35">
      <c r="A795" s="117" t="s">
        <v>8131</v>
      </c>
      <c r="B795" s="117" t="s">
        <v>8132</v>
      </c>
      <c r="C795" s="117" t="s">
        <v>120</v>
      </c>
      <c r="D795" s="117">
        <v>1</v>
      </c>
      <c r="E795" s="117">
        <v>20</v>
      </c>
      <c r="F795" s="117">
        <v>8.09</v>
      </c>
      <c r="G795" s="117">
        <v>9.3000000000000007</v>
      </c>
    </row>
    <row r="796" spans="1:7" x14ac:dyDescent="0.35">
      <c r="A796" s="117" t="s">
        <v>8133</v>
      </c>
      <c r="B796" s="117" t="s">
        <v>8134</v>
      </c>
      <c r="C796" s="117" t="s">
        <v>120</v>
      </c>
      <c r="D796" s="117">
        <v>1</v>
      </c>
      <c r="E796" s="117">
        <v>30</v>
      </c>
      <c r="F796" s="117">
        <v>8.09</v>
      </c>
      <c r="G796" s="117">
        <v>9.3000000000000007</v>
      </c>
    </row>
    <row r="797" spans="1:7" x14ac:dyDescent="0.35">
      <c r="A797" s="117" t="s">
        <v>8135</v>
      </c>
      <c r="B797" s="117" t="s">
        <v>8136</v>
      </c>
      <c r="C797" s="117" t="s">
        <v>120</v>
      </c>
      <c r="D797" s="117">
        <v>1</v>
      </c>
      <c r="E797" s="117">
        <v>15</v>
      </c>
      <c r="F797" s="117">
        <v>8.09</v>
      </c>
      <c r="G797" s="117">
        <v>9.3000000000000007</v>
      </c>
    </row>
    <row r="798" spans="1:7" x14ac:dyDescent="0.35">
      <c r="A798" s="117" t="s">
        <v>8137</v>
      </c>
      <c r="B798" s="117" t="s">
        <v>8138</v>
      </c>
      <c r="C798" s="117" t="s">
        <v>120</v>
      </c>
      <c r="D798" s="117">
        <v>3</v>
      </c>
      <c r="E798" s="117">
        <v>18</v>
      </c>
      <c r="F798" s="117">
        <v>8.09</v>
      </c>
      <c r="G798" s="117">
        <v>9.3000000000000007</v>
      </c>
    </row>
    <row r="799" spans="1:7" x14ac:dyDescent="0.35">
      <c r="A799" s="117" t="s">
        <v>8139</v>
      </c>
      <c r="B799" s="117" t="s">
        <v>8140</v>
      </c>
      <c r="C799" s="117" t="s">
        <v>120</v>
      </c>
      <c r="D799" s="117">
        <v>3</v>
      </c>
      <c r="E799" s="117">
        <v>18</v>
      </c>
      <c r="F799" s="117">
        <v>8.09</v>
      </c>
      <c r="G799" s="117">
        <v>9.3000000000000007</v>
      </c>
    </row>
    <row r="800" spans="1:7" x14ac:dyDescent="0.35">
      <c r="A800" s="117" t="s">
        <v>8141</v>
      </c>
      <c r="B800" s="117" t="s">
        <v>8142</v>
      </c>
      <c r="C800" s="117" t="s">
        <v>120</v>
      </c>
      <c r="D800" s="117">
        <v>3</v>
      </c>
      <c r="E800" s="117">
        <v>12</v>
      </c>
      <c r="F800" s="117">
        <v>8.09</v>
      </c>
      <c r="G800" s="117">
        <v>9.3000000000000007</v>
      </c>
    </row>
    <row r="801" spans="1:7" x14ac:dyDescent="0.35">
      <c r="A801" s="117" t="s">
        <v>8143</v>
      </c>
      <c r="B801" s="117" t="s">
        <v>8144</v>
      </c>
      <c r="C801" s="117" t="s">
        <v>120</v>
      </c>
      <c r="D801" s="117">
        <v>3</v>
      </c>
      <c r="E801" s="117">
        <v>9</v>
      </c>
      <c r="F801" s="117">
        <v>8.09</v>
      </c>
      <c r="G801" s="117">
        <v>9.3000000000000007</v>
      </c>
    </row>
    <row r="802" spans="1:7" x14ac:dyDescent="0.35">
      <c r="A802" s="117" t="s">
        <v>8145</v>
      </c>
      <c r="B802" s="117" t="s">
        <v>8146</v>
      </c>
      <c r="C802" s="117" t="s">
        <v>120</v>
      </c>
      <c r="D802" s="117">
        <v>1</v>
      </c>
      <c r="E802" s="117">
        <v>15</v>
      </c>
      <c r="F802" s="117">
        <v>8.09</v>
      </c>
      <c r="G802" s="117">
        <v>9.3000000000000007</v>
      </c>
    </row>
    <row r="803" spans="1:7" x14ac:dyDescent="0.35">
      <c r="A803" s="117" t="s">
        <v>8147</v>
      </c>
      <c r="B803" s="117" t="s">
        <v>8148</v>
      </c>
      <c r="C803" s="117" t="s">
        <v>120</v>
      </c>
      <c r="D803" s="117">
        <v>1</v>
      </c>
      <c r="E803" s="117">
        <v>12</v>
      </c>
      <c r="F803" s="117">
        <v>8.09</v>
      </c>
      <c r="G803" s="117">
        <v>9.3000000000000007</v>
      </c>
    </row>
    <row r="804" spans="1:7" x14ac:dyDescent="0.35">
      <c r="A804" s="117" t="s">
        <v>8149</v>
      </c>
      <c r="B804" s="117" t="s">
        <v>8150</v>
      </c>
      <c r="C804" s="117" t="s">
        <v>120</v>
      </c>
      <c r="D804" s="117">
        <v>1</v>
      </c>
      <c r="E804" s="117">
        <v>9</v>
      </c>
      <c r="F804" s="117">
        <v>8.09</v>
      </c>
      <c r="G804" s="117">
        <v>9.3000000000000007</v>
      </c>
    </row>
    <row r="805" spans="1:7" x14ac:dyDescent="0.35">
      <c r="A805" s="117" t="s">
        <v>8151</v>
      </c>
      <c r="B805" s="117" t="s">
        <v>8152</v>
      </c>
      <c r="C805" s="117" t="s">
        <v>120</v>
      </c>
      <c r="D805" s="117">
        <v>1</v>
      </c>
      <c r="E805" s="117">
        <v>20</v>
      </c>
      <c r="F805" s="117">
        <v>8.09</v>
      </c>
      <c r="G805" s="117">
        <v>9.3000000000000007</v>
      </c>
    </row>
    <row r="806" spans="1:7" x14ac:dyDescent="0.35">
      <c r="A806" s="117" t="s">
        <v>8153</v>
      </c>
      <c r="B806" s="117" t="s">
        <v>8154</v>
      </c>
      <c r="C806" s="117" t="s">
        <v>120</v>
      </c>
      <c r="D806" s="117">
        <v>1</v>
      </c>
      <c r="E806" s="117">
        <v>25</v>
      </c>
      <c r="F806" s="117">
        <v>8.09</v>
      </c>
      <c r="G806" s="117">
        <v>9.3000000000000007</v>
      </c>
    </row>
    <row r="807" spans="1:7" x14ac:dyDescent="0.35">
      <c r="A807" s="117" t="s">
        <v>8155</v>
      </c>
      <c r="B807" s="117" t="s">
        <v>8156</v>
      </c>
      <c r="C807" s="117" t="s">
        <v>120</v>
      </c>
      <c r="D807" s="117">
        <v>1</v>
      </c>
      <c r="E807" s="117">
        <v>20</v>
      </c>
      <c r="F807" s="117">
        <v>8.09</v>
      </c>
      <c r="G807" s="117">
        <v>9.3000000000000007</v>
      </c>
    </row>
    <row r="808" spans="1:7" x14ac:dyDescent="0.35">
      <c r="A808" s="117" t="s">
        <v>8157</v>
      </c>
      <c r="B808" s="117" t="s">
        <v>8158</v>
      </c>
      <c r="C808" s="117" t="s">
        <v>120</v>
      </c>
      <c r="D808" s="117">
        <v>1</v>
      </c>
      <c r="E808" s="117">
        <v>25</v>
      </c>
      <c r="F808" s="117">
        <v>8.09</v>
      </c>
      <c r="G808" s="117">
        <v>9.3000000000000007</v>
      </c>
    </row>
    <row r="809" spans="1:7" x14ac:dyDescent="0.35">
      <c r="A809" s="117" t="s">
        <v>8159</v>
      </c>
      <c r="B809" s="117" t="s">
        <v>8160</v>
      </c>
      <c r="C809" s="117" t="s">
        <v>120</v>
      </c>
      <c r="D809" s="117">
        <v>2</v>
      </c>
      <c r="E809" s="117">
        <v>20</v>
      </c>
      <c r="F809" s="117">
        <v>8.09</v>
      </c>
      <c r="G809" s="117">
        <v>9.3000000000000007</v>
      </c>
    </row>
    <row r="810" spans="1:7" x14ac:dyDescent="0.35">
      <c r="A810" s="117" t="s">
        <v>8161</v>
      </c>
      <c r="B810" s="117" t="s">
        <v>8162</v>
      </c>
      <c r="C810" s="117" t="s">
        <v>120</v>
      </c>
      <c r="D810" s="117">
        <v>2</v>
      </c>
      <c r="E810" s="117">
        <v>30</v>
      </c>
      <c r="F810" s="117">
        <v>8.09</v>
      </c>
      <c r="G810" s="117">
        <v>9.3000000000000007</v>
      </c>
    </row>
    <row r="811" spans="1:7" x14ac:dyDescent="0.35">
      <c r="A811" s="117" t="s">
        <v>8163</v>
      </c>
      <c r="B811" s="117" t="s">
        <v>3536</v>
      </c>
      <c r="C811" s="117" t="s">
        <v>120</v>
      </c>
      <c r="D811" s="117">
        <v>2</v>
      </c>
      <c r="E811" s="117">
        <v>25</v>
      </c>
      <c r="F811" s="117">
        <v>8.09</v>
      </c>
      <c r="G811" s="117">
        <v>9.3000000000000007</v>
      </c>
    </row>
    <row r="812" spans="1:7" x14ac:dyDescent="0.35">
      <c r="A812" s="117" t="s">
        <v>8164</v>
      </c>
      <c r="B812" s="117" t="s">
        <v>8165</v>
      </c>
      <c r="C812" s="117" t="s">
        <v>120</v>
      </c>
      <c r="D812" s="117">
        <v>3</v>
      </c>
      <c r="E812" s="117">
        <v>20</v>
      </c>
      <c r="F812" s="117">
        <v>8.09</v>
      </c>
      <c r="G812" s="117">
        <v>9.3000000000000007</v>
      </c>
    </row>
    <row r="813" spans="1:7" x14ac:dyDescent="0.35">
      <c r="A813" s="117" t="s">
        <v>8166</v>
      </c>
      <c r="B813" s="117" t="s">
        <v>8167</v>
      </c>
      <c r="C813" s="117" t="s">
        <v>120</v>
      </c>
      <c r="D813" s="117">
        <v>3</v>
      </c>
      <c r="E813" s="117">
        <v>20</v>
      </c>
      <c r="F813" s="117">
        <v>8.09</v>
      </c>
      <c r="G813" s="117">
        <v>9.3000000000000007</v>
      </c>
    </row>
    <row r="814" spans="1:7" x14ac:dyDescent="0.35">
      <c r="A814" s="117" t="s">
        <v>8168</v>
      </c>
      <c r="B814" s="117" t="s">
        <v>8169</v>
      </c>
      <c r="C814" s="117" t="s">
        <v>120</v>
      </c>
      <c r="D814" s="117">
        <v>2</v>
      </c>
      <c r="E814" s="117">
        <v>25</v>
      </c>
      <c r="F814" s="117">
        <v>8.09</v>
      </c>
      <c r="G814" s="117">
        <v>9.3000000000000007</v>
      </c>
    </row>
    <row r="815" spans="1:7" x14ac:dyDescent="0.35">
      <c r="A815" s="117" t="s">
        <v>8170</v>
      </c>
      <c r="B815" s="117" t="s">
        <v>8171</v>
      </c>
      <c r="C815" s="117" t="s">
        <v>120</v>
      </c>
      <c r="D815" s="117">
        <v>1</v>
      </c>
      <c r="E815" s="117">
        <v>35</v>
      </c>
      <c r="F815" s="117">
        <v>8.09</v>
      </c>
      <c r="G815" s="117">
        <v>9.3000000000000007</v>
      </c>
    </row>
    <row r="816" spans="1:7" x14ac:dyDescent="0.35">
      <c r="A816" s="117" t="s">
        <v>8172</v>
      </c>
      <c r="B816" s="117" t="s">
        <v>3449</v>
      </c>
      <c r="C816" s="117" t="s">
        <v>120</v>
      </c>
      <c r="D816" s="117">
        <v>1</v>
      </c>
      <c r="E816" s="117">
        <v>40</v>
      </c>
      <c r="F816" s="117">
        <v>8.09</v>
      </c>
      <c r="G816" s="117">
        <v>9.3000000000000007</v>
      </c>
    </row>
    <row r="817" spans="1:7" x14ac:dyDescent="0.35">
      <c r="A817" s="117" t="s">
        <v>8173</v>
      </c>
      <c r="B817" s="117" t="s">
        <v>8174</v>
      </c>
      <c r="C817" s="117" t="s">
        <v>120</v>
      </c>
      <c r="D817" s="117">
        <v>1</v>
      </c>
      <c r="E817" s="117">
        <v>50</v>
      </c>
      <c r="F817" s="117">
        <v>8.09</v>
      </c>
      <c r="G817" s="117">
        <v>9.3000000000000007</v>
      </c>
    </row>
    <row r="818" spans="1:7" x14ac:dyDescent="0.35">
      <c r="A818" s="117" t="s">
        <v>8175</v>
      </c>
      <c r="B818" s="117" t="s">
        <v>8176</v>
      </c>
      <c r="C818" s="117" t="s">
        <v>120</v>
      </c>
      <c r="D818" s="117">
        <v>1</v>
      </c>
      <c r="E818" s="117">
        <v>10</v>
      </c>
      <c r="F818" s="117">
        <v>8.09</v>
      </c>
      <c r="G818" s="117">
        <v>9.3000000000000007</v>
      </c>
    </row>
    <row r="819" spans="1:7" x14ac:dyDescent="0.35">
      <c r="A819" s="117" t="s">
        <v>8177</v>
      </c>
      <c r="B819" s="117" t="s">
        <v>8178</v>
      </c>
      <c r="C819" s="117" t="s">
        <v>120</v>
      </c>
      <c r="D819" s="117">
        <v>1</v>
      </c>
      <c r="E819" s="117">
        <v>40</v>
      </c>
      <c r="F819" s="117">
        <v>8.09</v>
      </c>
      <c r="G819" s="117">
        <v>9.3000000000000007</v>
      </c>
    </row>
    <row r="820" spans="1:7" x14ac:dyDescent="0.35">
      <c r="A820" s="117" t="s">
        <v>8179</v>
      </c>
      <c r="B820" s="117" t="s">
        <v>8180</v>
      </c>
      <c r="C820" s="117" t="s">
        <v>120</v>
      </c>
      <c r="D820" s="117">
        <v>1</v>
      </c>
      <c r="E820" s="117">
        <v>75</v>
      </c>
      <c r="F820" s="117">
        <v>8.09</v>
      </c>
      <c r="G820" s="117">
        <v>9.3000000000000007</v>
      </c>
    </row>
    <row r="821" spans="1:7" x14ac:dyDescent="0.35">
      <c r="A821" s="117" t="s">
        <v>8181</v>
      </c>
      <c r="B821" s="117" t="s">
        <v>8182</v>
      </c>
      <c r="C821" s="117" t="s">
        <v>120</v>
      </c>
      <c r="D821" s="117">
        <v>1</v>
      </c>
      <c r="E821" s="117">
        <v>40</v>
      </c>
      <c r="F821" s="117">
        <v>8.09</v>
      </c>
      <c r="G821" s="117">
        <v>9.3000000000000007</v>
      </c>
    </row>
    <row r="822" spans="1:7" x14ac:dyDescent="0.35">
      <c r="A822" s="117" t="s">
        <v>8183</v>
      </c>
      <c r="B822" s="117" t="s">
        <v>8184</v>
      </c>
      <c r="C822" s="117" t="s">
        <v>120</v>
      </c>
      <c r="D822" s="117">
        <v>1</v>
      </c>
      <c r="E822" s="117">
        <v>80</v>
      </c>
      <c r="F822" s="117">
        <v>8.09</v>
      </c>
      <c r="G822" s="117">
        <v>9.3000000000000007</v>
      </c>
    </row>
    <row r="823" spans="1:7" x14ac:dyDescent="0.35">
      <c r="A823" s="117" t="s">
        <v>8185</v>
      </c>
      <c r="B823" s="117" t="s">
        <v>8186</v>
      </c>
      <c r="C823" s="117" t="s">
        <v>120</v>
      </c>
      <c r="D823" s="117">
        <v>1</v>
      </c>
      <c r="E823" s="117">
        <v>35</v>
      </c>
      <c r="F823" s="117">
        <v>8.09</v>
      </c>
      <c r="G823" s="117">
        <v>9.3000000000000007</v>
      </c>
    </row>
    <row r="824" spans="1:7" x14ac:dyDescent="0.35">
      <c r="A824" s="117" t="s">
        <v>8187</v>
      </c>
      <c r="B824" s="117" t="s">
        <v>8188</v>
      </c>
      <c r="C824" s="117" t="s">
        <v>120</v>
      </c>
      <c r="D824" s="117">
        <v>1</v>
      </c>
      <c r="E824" s="117">
        <v>30</v>
      </c>
      <c r="F824" s="117">
        <v>8.09</v>
      </c>
      <c r="G824" s="117">
        <v>9.3000000000000007</v>
      </c>
    </row>
    <row r="825" spans="1:7" x14ac:dyDescent="0.35">
      <c r="A825" s="117" t="s">
        <v>8189</v>
      </c>
      <c r="B825" s="117" t="s">
        <v>8190</v>
      </c>
      <c r="C825" s="117" t="s">
        <v>120</v>
      </c>
      <c r="D825" s="117">
        <v>1</v>
      </c>
      <c r="E825" s="117">
        <v>70</v>
      </c>
      <c r="F825" s="117">
        <v>8.09</v>
      </c>
      <c r="G825" s="117">
        <v>9.3000000000000007</v>
      </c>
    </row>
    <row r="826" spans="1:7" x14ac:dyDescent="0.35">
      <c r="A826" s="117" t="s">
        <v>8191</v>
      </c>
      <c r="B826" s="117" t="s">
        <v>8192</v>
      </c>
      <c r="C826" s="117" t="s">
        <v>120</v>
      </c>
      <c r="D826" s="117">
        <v>1</v>
      </c>
      <c r="E826" s="117">
        <v>30</v>
      </c>
      <c r="F826" s="117">
        <v>8.09</v>
      </c>
      <c r="G826" s="117">
        <v>9.3000000000000007</v>
      </c>
    </row>
    <row r="827" spans="1:7" x14ac:dyDescent="0.35">
      <c r="A827" s="117" t="s">
        <v>8193</v>
      </c>
      <c r="B827" s="117" t="s">
        <v>8194</v>
      </c>
      <c r="C827" s="117" t="s">
        <v>120</v>
      </c>
      <c r="D827" s="117">
        <v>1</v>
      </c>
      <c r="E827" s="117">
        <v>75</v>
      </c>
      <c r="F827" s="117">
        <v>8.09</v>
      </c>
      <c r="G827" s="117">
        <v>9.3000000000000007</v>
      </c>
    </row>
    <row r="828" spans="1:7" x14ac:dyDescent="0.35">
      <c r="A828" s="117" t="s">
        <v>8195</v>
      </c>
      <c r="B828" s="117" t="s">
        <v>8196</v>
      </c>
      <c r="C828" s="117" t="s">
        <v>120</v>
      </c>
      <c r="D828" s="117">
        <v>1</v>
      </c>
      <c r="E828" s="117">
        <v>30</v>
      </c>
      <c r="F828" s="117">
        <v>8.09</v>
      </c>
      <c r="G828" s="117">
        <v>9.3000000000000007</v>
      </c>
    </row>
    <row r="829" spans="1:7" x14ac:dyDescent="0.35">
      <c r="A829" s="117" t="s">
        <v>8197</v>
      </c>
      <c r="B829" s="117" t="s">
        <v>8198</v>
      </c>
      <c r="C829" s="117" t="s">
        <v>120</v>
      </c>
      <c r="D829" s="117">
        <v>1</v>
      </c>
      <c r="E829" s="117">
        <v>60</v>
      </c>
      <c r="F829" s="117">
        <v>8.09</v>
      </c>
      <c r="G829" s="117">
        <v>9.3000000000000007</v>
      </c>
    </row>
    <row r="830" spans="1:7" x14ac:dyDescent="0.35">
      <c r="A830" s="117" t="s">
        <v>8199</v>
      </c>
      <c r="B830" s="117" t="s">
        <v>8200</v>
      </c>
      <c r="C830" s="117" t="s">
        <v>120</v>
      </c>
      <c r="D830" s="117">
        <v>1</v>
      </c>
      <c r="E830" s="117">
        <v>50</v>
      </c>
      <c r="F830" s="117">
        <v>8.09</v>
      </c>
      <c r="G830" s="117">
        <v>9.3000000000000007</v>
      </c>
    </row>
    <row r="831" spans="1:7" x14ac:dyDescent="0.35">
      <c r="A831" s="117" t="s">
        <v>8201</v>
      </c>
      <c r="B831" s="117" t="s">
        <v>8202</v>
      </c>
      <c r="C831" s="117" t="s">
        <v>120</v>
      </c>
      <c r="D831" s="117">
        <v>1</v>
      </c>
      <c r="E831" s="117">
        <v>45</v>
      </c>
      <c r="F831" s="117">
        <v>8.09</v>
      </c>
      <c r="G831" s="117">
        <v>9.3000000000000007</v>
      </c>
    </row>
    <row r="832" spans="1:7" x14ac:dyDescent="0.35">
      <c r="A832" s="117" t="s">
        <v>8203</v>
      </c>
      <c r="B832" s="117" t="s">
        <v>8204</v>
      </c>
      <c r="C832" s="117" t="s">
        <v>120</v>
      </c>
      <c r="D832" s="117">
        <v>1</v>
      </c>
      <c r="E832" s="117">
        <v>40</v>
      </c>
      <c r="F832" s="117">
        <v>8.09</v>
      </c>
      <c r="G832" s="117">
        <v>9.3000000000000007</v>
      </c>
    </row>
    <row r="833" spans="1:7" x14ac:dyDescent="0.35">
      <c r="A833" s="117" t="s">
        <v>8205</v>
      </c>
      <c r="B833" s="117" t="s">
        <v>8206</v>
      </c>
      <c r="C833" s="117" t="s">
        <v>120</v>
      </c>
      <c r="D833" s="117">
        <v>1</v>
      </c>
      <c r="E833" s="117">
        <v>30</v>
      </c>
      <c r="F833" s="117">
        <v>8.09</v>
      </c>
      <c r="G833" s="117">
        <v>9.3000000000000007</v>
      </c>
    </row>
    <row r="834" spans="1:7" x14ac:dyDescent="0.35">
      <c r="A834" s="117" t="s">
        <v>8207</v>
      </c>
      <c r="B834" s="117" t="s">
        <v>8208</v>
      </c>
      <c r="C834" s="117" t="s">
        <v>120</v>
      </c>
      <c r="D834" s="117">
        <v>1</v>
      </c>
      <c r="E834" s="117">
        <v>75</v>
      </c>
      <c r="F834" s="117">
        <v>8.09</v>
      </c>
      <c r="G834" s="117">
        <v>9.3000000000000007</v>
      </c>
    </row>
    <row r="835" spans="1:7" x14ac:dyDescent="0.35">
      <c r="A835" s="117" t="s">
        <v>8209</v>
      </c>
      <c r="B835" s="117" t="s">
        <v>8210</v>
      </c>
      <c r="C835" s="117" t="s">
        <v>120</v>
      </c>
      <c r="D835" s="117">
        <v>1</v>
      </c>
      <c r="E835" s="117">
        <v>50</v>
      </c>
      <c r="F835" s="117">
        <v>8.09</v>
      </c>
      <c r="G835" s="117">
        <v>9.3000000000000007</v>
      </c>
    </row>
    <row r="836" spans="1:7" x14ac:dyDescent="0.35">
      <c r="A836" s="117" t="s">
        <v>8213</v>
      </c>
      <c r="B836" s="117" t="s">
        <v>8214</v>
      </c>
      <c r="C836" s="117" t="s">
        <v>120</v>
      </c>
      <c r="D836" s="117">
        <v>1</v>
      </c>
      <c r="E836" s="117">
        <v>30</v>
      </c>
      <c r="F836" s="117">
        <v>8.09</v>
      </c>
      <c r="G836" s="117">
        <v>9.3000000000000007</v>
      </c>
    </row>
    <row r="837" spans="1:7" x14ac:dyDescent="0.35">
      <c r="A837" s="117" t="s">
        <v>8215</v>
      </c>
      <c r="B837" s="117" t="s">
        <v>8216</v>
      </c>
      <c r="C837" s="117" t="s">
        <v>120</v>
      </c>
      <c r="D837" s="117">
        <v>1</v>
      </c>
      <c r="E837" s="117">
        <v>35</v>
      </c>
      <c r="F837" s="117">
        <v>8.09</v>
      </c>
      <c r="G837" s="117">
        <v>9.3000000000000007</v>
      </c>
    </row>
    <row r="838" spans="1:7" x14ac:dyDescent="0.35">
      <c r="A838" s="117" t="s">
        <v>8217</v>
      </c>
      <c r="B838" s="117" t="s">
        <v>8218</v>
      </c>
      <c r="C838" s="117" t="s">
        <v>120</v>
      </c>
      <c r="D838" s="117">
        <v>1</v>
      </c>
      <c r="E838" s="117">
        <v>55</v>
      </c>
      <c r="F838" s="117">
        <v>8.09</v>
      </c>
      <c r="G838" s="117">
        <v>9.3000000000000007</v>
      </c>
    </row>
    <row r="839" spans="1:7" x14ac:dyDescent="0.35">
      <c r="A839" s="117" t="s">
        <v>8221</v>
      </c>
      <c r="B839" s="117" t="s">
        <v>8222</v>
      </c>
      <c r="C839" s="117" t="s">
        <v>120</v>
      </c>
      <c r="D839" s="117">
        <v>1</v>
      </c>
      <c r="E839" s="117">
        <v>40</v>
      </c>
      <c r="F839" s="117">
        <v>8.09</v>
      </c>
      <c r="G839" s="117">
        <v>9.3000000000000007</v>
      </c>
    </row>
    <row r="840" spans="1:7" x14ac:dyDescent="0.35">
      <c r="A840" s="117" t="s">
        <v>8225</v>
      </c>
      <c r="B840" s="117" t="s">
        <v>8226</v>
      </c>
      <c r="C840" s="117" t="s">
        <v>120</v>
      </c>
      <c r="D840" s="117">
        <v>1</v>
      </c>
      <c r="E840" s="117">
        <v>35</v>
      </c>
      <c r="F840" s="117">
        <v>8.09</v>
      </c>
      <c r="G840" s="117">
        <v>9.3000000000000007</v>
      </c>
    </row>
    <row r="841" spans="1:7" x14ac:dyDescent="0.35">
      <c r="A841" s="117" t="s">
        <v>8227</v>
      </c>
      <c r="B841" s="117" t="s">
        <v>8228</v>
      </c>
      <c r="C841" s="117" t="s">
        <v>120</v>
      </c>
      <c r="D841" s="117">
        <v>2</v>
      </c>
      <c r="E841" s="117">
        <v>26</v>
      </c>
      <c r="F841" s="117">
        <v>8.09</v>
      </c>
      <c r="G841" s="117">
        <v>9.3000000000000007</v>
      </c>
    </row>
    <row r="842" spans="1:7" x14ac:dyDescent="0.35">
      <c r="A842" s="117" t="s">
        <v>8229</v>
      </c>
      <c r="B842" s="117" t="s">
        <v>8230</v>
      </c>
      <c r="C842" s="117" t="s">
        <v>120</v>
      </c>
      <c r="D842" s="117">
        <v>1</v>
      </c>
      <c r="E842" s="117">
        <v>12</v>
      </c>
      <c r="F842" s="117">
        <v>8.09</v>
      </c>
      <c r="G842" s="117">
        <v>9.3000000000000007</v>
      </c>
    </row>
    <row r="843" spans="1:7" x14ac:dyDescent="0.35">
      <c r="A843" s="117" t="s">
        <v>8231</v>
      </c>
      <c r="B843" s="117" t="s">
        <v>8232</v>
      </c>
      <c r="C843" s="117" t="s">
        <v>120</v>
      </c>
      <c r="D843" s="117">
        <v>1</v>
      </c>
      <c r="E843" s="117">
        <v>80</v>
      </c>
      <c r="F843" s="117">
        <v>8.09</v>
      </c>
      <c r="G843" s="117">
        <v>9.3000000000000007</v>
      </c>
    </row>
    <row r="844" spans="1:7" x14ac:dyDescent="0.35">
      <c r="A844" s="117" t="s">
        <v>8233</v>
      </c>
      <c r="B844" s="117" t="s">
        <v>8234</v>
      </c>
      <c r="C844" s="117" t="s">
        <v>120</v>
      </c>
      <c r="D844" s="117">
        <v>1</v>
      </c>
      <c r="E844" s="117">
        <v>20</v>
      </c>
      <c r="F844" s="117">
        <v>8.09</v>
      </c>
      <c r="G844" s="117">
        <v>9.3000000000000007</v>
      </c>
    </row>
    <row r="845" spans="1:7" x14ac:dyDescent="0.35">
      <c r="A845" s="117" t="s">
        <v>8235</v>
      </c>
      <c r="B845" s="117" t="s">
        <v>8236</v>
      </c>
      <c r="C845" s="117" t="s">
        <v>120</v>
      </c>
      <c r="D845" s="117">
        <v>1</v>
      </c>
      <c r="E845" s="117">
        <v>40</v>
      </c>
      <c r="F845" s="117">
        <v>8.09</v>
      </c>
      <c r="G845" s="117">
        <v>9.3000000000000007</v>
      </c>
    </row>
    <row r="846" spans="1:7" x14ac:dyDescent="0.35">
      <c r="A846" s="117" t="s">
        <v>8237</v>
      </c>
      <c r="B846" s="117" t="s">
        <v>8238</v>
      </c>
      <c r="C846" s="117" t="s">
        <v>120</v>
      </c>
      <c r="D846" s="117">
        <v>2</v>
      </c>
      <c r="E846" s="117">
        <v>25</v>
      </c>
      <c r="F846" s="117">
        <v>8.09</v>
      </c>
      <c r="G846" s="117">
        <v>9.3000000000000007</v>
      </c>
    </row>
    <row r="847" spans="1:7" x14ac:dyDescent="0.35">
      <c r="A847" s="117" t="s">
        <v>8241</v>
      </c>
      <c r="B847" s="117" t="s">
        <v>8242</v>
      </c>
      <c r="C847" s="117" t="s">
        <v>120</v>
      </c>
      <c r="D847" s="117">
        <v>1</v>
      </c>
      <c r="E847" s="117">
        <v>40</v>
      </c>
      <c r="F847" s="117">
        <v>8.09</v>
      </c>
      <c r="G847" s="117">
        <v>9.3000000000000007</v>
      </c>
    </row>
    <row r="848" spans="1:7" x14ac:dyDescent="0.35">
      <c r="A848" s="117" t="s">
        <v>8243</v>
      </c>
      <c r="B848" s="117" t="s">
        <v>8244</v>
      </c>
      <c r="C848" s="117" t="s">
        <v>120</v>
      </c>
      <c r="D848" s="117">
        <v>1</v>
      </c>
      <c r="E848" s="117">
        <v>20</v>
      </c>
      <c r="F848" s="117">
        <v>8.09</v>
      </c>
      <c r="G848" s="117">
        <v>9.3000000000000007</v>
      </c>
    </row>
    <row r="849" spans="1:7" x14ac:dyDescent="0.35">
      <c r="A849" s="117" t="s">
        <v>8245</v>
      </c>
      <c r="B849" s="117" t="s">
        <v>8246</v>
      </c>
      <c r="C849" s="117" t="s">
        <v>120</v>
      </c>
      <c r="D849" s="117">
        <v>1</v>
      </c>
      <c r="E849" s="117">
        <v>50</v>
      </c>
      <c r="F849" s="117">
        <v>8.09</v>
      </c>
      <c r="G849" s="117">
        <v>9.3000000000000007</v>
      </c>
    </row>
    <row r="850" spans="1:7" x14ac:dyDescent="0.35">
      <c r="A850" s="117" t="s">
        <v>8247</v>
      </c>
      <c r="B850" s="117" t="s">
        <v>8248</v>
      </c>
      <c r="C850" s="117" t="s">
        <v>120</v>
      </c>
      <c r="D850" s="117">
        <v>1</v>
      </c>
      <c r="E850" s="117">
        <v>75</v>
      </c>
      <c r="F850" s="117">
        <v>8.09</v>
      </c>
      <c r="G850" s="117">
        <v>9.3000000000000007</v>
      </c>
    </row>
    <row r="851" spans="1:7" x14ac:dyDescent="0.35">
      <c r="A851" s="117" t="s">
        <v>8249</v>
      </c>
      <c r="B851" s="117" t="s">
        <v>8250</v>
      </c>
      <c r="C851" s="117" t="s">
        <v>120</v>
      </c>
      <c r="D851" s="117">
        <v>1</v>
      </c>
      <c r="E851" s="117">
        <v>65</v>
      </c>
      <c r="F851" s="117">
        <v>8.09</v>
      </c>
      <c r="G851" s="117">
        <v>9.3000000000000007</v>
      </c>
    </row>
    <row r="852" spans="1:7" x14ac:dyDescent="0.35">
      <c r="A852" s="117" t="s">
        <v>8251</v>
      </c>
      <c r="B852" s="117" t="s">
        <v>8252</v>
      </c>
      <c r="C852" s="117" t="s">
        <v>120</v>
      </c>
      <c r="D852" s="117">
        <v>1</v>
      </c>
      <c r="E852" s="117">
        <v>80</v>
      </c>
      <c r="F852" s="117">
        <v>8.09</v>
      </c>
      <c r="G852" s="117">
        <v>9.3000000000000007</v>
      </c>
    </row>
    <row r="853" spans="1:7" x14ac:dyDescent="0.35">
      <c r="A853" s="117" t="s">
        <v>8253</v>
      </c>
      <c r="B853" s="117" t="s">
        <v>8254</v>
      </c>
      <c r="C853" s="117" t="s">
        <v>120</v>
      </c>
      <c r="D853" s="117">
        <v>1</v>
      </c>
      <c r="E853" s="117">
        <v>40</v>
      </c>
      <c r="F853" s="117">
        <v>8.09</v>
      </c>
      <c r="G853" s="117">
        <v>9.3000000000000007</v>
      </c>
    </row>
    <row r="854" spans="1:7" x14ac:dyDescent="0.35">
      <c r="A854" s="117" t="s">
        <v>8255</v>
      </c>
      <c r="B854" s="117" t="s">
        <v>8256</v>
      </c>
      <c r="C854" s="117" t="s">
        <v>120</v>
      </c>
      <c r="D854" s="117">
        <v>1</v>
      </c>
      <c r="E854" s="117">
        <v>40</v>
      </c>
      <c r="F854" s="117">
        <v>8.09</v>
      </c>
      <c r="G854" s="117">
        <v>9.3000000000000007</v>
      </c>
    </row>
    <row r="855" spans="1:7" x14ac:dyDescent="0.35">
      <c r="A855" s="117" t="s">
        <v>8257</v>
      </c>
      <c r="B855" s="117" t="s">
        <v>8258</v>
      </c>
      <c r="C855" s="117" t="s">
        <v>120</v>
      </c>
      <c r="D855" s="117">
        <v>1</v>
      </c>
      <c r="E855" s="117">
        <v>30</v>
      </c>
      <c r="F855" s="117">
        <v>8.09</v>
      </c>
      <c r="G855" s="117">
        <v>9.3000000000000007</v>
      </c>
    </row>
    <row r="856" spans="1:7" x14ac:dyDescent="0.35">
      <c r="A856" s="117" t="s">
        <v>8259</v>
      </c>
      <c r="B856" s="117" t="s">
        <v>8260</v>
      </c>
      <c r="C856" s="117" t="s">
        <v>120</v>
      </c>
      <c r="D856" s="117">
        <v>1</v>
      </c>
      <c r="E856" s="117">
        <v>75</v>
      </c>
      <c r="F856" s="117">
        <v>8.09</v>
      </c>
      <c r="G856" s="117">
        <v>9.3000000000000007</v>
      </c>
    </row>
    <row r="857" spans="1:7" x14ac:dyDescent="0.35">
      <c r="A857" s="117" t="s">
        <v>8261</v>
      </c>
      <c r="B857" s="117" t="s">
        <v>8262</v>
      </c>
      <c r="C857" s="117" t="s">
        <v>120</v>
      </c>
      <c r="D857" s="117">
        <v>1</v>
      </c>
      <c r="E857" s="117">
        <v>75</v>
      </c>
      <c r="F857" s="117">
        <v>8.09</v>
      </c>
      <c r="G857" s="117">
        <v>9.3000000000000007</v>
      </c>
    </row>
    <row r="858" spans="1:7" x14ac:dyDescent="0.35">
      <c r="A858" s="117" t="s">
        <v>8263</v>
      </c>
      <c r="B858" s="117" t="s">
        <v>8264</v>
      </c>
      <c r="C858" s="117" t="s">
        <v>120</v>
      </c>
      <c r="D858" s="117">
        <v>1</v>
      </c>
      <c r="E858" s="117">
        <v>35</v>
      </c>
      <c r="F858" s="117">
        <v>8.09</v>
      </c>
      <c r="G858" s="117">
        <v>9.3000000000000007</v>
      </c>
    </row>
    <row r="859" spans="1:7" x14ac:dyDescent="0.35">
      <c r="A859" s="117" t="s">
        <v>8267</v>
      </c>
      <c r="B859" s="117" t="s">
        <v>8268</v>
      </c>
      <c r="C859" s="117" t="s">
        <v>120</v>
      </c>
      <c r="D859" s="117">
        <v>1</v>
      </c>
      <c r="E859" s="117">
        <v>60</v>
      </c>
      <c r="F859" s="117">
        <v>8.09</v>
      </c>
      <c r="G859" s="117">
        <v>9.3000000000000007</v>
      </c>
    </row>
    <row r="860" spans="1:7" x14ac:dyDescent="0.35">
      <c r="A860" s="117" t="s">
        <v>8269</v>
      </c>
      <c r="B860" s="117" t="s">
        <v>8270</v>
      </c>
      <c r="C860" s="117" t="s">
        <v>120</v>
      </c>
      <c r="D860" s="117">
        <v>1</v>
      </c>
      <c r="E860" s="117">
        <v>40</v>
      </c>
      <c r="F860" s="117">
        <v>8.09</v>
      </c>
      <c r="G860" s="117">
        <v>9.3000000000000007</v>
      </c>
    </row>
    <row r="861" spans="1:7" x14ac:dyDescent="0.35">
      <c r="A861" s="117" t="s">
        <v>8271</v>
      </c>
      <c r="B861" s="117" t="s">
        <v>8272</v>
      </c>
      <c r="C861" s="117" t="s">
        <v>120</v>
      </c>
      <c r="D861" s="117">
        <v>1</v>
      </c>
      <c r="E861" s="117">
        <v>40</v>
      </c>
      <c r="F861" s="117">
        <v>8.09</v>
      </c>
      <c r="G861" s="117">
        <v>9.3000000000000007</v>
      </c>
    </row>
    <row r="862" spans="1:7" x14ac:dyDescent="0.35">
      <c r="A862" s="117" t="s">
        <v>8275</v>
      </c>
      <c r="B862" s="117" t="s">
        <v>8274</v>
      </c>
      <c r="C862" s="117" t="s">
        <v>120</v>
      </c>
      <c r="D862" s="117">
        <v>1</v>
      </c>
      <c r="E862" s="117">
        <v>55</v>
      </c>
      <c r="F862" s="117">
        <v>8.09</v>
      </c>
      <c r="G862" s="117">
        <v>9.3000000000000007</v>
      </c>
    </row>
    <row r="863" spans="1:7" x14ac:dyDescent="0.35">
      <c r="A863" s="117" t="s">
        <v>8276</v>
      </c>
      <c r="B863" s="117" t="s">
        <v>8277</v>
      </c>
      <c r="C863" s="117" t="s">
        <v>120</v>
      </c>
      <c r="D863" s="117">
        <v>1</v>
      </c>
      <c r="E863" s="117">
        <v>40</v>
      </c>
      <c r="F863" s="117">
        <v>8.09</v>
      </c>
      <c r="G863" s="117">
        <v>9.3000000000000007</v>
      </c>
    </row>
    <row r="864" spans="1:7" x14ac:dyDescent="0.35">
      <c r="A864" s="117" t="s">
        <v>8280</v>
      </c>
      <c r="B864" s="117" t="s">
        <v>8281</v>
      </c>
      <c r="C864" s="117" t="s">
        <v>120</v>
      </c>
      <c r="D864" s="117">
        <v>1</v>
      </c>
      <c r="E864" s="117">
        <v>40</v>
      </c>
      <c r="F864" s="117">
        <v>8.09</v>
      </c>
      <c r="G864" s="117">
        <v>9.3000000000000007</v>
      </c>
    </row>
    <row r="865" spans="1:7" x14ac:dyDescent="0.35">
      <c r="A865" s="117" t="s">
        <v>8282</v>
      </c>
      <c r="B865" s="117" t="s">
        <v>8283</v>
      </c>
      <c r="C865" s="117" t="s">
        <v>120</v>
      </c>
      <c r="D865" s="117">
        <v>1</v>
      </c>
      <c r="E865" s="117">
        <v>35</v>
      </c>
      <c r="F865" s="117">
        <v>8.09</v>
      </c>
      <c r="G865" s="117">
        <v>9.3000000000000007</v>
      </c>
    </row>
    <row r="866" spans="1:7" x14ac:dyDescent="0.35">
      <c r="A866" s="117" t="s">
        <v>8286</v>
      </c>
      <c r="B866" s="117" t="s">
        <v>8287</v>
      </c>
      <c r="C866" s="117" t="s">
        <v>120</v>
      </c>
      <c r="D866" s="117">
        <v>1</v>
      </c>
      <c r="E866" s="117">
        <v>35</v>
      </c>
      <c r="F866" s="117">
        <v>8.09</v>
      </c>
      <c r="G866" s="117">
        <v>9.3000000000000007</v>
      </c>
    </row>
    <row r="867" spans="1:7" x14ac:dyDescent="0.35">
      <c r="A867" s="117" t="s">
        <v>8288</v>
      </c>
      <c r="B867" s="117" t="s">
        <v>8289</v>
      </c>
      <c r="C867" s="117" t="s">
        <v>120</v>
      </c>
      <c r="D867" s="117">
        <v>1</v>
      </c>
      <c r="E867" s="117">
        <v>35</v>
      </c>
      <c r="F867" s="117">
        <v>8.09</v>
      </c>
      <c r="G867" s="117">
        <v>9.3000000000000007</v>
      </c>
    </row>
    <row r="868" spans="1:7" x14ac:dyDescent="0.35">
      <c r="A868" s="117" t="s">
        <v>8290</v>
      </c>
      <c r="B868" s="117" t="s">
        <v>8291</v>
      </c>
      <c r="C868" s="117" t="s">
        <v>120</v>
      </c>
      <c r="D868" s="117">
        <v>1</v>
      </c>
      <c r="E868" s="117">
        <v>80</v>
      </c>
      <c r="F868" s="117">
        <v>8.09</v>
      </c>
      <c r="G868" s="117">
        <v>9.3000000000000007</v>
      </c>
    </row>
    <row r="869" spans="1:7" x14ac:dyDescent="0.35">
      <c r="A869" s="117" t="s">
        <v>8292</v>
      </c>
      <c r="B869" s="117" t="s">
        <v>8293</v>
      </c>
      <c r="C869" s="117" t="s">
        <v>120</v>
      </c>
      <c r="D869" s="117">
        <v>1</v>
      </c>
      <c r="E869" s="117">
        <v>35</v>
      </c>
      <c r="F869" s="117">
        <v>8.09</v>
      </c>
      <c r="G869" s="117">
        <v>9.3000000000000007</v>
      </c>
    </row>
    <row r="870" spans="1:7" x14ac:dyDescent="0.35">
      <c r="A870" s="117" t="s">
        <v>8294</v>
      </c>
      <c r="B870" s="117" t="s">
        <v>8295</v>
      </c>
      <c r="C870" s="117" t="s">
        <v>120</v>
      </c>
      <c r="D870" s="117">
        <v>1</v>
      </c>
      <c r="E870" s="117">
        <v>40</v>
      </c>
      <c r="F870" s="117">
        <v>8.09</v>
      </c>
      <c r="G870" s="117">
        <v>9.3000000000000007</v>
      </c>
    </row>
    <row r="871" spans="1:7" x14ac:dyDescent="0.35">
      <c r="A871" s="117" t="s">
        <v>8296</v>
      </c>
      <c r="B871" s="117" t="s">
        <v>8297</v>
      </c>
      <c r="C871" s="117" t="s">
        <v>120</v>
      </c>
      <c r="D871" s="117">
        <v>1</v>
      </c>
      <c r="E871" s="117">
        <v>35</v>
      </c>
      <c r="F871" s="117">
        <v>8.09</v>
      </c>
      <c r="G871" s="117">
        <v>9.3000000000000007</v>
      </c>
    </row>
    <row r="872" spans="1:7" x14ac:dyDescent="0.35">
      <c r="A872" s="117" t="s">
        <v>8300</v>
      </c>
      <c r="B872" s="117" t="s">
        <v>8301</v>
      </c>
      <c r="C872" s="117" t="s">
        <v>120</v>
      </c>
      <c r="D872" s="117">
        <v>1</v>
      </c>
      <c r="E872" s="117">
        <v>60</v>
      </c>
      <c r="F872" s="117">
        <v>8.09</v>
      </c>
      <c r="G872" s="117">
        <v>9.3000000000000007</v>
      </c>
    </row>
    <row r="873" spans="1:7" x14ac:dyDescent="0.35">
      <c r="A873" s="117" t="s">
        <v>8302</v>
      </c>
      <c r="B873" s="117" t="s">
        <v>8303</v>
      </c>
      <c r="C873" s="117" t="s">
        <v>120</v>
      </c>
      <c r="D873" s="117">
        <v>1</v>
      </c>
      <c r="E873" s="117">
        <v>50</v>
      </c>
      <c r="F873" s="117">
        <v>8.09</v>
      </c>
      <c r="G873" s="117">
        <v>9.3000000000000007</v>
      </c>
    </row>
    <row r="874" spans="1:7" x14ac:dyDescent="0.35">
      <c r="A874" s="117" t="s">
        <v>8304</v>
      </c>
      <c r="B874" s="117" t="s">
        <v>8305</v>
      </c>
      <c r="C874" s="117" t="s">
        <v>120</v>
      </c>
      <c r="D874" s="117">
        <v>1</v>
      </c>
      <c r="E874" s="117">
        <v>80</v>
      </c>
      <c r="F874" s="117">
        <v>8.09</v>
      </c>
      <c r="G874" s="117">
        <v>9.3000000000000007</v>
      </c>
    </row>
    <row r="875" spans="1:7" x14ac:dyDescent="0.35">
      <c r="A875" s="117" t="s">
        <v>8308</v>
      </c>
      <c r="B875" s="117" t="s">
        <v>8309</v>
      </c>
      <c r="C875" s="117" t="s">
        <v>120</v>
      </c>
      <c r="D875" s="117">
        <v>2</v>
      </c>
      <c r="E875" s="117">
        <v>20</v>
      </c>
      <c r="F875" s="117">
        <v>8.09</v>
      </c>
      <c r="G875" s="117">
        <v>9.3000000000000007</v>
      </c>
    </row>
    <row r="876" spans="1:7" x14ac:dyDescent="0.35">
      <c r="A876" s="117" t="s">
        <v>8310</v>
      </c>
      <c r="B876" s="117" t="s">
        <v>8311</v>
      </c>
      <c r="C876" s="117" t="s">
        <v>120</v>
      </c>
      <c r="D876" s="117">
        <v>2</v>
      </c>
      <c r="E876" s="117">
        <v>20</v>
      </c>
      <c r="F876" s="117">
        <v>8.09</v>
      </c>
      <c r="G876" s="117">
        <v>9.3000000000000007</v>
      </c>
    </row>
    <row r="877" spans="1:7" x14ac:dyDescent="0.35">
      <c r="A877" s="117" t="s">
        <v>8312</v>
      </c>
      <c r="B877" s="117" t="s">
        <v>8313</v>
      </c>
      <c r="C877" s="117" t="s">
        <v>120</v>
      </c>
      <c r="D877" s="117">
        <v>2</v>
      </c>
      <c r="E877" s="117">
        <v>20</v>
      </c>
      <c r="F877" s="117">
        <v>8.09</v>
      </c>
      <c r="G877" s="117">
        <v>9.3000000000000007</v>
      </c>
    </row>
    <row r="878" spans="1:7" x14ac:dyDescent="0.35">
      <c r="A878" s="117" t="s">
        <v>8318</v>
      </c>
      <c r="B878" s="117" t="s">
        <v>8319</v>
      </c>
      <c r="C878" s="117" t="s">
        <v>120</v>
      </c>
      <c r="D878" s="117">
        <v>3</v>
      </c>
      <c r="E878" s="117">
        <v>25</v>
      </c>
      <c r="F878" s="117">
        <v>8.09</v>
      </c>
      <c r="G878" s="117">
        <v>9.3000000000000007</v>
      </c>
    </row>
    <row r="879" spans="1:7" x14ac:dyDescent="0.35">
      <c r="A879" s="117" t="s">
        <v>8320</v>
      </c>
      <c r="B879" s="117" t="s">
        <v>8321</v>
      </c>
      <c r="C879" s="117" t="s">
        <v>120</v>
      </c>
      <c r="D879" s="117">
        <v>3</v>
      </c>
      <c r="E879" s="117">
        <v>45</v>
      </c>
      <c r="F879" s="117">
        <v>8.09</v>
      </c>
      <c r="G879" s="117">
        <v>9.3000000000000007</v>
      </c>
    </row>
    <row r="880" spans="1:7" x14ac:dyDescent="0.35">
      <c r="A880" s="117" t="s">
        <v>8322</v>
      </c>
      <c r="B880" s="117" t="s">
        <v>8323</v>
      </c>
      <c r="C880" s="117" t="s">
        <v>120</v>
      </c>
      <c r="D880" s="117">
        <v>3</v>
      </c>
      <c r="E880" s="117">
        <v>40</v>
      </c>
      <c r="F880" s="117">
        <v>8.09</v>
      </c>
      <c r="G880" s="117">
        <v>9.3000000000000007</v>
      </c>
    </row>
    <row r="881" spans="1:7" x14ac:dyDescent="0.35">
      <c r="A881" s="117" t="s">
        <v>8324</v>
      </c>
      <c r="B881" s="117" t="s">
        <v>8325</v>
      </c>
      <c r="C881" s="117" t="s">
        <v>120</v>
      </c>
      <c r="D881" s="117">
        <v>2</v>
      </c>
      <c r="E881" s="117">
        <v>20</v>
      </c>
      <c r="F881" s="117">
        <v>8.09</v>
      </c>
      <c r="G881" s="117">
        <v>9.3000000000000007</v>
      </c>
    </row>
    <row r="882" spans="1:7" x14ac:dyDescent="0.35">
      <c r="A882" s="117" t="s">
        <v>8326</v>
      </c>
      <c r="B882" s="117" t="s">
        <v>8327</v>
      </c>
      <c r="C882" s="117" t="s">
        <v>120</v>
      </c>
      <c r="D882" s="117">
        <v>3</v>
      </c>
      <c r="E882" s="117">
        <v>30</v>
      </c>
      <c r="F882" s="117">
        <v>8.09</v>
      </c>
      <c r="G882" s="117">
        <v>9.3000000000000007</v>
      </c>
    </row>
    <row r="883" spans="1:7" x14ac:dyDescent="0.35">
      <c r="A883" s="117" t="s">
        <v>8328</v>
      </c>
      <c r="B883" s="117" t="s">
        <v>8329</v>
      </c>
      <c r="C883" s="117" t="s">
        <v>120</v>
      </c>
      <c r="D883" s="117">
        <v>3</v>
      </c>
      <c r="E883" s="117">
        <v>15</v>
      </c>
      <c r="F883" s="117">
        <v>8.09</v>
      </c>
      <c r="G883" s="117">
        <v>9.3000000000000007</v>
      </c>
    </row>
    <row r="884" spans="1:7" x14ac:dyDescent="0.35">
      <c r="A884" s="117" t="s">
        <v>8330</v>
      </c>
      <c r="B884" s="117" t="s">
        <v>8331</v>
      </c>
      <c r="C884" s="117" t="s">
        <v>120</v>
      </c>
      <c r="D884" s="117">
        <v>2</v>
      </c>
      <c r="E884" s="117">
        <v>16</v>
      </c>
      <c r="F884" s="117">
        <v>8.09</v>
      </c>
      <c r="G884" s="117">
        <v>9.3000000000000007</v>
      </c>
    </row>
    <row r="885" spans="1:7" x14ac:dyDescent="0.35">
      <c r="A885" s="117" t="s">
        <v>8332</v>
      </c>
      <c r="B885" s="117" t="s">
        <v>8333</v>
      </c>
      <c r="C885" s="117" t="s">
        <v>120</v>
      </c>
      <c r="D885" s="117">
        <v>2</v>
      </c>
      <c r="E885" s="117">
        <v>16</v>
      </c>
      <c r="F885" s="117">
        <v>8.09</v>
      </c>
      <c r="G885" s="117">
        <v>9.3000000000000007</v>
      </c>
    </row>
    <row r="886" spans="1:7" x14ac:dyDescent="0.35">
      <c r="A886" s="117" t="s">
        <v>8334</v>
      </c>
      <c r="B886" s="117" t="s">
        <v>8335</v>
      </c>
      <c r="C886" s="117" t="s">
        <v>120</v>
      </c>
      <c r="D886" s="117">
        <v>2</v>
      </c>
      <c r="E886" s="117">
        <v>15</v>
      </c>
      <c r="F886" s="117">
        <v>8.09</v>
      </c>
      <c r="G886" s="117">
        <v>9.3000000000000007</v>
      </c>
    </row>
    <row r="887" spans="1:7" x14ac:dyDescent="0.35">
      <c r="A887" s="117" t="s">
        <v>8336</v>
      </c>
      <c r="B887" s="117" t="s">
        <v>8337</v>
      </c>
      <c r="C887" s="117" t="s">
        <v>120</v>
      </c>
      <c r="D887" s="117">
        <v>2</v>
      </c>
      <c r="E887" s="117">
        <v>20</v>
      </c>
      <c r="F887" s="117">
        <v>8.09</v>
      </c>
      <c r="G887" s="117">
        <v>9.3000000000000007</v>
      </c>
    </row>
    <row r="888" spans="1:7" x14ac:dyDescent="0.35">
      <c r="A888" s="117" t="s">
        <v>8338</v>
      </c>
      <c r="B888" s="117" t="s">
        <v>8339</v>
      </c>
      <c r="C888" s="117" t="s">
        <v>120</v>
      </c>
      <c r="D888" s="117">
        <v>2</v>
      </c>
      <c r="E888" s="117">
        <v>20</v>
      </c>
      <c r="F888" s="117">
        <v>8.09</v>
      </c>
      <c r="G888" s="117">
        <v>9.3000000000000007</v>
      </c>
    </row>
    <row r="889" spans="1:7" x14ac:dyDescent="0.35">
      <c r="A889" s="117" t="s">
        <v>8344</v>
      </c>
      <c r="B889" s="117" t="s">
        <v>8345</v>
      </c>
      <c r="C889" s="117" t="s">
        <v>120</v>
      </c>
      <c r="D889" s="117">
        <v>2</v>
      </c>
      <c r="E889" s="117">
        <v>20</v>
      </c>
      <c r="F889" s="117">
        <v>8.09</v>
      </c>
      <c r="G889" s="117">
        <v>9.3000000000000007</v>
      </c>
    </row>
    <row r="890" spans="1:7" x14ac:dyDescent="0.35">
      <c r="A890" s="117" t="s">
        <v>8346</v>
      </c>
      <c r="B890" s="117" t="s">
        <v>8347</v>
      </c>
      <c r="C890" s="117" t="s">
        <v>120</v>
      </c>
      <c r="D890" s="117">
        <v>2</v>
      </c>
      <c r="E890" s="117">
        <v>20</v>
      </c>
      <c r="F890" s="117">
        <v>8.09</v>
      </c>
      <c r="G890" s="117">
        <v>9.3000000000000007</v>
      </c>
    </row>
    <row r="891" spans="1:7" x14ac:dyDescent="0.35">
      <c r="A891" s="117" t="s">
        <v>8348</v>
      </c>
      <c r="B891" s="117" t="s">
        <v>8349</v>
      </c>
      <c r="C891" s="117" t="s">
        <v>120</v>
      </c>
      <c r="D891" s="117">
        <v>2</v>
      </c>
      <c r="E891" s="117">
        <v>20</v>
      </c>
      <c r="F891" s="117">
        <v>8.09</v>
      </c>
      <c r="G891" s="117">
        <v>9.3000000000000007</v>
      </c>
    </row>
    <row r="892" spans="1:7" x14ac:dyDescent="0.35">
      <c r="A892" s="117" t="s">
        <v>8350</v>
      </c>
      <c r="B892" s="117" t="s">
        <v>8351</v>
      </c>
      <c r="C892" s="117" t="s">
        <v>120</v>
      </c>
      <c r="D892" s="117">
        <v>2</v>
      </c>
      <c r="E892" s="117">
        <v>30</v>
      </c>
      <c r="F892" s="117">
        <v>8.09</v>
      </c>
      <c r="G892" s="117">
        <v>9.3000000000000007</v>
      </c>
    </row>
    <row r="893" spans="1:7" x14ac:dyDescent="0.35">
      <c r="A893" s="117" t="s">
        <v>8352</v>
      </c>
      <c r="B893" s="117" t="s">
        <v>8353</v>
      </c>
      <c r="C893" s="117" t="s">
        <v>120</v>
      </c>
      <c r="D893" s="117">
        <v>2</v>
      </c>
      <c r="E893" s="117">
        <v>40</v>
      </c>
      <c r="F893" s="117">
        <v>8.09</v>
      </c>
      <c r="G893" s="117">
        <v>9.3000000000000007</v>
      </c>
    </row>
    <row r="894" spans="1:7" x14ac:dyDescent="0.35">
      <c r="A894" s="117" t="s">
        <v>8354</v>
      </c>
      <c r="B894" s="117" t="s">
        <v>8355</v>
      </c>
      <c r="C894" s="117" t="s">
        <v>120</v>
      </c>
      <c r="D894" s="117">
        <v>1</v>
      </c>
      <c r="E894" s="117">
        <v>60</v>
      </c>
      <c r="F894" s="117">
        <v>8.09</v>
      </c>
      <c r="G894" s="117">
        <v>9.3000000000000007</v>
      </c>
    </row>
    <row r="895" spans="1:7" x14ac:dyDescent="0.35">
      <c r="A895" s="117" t="s">
        <v>8356</v>
      </c>
      <c r="B895" s="117" t="s">
        <v>8357</v>
      </c>
      <c r="C895" s="117" t="s">
        <v>120</v>
      </c>
      <c r="D895" s="117">
        <v>1</v>
      </c>
      <c r="E895" s="117">
        <v>30</v>
      </c>
      <c r="F895" s="117">
        <v>8.09</v>
      </c>
      <c r="G895" s="117">
        <v>9.3000000000000007</v>
      </c>
    </row>
    <row r="896" spans="1:7" x14ac:dyDescent="0.35">
      <c r="A896" s="117" t="s">
        <v>8358</v>
      </c>
      <c r="B896" s="117" t="s">
        <v>8359</v>
      </c>
      <c r="C896" s="117" t="s">
        <v>120</v>
      </c>
      <c r="D896" s="117">
        <v>1</v>
      </c>
      <c r="E896" s="117">
        <v>20</v>
      </c>
      <c r="F896" s="117">
        <v>8.09</v>
      </c>
      <c r="G896" s="117">
        <v>9.3000000000000007</v>
      </c>
    </row>
    <row r="897" spans="1:7" x14ac:dyDescent="0.35">
      <c r="A897" s="117" t="s">
        <v>8360</v>
      </c>
      <c r="B897" s="117" t="s">
        <v>8361</v>
      </c>
      <c r="C897" s="117" t="s">
        <v>120</v>
      </c>
      <c r="D897" s="117">
        <v>1</v>
      </c>
      <c r="E897" s="117">
        <v>10</v>
      </c>
      <c r="F897" s="117">
        <v>8.09</v>
      </c>
      <c r="G897" s="117">
        <v>9.3000000000000007</v>
      </c>
    </row>
    <row r="898" spans="1:7" x14ac:dyDescent="0.35">
      <c r="A898" s="117" t="s">
        <v>8362</v>
      </c>
      <c r="B898" s="117" t="s">
        <v>8363</v>
      </c>
      <c r="C898" s="117" t="s">
        <v>120</v>
      </c>
      <c r="D898" s="117">
        <v>2</v>
      </c>
      <c r="E898" s="117">
        <v>14</v>
      </c>
      <c r="F898" s="117">
        <v>8.09</v>
      </c>
      <c r="G898" s="117">
        <v>9.3000000000000007</v>
      </c>
    </row>
    <row r="899" spans="1:7" x14ac:dyDescent="0.35">
      <c r="A899" s="117" t="s">
        <v>8364</v>
      </c>
      <c r="B899" s="117" t="s">
        <v>8365</v>
      </c>
      <c r="C899" s="117" t="s">
        <v>120</v>
      </c>
      <c r="D899" s="117">
        <v>2</v>
      </c>
      <c r="E899" s="117">
        <v>12</v>
      </c>
      <c r="F899" s="117">
        <v>8.09</v>
      </c>
      <c r="G899" s="117">
        <v>9.3000000000000007</v>
      </c>
    </row>
    <row r="900" spans="1:7" x14ac:dyDescent="0.35">
      <c r="A900" s="117" t="s">
        <v>8366</v>
      </c>
      <c r="B900" s="117" t="s">
        <v>8367</v>
      </c>
      <c r="C900" s="117" t="s">
        <v>120</v>
      </c>
      <c r="D900" s="117">
        <v>2</v>
      </c>
      <c r="E900" s="117">
        <v>12</v>
      </c>
      <c r="F900" s="117">
        <v>8.09</v>
      </c>
      <c r="G900" s="117">
        <v>9.3000000000000007</v>
      </c>
    </row>
    <row r="901" spans="1:7" x14ac:dyDescent="0.35">
      <c r="A901" s="117" t="s">
        <v>8368</v>
      </c>
      <c r="B901" s="117" t="s">
        <v>8369</v>
      </c>
      <c r="C901" s="117" t="s">
        <v>120</v>
      </c>
      <c r="D901" s="117">
        <v>2</v>
      </c>
      <c r="E901" s="117">
        <v>12</v>
      </c>
      <c r="F901" s="117">
        <v>8.09</v>
      </c>
      <c r="G901" s="117">
        <v>9.3000000000000007</v>
      </c>
    </row>
    <row r="902" spans="1:7" x14ac:dyDescent="0.35">
      <c r="A902" s="117" t="s">
        <v>8370</v>
      </c>
      <c r="B902" s="117" t="s">
        <v>8371</v>
      </c>
      <c r="C902" s="117" t="s">
        <v>120</v>
      </c>
      <c r="D902" s="117">
        <v>2</v>
      </c>
      <c r="E902" s="117">
        <v>6</v>
      </c>
      <c r="F902" s="117">
        <v>8.09</v>
      </c>
      <c r="G902" s="117">
        <v>9.3000000000000007</v>
      </c>
    </row>
    <row r="903" spans="1:7" x14ac:dyDescent="0.35">
      <c r="A903" s="117" t="s">
        <v>8372</v>
      </c>
      <c r="B903" s="117" t="s">
        <v>8373</v>
      </c>
      <c r="C903" s="117" t="s">
        <v>120</v>
      </c>
      <c r="D903" s="117">
        <v>2</v>
      </c>
      <c r="E903" s="117">
        <v>12</v>
      </c>
      <c r="F903" s="117">
        <v>8.09</v>
      </c>
      <c r="G903" s="117">
        <v>9.3000000000000007</v>
      </c>
    </row>
    <row r="904" spans="1:7" x14ac:dyDescent="0.35">
      <c r="A904" s="117" t="s">
        <v>8374</v>
      </c>
      <c r="B904" s="117" t="s">
        <v>8375</v>
      </c>
      <c r="C904" s="117" t="s">
        <v>120</v>
      </c>
      <c r="D904" s="117">
        <v>2</v>
      </c>
      <c r="E904" s="117">
        <v>12</v>
      </c>
      <c r="F904" s="117">
        <v>8.09</v>
      </c>
      <c r="G904" s="117">
        <v>9.3000000000000007</v>
      </c>
    </row>
    <row r="905" spans="1:7" x14ac:dyDescent="0.35">
      <c r="A905" s="117" t="s">
        <v>8376</v>
      </c>
      <c r="B905" s="117" t="s">
        <v>8377</v>
      </c>
      <c r="C905" s="117" t="s">
        <v>120</v>
      </c>
      <c r="D905" s="117">
        <v>2</v>
      </c>
      <c r="E905" s="117">
        <v>12</v>
      </c>
      <c r="F905" s="117">
        <v>8.09</v>
      </c>
      <c r="G905" s="117">
        <v>9.3000000000000007</v>
      </c>
    </row>
    <row r="906" spans="1:7" x14ac:dyDescent="0.35">
      <c r="A906" s="117" t="s">
        <v>8378</v>
      </c>
      <c r="B906" s="117" t="s">
        <v>8379</v>
      </c>
      <c r="C906" s="117" t="s">
        <v>120</v>
      </c>
      <c r="D906" s="117">
        <v>2</v>
      </c>
      <c r="E906" s="117">
        <v>20</v>
      </c>
      <c r="F906" s="117">
        <v>8.09</v>
      </c>
      <c r="G906" s="117">
        <v>9.3000000000000007</v>
      </c>
    </row>
    <row r="907" spans="1:7" x14ac:dyDescent="0.35">
      <c r="A907" s="117" t="s">
        <v>8380</v>
      </c>
      <c r="B907" s="117" t="s">
        <v>8381</v>
      </c>
      <c r="C907" s="117" t="s">
        <v>120</v>
      </c>
      <c r="D907" s="117">
        <v>2</v>
      </c>
      <c r="E907" s="117">
        <v>20</v>
      </c>
      <c r="F907" s="117">
        <v>8.09</v>
      </c>
      <c r="G907" s="117">
        <v>9.3000000000000007</v>
      </c>
    </row>
    <row r="908" spans="1:7" x14ac:dyDescent="0.35">
      <c r="A908" s="117" t="s">
        <v>8382</v>
      </c>
      <c r="B908" s="117" t="s">
        <v>8383</v>
      </c>
      <c r="C908" s="117" t="s">
        <v>120</v>
      </c>
      <c r="D908" s="117">
        <v>2</v>
      </c>
      <c r="E908" s="117">
        <v>12</v>
      </c>
      <c r="F908" s="117">
        <v>8.09</v>
      </c>
      <c r="G908" s="117">
        <v>9.3000000000000007</v>
      </c>
    </row>
    <row r="909" spans="1:7" x14ac:dyDescent="0.35">
      <c r="A909" s="117" t="s">
        <v>8384</v>
      </c>
      <c r="B909" s="117" t="s">
        <v>8385</v>
      </c>
      <c r="C909" s="117" t="s">
        <v>120</v>
      </c>
      <c r="D909" s="117">
        <v>2</v>
      </c>
      <c r="E909" s="117">
        <v>12</v>
      </c>
      <c r="F909" s="117">
        <v>8.09</v>
      </c>
      <c r="G909" s="117">
        <v>9.3000000000000007</v>
      </c>
    </row>
    <row r="910" spans="1:7" x14ac:dyDescent="0.35">
      <c r="A910" s="117" t="s">
        <v>8386</v>
      </c>
      <c r="B910" s="117" t="s">
        <v>8387</v>
      </c>
      <c r="C910" s="117" t="s">
        <v>120</v>
      </c>
      <c r="D910" s="117">
        <v>2</v>
      </c>
      <c r="E910" s="117">
        <v>15</v>
      </c>
      <c r="F910" s="117">
        <v>8.09</v>
      </c>
      <c r="G910" s="117">
        <v>9.3000000000000007</v>
      </c>
    </row>
    <row r="911" spans="1:7" x14ac:dyDescent="0.35">
      <c r="A911" s="117" t="s">
        <v>8388</v>
      </c>
      <c r="B911" s="117" t="s">
        <v>8389</v>
      </c>
      <c r="C911" s="117" t="s">
        <v>120</v>
      </c>
      <c r="D911" s="117">
        <v>2</v>
      </c>
      <c r="E911" s="117">
        <v>8</v>
      </c>
      <c r="F911" s="117">
        <v>8.09</v>
      </c>
      <c r="G911" s="117">
        <v>9.3000000000000007</v>
      </c>
    </row>
    <row r="912" spans="1:7" x14ac:dyDescent="0.35">
      <c r="A912" s="117" t="s">
        <v>8390</v>
      </c>
      <c r="B912" s="117" t="s">
        <v>8391</v>
      </c>
      <c r="C912" s="117" t="s">
        <v>120</v>
      </c>
      <c r="D912" s="117">
        <v>2</v>
      </c>
      <c r="E912" s="117">
        <v>8</v>
      </c>
      <c r="F912" s="117">
        <v>8.09</v>
      </c>
      <c r="G912" s="117">
        <v>9.3000000000000007</v>
      </c>
    </row>
    <row r="913" spans="1:7" x14ac:dyDescent="0.35">
      <c r="A913" s="117" t="s">
        <v>8392</v>
      </c>
      <c r="B913" s="117" t="s">
        <v>8393</v>
      </c>
      <c r="C913" s="117" t="s">
        <v>120</v>
      </c>
      <c r="D913" s="117">
        <v>2</v>
      </c>
      <c r="E913" s="117">
        <v>6</v>
      </c>
      <c r="F913" s="117">
        <v>8.09</v>
      </c>
      <c r="G913" s="117">
        <v>9.3000000000000007</v>
      </c>
    </row>
    <row r="914" spans="1:7" x14ac:dyDescent="0.35">
      <c r="A914" s="117" t="s">
        <v>8394</v>
      </c>
      <c r="B914" s="117" t="s">
        <v>8395</v>
      </c>
      <c r="C914" s="117" t="s">
        <v>120</v>
      </c>
      <c r="D914" s="117">
        <v>2</v>
      </c>
      <c r="E914" s="117">
        <v>6</v>
      </c>
      <c r="F914" s="117">
        <v>8.09</v>
      </c>
      <c r="G914" s="117">
        <v>9.3000000000000007</v>
      </c>
    </row>
    <row r="915" spans="1:7" x14ac:dyDescent="0.35">
      <c r="A915" s="117" t="s">
        <v>8396</v>
      </c>
      <c r="B915" s="117" t="s">
        <v>8397</v>
      </c>
      <c r="C915" s="117" t="s">
        <v>120</v>
      </c>
      <c r="D915" s="117">
        <v>1</v>
      </c>
      <c r="E915" s="117">
        <v>20</v>
      </c>
      <c r="F915" s="117">
        <v>8.09</v>
      </c>
      <c r="G915" s="117">
        <v>9.3000000000000007</v>
      </c>
    </row>
    <row r="916" spans="1:7" x14ac:dyDescent="0.35">
      <c r="A916" s="117" t="s">
        <v>8398</v>
      </c>
      <c r="B916" s="117" t="s">
        <v>8399</v>
      </c>
      <c r="C916" s="117" t="s">
        <v>120</v>
      </c>
      <c r="D916" s="117">
        <v>2</v>
      </c>
      <c r="E916" s="117">
        <v>15</v>
      </c>
      <c r="F916" s="117">
        <v>8.09</v>
      </c>
      <c r="G916" s="117">
        <v>9.3000000000000007</v>
      </c>
    </row>
    <row r="917" spans="1:7" x14ac:dyDescent="0.35">
      <c r="A917" s="117" t="s">
        <v>8400</v>
      </c>
      <c r="B917" s="117" t="s">
        <v>8401</v>
      </c>
      <c r="C917" s="117" t="s">
        <v>120</v>
      </c>
      <c r="D917" s="117">
        <v>1</v>
      </c>
      <c r="E917" s="117">
        <v>20</v>
      </c>
      <c r="F917" s="117">
        <v>8.09</v>
      </c>
      <c r="G917" s="117">
        <v>9.3000000000000007</v>
      </c>
    </row>
    <row r="918" spans="1:7" x14ac:dyDescent="0.35">
      <c r="A918" s="117" t="s">
        <v>8402</v>
      </c>
      <c r="B918" s="117" t="s">
        <v>8403</v>
      </c>
      <c r="C918" s="117" t="s">
        <v>120</v>
      </c>
      <c r="D918" s="117">
        <v>1</v>
      </c>
      <c r="E918" s="117">
        <v>10</v>
      </c>
      <c r="F918" s="117">
        <v>8.09</v>
      </c>
      <c r="G918" s="117">
        <v>9.3000000000000007</v>
      </c>
    </row>
    <row r="919" spans="1:7" x14ac:dyDescent="0.35">
      <c r="A919" s="117" t="s">
        <v>8404</v>
      </c>
      <c r="B919" s="117" t="s">
        <v>8405</v>
      </c>
      <c r="C919" s="117" t="s">
        <v>120</v>
      </c>
      <c r="D919" s="117">
        <v>2</v>
      </c>
      <c r="E919" s="117">
        <v>20</v>
      </c>
      <c r="F919" s="117">
        <v>8.09</v>
      </c>
      <c r="G919" s="117">
        <v>9.3000000000000007</v>
      </c>
    </row>
    <row r="920" spans="1:7" x14ac:dyDescent="0.35">
      <c r="A920" s="117" t="s">
        <v>8406</v>
      </c>
      <c r="B920" s="117" t="s">
        <v>8407</v>
      </c>
      <c r="C920" s="117" t="s">
        <v>120</v>
      </c>
      <c r="D920" s="117">
        <v>1</v>
      </c>
      <c r="E920" s="117">
        <v>8</v>
      </c>
      <c r="F920" s="117">
        <v>8.09</v>
      </c>
      <c r="G920" s="117">
        <v>9.3000000000000007</v>
      </c>
    </row>
    <row r="921" spans="1:7" x14ac:dyDescent="0.35">
      <c r="A921" s="117" t="s">
        <v>8408</v>
      </c>
      <c r="B921" s="117" t="s">
        <v>8409</v>
      </c>
      <c r="C921" s="117" t="s">
        <v>120</v>
      </c>
      <c r="D921" s="117">
        <v>1</v>
      </c>
      <c r="E921" s="117">
        <v>15</v>
      </c>
      <c r="F921" s="117">
        <v>8.09</v>
      </c>
      <c r="G921" s="117">
        <v>9.3000000000000007</v>
      </c>
    </row>
    <row r="922" spans="1:7" x14ac:dyDescent="0.35">
      <c r="A922" s="117" t="s">
        <v>8410</v>
      </c>
      <c r="B922" s="117" t="s">
        <v>8411</v>
      </c>
      <c r="C922" s="117" t="s">
        <v>120</v>
      </c>
      <c r="D922" s="117">
        <v>2</v>
      </c>
      <c r="E922" s="117">
        <v>10</v>
      </c>
      <c r="F922" s="117">
        <v>8.09</v>
      </c>
      <c r="G922" s="117">
        <v>9.3000000000000007</v>
      </c>
    </row>
    <row r="923" spans="1:7" x14ac:dyDescent="0.35">
      <c r="A923" s="117" t="s">
        <v>8412</v>
      </c>
      <c r="B923" s="117" t="s">
        <v>8413</v>
      </c>
      <c r="C923" s="117" t="s">
        <v>120</v>
      </c>
      <c r="D923" s="117">
        <v>2</v>
      </c>
      <c r="E923" s="117">
        <v>20</v>
      </c>
      <c r="F923" s="117">
        <v>8.09</v>
      </c>
      <c r="G923" s="117">
        <v>9.3000000000000007</v>
      </c>
    </row>
    <row r="924" spans="1:7" x14ac:dyDescent="0.35">
      <c r="A924" s="117" t="s">
        <v>8414</v>
      </c>
      <c r="B924" s="117" t="s">
        <v>8415</v>
      </c>
      <c r="C924" s="117" t="s">
        <v>120</v>
      </c>
      <c r="D924" s="117">
        <v>2</v>
      </c>
      <c r="E924" s="117">
        <v>12</v>
      </c>
      <c r="F924" s="117">
        <v>8.09</v>
      </c>
      <c r="G924" s="117">
        <v>9.3000000000000007</v>
      </c>
    </row>
    <row r="925" spans="1:7" x14ac:dyDescent="0.35">
      <c r="A925" s="117" t="s">
        <v>8416</v>
      </c>
      <c r="B925" s="117" t="s">
        <v>8417</v>
      </c>
      <c r="C925" s="117" t="s">
        <v>120</v>
      </c>
      <c r="D925" s="117">
        <v>1</v>
      </c>
      <c r="E925" s="117">
        <v>20</v>
      </c>
      <c r="F925" s="117">
        <v>8.09</v>
      </c>
      <c r="G925" s="117">
        <v>9.3000000000000007</v>
      </c>
    </row>
    <row r="926" spans="1:7" x14ac:dyDescent="0.35">
      <c r="A926" s="117" t="s">
        <v>8418</v>
      </c>
      <c r="B926" s="117" t="s">
        <v>8419</v>
      </c>
      <c r="C926" s="117" t="s">
        <v>120</v>
      </c>
      <c r="D926" s="117">
        <v>1</v>
      </c>
      <c r="E926" s="117">
        <v>14</v>
      </c>
      <c r="F926" s="117">
        <v>8.09</v>
      </c>
      <c r="G926" s="117">
        <v>9.3000000000000007</v>
      </c>
    </row>
    <row r="927" spans="1:7" x14ac:dyDescent="0.35">
      <c r="A927" s="117" t="s">
        <v>8420</v>
      </c>
      <c r="B927" s="117" t="s">
        <v>8421</v>
      </c>
      <c r="C927" s="117" t="s">
        <v>120</v>
      </c>
      <c r="D927" s="117">
        <v>1</v>
      </c>
      <c r="E927" s="117">
        <v>15</v>
      </c>
      <c r="F927" s="117">
        <v>8.09</v>
      </c>
      <c r="G927" s="117">
        <v>9.3000000000000007</v>
      </c>
    </row>
    <row r="928" spans="1:7" x14ac:dyDescent="0.35">
      <c r="A928" s="117" t="s">
        <v>8422</v>
      </c>
      <c r="B928" s="117" t="s">
        <v>8423</v>
      </c>
      <c r="C928" s="117" t="s">
        <v>120</v>
      </c>
      <c r="D928" s="117">
        <v>2</v>
      </c>
      <c r="E928" s="117">
        <v>6</v>
      </c>
      <c r="F928" s="117">
        <v>8.09</v>
      </c>
      <c r="G928" s="117">
        <v>9.3000000000000007</v>
      </c>
    </row>
    <row r="929" spans="1:7" x14ac:dyDescent="0.35">
      <c r="A929" s="117" t="s">
        <v>8424</v>
      </c>
      <c r="B929" s="117" t="s">
        <v>8425</v>
      </c>
      <c r="C929" s="117" t="s">
        <v>120</v>
      </c>
      <c r="D929" s="117">
        <v>1</v>
      </c>
      <c r="E929" s="117">
        <v>20</v>
      </c>
      <c r="F929" s="117">
        <v>8.09</v>
      </c>
      <c r="G929" s="117">
        <v>9.3000000000000007</v>
      </c>
    </row>
    <row r="930" spans="1:7" x14ac:dyDescent="0.35">
      <c r="A930" s="117" t="s">
        <v>8426</v>
      </c>
      <c r="B930" s="117" t="s">
        <v>8427</v>
      </c>
      <c r="C930" s="117" t="s">
        <v>120</v>
      </c>
      <c r="D930" s="117">
        <v>2</v>
      </c>
      <c r="E930" s="117">
        <v>6</v>
      </c>
      <c r="F930" s="117">
        <v>8.09</v>
      </c>
      <c r="G930" s="117">
        <v>9.3000000000000007</v>
      </c>
    </row>
    <row r="931" spans="1:7" x14ac:dyDescent="0.35">
      <c r="A931" s="117" t="s">
        <v>8428</v>
      </c>
      <c r="B931" s="117" t="s">
        <v>8429</v>
      </c>
      <c r="C931" s="117" t="s">
        <v>120</v>
      </c>
      <c r="D931" s="117">
        <v>1</v>
      </c>
      <c r="E931" s="117">
        <v>35</v>
      </c>
      <c r="F931" s="117">
        <v>8.09</v>
      </c>
      <c r="G931" s="117">
        <v>9.3000000000000007</v>
      </c>
    </row>
    <row r="932" spans="1:7" x14ac:dyDescent="0.35">
      <c r="A932" s="117" t="s">
        <v>8430</v>
      </c>
      <c r="B932" s="117" t="s">
        <v>8431</v>
      </c>
      <c r="C932" s="117" t="s">
        <v>120</v>
      </c>
      <c r="D932" s="117">
        <v>2</v>
      </c>
      <c r="E932" s="117">
        <v>40</v>
      </c>
      <c r="F932" s="117">
        <v>8.09</v>
      </c>
      <c r="G932" s="117">
        <v>9.3000000000000007</v>
      </c>
    </row>
    <row r="933" spans="1:7" x14ac:dyDescent="0.35">
      <c r="A933" s="117" t="s">
        <v>8432</v>
      </c>
      <c r="B933" s="117" t="s">
        <v>8433</v>
      </c>
      <c r="C933" s="117" t="s">
        <v>120</v>
      </c>
      <c r="D933" s="117">
        <v>2</v>
      </c>
      <c r="E933" s="117">
        <v>30</v>
      </c>
      <c r="F933" s="117">
        <v>8.09</v>
      </c>
      <c r="G933" s="117">
        <v>9.3000000000000007</v>
      </c>
    </row>
    <row r="934" spans="1:7" x14ac:dyDescent="0.35">
      <c r="A934" s="117" t="s">
        <v>8434</v>
      </c>
      <c r="B934" s="117" t="s">
        <v>8435</v>
      </c>
      <c r="C934" s="117" t="s">
        <v>120</v>
      </c>
      <c r="D934" s="117">
        <v>2</v>
      </c>
      <c r="E934" s="117">
        <v>30</v>
      </c>
      <c r="F934" s="117">
        <v>8.09</v>
      </c>
      <c r="G934" s="117">
        <v>9.3000000000000007</v>
      </c>
    </row>
    <row r="935" spans="1:7" x14ac:dyDescent="0.35">
      <c r="A935" s="117" t="s">
        <v>8436</v>
      </c>
      <c r="B935" s="117" t="s">
        <v>8437</v>
      </c>
      <c r="C935" s="117" t="s">
        <v>120</v>
      </c>
      <c r="D935" s="117">
        <v>2</v>
      </c>
      <c r="E935" s="117">
        <v>20</v>
      </c>
      <c r="F935" s="117">
        <v>8.09</v>
      </c>
      <c r="G935" s="117">
        <v>9.3000000000000007</v>
      </c>
    </row>
    <row r="936" spans="1:7" x14ac:dyDescent="0.35">
      <c r="A936" s="117" t="s">
        <v>8438</v>
      </c>
      <c r="B936" s="117" t="s">
        <v>8439</v>
      </c>
      <c r="C936" s="117" t="s">
        <v>120</v>
      </c>
      <c r="D936" s="117">
        <v>2</v>
      </c>
      <c r="E936" s="117">
        <v>15</v>
      </c>
      <c r="F936" s="117">
        <v>8.09</v>
      </c>
      <c r="G936" s="117">
        <v>9.3000000000000007</v>
      </c>
    </row>
    <row r="937" spans="1:7" x14ac:dyDescent="0.35">
      <c r="A937" s="117" t="s">
        <v>8452</v>
      </c>
      <c r="B937" s="117" t="s">
        <v>8453</v>
      </c>
      <c r="C937" s="117" t="s">
        <v>120</v>
      </c>
      <c r="D937" s="117">
        <v>2</v>
      </c>
      <c r="E937" s="117">
        <v>70</v>
      </c>
      <c r="F937" s="117">
        <v>8.09</v>
      </c>
      <c r="G937" s="117">
        <v>9.3000000000000007</v>
      </c>
    </row>
    <row r="938" spans="1:7" x14ac:dyDescent="0.35">
      <c r="A938" s="117" t="s">
        <v>8454</v>
      </c>
      <c r="B938" s="117" t="s">
        <v>8455</v>
      </c>
      <c r="C938" s="117" t="s">
        <v>120</v>
      </c>
      <c r="D938" s="117">
        <v>2</v>
      </c>
      <c r="E938" s="117">
        <v>40</v>
      </c>
      <c r="F938" s="117">
        <v>8.09</v>
      </c>
      <c r="G938" s="117">
        <v>9.3000000000000007</v>
      </c>
    </row>
    <row r="939" spans="1:7" x14ac:dyDescent="0.35">
      <c r="A939" s="117" t="s">
        <v>8456</v>
      </c>
      <c r="B939" s="117" t="s">
        <v>8457</v>
      </c>
      <c r="C939" s="117" t="s">
        <v>120</v>
      </c>
      <c r="D939" s="117">
        <v>2</v>
      </c>
      <c r="E939" s="117">
        <v>30</v>
      </c>
      <c r="F939" s="117">
        <v>8.09</v>
      </c>
      <c r="G939" s="117">
        <v>9.3000000000000007</v>
      </c>
    </row>
    <row r="940" spans="1:7" x14ac:dyDescent="0.35">
      <c r="A940" s="117" t="s">
        <v>8460</v>
      </c>
      <c r="B940" s="117" t="s">
        <v>8461</v>
      </c>
      <c r="C940" s="117" t="s">
        <v>120</v>
      </c>
      <c r="D940" s="117">
        <v>1</v>
      </c>
      <c r="E940" s="117">
        <v>75</v>
      </c>
      <c r="F940" s="117">
        <v>8.09</v>
      </c>
      <c r="G940" s="117">
        <v>9.3000000000000007</v>
      </c>
    </row>
    <row r="941" spans="1:7" x14ac:dyDescent="0.35">
      <c r="A941" s="117" t="s">
        <v>8462</v>
      </c>
      <c r="B941" s="117" t="s">
        <v>8463</v>
      </c>
      <c r="C941" s="117" t="s">
        <v>120</v>
      </c>
      <c r="D941" s="117">
        <v>1</v>
      </c>
      <c r="E941" s="117">
        <v>50</v>
      </c>
      <c r="F941" s="117">
        <v>8.09</v>
      </c>
      <c r="G941" s="117">
        <v>9.3000000000000007</v>
      </c>
    </row>
    <row r="942" spans="1:7" x14ac:dyDescent="0.35">
      <c r="A942" s="117" t="s">
        <v>8464</v>
      </c>
      <c r="B942" s="117" t="s">
        <v>8465</v>
      </c>
      <c r="C942" s="117" t="s">
        <v>120</v>
      </c>
      <c r="D942" s="117">
        <v>1</v>
      </c>
      <c r="E942" s="117">
        <v>35</v>
      </c>
      <c r="F942" s="117">
        <v>8.09</v>
      </c>
      <c r="G942" s="117">
        <v>9.3000000000000007</v>
      </c>
    </row>
    <row r="943" spans="1:7" x14ac:dyDescent="0.35">
      <c r="A943" s="117" t="s">
        <v>8466</v>
      </c>
      <c r="B943" s="117" t="s">
        <v>8467</v>
      </c>
      <c r="C943" s="117" t="s">
        <v>120</v>
      </c>
      <c r="D943" s="117">
        <v>1</v>
      </c>
      <c r="E943" s="117">
        <v>40</v>
      </c>
      <c r="F943" s="117">
        <v>8.09</v>
      </c>
      <c r="G943" s="117">
        <v>9.3000000000000007</v>
      </c>
    </row>
    <row r="944" spans="1:7" x14ac:dyDescent="0.35">
      <c r="A944" s="117" t="s">
        <v>8468</v>
      </c>
      <c r="B944" s="117" t="s">
        <v>8469</v>
      </c>
      <c r="C944" s="117" t="s">
        <v>120</v>
      </c>
      <c r="D944" s="117">
        <v>1</v>
      </c>
      <c r="E944" s="117">
        <v>50</v>
      </c>
      <c r="F944" s="117">
        <v>8.09</v>
      </c>
      <c r="G944" s="117">
        <v>9.3000000000000007</v>
      </c>
    </row>
    <row r="945" spans="1:7" x14ac:dyDescent="0.35">
      <c r="A945" s="117" t="s">
        <v>8470</v>
      </c>
      <c r="B945" s="117" t="s">
        <v>8471</v>
      </c>
      <c r="C945" s="117" t="s">
        <v>120</v>
      </c>
      <c r="D945" s="117">
        <v>2</v>
      </c>
      <c r="E945" s="117">
        <v>60</v>
      </c>
      <c r="F945" s="117">
        <v>8.09</v>
      </c>
      <c r="G945" s="117">
        <v>9.3000000000000007</v>
      </c>
    </row>
    <row r="946" spans="1:7" x14ac:dyDescent="0.35">
      <c r="A946" s="117" t="s">
        <v>8472</v>
      </c>
      <c r="B946" s="117" t="s">
        <v>8473</v>
      </c>
      <c r="C946" s="117" t="s">
        <v>120</v>
      </c>
      <c r="D946" s="117">
        <v>1</v>
      </c>
      <c r="E946" s="117">
        <v>30</v>
      </c>
      <c r="F946" s="117">
        <v>8.09</v>
      </c>
      <c r="G946" s="117">
        <v>9.3000000000000007</v>
      </c>
    </row>
    <row r="947" spans="1:7" x14ac:dyDescent="0.35">
      <c r="A947" s="117" t="s">
        <v>8474</v>
      </c>
      <c r="B947" s="117" t="s">
        <v>8475</v>
      </c>
      <c r="C947" s="117" t="s">
        <v>120</v>
      </c>
      <c r="D947" s="117">
        <v>1</v>
      </c>
      <c r="E947" s="117">
        <v>30</v>
      </c>
      <c r="F947" s="117">
        <v>8.09</v>
      </c>
      <c r="G947" s="117">
        <v>9.3000000000000007</v>
      </c>
    </row>
    <row r="948" spans="1:7" x14ac:dyDescent="0.35">
      <c r="A948" s="117" t="s">
        <v>8476</v>
      </c>
      <c r="B948" s="117" t="s">
        <v>8477</v>
      </c>
      <c r="C948" s="117" t="s">
        <v>120</v>
      </c>
      <c r="D948" s="117">
        <v>1</v>
      </c>
      <c r="E948" s="117">
        <v>30</v>
      </c>
      <c r="F948" s="117">
        <v>8.09</v>
      </c>
      <c r="G948" s="117">
        <v>9.3000000000000007</v>
      </c>
    </row>
    <row r="949" spans="1:7" x14ac:dyDescent="0.35">
      <c r="A949" s="117" t="s">
        <v>8478</v>
      </c>
      <c r="B949" s="117" t="s">
        <v>8479</v>
      </c>
      <c r="C949" s="117" t="s">
        <v>120</v>
      </c>
      <c r="D949" s="117">
        <v>3</v>
      </c>
      <c r="E949" s="117">
        <v>60</v>
      </c>
      <c r="F949" s="117">
        <v>8.09</v>
      </c>
      <c r="G949" s="117">
        <v>9.3000000000000007</v>
      </c>
    </row>
    <row r="950" spans="1:7" x14ac:dyDescent="0.35">
      <c r="A950" s="117" t="s">
        <v>8482</v>
      </c>
      <c r="B950" s="117" t="s">
        <v>8483</v>
      </c>
      <c r="C950" s="117" t="s">
        <v>120</v>
      </c>
      <c r="D950" s="117">
        <v>1</v>
      </c>
      <c r="E950" s="117">
        <v>30</v>
      </c>
      <c r="F950" s="117">
        <v>8.09</v>
      </c>
      <c r="G950" s="117">
        <v>9.3000000000000007</v>
      </c>
    </row>
    <row r="951" spans="1:7" x14ac:dyDescent="0.35">
      <c r="A951" s="117" t="s">
        <v>8484</v>
      </c>
      <c r="B951" s="117" t="s">
        <v>8485</v>
      </c>
      <c r="C951" s="117" t="s">
        <v>120</v>
      </c>
      <c r="D951" s="117">
        <v>1</v>
      </c>
      <c r="E951" s="117">
        <v>30</v>
      </c>
      <c r="F951" s="117">
        <v>8.09</v>
      </c>
      <c r="G951" s="117">
        <v>9.3000000000000007</v>
      </c>
    </row>
    <row r="952" spans="1:7" x14ac:dyDescent="0.35">
      <c r="A952" s="117" t="s">
        <v>8486</v>
      </c>
      <c r="B952" s="117" t="s">
        <v>8487</v>
      </c>
      <c r="C952" s="117" t="s">
        <v>120</v>
      </c>
      <c r="D952" s="117">
        <v>1</v>
      </c>
      <c r="E952" s="117">
        <v>30</v>
      </c>
      <c r="F952" s="117">
        <v>8.09</v>
      </c>
      <c r="G952" s="117">
        <v>9.3000000000000007</v>
      </c>
    </row>
    <row r="953" spans="1:7" x14ac:dyDescent="0.35">
      <c r="A953" s="117" t="s">
        <v>8488</v>
      </c>
      <c r="B953" s="117" t="s">
        <v>8489</v>
      </c>
      <c r="C953" s="117" t="s">
        <v>120</v>
      </c>
      <c r="D953" s="117">
        <v>1</v>
      </c>
      <c r="E953" s="117">
        <v>30</v>
      </c>
      <c r="F953" s="117">
        <v>8.09</v>
      </c>
      <c r="G953" s="117">
        <v>9.3000000000000007</v>
      </c>
    </row>
    <row r="954" spans="1:7" x14ac:dyDescent="0.35">
      <c r="A954" s="117" t="s">
        <v>8490</v>
      </c>
      <c r="B954" s="117" t="s">
        <v>8491</v>
      </c>
      <c r="C954" s="117" t="s">
        <v>120</v>
      </c>
      <c r="D954" s="117">
        <v>2</v>
      </c>
      <c r="E954" s="117">
        <v>30</v>
      </c>
      <c r="F954" s="117">
        <v>8.09</v>
      </c>
      <c r="G954" s="117">
        <v>9.3000000000000007</v>
      </c>
    </row>
    <row r="955" spans="1:7" x14ac:dyDescent="0.35">
      <c r="A955" s="117" t="s">
        <v>8492</v>
      </c>
      <c r="B955" s="117" t="s">
        <v>8493</v>
      </c>
      <c r="C955" s="117" t="s">
        <v>120</v>
      </c>
      <c r="D955" s="117">
        <v>2</v>
      </c>
      <c r="E955" s="117">
        <v>30</v>
      </c>
      <c r="F955" s="117">
        <v>8.09</v>
      </c>
      <c r="G955" s="117">
        <v>9.3000000000000007</v>
      </c>
    </row>
    <row r="956" spans="1:7" x14ac:dyDescent="0.35">
      <c r="A956" s="117" t="s">
        <v>8494</v>
      </c>
      <c r="B956" s="117" t="s">
        <v>8495</v>
      </c>
      <c r="C956" s="117" t="s">
        <v>120</v>
      </c>
      <c r="D956" s="117">
        <v>1</v>
      </c>
      <c r="E956" s="117">
        <v>6</v>
      </c>
      <c r="F956" s="117">
        <v>8.09</v>
      </c>
      <c r="G956" s="117">
        <v>9.3000000000000007</v>
      </c>
    </row>
    <row r="957" spans="1:7" x14ac:dyDescent="0.35">
      <c r="A957" s="117" t="s">
        <v>8496</v>
      </c>
      <c r="B957" s="117" t="s">
        <v>8497</v>
      </c>
      <c r="C957" s="117" t="s">
        <v>120</v>
      </c>
      <c r="D957" s="117">
        <v>2</v>
      </c>
      <c r="E957" s="117">
        <v>20</v>
      </c>
      <c r="F957" s="117">
        <v>8.09</v>
      </c>
      <c r="G957" s="117">
        <v>9.3000000000000007</v>
      </c>
    </row>
    <row r="958" spans="1:7" x14ac:dyDescent="0.35">
      <c r="A958" s="117" t="s">
        <v>8498</v>
      </c>
      <c r="B958" s="117" t="s">
        <v>8499</v>
      </c>
      <c r="C958" s="117" t="s">
        <v>120</v>
      </c>
      <c r="D958" s="117">
        <v>2</v>
      </c>
      <c r="E958" s="117">
        <v>50</v>
      </c>
      <c r="F958" s="117">
        <v>8.09</v>
      </c>
      <c r="G958" s="117">
        <v>9.3000000000000007</v>
      </c>
    </row>
    <row r="959" spans="1:7" x14ac:dyDescent="0.35">
      <c r="A959" s="117" t="s">
        <v>8500</v>
      </c>
      <c r="B959" s="117" t="s">
        <v>8501</v>
      </c>
      <c r="C959" s="117" t="s">
        <v>120</v>
      </c>
      <c r="D959" s="117">
        <v>2</v>
      </c>
      <c r="E959" s="117">
        <v>35</v>
      </c>
      <c r="F959" s="117">
        <v>8.09</v>
      </c>
      <c r="G959" s="117">
        <v>9.3000000000000007</v>
      </c>
    </row>
    <row r="960" spans="1:7" x14ac:dyDescent="0.35">
      <c r="A960" s="117" t="s">
        <v>8510</v>
      </c>
      <c r="B960" s="117" t="s">
        <v>8511</v>
      </c>
      <c r="C960" s="117" t="s">
        <v>120</v>
      </c>
      <c r="D960" s="117">
        <v>1</v>
      </c>
      <c r="E960" s="117">
        <v>55</v>
      </c>
      <c r="F960" s="117">
        <v>8.09</v>
      </c>
      <c r="G960" s="117">
        <v>9.3000000000000007</v>
      </c>
    </row>
    <row r="961" spans="1:7" x14ac:dyDescent="0.35">
      <c r="A961" s="117" t="s">
        <v>8512</v>
      </c>
      <c r="B961" s="117" t="s">
        <v>8513</v>
      </c>
      <c r="C961" s="117" t="s">
        <v>120</v>
      </c>
      <c r="D961" s="117">
        <v>1</v>
      </c>
      <c r="E961" s="117">
        <v>20</v>
      </c>
      <c r="F961" s="117">
        <v>8.09</v>
      </c>
      <c r="G961" s="117">
        <v>9.3000000000000007</v>
      </c>
    </row>
    <row r="962" spans="1:7" x14ac:dyDescent="0.35">
      <c r="A962" s="117" t="s">
        <v>8514</v>
      </c>
      <c r="B962" s="117" t="s">
        <v>8515</v>
      </c>
      <c r="C962" s="117" t="s">
        <v>120</v>
      </c>
      <c r="D962" s="117">
        <v>1</v>
      </c>
      <c r="E962" s="117">
        <v>30</v>
      </c>
      <c r="F962" s="117">
        <v>8.09</v>
      </c>
      <c r="G962" s="117">
        <v>9.3000000000000007</v>
      </c>
    </row>
    <row r="963" spans="1:7" x14ac:dyDescent="0.35">
      <c r="A963" s="117" t="s">
        <v>8516</v>
      </c>
      <c r="B963" s="117" t="s">
        <v>8517</v>
      </c>
      <c r="C963" s="117" t="s">
        <v>120</v>
      </c>
      <c r="D963" s="117">
        <v>2</v>
      </c>
      <c r="E963" s="117">
        <v>8</v>
      </c>
      <c r="F963" s="117">
        <v>8.09</v>
      </c>
      <c r="G963" s="117">
        <v>9.3000000000000007</v>
      </c>
    </row>
    <row r="964" spans="1:7" x14ac:dyDescent="0.35">
      <c r="A964" s="117" t="s">
        <v>8518</v>
      </c>
      <c r="B964" s="117" t="s">
        <v>8519</v>
      </c>
      <c r="C964" s="117" t="s">
        <v>120</v>
      </c>
      <c r="D964" s="117">
        <v>2</v>
      </c>
      <c r="E964" s="117">
        <v>8</v>
      </c>
      <c r="F964" s="117">
        <v>8.09</v>
      </c>
      <c r="G964" s="117">
        <v>9.3000000000000007</v>
      </c>
    </row>
    <row r="965" spans="1:7" x14ac:dyDescent="0.35">
      <c r="A965" s="117" t="s">
        <v>8520</v>
      </c>
      <c r="B965" s="117" t="s">
        <v>8521</v>
      </c>
      <c r="C965" s="117" t="s">
        <v>120</v>
      </c>
      <c r="D965" s="117">
        <v>2</v>
      </c>
      <c r="E965" s="117">
        <v>8</v>
      </c>
      <c r="F965" s="117">
        <v>8.09</v>
      </c>
      <c r="G965" s="117">
        <v>9.3000000000000007</v>
      </c>
    </row>
    <row r="966" spans="1:7" x14ac:dyDescent="0.35">
      <c r="A966" s="117" t="s">
        <v>8522</v>
      </c>
      <c r="B966" s="117" t="s">
        <v>8523</v>
      </c>
      <c r="C966" s="117" t="s">
        <v>120</v>
      </c>
      <c r="D966" s="117">
        <v>1</v>
      </c>
      <c r="E966" s="117">
        <v>60</v>
      </c>
      <c r="F966" s="117">
        <v>8.09</v>
      </c>
      <c r="G966" s="117">
        <v>9.3000000000000007</v>
      </c>
    </row>
    <row r="967" spans="1:7" x14ac:dyDescent="0.35">
      <c r="A967" s="117" t="s">
        <v>8528</v>
      </c>
      <c r="B967" s="117" t="s">
        <v>8529</v>
      </c>
      <c r="C967" s="117" t="s">
        <v>124</v>
      </c>
      <c r="D967" s="117">
        <v>1</v>
      </c>
      <c r="E967" s="117">
        <v>60</v>
      </c>
      <c r="F967" s="117">
        <v>8.0500000000000007</v>
      </c>
      <c r="G967" s="117">
        <v>9.68</v>
      </c>
    </row>
    <row r="968" spans="1:7" x14ac:dyDescent="0.35">
      <c r="A968" s="117" t="s">
        <v>8530</v>
      </c>
      <c r="B968" s="117" t="s">
        <v>8531</v>
      </c>
      <c r="C968" s="117" t="s">
        <v>124</v>
      </c>
      <c r="D968" s="117">
        <v>1</v>
      </c>
      <c r="E968" s="117">
        <v>60</v>
      </c>
      <c r="F968" s="117">
        <v>8.0500000000000007</v>
      </c>
      <c r="G968" s="117">
        <v>9.68</v>
      </c>
    </row>
    <row r="969" spans="1:7" x14ac:dyDescent="0.35">
      <c r="A969" s="117" t="s">
        <v>8532</v>
      </c>
      <c r="B969" s="117" t="s">
        <v>8533</v>
      </c>
      <c r="C969" s="117" t="s">
        <v>124</v>
      </c>
      <c r="D969" s="117">
        <v>1</v>
      </c>
      <c r="E969" s="117">
        <v>60</v>
      </c>
      <c r="F969" s="117">
        <v>8.0500000000000007</v>
      </c>
      <c r="G969" s="117">
        <v>9.68</v>
      </c>
    </row>
    <row r="970" spans="1:7" x14ac:dyDescent="0.35">
      <c r="A970" s="117" t="s">
        <v>8534</v>
      </c>
      <c r="B970" s="117" t="s">
        <v>8535</v>
      </c>
      <c r="C970" s="117" t="s">
        <v>124</v>
      </c>
      <c r="D970" s="117">
        <v>1</v>
      </c>
      <c r="E970" s="117">
        <v>60</v>
      </c>
      <c r="F970" s="117">
        <v>8.0500000000000007</v>
      </c>
      <c r="G970" s="117">
        <v>9.68</v>
      </c>
    </row>
    <row r="971" spans="1:7" x14ac:dyDescent="0.35">
      <c r="A971" s="117" t="s">
        <v>8536</v>
      </c>
      <c r="B971" s="117" t="s">
        <v>8537</v>
      </c>
      <c r="C971" s="117" t="s">
        <v>124</v>
      </c>
      <c r="D971" s="117">
        <v>1</v>
      </c>
      <c r="E971" s="117">
        <v>40</v>
      </c>
      <c r="F971" s="117">
        <v>8.0500000000000007</v>
      </c>
      <c r="G971" s="117">
        <v>9.68</v>
      </c>
    </row>
    <row r="972" spans="1:7" x14ac:dyDescent="0.35">
      <c r="A972" s="117" t="s">
        <v>8538</v>
      </c>
      <c r="B972" s="117" t="s">
        <v>8539</v>
      </c>
      <c r="C972" s="117" t="s">
        <v>124</v>
      </c>
      <c r="D972" s="117">
        <v>1</v>
      </c>
      <c r="E972" s="117">
        <v>20</v>
      </c>
      <c r="F972" s="117">
        <v>8.0500000000000007</v>
      </c>
      <c r="G972" s="117">
        <v>9.68</v>
      </c>
    </row>
    <row r="973" spans="1:7" x14ac:dyDescent="0.35">
      <c r="A973" s="117" t="s">
        <v>8540</v>
      </c>
      <c r="B973" s="117" t="s">
        <v>8541</v>
      </c>
      <c r="C973" s="117" t="s">
        <v>124</v>
      </c>
      <c r="D973" s="117">
        <v>2</v>
      </c>
      <c r="E973" s="117">
        <v>60</v>
      </c>
      <c r="F973" s="117">
        <v>8.0500000000000007</v>
      </c>
      <c r="G973" s="117">
        <v>9.68</v>
      </c>
    </row>
    <row r="974" spans="1:7" x14ac:dyDescent="0.35">
      <c r="A974" s="117" t="s">
        <v>8542</v>
      </c>
      <c r="B974" s="117" t="s">
        <v>8543</v>
      </c>
      <c r="C974" s="117" t="s">
        <v>124</v>
      </c>
      <c r="D974" s="117">
        <v>1</v>
      </c>
      <c r="E974" s="117">
        <v>60</v>
      </c>
      <c r="F974" s="117">
        <v>8.0500000000000007</v>
      </c>
      <c r="G974" s="117">
        <v>9.68</v>
      </c>
    </row>
    <row r="975" spans="1:7" x14ac:dyDescent="0.35">
      <c r="A975" s="117" t="s">
        <v>8546</v>
      </c>
      <c r="B975" s="117" t="s">
        <v>8547</v>
      </c>
      <c r="C975" s="117" t="s">
        <v>124</v>
      </c>
      <c r="D975" s="117">
        <v>2</v>
      </c>
      <c r="E975" s="117">
        <v>70</v>
      </c>
      <c r="F975" s="117">
        <v>8.0500000000000007</v>
      </c>
      <c r="G975" s="117">
        <v>9.68</v>
      </c>
    </row>
    <row r="976" spans="1:7" x14ac:dyDescent="0.35">
      <c r="A976" s="117" t="s">
        <v>8558</v>
      </c>
      <c r="B976" s="117" t="s">
        <v>8559</v>
      </c>
      <c r="C976" s="117" t="s">
        <v>124</v>
      </c>
      <c r="D976" s="117">
        <v>2</v>
      </c>
      <c r="E976" s="117">
        <v>30</v>
      </c>
      <c r="F976" s="117">
        <v>8.0500000000000007</v>
      </c>
      <c r="G976" s="117">
        <v>9.68</v>
      </c>
    </row>
    <row r="977" spans="1:7" x14ac:dyDescent="0.35">
      <c r="A977" s="117" t="s">
        <v>8560</v>
      </c>
      <c r="B977" s="117" t="s">
        <v>8561</v>
      </c>
      <c r="C977" s="117" t="s">
        <v>124</v>
      </c>
      <c r="D977" s="117">
        <v>2</v>
      </c>
      <c r="E977" s="117">
        <v>60</v>
      </c>
      <c r="F977" s="117">
        <v>8.0500000000000007</v>
      </c>
      <c r="G977" s="117">
        <v>9.68</v>
      </c>
    </row>
    <row r="978" spans="1:7" x14ac:dyDescent="0.35">
      <c r="A978" s="117" t="s">
        <v>8562</v>
      </c>
      <c r="B978" s="117" t="s">
        <v>8563</v>
      </c>
      <c r="C978" s="117" t="s">
        <v>124</v>
      </c>
      <c r="D978" s="117">
        <v>3</v>
      </c>
      <c r="E978" s="117">
        <v>30</v>
      </c>
      <c r="F978" s="117">
        <v>8.0500000000000007</v>
      </c>
      <c r="G978" s="117">
        <v>9.68</v>
      </c>
    </row>
    <row r="979" spans="1:7" x14ac:dyDescent="0.35">
      <c r="A979" s="117" t="s">
        <v>8564</v>
      </c>
      <c r="B979" s="117" t="s">
        <v>8565</v>
      </c>
      <c r="C979" s="117" t="s">
        <v>124</v>
      </c>
      <c r="D979" s="117">
        <v>3</v>
      </c>
      <c r="E979" s="117">
        <v>30</v>
      </c>
      <c r="F979" s="117">
        <v>8.0500000000000007</v>
      </c>
      <c r="G979" s="117">
        <v>9.68</v>
      </c>
    </row>
    <row r="980" spans="1:7" x14ac:dyDescent="0.35">
      <c r="A980" s="117" t="s">
        <v>8606</v>
      </c>
      <c r="B980" s="117" t="s">
        <v>8607</v>
      </c>
      <c r="C980" s="117" t="s">
        <v>125</v>
      </c>
      <c r="D980" s="117">
        <v>2</v>
      </c>
      <c r="E980" s="117">
        <v>42</v>
      </c>
      <c r="F980" s="117">
        <v>8.44</v>
      </c>
      <c r="G980" s="117">
        <v>9.82</v>
      </c>
    </row>
    <row r="981" spans="1:7" x14ac:dyDescent="0.35">
      <c r="A981" s="117" t="s">
        <v>8646</v>
      </c>
      <c r="B981" s="117" t="s">
        <v>8647</v>
      </c>
      <c r="C981" s="117" t="s">
        <v>125</v>
      </c>
      <c r="D981" s="117">
        <v>3</v>
      </c>
      <c r="E981" s="117">
        <v>80</v>
      </c>
      <c r="F981" s="117">
        <v>8.44</v>
      </c>
      <c r="G981" s="117">
        <v>9.82</v>
      </c>
    </row>
    <row r="982" spans="1:7" x14ac:dyDescent="0.35">
      <c r="A982" s="117" t="s">
        <v>8648</v>
      </c>
      <c r="B982" s="117" t="s">
        <v>8649</v>
      </c>
      <c r="C982" s="117" t="s">
        <v>125</v>
      </c>
      <c r="D982" s="117">
        <v>2</v>
      </c>
      <c r="E982" s="117">
        <v>55</v>
      </c>
      <c r="F982" s="117">
        <v>8.44</v>
      </c>
      <c r="G982" s="117">
        <v>9.82</v>
      </c>
    </row>
    <row r="983" spans="1:7" x14ac:dyDescent="0.35">
      <c r="A983" s="117" t="s">
        <v>8650</v>
      </c>
      <c r="B983" s="117" t="s">
        <v>8651</v>
      </c>
      <c r="C983" s="117" t="s">
        <v>125</v>
      </c>
      <c r="D983" s="117">
        <v>2</v>
      </c>
      <c r="E983" s="117">
        <v>50</v>
      </c>
      <c r="F983" s="117">
        <v>8.44</v>
      </c>
      <c r="G983" s="117">
        <v>9.82</v>
      </c>
    </row>
    <row r="984" spans="1:7" x14ac:dyDescent="0.35">
      <c r="A984" s="117" t="s">
        <v>8652</v>
      </c>
      <c r="B984" s="117" t="s">
        <v>8653</v>
      </c>
      <c r="C984" s="117" t="s">
        <v>125</v>
      </c>
      <c r="D984" s="117">
        <v>2</v>
      </c>
      <c r="E984" s="117">
        <v>60</v>
      </c>
      <c r="F984" s="117">
        <v>8.44</v>
      </c>
      <c r="G984" s="117">
        <v>9.82</v>
      </c>
    </row>
    <row r="985" spans="1:7" x14ac:dyDescent="0.35">
      <c r="A985" s="117" t="s">
        <v>8654</v>
      </c>
      <c r="B985" s="117" t="s">
        <v>8655</v>
      </c>
      <c r="C985" s="117" t="s">
        <v>125</v>
      </c>
      <c r="D985" s="117">
        <v>3</v>
      </c>
      <c r="E985" s="117">
        <v>60</v>
      </c>
      <c r="F985" s="117">
        <v>8.44</v>
      </c>
      <c r="G985" s="117">
        <v>9.82</v>
      </c>
    </row>
    <row r="986" spans="1:7" x14ac:dyDescent="0.35">
      <c r="A986" s="117" t="s">
        <v>8656</v>
      </c>
      <c r="B986" s="117" t="s">
        <v>8657</v>
      </c>
      <c r="C986" s="117" t="s">
        <v>125</v>
      </c>
      <c r="D986" s="117">
        <v>2</v>
      </c>
      <c r="E986" s="117">
        <v>60</v>
      </c>
      <c r="F986" s="117">
        <v>8.44</v>
      </c>
      <c r="G986" s="117">
        <v>9.82</v>
      </c>
    </row>
    <row r="987" spans="1:7" x14ac:dyDescent="0.35">
      <c r="A987" s="117" t="s">
        <v>8658</v>
      </c>
      <c r="B987" s="117" t="s">
        <v>8659</v>
      </c>
      <c r="C987" s="117" t="s">
        <v>125</v>
      </c>
      <c r="D987" s="117">
        <v>2</v>
      </c>
      <c r="E987" s="117">
        <v>60</v>
      </c>
      <c r="F987" s="117">
        <v>8.44</v>
      </c>
      <c r="G987" s="117">
        <v>9.82</v>
      </c>
    </row>
    <row r="988" spans="1:7" x14ac:dyDescent="0.35">
      <c r="A988" s="117" t="s">
        <v>8660</v>
      </c>
      <c r="B988" s="117" t="s">
        <v>8661</v>
      </c>
      <c r="C988" s="117" t="s">
        <v>125</v>
      </c>
      <c r="D988" s="117">
        <v>2</v>
      </c>
      <c r="E988" s="117">
        <v>60</v>
      </c>
      <c r="F988" s="117">
        <v>8.44</v>
      </c>
      <c r="G988" s="117">
        <v>9.82</v>
      </c>
    </row>
    <row r="989" spans="1:7" x14ac:dyDescent="0.35">
      <c r="A989" s="117" t="s">
        <v>8662</v>
      </c>
      <c r="B989" s="117" t="s">
        <v>8663</v>
      </c>
      <c r="C989" s="117" t="s">
        <v>125</v>
      </c>
      <c r="D989" s="117">
        <v>2</v>
      </c>
      <c r="E989" s="117">
        <v>32</v>
      </c>
      <c r="F989" s="117">
        <v>8.44</v>
      </c>
      <c r="G989" s="117">
        <v>9.82</v>
      </c>
    </row>
    <row r="990" spans="1:7" x14ac:dyDescent="0.35">
      <c r="A990" s="117" t="s">
        <v>8664</v>
      </c>
      <c r="B990" s="117" t="s">
        <v>8665</v>
      </c>
      <c r="C990" s="117" t="s">
        <v>125</v>
      </c>
      <c r="D990" s="117">
        <v>2</v>
      </c>
      <c r="E990" s="117">
        <v>24</v>
      </c>
      <c r="F990" s="117">
        <v>8.44</v>
      </c>
      <c r="G990" s="117">
        <v>9.82</v>
      </c>
    </row>
    <row r="991" spans="1:7" x14ac:dyDescent="0.35">
      <c r="A991" s="117" t="s">
        <v>8666</v>
      </c>
      <c r="B991" s="117" t="s">
        <v>8667</v>
      </c>
      <c r="C991" s="117" t="s">
        <v>125</v>
      </c>
      <c r="D991" s="117">
        <v>2</v>
      </c>
      <c r="E991" s="117">
        <v>50</v>
      </c>
      <c r="F991" s="117">
        <v>8.44</v>
      </c>
      <c r="G991" s="117">
        <v>9.82</v>
      </c>
    </row>
    <row r="992" spans="1:7" x14ac:dyDescent="0.35">
      <c r="A992" s="117" t="s">
        <v>8668</v>
      </c>
      <c r="B992" s="117" t="s">
        <v>8669</v>
      </c>
      <c r="C992" s="117" t="s">
        <v>125</v>
      </c>
      <c r="D992" s="117">
        <v>2</v>
      </c>
      <c r="E992" s="117">
        <v>80</v>
      </c>
      <c r="F992" s="117">
        <v>8.44</v>
      </c>
      <c r="G992" s="117">
        <v>9.82</v>
      </c>
    </row>
    <row r="993" spans="1:7" x14ac:dyDescent="0.35">
      <c r="A993" s="117" t="s">
        <v>8670</v>
      </c>
      <c r="B993" s="117" t="s">
        <v>8671</v>
      </c>
      <c r="C993" s="117" t="s">
        <v>125</v>
      </c>
      <c r="D993" s="117">
        <v>2</v>
      </c>
      <c r="E993" s="117">
        <v>40</v>
      </c>
      <c r="F993" s="117">
        <v>8.44</v>
      </c>
      <c r="G993" s="117">
        <v>9.82</v>
      </c>
    </row>
    <row r="994" spans="1:7" x14ac:dyDescent="0.35">
      <c r="A994" s="117" t="s">
        <v>8672</v>
      </c>
      <c r="B994" s="117" t="s">
        <v>8673</v>
      </c>
      <c r="C994" s="117" t="s">
        <v>125</v>
      </c>
      <c r="D994" s="117">
        <v>2</v>
      </c>
      <c r="E994" s="117">
        <v>40</v>
      </c>
      <c r="F994" s="117">
        <v>8.44</v>
      </c>
      <c r="G994" s="117">
        <v>9.82</v>
      </c>
    </row>
    <row r="995" spans="1:7" x14ac:dyDescent="0.35">
      <c r="A995" s="117" t="s">
        <v>8674</v>
      </c>
      <c r="B995" s="117" t="s">
        <v>8675</v>
      </c>
      <c r="C995" s="117" t="s">
        <v>125</v>
      </c>
      <c r="D995" s="117">
        <v>2</v>
      </c>
      <c r="E995" s="117">
        <v>40</v>
      </c>
      <c r="F995" s="117">
        <v>8.44</v>
      </c>
      <c r="G995" s="117">
        <v>9.82</v>
      </c>
    </row>
    <row r="996" spans="1:7" x14ac:dyDescent="0.35">
      <c r="A996" s="117" t="s">
        <v>8676</v>
      </c>
      <c r="B996" s="117" t="s">
        <v>8677</v>
      </c>
      <c r="C996" s="117" t="s">
        <v>125</v>
      </c>
      <c r="D996" s="117">
        <v>3</v>
      </c>
      <c r="E996" s="117">
        <v>60</v>
      </c>
      <c r="F996" s="117">
        <v>8.44</v>
      </c>
      <c r="G996" s="117">
        <v>9.82</v>
      </c>
    </row>
    <row r="997" spans="1:7" x14ac:dyDescent="0.35">
      <c r="A997" s="117" t="s">
        <v>8678</v>
      </c>
      <c r="B997" s="117" t="s">
        <v>8679</v>
      </c>
      <c r="C997" s="117" t="s">
        <v>125</v>
      </c>
      <c r="D997" s="117">
        <v>3</v>
      </c>
      <c r="E997" s="117">
        <v>60</v>
      </c>
      <c r="F997" s="117">
        <v>8.44</v>
      </c>
      <c r="G997" s="117">
        <v>9.82</v>
      </c>
    </row>
    <row r="998" spans="1:7" x14ac:dyDescent="0.35">
      <c r="A998" s="117" t="s">
        <v>8680</v>
      </c>
      <c r="B998" s="117" t="s">
        <v>8681</v>
      </c>
      <c r="C998" s="117" t="s">
        <v>125</v>
      </c>
      <c r="D998" s="117">
        <v>2</v>
      </c>
      <c r="E998" s="117">
        <v>30</v>
      </c>
      <c r="F998" s="117">
        <v>8.44</v>
      </c>
      <c r="G998" s="117">
        <v>9.82</v>
      </c>
    </row>
    <row r="999" spans="1:7" x14ac:dyDescent="0.35">
      <c r="A999" s="117" t="s">
        <v>8682</v>
      </c>
      <c r="B999" s="117" t="s">
        <v>8683</v>
      </c>
      <c r="C999" s="117" t="s">
        <v>125</v>
      </c>
      <c r="D999" s="117">
        <v>2</v>
      </c>
      <c r="E999" s="117">
        <v>21</v>
      </c>
      <c r="F999" s="117">
        <v>8.44</v>
      </c>
      <c r="G999" s="117">
        <v>9.82</v>
      </c>
    </row>
    <row r="1000" spans="1:7" x14ac:dyDescent="0.35">
      <c r="A1000" s="117" t="s">
        <v>8684</v>
      </c>
      <c r="B1000" s="117" t="s">
        <v>8685</v>
      </c>
      <c r="C1000" s="117" t="s">
        <v>125</v>
      </c>
      <c r="D1000" s="117">
        <v>3</v>
      </c>
      <c r="E1000" s="117">
        <v>60</v>
      </c>
      <c r="F1000" s="117">
        <v>8.44</v>
      </c>
      <c r="G1000" s="117">
        <v>9.82</v>
      </c>
    </row>
    <row r="1001" spans="1:7" x14ac:dyDescent="0.35">
      <c r="A1001" s="117" t="s">
        <v>8686</v>
      </c>
      <c r="B1001" s="117" t="s">
        <v>8687</v>
      </c>
      <c r="C1001" s="117" t="s">
        <v>125</v>
      </c>
      <c r="D1001" s="117">
        <v>3</v>
      </c>
      <c r="E1001" s="117">
        <v>60</v>
      </c>
      <c r="F1001" s="117">
        <v>8.44</v>
      </c>
      <c r="G1001" s="117">
        <v>9.82</v>
      </c>
    </row>
    <row r="1002" spans="1:7" x14ac:dyDescent="0.35">
      <c r="A1002" s="117" t="s">
        <v>8688</v>
      </c>
      <c r="B1002" s="117" t="s">
        <v>8689</v>
      </c>
      <c r="C1002" s="117" t="s">
        <v>125</v>
      </c>
      <c r="D1002" s="117">
        <v>2</v>
      </c>
      <c r="E1002" s="117">
        <v>40</v>
      </c>
      <c r="F1002" s="117">
        <v>8.44</v>
      </c>
      <c r="G1002" s="117">
        <v>9.82</v>
      </c>
    </row>
    <row r="1003" spans="1:7" x14ac:dyDescent="0.35">
      <c r="A1003" s="117" t="s">
        <v>8690</v>
      </c>
      <c r="B1003" s="117" t="s">
        <v>8691</v>
      </c>
      <c r="C1003" s="117" t="s">
        <v>125</v>
      </c>
      <c r="D1003" s="117">
        <v>2</v>
      </c>
      <c r="E1003" s="117">
        <v>50</v>
      </c>
      <c r="F1003" s="117">
        <v>8.44</v>
      </c>
      <c r="G1003" s="117">
        <v>9.82</v>
      </c>
    </row>
    <row r="1004" spans="1:7" x14ac:dyDescent="0.35">
      <c r="A1004" s="117" t="s">
        <v>8692</v>
      </c>
      <c r="B1004" s="117" t="s">
        <v>8693</v>
      </c>
      <c r="C1004" s="117" t="s">
        <v>125</v>
      </c>
      <c r="D1004" s="117">
        <v>2</v>
      </c>
      <c r="E1004" s="117">
        <v>40</v>
      </c>
      <c r="F1004" s="117">
        <v>8.44</v>
      </c>
      <c r="G1004" s="117">
        <v>9.82</v>
      </c>
    </row>
    <row r="1005" spans="1:7" x14ac:dyDescent="0.35">
      <c r="A1005" s="117" t="s">
        <v>8694</v>
      </c>
      <c r="B1005" s="117" t="s">
        <v>8695</v>
      </c>
      <c r="C1005" s="117" t="s">
        <v>125</v>
      </c>
      <c r="D1005" s="117">
        <v>3</v>
      </c>
      <c r="E1005" s="117">
        <v>80</v>
      </c>
      <c r="F1005" s="117">
        <v>8.44</v>
      </c>
      <c r="G1005" s="117">
        <v>9.82</v>
      </c>
    </row>
    <row r="1006" spans="1:7" x14ac:dyDescent="0.35">
      <c r="A1006" s="117" t="s">
        <v>8696</v>
      </c>
      <c r="B1006" s="117" t="s">
        <v>8697</v>
      </c>
      <c r="C1006" s="117" t="s">
        <v>125</v>
      </c>
      <c r="D1006" s="117">
        <v>3</v>
      </c>
      <c r="E1006" s="117">
        <v>20</v>
      </c>
      <c r="F1006" s="117">
        <v>8.44</v>
      </c>
      <c r="G1006" s="117">
        <v>9.82</v>
      </c>
    </row>
    <row r="1007" spans="1:7" x14ac:dyDescent="0.35">
      <c r="A1007" s="117" t="s">
        <v>8698</v>
      </c>
      <c r="B1007" s="117" t="s">
        <v>8699</v>
      </c>
      <c r="C1007" s="117" t="s">
        <v>125</v>
      </c>
      <c r="D1007" s="117">
        <v>2</v>
      </c>
      <c r="E1007" s="117">
        <v>20</v>
      </c>
      <c r="F1007" s="117">
        <v>8.44</v>
      </c>
      <c r="G1007" s="117">
        <v>9.82</v>
      </c>
    </row>
    <row r="1008" spans="1:7" x14ac:dyDescent="0.35">
      <c r="A1008" s="117" t="s">
        <v>8700</v>
      </c>
      <c r="B1008" s="117" t="s">
        <v>8701</v>
      </c>
      <c r="C1008" s="117" t="s">
        <v>125</v>
      </c>
      <c r="D1008" s="117">
        <v>3</v>
      </c>
      <c r="E1008" s="117">
        <v>50</v>
      </c>
      <c r="F1008" s="117">
        <v>8.44</v>
      </c>
      <c r="G1008" s="117">
        <v>9.82</v>
      </c>
    </row>
    <row r="1009" spans="1:7" x14ac:dyDescent="0.35">
      <c r="A1009" s="117" t="s">
        <v>8702</v>
      </c>
      <c r="B1009" s="117" t="s">
        <v>8703</v>
      </c>
      <c r="C1009" s="117" t="s">
        <v>125</v>
      </c>
      <c r="D1009" s="117">
        <v>2</v>
      </c>
      <c r="E1009" s="117">
        <v>40</v>
      </c>
      <c r="F1009" s="117">
        <v>8.44</v>
      </c>
      <c r="G1009" s="117">
        <v>9.82</v>
      </c>
    </row>
    <row r="1010" spans="1:7" x14ac:dyDescent="0.35">
      <c r="A1010" s="117" t="s">
        <v>8704</v>
      </c>
      <c r="B1010" s="117" t="s">
        <v>8705</v>
      </c>
      <c r="C1010" s="117" t="s">
        <v>125</v>
      </c>
      <c r="D1010" s="117">
        <v>3</v>
      </c>
      <c r="E1010" s="117">
        <v>12</v>
      </c>
      <c r="F1010" s="117">
        <v>8.44</v>
      </c>
      <c r="G1010" s="117">
        <v>9.82</v>
      </c>
    </row>
    <row r="1011" spans="1:7" x14ac:dyDescent="0.35">
      <c r="A1011" s="117" t="s">
        <v>8706</v>
      </c>
      <c r="B1011" s="117" t="s">
        <v>8707</v>
      </c>
      <c r="C1011" s="117" t="s">
        <v>125</v>
      </c>
      <c r="D1011" s="117">
        <v>3</v>
      </c>
      <c r="E1011" s="117">
        <v>20</v>
      </c>
      <c r="F1011" s="117">
        <v>8.44</v>
      </c>
      <c r="G1011" s="117">
        <v>9.82</v>
      </c>
    </row>
    <row r="1012" spans="1:7" x14ac:dyDescent="0.35">
      <c r="A1012" s="117" t="s">
        <v>8708</v>
      </c>
      <c r="B1012" s="117" t="s">
        <v>8709</v>
      </c>
      <c r="C1012" s="117" t="s">
        <v>125</v>
      </c>
      <c r="D1012" s="117">
        <v>3</v>
      </c>
      <c r="E1012" s="117">
        <v>8</v>
      </c>
      <c r="F1012" s="117">
        <v>8.44</v>
      </c>
      <c r="G1012" s="117">
        <v>9.82</v>
      </c>
    </row>
    <row r="1013" spans="1:7" x14ac:dyDescent="0.35">
      <c r="A1013" s="117" t="s">
        <v>8710</v>
      </c>
      <c r="B1013" s="117" t="s">
        <v>8711</v>
      </c>
      <c r="C1013" s="117" t="s">
        <v>125</v>
      </c>
      <c r="D1013" s="117">
        <v>2</v>
      </c>
      <c r="E1013" s="117">
        <v>60</v>
      </c>
      <c r="F1013" s="117">
        <v>8.44</v>
      </c>
      <c r="G1013" s="117">
        <v>9.82</v>
      </c>
    </row>
    <row r="1014" spans="1:7" x14ac:dyDescent="0.35">
      <c r="A1014" s="117" t="s">
        <v>8718</v>
      </c>
      <c r="B1014" s="117" t="s">
        <v>8719</v>
      </c>
      <c r="C1014" s="117" t="s">
        <v>125</v>
      </c>
      <c r="D1014" s="117">
        <v>2</v>
      </c>
      <c r="E1014" s="117">
        <v>60</v>
      </c>
      <c r="F1014" s="117">
        <v>8.44</v>
      </c>
      <c r="G1014" s="117">
        <v>9.82</v>
      </c>
    </row>
    <row r="1015" spans="1:7" x14ac:dyDescent="0.35">
      <c r="A1015" s="117" t="s">
        <v>8740</v>
      </c>
      <c r="B1015" s="117" t="s">
        <v>8741</v>
      </c>
      <c r="C1015" s="117" t="s">
        <v>125</v>
      </c>
      <c r="D1015" s="117">
        <v>3</v>
      </c>
      <c r="E1015" s="117">
        <v>30</v>
      </c>
      <c r="F1015" s="117">
        <v>8.44</v>
      </c>
      <c r="G1015" s="117">
        <v>9.82</v>
      </c>
    </row>
    <row r="1016" spans="1:7" x14ac:dyDescent="0.35">
      <c r="A1016" s="117" t="s">
        <v>8746</v>
      </c>
      <c r="B1016" s="117" t="s">
        <v>8747</v>
      </c>
      <c r="C1016" s="117" t="s">
        <v>125</v>
      </c>
      <c r="D1016" s="117">
        <v>3</v>
      </c>
      <c r="E1016" s="117">
        <v>60</v>
      </c>
      <c r="F1016" s="117">
        <v>8.44</v>
      </c>
      <c r="G1016" s="117">
        <v>9.82</v>
      </c>
    </row>
    <row r="1017" spans="1:7" x14ac:dyDescent="0.35">
      <c r="A1017" s="117" t="s">
        <v>8748</v>
      </c>
      <c r="B1017" s="117" t="s">
        <v>8749</v>
      </c>
      <c r="C1017" s="117" t="s">
        <v>125</v>
      </c>
      <c r="D1017" s="117">
        <v>3</v>
      </c>
      <c r="E1017" s="117">
        <v>80</v>
      </c>
      <c r="F1017" s="117">
        <v>8.44</v>
      </c>
      <c r="G1017" s="117">
        <v>9.82</v>
      </c>
    </row>
    <row r="1018" spans="1:7" x14ac:dyDescent="0.35">
      <c r="A1018" s="117" t="s">
        <v>8758</v>
      </c>
      <c r="B1018" s="117" t="s">
        <v>8759</v>
      </c>
      <c r="C1018" s="117" t="s">
        <v>125</v>
      </c>
      <c r="D1018" s="117">
        <v>3</v>
      </c>
      <c r="E1018" s="117">
        <v>50</v>
      </c>
      <c r="F1018" s="117">
        <v>8.44</v>
      </c>
      <c r="G1018" s="117">
        <v>9.82</v>
      </c>
    </row>
    <row r="1019" spans="1:7" x14ac:dyDescent="0.35">
      <c r="A1019" s="117" t="s">
        <v>8760</v>
      </c>
      <c r="B1019" s="117" t="s">
        <v>8761</v>
      </c>
      <c r="C1019" s="117" t="s">
        <v>125</v>
      </c>
      <c r="D1019" s="117">
        <v>3</v>
      </c>
      <c r="E1019" s="117">
        <v>60</v>
      </c>
      <c r="F1019" s="117">
        <v>8.44</v>
      </c>
      <c r="G1019" s="117">
        <v>9.82</v>
      </c>
    </row>
    <row r="1020" spans="1:7" x14ac:dyDescent="0.35">
      <c r="A1020" s="117" t="s">
        <v>8762</v>
      </c>
      <c r="B1020" s="117" t="s">
        <v>8763</v>
      </c>
      <c r="C1020" s="117" t="s">
        <v>125</v>
      </c>
      <c r="D1020" s="117">
        <v>3</v>
      </c>
      <c r="E1020" s="117">
        <v>60</v>
      </c>
      <c r="F1020" s="117">
        <v>8.44</v>
      </c>
      <c r="G1020" s="117">
        <v>9.82</v>
      </c>
    </row>
    <row r="1021" spans="1:7" x14ac:dyDescent="0.35">
      <c r="A1021" s="117" t="s">
        <v>8770</v>
      </c>
      <c r="B1021" s="117" t="s">
        <v>8771</v>
      </c>
      <c r="C1021" s="117" t="s">
        <v>125</v>
      </c>
      <c r="D1021" s="117">
        <v>3</v>
      </c>
      <c r="E1021" s="117">
        <v>50</v>
      </c>
      <c r="F1021" s="117">
        <v>8.44</v>
      </c>
      <c r="G1021" s="117">
        <v>9.82</v>
      </c>
    </row>
    <row r="1022" spans="1:7" x14ac:dyDescent="0.35">
      <c r="A1022" s="117" t="s">
        <v>8778</v>
      </c>
      <c r="B1022" s="117" t="s">
        <v>8779</v>
      </c>
      <c r="C1022" s="117" t="s">
        <v>125</v>
      </c>
      <c r="D1022" s="117">
        <v>3</v>
      </c>
      <c r="E1022" s="117">
        <v>50</v>
      </c>
      <c r="F1022" s="117">
        <v>8.44</v>
      </c>
      <c r="G1022" s="117">
        <v>9.82</v>
      </c>
    </row>
    <row r="1023" spans="1:7" x14ac:dyDescent="0.35">
      <c r="A1023" s="117" t="s">
        <v>8800</v>
      </c>
      <c r="B1023" s="117" t="s">
        <v>8801</v>
      </c>
      <c r="C1023" s="117" t="s">
        <v>125</v>
      </c>
      <c r="D1023" s="117">
        <v>3</v>
      </c>
      <c r="E1023" s="117">
        <v>40</v>
      </c>
      <c r="F1023" s="117">
        <v>8.44</v>
      </c>
      <c r="G1023" s="117">
        <v>9.82</v>
      </c>
    </row>
    <row r="1024" spans="1:7" x14ac:dyDescent="0.35">
      <c r="A1024" s="117" t="s">
        <v>8802</v>
      </c>
      <c r="B1024" s="117" t="s">
        <v>8803</v>
      </c>
      <c r="C1024" s="117" t="s">
        <v>125</v>
      </c>
      <c r="D1024" s="117">
        <v>2</v>
      </c>
      <c r="E1024" s="117">
        <v>25</v>
      </c>
      <c r="F1024" s="117">
        <v>8.44</v>
      </c>
      <c r="G1024" s="117">
        <v>9.82</v>
      </c>
    </row>
    <row r="1025" spans="1:7" x14ac:dyDescent="0.35">
      <c r="A1025" s="117" t="s">
        <v>8806</v>
      </c>
      <c r="B1025" s="117" t="s">
        <v>8807</v>
      </c>
      <c r="C1025" s="117" t="s">
        <v>125</v>
      </c>
      <c r="D1025" s="117">
        <v>3</v>
      </c>
      <c r="E1025" s="117">
        <v>30</v>
      </c>
      <c r="F1025" s="117">
        <v>8.44</v>
      </c>
      <c r="G1025" s="117">
        <v>9.82</v>
      </c>
    </row>
    <row r="1026" spans="1:7" x14ac:dyDescent="0.35">
      <c r="A1026" s="117" t="s">
        <v>8808</v>
      </c>
      <c r="B1026" s="117" t="s">
        <v>8809</v>
      </c>
      <c r="C1026" s="117" t="s">
        <v>125</v>
      </c>
      <c r="D1026" s="117">
        <v>3</v>
      </c>
      <c r="E1026" s="117">
        <v>20</v>
      </c>
      <c r="F1026" s="117">
        <v>8.44</v>
      </c>
      <c r="G1026" s="117">
        <v>9.82</v>
      </c>
    </row>
    <row r="1027" spans="1:7" x14ac:dyDescent="0.35">
      <c r="A1027" s="117" t="s">
        <v>8824</v>
      </c>
      <c r="B1027" s="117" t="s">
        <v>8825</v>
      </c>
      <c r="C1027" s="117" t="s">
        <v>125</v>
      </c>
      <c r="D1027" s="117">
        <v>4</v>
      </c>
      <c r="E1027" s="117">
        <v>70</v>
      </c>
      <c r="F1027" s="117">
        <v>8.44</v>
      </c>
      <c r="G1027" s="117">
        <v>9.82</v>
      </c>
    </row>
    <row r="1028" spans="1:7" x14ac:dyDescent="0.35">
      <c r="A1028" s="117" t="s">
        <v>8826</v>
      </c>
      <c r="B1028" s="117" t="s">
        <v>8827</v>
      </c>
      <c r="C1028" s="117" t="s">
        <v>125</v>
      </c>
      <c r="D1028" s="117">
        <v>2</v>
      </c>
      <c r="E1028" s="117">
        <v>30</v>
      </c>
      <c r="F1028" s="117">
        <v>8.44</v>
      </c>
      <c r="G1028" s="117">
        <v>9.82</v>
      </c>
    </row>
    <row r="1029" spans="1:7" x14ac:dyDescent="0.35">
      <c r="A1029" s="117" t="s">
        <v>8828</v>
      </c>
      <c r="B1029" s="117" t="s">
        <v>8829</v>
      </c>
      <c r="C1029" s="117" t="s">
        <v>125</v>
      </c>
      <c r="D1029" s="117">
        <v>3</v>
      </c>
      <c r="E1029" s="117">
        <v>80</v>
      </c>
      <c r="F1029" s="117">
        <v>8.44</v>
      </c>
      <c r="G1029" s="117">
        <v>9.82</v>
      </c>
    </row>
    <row r="1030" spans="1:7" x14ac:dyDescent="0.35">
      <c r="A1030" s="117" t="s">
        <v>8846</v>
      </c>
      <c r="B1030" s="117" t="s">
        <v>8847</v>
      </c>
      <c r="C1030" s="117" t="s">
        <v>125</v>
      </c>
      <c r="D1030" s="117">
        <v>3</v>
      </c>
      <c r="E1030" s="117">
        <v>80</v>
      </c>
      <c r="F1030" s="117">
        <v>8.44</v>
      </c>
      <c r="G1030" s="117">
        <v>9.82</v>
      </c>
    </row>
    <row r="1031" spans="1:7" x14ac:dyDescent="0.35">
      <c r="A1031" s="117" t="s">
        <v>8852</v>
      </c>
      <c r="B1031" s="117" t="s">
        <v>8853</v>
      </c>
      <c r="C1031" s="117" t="s">
        <v>125</v>
      </c>
      <c r="D1031" s="117">
        <v>3</v>
      </c>
      <c r="E1031" s="117">
        <v>80</v>
      </c>
      <c r="F1031" s="117">
        <v>8.44</v>
      </c>
      <c r="G1031" s="117">
        <v>9.82</v>
      </c>
    </row>
    <row r="1032" spans="1:7" x14ac:dyDescent="0.35">
      <c r="A1032" s="117" t="s">
        <v>8874</v>
      </c>
      <c r="B1032" s="117" t="s">
        <v>8875</v>
      </c>
      <c r="C1032" s="117" t="s">
        <v>125</v>
      </c>
      <c r="D1032" s="117">
        <v>1</v>
      </c>
      <c r="E1032" s="117">
        <v>30</v>
      </c>
      <c r="F1032" s="117">
        <v>8.44</v>
      </c>
      <c r="G1032" s="117">
        <v>9.82</v>
      </c>
    </row>
    <row r="1033" spans="1:7" x14ac:dyDescent="0.35">
      <c r="A1033" s="117" t="s">
        <v>8878</v>
      </c>
      <c r="B1033" s="117" t="s">
        <v>8879</v>
      </c>
      <c r="C1033" s="117" t="s">
        <v>125</v>
      </c>
      <c r="D1033" s="117">
        <v>3</v>
      </c>
      <c r="E1033" s="117">
        <v>40</v>
      </c>
      <c r="F1033" s="117">
        <v>8.44</v>
      </c>
      <c r="G1033" s="117">
        <v>9.82</v>
      </c>
    </row>
    <row r="1034" spans="1:7" x14ac:dyDescent="0.35">
      <c r="A1034" s="117" t="s">
        <v>8880</v>
      </c>
      <c r="B1034" s="117" t="s">
        <v>8881</v>
      </c>
      <c r="C1034" s="117" t="s">
        <v>125</v>
      </c>
      <c r="D1034" s="117">
        <v>1</v>
      </c>
      <c r="E1034" s="117">
        <v>30</v>
      </c>
      <c r="F1034" s="117">
        <v>8.44</v>
      </c>
      <c r="G1034" s="117">
        <v>9.82</v>
      </c>
    </row>
    <row r="1035" spans="1:7" x14ac:dyDescent="0.35">
      <c r="A1035" s="117" t="s">
        <v>8914</v>
      </c>
      <c r="B1035" s="117" t="s">
        <v>8915</v>
      </c>
      <c r="C1035" s="117" t="s">
        <v>125</v>
      </c>
      <c r="D1035" s="117">
        <v>2</v>
      </c>
      <c r="E1035" s="117">
        <v>60</v>
      </c>
      <c r="F1035" s="117">
        <v>8.44</v>
      </c>
      <c r="G1035" s="117">
        <v>9.82</v>
      </c>
    </row>
    <row r="1036" spans="1:7" x14ac:dyDescent="0.35">
      <c r="A1036" s="117" t="s">
        <v>8988</v>
      </c>
      <c r="B1036" s="117" t="s">
        <v>8989</v>
      </c>
      <c r="C1036" s="117" t="s">
        <v>125</v>
      </c>
      <c r="D1036" s="117">
        <v>3</v>
      </c>
      <c r="E1036" s="117">
        <v>15</v>
      </c>
      <c r="F1036" s="117">
        <v>8.44</v>
      </c>
      <c r="G1036" s="117">
        <v>9.82</v>
      </c>
    </row>
    <row r="1037" spans="1:7" x14ac:dyDescent="0.35">
      <c r="A1037" s="117" t="s">
        <v>8990</v>
      </c>
      <c r="B1037" s="117" t="s">
        <v>8991</v>
      </c>
      <c r="C1037" s="117" t="s">
        <v>125</v>
      </c>
      <c r="D1037" s="117">
        <v>3</v>
      </c>
      <c r="E1037" s="117">
        <v>20</v>
      </c>
      <c r="F1037" s="117">
        <v>8.44</v>
      </c>
      <c r="G1037" s="117">
        <v>9.82</v>
      </c>
    </row>
    <row r="1038" spans="1:7" x14ac:dyDescent="0.35">
      <c r="A1038" s="117" t="s">
        <v>8996</v>
      </c>
      <c r="B1038" s="117" t="s">
        <v>8997</v>
      </c>
      <c r="C1038" s="117" t="s">
        <v>125</v>
      </c>
      <c r="D1038" s="117">
        <v>3</v>
      </c>
      <c r="E1038" s="117">
        <v>30</v>
      </c>
      <c r="F1038" s="117">
        <v>8.44</v>
      </c>
      <c r="G1038" s="117">
        <v>9.82</v>
      </c>
    </row>
    <row r="1039" spans="1:7" x14ac:dyDescent="0.35">
      <c r="A1039" s="117" t="s">
        <v>8998</v>
      </c>
      <c r="B1039" s="117" t="s">
        <v>8999</v>
      </c>
      <c r="C1039" s="117" t="s">
        <v>125</v>
      </c>
      <c r="D1039" s="117">
        <v>3</v>
      </c>
      <c r="E1039" s="117">
        <v>30</v>
      </c>
      <c r="F1039" s="117">
        <v>8.44</v>
      </c>
      <c r="G1039" s="117">
        <v>9.82</v>
      </c>
    </row>
    <row r="1040" spans="1:7" x14ac:dyDescent="0.35">
      <c r="A1040" s="117" t="s">
        <v>9000</v>
      </c>
      <c r="B1040" s="117" t="s">
        <v>9001</v>
      </c>
      <c r="C1040" s="117" t="s">
        <v>125</v>
      </c>
      <c r="D1040" s="117">
        <v>2</v>
      </c>
      <c r="E1040" s="117">
        <v>32</v>
      </c>
      <c r="F1040" s="117">
        <v>8.44</v>
      </c>
      <c r="G1040" s="117">
        <v>9.82</v>
      </c>
    </row>
    <row r="1041" spans="1:7" x14ac:dyDescent="0.35">
      <c r="A1041" s="117" t="s">
        <v>9002</v>
      </c>
      <c r="B1041" s="117" t="s">
        <v>9003</v>
      </c>
      <c r="C1041" s="117" t="s">
        <v>125</v>
      </c>
      <c r="D1041" s="117">
        <v>3</v>
      </c>
      <c r="E1041" s="117">
        <v>68</v>
      </c>
      <c r="F1041" s="117">
        <v>8.44</v>
      </c>
      <c r="G1041" s="117">
        <v>9.82</v>
      </c>
    </row>
    <row r="1042" spans="1:7" x14ac:dyDescent="0.35">
      <c r="A1042" s="117" t="s">
        <v>9004</v>
      </c>
      <c r="B1042" s="117" t="s">
        <v>9005</v>
      </c>
      <c r="C1042" s="117" t="s">
        <v>125</v>
      </c>
      <c r="D1042" s="117">
        <v>2</v>
      </c>
      <c r="E1042" s="117">
        <v>57</v>
      </c>
      <c r="F1042" s="117">
        <v>8.44</v>
      </c>
      <c r="G1042" s="117">
        <v>9.82</v>
      </c>
    </row>
    <row r="1043" spans="1:7" x14ac:dyDescent="0.35">
      <c r="A1043" s="117" t="s">
        <v>9006</v>
      </c>
      <c r="B1043" s="117" t="s">
        <v>9007</v>
      </c>
      <c r="C1043" s="117" t="s">
        <v>125</v>
      </c>
      <c r="D1043" s="117">
        <v>3</v>
      </c>
      <c r="E1043" s="117">
        <v>60</v>
      </c>
      <c r="F1043" s="117">
        <v>8.44</v>
      </c>
      <c r="G1043" s="117">
        <v>9.82</v>
      </c>
    </row>
    <row r="1044" spans="1:7" x14ac:dyDescent="0.35">
      <c r="A1044" s="117" t="s">
        <v>9008</v>
      </c>
      <c r="B1044" s="117" t="s">
        <v>9009</v>
      </c>
      <c r="C1044" s="117" t="s">
        <v>125</v>
      </c>
      <c r="D1044" s="117">
        <v>3</v>
      </c>
      <c r="E1044" s="117">
        <v>62</v>
      </c>
      <c r="F1044" s="117">
        <v>8.44</v>
      </c>
      <c r="G1044" s="117">
        <v>9.82</v>
      </c>
    </row>
    <row r="1045" spans="1:7" x14ac:dyDescent="0.35">
      <c r="A1045" s="117" t="s">
        <v>9010</v>
      </c>
      <c r="B1045" s="117" t="s">
        <v>9011</v>
      </c>
      <c r="C1045" s="117" t="s">
        <v>125</v>
      </c>
      <c r="D1045" s="117">
        <v>3</v>
      </c>
      <c r="E1045" s="117">
        <v>30</v>
      </c>
      <c r="F1045" s="117">
        <v>8.44</v>
      </c>
      <c r="G1045" s="117">
        <v>9.82</v>
      </c>
    </row>
    <row r="1046" spans="1:7" x14ac:dyDescent="0.35">
      <c r="A1046" s="117" t="s">
        <v>9012</v>
      </c>
      <c r="B1046" s="117" t="s">
        <v>9013</v>
      </c>
      <c r="C1046" s="117" t="s">
        <v>125</v>
      </c>
      <c r="D1046" s="117">
        <v>3</v>
      </c>
      <c r="E1046" s="117">
        <v>30</v>
      </c>
      <c r="F1046" s="117">
        <v>8.44</v>
      </c>
      <c r="G1046" s="117">
        <v>9.82</v>
      </c>
    </row>
    <row r="1047" spans="1:7" x14ac:dyDescent="0.35">
      <c r="A1047" s="117" t="s">
        <v>9014</v>
      </c>
      <c r="B1047" s="117" t="s">
        <v>9015</v>
      </c>
      <c r="C1047" s="117" t="s">
        <v>125</v>
      </c>
      <c r="D1047" s="117">
        <v>3</v>
      </c>
      <c r="E1047" s="117">
        <v>62</v>
      </c>
      <c r="F1047" s="117">
        <v>8.44</v>
      </c>
      <c r="G1047" s="117">
        <v>9.82</v>
      </c>
    </row>
    <row r="1048" spans="1:7" x14ac:dyDescent="0.35">
      <c r="A1048" s="117" t="s">
        <v>9016</v>
      </c>
      <c r="B1048" s="117" t="s">
        <v>9017</v>
      </c>
      <c r="C1048" s="117" t="s">
        <v>125</v>
      </c>
      <c r="D1048" s="117">
        <v>3</v>
      </c>
      <c r="E1048" s="117">
        <v>62</v>
      </c>
      <c r="F1048" s="117">
        <v>8.44</v>
      </c>
      <c r="G1048" s="117">
        <v>9.82</v>
      </c>
    </row>
    <row r="1049" spans="1:7" x14ac:dyDescent="0.35">
      <c r="A1049" s="117" t="s">
        <v>9018</v>
      </c>
      <c r="B1049" s="117" t="s">
        <v>9019</v>
      </c>
      <c r="C1049" s="117" t="s">
        <v>125</v>
      </c>
      <c r="D1049" s="117">
        <v>3</v>
      </c>
      <c r="E1049" s="117">
        <v>60</v>
      </c>
      <c r="F1049" s="117">
        <v>8.44</v>
      </c>
      <c r="G1049" s="117">
        <v>9.82</v>
      </c>
    </row>
    <row r="1050" spans="1:7" x14ac:dyDescent="0.35">
      <c r="A1050" s="117" t="s">
        <v>9020</v>
      </c>
      <c r="B1050" s="117" t="s">
        <v>9021</v>
      </c>
      <c r="C1050" s="117" t="s">
        <v>125</v>
      </c>
      <c r="D1050" s="117">
        <v>3</v>
      </c>
      <c r="E1050" s="117">
        <v>80</v>
      </c>
      <c r="F1050" s="117">
        <v>8.44</v>
      </c>
      <c r="G1050" s="117">
        <v>9.82</v>
      </c>
    </row>
    <row r="1051" spans="1:7" x14ac:dyDescent="0.35">
      <c r="A1051" s="117" t="s">
        <v>9024</v>
      </c>
      <c r="B1051" s="117" t="s">
        <v>9025</v>
      </c>
      <c r="C1051" s="117" t="s">
        <v>125</v>
      </c>
      <c r="D1051" s="117">
        <v>3</v>
      </c>
      <c r="E1051" s="117">
        <v>40</v>
      </c>
      <c r="F1051" s="117">
        <v>8.44</v>
      </c>
      <c r="G1051" s="117">
        <v>9.82</v>
      </c>
    </row>
    <row r="1052" spans="1:7" x14ac:dyDescent="0.35">
      <c r="A1052" s="117" t="s">
        <v>9026</v>
      </c>
      <c r="B1052" s="117" t="s">
        <v>9027</v>
      </c>
      <c r="C1052" s="117" t="s">
        <v>125</v>
      </c>
      <c r="D1052" s="117">
        <v>3</v>
      </c>
      <c r="E1052" s="117">
        <v>51</v>
      </c>
      <c r="F1052" s="117">
        <v>8.44</v>
      </c>
      <c r="G1052" s="117">
        <v>9.82</v>
      </c>
    </row>
    <row r="1053" spans="1:7" x14ac:dyDescent="0.35">
      <c r="A1053" s="117" t="s">
        <v>9028</v>
      </c>
      <c r="B1053" s="117" t="s">
        <v>9029</v>
      </c>
      <c r="C1053" s="117" t="s">
        <v>125</v>
      </c>
      <c r="D1053" s="117">
        <v>3</v>
      </c>
      <c r="E1053" s="117">
        <v>30</v>
      </c>
      <c r="F1053" s="117">
        <v>8.44</v>
      </c>
      <c r="G1053" s="117">
        <v>9.82</v>
      </c>
    </row>
    <row r="1054" spans="1:7" x14ac:dyDescent="0.35">
      <c r="A1054" s="117" t="s">
        <v>9030</v>
      </c>
      <c r="B1054" s="117" t="s">
        <v>9031</v>
      </c>
      <c r="C1054" s="117" t="s">
        <v>125</v>
      </c>
      <c r="D1054" s="117">
        <v>3</v>
      </c>
      <c r="E1054" s="117">
        <v>50</v>
      </c>
      <c r="F1054" s="117">
        <v>8.44</v>
      </c>
      <c r="G1054" s="117">
        <v>9.82</v>
      </c>
    </row>
    <row r="1055" spans="1:7" x14ac:dyDescent="0.35">
      <c r="A1055" s="117" t="s">
        <v>9040</v>
      </c>
      <c r="B1055" s="117" t="s">
        <v>9041</v>
      </c>
      <c r="C1055" s="117" t="s">
        <v>125</v>
      </c>
      <c r="D1055" s="117">
        <v>2</v>
      </c>
      <c r="E1055" s="117">
        <v>60</v>
      </c>
      <c r="F1055" s="117">
        <v>8.44</v>
      </c>
      <c r="G1055" s="117">
        <v>9.82</v>
      </c>
    </row>
    <row r="1056" spans="1:7" x14ac:dyDescent="0.35">
      <c r="A1056" s="117" t="s">
        <v>9042</v>
      </c>
      <c r="B1056" s="117" t="s">
        <v>9043</v>
      </c>
      <c r="C1056" s="117" t="s">
        <v>125</v>
      </c>
      <c r="D1056" s="117">
        <v>3</v>
      </c>
      <c r="E1056" s="117">
        <v>45</v>
      </c>
      <c r="F1056" s="117">
        <v>8.44</v>
      </c>
      <c r="G1056" s="117">
        <v>9.82</v>
      </c>
    </row>
    <row r="1057" spans="1:7" x14ac:dyDescent="0.35">
      <c r="A1057" s="117" t="s">
        <v>9044</v>
      </c>
      <c r="B1057" s="117" t="s">
        <v>9045</v>
      </c>
      <c r="C1057" s="117" t="s">
        <v>125</v>
      </c>
      <c r="D1057" s="117">
        <v>3</v>
      </c>
      <c r="E1057" s="117">
        <v>15</v>
      </c>
      <c r="F1057" s="117">
        <v>8.44</v>
      </c>
      <c r="G1057" s="117">
        <v>9.82</v>
      </c>
    </row>
    <row r="1058" spans="1:7" x14ac:dyDescent="0.35">
      <c r="A1058" s="117" t="s">
        <v>9052</v>
      </c>
      <c r="B1058" s="117" t="s">
        <v>9053</v>
      </c>
      <c r="C1058" s="117" t="s">
        <v>125</v>
      </c>
      <c r="D1058" s="117">
        <v>3</v>
      </c>
      <c r="E1058" s="117">
        <v>80</v>
      </c>
      <c r="F1058" s="117">
        <v>8.44</v>
      </c>
      <c r="G1058" s="117">
        <v>9.82</v>
      </c>
    </row>
    <row r="1059" spans="1:7" x14ac:dyDescent="0.35">
      <c r="A1059" s="117" t="s">
        <v>9060</v>
      </c>
      <c r="B1059" s="117" t="s">
        <v>9061</v>
      </c>
      <c r="C1059" s="117" t="s">
        <v>125</v>
      </c>
      <c r="D1059" s="117">
        <v>1</v>
      </c>
      <c r="E1059" s="117">
        <v>60</v>
      </c>
      <c r="F1059" s="117">
        <v>8.44</v>
      </c>
      <c r="G1059" s="117">
        <v>9.82</v>
      </c>
    </row>
    <row r="1060" spans="1:7" x14ac:dyDescent="0.35">
      <c r="A1060" s="117" t="s">
        <v>9062</v>
      </c>
      <c r="B1060" s="117" t="s">
        <v>9063</v>
      </c>
      <c r="C1060" s="117" t="s">
        <v>125</v>
      </c>
      <c r="D1060" s="117">
        <v>1</v>
      </c>
      <c r="E1060" s="117">
        <v>30</v>
      </c>
      <c r="F1060" s="117">
        <v>8.44</v>
      </c>
      <c r="G1060" s="117">
        <v>9.82</v>
      </c>
    </row>
    <row r="1061" spans="1:7" x14ac:dyDescent="0.35">
      <c r="A1061" s="117" t="s">
        <v>9064</v>
      </c>
      <c r="B1061" s="117" t="s">
        <v>9065</v>
      </c>
      <c r="C1061" s="117" t="s">
        <v>125</v>
      </c>
      <c r="D1061" s="117">
        <v>2</v>
      </c>
      <c r="E1061" s="117">
        <v>20</v>
      </c>
      <c r="F1061" s="117">
        <v>8.44</v>
      </c>
      <c r="G1061" s="117">
        <v>9.82</v>
      </c>
    </row>
    <row r="1062" spans="1:7" x14ac:dyDescent="0.35">
      <c r="A1062" s="117" t="s">
        <v>9070</v>
      </c>
      <c r="B1062" s="117" t="s">
        <v>9071</v>
      </c>
      <c r="C1062" s="117" t="s">
        <v>125</v>
      </c>
      <c r="D1062" s="117">
        <v>3</v>
      </c>
      <c r="E1062" s="117">
        <v>50</v>
      </c>
      <c r="F1062" s="117">
        <v>8.44</v>
      </c>
      <c r="G1062" s="117">
        <v>9.82</v>
      </c>
    </row>
    <row r="1063" spans="1:7" x14ac:dyDescent="0.35">
      <c r="A1063" s="117" t="s">
        <v>9072</v>
      </c>
      <c r="B1063" s="117" t="s">
        <v>9073</v>
      </c>
      <c r="C1063" s="117" t="s">
        <v>125</v>
      </c>
      <c r="D1063" s="117">
        <v>2</v>
      </c>
      <c r="E1063" s="117">
        <v>25</v>
      </c>
      <c r="F1063" s="117">
        <v>8.44</v>
      </c>
      <c r="G1063" s="117">
        <v>9.82</v>
      </c>
    </row>
    <row r="1064" spans="1:7" x14ac:dyDescent="0.35">
      <c r="A1064" s="117" t="s">
        <v>9074</v>
      </c>
      <c r="B1064" s="117" t="s">
        <v>9075</v>
      </c>
      <c r="C1064" s="117" t="s">
        <v>125</v>
      </c>
      <c r="D1064" s="117">
        <v>2</v>
      </c>
      <c r="E1064" s="117">
        <v>20</v>
      </c>
      <c r="F1064" s="117">
        <v>8.44</v>
      </c>
      <c r="G1064" s="117">
        <v>9.82</v>
      </c>
    </row>
    <row r="1065" spans="1:7" x14ac:dyDescent="0.35">
      <c r="A1065" s="117" t="s">
        <v>9076</v>
      </c>
      <c r="B1065" s="117" t="s">
        <v>9077</v>
      </c>
      <c r="C1065" s="117" t="s">
        <v>125</v>
      </c>
      <c r="D1065" s="117">
        <v>3</v>
      </c>
      <c r="E1065" s="117">
        <v>60</v>
      </c>
      <c r="F1065" s="117">
        <v>8.44</v>
      </c>
      <c r="G1065" s="117">
        <v>9.82</v>
      </c>
    </row>
    <row r="1066" spans="1:7" x14ac:dyDescent="0.35">
      <c r="A1066" s="117" t="s">
        <v>9078</v>
      </c>
      <c r="B1066" s="117" t="s">
        <v>9079</v>
      </c>
      <c r="C1066" s="117" t="s">
        <v>125</v>
      </c>
      <c r="D1066" s="117">
        <v>3</v>
      </c>
      <c r="E1066" s="117">
        <v>30</v>
      </c>
      <c r="F1066" s="117">
        <v>8.44</v>
      </c>
      <c r="G1066" s="117">
        <v>9.82</v>
      </c>
    </row>
    <row r="1067" spans="1:7" x14ac:dyDescent="0.35">
      <c r="A1067" s="117" t="s">
        <v>9080</v>
      </c>
      <c r="B1067" s="117" t="s">
        <v>9081</v>
      </c>
      <c r="C1067" s="117" t="s">
        <v>125</v>
      </c>
      <c r="D1067" s="117">
        <v>3</v>
      </c>
      <c r="E1067" s="117">
        <v>40</v>
      </c>
      <c r="F1067" s="117">
        <v>8.44</v>
      </c>
      <c r="G1067" s="117">
        <v>9.82</v>
      </c>
    </row>
    <row r="1068" spans="1:7" x14ac:dyDescent="0.35">
      <c r="A1068" s="117" t="s">
        <v>9082</v>
      </c>
      <c r="B1068" s="117" t="s">
        <v>9083</v>
      </c>
      <c r="C1068" s="117" t="s">
        <v>125</v>
      </c>
      <c r="D1068" s="117">
        <v>2</v>
      </c>
      <c r="E1068" s="117">
        <v>30</v>
      </c>
      <c r="F1068" s="117">
        <v>8.44</v>
      </c>
      <c r="G1068" s="117">
        <v>9.82</v>
      </c>
    </row>
    <row r="1069" spans="1:7" x14ac:dyDescent="0.35">
      <c r="A1069" s="117" t="s">
        <v>9106</v>
      </c>
      <c r="B1069" s="117" t="s">
        <v>9107</v>
      </c>
      <c r="C1069" s="117" t="s">
        <v>125</v>
      </c>
      <c r="D1069" s="117">
        <v>3</v>
      </c>
      <c r="E1069" s="117">
        <v>80</v>
      </c>
      <c r="F1069" s="117">
        <v>8.44</v>
      </c>
      <c r="G1069" s="117">
        <v>9.82</v>
      </c>
    </row>
    <row r="1070" spans="1:7" x14ac:dyDescent="0.35">
      <c r="A1070" s="117" t="s">
        <v>9130</v>
      </c>
      <c r="B1070" s="117" t="s">
        <v>9131</v>
      </c>
      <c r="C1070" s="117" t="s">
        <v>125</v>
      </c>
      <c r="D1070" s="117">
        <v>2</v>
      </c>
      <c r="E1070" s="117">
        <v>40</v>
      </c>
      <c r="F1070" s="117">
        <v>8.44</v>
      </c>
      <c r="G1070" s="117">
        <v>9.82</v>
      </c>
    </row>
    <row r="1071" spans="1:7" x14ac:dyDescent="0.35">
      <c r="A1071" s="117" t="s">
        <v>9134</v>
      </c>
      <c r="B1071" s="117" t="s">
        <v>9135</v>
      </c>
      <c r="C1071" s="117" t="s">
        <v>125</v>
      </c>
      <c r="D1071" s="117">
        <v>1</v>
      </c>
      <c r="E1071" s="117">
        <v>40</v>
      </c>
      <c r="F1071" s="117">
        <v>8.44</v>
      </c>
      <c r="G1071" s="117">
        <v>9.82</v>
      </c>
    </row>
    <row r="1072" spans="1:7" x14ac:dyDescent="0.35">
      <c r="A1072" s="117" t="s">
        <v>9136</v>
      </c>
      <c r="B1072" s="117" t="s">
        <v>9137</v>
      </c>
      <c r="C1072" s="117" t="s">
        <v>125</v>
      </c>
      <c r="D1072" s="117">
        <v>1</v>
      </c>
      <c r="E1072" s="117">
        <v>25</v>
      </c>
      <c r="F1072" s="117">
        <v>8.44</v>
      </c>
      <c r="G1072" s="117">
        <v>9.82</v>
      </c>
    </row>
    <row r="1073" spans="1:7" x14ac:dyDescent="0.35">
      <c r="A1073" s="117" t="s">
        <v>9138</v>
      </c>
      <c r="B1073" s="117" t="s">
        <v>9139</v>
      </c>
      <c r="C1073" s="117" t="s">
        <v>125</v>
      </c>
      <c r="D1073" s="117">
        <v>1</v>
      </c>
      <c r="E1073" s="117">
        <v>10</v>
      </c>
      <c r="F1073" s="117">
        <v>8.44</v>
      </c>
      <c r="G1073" s="117">
        <v>9.82</v>
      </c>
    </row>
    <row r="1074" spans="1:7" x14ac:dyDescent="0.35">
      <c r="A1074" s="117" t="s">
        <v>9142</v>
      </c>
      <c r="B1074" s="117" t="s">
        <v>9143</v>
      </c>
      <c r="C1074" s="117" t="s">
        <v>125</v>
      </c>
      <c r="D1074" s="117">
        <v>3</v>
      </c>
      <c r="E1074" s="117">
        <v>80</v>
      </c>
      <c r="F1074" s="117">
        <v>8.44</v>
      </c>
      <c r="G1074" s="117">
        <v>9.82</v>
      </c>
    </row>
    <row r="1075" spans="1:7" x14ac:dyDescent="0.35">
      <c r="A1075" s="117" t="s">
        <v>9144</v>
      </c>
      <c r="B1075" s="117" t="s">
        <v>9145</v>
      </c>
      <c r="C1075" s="117" t="s">
        <v>125</v>
      </c>
      <c r="D1075" s="117">
        <v>2</v>
      </c>
      <c r="E1075" s="117">
        <v>60</v>
      </c>
      <c r="F1075" s="117">
        <v>8.44</v>
      </c>
      <c r="G1075" s="117">
        <v>9.82</v>
      </c>
    </row>
    <row r="1076" spans="1:7" x14ac:dyDescent="0.35">
      <c r="A1076" s="117" t="s">
        <v>9146</v>
      </c>
      <c r="B1076" s="117" t="s">
        <v>9147</v>
      </c>
      <c r="C1076" s="117" t="s">
        <v>125</v>
      </c>
      <c r="D1076" s="117">
        <v>2</v>
      </c>
      <c r="E1076" s="117">
        <v>60</v>
      </c>
      <c r="F1076" s="117">
        <v>8.44</v>
      </c>
      <c r="G1076" s="117">
        <v>9.82</v>
      </c>
    </row>
    <row r="1077" spans="1:7" x14ac:dyDescent="0.35">
      <c r="A1077" s="117" t="s">
        <v>9150</v>
      </c>
      <c r="B1077" s="117" t="s">
        <v>9151</v>
      </c>
      <c r="C1077" s="117" t="s">
        <v>125</v>
      </c>
      <c r="D1077" s="117">
        <v>2</v>
      </c>
      <c r="E1077" s="117">
        <v>60</v>
      </c>
      <c r="F1077" s="117">
        <v>8.44</v>
      </c>
      <c r="G1077" s="117">
        <v>9.82</v>
      </c>
    </row>
    <row r="1078" spans="1:7" x14ac:dyDescent="0.35">
      <c r="A1078" s="117" t="s">
        <v>9152</v>
      </c>
      <c r="B1078" s="117" t="s">
        <v>9153</v>
      </c>
      <c r="C1078" s="117" t="s">
        <v>125</v>
      </c>
      <c r="D1078" s="117">
        <v>3</v>
      </c>
      <c r="E1078" s="117">
        <v>66</v>
      </c>
      <c r="F1078" s="117">
        <v>8.44</v>
      </c>
      <c r="G1078" s="117">
        <v>9.82</v>
      </c>
    </row>
    <row r="1079" spans="1:7" x14ac:dyDescent="0.35">
      <c r="A1079" s="117" t="s">
        <v>9154</v>
      </c>
      <c r="B1079" s="117" t="s">
        <v>9155</v>
      </c>
      <c r="C1079" s="117" t="s">
        <v>125</v>
      </c>
      <c r="D1079" s="117">
        <v>3</v>
      </c>
      <c r="E1079" s="117">
        <v>80</v>
      </c>
      <c r="F1079" s="117">
        <v>8.44</v>
      </c>
      <c r="G1079" s="117">
        <v>9.82</v>
      </c>
    </row>
    <row r="1080" spans="1:7" x14ac:dyDescent="0.35">
      <c r="A1080" s="117" t="s">
        <v>9156</v>
      </c>
      <c r="B1080" s="117" t="s">
        <v>9157</v>
      </c>
      <c r="C1080" s="117" t="s">
        <v>125</v>
      </c>
      <c r="D1080" s="117">
        <v>2</v>
      </c>
      <c r="E1080" s="117">
        <v>30</v>
      </c>
      <c r="F1080" s="117">
        <v>8.44</v>
      </c>
      <c r="G1080" s="117">
        <v>9.82</v>
      </c>
    </row>
    <row r="1081" spans="1:7" x14ac:dyDescent="0.35">
      <c r="A1081" s="117" t="s">
        <v>9158</v>
      </c>
      <c r="B1081" s="117" t="s">
        <v>9159</v>
      </c>
      <c r="C1081" s="117" t="s">
        <v>125</v>
      </c>
      <c r="D1081" s="117">
        <v>2</v>
      </c>
      <c r="E1081" s="117">
        <v>80</v>
      </c>
      <c r="F1081" s="117">
        <v>8.44</v>
      </c>
      <c r="G1081" s="117">
        <v>9.82</v>
      </c>
    </row>
    <row r="1082" spans="1:7" x14ac:dyDescent="0.35">
      <c r="A1082" s="117" t="s">
        <v>9160</v>
      </c>
      <c r="B1082" s="117" t="s">
        <v>9161</v>
      </c>
      <c r="C1082" s="117" t="s">
        <v>125</v>
      </c>
      <c r="D1082" s="117">
        <v>2</v>
      </c>
      <c r="E1082" s="117">
        <v>40</v>
      </c>
      <c r="F1082" s="117">
        <v>8.44</v>
      </c>
      <c r="G1082" s="117">
        <v>9.82</v>
      </c>
    </row>
    <row r="1083" spans="1:7" x14ac:dyDescent="0.35">
      <c r="A1083" s="117" t="s">
        <v>9162</v>
      </c>
      <c r="B1083" s="117" t="s">
        <v>9163</v>
      </c>
      <c r="C1083" s="117" t="s">
        <v>125</v>
      </c>
      <c r="D1083" s="117">
        <v>3</v>
      </c>
      <c r="E1083" s="117">
        <v>20</v>
      </c>
      <c r="F1083" s="117">
        <v>8.44</v>
      </c>
      <c r="G1083" s="117">
        <v>9.82</v>
      </c>
    </row>
    <row r="1084" spans="1:7" x14ac:dyDescent="0.35">
      <c r="A1084" s="117" t="s">
        <v>9166</v>
      </c>
      <c r="B1084" s="117" t="s">
        <v>9167</v>
      </c>
      <c r="C1084" s="117" t="s">
        <v>125</v>
      </c>
      <c r="D1084" s="117">
        <v>2</v>
      </c>
      <c r="E1084" s="117">
        <v>36</v>
      </c>
      <c r="F1084" s="117">
        <v>8.44</v>
      </c>
      <c r="G1084" s="117">
        <v>9.82</v>
      </c>
    </row>
    <row r="1085" spans="1:7" x14ac:dyDescent="0.35">
      <c r="A1085" s="117" t="s">
        <v>9168</v>
      </c>
      <c r="B1085" s="117" t="s">
        <v>9169</v>
      </c>
      <c r="C1085" s="117" t="s">
        <v>125</v>
      </c>
      <c r="D1085" s="117">
        <v>2</v>
      </c>
      <c r="E1085" s="117">
        <v>80</v>
      </c>
      <c r="F1085" s="117">
        <v>8.44</v>
      </c>
      <c r="G1085" s="117">
        <v>9.82</v>
      </c>
    </row>
    <row r="1086" spans="1:7" x14ac:dyDescent="0.35">
      <c r="A1086" s="117" t="s">
        <v>9170</v>
      </c>
      <c r="B1086" s="117" t="s">
        <v>9171</v>
      </c>
      <c r="C1086" s="117" t="s">
        <v>125</v>
      </c>
      <c r="D1086" s="117">
        <v>3</v>
      </c>
      <c r="E1086" s="117">
        <v>50</v>
      </c>
      <c r="F1086" s="117">
        <v>8.44</v>
      </c>
      <c r="G1086" s="117">
        <v>9.82</v>
      </c>
    </row>
    <row r="1087" spans="1:7" x14ac:dyDescent="0.35">
      <c r="A1087" s="117" t="s">
        <v>9172</v>
      </c>
      <c r="B1087" s="117" t="s">
        <v>9173</v>
      </c>
      <c r="C1087" s="117" t="s">
        <v>125</v>
      </c>
      <c r="D1087" s="117">
        <v>2</v>
      </c>
      <c r="E1087" s="117">
        <v>60</v>
      </c>
      <c r="F1087" s="117">
        <v>8.44</v>
      </c>
      <c r="G1087" s="117">
        <v>9.82</v>
      </c>
    </row>
    <row r="1088" spans="1:7" x14ac:dyDescent="0.35">
      <c r="A1088" s="117" t="s">
        <v>9174</v>
      </c>
      <c r="B1088" s="117" t="s">
        <v>9175</v>
      </c>
      <c r="C1088" s="117" t="s">
        <v>125</v>
      </c>
      <c r="D1088" s="117">
        <v>2</v>
      </c>
      <c r="E1088" s="117">
        <v>25</v>
      </c>
      <c r="F1088" s="117">
        <v>8.44</v>
      </c>
      <c r="G1088" s="117">
        <v>9.82</v>
      </c>
    </row>
    <row r="1089" spans="1:7" x14ac:dyDescent="0.35">
      <c r="A1089" s="117" t="s">
        <v>9176</v>
      </c>
      <c r="B1089" s="117" t="s">
        <v>9177</v>
      </c>
      <c r="C1089" s="117" t="s">
        <v>125</v>
      </c>
      <c r="D1089" s="117">
        <v>2</v>
      </c>
      <c r="E1089" s="117">
        <v>60</v>
      </c>
      <c r="F1089" s="117">
        <v>8.44</v>
      </c>
      <c r="G1089" s="117">
        <v>9.82</v>
      </c>
    </row>
    <row r="1090" spans="1:7" x14ac:dyDescent="0.35">
      <c r="A1090" s="117" t="s">
        <v>9178</v>
      </c>
      <c r="B1090" s="117" t="s">
        <v>9179</v>
      </c>
      <c r="C1090" s="117" t="s">
        <v>125</v>
      </c>
      <c r="D1090" s="117">
        <v>3</v>
      </c>
      <c r="E1090" s="117">
        <v>78</v>
      </c>
      <c r="F1090" s="117">
        <v>8.44</v>
      </c>
      <c r="G1090" s="117">
        <v>9.82</v>
      </c>
    </row>
    <row r="1091" spans="1:7" x14ac:dyDescent="0.35">
      <c r="A1091" s="117" t="s">
        <v>9180</v>
      </c>
      <c r="B1091" s="117" t="s">
        <v>9181</v>
      </c>
      <c r="C1091" s="117" t="s">
        <v>125</v>
      </c>
      <c r="D1091" s="117">
        <v>2</v>
      </c>
      <c r="E1091" s="117">
        <v>60</v>
      </c>
      <c r="F1091" s="117">
        <v>8.44</v>
      </c>
      <c r="G1091" s="117">
        <v>9.82</v>
      </c>
    </row>
    <row r="1092" spans="1:7" x14ac:dyDescent="0.35">
      <c r="A1092" s="117" t="s">
        <v>9188</v>
      </c>
      <c r="B1092" s="117" t="s">
        <v>9189</v>
      </c>
      <c r="C1092" s="117" t="s">
        <v>125</v>
      </c>
      <c r="D1092" s="117">
        <v>2</v>
      </c>
      <c r="E1092" s="117">
        <v>60</v>
      </c>
      <c r="F1092" s="117">
        <v>8.44</v>
      </c>
      <c r="G1092" s="117">
        <v>9.82</v>
      </c>
    </row>
    <row r="1093" spans="1:7" x14ac:dyDescent="0.35">
      <c r="A1093" s="117" t="s">
        <v>9198</v>
      </c>
      <c r="B1093" s="117" t="s">
        <v>9199</v>
      </c>
      <c r="C1093" s="117" t="s">
        <v>125</v>
      </c>
      <c r="D1093" s="117">
        <v>2</v>
      </c>
      <c r="E1093" s="117">
        <v>50</v>
      </c>
      <c r="F1093" s="117">
        <v>8.44</v>
      </c>
      <c r="G1093" s="117">
        <v>9.82</v>
      </c>
    </row>
    <row r="1094" spans="1:7" x14ac:dyDescent="0.35">
      <c r="A1094" s="117" t="s">
        <v>9200</v>
      </c>
      <c r="B1094" s="117" t="s">
        <v>9201</v>
      </c>
      <c r="C1094" s="117" t="s">
        <v>125</v>
      </c>
      <c r="D1094" s="117">
        <v>3</v>
      </c>
      <c r="E1094" s="117">
        <v>80</v>
      </c>
      <c r="F1094" s="117">
        <v>8.44</v>
      </c>
      <c r="G1094" s="117">
        <v>9.82</v>
      </c>
    </row>
    <row r="1095" spans="1:7" x14ac:dyDescent="0.35">
      <c r="A1095" s="117" t="s">
        <v>9202</v>
      </c>
      <c r="B1095" s="117" t="s">
        <v>9203</v>
      </c>
      <c r="C1095" s="117" t="s">
        <v>125</v>
      </c>
      <c r="D1095" s="117">
        <v>3</v>
      </c>
      <c r="E1095" s="117">
        <v>50</v>
      </c>
      <c r="F1095" s="117">
        <v>8.44</v>
      </c>
      <c r="G1095" s="117">
        <v>9.82</v>
      </c>
    </row>
    <row r="1096" spans="1:7" x14ac:dyDescent="0.35">
      <c r="A1096" s="117" t="s">
        <v>9204</v>
      </c>
      <c r="B1096" s="117" t="s">
        <v>9205</v>
      </c>
      <c r="C1096" s="117" t="s">
        <v>125</v>
      </c>
      <c r="D1096" s="117">
        <v>2</v>
      </c>
      <c r="E1096" s="117">
        <v>50</v>
      </c>
      <c r="F1096" s="117">
        <v>8.44</v>
      </c>
      <c r="G1096" s="117">
        <v>9.82</v>
      </c>
    </row>
    <row r="1097" spans="1:7" x14ac:dyDescent="0.35">
      <c r="A1097" s="117" t="s">
        <v>9206</v>
      </c>
      <c r="B1097" s="117" t="s">
        <v>9207</v>
      </c>
      <c r="C1097" s="117" t="s">
        <v>125</v>
      </c>
      <c r="D1097" s="117">
        <v>2</v>
      </c>
      <c r="E1097" s="117">
        <v>50</v>
      </c>
      <c r="F1097" s="117">
        <v>8.44</v>
      </c>
      <c r="G1097" s="117">
        <v>9.82</v>
      </c>
    </row>
    <row r="1098" spans="1:7" x14ac:dyDescent="0.35">
      <c r="A1098" s="117" t="s">
        <v>9208</v>
      </c>
      <c r="B1098" s="117" t="s">
        <v>9209</v>
      </c>
      <c r="C1098" s="117" t="s">
        <v>125</v>
      </c>
      <c r="D1098" s="117">
        <v>2</v>
      </c>
      <c r="E1098" s="117">
        <v>50</v>
      </c>
      <c r="F1098" s="117">
        <v>8.44</v>
      </c>
      <c r="G1098" s="117">
        <v>9.82</v>
      </c>
    </row>
    <row r="1099" spans="1:7" x14ac:dyDescent="0.35">
      <c r="A1099" s="117" t="s">
        <v>9210</v>
      </c>
      <c r="B1099" s="117" t="s">
        <v>9211</v>
      </c>
      <c r="C1099" s="117" t="s">
        <v>125</v>
      </c>
      <c r="D1099" s="117">
        <v>3</v>
      </c>
      <c r="E1099" s="117">
        <v>65</v>
      </c>
      <c r="F1099" s="117">
        <v>8.44</v>
      </c>
      <c r="G1099" s="117">
        <v>9.82</v>
      </c>
    </row>
    <row r="1100" spans="1:7" x14ac:dyDescent="0.35">
      <c r="A1100" s="117" t="s">
        <v>9218</v>
      </c>
      <c r="B1100" s="117" t="s">
        <v>9219</v>
      </c>
      <c r="C1100" s="117" t="s">
        <v>125</v>
      </c>
      <c r="D1100" s="117">
        <v>3</v>
      </c>
      <c r="E1100" s="117">
        <v>20</v>
      </c>
      <c r="F1100" s="117">
        <v>8.44</v>
      </c>
      <c r="G1100" s="117">
        <v>9.82</v>
      </c>
    </row>
    <row r="1101" spans="1:7" x14ac:dyDescent="0.35">
      <c r="A1101" s="117" t="s">
        <v>9234</v>
      </c>
      <c r="B1101" s="117" t="s">
        <v>9235</v>
      </c>
      <c r="C1101" s="117" t="s">
        <v>125</v>
      </c>
      <c r="D1101" s="117">
        <v>3</v>
      </c>
      <c r="E1101" s="117">
        <v>80</v>
      </c>
      <c r="F1101" s="117">
        <v>8.44</v>
      </c>
      <c r="G1101" s="117">
        <v>9.82</v>
      </c>
    </row>
    <row r="1102" spans="1:7" x14ac:dyDescent="0.35">
      <c r="A1102" s="117" t="s">
        <v>9244</v>
      </c>
      <c r="B1102" s="117" t="s">
        <v>9245</v>
      </c>
      <c r="C1102" s="117" t="s">
        <v>125</v>
      </c>
      <c r="D1102" s="117">
        <v>2</v>
      </c>
      <c r="E1102" s="117">
        <v>50</v>
      </c>
      <c r="F1102" s="117">
        <v>8.44</v>
      </c>
      <c r="G1102" s="117">
        <v>9.82</v>
      </c>
    </row>
    <row r="1103" spans="1:7" x14ac:dyDescent="0.35">
      <c r="A1103" s="117" t="s">
        <v>9256</v>
      </c>
      <c r="B1103" s="117" t="s">
        <v>9257</v>
      </c>
      <c r="C1103" s="117" t="s">
        <v>125</v>
      </c>
      <c r="D1103" s="117">
        <v>2</v>
      </c>
      <c r="E1103" s="117">
        <v>20</v>
      </c>
      <c r="F1103" s="117">
        <v>8.44</v>
      </c>
      <c r="G1103" s="117">
        <v>9.82</v>
      </c>
    </row>
    <row r="1104" spans="1:7" x14ac:dyDescent="0.35">
      <c r="A1104" s="117" t="s">
        <v>9258</v>
      </c>
      <c r="B1104" s="117" t="s">
        <v>9259</v>
      </c>
      <c r="C1104" s="117" t="s">
        <v>125</v>
      </c>
      <c r="D1104" s="117">
        <v>2</v>
      </c>
      <c r="E1104" s="117">
        <v>50</v>
      </c>
      <c r="F1104" s="117">
        <v>8.44</v>
      </c>
      <c r="G1104" s="117">
        <v>9.82</v>
      </c>
    </row>
    <row r="1105" spans="1:7" x14ac:dyDescent="0.35">
      <c r="A1105" s="117" t="s">
        <v>9260</v>
      </c>
      <c r="B1105" s="117" t="s">
        <v>9261</v>
      </c>
      <c r="C1105" s="117" t="s">
        <v>125</v>
      </c>
      <c r="D1105" s="117">
        <v>2</v>
      </c>
      <c r="E1105" s="117">
        <v>10</v>
      </c>
      <c r="F1105" s="117">
        <v>8.44</v>
      </c>
      <c r="G1105" s="117">
        <v>9.82</v>
      </c>
    </row>
    <row r="1106" spans="1:7" x14ac:dyDescent="0.35">
      <c r="A1106" s="117" t="s">
        <v>9262</v>
      </c>
      <c r="B1106" s="117" t="s">
        <v>9263</v>
      </c>
      <c r="C1106" s="117" t="s">
        <v>125</v>
      </c>
      <c r="D1106" s="117">
        <v>3</v>
      </c>
      <c r="E1106" s="117">
        <v>30</v>
      </c>
      <c r="F1106" s="117">
        <v>8.44</v>
      </c>
      <c r="G1106" s="117">
        <v>9.82</v>
      </c>
    </row>
    <row r="1107" spans="1:7" x14ac:dyDescent="0.35">
      <c r="A1107" s="117" t="s">
        <v>9264</v>
      </c>
      <c r="B1107" s="117" t="s">
        <v>9265</v>
      </c>
      <c r="C1107" s="117" t="s">
        <v>125</v>
      </c>
      <c r="D1107" s="117">
        <v>2</v>
      </c>
      <c r="E1107" s="117">
        <v>60</v>
      </c>
      <c r="F1107" s="117">
        <v>8.44</v>
      </c>
      <c r="G1107" s="117">
        <v>9.82</v>
      </c>
    </row>
    <row r="1108" spans="1:7" x14ac:dyDescent="0.35">
      <c r="A1108" s="117" t="s">
        <v>9270</v>
      </c>
      <c r="B1108" s="117" t="s">
        <v>9271</v>
      </c>
      <c r="C1108" s="117" t="s">
        <v>125</v>
      </c>
      <c r="D1108" s="117">
        <v>3</v>
      </c>
      <c r="E1108" s="117">
        <v>75</v>
      </c>
      <c r="F1108" s="117">
        <v>8.44</v>
      </c>
      <c r="G1108" s="117">
        <v>9.82</v>
      </c>
    </row>
    <row r="1109" spans="1:7" x14ac:dyDescent="0.35">
      <c r="A1109" s="117" t="s">
        <v>9276</v>
      </c>
      <c r="B1109" s="117" t="s">
        <v>9277</v>
      </c>
      <c r="C1109" s="117" t="s">
        <v>125</v>
      </c>
      <c r="D1109" s="117">
        <v>3</v>
      </c>
      <c r="E1109" s="117">
        <v>40</v>
      </c>
      <c r="F1109" s="117">
        <v>8.44</v>
      </c>
      <c r="G1109" s="117">
        <v>9.82</v>
      </c>
    </row>
    <row r="1110" spans="1:7" x14ac:dyDescent="0.35">
      <c r="A1110" s="117" t="s">
        <v>9278</v>
      </c>
      <c r="B1110" s="117" t="s">
        <v>9279</v>
      </c>
      <c r="C1110" s="117" t="s">
        <v>125</v>
      </c>
      <c r="D1110" s="117">
        <v>3</v>
      </c>
      <c r="E1110" s="117">
        <v>70</v>
      </c>
      <c r="F1110" s="117">
        <v>8.44</v>
      </c>
      <c r="G1110" s="117">
        <v>9.82</v>
      </c>
    </row>
    <row r="1111" spans="1:7" x14ac:dyDescent="0.35">
      <c r="A1111" s="117" t="s">
        <v>9282</v>
      </c>
      <c r="B1111" s="117" t="s">
        <v>9283</v>
      </c>
      <c r="C1111" s="117" t="s">
        <v>125</v>
      </c>
      <c r="D1111" s="117">
        <v>4</v>
      </c>
      <c r="E1111" s="117">
        <v>40</v>
      </c>
      <c r="F1111" s="117">
        <v>8.44</v>
      </c>
      <c r="G1111" s="117">
        <v>9.82</v>
      </c>
    </row>
    <row r="1112" spans="1:7" x14ac:dyDescent="0.35">
      <c r="A1112" s="117" t="s">
        <v>9302</v>
      </c>
      <c r="B1112" s="117" t="s">
        <v>9303</v>
      </c>
      <c r="C1112" s="117" t="s">
        <v>125</v>
      </c>
      <c r="D1112" s="117">
        <v>3</v>
      </c>
      <c r="E1112" s="117">
        <v>50</v>
      </c>
      <c r="F1112" s="117">
        <v>8.44</v>
      </c>
      <c r="G1112" s="117">
        <v>9.82</v>
      </c>
    </row>
    <row r="1113" spans="1:7" x14ac:dyDescent="0.35">
      <c r="A1113" s="117" t="s">
        <v>9304</v>
      </c>
      <c r="B1113" s="117" t="s">
        <v>9305</v>
      </c>
      <c r="C1113" s="117" t="s">
        <v>125</v>
      </c>
      <c r="D1113" s="117">
        <v>3</v>
      </c>
      <c r="E1113" s="117">
        <v>30</v>
      </c>
      <c r="F1113" s="117">
        <v>8.44</v>
      </c>
      <c r="G1113" s="117">
        <v>9.82</v>
      </c>
    </row>
    <row r="1114" spans="1:7" x14ac:dyDescent="0.35">
      <c r="A1114" s="117" t="s">
        <v>9306</v>
      </c>
      <c r="B1114" s="117" t="s">
        <v>9307</v>
      </c>
      <c r="C1114" s="117" t="s">
        <v>125</v>
      </c>
      <c r="D1114" s="117">
        <v>2</v>
      </c>
      <c r="E1114" s="117">
        <v>15</v>
      </c>
      <c r="F1114" s="117">
        <v>8.44</v>
      </c>
      <c r="G1114" s="117">
        <v>9.82</v>
      </c>
    </row>
    <row r="1115" spans="1:7" x14ac:dyDescent="0.35">
      <c r="A1115" s="117" t="s">
        <v>9308</v>
      </c>
      <c r="B1115" s="117" t="s">
        <v>9309</v>
      </c>
      <c r="C1115" s="117" t="s">
        <v>125</v>
      </c>
      <c r="D1115" s="117">
        <v>2</v>
      </c>
      <c r="E1115" s="117">
        <v>49</v>
      </c>
      <c r="F1115" s="117">
        <v>8.44</v>
      </c>
      <c r="G1115" s="117">
        <v>9.82</v>
      </c>
    </row>
    <row r="1116" spans="1:7" x14ac:dyDescent="0.35">
      <c r="A1116" s="117" t="s">
        <v>9310</v>
      </c>
      <c r="B1116" s="117" t="s">
        <v>9311</v>
      </c>
      <c r="C1116" s="117" t="s">
        <v>125</v>
      </c>
      <c r="D1116" s="117">
        <v>2</v>
      </c>
      <c r="E1116" s="117">
        <v>15</v>
      </c>
      <c r="F1116" s="117">
        <v>8.44</v>
      </c>
      <c r="G1116" s="117">
        <v>9.82</v>
      </c>
    </row>
    <row r="1117" spans="1:7" x14ac:dyDescent="0.35">
      <c r="A1117" s="117" t="s">
        <v>9312</v>
      </c>
      <c r="B1117" s="117" t="s">
        <v>9313</v>
      </c>
      <c r="C1117" s="117" t="s">
        <v>125</v>
      </c>
      <c r="D1117" s="117">
        <v>3</v>
      </c>
      <c r="E1117" s="117">
        <v>40</v>
      </c>
      <c r="F1117" s="117">
        <v>8.44</v>
      </c>
      <c r="G1117" s="117">
        <v>9.82</v>
      </c>
    </row>
    <row r="1118" spans="1:7" x14ac:dyDescent="0.35">
      <c r="A1118" s="117" t="s">
        <v>9318</v>
      </c>
      <c r="B1118" s="117" t="s">
        <v>9319</v>
      </c>
      <c r="C1118" s="117" t="s">
        <v>125</v>
      </c>
      <c r="D1118" s="117">
        <v>2</v>
      </c>
      <c r="E1118" s="117">
        <v>30</v>
      </c>
      <c r="F1118" s="117">
        <v>8.44</v>
      </c>
      <c r="G1118" s="117">
        <v>9.82</v>
      </c>
    </row>
    <row r="1119" spans="1:7" x14ac:dyDescent="0.35">
      <c r="A1119" s="117" t="s">
        <v>9320</v>
      </c>
      <c r="B1119" s="117" t="s">
        <v>9321</v>
      </c>
      <c r="C1119" s="117" t="s">
        <v>125</v>
      </c>
      <c r="D1119" s="117">
        <v>2</v>
      </c>
      <c r="E1119" s="117">
        <v>20</v>
      </c>
      <c r="F1119" s="117">
        <v>8.44</v>
      </c>
      <c r="G1119" s="117">
        <v>9.82</v>
      </c>
    </row>
    <row r="1120" spans="1:7" x14ac:dyDescent="0.35">
      <c r="A1120" s="117" t="s">
        <v>9324</v>
      </c>
      <c r="B1120" s="117" t="s">
        <v>9325</v>
      </c>
      <c r="C1120" s="117" t="s">
        <v>125</v>
      </c>
      <c r="D1120" s="117">
        <v>2</v>
      </c>
      <c r="E1120" s="117">
        <v>15</v>
      </c>
      <c r="F1120" s="117">
        <v>8.44</v>
      </c>
      <c r="G1120" s="117">
        <v>9.82</v>
      </c>
    </row>
    <row r="1121" spans="1:7" x14ac:dyDescent="0.35">
      <c r="A1121" s="117" t="s">
        <v>9326</v>
      </c>
      <c r="B1121" s="117" t="s">
        <v>9327</v>
      </c>
      <c r="C1121" s="117" t="s">
        <v>125</v>
      </c>
      <c r="D1121" s="117">
        <v>3</v>
      </c>
      <c r="E1121" s="117">
        <v>50</v>
      </c>
      <c r="F1121" s="117">
        <v>8.44</v>
      </c>
      <c r="G1121" s="117">
        <v>9.82</v>
      </c>
    </row>
    <row r="1122" spans="1:7" x14ac:dyDescent="0.35">
      <c r="A1122" s="117" t="s">
        <v>9332</v>
      </c>
      <c r="B1122" s="117" t="s">
        <v>9333</v>
      </c>
      <c r="C1122" s="117" t="s">
        <v>125</v>
      </c>
      <c r="D1122" s="117">
        <v>2</v>
      </c>
      <c r="E1122" s="117">
        <v>20</v>
      </c>
      <c r="F1122" s="117">
        <v>8.44</v>
      </c>
      <c r="G1122" s="117">
        <v>9.82</v>
      </c>
    </row>
    <row r="1123" spans="1:7" x14ac:dyDescent="0.35">
      <c r="A1123" s="117" t="s">
        <v>9334</v>
      </c>
      <c r="B1123" s="117" t="s">
        <v>9335</v>
      </c>
      <c r="C1123" s="117" t="s">
        <v>125</v>
      </c>
      <c r="D1123" s="117">
        <v>3</v>
      </c>
      <c r="E1123" s="117">
        <v>60</v>
      </c>
      <c r="F1123" s="117">
        <v>8.44</v>
      </c>
      <c r="G1123" s="117">
        <v>9.82</v>
      </c>
    </row>
    <row r="1124" spans="1:7" x14ac:dyDescent="0.35">
      <c r="A1124" s="117" t="s">
        <v>9336</v>
      </c>
      <c r="B1124" s="117" t="s">
        <v>9337</v>
      </c>
      <c r="C1124" s="117" t="s">
        <v>125</v>
      </c>
      <c r="D1124" s="117">
        <v>3</v>
      </c>
      <c r="E1124" s="117">
        <v>25</v>
      </c>
      <c r="F1124" s="117">
        <v>8.44</v>
      </c>
      <c r="G1124" s="117">
        <v>9.82</v>
      </c>
    </row>
    <row r="1125" spans="1:7" x14ac:dyDescent="0.35">
      <c r="A1125" s="117" t="s">
        <v>9338</v>
      </c>
      <c r="B1125" s="117" t="s">
        <v>9339</v>
      </c>
      <c r="C1125" s="117" t="s">
        <v>125</v>
      </c>
      <c r="D1125" s="117">
        <v>3</v>
      </c>
      <c r="E1125" s="117">
        <v>45</v>
      </c>
      <c r="F1125" s="117">
        <v>8.44</v>
      </c>
      <c r="G1125" s="117">
        <v>9.82</v>
      </c>
    </row>
    <row r="1126" spans="1:7" x14ac:dyDescent="0.35">
      <c r="A1126" s="117" t="s">
        <v>9340</v>
      </c>
      <c r="B1126" s="117" t="s">
        <v>9341</v>
      </c>
      <c r="C1126" s="117" t="s">
        <v>125</v>
      </c>
      <c r="D1126" s="117">
        <v>2</v>
      </c>
      <c r="E1126" s="117">
        <v>60</v>
      </c>
      <c r="F1126" s="117">
        <v>8.44</v>
      </c>
      <c r="G1126" s="117">
        <v>9.82</v>
      </c>
    </row>
    <row r="1127" spans="1:7" x14ac:dyDescent="0.35">
      <c r="A1127" s="117" t="s">
        <v>9344</v>
      </c>
      <c r="B1127" s="117" t="s">
        <v>9345</v>
      </c>
      <c r="C1127" s="117" t="s">
        <v>125</v>
      </c>
      <c r="D1127" s="117">
        <v>3</v>
      </c>
      <c r="E1127" s="117">
        <v>40</v>
      </c>
      <c r="F1127" s="117">
        <v>8.44</v>
      </c>
      <c r="G1127" s="117">
        <v>9.82</v>
      </c>
    </row>
    <row r="1128" spans="1:7" x14ac:dyDescent="0.35">
      <c r="A1128" s="117" t="s">
        <v>9346</v>
      </c>
      <c r="B1128" s="117" t="s">
        <v>9347</v>
      </c>
      <c r="C1128" s="117" t="s">
        <v>125</v>
      </c>
      <c r="D1128" s="117">
        <v>3</v>
      </c>
      <c r="E1128" s="117">
        <v>10</v>
      </c>
      <c r="F1128" s="117">
        <v>8.44</v>
      </c>
      <c r="G1128" s="117">
        <v>9.82</v>
      </c>
    </row>
    <row r="1129" spans="1:7" x14ac:dyDescent="0.35">
      <c r="A1129" s="117" t="s">
        <v>9354</v>
      </c>
      <c r="B1129" s="117" t="s">
        <v>9355</v>
      </c>
      <c r="C1129" s="117" t="s">
        <v>125</v>
      </c>
      <c r="D1129" s="117">
        <v>4</v>
      </c>
      <c r="E1129" s="117">
        <v>60</v>
      </c>
      <c r="F1129" s="117">
        <v>8.44</v>
      </c>
      <c r="G1129" s="117">
        <v>9.82</v>
      </c>
    </row>
    <row r="1130" spans="1:7" x14ac:dyDescent="0.35">
      <c r="A1130" s="117" t="s">
        <v>9383</v>
      </c>
      <c r="B1130" s="117" t="s">
        <v>9384</v>
      </c>
      <c r="C1130" s="117" t="s">
        <v>125</v>
      </c>
      <c r="D1130" s="117">
        <v>2</v>
      </c>
      <c r="E1130" s="117">
        <v>40</v>
      </c>
      <c r="F1130" s="117">
        <v>8.44</v>
      </c>
      <c r="G1130" s="117">
        <v>9.82</v>
      </c>
    </row>
    <row r="1131" spans="1:7" x14ac:dyDescent="0.35">
      <c r="A1131" s="117" t="s">
        <v>9385</v>
      </c>
      <c r="B1131" s="117" t="s">
        <v>9386</v>
      </c>
      <c r="C1131" s="117" t="s">
        <v>125</v>
      </c>
      <c r="D1131" s="117">
        <v>2</v>
      </c>
      <c r="E1131" s="117">
        <v>50</v>
      </c>
      <c r="F1131" s="117">
        <v>8.44</v>
      </c>
      <c r="G1131" s="117">
        <v>9.82</v>
      </c>
    </row>
    <row r="1132" spans="1:7" x14ac:dyDescent="0.35">
      <c r="A1132" s="117" t="s">
        <v>9387</v>
      </c>
      <c r="B1132" s="117" t="s">
        <v>9388</v>
      </c>
      <c r="C1132" s="117" t="s">
        <v>125</v>
      </c>
      <c r="D1132" s="117">
        <v>2</v>
      </c>
      <c r="E1132" s="117">
        <v>40</v>
      </c>
      <c r="F1132" s="117">
        <v>8.44</v>
      </c>
      <c r="G1132" s="117">
        <v>9.82</v>
      </c>
    </row>
    <row r="1133" spans="1:7" x14ac:dyDescent="0.35">
      <c r="A1133" s="117" t="s">
        <v>9391</v>
      </c>
      <c r="B1133" s="117" t="s">
        <v>9392</v>
      </c>
      <c r="C1133" s="117" t="s">
        <v>125</v>
      </c>
      <c r="D1133" s="117">
        <v>2</v>
      </c>
      <c r="E1133" s="117">
        <v>20</v>
      </c>
      <c r="F1133" s="117">
        <v>8.44</v>
      </c>
      <c r="G1133" s="117">
        <v>9.82</v>
      </c>
    </row>
    <row r="1134" spans="1:7" x14ac:dyDescent="0.35">
      <c r="A1134" s="117" t="s">
        <v>9393</v>
      </c>
      <c r="B1134" s="117" t="s">
        <v>9394</v>
      </c>
      <c r="C1134" s="117" t="s">
        <v>125</v>
      </c>
      <c r="D1134" s="117">
        <v>2</v>
      </c>
      <c r="E1134" s="117">
        <v>20</v>
      </c>
      <c r="F1134" s="117">
        <v>8.44</v>
      </c>
      <c r="G1134" s="117">
        <v>9.82</v>
      </c>
    </row>
    <row r="1135" spans="1:7" x14ac:dyDescent="0.35">
      <c r="A1135" s="117" t="s">
        <v>9403</v>
      </c>
      <c r="B1135" s="117" t="s">
        <v>9404</v>
      </c>
      <c r="C1135" s="117" t="s">
        <v>125</v>
      </c>
      <c r="D1135" s="117">
        <v>2</v>
      </c>
      <c r="E1135" s="117">
        <v>60</v>
      </c>
      <c r="F1135" s="117">
        <v>8.44</v>
      </c>
      <c r="G1135" s="117">
        <v>9.82</v>
      </c>
    </row>
    <row r="1136" spans="1:7" x14ac:dyDescent="0.35">
      <c r="A1136" s="117" t="s">
        <v>9405</v>
      </c>
      <c r="B1136" s="117" t="s">
        <v>9406</v>
      </c>
      <c r="C1136" s="117" t="s">
        <v>125</v>
      </c>
      <c r="D1136" s="117">
        <v>2</v>
      </c>
      <c r="E1136" s="117">
        <v>60</v>
      </c>
      <c r="F1136" s="117">
        <v>8.44</v>
      </c>
      <c r="G1136" s="117">
        <v>9.82</v>
      </c>
    </row>
    <row r="1137" spans="1:7" x14ac:dyDescent="0.35">
      <c r="A1137" s="117" t="s">
        <v>9407</v>
      </c>
      <c r="B1137" s="117" t="s">
        <v>9408</v>
      </c>
      <c r="C1137" s="117" t="s">
        <v>125</v>
      </c>
      <c r="D1137" s="117">
        <v>2</v>
      </c>
      <c r="E1137" s="117">
        <v>60</v>
      </c>
      <c r="F1137" s="117">
        <v>8.44</v>
      </c>
      <c r="G1137" s="117">
        <v>9.82</v>
      </c>
    </row>
    <row r="1138" spans="1:7" x14ac:dyDescent="0.35">
      <c r="A1138" s="117" t="s">
        <v>9409</v>
      </c>
      <c r="B1138" s="117" t="s">
        <v>9410</v>
      </c>
      <c r="C1138" s="117" t="s">
        <v>125</v>
      </c>
      <c r="D1138" s="117">
        <v>1</v>
      </c>
      <c r="E1138" s="117">
        <v>20</v>
      </c>
      <c r="F1138" s="117">
        <v>8.44</v>
      </c>
      <c r="G1138" s="117">
        <v>9.82</v>
      </c>
    </row>
    <row r="1139" spans="1:7" x14ac:dyDescent="0.35">
      <c r="A1139" s="117" t="s">
        <v>9411</v>
      </c>
      <c r="B1139" s="117" t="s">
        <v>9412</v>
      </c>
      <c r="C1139" s="117" t="s">
        <v>125</v>
      </c>
      <c r="D1139" s="117">
        <v>1</v>
      </c>
      <c r="E1139" s="117">
        <v>60</v>
      </c>
      <c r="F1139" s="117">
        <v>8.44</v>
      </c>
      <c r="G1139" s="117">
        <v>9.82</v>
      </c>
    </row>
    <row r="1140" spans="1:7" x14ac:dyDescent="0.35">
      <c r="A1140" s="117" t="s">
        <v>9413</v>
      </c>
      <c r="B1140" s="117" t="s">
        <v>9414</v>
      </c>
      <c r="C1140" s="117" t="s">
        <v>125</v>
      </c>
      <c r="D1140" s="117">
        <v>1</v>
      </c>
      <c r="E1140" s="117">
        <v>50</v>
      </c>
      <c r="F1140" s="117">
        <v>8.44</v>
      </c>
      <c r="G1140" s="117">
        <v>9.82</v>
      </c>
    </row>
    <row r="1141" spans="1:7" x14ac:dyDescent="0.35">
      <c r="A1141" s="117" t="s">
        <v>9415</v>
      </c>
      <c r="B1141" s="117" t="s">
        <v>9416</v>
      </c>
      <c r="C1141" s="117" t="s">
        <v>125</v>
      </c>
      <c r="D1141" s="117">
        <v>1</v>
      </c>
      <c r="E1141" s="117">
        <v>50</v>
      </c>
      <c r="F1141" s="117">
        <v>8.44</v>
      </c>
      <c r="G1141" s="117">
        <v>9.82</v>
      </c>
    </row>
    <row r="1142" spans="1:7" x14ac:dyDescent="0.35">
      <c r="A1142" s="117" t="s">
        <v>9417</v>
      </c>
      <c r="B1142" s="117" t="s">
        <v>9418</v>
      </c>
      <c r="C1142" s="117" t="s">
        <v>125</v>
      </c>
      <c r="D1142" s="117">
        <v>1</v>
      </c>
      <c r="E1142" s="117">
        <v>50</v>
      </c>
      <c r="F1142" s="117">
        <v>8.44</v>
      </c>
      <c r="G1142" s="117">
        <v>9.82</v>
      </c>
    </row>
    <row r="1143" spans="1:7" x14ac:dyDescent="0.35">
      <c r="A1143" s="117" t="s">
        <v>9423</v>
      </c>
      <c r="B1143" s="117" t="s">
        <v>9424</v>
      </c>
      <c r="C1143" s="117" t="s">
        <v>125</v>
      </c>
      <c r="D1143" s="117">
        <v>3</v>
      </c>
      <c r="E1143" s="117">
        <v>40</v>
      </c>
      <c r="F1143" s="117">
        <v>8.44</v>
      </c>
      <c r="G1143" s="117">
        <v>9.82</v>
      </c>
    </row>
    <row r="1144" spans="1:7" x14ac:dyDescent="0.35">
      <c r="A1144" s="117" t="s">
        <v>9427</v>
      </c>
      <c r="B1144" s="117" t="s">
        <v>9428</v>
      </c>
      <c r="C1144" s="117" t="s">
        <v>125</v>
      </c>
      <c r="D1144" s="117">
        <v>3</v>
      </c>
      <c r="E1144" s="117">
        <v>20</v>
      </c>
      <c r="F1144" s="117">
        <v>8.44</v>
      </c>
      <c r="G1144" s="117">
        <v>9.82</v>
      </c>
    </row>
    <row r="1145" spans="1:7" x14ac:dyDescent="0.35">
      <c r="A1145" s="117" t="s">
        <v>9439</v>
      </c>
      <c r="B1145" s="117" t="s">
        <v>9438</v>
      </c>
      <c r="C1145" s="117" t="s">
        <v>125</v>
      </c>
      <c r="D1145" s="117">
        <v>2</v>
      </c>
      <c r="E1145" s="117">
        <v>80</v>
      </c>
      <c r="F1145" s="117">
        <v>8.44</v>
      </c>
      <c r="G1145" s="117">
        <v>9.82</v>
      </c>
    </row>
    <row r="1146" spans="1:7" x14ac:dyDescent="0.35">
      <c r="A1146" s="117" t="s">
        <v>9453</v>
      </c>
      <c r="B1146" s="117" t="s">
        <v>9454</v>
      </c>
      <c r="C1146" s="117" t="s">
        <v>125</v>
      </c>
      <c r="D1146" s="117">
        <v>1</v>
      </c>
      <c r="E1146" s="117">
        <v>60</v>
      </c>
      <c r="F1146" s="117">
        <v>8.44</v>
      </c>
      <c r="G1146" s="117">
        <v>9.82</v>
      </c>
    </row>
    <row r="1147" spans="1:7" x14ac:dyDescent="0.35">
      <c r="A1147" s="117" t="s">
        <v>9455</v>
      </c>
      <c r="B1147" s="117" t="s">
        <v>9456</v>
      </c>
      <c r="C1147" s="117" t="s">
        <v>125</v>
      </c>
      <c r="D1147" s="117">
        <v>2</v>
      </c>
      <c r="E1147" s="117">
        <v>60</v>
      </c>
      <c r="F1147" s="117">
        <v>8.44</v>
      </c>
      <c r="G1147" s="117">
        <v>9.82</v>
      </c>
    </row>
    <row r="1148" spans="1:7" x14ac:dyDescent="0.35">
      <c r="A1148" s="117" t="s">
        <v>9457</v>
      </c>
      <c r="B1148" s="117" t="s">
        <v>9458</v>
      </c>
      <c r="C1148" s="117" t="s">
        <v>125</v>
      </c>
      <c r="D1148" s="117">
        <v>3</v>
      </c>
      <c r="E1148" s="117">
        <v>60</v>
      </c>
      <c r="F1148" s="117">
        <v>8.44</v>
      </c>
      <c r="G1148" s="117">
        <v>9.82</v>
      </c>
    </row>
    <row r="1149" spans="1:7" x14ac:dyDescent="0.35">
      <c r="A1149" s="117" t="s">
        <v>9497</v>
      </c>
      <c r="B1149" s="117" t="s">
        <v>9498</v>
      </c>
      <c r="C1149" s="117" t="s">
        <v>125</v>
      </c>
      <c r="D1149" s="117">
        <v>3</v>
      </c>
      <c r="E1149" s="117">
        <v>75</v>
      </c>
      <c r="F1149" s="117">
        <v>8.44</v>
      </c>
      <c r="G1149" s="117">
        <v>9.82</v>
      </c>
    </row>
    <row r="1150" spans="1:7" x14ac:dyDescent="0.35">
      <c r="A1150" s="117" t="s">
        <v>9505</v>
      </c>
      <c r="B1150" s="117" t="s">
        <v>9506</v>
      </c>
      <c r="C1150" s="117" t="s">
        <v>125</v>
      </c>
      <c r="D1150" s="117">
        <v>2</v>
      </c>
      <c r="E1150" s="117">
        <v>40</v>
      </c>
      <c r="F1150" s="117">
        <v>8.44</v>
      </c>
      <c r="G1150" s="117">
        <v>9.82</v>
      </c>
    </row>
    <row r="1151" spans="1:7" x14ac:dyDescent="0.35">
      <c r="A1151" s="117" t="s">
        <v>9521</v>
      </c>
      <c r="B1151" s="117" t="s">
        <v>9522</v>
      </c>
      <c r="C1151" s="117" t="s">
        <v>125</v>
      </c>
      <c r="D1151" s="117">
        <v>3</v>
      </c>
      <c r="E1151" s="117">
        <v>25</v>
      </c>
      <c r="F1151" s="117">
        <v>8.44</v>
      </c>
      <c r="G1151" s="117">
        <v>9.82</v>
      </c>
    </row>
    <row r="1152" spans="1:7" x14ac:dyDescent="0.35">
      <c r="A1152" s="117" t="s">
        <v>9523</v>
      </c>
      <c r="B1152" s="117" t="s">
        <v>9524</v>
      </c>
      <c r="C1152" s="117" t="s">
        <v>125</v>
      </c>
      <c r="D1152" s="117">
        <v>2</v>
      </c>
      <c r="E1152" s="117">
        <v>40</v>
      </c>
      <c r="F1152" s="117">
        <v>8.44</v>
      </c>
      <c r="G1152" s="117">
        <v>9.82</v>
      </c>
    </row>
    <row r="1153" spans="1:7" x14ac:dyDescent="0.35">
      <c r="A1153" s="117" t="s">
        <v>9525</v>
      </c>
      <c r="B1153" s="117" t="s">
        <v>9526</v>
      </c>
      <c r="C1153" s="117" t="s">
        <v>125</v>
      </c>
      <c r="D1153" s="117">
        <v>2</v>
      </c>
      <c r="E1153" s="117">
        <v>40</v>
      </c>
      <c r="F1153" s="117">
        <v>8.44</v>
      </c>
      <c r="G1153" s="117">
        <v>9.82</v>
      </c>
    </row>
    <row r="1154" spans="1:7" x14ac:dyDescent="0.35">
      <c r="A1154" s="117" t="s">
        <v>9529</v>
      </c>
      <c r="B1154" s="117" t="s">
        <v>9530</v>
      </c>
      <c r="C1154" s="117" t="s">
        <v>125</v>
      </c>
      <c r="D1154" s="117">
        <v>1</v>
      </c>
      <c r="E1154" s="117">
        <v>50</v>
      </c>
      <c r="F1154" s="117">
        <v>8.44</v>
      </c>
      <c r="G1154" s="117">
        <v>9.82</v>
      </c>
    </row>
    <row r="1155" spans="1:7" x14ac:dyDescent="0.35">
      <c r="A1155" s="117" t="s">
        <v>9531</v>
      </c>
      <c r="B1155" s="117" t="s">
        <v>9532</v>
      </c>
      <c r="C1155" s="117" t="s">
        <v>125</v>
      </c>
      <c r="D1155" s="117">
        <v>1</v>
      </c>
      <c r="E1155" s="117">
        <v>45</v>
      </c>
      <c r="F1155" s="117">
        <v>8.44</v>
      </c>
      <c r="G1155" s="117">
        <v>9.82</v>
      </c>
    </row>
    <row r="1156" spans="1:7" x14ac:dyDescent="0.35">
      <c r="A1156" s="117" t="s">
        <v>9533</v>
      </c>
      <c r="B1156" s="117" t="s">
        <v>9534</v>
      </c>
      <c r="C1156" s="117" t="s">
        <v>125</v>
      </c>
      <c r="D1156" s="117">
        <v>1</v>
      </c>
      <c r="E1156" s="117">
        <v>30</v>
      </c>
      <c r="F1156" s="117">
        <v>8.44</v>
      </c>
      <c r="G1156" s="117">
        <v>9.82</v>
      </c>
    </row>
    <row r="1157" spans="1:7" x14ac:dyDescent="0.35">
      <c r="A1157" s="117" t="s">
        <v>9535</v>
      </c>
      <c r="B1157" s="117" t="s">
        <v>9536</v>
      </c>
      <c r="C1157" s="117" t="s">
        <v>125</v>
      </c>
      <c r="D1157" s="117">
        <v>1</v>
      </c>
      <c r="E1157" s="117">
        <v>30</v>
      </c>
      <c r="F1157" s="117">
        <v>8.44</v>
      </c>
      <c r="G1157" s="117">
        <v>9.82</v>
      </c>
    </row>
    <row r="1158" spans="1:7" x14ac:dyDescent="0.35">
      <c r="A1158" s="117" t="s">
        <v>9537</v>
      </c>
      <c r="B1158" s="117" t="s">
        <v>9538</v>
      </c>
      <c r="C1158" s="117" t="s">
        <v>125</v>
      </c>
      <c r="D1158" s="117">
        <v>1</v>
      </c>
      <c r="E1158" s="117">
        <v>36</v>
      </c>
      <c r="F1158" s="117">
        <v>8.44</v>
      </c>
      <c r="G1158" s="117">
        <v>9.82</v>
      </c>
    </row>
    <row r="1159" spans="1:7" x14ac:dyDescent="0.35">
      <c r="A1159" s="117" t="s">
        <v>9539</v>
      </c>
      <c r="B1159" s="117" t="s">
        <v>9540</v>
      </c>
      <c r="C1159" s="117" t="s">
        <v>125</v>
      </c>
      <c r="D1159" s="117">
        <v>4</v>
      </c>
      <c r="E1159" s="117">
        <v>40</v>
      </c>
      <c r="F1159" s="117">
        <v>8.44</v>
      </c>
      <c r="G1159" s="117">
        <v>9.82</v>
      </c>
    </row>
    <row r="1160" spans="1:7" x14ac:dyDescent="0.35">
      <c r="A1160" s="117" t="s">
        <v>9541</v>
      </c>
      <c r="B1160" s="117" t="s">
        <v>9542</v>
      </c>
      <c r="C1160" s="117" t="s">
        <v>125</v>
      </c>
      <c r="D1160" s="117">
        <v>3</v>
      </c>
      <c r="E1160" s="117">
        <v>30</v>
      </c>
      <c r="F1160" s="117">
        <v>8.44</v>
      </c>
      <c r="G1160" s="117">
        <v>9.82</v>
      </c>
    </row>
    <row r="1161" spans="1:7" x14ac:dyDescent="0.35">
      <c r="A1161" s="117" t="s">
        <v>9543</v>
      </c>
      <c r="B1161" s="117" t="s">
        <v>9544</v>
      </c>
      <c r="C1161" s="117" t="s">
        <v>125</v>
      </c>
      <c r="D1161" s="117">
        <v>3</v>
      </c>
      <c r="E1161" s="117">
        <v>30</v>
      </c>
      <c r="F1161" s="117">
        <v>8.44</v>
      </c>
      <c r="G1161" s="117">
        <v>9.82</v>
      </c>
    </row>
    <row r="1162" spans="1:7" x14ac:dyDescent="0.35">
      <c r="A1162" s="117" t="s">
        <v>9545</v>
      </c>
      <c r="B1162" s="117" t="s">
        <v>9143</v>
      </c>
      <c r="C1162" s="117" t="s">
        <v>125</v>
      </c>
      <c r="D1162" s="117">
        <v>3</v>
      </c>
      <c r="E1162" s="117">
        <v>40</v>
      </c>
      <c r="F1162" s="117">
        <v>8.44</v>
      </c>
      <c r="G1162" s="117">
        <v>9.82</v>
      </c>
    </row>
    <row r="1163" spans="1:7" x14ac:dyDescent="0.35">
      <c r="A1163" s="117" t="s">
        <v>9546</v>
      </c>
      <c r="B1163" s="117" t="s">
        <v>9547</v>
      </c>
      <c r="C1163" s="117" t="s">
        <v>125</v>
      </c>
      <c r="D1163" s="117">
        <v>3</v>
      </c>
      <c r="E1163" s="117">
        <v>40</v>
      </c>
      <c r="F1163" s="117">
        <v>8.44</v>
      </c>
      <c r="G1163" s="117">
        <v>9.82</v>
      </c>
    </row>
    <row r="1164" spans="1:7" x14ac:dyDescent="0.35">
      <c r="A1164" s="117" t="s">
        <v>9548</v>
      </c>
      <c r="B1164" s="117" t="s">
        <v>9549</v>
      </c>
      <c r="C1164" s="117" t="s">
        <v>125</v>
      </c>
      <c r="D1164" s="117">
        <v>3</v>
      </c>
      <c r="E1164" s="117">
        <v>40</v>
      </c>
      <c r="F1164" s="117">
        <v>8.44</v>
      </c>
      <c r="G1164" s="117">
        <v>9.82</v>
      </c>
    </row>
    <row r="1165" spans="1:7" x14ac:dyDescent="0.35">
      <c r="A1165" s="117" t="s">
        <v>9550</v>
      </c>
      <c r="B1165" s="117" t="s">
        <v>9551</v>
      </c>
      <c r="C1165" s="117" t="s">
        <v>125</v>
      </c>
      <c r="D1165" s="117">
        <v>3</v>
      </c>
      <c r="E1165" s="117">
        <v>40</v>
      </c>
      <c r="F1165" s="117">
        <v>8.44</v>
      </c>
      <c r="G1165" s="117">
        <v>9.82</v>
      </c>
    </row>
    <row r="1166" spans="1:7" x14ac:dyDescent="0.35">
      <c r="A1166" s="117" t="s">
        <v>9552</v>
      </c>
      <c r="B1166" s="117" t="s">
        <v>9553</v>
      </c>
      <c r="C1166" s="117" t="s">
        <v>125</v>
      </c>
      <c r="D1166" s="117">
        <v>3</v>
      </c>
      <c r="E1166" s="117">
        <v>30</v>
      </c>
      <c r="F1166" s="117">
        <v>8.44</v>
      </c>
      <c r="G1166" s="117">
        <v>9.82</v>
      </c>
    </row>
    <row r="1167" spans="1:7" x14ac:dyDescent="0.35">
      <c r="A1167" s="117" t="s">
        <v>9554</v>
      </c>
      <c r="B1167" s="117" t="s">
        <v>9555</v>
      </c>
      <c r="C1167" s="117" t="s">
        <v>125</v>
      </c>
      <c r="D1167" s="117">
        <v>3</v>
      </c>
      <c r="E1167" s="117">
        <v>48</v>
      </c>
      <c r="F1167" s="117">
        <v>8.44</v>
      </c>
      <c r="G1167" s="117">
        <v>9.82</v>
      </c>
    </row>
    <row r="1168" spans="1:7" x14ac:dyDescent="0.35">
      <c r="A1168" s="117" t="s">
        <v>9556</v>
      </c>
      <c r="B1168" s="117" t="s">
        <v>9557</v>
      </c>
      <c r="C1168" s="117" t="s">
        <v>126</v>
      </c>
      <c r="D1168" s="117">
        <v>2</v>
      </c>
      <c r="E1168" s="117">
        <v>60</v>
      </c>
      <c r="F1168" s="117">
        <v>8.23</v>
      </c>
      <c r="G1168" s="117">
        <v>10.07</v>
      </c>
    </row>
    <row r="1169" spans="1:7" x14ac:dyDescent="0.35">
      <c r="A1169" s="117" t="s">
        <v>9560</v>
      </c>
      <c r="B1169" s="117" t="s">
        <v>9561</v>
      </c>
      <c r="C1169" s="117" t="s">
        <v>126</v>
      </c>
      <c r="D1169" s="117">
        <v>1</v>
      </c>
      <c r="E1169" s="117">
        <v>60</v>
      </c>
      <c r="F1169" s="117">
        <v>8.23</v>
      </c>
      <c r="G1169" s="117">
        <v>10.07</v>
      </c>
    </row>
    <row r="1170" spans="1:7" x14ac:dyDescent="0.35">
      <c r="A1170" s="117" t="s">
        <v>9564</v>
      </c>
      <c r="B1170" s="117" t="s">
        <v>9565</v>
      </c>
      <c r="C1170" s="117" t="s">
        <v>126</v>
      </c>
      <c r="D1170" s="117">
        <v>2</v>
      </c>
      <c r="E1170" s="117">
        <v>20</v>
      </c>
      <c r="F1170" s="117">
        <v>8.23</v>
      </c>
      <c r="G1170" s="117">
        <v>10.07</v>
      </c>
    </row>
    <row r="1171" spans="1:7" x14ac:dyDescent="0.35">
      <c r="A1171" s="117" t="s">
        <v>9566</v>
      </c>
      <c r="B1171" s="117" t="s">
        <v>9567</v>
      </c>
      <c r="C1171" s="117" t="s">
        <v>126</v>
      </c>
      <c r="D1171" s="117">
        <v>1</v>
      </c>
      <c r="E1171" s="117">
        <v>15</v>
      </c>
      <c r="F1171" s="117">
        <v>8.23</v>
      </c>
      <c r="G1171" s="117">
        <v>10.07</v>
      </c>
    </row>
    <row r="1172" spans="1:7" x14ac:dyDescent="0.35">
      <c r="A1172" s="117" t="s">
        <v>9568</v>
      </c>
      <c r="B1172" s="117" t="s">
        <v>9569</v>
      </c>
      <c r="C1172" s="117" t="s">
        <v>126</v>
      </c>
      <c r="D1172" s="117">
        <v>2</v>
      </c>
      <c r="E1172" s="117">
        <v>30</v>
      </c>
      <c r="F1172" s="117">
        <v>8.23</v>
      </c>
      <c r="G1172" s="117">
        <v>10.07</v>
      </c>
    </row>
    <row r="1173" spans="1:7" x14ac:dyDescent="0.35">
      <c r="A1173" s="117" t="s">
        <v>9570</v>
      </c>
      <c r="B1173" s="117" t="s">
        <v>9571</v>
      </c>
      <c r="C1173" s="117" t="s">
        <v>126</v>
      </c>
      <c r="D1173" s="117">
        <v>2</v>
      </c>
      <c r="E1173" s="117">
        <v>30</v>
      </c>
      <c r="F1173" s="117">
        <v>8.23</v>
      </c>
      <c r="G1173" s="117">
        <v>10.07</v>
      </c>
    </row>
    <row r="1174" spans="1:7" x14ac:dyDescent="0.35">
      <c r="A1174" s="117" t="s">
        <v>9572</v>
      </c>
      <c r="B1174" s="117" t="s">
        <v>9573</v>
      </c>
      <c r="C1174" s="117" t="s">
        <v>126</v>
      </c>
      <c r="D1174" s="117">
        <v>2</v>
      </c>
      <c r="E1174" s="117">
        <v>60</v>
      </c>
      <c r="F1174" s="117">
        <v>8.23</v>
      </c>
      <c r="G1174" s="117">
        <v>10.07</v>
      </c>
    </row>
    <row r="1175" spans="1:7" x14ac:dyDescent="0.35">
      <c r="A1175" s="117" t="s">
        <v>9574</v>
      </c>
      <c r="B1175" s="117" t="s">
        <v>9575</v>
      </c>
      <c r="C1175" s="117" t="s">
        <v>126</v>
      </c>
      <c r="D1175" s="117">
        <v>1</v>
      </c>
      <c r="E1175" s="117">
        <v>8</v>
      </c>
      <c r="F1175" s="117">
        <v>8.23</v>
      </c>
      <c r="G1175" s="117">
        <v>10.07</v>
      </c>
    </row>
    <row r="1176" spans="1:7" x14ac:dyDescent="0.35">
      <c r="A1176" s="117" t="s">
        <v>9580</v>
      </c>
      <c r="B1176" s="117" t="s">
        <v>9581</v>
      </c>
      <c r="C1176" s="117" t="s">
        <v>126</v>
      </c>
      <c r="D1176" s="117">
        <v>1</v>
      </c>
      <c r="E1176" s="117">
        <v>60</v>
      </c>
      <c r="F1176" s="117">
        <v>8.23</v>
      </c>
      <c r="G1176" s="117">
        <v>10.07</v>
      </c>
    </row>
    <row r="1177" spans="1:7" x14ac:dyDescent="0.35">
      <c r="A1177" s="117" t="s">
        <v>9584</v>
      </c>
      <c r="B1177" s="117" t="s">
        <v>9585</v>
      </c>
      <c r="C1177" s="117" t="s">
        <v>126</v>
      </c>
      <c r="D1177" s="117">
        <v>2</v>
      </c>
      <c r="E1177" s="117">
        <v>68</v>
      </c>
      <c r="F1177" s="117">
        <v>8.23</v>
      </c>
      <c r="G1177" s="117">
        <v>10.07</v>
      </c>
    </row>
    <row r="1178" spans="1:7" x14ac:dyDescent="0.35">
      <c r="A1178" s="117" t="s">
        <v>9586</v>
      </c>
      <c r="B1178" s="117" t="s">
        <v>9587</v>
      </c>
      <c r="C1178" s="117" t="s">
        <v>126</v>
      </c>
      <c r="D1178" s="117">
        <v>1</v>
      </c>
      <c r="E1178" s="117">
        <v>60</v>
      </c>
      <c r="F1178" s="117">
        <v>8.23</v>
      </c>
      <c r="G1178" s="117">
        <v>10.07</v>
      </c>
    </row>
    <row r="1179" spans="1:7" x14ac:dyDescent="0.35">
      <c r="A1179" s="117" t="s">
        <v>9590</v>
      </c>
      <c r="B1179" s="117" t="s">
        <v>9591</v>
      </c>
      <c r="C1179" s="117" t="s">
        <v>126</v>
      </c>
      <c r="D1179" s="117">
        <v>1</v>
      </c>
      <c r="E1179" s="117">
        <v>60</v>
      </c>
      <c r="F1179" s="117">
        <v>8.23</v>
      </c>
      <c r="G1179" s="117">
        <v>10.07</v>
      </c>
    </row>
    <row r="1180" spans="1:7" x14ac:dyDescent="0.35">
      <c r="A1180" s="117" t="s">
        <v>9592</v>
      </c>
      <c r="B1180" s="117" t="s">
        <v>9593</v>
      </c>
      <c r="C1180" s="117" t="s">
        <v>126</v>
      </c>
      <c r="D1180" s="117">
        <v>1</v>
      </c>
      <c r="E1180" s="117">
        <v>60</v>
      </c>
      <c r="F1180" s="117">
        <v>8.23</v>
      </c>
      <c r="G1180" s="117">
        <v>10.07</v>
      </c>
    </row>
    <row r="1181" spans="1:7" x14ac:dyDescent="0.35">
      <c r="A1181" s="117" t="s">
        <v>9594</v>
      </c>
      <c r="B1181" s="117" t="s">
        <v>9595</v>
      </c>
      <c r="C1181" s="117" t="s">
        <v>126</v>
      </c>
      <c r="D1181" s="117">
        <v>1</v>
      </c>
      <c r="E1181" s="117">
        <v>60</v>
      </c>
      <c r="F1181" s="117">
        <v>8.23</v>
      </c>
      <c r="G1181" s="117">
        <v>10.07</v>
      </c>
    </row>
    <row r="1182" spans="1:7" x14ac:dyDescent="0.35">
      <c r="A1182" s="117" t="s">
        <v>9608</v>
      </c>
      <c r="B1182" s="117" t="s">
        <v>9609</v>
      </c>
      <c r="C1182" s="117" t="s">
        <v>126</v>
      </c>
      <c r="D1182" s="117">
        <v>2</v>
      </c>
      <c r="E1182" s="117">
        <v>34</v>
      </c>
      <c r="F1182" s="117">
        <v>8.23</v>
      </c>
      <c r="G1182" s="117">
        <v>10.07</v>
      </c>
    </row>
    <row r="1183" spans="1:7" x14ac:dyDescent="0.35">
      <c r="A1183" s="117" t="s">
        <v>9618</v>
      </c>
      <c r="B1183" s="117" t="s">
        <v>9619</v>
      </c>
      <c r="C1183" s="117" t="s">
        <v>126</v>
      </c>
      <c r="D1183" s="117">
        <v>2</v>
      </c>
      <c r="E1183" s="117">
        <v>80</v>
      </c>
      <c r="F1183" s="117">
        <v>8.23</v>
      </c>
      <c r="G1183" s="117">
        <v>10.07</v>
      </c>
    </row>
    <row r="1184" spans="1:7" x14ac:dyDescent="0.35">
      <c r="A1184" s="117" t="s">
        <v>9620</v>
      </c>
      <c r="B1184" s="117" t="s">
        <v>9621</v>
      </c>
      <c r="C1184" s="117" t="s">
        <v>126</v>
      </c>
      <c r="D1184" s="117">
        <v>2</v>
      </c>
      <c r="E1184" s="117">
        <v>80</v>
      </c>
      <c r="F1184" s="117">
        <v>8.23</v>
      </c>
      <c r="G1184" s="117">
        <v>10.07</v>
      </c>
    </row>
    <row r="1185" spans="1:7" x14ac:dyDescent="0.35">
      <c r="A1185" s="117" t="s">
        <v>9634</v>
      </c>
      <c r="B1185" s="117" t="s">
        <v>9635</v>
      </c>
      <c r="C1185" s="117" t="s">
        <v>126</v>
      </c>
      <c r="D1185" s="117">
        <v>3</v>
      </c>
      <c r="E1185" s="117">
        <v>25</v>
      </c>
      <c r="F1185" s="117">
        <v>8.23</v>
      </c>
      <c r="G1185" s="117">
        <v>10.07</v>
      </c>
    </row>
    <row r="1186" spans="1:7" x14ac:dyDescent="0.35">
      <c r="A1186" s="117" t="s">
        <v>9638</v>
      </c>
      <c r="B1186" s="117" t="s">
        <v>9639</v>
      </c>
      <c r="C1186" s="117" t="s">
        <v>126</v>
      </c>
      <c r="D1186" s="117">
        <v>3</v>
      </c>
      <c r="E1186" s="117">
        <v>60</v>
      </c>
      <c r="F1186" s="117">
        <v>8.23</v>
      </c>
      <c r="G1186" s="117">
        <v>10.07</v>
      </c>
    </row>
    <row r="1187" spans="1:7" x14ac:dyDescent="0.35">
      <c r="A1187" s="117" t="s">
        <v>9640</v>
      </c>
      <c r="B1187" s="117" t="s">
        <v>9641</v>
      </c>
      <c r="C1187" s="117" t="s">
        <v>126</v>
      </c>
      <c r="D1187" s="117">
        <v>2</v>
      </c>
      <c r="E1187" s="117">
        <v>60</v>
      </c>
      <c r="F1187" s="117">
        <v>8.23</v>
      </c>
      <c r="G1187" s="117">
        <v>10.07</v>
      </c>
    </row>
    <row r="1188" spans="1:7" x14ac:dyDescent="0.35">
      <c r="A1188" s="117" t="s">
        <v>9644</v>
      </c>
      <c r="B1188" s="117" t="s">
        <v>9645</v>
      </c>
      <c r="C1188" s="117" t="s">
        <v>126</v>
      </c>
      <c r="D1188" s="117">
        <v>2</v>
      </c>
      <c r="E1188" s="117">
        <v>70</v>
      </c>
      <c r="F1188" s="117">
        <v>8.23</v>
      </c>
      <c r="G1188" s="117">
        <v>10.07</v>
      </c>
    </row>
    <row r="1189" spans="1:7" x14ac:dyDescent="0.35">
      <c r="A1189" s="117" t="s">
        <v>9648</v>
      </c>
      <c r="B1189" s="117" t="s">
        <v>9649</v>
      </c>
      <c r="C1189" s="117" t="s">
        <v>126</v>
      </c>
      <c r="D1189" s="117">
        <v>2</v>
      </c>
      <c r="E1189" s="117">
        <v>45</v>
      </c>
      <c r="F1189" s="117">
        <v>8.23</v>
      </c>
      <c r="G1189" s="117">
        <v>10.07</v>
      </c>
    </row>
    <row r="1190" spans="1:7" x14ac:dyDescent="0.35">
      <c r="A1190" s="117" t="s">
        <v>9650</v>
      </c>
      <c r="B1190" s="117" t="s">
        <v>9651</v>
      </c>
      <c r="C1190" s="117" t="s">
        <v>126</v>
      </c>
      <c r="D1190" s="117">
        <v>2</v>
      </c>
      <c r="E1190" s="117">
        <v>50</v>
      </c>
      <c r="F1190" s="117">
        <v>8.23</v>
      </c>
      <c r="G1190" s="117">
        <v>10.07</v>
      </c>
    </row>
    <row r="1191" spans="1:7" x14ac:dyDescent="0.35">
      <c r="A1191" s="117" t="s">
        <v>9654</v>
      </c>
      <c r="B1191" s="117" t="s">
        <v>9655</v>
      </c>
      <c r="C1191" s="117" t="s">
        <v>126</v>
      </c>
      <c r="D1191" s="117">
        <v>2</v>
      </c>
      <c r="E1191" s="117">
        <v>50</v>
      </c>
      <c r="F1191" s="117">
        <v>8.23</v>
      </c>
      <c r="G1191" s="117">
        <v>10.07</v>
      </c>
    </row>
    <row r="1192" spans="1:7" x14ac:dyDescent="0.35">
      <c r="A1192" s="117" t="s">
        <v>9656</v>
      </c>
      <c r="B1192" s="117" t="s">
        <v>9657</v>
      </c>
      <c r="C1192" s="117" t="s">
        <v>126</v>
      </c>
      <c r="D1192" s="117">
        <v>2</v>
      </c>
      <c r="E1192" s="117">
        <v>40</v>
      </c>
      <c r="F1192" s="117">
        <v>8.23</v>
      </c>
      <c r="G1192" s="117">
        <v>10.07</v>
      </c>
    </row>
    <row r="1193" spans="1:7" x14ac:dyDescent="0.35">
      <c r="A1193" s="117" t="s">
        <v>9658</v>
      </c>
      <c r="B1193" s="117" t="s">
        <v>9659</v>
      </c>
      <c r="C1193" s="117" t="s">
        <v>126</v>
      </c>
      <c r="D1193" s="117">
        <v>2</v>
      </c>
      <c r="E1193" s="117">
        <v>30</v>
      </c>
      <c r="F1193" s="117">
        <v>8.23</v>
      </c>
      <c r="G1193" s="117">
        <v>10.07</v>
      </c>
    </row>
    <row r="1194" spans="1:7" x14ac:dyDescent="0.35">
      <c r="A1194" s="117" t="s">
        <v>9662</v>
      </c>
      <c r="B1194" s="117" t="s">
        <v>9663</v>
      </c>
      <c r="C1194" s="117" t="s">
        <v>126</v>
      </c>
      <c r="D1194" s="117">
        <v>2</v>
      </c>
      <c r="E1194" s="117">
        <v>30</v>
      </c>
      <c r="F1194" s="117">
        <v>8.23</v>
      </c>
      <c r="G1194" s="117">
        <v>10.07</v>
      </c>
    </row>
    <row r="1195" spans="1:7" x14ac:dyDescent="0.35">
      <c r="A1195" s="117" t="s">
        <v>9666</v>
      </c>
      <c r="B1195" s="117" t="s">
        <v>9667</v>
      </c>
      <c r="C1195" s="117" t="s">
        <v>126</v>
      </c>
      <c r="D1195" s="117">
        <v>2</v>
      </c>
      <c r="E1195" s="117">
        <v>60</v>
      </c>
      <c r="F1195" s="117">
        <v>8.23</v>
      </c>
      <c r="G1195" s="117">
        <v>10.07</v>
      </c>
    </row>
    <row r="1196" spans="1:7" x14ac:dyDescent="0.35">
      <c r="A1196" s="117" t="s">
        <v>9668</v>
      </c>
      <c r="B1196" s="117" t="s">
        <v>9669</v>
      </c>
      <c r="C1196" s="117" t="s">
        <v>126</v>
      </c>
      <c r="D1196" s="117">
        <v>2</v>
      </c>
      <c r="E1196" s="117">
        <v>30</v>
      </c>
      <c r="F1196" s="117">
        <v>8.23</v>
      </c>
      <c r="G1196" s="117">
        <v>10.07</v>
      </c>
    </row>
    <row r="1197" spans="1:7" x14ac:dyDescent="0.35">
      <c r="A1197" s="117" t="s">
        <v>9676</v>
      </c>
      <c r="B1197" s="117" t="s">
        <v>9677</v>
      </c>
      <c r="C1197" s="117" t="s">
        <v>126</v>
      </c>
      <c r="D1197" s="117">
        <v>3</v>
      </c>
      <c r="E1197" s="117">
        <v>20</v>
      </c>
      <c r="F1197" s="117">
        <v>8.23</v>
      </c>
      <c r="G1197" s="117">
        <v>10.07</v>
      </c>
    </row>
    <row r="1198" spans="1:7" x14ac:dyDescent="0.35">
      <c r="A1198" s="117" t="s">
        <v>9678</v>
      </c>
      <c r="B1198" s="117" t="s">
        <v>9679</v>
      </c>
      <c r="C1198" s="117" t="s">
        <v>126</v>
      </c>
      <c r="D1198" s="117">
        <v>2</v>
      </c>
      <c r="E1198" s="117">
        <v>50</v>
      </c>
      <c r="F1198" s="117">
        <v>8.23</v>
      </c>
      <c r="G1198" s="117">
        <v>10.07</v>
      </c>
    </row>
    <row r="1199" spans="1:7" x14ac:dyDescent="0.35">
      <c r="A1199" s="117" t="s">
        <v>9680</v>
      </c>
      <c r="B1199" s="117" t="s">
        <v>9681</v>
      </c>
      <c r="C1199" s="117" t="s">
        <v>126</v>
      </c>
      <c r="D1199" s="117">
        <v>3</v>
      </c>
      <c r="E1199" s="117">
        <v>20</v>
      </c>
      <c r="F1199" s="117">
        <v>8.23</v>
      </c>
      <c r="G1199" s="117">
        <v>10.07</v>
      </c>
    </row>
    <row r="1200" spans="1:7" x14ac:dyDescent="0.35">
      <c r="A1200" s="117" t="s">
        <v>9682</v>
      </c>
      <c r="B1200" s="117" t="s">
        <v>9683</v>
      </c>
      <c r="C1200" s="117" t="s">
        <v>126</v>
      </c>
      <c r="D1200" s="117">
        <v>2</v>
      </c>
      <c r="E1200" s="117">
        <v>60</v>
      </c>
      <c r="F1200" s="117">
        <v>8.23</v>
      </c>
      <c r="G1200" s="117">
        <v>10.07</v>
      </c>
    </row>
    <row r="1201" spans="1:7" x14ac:dyDescent="0.35">
      <c r="A1201" s="117" t="s">
        <v>9684</v>
      </c>
      <c r="B1201" s="117" t="s">
        <v>9685</v>
      </c>
      <c r="C1201" s="117" t="s">
        <v>126</v>
      </c>
      <c r="D1201" s="117">
        <v>2</v>
      </c>
      <c r="E1201" s="117">
        <v>50</v>
      </c>
      <c r="F1201" s="117">
        <v>8.23</v>
      </c>
      <c r="G1201" s="117">
        <v>10.07</v>
      </c>
    </row>
    <row r="1202" spans="1:7" x14ac:dyDescent="0.35">
      <c r="A1202" s="117" t="s">
        <v>9686</v>
      </c>
      <c r="B1202" s="117" t="s">
        <v>9687</v>
      </c>
      <c r="C1202" s="117" t="s">
        <v>126</v>
      </c>
      <c r="D1202" s="117">
        <v>2</v>
      </c>
      <c r="E1202" s="117">
        <v>50</v>
      </c>
      <c r="F1202" s="117">
        <v>8.23</v>
      </c>
      <c r="G1202" s="117">
        <v>10.07</v>
      </c>
    </row>
    <row r="1203" spans="1:7" x14ac:dyDescent="0.35">
      <c r="A1203" s="117" t="s">
        <v>9692</v>
      </c>
      <c r="B1203" s="117" t="s">
        <v>9693</v>
      </c>
      <c r="C1203" s="117" t="s">
        <v>126</v>
      </c>
      <c r="D1203" s="117">
        <v>2</v>
      </c>
      <c r="E1203" s="117">
        <v>30</v>
      </c>
      <c r="F1203" s="117">
        <v>8.23</v>
      </c>
      <c r="G1203" s="117">
        <v>10.07</v>
      </c>
    </row>
    <row r="1204" spans="1:7" x14ac:dyDescent="0.35">
      <c r="A1204" s="117" t="s">
        <v>9694</v>
      </c>
      <c r="B1204" s="117" t="s">
        <v>9695</v>
      </c>
      <c r="C1204" s="117" t="s">
        <v>126</v>
      </c>
      <c r="D1204" s="117">
        <v>3</v>
      </c>
      <c r="E1204" s="117">
        <v>15</v>
      </c>
      <c r="F1204" s="117">
        <v>8.23</v>
      </c>
      <c r="G1204" s="117">
        <v>10.07</v>
      </c>
    </row>
    <row r="1205" spans="1:7" x14ac:dyDescent="0.35">
      <c r="A1205" s="117" t="s">
        <v>9700</v>
      </c>
      <c r="B1205" s="117" t="s">
        <v>9701</v>
      </c>
      <c r="C1205" s="117" t="s">
        <v>126</v>
      </c>
      <c r="D1205" s="117">
        <v>2</v>
      </c>
      <c r="E1205" s="117">
        <v>60</v>
      </c>
      <c r="F1205" s="117">
        <v>8.23</v>
      </c>
      <c r="G1205" s="117">
        <v>10.07</v>
      </c>
    </row>
    <row r="1206" spans="1:7" x14ac:dyDescent="0.35">
      <c r="A1206" s="117" t="s">
        <v>9708</v>
      </c>
      <c r="B1206" s="117" t="s">
        <v>9709</v>
      </c>
      <c r="C1206" s="117" t="s">
        <v>122</v>
      </c>
      <c r="D1206" s="117">
        <v>2</v>
      </c>
      <c r="E1206" s="117">
        <v>35</v>
      </c>
      <c r="F1206" s="117">
        <v>7.54</v>
      </c>
      <c r="G1206" s="117">
        <v>10.18</v>
      </c>
    </row>
    <row r="1207" spans="1:7" x14ac:dyDescent="0.35">
      <c r="A1207" s="117" t="s">
        <v>9710</v>
      </c>
      <c r="B1207" s="117" t="s">
        <v>9711</v>
      </c>
      <c r="C1207" s="117" t="s">
        <v>122</v>
      </c>
      <c r="D1207" s="117">
        <v>2</v>
      </c>
      <c r="E1207" s="117">
        <v>20</v>
      </c>
      <c r="F1207" s="117">
        <v>7.54</v>
      </c>
      <c r="G1207" s="117">
        <v>10.18</v>
      </c>
    </row>
    <row r="1208" spans="1:7" x14ac:dyDescent="0.35">
      <c r="A1208" s="117" t="s">
        <v>9712</v>
      </c>
      <c r="B1208" s="117" t="s">
        <v>9713</v>
      </c>
      <c r="C1208" s="117" t="s">
        <v>122</v>
      </c>
      <c r="D1208" s="117">
        <v>2</v>
      </c>
      <c r="E1208" s="117">
        <v>16</v>
      </c>
      <c r="F1208" s="117">
        <v>7.54</v>
      </c>
      <c r="G1208" s="117">
        <v>10.18</v>
      </c>
    </row>
    <row r="1209" spans="1:7" x14ac:dyDescent="0.35">
      <c r="A1209" s="117" t="s">
        <v>9714</v>
      </c>
      <c r="B1209" s="117" t="s">
        <v>9715</v>
      </c>
      <c r="C1209" s="117" t="s">
        <v>122</v>
      </c>
      <c r="D1209" s="117">
        <v>1</v>
      </c>
      <c r="E1209" s="117">
        <v>10</v>
      </c>
      <c r="F1209" s="117">
        <v>7.54</v>
      </c>
      <c r="G1209" s="117">
        <v>10.18</v>
      </c>
    </row>
    <row r="1210" spans="1:7" x14ac:dyDescent="0.35">
      <c r="A1210" s="117" t="s">
        <v>9718</v>
      </c>
      <c r="B1210" s="117" t="s">
        <v>9719</v>
      </c>
      <c r="C1210" s="117" t="s">
        <v>122</v>
      </c>
      <c r="D1210" s="117">
        <v>2</v>
      </c>
      <c r="E1210" s="117">
        <v>20</v>
      </c>
      <c r="F1210" s="117">
        <v>7.54</v>
      </c>
      <c r="G1210" s="117">
        <v>10.18</v>
      </c>
    </row>
    <row r="1211" spans="1:7" x14ac:dyDescent="0.35">
      <c r="A1211" s="117" t="s">
        <v>9720</v>
      </c>
      <c r="B1211" s="117" t="s">
        <v>9721</v>
      </c>
      <c r="C1211" s="117" t="s">
        <v>122</v>
      </c>
      <c r="D1211" s="117">
        <v>2</v>
      </c>
      <c r="E1211" s="117">
        <v>25</v>
      </c>
      <c r="F1211" s="117">
        <v>7.54</v>
      </c>
      <c r="G1211" s="117">
        <v>10.18</v>
      </c>
    </row>
    <row r="1212" spans="1:7" x14ac:dyDescent="0.35">
      <c r="A1212" s="117" t="s">
        <v>9722</v>
      </c>
      <c r="B1212" s="117" t="s">
        <v>9723</v>
      </c>
      <c r="C1212" s="117" t="s">
        <v>122</v>
      </c>
      <c r="D1212" s="117">
        <v>2</v>
      </c>
      <c r="E1212" s="117">
        <v>40</v>
      </c>
      <c r="F1212" s="117">
        <v>7.54</v>
      </c>
      <c r="G1212" s="117">
        <v>10.18</v>
      </c>
    </row>
    <row r="1213" spans="1:7" x14ac:dyDescent="0.35">
      <c r="A1213" s="117" t="s">
        <v>9726</v>
      </c>
      <c r="B1213" s="117" t="s">
        <v>9727</v>
      </c>
      <c r="C1213" s="117" t="s">
        <v>122</v>
      </c>
      <c r="D1213" s="117">
        <v>2</v>
      </c>
      <c r="E1213" s="117">
        <v>80</v>
      </c>
      <c r="F1213" s="117">
        <v>7.54</v>
      </c>
      <c r="G1213" s="117">
        <v>10.18</v>
      </c>
    </row>
    <row r="1214" spans="1:7" x14ac:dyDescent="0.35">
      <c r="A1214" s="117" t="s">
        <v>9728</v>
      </c>
      <c r="B1214" s="117" t="s">
        <v>9729</v>
      </c>
      <c r="C1214" s="117" t="s">
        <v>122</v>
      </c>
      <c r="D1214" s="117">
        <v>3</v>
      </c>
      <c r="E1214" s="117">
        <v>36</v>
      </c>
      <c r="F1214" s="117">
        <v>7.54</v>
      </c>
      <c r="G1214" s="117">
        <v>10.18</v>
      </c>
    </row>
    <row r="1215" spans="1:7" x14ac:dyDescent="0.35">
      <c r="A1215" s="117" t="s">
        <v>9730</v>
      </c>
      <c r="B1215" s="117" t="s">
        <v>9731</v>
      </c>
      <c r="C1215" s="117" t="s">
        <v>122</v>
      </c>
      <c r="D1215" s="117">
        <v>3</v>
      </c>
      <c r="E1215" s="117">
        <v>30</v>
      </c>
      <c r="F1215" s="117">
        <v>7.54</v>
      </c>
      <c r="G1215" s="117">
        <v>10.18</v>
      </c>
    </row>
    <row r="1216" spans="1:7" x14ac:dyDescent="0.35">
      <c r="A1216" s="117" t="s">
        <v>9732</v>
      </c>
      <c r="B1216" s="117" t="s">
        <v>9733</v>
      </c>
      <c r="C1216" s="117" t="s">
        <v>122</v>
      </c>
      <c r="D1216" s="117">
        <v>3</v>
      </c>
      <c r="E1216" s="117">
        <v>20</v>
      </c>
      <c r="F1216" s="117">
        <v>7.54</v>
      </c>
      <c r="G1216" s="117">
        <v>10.18</v>
      </c>
    </row>
    <row r="1217" spans="1:7" x14ac:dyDescent="0.35">
      <c r="A1217" s="117" t="s">
        <v>9734</v>
      </c>
      <c r="B1217" s="117" t="s">
        <v>9735</v>
      </c>
      <c r="C1217" s="117" t="s">
        <v>122</v>
      </c>
      <c r="D1217" s="117">
        <v>3</v>
      </c>
      <c r="E1217" s="117">
        <v>40</v>
      </c>
      <c r="F1217" s="117">
        <v>7.54</v>
      </c>
      <c r="G1217" s="117">
        <v>10.18</v>
      </c>
    </row>
    <row r="1218" spans="1:7" x14ac:dyDescent="0.35">
      <c r="A1218" s="117" t="s">
        <v>9738</v>
      </c>
      <c r="B1218" s="117" t="s">
        <v>9739</v>
      </c>
      <c r="C1218" s="117" t="s">
        <v>122</v>
      </c>
      <c r="D1218" s="117">
        <v>2</v>
      </c>
      <c r="E1218" s="117">
        <v>20</v>
      </c>
      <c r="F1218" s="117">
        <v>7.54</v>
      </c>
      <c r="G1218" s="117">
        <v>10.18</v>
      </c>
    </row>
    <row r="1219" spans="1:7" x14ac:dyDescent="0.35">
      <c r="A1219" s="117" t="s">
        <v>9740</v>
      </c>
      <c r="B1219" s="117" t="s">
        <v>9741</v>
      </c>
      <c r="C1219" s="117" t="s">
        <v>122</v>
      </c>
      <c r="D1219" s="117">
        <v>2</v>
      </c>
      <c r="E1219" s="117">
        <v>16</v>
      </c>
      <c r="F1219" s="117">
        <v>7.54</v>
      </c>
      <c r="G1219" s="117">
        <v>10.18</v>
      </c>
    </row>
    <row r="1220" spans="1:7" x14ac:dyDescent="0.35">
      <c r="A1220" s="117" t="s">
        <v>9742</v>
      </c>
      <c r="B1220" s="117" t="s">
        <v>9743</v>
      </c>
      <c r="C1220" s="117" t="s">
        <v>122</v>
      </c>
      <c r="D1220" s="117">
        <v>2</v>
      </c>
      <c r="E1220" s="117">
        <v>16</v>
      </c>
      <c r="F1220" s="117">
        <v>7.54</v>
      </c>
      <c r="G1220" s="117">
        <v>10.18</v>
      </c>
    </row>
    <row r="1221" spans="1:7" x14ac:dyDescent="0.35">
      <c r="A1221" s="117" t="s">
        <v>9744</v>
      </c>
      <c r="B1221" s="117" t="s">
        <v>9745</v>
      </c>
      <c r="C1221" s="117" t="s">
        <v>122</v>
      </c>
      <c r="D1221" s="117">
        <v>2</v>
      </c>
      <c r="E1221" s="117">
        <v>16</v>
      </c>
      <c r="F1221" s="117">
        <v>7.54</v>
      </c>
      <c r="G1221" s="117">
        <v>10.18</v>
      </c>
    </row>
    <row r="1222" spans="1:7" x14ac:dyDescent="0.35">
      <c r="A1222" s="117" t="s">
        <v>9746</v>
      </c>
      <c r="B1222" s="117" t="s">
        <v>9747</v>
      </c>
      <c r="C1222" s="117" t="s">
        <v>122</v>
      </c>
      <c r="D1222" s="117">
        <v>2</v>
      </c>
      <c r="E1222" s="117">
        <v>16</v>
      </c>
      <c r="F1222" s="117">
        <v>7.54</v>
      </c>
      <c r="G1222" s="117">
        <v>10.18</v>
      </c>
    </row>
    <row r="1223" spans="1:7" x14ac:dyDescent="0.35">
      <c r="A1223" s="117" t="s">
        <v>9748</v>
      </c>
      <c r="B1223" s="117" t="s">
        <v>9749</v>
      </c>
      <c r="C1223" s="117" t="s">
        <v>122</v>
      </c>
      <c r="D1223" s="117">
        <v>2</v>
      </c>
      <c r="E1223" s="117">
        <v>16</v>
      </c>
      <c r="F1223" s="117">
        <v>7.54</v>
      </c>
      <c r="G1223" s="117">
        <v>10.18</v>
      </c>
    </row>
    <row r="1224" spans="1:7" x14ac:dyDescent="0.35">
      <c r="A1224" s="117" t="s">
        <v>9750</v>
      </c>
      <c r="B1224" s="117" t="s">
        <v>9751</v>
      </c>
      <c r="C1224" s="117" t="s">
        <v>122</v>
      </c>
      <c r="D1224" s="117">
        <v>2</v>
      </c>
      <c r="E1224" s="117">
        <v>16</v>
      </c>
      <c r="F1224" s="117">
        <v>7.54</v>
      </c>
      <c r="G1224" s="117">
        <v>10.18</v>
      </c>
    </row>
    <row r="1225" spans="1:7" x14ac:dyDescent="0.35">
      <c r="A1225" s="117" t="s">
        <v>9752</v>
      </c>
      <c r="B1225" s="117" t="s">
        <v>9753</v>
      </c>
      <c r="C1225" s="117" t="s">
        <v>122</v>
      </c>
      <c r="D1225" s="117">
        <v>2</v>
      </c>
      <c r="E1225" s="117">
        <v>60</v>
      </c>
      <c r="F1225" s="117">
        <v>7.54</v>
      </c>
      <c r="G1225" s="117">
        <v>10.18</v>
      </c>
    </row>
    <row r="1226" spans="1:7" x14ac:dyDescent="0.35">
      <c r="A1226" s="117" t="s">
        <v>9754</v>
      </c>
      <c r="B1226" s="117" t="s">
        <v>9755</v>
      </c>
      <c r="C1226" s="117" t="s">
        <v>122</v>
      </c>
      <c r="D1226" s="117">
        <v>2</v>
      </c>
      <c r="E1226" s="117">
        <v>25</v>
      </c>
      <c r="F1226" s="117">
        <v>7.54</v>
      </c>
      <c r="G1226" s="117">
        <v>10.18</v>
      </c>
    </row>
    <row r="1227" spans="1:7" x14ac:dyDescent="0.35">
      <c r="A1227" s="117" t="s">
        <v>9758</v>
      </c>
      <c r="B1227" s="117" t="s">
        <v>9759</v>
      </c>
      <c r="C1227" s="117" t="s">
        <v>122</v>
      </c>
      <c r="D1227" s="117">
        <v>2</v>
      </c>
      <c r="E1227" s="117">
        <v>20</v>
      </c>
      <c r="F1227" s="117">
        <v>7.54</v>
      </c>
      <c r="G1227" s="117">
        <v>10.18</v>
      </c>
    </row>
    <row r="1228" spans="1:7" x14ac:dyDescent="0.35">
      <c r="A1228" s="117" t="s">
        <v>9760</v>
      </c>
      <c r="B1228" s="117" t="s">
        <v>9761</v>
      </c>
      <c r="C1228" s="117" t="s">
        <v>122</v>
      </c>
      <c r="D1228" s="117">
        <v>2</v>
      </c>
      <c r="E1228" s="117">
        <v>15</v>
      </c>
      <c r="F1228" s="117">
        <v>7.54</v>
      </c>
      <c r="G1228" s="117">
        <v>10.18</v>
      </c>
    </row>
    <row r="1229" spans="1:7" x14ac:dyDescent="0.35">
      <c r="A1229" s="117" t="s">
        <v>9772</v>
      </c>
      <c r="B1229" s="117" t="s">
        <v>9773</v>
      </c>
      <c r="C1229" s="117" t="s">
        <v>121</v>
      </c>
      <c r="D1229" s="117">
        <v>2</v>
      </c>
      <c r="E1229" s="117">
        <v>40</v>
      </c>
      <c r="F1229" s="117">
        <v>8.2899999999999991</v>
      </c>
      <c r="G1229" s="117">
        <v>9.4600000000000009</v>
      </c>
    </row>
    <row r="1230" spans="1:7" x14ac:dyDescent="0.35">
      <c r="A1230" s="117" t="s">
        <v>9774</v>
      </c>
      <c r="B1230" s="117" t="s">
        <v>9775</v>
      </c>
      <c r="C1230" s="117" t="s">
        <v>121</v>
      </c>
      <c r="D1230" s="117">
        <v>1</v>
      </c>
      <c r="E1230" s="117">
        <v>30</v>
      </c>
      <c r="F1230" s="117">
        <v>8.2899999999999991</v>
      </c>
      <c r="G1230" s="117">
        <v>9.4600000000000009</v>
      </c>
    </row>
    <row r="1231" spans="1:7" x14ac:dyDescent="0.35">
      <c r="A1231" s="117" t="s">
        <v>9776</v>
      </c>
      <c r="B1231" s="117" t="s">
        <v>9777</v>
      </c>
      <c r="C1231" s="117" t="s">
        <v>121</v>
      </c>
      <c r="D1231" s="117">
        <v>2</v>
      </c>
      <c r="E1231" s="117">
        <v>45</v>
      </c>
      <c r="F1231" s="117">
        <v>8.2899999999999991</v>
      </c>
      <c r="G1231" s="117">
        <v>9.4600000000000009</v>
      </c>
    </row>
    <row r="1232" spans="1:7" x14ac:dyDescent="0.35">
      <c r="A1232" s="117" t="s">
        <v>9778</v>
      </c>
      <c r="B1232" s="117" t="s">
        <v>9779</v>
      </c>
      <c r="C1232" s="117" t="s">
        <v>121</v>
      </c>
      <c r="D1232" s="117">
        <v>1</v>
      </c>
      <c r="E1232" s="117">
        <v>35</v>
      </c>
      <c r="F1232" s="117">
        <v>8.2899999999999991</v>
      </c>
      <c r="G1232" s="117">
        <v>9.4600000000000009</v>
      </c>
    </row>
    <row r="1233" spans="1:7" x14ac:dyDescent="0.35">
      <c r="A1233" s="117" t="s">
        <v>9780</v>
      </c>
      <c r="B1233" s="117" t="s">
        <v>9781</v>
      </c>
      <c r="C1233" s="117" t="s">
        <v>121</v>
      </c>
      <c r="D1233" s="117">
        <v>2</v>
      </c>
      <c r="E1233" s="117">
        <v>40</v>
      </c>
      <c r="F1233" s="117">
        <v>8.2899999999999991</v>
      </c>
      <c r="G1233" s="117">
        <v>9.4600000000000009</v>
      </c>
    </row>
    <row r="1234" spans="1:7" x14ac:dyDescent="0.35">
      <c r="A1234" s="117" t="s">
        <v>9782</v>
      </c>
      <c r="B1234" s="117" t="s">
        <v>9783</v>
      </c>
      <c r="C1234" s="117" t="s">
        <v>121</v>
      </c>
      <c r="D1234" s="117">
        <v>2</v>
      </c>
      <c r="E1234" s="117">
        <v>60</v>
      </c>
      <c r="F1234" s="117">
        <v>8.2899999999999991</v>
      </c>
      <c r="G1234" s="117">
        <v>9.4600000000000009</v>
      </c>
    </row>
    <row r="1235" spans="1:7" x14ac:dyDescent="0.35">
      <c r="A1235" s="117" t="s">
        <v>9784</v>
      </c>
      <c r="B1235" s="117" t="s">
        <v>9785</v>
      </c>
      <c r="C1235" s="117" t="s">
        <v>121</v>
      </c>
      <c r="D1235" s="117">
        <v>2</v>
      </c>
      <c r="E1235" s="117">
        <v>56</v>
      </c>
      <c r="F1235" s="117">
        <v>8.2899999999999991</v>
      </c>
      <c r="G1235" s="117">
        <v>9.4600000000000009</v>
      </c>
    </row>
    <row r="1236" spans="1:7" x14ac:dyDescent="0.35">
      <c r="A1236" s="117" t="s">
        <v>9790</v>
      </c>
      <c r="B1236" s="117" t="s">
        <v>9791</v>
      </c>
      <c r="C1236" s="117" t="s">
        <v>121</v>
      </c>
      <c r="D1236" s="117">
        <v>2</v>
      </c>
      <c r="E1236" s="117">
        <v>80</v>
      </c>
      <c r="F1236" s="117">
        <v>8.2899999999999991</v>
      </c>
      <c r="G1236" s="117">
        <v>9.4600000000000009</v>
      </c>
    </row>
    <row r="1237" spans="1:7" x14ac:dyDescent="0.35">
      <c r="A1237" s="117" t="s">
        <v>9792</v>
      </c>
      <c r="B1237" s="117" t="s">
        <v>9793</v>
      </c>
      <c r="C1237" s="117" t="s">
        <v>121</v>
      </c>
      <c r="D1237" s="117">
        <v>2</v>
      </c>
      <c r="E1237" s="117">
        <v>30</v>
      </c>
      <c r="F1237" s="117">
        <v>8.2899999999999991</v>
      </c>
      <c r="G1237" s="117">
        <v>9.4600000000000009</v>
      </c>
    </row>
    <row r="1238" spans="1:7" x14ac:dyDescent="0.35">
      <c r="A1238" s="117" t="s">
        <v>9794</v>
      </c>
      <c r="B1238" s="117" t="s">
        <v>9795</v>
      </c>
      <c r="C1238" s="117" t="s">
        <v>121</v>
      </c>
      <c r="D1238" s="117">
        <v>2</v>
      </c>
      <c r="E1238" s="117">
        <v>40</v>
      </c>
      <c r="F1238" s="117">
        <v>8.2899999999999991</v>
      </c>
      <c r="G1238" s="117">
        <v>9.4600000000000009</v>
      </c>
    </row>
    <row r="1239" spans="1:7" x14ac:dyDescent="0.35">
      <c r="A1239" s="117" t="s">
        <v>9796</v>
      </c>
      <c r="B1239" s="117" t="s">
        <v>9797</v>
      </c>
      <c r="C1239" s="117" t="s">
        <v>121</v>
      </c>
      <c r="D1239" s="117">
        <v>2</v>
      </c>
      <c r="E1239" s="117">
        <v>30</v>
      </c>
      <c r="F1239" s="117">
        <v>8.2899999999999991</v>
      </c>
      <c r="G1239" s="117">
        <v>9.4600000000000009</v>
      </c>
    </row>
    <row r="1240" spans="1:7" x14ac:dyDescent="0.35">
      <c r="A1240" s="117" t="s">
        <v>9798</v>
      </c>
      <c r="B1240" s="117" t="s">
        <v>9799</v>
      </c>
      <c r="C1240" s="117" t="s">
        <v>121</v>
      </c>
      <c r="D1240" s="117">
        <v>2</v>
      </c>
      <c r="E1240" s="117">
        <v>40</v>
      </c>
      <c r="F1240" s="117">
        <v>8.2899999999999991</v>
      </c>
      <c r="G1240" s="117">
        <v>9.4600000000000009</v>
      </c>
    </row>
    <row r="1241" spans="1:7" x14ac:dyDescent="0.35">
      <c r="A1241" s="117" t="s">
        <v>9800</v>
      </c>
      <c r="B1241" s="117" t="s">
        <v>9801</v>
      </c>
      <c r="C1241" s="117" t="s">
        <v>121</v>
      </c>
      <c r="D1241" s="117">
        <v>2</v>
      </c>
      <c r="E1241" s="117">
        <v>50</v>
      </c>
      <c r="F1241" s="117">
        <v>8.2899999999999991</v>
      </c>
      <c r="G1241" s="117">
        <v>9.4600000000000009</v>
      </c>
    </row>
    <row r="1242" spans="1:7" x14ac:dyDescent="0.35">
      <c r="A1242" s="117" t="s">
        <v>9802</v>
      </c>
      <c r="B1242" s="117" t="s">
        <v>9803</v>
      </c>
      <c r="C1242" s="117" t="s">
        <v>121</v>
      </c>
      <c r="D1242" s="117">
        <v>2</v>
      </c>
      <c r="E1242" s="117">
        <v>70</v>
      </c>
      <c r="F1242" s="117">
        <v>8.2899999999999991</v>
      </c>
      <c r="G1242" s="117">
        <v>9.4600000000000009</v>
      </c>
    </row>
    <row r="1243" spans="1:7" x14ac:dyDescent="0.35">
      <c r="A1243" s="117" t="s">
        <v>9804</v>
      </c>
      <c r="B1243" s="117" t="s">
        <v>9805</v>
      </c>
      <c r="C1243" s="117" t="s">
        <v>121</v>
      </c>
      <c r="D1243" s="117">
        <v>2</v>
      </c>
      <c r="E1243" s="117">
        <v>60</v>
      </c>
      <c r="F1243" s="117">
        <v>8.2899999999999991</v>
      </c>
      <c r="G1243" s="117">
        <v>9.4600000000000009</v>
      </c>
    </row>
    <row r="1244" spans="1:7" x14ac:dyDescent="0.35">
      <c r="A1244" s="117" t="s">
        <v>9806</v>
      </c>
      <c r="B1244" s="117" t="s">
        <v>9807</v>
      </c>
      <c r="C1244" s="117" t="s">
        <v>121</v>
      </c>
      <c r="D1244" s="117">
        <v>2</v>
      </c>
      <c r="E1244" s="117">
        <v>60</v>
      </c>
      <c r="F1244" s="117">
        <v>8.2899999999999991</v>
      </c>
      <c r="G1244" s="117">
        <v>9.4600000000000009</v>
      </c>
    </row>
    <row r="1245" spans="1:7" x14ac:dyDescent="0.35">
      <c r="A1245" s="117" t="s">
        <v>9808</v>
      </c>
      <c r="B1245" s="117" t="s">
        <v>9809</v>
      </c>
      <c r="C1245" s="117" t="s">
        <v>121</v>
      </c>
      <c r="D1245" s="117">
        <v>2</v>
      </c>
      <c r="E1245" s="117">
        <v>30</v>
      </c>
      <c r="F1245" s="117">
        <v>8.2899999999999991</v>
      </c>
      <c r="G1245" s="117">
        <v>9.4600000000000009</v>
      </c>
    </row>
    <row r="1246" spans="1:7" x14ac:dyDescent="0.35">
      <c r="A1246" s="117" t="s">
        <v>9812</v>
      </c>
      <c r="B1246" s="117" t="s">
        <v>9813</v>
      </c>
      <c r="C1246" s="117" t="s">
        <v>121</v>
      </c>
      <c r="D1246" s="117">
        <v>2</v>
      </c>
      <c r="E1246" s="117">
        <v>50</v>
      </c>
      <c r="F1246" s="117">
        <v>8.2899999999999991</v>
      </c>
      <c r="G1246" s="117">
        <v>9.4600000000000009</v>
      </c>
    </row>
    <row r="1247" spans="1:7" x14ac:dyDescent="0.35">
      <c r="A1247" s="117" t="s">
        <v>9814</v>
      </c>
      <c r="B1247" s="117" t="s">
        <v>9815</v>
      </c>
      <c r="C1247" s="117" t="s">
        <v>121</v>
      </c>
      <c r="D1247" s="117">
        <v>1</v>
      </c>
      <c r="E1247" s="117">
        <v>20</v>
      </c>
      <c r="F1247" s="117">
        <v>8.2899999999999991</v>
      </c>
      <c r="G1247" s="117">
        <v>9.4600000000000009</v>
      </c>
    </row>
    <row r="1248" spans="1:7" x14ac:dyDescent="0.35">
      <c r="A1248" s="117" t="s">
        <v>9816</v>
      </c>
      <c r="B1248" s="117" t="s">
        <v>9817</v>
      </c>
      <c r="C1248" s="117" t="s">
        <v>121</v>
      </c>
      <c r="D1248" s="117">
        <v>3</v>
      </c>
      <c r="E1248" s="117">
        <v>20</v>
      </c>
      <c r="F1248" s="117">
        <v>8.2899999999999991</v>
      </c>
      <c r="G1248" s="117">
        <v>9.4600000000000009</v>
      </c>
    </row>
    <row r="1249" spans="1:7" x14ac:dyDescent="0.35">
      <c r="A1249" s="117" t="s">
        <v>9818</v>
      </c>
      <c r="B1249" s="117" t="s">
        <v>9819</v>
      </c>
      <c r="C1249" s="117" t="s">
        <v>121</v>
      </c>
      <c r="D1249" s="117">
        <v>2</v>
      </c>
      <c r="E1249" s="117">
        <v>20</v>
      </c>
      <c r="F1249" s="117">
        <v>8.2899999999999991</v>
      </c>
      <c r="G1249" s="117">
        <v>9.4600000000000009</v>
      </c>
    </row>
    <row r="1250" spans="1:7" x14ac:dyDescent="0.35">
      <c r="A1250" s="117" t="s">
        <v>9828</v>
      </c>
      <c r="B1250" s="117" t="s">
        <v>9829</v>
      </c>
      <c r="C1250" s="117" t="s">
        <v>121</v>
      </c>
      <c r="D1250" s="117">
        <v>2</v>
      </c>
      <c r="E1250" s="117">
        <v>30</v>
      </c>
      <c r="F1250" s="117">
        <v>8.2899999999999991</v>
      </c>
      <c r="G1250" s="117">
        <v>9.4600000000000009</v>
      </c>
    </row>
    <row r="1251" spans="1:7" x14ac:dyDescent="0.35">
      <c r="A1251" s="117" t="s">
        <v>9830</v>
      </c>
      <c r="B1251" s="117" t="s">
        <v>9831</v>
      </c>
      <c r="C1251" s="117" t="s">
        <v>121</v>
      </c>
      <c r="D1251" s="117">
        <v>2</v>
      </c>
      <c r="E1251" s="117">
        <v>50</v>
      </c>
      <c r="F1251" s="117">
        <v>8.2899999999999991</v>
      </c>
      <c r="G1251" s="117">
        <v>9.4600000000000009</v>
      </c>
    </row>
    <row r="1252" spans="1:7" x14ac:dyDescent="0.35">
      <c r="A1252" s="117" t="s">
        <v>9834</v>
      </c>
      <c r="B1252" s="117" t="s">
        <v>9835</v>
      </c>
      <c r="C1252" s="117" t="s">
        <v>121</v>
      </c>
      <c r="D1252" s="117">
        <v>2</v>
      </c>
      <c r="E1252" s="117">
        <v>50</v>
      </c>
      <c r="F1252" s="117">
        <v>8.2899999999999991</v>
      </c>
      <c r="G1252" s="117">
        <v>9.4600000000000009</v>
      </c>
    </row>
    <row r="1253" spans="1:7" x14ac:dyDescent="0.35">
      <c r="A1253" s="117" t="s">
        <v>9836</v>
      </c>
      <c r="B1253" s="117" t="s">
        <v>9837</v>
      </c>
      <c r="C1253" s="117" t="s">
        <v>121</v>
      </c>
      <c r="D1253" s="117">
        <v>2</v>
      </c>
      <c r="E1253" s="117">
        <v>40</v>
      </c>
      <c r="F1253" s="117">
        <v>8.2899999999999991</v>
      </c>
      <c r="G1253" s="117">
        <v>9.4600000000000009</v>
      </c>
    </row>
    <row r="1254" spans="1:7" x14ac:dyDescent="0.35">
      <c r="A1254" s="117" t="s">
        <v>9838</v>
      </c>
      <c r="B1254" s="117" t="s">
        <v>9839</v>
      </c>
      <c r="C1254" s="117" t="s">
        <v>121</v>
      </c>
      <c r="D1254" s="117">
        <v>2</v>
      </c>
      <c r="E1254" s="117">
        <v>40</v>
      </c>
      <c r="F1254" s="117">
        <v>8.2899999999999991</v>
      </c>
      <c r="G1254" s="117">
        <v>9.4600000000000009</v>
      </c>
    </row>
    <row r="1255" spans="1:7" x14ac:dyDescent="0.35">
      <c r="A1255" s="117" t="s">
        <v>9840</v>
      </c>
      <c r="B1255" s="117" t="s">
        <v>9841</v>
      </c>
      <c r="C1255" s="117" t="s">
        <v>121</v>
      </c>
      <c r="D1255" s="117">
        <v>2</v>
      </c>
      <c r="E1255" s="117">
        <v>48</v>
      </c>
      <c r="F1255" s="117">
        <v>8.2899999999999991</v>
      </c>
      <c r="G1255" s="117">
        <v>9.4600000000000009</v>
      </c>
    </row>
    <row r="1256" spans="1:7" x14ac:dyDescent="0.35">
      <c r="A1256" s="117" t="s">
        <v>9842</v>
      </c>
      <c r="B1256" s="117" t="s">
        <v>9843</v>
      </c>
      <c r="C1256" s="117" t="s">
        <v>121</v>
      </c>
      <c r="D1256" s="117">
        <v>2</v>
      </c>
      <c r="E1256" s="117">
        <v>80</v>
      </c>
      <c r="F1256" s="117">
        <v>8.2899999999999991</v>
      </c>
      <c r="G1256" s="117">
        <v>9.4600000000000009</v>
      </c>
    </row>
    <row r="1257" spans="1:7" x14ac:dyDescent="0.35">
      <c r="A1257" s="117" t="s">
        <v>9846</v>
      </c>
      <c r="B1257" s="117" t="s">
        <v>9847</v>
      </c>
      <c r="C1257" s="117" t="s">
        <v>121</v>
      </c>
      <c r="D1257" s="117">
        <v>2</v>
      </c>
      <c r="E1257" s="117">
        <v>40</v>
      </c>
      <c r="F1257" s="117">
        <v>8.2899999999999991</v>
      </c>
      <c r="G1257" s="117">
        <v>9.4600000000000009</v>
      </c>
    </row>
    <row r="1258" spans="1:7" x14ac:dyDescent="0.35">
      <c r="A1258" s="117" t="s">
        <v>9848</v>
      </c>
      <c r="B1258" s="117" t="s">
        <v>9849</v>
      </c>
      <c r="C1258" s="117" t="s">
        <v>121</v>
      </c>
      <c r="D1258" s="117">
        <v>2</v>
      </c>
      <c r="E1258" s="117">
        <v>30</v>
      </c>
      <c r="F1258" s="117">
        <v>8.2899999999999991</v>
      </c>
      <c r="G1258" s="117">
        <v>9.4600000000000009</v>
      </c>
    </row>
    <row r="1259" spans="1:7" x14ac:dyDescent="0.35">
      <c r="A1259" s="117" t="s">
        <v>9852</v>
      </c>
      <c r="B1259" s="117" t="s">
        <v>9853</v>
      </c>
      <c r="C1259" s="117" t="s">
        <v>121</v>
      </c>
      <c r="D1259" s="117">
        <v>2</v>
      </c>
      <c r="E1259" s="117">
        <v>80</v>
      </c>
      <c r="F1259" s="117">
        <v>8.2899999999999991</v>
      </c>
      <c r="G1259" s="117">
        <v>9.4600000000000009</v>
      </c>
    </row>
    <row r="1260" spans="1:7" x14ac:dyDescent="0.35">
      <c r="A1260" s="117" t="s">
        <v>9854</v>
      </c>
      <c r="B1260" s="117" t="s">
        <v>9855</v>
      </c>
      <c r="C1260" s="117" t="s">
        <v>121</v>
      </c>
      <c r="D1260" s="117">
        <v>2</v>
      </c>
      <c r="E1260" s="117">
        <v>16</v>
      </c>
      <c r="F1260" s="117">
        <v>8.2899999999999991</v>
      </c>
      <c r="G1260" s="117">
        <v>9.4600000000000009</v>
      </c>
    </row>
    <row r="1261" spans="1:7" x14ac:dyDescent="0.35">
      <c r="A1261" s="117" t="s">
        <v>9856</v>
      </c>
      <c r="B1261" s="117" t="s">
        <v>9857</v>
      </c>
      <c r="C1261" s="117" t="s">
        <v>121</v>
      </c>
      <c r="D1261" s="117">
        <v>2</v>
      </c>
      <c r="E1261" s="117">
        <v>80</v>
      </c>
      <c r="F1261" s="117">
        <v>8.2899999999999991</v>
      </c>
      <c r="G1261" s="117">
        <v>9.4600000000000009</v>
      </c>
    </row>
    <row r="1262" spans="1:7" x14ac:dyDescent="0.35">
      <c r="A1262" s="117" t="s">
        <v>9858</v>
      </c>
      <c r="B1262" s="117" t="s">
        <v>9859</v>
      </c>
      <c r="C1262" s="117" t="s">
        <v>121</v>
      </c>
      <c r="D1262" s="117">
        <v>2</v>
      </c>
      <c r="E1262" s="117">
        <v>50</v>
      </c>
      <c r="F1262" s="117">
        <v>8.2899999999999991</v>
      </c>
      <c r="G1262" s="117">
        <v>9.4600000000000009</v>
      </c>
    </row>
    <row r="1263" spans="1:7" x14ac:dyDescent="0.35">
      <c r="A1263" s="117" t="s">
        <v>9860</v>
      </c>
      <c r="B1263" s="117" t="s">
        <v>9861</v>
      </c>
      <c r="C1263" s="117" t="s">
        <v>121</v>
      </c>
      <c r="D1263" s="117">
        <v>2</v>
      </c>
      <c r="E1263" s="117">
        <v>80</v>
      </c>
      <c r="F1263" s="117">
        <v>8.2899999999999991</v>
      </c>
      <c r="G1263" s="117">
        <v>9.4600000000000009</v>
      </c>
    </row>
    <row r="1264" spans="1:7" x14ac:dyDescent="0.35">
      <c r="A1264" s="117" t="s">
        <v>9864</v>
      </c>
      <c r="B1264" s="117" t="s">
        <v>9865</v>
      </c>
      <c r="C1264" s="117" t="s">
        <v>121</v>
      </c>
      <c r="D1264" s="117">
        <v>2</v>
      </c>
      <c r="E1264" s="117">
        <v>60</v>
      </c>
      <c r="F1264" s="117">
        <v>8.2899999999999991</v>
      </c>
      <c r="G1264" s="117">
        <v>9.4600000000000009</v>
      </c>
    </row>
    <row r="1265" spans="1:7" x14ac:dyDescent="0.35">
      <c r="A1265" s="117" t="s">
        <v>9868</v>
      </c>
      <c r="B1265" s="117" t="s">
        <v>9869</v>
      </c>
      <c r="C1265" s="117" t="s">
        <v>121</v>
      </c>
      <c r="D1265" s="117">
        <v>2</v>
      </c>
      <c r="E1265" s="117">
        <v>40</v>
      </c>
      <c r="F1265" s="117">
        <v>8.2899999999999991</v>
      </c>
      <c r="G1265" s="117">
        <v>9.4600000000000009</v>
      </c>
    </row>
    <row r="1266" spans="1:7" x14ac:dyDescent="0.35">
      <c r="A1266" s="117" t="s">
        <v>9878</v>
      </c>
      <c r="B1266" s="117" t="s">
        <v>9879</v>
      </c>
      <c r="C1266" s="117" t="s">
        <v>121</v>
      </c>
      <c r="D1266" s="117">
        <v>2</v>
      </c>
      <c r="E1266" s="117">
        <v>60</v>
      </c>
      <c r="F1266" s="117">
        <v>8.2899999999999991</v>
      </c>
      <c r="G1266" s="117">
        <v>9.4600000000000009</v>
      </c>
    </row>
    <row r="1267" spans="1:7" x14ac:dyDescent="0.35">
      <c r="A1267" s="117" t="s">
        <v>9880</v>
      </c>
      <c r="B1267" s="117" t="s">
        <v>9881</v>
      </c>
      <c r="C1267" s="117" t="s">
        <v>121</v>
      </c>
      <c r="D1267" s="117">
        <v>2</v>
      </c>
      <c r="E1267" s="117">
        <v>50</v>
      </c>
      <c r="F1267" s="117">
        <v>8.2899999999999991</v>
      </c>
      <c r="G1267" s="117">
        <v>9.4600000000000009</v>
      </c>
    </row>
    <row r="1268" spans="1:7" x14ac:dyDescent="0.35">
      <c r="A1268" s="117" t="s">
        <v>9882</v>
      </c>
      <c r="B1268" s="117" t="s">
        <v>9883</v>
      </c>
      <c r="C1268" s="117" t="s">
        <v>121</v>
      </c>
      <c r="D1268" s="117">
        <v>2</v>
      </c>
      <c r="E1268" s="117">
        <v>60</v>
      </c>
      <c r="F1268" s="117">
        <v>8.2899999999999991</v>
      </c>
      <c r="G1268" s="117">
        <v>9.4600000000000009</v>
      </c>
    </row>
    <row r="1269" spans="1:7" x14ac:dyDescent="0.35">
      <c r="A1269" s="117" t="s">
        <v>9884</v>
      </c>
      <c r="B1269" s="117" t="s">
        <v>9885</v>
      </c>
      <c r="C1269" s="117" t="s">
        <v>121</v>
      </c>
      <c r="D1269" s="117">
        <v>2</v>
      </c>
      <c r="E1269" s="117">
        <v>50</v>
      </c>
      <c r="F1269" s="117">
        <v>8.2899999999999991</v>
      </c>
      <c r="G1269" s="117">
        <v>9.4600000000000009</v>
      </c>
    </row>
    <row r="1270" spans="1:7" x14ac:dyDescent="0.35">
      <c r="A1270" s="117" t="s">
        <v>9886</v>
      </c>
      <c r="B1270" s="117" t="s">
        <v>9887</v>
      </c>
      <c r="C1270" s="117" t="s">
        <v>121</v>
      </c>
      <c r="D1270" s="117">
        <v>2</v>
      </c>
      <c r="E1270" s="117">
        <v>70</v>
      </c>
      <c r="F1270" s="117">
        <v>8.2899999999999991</v>
      </c>
      <c r="G1270" s="117">
        <v>9.4600000000000009</v>
      </c>
    </row>
    <row r="1271" spans="1:7" x14ac:dyDescent="0.35">
      <c r="A1271" s="117" t="s">
        <v>9888</v>
      </c>
      <c r="B1271" s="117" t="s">
        <v>9889</v>
      </c>
      <c r="C1271" s="117" t="s">
        <v>121</v>
      </c>
      <c r="D1271" s="117">
        <v>2</v>
      </c>
      <c r="E1271" s="117">
        <v>50</v>
      </c>
      <c r="F1271" s="117">
        <v>8.2899999999999991</v>
      </c>
      <c r="G1271" s="117">
        <v>9.4600000000000009</v>
      </c>
    </row>
    <row r="1272" spans="1:7" x14ac:dyDescent="0.35">
      <c r="A1272" s="117" t="s">
        <v>9890</v>
      </c>
      <c r="B1272" s="117" t="s">
        <v>9891</v>
      </c>
      <c r="C1272" s="117" t="s">
        <v>121</v>
      </c>
      <c r="D1272" s="117">
        <v>2</v>
      </c>
      <c r="E1272" s="117">
        <v>50</v>
      </c>
      <c r="F1272" s="117">
        <v>8.2899999999999991</v>
      </c>
      <c r="G1272" s="117">
        <v>9.4600000000000009</v>
      </c>
    </row>
    <row r="1273" spans="1:7" x14ac:dyDescent="0.35">
      <c r="A1273" s="117" t="s">
        <v>9892</v>
      </c>
      <c r="B1273" s="117" t="s">
        <v>9893</v>
      </c>
      <c r="C1273" s="117" t="s">
        <v>121</v>
      </c>
      <c r="D1273" s="117">
        <v>2</v>
      </c>
      <c r="E1273" s="117">
        <v>60</v>
      </c>
      <c r="F1273" s="117">
        <v>8.2899999999999991</v>
      </c>
      <c r="G1273" s="117">
        <v>9.4600000000000009</v>
      </c>
    </row>
    <row r="1274" spans="1:7" x14ac:dyDescent="0.35">
      <c r="A1274" s="117" t="s">
        <v>9898</v>
      </c>
      <c r="B1274" s="117" t="s">
        <v>9899</v>
      </c>
      <c r="C1274" s="117" t="s">
        <v>121</v>
      </c>
      <c r="D1274" s="117">
        <v>2</v>
      </c>
      <c r="E1274" s="117">
        <v>60</v>
      </c>
      <c r="F1274" s="117">
        <v>8.2899999999999991</v>
      </c>
      <c r="G1274" s="117">
        <v>9.4600000000000009</v>
      </c>
    </row>
    <row r="1275" spans="1:7" x14ac:dyDescent="0.35">
      <c r="A1275" s="117" t="s">
        <v>9900</v>
      </c>
      <c r="B1275" s="117" t="s">
        <v>9901</v>
      </c>
      <c r="C1275" s="117" t="s">
        <v>121</v>
      </c>
      <c r="D1275" s="117">
        <v>2</v>
      </c>
      <c r="E1275" s="117">
        <v>80</v>
      </c>
      <c r="F1275" s="117">
        <v>8.2899999999999991</v>
      </c>
      <c r="G1275" s="117">
        <v>9.4600000000000009</v>
      </c>
    </row>
    <row r="1276" spans="1:7" x14ac:dyDescent="0.35">
      <c r="A1276" s="117" t="s">
        <v>9902</v>
      </c>
      <c r="B1276" s="117" t="s">
        <v>9903</v>
      </c>
      <c r="C1276" s="117" t="s">
        <v>121</v>
      </c>
      <c r="D1276" s="117">
        <v>2</v>
      </c>
      <c r="E1276" s="117">
        <v>80</v>
      </c>
      <c r="F1276" s="117">
        <v>8.2899999999999991</v>
      </c>
      <c r="G1276" s="117">
        <v>9.4600000000000009</v>
      </c>
    </row>
    <row r="1277" spans="1:7" x14ac:dyDescent="0.35">
      <c r="A1277" s="117" t="s">
        <v>9904</v>
      </c>
      <c r="B1277" s="117" t="s">
        <v>9905</v>
      </c>
      <c r="C1277" s="117" t="s">
        <v>121</v>
      </c>
      <c r="D1277" s="117">
        <v>2</v>
      </c>
      <c r="E1277" s="117">
        <v>60</v>
      </c>
      <c r="F1277" s="117">
        <v>8.2899999999999991</v>
      </c>
      <c r="G1277" s="117">
        <v>9.4600000000000009</v>
      </c>
    </row>
    <row r="1278" spans="1:7" x14ac:dyDescent="0.35">
      <c r="A1278" s="117" t="s">
        <v>9906</v>
      </c>
      <c r="B1278" s="117" t="s">
        <v>9907</v>
      </c>
      <c r="C1278" s="117" t="s">
        <v>121</v>
      </c>
      <c r="D1278" s="117">
        <v>2</v>
      </c>
      <c r="E1278" s="117">
        <v>60</v>
      </c>
      <c r="F1278" s="117">
        <v>8.2899999999999991</v>
      </c>
      <c r="G1278" s="117">
        <v>9.4600000000000009</v>
      </c>
    </row>
    <row r="1279" spans="1:7" x14ac:dyDescent="0.35">
      <c r="A1279" s="117" t="s">
        <v>9912</v>
      </c>
      <c r="B1279" s="117" t="s">
        <v>9913</v>
      </c>
      <c r="C1279" s="117" t="s">
        <v>121</v>
      </c>
      <c r="D1279" s="117">
        <v>2</v>
      </c>
      <c r="E1279" s="117">
        <v>50</v>
      </c>
      <c r="F1279" s="117">
        <v>8.2899999999999991</v>
      </c>
      <c r="G1279" s="117">
        <v>9.4600000000000009</v>
      </c>
    </row>
    <row r="1280" spans="1:7" x14ac:dyDescent="0.35">
      <c r="A1280" s="117" t="s">
        <v>9916</v>
      </c>
      <c r="B1280" s="117" t="s">
        <v>9917</v>
      </c>
      <c r="C1280" s="117" t="s">
        <v>121</v>
      </c>
      <c r="D1280" s="117">
        <v>2</v>
      </c>
      <c r="E1280" s="117">
        <v>50</v>
      </c>
      <c r="F1280" s="117">
        <v>8.2899999999999991</v>
      </c>
      <c r="G1280" s="117">
        <v>9.4600000000000009</v>
      </c>
    </row>
    <row r="1281" spans="1:7" x14ac:dyDescent="0.35">
      <c r="A1281" s="117" t="s">
        <v>9918</v>
      </c>
      <c r="B1281" s="117" t="s">
        <v>9919</v>
      </c>
      <c r="C1281" s="117" t="s">
        <v>121</v>
      </c>
      <c r="D1281" s="117">
        <v>2</v>
      </c>
      <c r="E1281" s="117">
        <v>50</v>
      </c>
      <c r="F1281" s="117">
        <v>8.2899999999999991</v>
      </c>
      <c r="G1281" s="117">
        <v>9.4600000000000009</v>
      </c>
    </row>
    <row r="1282" spans="1:7" x14ac:dyDescent="0.35">
      <c r="A1282" s="117" t="s">
        <v>9922</v>
      </c>
      <c r="B1282" s="117" t="s">
        <v>9923</v>
      </c>
      <c r="C1282" s="117" t="s">
        <v>121</v>
      </c>
      <c r="D1282" s="117">
        <v>2</v>
      </c>
      <c r="E1282" s="117">
        <v>50</v>
      </c>
      <c r="F1282" s="117">
        <v>8.2899999999999991</v>
      </c>
      <c r="G1282" s="117">
        <v>9.4600000000000009</v>
      </c>
    </row>
    <row r="1283" spans="1:7" x14ac:dyDescent="0.35">
      <c r="A1283" s="117" t="s">
        <v>9956</v>
      </c>
      <c r="B1283" s="117" t="s">
        <v>9957</v>
      </c>
      <c r="C1283" s="117" t="s">
        <v>121</v>
      </c>
      <c r="D1283" s="117">
        <v>2</v>
      </c>
      <c r="E1283" s="117">
        <v>80</v>
      </c>
      <c r="F1283" s="117">
        <v>8.2899999999999991</v>
      </c>
      <c r="G1283" s="117">
        <v>9.4600000000000009</v>
      </c>
    </row>
    <row r="1284" spans="1:7" x14ac:dyDescent="0.35">
      <c r="A1284" s="117" t="s">
        <v>9958</v>
      </c>
      <c r="B1284" s="117" t="s">
        <v>9959</v>
      </c>
      <c r="C1284" s="117" t="s">
        <v>121</v>
      </c>
      <c r="D1284" s="117">
        <v>2</v>
      </c>
      <c r="E1284" s="117">
        <v>80</v>
      </c>
      <c r="F1284" s="117">
        <v>8.2899999999999991</v>
      </c>
      <c r="G1284" s="117">
        <v>9.4600000000000009</v>
      </c>
    </row>
    <row r="1285" spans="1:7" x14ac:dyDescent="0.35">
      <c r="A1285" s="117" t="s">
        <v>9964</v>
      </c>
      <c r="B1285" s="117" t="s">
        <v>9965</v>
      </c>
      <c r="C1285" s="117" t="s">
        <v>121</v>
      </c>
      <c r="D1285" s="117">
        <v>2</v>
      </c>
      <c r="E1285" s="117">
        <v>60</v>
      </c>
      <c r="F1285" s="117">
        <v>8.2899999999999991</v>
      </c>
      <c r="G1285" s="117">
        <v>9.4600000000000009</v>
      </c>
    </row>
    <row r="1286" spans="1:7" x14ac:dyDescent="0.35">
      <c r="A1286" s="117" t="s">
        <v>9966</v>
      </c>
      <c r="B1286" s="117" t="s">
        <v>9967</v>
      </c>
      <c r="C1286" s="117" t="s">
        <v>121</v>
      </c>
      <c r="D1286" s="117">
        <v>2</v>
      </c>
      <c r="E1286" s="117">
        <v>60</v>
      </c>
      <c r="F1286" s="117">
        <v>8.2899999999999991</v>
      </c>
      <c r="G1286" s="117">
        <v>9.4600000000000009</v>
      </c>
    </row>
    <row r="1287" spans="1:7" x14ac:dyDescent="0.35">
      <c r="A1287" s="117" t="s">
        <v>9982</v>
      </c>
      <c r="B1287" s="117" t="s">
        <v>9983</v>
      </c>
      <c r="C1287" s="117" t="s">
        <v>121</v>
      </c>
      <c r="D1287" s="117">
        <v>2</v>
      </c>
      <c r="E1287" s="117">
        <v>60</v>
      </c>
      <c r="F1287" s="117">
        <v>8.2899999999999991</v>
      </c>
      <c r="G1287" s="117">
        <v>9.4600000000000009</v>
      </c>
    </row>
    <row r="1288" spans="1:7" x14ac:dyDescent="0.35">
      <c r="A1288" s="117" t="s">
        <v>9990</v>
      </c>
      <c r="B1288" s="117" t="s">
        <v>9991</v>
      </c>
      <c r="C1288" s="117" t="s">
        <v>121</v>
      </c>
      <c r="D1288" s="117">
        <v>3</v>
      </c>
      <c r="E1288" s="117">
        <v>80</v>
      </c>
      <c r="F1288" s="117">
        <v>8.2899999999999991</v>
      </c>
      <c r="G1288" s="117">
        <v>9.4600000000000009</v>
      </c>
    </row>
    <row r="1289" spans="1:7" x14ac:dyDescent="0.35">
      <c r="A1289" s="117" t="s">
        <v>10014</v>
      </c>
      <c r="B1289" s="117" t="s">
        <v>10015</v>
      </c>
      <c r="C1289" s="117" t="s">
        <v>121</v>
      </c>
      <c r="D1289" s="117">
        <v>3</v>
      </c>
      <c r="E1289" s="117">
        <v>80</v>
      </c>
      <c r="F1289" s="117">
        <v>8.2899999999999991</v>
      </c>
      <c r="G1289" s="117">
        <v>9.4600000000000009</v>
      </c>
    </row>
    <row r="1290" spans="1:7" x14ac:dyDescent="0.35">
      <c r="A1290" s="117" t="s">
        <v>10016</v>
      </c>
      <c r="B1290" s="117" t="s">
        <v>10017</v>
      </c>
      <c r="C1290" s="117" t="s">
        <v>121</v>
      </c>
      <c r="D1290" s="117">
        <v>3</v>
      </c>
      <c r="E1290" s="117">
        <v>80</v>
      </c>
      <c r="F1290" s="117">
        <v>8.2899999999999991</v>
      </c>
      <c r="G1290" s="117">
        <v>9.4600000000000009</v>
      </c>
    </row>
    <row r="1291" spans="1:7" x14ac:dyDescent="0.35">
      <c r="A1291" s="117" t="s">
        <v>10018</v>
      </c>
      <c r="B1291" s="117" t="s">
        <v>10019</v>
      </c>
      <c r="C1291" s="117" t="s">
        <v>121</v>
      </c>
      <c r="D1291" s="117">
        <v>3</v>
      </c>
      <c r="E1291" s="117">
        <v>80</v>
      </c>
      <c r="F1291" s="117">
        <v>8.2899999999999991</v>
      </c>
      <c r="G1291" s="117">
        <v>9.4600000000000009</v>
      </c>
    </row>
    <row r="1292" spans="1:7" x14ac:dyDescent="0.35">
      <c r="A1292" s="117" t="s">
        <v>10022</v>
      </c>
      <c r="B1292" s="117" t="s">
        <v>10023</v>
      </c>
      <c r="C1292" s="117" t="s">
        <v>121</v>
      </c>
      <c r="D1292" s="117">
        <v>3</v>
      </c>
      <c r="E1292" s="117">
        <v>50</v>
      </c>
      <c r="F1292" s="117">
        <v>8.2899999999999991</v>
      </c>
      <c r="G1292" s="117">
        <v>9.4600000000000009</v>
      </c>
    </row>
    <row r="1293" spans="1:7" x14ac:dyDescent="0.35">
      <c r="A1293" s="117" t="s">
        <v>10032</v>
      </c>
      <c r="B1293" s="117" t="s">
        <v>10033</v>
      </c>
      <c r="C1293" s="117" t="s">
        <v>121</v>
      </c>
      <c r="D1293" s="117">
        <v>3</v>
      </c>
      <c r="E1293" s="117">
        <v>60</v>
      </c>
      <c r="F1293" s="117">
        <v>8.2899999999999991</v>
      </c>
      <c r="G1293" s="117">
        <v>9.4600000000000009</v>
      </c>
    </row>
    <row r="1294" spans="1:7" x14ac:dyDescent="0.35">
      <c r="A1294" s="117" t="s">
        <v>10036</v>
      </c>
      <c r="B1294" s="117" t="s">
        <v>10037</v>
      </c>
      <c r="C1294" s="117" t="s">
        <v>121</v>
      </c>
      <c r="D1294" s="117">
        <v>3</v>
      </c>
      <c r="E1294" s="117">
        <v>70</v>
      </c>
      <c r="F1294" s="117">
        <v>8.2899999999999991</v>
      </c>
      <c r="G1294" s="117">
        <v>9.4600000000000009</v>
      </c>
    </row>
    <row r="1295" spans="1:7" x14ac:dyDescent="0.35">
      <c r="A1295" s="117" t="s">
        <v>10038</v>
      </c>
      <c r="B1295" s="117" t="s">
        <v>9885</v>
      </c>
      <c r="C1295" s="117" t="s">
        <v>121</v>
      </c>
      <c r="D1295" s="117">
        <v>3</v>
      </c>
      <c r="E1295" s="117">
        <v>50</v>
      </c>
      <c r="F1295" s="117">
        <v>8.2899999999999991</v>
      </c>
      <c r="G1295" s="117">
        <v>9.4600000000000009</v>
      </c>
    </row>
    <row r="1296" spans="1:7" x14ac:dyDescent="0.35">
      <c r="A1296" s="117" t="s">
        <v>10039</v>
      </c>
      <c r="B1296" s="117" t="s">
        <v>9881</v>
      </c>
      <c r="C1296" s="117" t="s">
        <v>121</v>
      </c>
      <c r="D1296" s="117">
        <v>3</v>
      </c>
      <c r="E1296" s="117">
        <v>50</v>
      </c>
      <c r="F1296" s="117">
        <v>8.2899999999999991</v>
      </c>
      <c r="G1296" s="117">
        <v>9.4600000000000009</v>
      </c>
    </row>
    <row r="1297" spans="1:7" x14ac:dyDescent="0.35">
      <c r="A1297" s="117" t="s">
        <v>10044</v>
      </c>
      <c r="B1297" s="117" t="s">
        <v>10045</v>
      </c>
      <c r="C1297" s="117" t="s">
        <v>121</v>
      </c>
      <c r="D1297" s="117">
        <v>2</v>
      </c>
      <c r="E1297" s="117">
        <v>30</v>
      </c>
      <c r="F1297" s="117">
        <v>8.2899999999999991</v>
      </c>
      <c r="G1297" s="117">
        <v>9.4600000000000009</v>
      </c>
    </row>
    <row r="1298" spans="1:7" x14ac:dyDescent="0.35">
      <c r="A1298" s="117" t="s">
        <v>10046</v>
      </c>
      <c r="B1298" s="117" t="s">
        <v>10047</v>
      </c>
      <c r="C1298" s="117" t="s">
        <v>121</v>
      </c>
      <c r="D1298" s="117">
        <v>2</v>
      </c>
      <c r="E1298" s="117">
        <v>50</v>
      </c>
      <c r="F1298" s="117">
        <v>8.2899999999999991</v>
      </c>
      <c r="G1298" s="117">
        <v>9.4600000000000009</v>
      </c>
    </row>
    <row r="1299" spans="1:7" x14ac:dyDescent="0.35">
      <c r="A1299" s="117" t="s">
        <v>10048</v>
      </c>
      <c r="B1299" s="117" t="s">
        <v>10049</v>
      </c>
      <c r="C1299" s="117" t="s">
        <v>121</v>
      </c>
      <c r="D1299" s="117">
        <v>2</v>
      </c>
      <c r="E1299" s="117">
        <v>30</v>
      </c>
      <c r="F1299" s="117">
        <v>8.2899999999999991</v>
      </c>
      <c r="G1299" s="117">
        <v>9.4600000000000009</v>
      </c>
    </row>
    <row r="1300" spans="1:7" x14ac:dyDescent="0.35">
      <c r="A1300" s="117" t="s">
        <v>10050</v>
      </c>
      <c r="B1300" s="117" t="s">
        <v>10051</v>
      </c>
      <c r="C1300" s="117" t="s">
        <v>121</v>
      </c>
      <c r="D1300" s="117">
        <v>2</v>
      </c>
      <c r="E1300" s="117">
        <v>60</v>
      </c>
      <c r="F1300" s="117">
        <v>8.2899999999999991</v>
      </c>
      <c r="G1300" s="117">
        <v>9.4600000000000009</v>
      </c>
    </row>
    <row r="1301" spans="1:7" x14ac:dyDescent="0.35">
      <c r="A1301" s="117" t="s">
        <v>10052</v>
      </c>
      <c r="B1301" s="117" t="s">
        <v>10053</v>
      </c>
      <c r="C1301" s="117" t="s">
        <v>121</v>
      </c>
      <c r="D1301" s="117">
        <v>2</v>
      </c>
      <c r="E1301" s="117">
        <v>30</v>
      </c>
      <c r="F1301" s="117">
        <v>8.2899999999999991</v>
      </c>
      <c r="G1301" s="117">
        <v>9.4600000000000009</v>
      </c>
    </row>
    <row r="1302" spans="1:7" x14ac:dyDescent="0.35">
      <c r="A1302" s="117" t="s">
        <v>10054</v>
      </c>
      <c r="B1302" s="117" t="s">
        <v>10055</v>
      </c>
      <c r="C1302" s="117" t="s">
        <v>121</v>
      </c>
      <c r="D1302" s="117">
        <v>2</v>
      </c>
      <c r="E1302" s="117">
        <v>35</v>
      </c>
      <c r="F1302" s="117">
        <v>8.2899999999999991</v>
      </c>
      <c r="G1302" s="117">
        <v>9.4600000000000009</v>
      </c>
    </row>
    <row r="1303" spans="1:7" x14ac:dyDescent="0.35">
      <c r="A1303" s="117" t="s">
        <v>10062</v>
      </c>
      <c r="B1303" s="117" t="s">
        <v>10063</v>
      </c>
      <c r="C1303" s="117" t="s">
        <v>123</v>
      </c>
      <c r="D1303" s="117">
        <v>2</v>
      </c>
      <c r="E1303" s="117">
        <v>25</v>
      </c>
      <c r="F1303" s="117">
        <v>8.7100000000000009</v>
      </c>
      <c r="G1303" s="117">
        <v>10.08</v>
      </c>
    </row>
    <row r="1304" spans="1:7" x14ac:dyDescent="0.35">
      <c r="A1304" s="117" t="s">
        <v>10066</v>
      </c>
      <c r="B1304" s="117" t="s">
        <v>10067</v>
      </c>
      <c r="C1304" s="117" t="s">
        <v>123</v>
      </c>
      <c r="D1304" s="117">
        <v>1</v>
      </c>
      <c r="E1304" s="117">
        <v>30</v>
      </c>
      <c r="F1304" s="117">
        <v>8.7100000000000009</v>
      </c>
      <c r="G1304" s="117">
        <v>10.08</v>
      </c>
    </row>
    <row r="1305" spans="1:7" x14ac:dyDescent="0.35">
      <c r="A1305" s="117" t="s">
        <v>10070</v>
      </c>
      <c r="B1305" s="117" t="s">
        <v>10071</v>
      </c>
      <c r="C1305" s="117" t="s">
        <v>123</v>
      </c>
      <c r="D1305" s="117">
        <v>1</v>
      </c>
      <c r="E1305" s="117">
        <v>60</v>
      </c>
      <c r="F1305" s="117">
        <v>8.7100000000000009</v>
      </c>
      <c r="G1305" s="117">
        <v>10.08</v>
      </c>
    </row>
    <row r="1306" spans="1:7" x14ac:dyDescent="0.35">
      <c r="A1306" s="117" t="s">
        <v>10072</v>
      </c>
      <c r="B1306" s="117" t="s">
        <v>10073</v>
      </c>
      <c r="C1306" s="117" t="s">
        <v>123</v>
      </c>
      <c r="D1306" s="117">
        <v>2</v>
      </c>
      <c r="E1306" s="117">
        <v>30</v>
      </c>
      <c r="F1306" s="117">
        <v>8.7100000000000009</v>
      </c>
      <c r="G1306" s="117">
        <v>10.08</v>
      </c>
    </row>
    <row r="1307" spans="1:7" x14ac:dyDescent="0.35">
      <c r="A1307" s="117" t="s">
        <v>10076</v>
      </c>
      <c r="B1307" s="117" t="s">
        <v>10077</v>
      </c>
      <c r="C1307" s="117" t="s">
        <v>123</v>
      </c>
      <c r="D1307" s="117">
        <v>1</v>
      </c>
      <c r="E1307" s="117">
        <v>20</v>
      </c>
      <c r="F1307" s="117">
        <v>8.7100000000000009</v>
      </c>
      <c r="G1307" s="117">
        <v>10.08</v>
      </c>
    </row>
    <row r="1308" spans="1:7" x14ac:dyDescent="0.35">
      <c r="A1308" s="117" t="s">
        <v>10078</v>
      </c>
      <c r="B1308" s="117" t="s">
        <v>10079</v>
      </c>
      <c r="C1308" s="117" t="s">
        <v>123</v>
      </c>
      <c r="D1308" s="117">
        <v>1</v>
      </c>
      <c r="E1308" s="117">
        <v>6</v>
      </c>
      <c r="F1308" s="117">
        <v>8.7100000000000009</v>
      </c>
      <c r="G1308" s="117">
        <v>10.08</v>
      </c>
    </row>
    <row r="1309" spans="1:7" x14ac:dyDescent="0.35">
      <c r="A1309" s="117" t="s">
        <v>10080</v>
      </c>
      <c r="B1309" s="117" t="s">
        <v>10081</v>
      </c>
      <c r="C1309" s="117" t="s">
        <v>123</v>
      </c>
      <c r="D1309" s="117">
        <v>1</v>
      </c>
      <c r="E1309" s="117">
        <v>6</v>
      </c>
      <c r="F1309" s="117">
        <v>8.7100000000000009</v>
      </c>
      <c r="G1309" s="117">
        <v>10.08</v>
      </c>
    </row>
    <row r="1310" spans="1:7" x14ac:dyDescent="0.35">
      <c r="A1310" s="117" t="s">
        <v>10082</v>
      </c>
      <c r="B1310" s="117" t="s">
        <v>10083</v>
      </c>
      <c r="C1310" s="117" t="s">
        <v>123</v>
      </c>
      <c r="D1310" s="117">
        <v>2</v>
      </c>
      <c r="E1310" s="117">
        <v>10</v>
      </c>
      <c r="F1310" s="117">
        <v>8.7100000000000009</v>
      </c>
      <c r="G1310" s="117">
        <v>10.08</v>
      </c>
    </row>
    <row r="1311" spans="1:7" x14ac:dyDescent="0.35">
      <c r="A1311" s="117" t="s">
        <v>10084</v>
      </c>
      <c r="B1311" s="117" t="s">
        <v>10085</v>
      </c>
      <c r="C1311" s="117" t="s">
        <v>123</v>
      </c>
      <c r="D1311" s="117">
        <v>1</v>
      </c>
      <c r="E1311" s="117">
        <v>20</v>
      </c>
      <c r="F1311" s="117">
        <v>8.7100000000000009</v>
      </c>
      <c r="G1311" s="117">
        <v>10.08</v>
      </c>
    </row>
    <row r="1312" spans="1:7" x14ac:dyDescent="0.35">
      <c r="A1312" s="117" t="s">
        <v>10086</v>
      </c>
      <c r="B1312" s="117" t="s">
        <v>10087</v>
      </c>
      <c r="C1312" s="117" t="s">
        <v>123</v>
      </c>
      <c r="D1312" s="117">
        <v>2</v>
      </c>
      <c r="E1312" s="117">
        <v>36</v>
      </c>
      <c r="F1312" s="117">
        <v>8.7100000000000009</v>
      </c>
      <c r="G1312" s="117">
        <v>10.08</v>
      </c>
    </row>
    <row r="1313" spans="1:7" x14ac:dyDescent="0.35">
      <c r="A1313" s="117" t="s">
        <v>10088</v>
      </c>
      <c r="B1313" s="117" t="s">
        <v>10089</v>
      </c>
      <c r="C1313" s="117" t="s">
        <v>123</v>
      </c>
      <c r="D1313" s="117">
        <v>1</v>
      </c>
      <c r="E1313" s="117">
        <v>60</v>
      </c>
      <c r="F1313" s="117">
        <v>8.7100000000000009</v>
      </c>
      <c r="G1313" s="117">
        <v>10.08</v>
      </c>
    </row>
    <row r="1314" spans="1:7" x14ac:dyDescent="0.35">
      <c r="A1314" s="117" t="s">
        <v>10092</v>
      </c>
      <c r="B1314" s="117" t="s">
        <v>10093</v>
      </c>
      <c r="C1314" s="117" t="s">
        <v>123</v>
      </c>
      <c r="D1314" s="117">
        <v>3</v>
      </c>
      <c r="E1314" s="117">
        <v>30</v>
      </c>
      <c r="F1314" s="117">
        <v>8.7100000000000009</v>
      </c>
      <c r="G1314" s="117">
        <v>10.08</v>
      </c>
    </row>
    <row r="1315" spans="1:7" x14ac:dyDescent="0.35">
      <c r="A1315" s="117" t="s">
        <v>10094</v>
      </c>
      <c r="B1315" s="117" t="s">
        <v>10095</v>
      </c>
      <c r="C1315" s="117" t="s">
        <v>123</v>
      </c>
      <c r="D1315" s="117">
        <v>3</v>
      </c>
      <c r="E1315" s="117">
        <v>60</v>
      </c>
      <c r="F1315" s="117">
        <v>8.7100000000000009</v>
      </c>
      <c r="G1315" s="117">
        <v>10.08</v>
      </c>
    </row>
    <row r="1316" spans="1:7" x14ac:dyDescent="0.35">
      <c r="A1316" s="117" t="s">
        <v>10096</v>
      </c>
      <c r="B1316" s="117" t="s">
        <v>10097</v>
      </c>
      <c r="C1316" s="117" t="s">
        <v>123</v>
      </c>
      <c r="D1316" s="117">
        <v>1</v>
      </c>
      <c r="E1316" s="117">
        <v>15</v>
      </c>
      <c r="F1316" s="117">
        <v>8.7100000000000009</v>
      </c>
      <c r="G1316" s="117">
        <v>10.08</v>
      </c>
    </row>
    <row r="1317" spans="1:7" x14ac:dyDescent="0.35">
      <c r="A1317" s="117" t="s">
        <v>10098</v>
      </c>
      <c r="B1317" s="117" t="s">
        <v>10099</v>
      </c>
      <c r="C1317" s="117" t="s">
        <v>123</v>
      </c>
      <c r="D1317" s="117">
        <v>1</v>
      </c>
      <c r="E1317" s="117">
        <v>33</v>
      </c>
      <c r="F1317" s="117">
        <v>8.7100000000000009</v>
      </c>
      <c r="G1317" s="117">
        <v>10.08</v>
      </c>
    </row>
    <row r="1318" spans="1:7" x14ac:dyDescent="0.35">
      <c r="A1318" s="117" t="s">
        <v>10100</v>
      </c>
      <c r="B1318" s="117" t="s">
        <v>10101</v>
      </c>
      <c r="C1318" s="117" t="s">
        <v>123</v>
      </c>
      <c r="D1318" s="117">
        <v>2</v>
      </c>
      <c r="E1318" s="117">
        <v>45</v>
      </c>
      <c r="F1318" s="117">
        <v>8.7100000000000009</v>
      </c>
      <c r="G1318" s="117">
        <v>10.08</v>
      </c>
    </row>
    <row r="1319" spans="1:7" x14ac:dyDescent="0.35">
      <c r="A1319" s="117" t="s">
        <v>10102</v>
      </c>
      <c r="B1319" s="117" t="s">
        <v>10103</v>
      </c>
      <c r="C1319" s="117" t="s">
        <v>123</v>
      </c>
      <c r="D1319" s="117">
        <v>2</v>
      </c>
      <c r="E1319" s="117">
        <v>60</v>
      </c>
      <c r="F1319" s="117">
        <v>8.7100000000000009</v>
      </c>
      <c r="G1319" s="117">
        <v>10.08</v>
      </c>
    </row>
    <row r="1320" spans="1:7" x14ac:dyDescent="0.35">
      <c r="A1320" s="117" t="s">
        <v>10104</v>
      </c>
      <c r="B1320" s="117" t="s">
        <v>10105</v>
      </c>
      <c r="C1320" s="117" t="s">
        <v>123</v>
      </c>
      <c r="D1320" s="117">
        <v>2</v>
      </c>
      <c r="E1320" s="117">
        <v>30</v>
      </c>
      <c r="F1320" s="117">
        <v>8.7100000000000009</v>
      </c>
      <c r="G1320" s="117">
        <v>10.08</v>
      </c>
    </row>
    <row r="1321" spans="1:7" x14ac:dyDescent="0.35">
      <c r="A1321" s="117" t="s">
        <v>10108</v>
      </c>
      <c r="B1321" s="117" t="s">
        <v>10109</v>
      </c>
      <c r="C1321" s="117" t="s">
        <v>123</v>
      </c>
      <c r="D1321" s="117">
        <v>1</v>
      </c>
      <c r="E1321" s="117">
        <v>30</v>
      </c>
      <c r="F1321" s="117">
        <v>8.7100000000000009</v>
      </c>
      <c r="G1321" s="117">
        <v>10.08</v>
      </c>
    </row>
    <row r="1322" spans="1:7" x14ac:dyDescent="0.35">
      <c r="A1322" s="117" t="s">
        <v>10110</v>
      </c>
      <c r="B1322" s="117" t="s">
        <v>10111</v>
      </c>
      <c r="C1322" s="117" t="s">
        <v>123</v>
      </c>
      <c r="D1322" s="117">
        <v>1</v>
      </c>
      <c r="E1322" s="117">
        <v>10</v>
      </c>
      <c r="F1322" s="117">
        <v>8.7100000000000009</v>
      </c>
      <c r="G1322" s="117">
        <v>10.08</v>
      </c>
    </row>
    <row r="1323" spans="1:7" x14ac:dyDescent="0.35">
      <c r="A1323" s="117" t="s">
        <v>10112</v>
      </c>
      <c r="B1323" s="117" t="s">
        <v>10113</v>
      </c>
      <c r="C1323" s="117" t="s">
        <v>123</v>
      </c>
      <c r="D1323" s="117">
        <v>2</v>
      </c>
      <c r="E1323" s="117">
        <v>10</v>
      </c>
      <c r="F1323" s="117">
        <v>8.7100000000000009</v>
      </c>
      <c r="G1323" s="117">
        <v>10.08</v>
      </c>
    </row>
    <row r="1324" spans="1:7" x14ac:dyDescent="0.35">
      <c r="A1324" s="117" t="s">
        <v>10114</v>
      </c>
      <c r="B1324" s="117" t="s">
        <v>10115</v>
      </c>
      <c r="C1324" s="117" t="s">
        <v>123</v>
      </c>
      <c r="D1324" s="117">
        <v>2</v>
      </c>
      <c r="E1324" s="117">
        <v>10</v>
      </c>
      <c r="F1324" s="117">
        <v>8.7100000000000009</v>
      </c>
      <c r="G1324" s="117">
        <v>10.08</v>
      </c>
    </row>
    <row r="1325" spans="1:7" x14ac:dyDescent="0.35">
      <c r="A1325" s="117" t="s">
        <v>10116</v>
      </c>
      <c r="B1325" s="117" t="s">
        <v>10117</v>
      </c>
      <c r="C1325" s="117" t="s">
        <v>123</v>
      </c>
      <c r="D1325" s="117">
        <v>2</v>
      </c>
      <c r="E1325" s="117">
        <v>20</v>
      </c>
      <c r="F1325" s="117">
        <v>8.7100000000000009</v>
      </c>
      <c r="G1325" s="117">
        <v>10.08</v>
      </c>
    </row>
    <row r="1326" spans="1:7" x14ac:dyDescent="0.35">
      <c r="A1326" s="117" t="s">
        <v>10118</v>
      </c>
      <c r="B1326" s="117" t="s">
        <v>10119</v>
      </c>
      <c r="C1326" s="117" t="s">
        <v>123</v>
      </c>
      <c r="D1326" s="117">
        <v>2</v>
      </c>
      <c r="E1326" s="117">
        <v>10</v>
      </c>
      <c r="F1326" s="117">
        <v>8.7100000000000009</v>
      </c>
      <c r="G1326" s="117">
        <v>10.08</v>
      </c>
    </row>
    <row r="1327" spans="1:7" x14ac:dyDescent="0.35">
      <c r="A1327" s="117" t="s">
        <v>10120</v>
      </c>
      <c r="B1327" s="117" t="s">
        <v>10121</v>
      </c>
      <c r="C1327" s="117" t="s">
        <v>123</v>
      </c>
      <c r="D1327" s="117">
        <v>2</v>
      </c>
      <c r="E1327" s="117">
        <v>10</v>
      </c>
      <c r="F1327" s="117">
        <v>8.7100000000000009</v>
      </c>
      <c r="G1327" s="117">
        <v>10.08</v>
      </c>
    </row>
    <row r="1328" spans="1:7" x14ac:dyDescent="0.35">
      <c r="A1328" s="117" t="s">
        <v>10122</v>
      </c>
      <c r="B1328" s="117" t="s">
        <v>10123</v>
      </c>
      <c r="C1328" s="117" t="s">
        <v>123</v>
      </c>
      <c r="D1328" s="117">
        <v>2</v>
      </c>
      <c r="E1328" s="117">
        <v>10</v>
      </c>
      <c r="F1328" s="117">
        <v>8.7100000000000009</v>
      </c>
      <c r="G1328" s="117">
        <v>10.08</v>
      </c>
    </row>
    <row r="1329" spans="1:7" x14ac:dyDescent="0.35">
      <c r="A1329" s="117" t="s">
        <v>10124</v>
      </c>
      <c r="B1329" s="117" t="s">
        <v>10125</v>
      </c>
      <c r="C1329" s="117" t="s">
        <v>123</v>
      </c>
      <c r="D1329" s="117">
        <v>2</v>
      </c>
      <c r="E1329" s="117">
        <v>10</v>
      </c>
      <c r="F1329" s="117">
        <v>8.7100000000000009</v>
      </c>
      <c r="G1329" s="117">
        <v>10.08</v>
      </c>
    </row>
    <row r="1330" spans="1:7" x14ac:dyDescent="0.35">
      <c r="A1330" s="117" t="s">
        <v>10126</v>
      </c>
      <c r="B1330" s="117" t="s">
        <v>10127</v>
      </c>
      <c r="C1330" s="117" t="s">
        <v>123</v>
      </c>
      <c r="D1330" s="117">
        <v>2</v>
      </c>
      <c r="E1330" s="117">
        <v>12</v>
      </c>
      <c r="F1330" s="117">
        <v>8.7100000000000009</v>
      </c>
      <c r="G1330" s="117">
        <v>10.08</v>
      </c>
    </row>
    <row r="1331" spans="1:7" x14ac:dyDescent="0.35">
      <c r="A1331" s="117" t="s">
        <v>10128</v>
      </c>
      <c r="B1331" s="117" t="s">
        <v>10129</v>
      </c>
      <c r="C1331" s="117" t="s">
        <v>123</v>
      </c>
      <c r="D1331" s="117">
        <v>2</v>
      </c>
      <c r="E1331" s="117">
        <v>20</v>
      </c>
      <c r="F1331" s="117">
        <v>8.7100000000000009</v>
      </c>
      <c r="G1331" s="117">
        <v>10.08</v>
      </c>
    </row>
    <row r="1332" spans="1:7" x14ac:dyDescent="0.35">
      <c r="A1332" s="117" t="s">
        <v>10130</v>
      </c>
      <c r="B1332" s="117" t="s">
        <v>10131</v>
      </c>
      <c r="C1332" s="117" t="s">
        <v>123</v>
      </c>
      <c r="D1332" s="117">
        <v>2</v>
      </c>
      <c r="E1332" s="117">
        <v>10</v>
      </c>
      <c r="F1332" s="117">
        <v>8.7100000000000009</v>
      </c>
      <c r="G1332" s="117">
        <v>10.08</v>
      </c>
    </row>
    <row r="1333" spans="1:7" x14ac:dyDescent="0.35">
      <c r="A1333" s="117" t="s">
        <v>10132</v>
      </c>
      <c r="B1333" s="117" t="s">
        <v>1056</v>
      </c>
      <c r="C1333" s="117" t="s">
        <v>123</v>
      </c>
      <c r="D1333" s="117">
        <v>2</v>
      </c>
      <c r="E1333" s="117">
        <v>20</v>
      </c>
      <c r="F1333" s="117">
        <v>8.7100000000000009</v>
      </c>
      <c r="G1333" s="117">
        <v>10.08</v>
      </c>
    </row>
    <row r="1334" spans="1:7" x14ac:dyDescent="0.35">
      <c r="A1334" s="117" t="s">
        <v>10133</v>
      </c>
      <c r="B1334" s="117" t="s">
        <v>10134</v>
      </c>
      <c r="C1334" s="117" t="s">
        <v>123</v>
      </c>
      <c r="D1334" s="117">
        <v>2</v>
      </c>
      <c r="E1334" s="117">
        <v>10</v>
      </c>
      <c r="F1334" s="117">
        <v>8.7100000000000009</v>
      </c>
      <c r="G1334" s="117">
        <v>10.08</v>
      </c>
    </row>
    <row r="1335" spans="1:7" x14ac:dyDescent="0.35">
      <c r="A1335" s="117" t="s">
        <v>10135</v>
      </c>
      <c r="B1335" s="117" t="s">
        <v>10136</v>
      </c>
      <c r="C1335" s="117" t="s">
        <v>123</v>
      </c>
      <c r="D1335" s="117">
        <v>2</v>
      </c>
      <c r="E1335" s="117">
        <v>10</v>
      </c>
      <c r="F1335" s="117">
        <v>8.7100000000000009</v>
      </c>
      <c r="G1335" s="117">
        <v>10.08</v>
      </c>
    </row>
    <row r="1336" spans="1:7" x14ac:dyDescent="0.35">
      <c r="A1336" s="117" t="s">
        <v>10137</v>
      </c>
      <c r="B1336" s="117" t="s">
        <v>10138</v>
      </c>
      <c r="C1336" s="117" t="s">
        <v>123</v>
      </c>
      <c r="D1336" s="117">
        <v>2</v>
      </c>
      <c r="E1336" s="117">
        <v>10</v>
      </c>
      <c r="F1336" s="117">
        <v>8.7100000000000009</v>
      </c>
      <c r="G1336" s="117">
        <v>10.08</v>
      </c>
    </row>
    <row r="1337" spans="1:7" x14ac:dyDescent="0.35">
      <c r="A1337" s="117" t="s">
        <v>10139</v>
      </c>
      <c r="B1337" s="117" t="s">
        <v>10140</v>
      </c>
      <c r="C1337" s="117" t="s">
        <v>123</v>
      </c>
      <c r="D1337" s="117">
        <v>2</v>
      </c>
      <c r="E1337" s="117">
        <v>10</v>
      </c>
      <c r="F1337" s="117">
        <v>8.7100000000000009</v>
      </c>
      <c r="G1337" s="117">
        <v>10.08</v>
      </c>
    </row>
    <row r="1338" spans="1:7" x14ac:dyDescent="0.35">
      <c r="A1338" s="117" t="s">
        <v>10141</v>
      </c>
      <c r="B1338" s="117" t="s">
        <v>10142</v>
      </c>
      <c r="C1338" s="117" t="s">
        <v>123</v>
      </c>
      <c r="D1338" s="117">
        <v>2</v>
      </c>
      <c r="E1338" s="117">
        <v>40</v>
      </c>
      <c r="F1338" s="117">
        <v>8.7100000000000009</v>
      </c>
      <c r="G1338" s="117">
        <v>10.08</v>
      </c>
    </row>
    <row r="1339" spans="1:7" x14ac:dyDescent="0.35">
      <c r="A1339" s="117" t="s">
        <v>10143</v>
      </c>
      <c r="B1339" s="117" t="s">
        <v>10144</v>
      </c>
      <c r="C1339" s="117" t="s">
        <v>123</v>
      </c>
      <c r="D1339" s="117">
        <v>1</v>
      </c>
      <c r="E1339" s="117">
        <v>32</v>
      </c>
      <c r="F1339" s="117">
        <v>8.7100000000000009</v>
      </c>
      <c r="G1339" s="117">
        <v>10.08</v>
      </c>
    </row>
    <row r="1340" spans="1:7" x14ac:dyDescent="0.35">
      <c r="A1340" s="117" t="s">
        <v>10145</v>
      </c>
      <c r="B1340" s="117" t="s">
        <v>10146</v>
      </c>
      <c r="C1340" s="117" t="s">
        <v>123</v>
      </c>
      <c r="D1340" s="117">
        <v>2</v>
      </c>
      <c r="E1340" s="117">
        <v>60</v>
      </c>
      <c r="F1340" s="117">
        <v>8.7100000000000009</v>
      </c>
      <c r="G1340" s="117">
        <v>10.08</v>
      </c>
    </row>
    <row r="1341" spans="1:7" x14ac:dyDescent="0.35">
      <c r="A1341" s="117" t="s">
        <v>10147</v>
      </c>
      <c r="B1341" s="117" t="s">
        <v>10148</v>
      </c>
      <c r="C1341" s="117" t="s">
        <v>123</v>
      </c>
      <c r="D1341" s="117">
        <v>2</v>
      </c>
      <c r="E1341" s="117">
        <v>50</v>
      </c>
      <c r="F1341" s="117">
        <v>8.7100000000000009</v>
      </c>
      <c r="G1341" s="117">
        <v>10.08</v>
      </c>
    </row>
    <row r="1342" spans="1:7" x14ac:dyDescent="0.35">
      <c r="A1342" s="117" t="s">
        <v>10149</v>
      </c>
      <c r="B1342" s="117" t="s">
        <v>10150</v>
      </c>
      <c r="C1342" s="117" t="s">
        <v>123</v>
      </c>
      <c r="D1342" s="117">
        <v>3</v>
      </c>
      <c r="E1342" s="117">
        <v>60</v>
      </c>
      <c r="F1342" s="117">
        <v>8.7100000000000009</v>
      </c>
      <c r="G1342" s="117">
        <v>10.08</v>
      </c>
    </row>
    <row r="1343" spans="1:7" x14ac:dyDescent="0.35">
      <c r="A1343" s="117" t="s">
        <v>10151</v>
      </c>
      <c r="B1343" s="117" t="s">
        <v>10152</v>
      </c>
      <c r="C1343" s="117" t="s">
        <v>123</v>
      </c>
      <c r="D1343" s="117">
        <v>3</v>
      </c>
      <c r="E1343" s="117">
        <v>70</v>
      </c>
      <c r="F1343" s="117">
        <v>8.7100000000000009</v>
      </c>
      <c r="G1343" s="117">
        <v>10.08</v>
      </c>
    </row>
    <row r="1344" spans="1:7" x14ac:dyDescent="0.35">
      <c r="A1344" s="117" t="s">
        <v>10153</v>
      </c>
      <c r="B1344" s="117" t="s">
        <v>10154</v>
      </c>
      <c r="C1344" s="117" t="s">
        <v>123</v>
      </c>
      <c r="D1344" s="117">
        <v>3</v>
      </c>
      <c r="E1344" s="117">
        <v>50</v>
      </c>
      <c r="F1344" s="117">
        <v>8.7100000000000009</v>
      </c>
      <c r="G1344" s="117">
        <v>10.08</v>
      </c>
    </row>
    <row r="1345" spans="1:7" x14ac:dyDescent="0.35">
      <c r="A1345" s="117" t="s">
        <v>10155</v>
      </c>
      <c r="B1345" s="117" t="s">
        <v>10156</v>
      </c>
      <c r="C1345" s="117" t="s">
        <v>123</v>
      </c>
      <c r="D1345" s="117">
        <v>3</v>
      </c>
      <c r="E1345" s="117">
        <v>35</v>
      </c>
      <c r="F1345" s="117">
        <v>8.7100000000000009</v>
      </c>
      <c r="G1345" s="117">
        <v>10.08</v>
      </c>
    </row>
    <row r="1346" spans="1:7" x14ac:dyDescent="0.35">
      <c r="A1346" s="117" t="s">
        <v>10157</v>
      </c>
      <c r="B1346" s="117" t="s">
        <v>10158</v>
      </c>
      <c r="C1346" s="117" t="s">
        <v>123</v>
      </c>
      <c r="D1346" s="117">
        <v>3</v>
      </c>
      <c r="E1346" s="117">
        <v>28</v>
      </c>
      <c r="F1346" s="117">
        <v>8.7100000000000009</v>
      </c>
      <c r="G1346" s="117">
        <v>10.08</v>
      </c>
    </row>
    <row r="1347" spans="1:7" x14ac:dyDescent="0.35">
      <c r="A1347" s="117" t="s">
        <v>10159</v>
      </c>
      <c r="B1347" s="117" t="s">
        <v>10160</v>
      </c>
      <c r="C1347" s="117" t="s">
        <v>123</v>
      </c>
      <c r="D1347" s="117">
        <v>3</v>
      </c>
      <c r="E1347" s="117">
        <v>70</v>
      </c>
      <c r="F1347" s="117">
        <v>8.7100000000000009</v>
      </c>
      <c r="G1347" s="117">
        <v>10.08</v>
      </c>
    </row>
    <row r="1348" spans="1:7" x14ac:dyDescent="0.35">
      <c r="A1348" s="117" t="s">
        <v>10161</v>
      </c>
      <c r="B1348" s="117" t="s">
        <v>10162</v>
      </c>
      <c r="C1348" s="117" t="s">
        <v>123</v>
      </c>
      <c r="D1348" s="117">
        <v>2</v>
      </c>
      <c r="E1348" s="117">
        <v>60</v>
      </c>
      <c r="F1348" s="117">
        <v>8.7100000000000009</v>
      </c>
      <c r="G1348" s="117">
        <v>10.08</v>
      </c>
    </row>
    <row r="1349" spans="1:7" x14ac:dyDescent="0.35">
      <c r="A1349" s="117" t="s">
        <v>10169</v>
      </c>
      <c r="B1349" s="117" t="s">
        <v>10170</v>
      </c>
      <c r="C1349" s="117" t="s">
        <v>123</v>
      </c>
      <c r="D1349" s="117">
        <v>2</v>
      </c>
      <c r="E1349" s="117">
        <v>65</v>
      </c>
      <c r="F1349" s="117">
        <v>8.7100000000000009</v>
      </c>
      <c r="G1349" s="117">
        <v>10.08</v>
      </c>
    </row>
    <row r="1350" spans="1:7" x14ac:dyDescent="0.35">
      <c r="A1350" s="117" t="s">
        <v>10177</v>
      </c>
      <c r="B1350" s="117" t="s">
        <v>10178</v>
      </c>
      <c r="C1350" s="117" t="s">
        <v>123</v>
      </c>
      <c r="D1350" s="117">
        <v>2</v>
      </c>
      <c r="E1350" s="117">
        <v>75</v>
      </c>
      <c r="F1350" s="117">
        <v>8.7100000000000009</v>
      </c>
      <c r="G1350" s="117">
        <v>10.08</v>
      </c>
    </row>
    <row r="1351" spans="1:7" x14ac:dyDescent="0.35">
      <c r="A1351" s="117" t="s">
        <v>10185</v>
      </c>
      <c r="B1351" s="117" t="s">
        <v>10186</v>
      </c>
      <c r="C1351" s="117" t="s">
        <v>123</v>
      </c>
      <c r="D1351" s="117">
        <v>1</v>
      </c>
      <c r="E1351" s="117">
        <v>70</v>
      </c>
      <c r="F1351" s="117">
        <v>8.7100000000000009</v>
      </c>
      <c r="G1351" s="117">
        <v>10.08</v>
      </c>
    </row>
    <row r="1352" spans="1:7" x14ac:dyDescent="0.35">
      <c r="A1352" s="117" t="s">
        <v>10189</v>
      </c>
      <c r="B1352" s="117" t="s">
        <v>10190</v>
      </c>
      <c r="C1352" s="117" t="s">
        <v>123</v>
      </c>
      <c r="D1352" s="117">
        <v>2</v>
      </c>
      <c r="E1352" s="117">
        <v>25</v>
      </c>
      <c r="F1352" s="117">
        <v>8.7100000000000009</v>
      </c>
      <c r="G1352" s="117">
        <v>10.08</v>
      </c>
    </row>
    <row r="1353" spans="1:7" x14ac:dyDescent="0.35">
      <c r="A1353" s="117" t="s">
        <v>10191</v>
      </c>
      <c r="B1353" s="117" t="s">
        <v>10192</v>
      </c>
      <c r="C1353" s="117" t="s">
        <v>123</v>
      </c>
      <c r="D1353" s="117">
        <v>2</v>
      </c>
      <c r="E1353" s="117">
        <v>25</v>
      </c>
      <c r="F1353" s="117">
        <v>8.7100000000000009</v>
      </c>
      <c r="G1353" s="117">
        <v>10.08</v>
      </c>
    </row>
    <row r="1354" spans="1:7" x14ac:dyDescent="0.35">
      <c r="A1354" s="117" t="s">
        <v>10197</v>
      </c>
      <c r="B1354" s="117" t="s">
        <v>10198</v>
      </c>
      <c r="C1354" s="117" t="s">
        <v>123</v>
      </c>
      <c r="D1354" s="117">
        <v>2</v>
      </c>
      <c r="E1354" s="117">
        <v>12</v>
      </c>
      <c r="F1354" s="117">
        <v>8.7100000000000009</v>
      </c>
      <c r="G1354" s="117">
        <v>10.08</v>
      </c>
    </row>
    <row r="1355" spans="1:7" x14ac:dyDescent="0.35">
      <c r="A1355" s="117" t="s">
        <v>10199</v>
      </c>
      <c r="B1355" s="117" t="s">
        <v>10200</v>
      </c>
      <c r="C1355" s="117" t="s">
        <v>123</v>
      </c>
      <c r="D1355" s="117">
        <v>3</v>
      </c>
      <c r="E1355" s="117">
        <v>65</v>
      </c>
      <c r="F1355" s="117">
        <v>8.7100000000000009</v>
      </c>
      <c r="G1355" s="117">
        <v>10.08</v>
      </c>
    </row>
    <row r="1356" spans="1:7" x14ac:dyDescent="0.35">
      <c r="A1356" s="117" t="s">
        <v>10201</v>
      </c>
      <c r="B1356" s="117" t="s">
        <v>10202</v>
      </c>
      <c r="C1356" s="117" t="s">
        <v>123</v>
      </c>
      <c r="D1356" s="117">
        <v>3</v>
      </c>
      <c r="E1356" s="117">
        <v>70</v>
      </c>
      <c r="F1356" s="117">
        <v>8.7100000000000009</v>
      </c>
      <c r="G1356" s="117">
        <v>10.08</v>
      </c>
    </row>
    <row r="1357" spans="1:7" x14ac:dyDescent="0.35">
      <c r="A1357" s="117" t="s">
        <v>10205</v>
      </c>
      <c r="B1357" s="117" t="s">
        <v>10206</v>
      </c>
      <c r="C1357" s="117" t="s">
        <v>119</v>
      </c>
      <c r="D1357" s="117">
        <v>2</v>
      </c>
      <c r="E1357" s="117">
        <v>80</v>
      </c>
      <c r="F1357" s="117">
        <v>6.69</v>
      </c>
      <c r="G1357" s="117">
        <v>7.63</v>
      </c>
    </row>
    <row r="1358" spans="1:7" x14ac:dyDescent="0.35">
      <c r="A1358" s="117" t="s">
        <v>10207</v>
      </c>
      <c r="B1358" s="117" t="s">
        <v>10208</v>
      </c>
      <c r="C1358" s="117" t="s">
        <v>119</v>
      </c>
      <c r="D1358" s="117">
        <v>2</v>
      </c>
      <c r="E1358" s="117">
        <v>60</v>
      </c>
      <c r="F1358" s="117">
        <v>6.69</v>
      </c>
      <c r="G1358" s="117">
        <v>7.63</v>
      </c>
    </row>
    <row r="1359" spans="1:7" x14ac:dyDescent="0.35">
      <c r="A1359" s="117" t="s">
        <v>10209</v>
      </c>
      <c r="B1359" s="117" t="s">
        <v>10210</v>
      </c>
      <c r="C1359" s="117" t="s">
        <v>119</v>
      </c>
      <c r="D1359" s="117">
        <v>2</v>
      </c>
      <c r="E1359" s="117">
        <v>60</v>
      </c>
      <c r="F1359" s="117">
        <v>6.69</v>
      </c>
      <c r="G1359" s="117">
        <v>7.63</v>
      </c>
    </row>
    <row r="1360" spans="1:7" x14ac:dyDescent="0.35">
      <c r="A1360" s="117" t="s">
        <v>10211</v>
      </c>
      <c r="B1360" s="117" t="s">
        <v>10212</v>
      </c>
      <c r="C1360" s="117" t="s">
        <v>119</v>
      </c>
      <c r="D1360" s="117">
        <v>2</v>
      </c>
      <c r="E1360" s="117">
        <v>80</v>
      </c>
      <c r="F1360" s="117">
        <v>6.69</v>
      </c>
      <c r="G1360" s="117">
        <v>7.63</v>
      </c>
    </row>
    <row r="1361" spans="1:7" x14ac:dyDescent="0.35">
      <c r="A1361" s="117" t="s">
        <v>10213</v>
      </c>
      <c r="B1361" s="117" t="s">
        <v>10214</v>
      </c>
      <c r="C1361" s="117" t="s">
        <v>119</v>
      </c>
      <c r="D1361" s="117">
        <v>2</v>
      </c>
      <c r="E1361" s="117">
        <v>80</v>
      </c>
      <c r="F1361" s="117">
        <v>6.69</v>
      </c>
      <c r="G1361" s="117">
        <v>7.63</v>
      </c>
    </row>
    <row r="1362" spans="1:7" x14ac:dyDescent="0.35">
      <c r="A1362" s="117" t="s">
        <v>10215</v>
      </c>
      <c r="B1362" s="117" t="s">
        <v>10216</v>
      </c>
      <c r="C1362" s="117" t="s">
        <v>119</v>
      </c>
      <c r="D1362" s="117">
        <v>2</v>
      </c>
      <c r="E1362" s="117">
        <v>80</v>
      </c>
      <c r="F1362" s="117">
        <v>6.69</v>
      </c>
      <c r="G1362" s="117">
        <v>7.63</v>
      </c>
    </row>
    <row r="1363" spans="1:7" x14ac:dyDescent="0.35">
      <c r="A1363" s="117" t="s">
        <v>10219</v>
      </c>
      <c r="B1363" s="117" t="s">
        <v>10220</v>
      </c>
      <c r="C1363" s="117" t="s">
        <v>119</v>
      </c>
      <c r="D1363" s="117">
        <v>2</v>
      </c>
      <c r="E1363" s="117">
        <v>50</v>
      </c>
      <c r="F1363" s="117">
        <v>6.69</v>
      </c>
      <c r="G1363" s="117">
        <v>7.63</v>
      </c>
    </row>
    <row r="1364" spans="1:7" x14ac:dyDescent="0.35">
      <c r="A1364" s="117" t="s">
        <v>10221</v>
      </c>
      <c r="B1364" s="117" t="s">
        <v>10222</v>
      </c>
      <c r="C1364" s="117" t="s">
        <v>119</v>
      </c>
      <c r="D1364" s="117">
        <v>2</v>
      </c>
      <c r="E1364" s="117">
        <v>54</v>
      </c>
      <c r="F1364" s="117">
        <v>6.69</v>
      </c>
      <c r="G1364" s="117">
        <v>7.63</v>
      </c>
    </row>
    <row r="1365" spans="1:7" x14ac:dyDescent="0.35">
      <c r="A1365" s="117" t="s">
        <v>10223</v>
      </c>
      <c r="B1365" s="117" t="s">
        <v>10224</v>
      </c>
      <c r="C1365" s="117" t="s">
        <v>119</v>
      </c>
      <c r="D1365" s="117">
        <v>3</v>
      </c>
      <c r="E1365" s="117">
        <v>36</v>
      </c>
      <c r="F1365" s="117">
        <v>6.69</v>
      </c>
      <c r="G1365" s="117">
        <v>7.63</v>
      </c>
    </row>
    <row r="1366" spans="1:7" x14ac:dyDescent="0.35">
      <c r="A1366" s="117" t="s">
        <v>10225</v>
      </c>
      <c r="B1366" s="117" t="s">
        <v>10226</v>
      </c>
      <c r="C1366" s="117" t="s">
        <v>119</v>
      </c>
      <c r="D1366" s="117">
        <v>2</v>
      </c>
      <c r="E1366" s="117">
        <v>25</v>
      </c>
      <c r="F1366" s="117">
        <v>6.69</v>
      </c>
      <c r="G1366" s="117">
        <v>7.63</v>
      </c>
    </row>
    <row r="1367" spans="1:7" x14ac:dyDescent="0.35">
      <c r="A1367" s="117" t="s">
        <v>10231</v>
      </c>
      <c r="B1367" s="117" t="s">
        <v>10232</v>
      </c>
      <c r="C1367" s="117" t="s">
        <v>119</v>
      </c>
      <c r="D1367" s="117">
        <v>2</v>
      </c>
      <c r="E1367" s="117">
        <v>60</v>
      </c>
      <c r="F1367" s="117">
        <v>6.69</v>
      </c>
      <c r="G1367" s="117">
        <v>7.63</v>
      </c>
    </row>
    <row r="1368" spans="1:7" x14ac:dyDescent="0.35">
      <c r="A1368" s="117" t="s">
        <v>10233</v>
      </c>
      <c r="B1368" s="117" t="s">
        <v>10234</v>
      </c>
      <c r="C1368" s="117" t="s">
        <v>119</v>
      </c>
      <c r="D1368" s="117">
        <v>1</v>
      </c>
      <c r="E1368" s="117">
        <v>30</v>
      </c>
      <c r="F1368" s="117">
        <v>6.69</v>
      </c>
      <c r="G1368" s="117">
        <v>7.63</v>
      </c>
    </row>
    <row r="1369" spans="1:7" x14ac:dyDescent="0.35">
      <c r="A1369" s="117" t="s">
        <v>10235</v>
      </c>
      <c r="B1369" s="117" t="s">
        <v>10236</v>
      </c>
      <c r="C1369" s="117" t="s">
        <v>119</v>
      </c>
      <c r="D1369" s="117">
        <v>2</v>
      </c>
      <c r="E1369" s="117">
        <v>80</v>
      </c>
      <c r="F1369" s="117">
        <v>6.69</v>
      </c>
      <c r="G1369" s="117">
        <v>7.63</v>
      </c>
    </row>
    <row r="1370" spans="1:7" x14ac:dyDescent="0.35">
      <c r="A1370" s="117" t="s">
        <v>10237</v>
      </c>
      <c r="B1370" s="117" t="s">
        <v>10238</v>
      </c>
      <c r="C1370" s="117" t="s">
        <v>119</v>
      </c>
      <c r="D1370" s="117">
        <v>2</v>
      </c>
      <c r="E1370" s="117">
        <v>80</v>
      </c>
      <c r="F1370" s="117">
        <v>6.69</v>
      </c>
      <c r="G1370" s="117">
        <v>7.63</v>
      </c>
    </row>
    <row r="1371" spans="1:7" x14ac:dyDescent="0.35">
      <c r="A1371" s="117" t="s">
        <v>10239</v>
      </c>
      <c r="B1371" s="117" t="s">
        <v>10240</v>
      </c>
      <c r="C1371" s="117" t="s">
        <v>119</v>
      </c>
      <c r="D1371" s="117">
        <v>2</v>
      </c>
      <c r="E1371" s="117">
        <v>80</v>
      </c>
      <c r="F1371" s="117">
        <v>6.69</v>
      </c>
      <c r="G1371" s="117">
        <v>7.63</v>
      </c>
    </row>
    <row r="1372" spans="1:7" x14ac:dyDescent="0.35">
      <c r="A1372" s="117" t="s">
        <v>10245</v>
      </c>
      <c r="B1372" s="117" t="s">
        <v>10246</v>
      </c>
      <c r="C1372" s="117" t="s">
        <v>127</v>
      </c>
      <c r="D1372" s="117">
        <v>1</v>
      </c>
      <c r="E1372" s="117">
        <v>12</v>
      </c>
      <c r="F1372" s="117">
        <v>6.42</v>
      </c>
      <c r="G1372" s="117">
        <v>8.01</v>
      </c>
    </row>
    <row r="1373" spans="1:7" x14ac:dyDescent="0.35">
      <c r="A1373" s="117" t="s">
        <v>10247</v>
      </c>
      <c r="B1373" s="117" t="s">
        <v>10248</v>
      </c>
      <c r="C1373" s="117" t="s">
        <v>127</v>
      </c>
      <c r="D1373" s="117">
        <v>1</v>
      </c>
      <c r="E1373" s="117">
        <v>40</v>
      </c>
      <c r="F1373" s="117">
        <v>6.42</v>
      </c>
      <c r="G1373" s="117">
        <v>8.01</v>
      </c>
    </row>
    <row r="1374" spans="1:7" x14ac:dyDescent="0.35">
      <c r="A1374" s="117" t="s">
        <v>10249</v>
      </c>
      <c r="B1374" s="117" t="s">
        <v>10250</v>
      </c>
      <c r="C1374" s="117" t="s">
        <v>127</v>
      </c>
      <c r="D1374" s="117">
        <v>1</v>
      </c>
      <c r="E1374" s="117">
        <v>70</v>
      </c>
      <c r="F1374" s="117">
        <v>6.42</v>
      </c>
      <c r="G1374" s="117">
        <v>8.01</v>
      </c>
    </row>
    <row r="1375" spans="1:7" x14ac:dyDescent="0.35">
      <c r="A1375" s="117" t="s">
        <v>10251</v>
      </c>
      <c r="B1375" s="117" t="s">
        <v>10252</v>
      </c>
      <c r="C1375" s="117" t="s">
        <v>127</v>
      </c>
      <c r="D1375" s="117">
        <v>3</v>
      </c>
      <c r="E1375" s="117">
        <v>14</v>
      </c>
      <c r="F1375" s="117">
        <v>6.42</v>
      </c>
      <c r="G1375" s="117">
        <v>8.01</v>
      </c>
    </row>
    <row r="1376" spans="1:7" x14ac:dyDescent="0.35">
      <c r="A1376" s="117" t="s">
        <v>10259</v>
      </c>
      <c r="B1376" s="117" t="s">
        <v>10260</v>
      </c>
      <c r="C1376" s="117" t="s">
        <v>127</v>
      </c>
      <c r="D1376" s="117">
        <v>2</v>
      </c>
      <c r="E1376" s="117">
        <v>10</v>
      </c>
      <c r="F1376" s="117">
        <v>6.42</v>
      </c>
      <c r="G1376" s="117">
        <v>8.01</v>
      </c>
    </row>
    <row r="1377" spans="1:7" x14ac:dyDescent="0.35">
      <c r="A1377" s="117" t="s">
        <v>10261</v>
      </c>
      <c r="B1377" s="117" t="s">
        <v>10262</v>
      </c>
      <c r="C1377" s="117" t="s">
        <v>127</v>
      </c>
      <c r="D1377" s="117">
        <v>2</v>
      </c>
      <c r="E1377" s="117">
        <v>60</v>
      </c>
      <c r="F1377" s="117">
        <v>6.42</v>
      </c>
      <c r="G1377" s="117">
        <v>8.01</v>
      </c>
    </row>
    <row r="1378" spans="1:7" x14ac:dyDescent="0.35">
      <c r="A1378" s="117" t="s">
        <v>10263</v>
      </c>
      <c r="B1378" s="117" t="s">
        <v>10264</v>
      </c>
      <c r="C1378" s="117" t="s">
        <v>127</v>
      </c>
      <c r="D1378" s="117">
        <v>1</v>
      </c>
      <c r="E1378" s="117">
        <v>70</v>
      </c>
      <c r="F1378" s="117">
        <v>6.42</v>
      </c>
      <c r="G1378" s="117">
        <v>8.01</v>
      </c>
    </row>
    <row r="1379" spans="1:7" x14ac:dyDescent="0.35">
      <c r="A1379" s="117" t="s">
        <v>10265</v>
      </c>
      <c r="B1379" s="117" t="s">
        <v>10266</v>
      </c>
      <c r="C1379" s="117" t="s">
        <v>127</v>
      </c>
      <c r="D1379" s="117">
        <v>2</v>
      </c>
      <c r="E1379" s="117">
        <v>50</v>
      </c>
      <c r="F1379" s="117">
        <v>6.42</v>
      </c>
      <c r="G1379" s="117">
        <v>8.01</v>
      </c>
    </row>
    <row r="1380" spans="1:7" x14ac:dyDescent="0.35">
      <c r="A1380" s="117" t="s">
        <v>10267</v>
      </c>
      <c r="B1380" s="117" t="s">
        <v>10268</v>
      </c>
      <c r="C1380" s="117" t="s">
        <v>127</v>
      </c>
      <c r="D1380" s="117">
        <v>1</v>
      </c>
      <c r="E1380" s="117">
        <v>40</v>
      </c>
      <c r="F1380" s="117">
        <v>6.42</v>
      </c>
      <c r="G1380" s="117">
        <v>8.01</v>
      </c>
    </row>
    <row r="1381" spans="1:7" x14ac:dyDescent="0.35">
      <c r="A1381" s="117" t="s">
        <v>10269</v>
      </c>
      <c r="B1381" s="117" t="s">
        <v>10270</v>
      </c>
      <c r="C1381" s="117" t="s">
        <v>127</v>
      </c>
      <c r="D1381" s="117">
        <v>2</v>
      </c>
      <c r="E1381" s="117">
        <v>25</v>
      </c>
      <c r="F1381" s="117">
        <v>6.42</v>
      </c>
      <c r="G1381" s="117">
        <v>8.01</v>
      </c>
    </row>
    <row r="1382" spans="1:7" x14ac:dyDescent="0.35">
      <c r="A1382" s="117" t="s">
        <v>10271</v>
      </c>
      <c r="B1382" s="117" t="s">
        <v>10272</v>
      </c>
      <c r="C1382" s="117" t="s">
        <v>127</v>
      </c>
      <c r="D1382" s="117">
        <v>2</v>
      </c>
      <c r="E1382" s="117">
        <v>40</v>
      </c>
      <c r="F1382" s="117">
        <v>6.42</v>
      </c>
      <c r="G1382" s="117">
        <v>8.01</v>
      </c>
    </row>
    <row r="1383" spans="1:7" x14ac:dyDescent="0.35">
      <c r="A1383" s="117" t="s">
        <v>10273</v>
      </c>
      <c r="B1383" s="117" t="s">
        <v>10274</v>
      </c>
      <c r="C1383" s="117" t="s">
        <v>127</v>
      </c>
      <c r="D1383" s="117">
        <v>2</v>
      </c>
      <c r="E1383" s="117">
        <v>40</v>
      </c>
      <c r="F1383" s="117">
        <v>6.42</v>
      </c>
      <c r="G1383" s="117">
        <v>8.01</v>
      </c>
    </row>
    <row r="1384" spans="1:7" x14ac:dyDescent="0.35">
      <c r="A1384" s="117" t="s">
        <v>10275</v>
      </c>
      <c r="B1384" s="117" t="s">
        <v>10276</v>
      </c>
      <c r="C1384" s="117" t="s">
        <v>127</v>
      </c>
      <c r="D1384" s="117">
        <v>2</v>
      </c>
      <c r="E1384" s="117">
        <v>40</v>
      </c>
      <c r="F1384" s="117">
        <v>6.42</v>
      </c>
      <c r="G1384" s="117">
        <v>8.01</v>
      </c>
    </row>
    <row r="1385" spans="1:7" x14ac:dyDescent="0.35">
      <c r="A1385" s="117" t="s">
        <v>10277</v>
      </c>
      <c r="B1385" s="117" t="s">
        <v>10278</v>
      </c>
      <c r="C1385" s="117" t="s">
        <v>127</v>
      </c>
      <c r="D1385" s="117">
        <v>2</v>
      </c>
      <c r="E1385" s="117">
        <v>50</v>
      </c>
      <c r="F1385" s="117">
        <v>6.42</v>
      </c>
      <c r="G1385" s="117">
        <v>8.01</v>
      </c>
    </row>
    <row r="1386" spans="1:7" x14ac:dyDescent="0.35">
      <c r="A1386" s="117" t="s">
        <v>10283</v>
      </c>
      <c r="B1386" s="117" t="s">
        <v>10284</v>
      </c>
      <c r="C1386" s="117" t="s">
        <v>128</v>
      </c>
      <c r="D1386" s="117">
        <v>2</v>
      </c>
      <c r="E1386" s="117">
        <v>20</v>
      </c>
      <c r="F1386" s="117">
        <v>9</v>
      </c>
      <c r="G1386" s="117">
        <v>13</v>
      </c>
    </row>
    <row r="1387" spans="1:7" x14ac:dyDescent="0.35">
      <c r="A1387" s="117" t="s">
        <v>10285</v>
      </c>
      <c r="B1387" s="117" t="s">
        <v>10286</v>
      </c>
      <c r="C1387" s="117" t="s">
        <v>128</v>
      </c>
      <c r="D1387" s="117">
        <v>2</v>
      </c>
      <c r="E1387" s="117">
        <v>15</v>
      </c>
      <c r="F1387" s="117">
        <v>9</v>
      </c>
      <c r="G1387" s="117">
        <v>13</v>
      </c>
    </row>
    <row r="1388" spans="1:7" x14ac:dyDescent="0.35">
      <c r="A1388" s="117" t="s">
        <v>10287</v>
      </c>
      <c r="B1388" s="117" t="s">
        <v>10288</v>
      </c>
      <c r="C1388" s="117" t="s">
        <v>128</v>
      </c>
      <c r="D1388" s="117">
        <v>1</v>
      </c>
      <c r="E1388" s="117">
        <v>30</v>
      </c>
      <c r="F1388" s="117">
        <v>9</v>
      </c>
      <c r="G1388" s="117">
        <v>13</v>
      </c>
    </row>
    <row r="1389" spans="1:7" x14ac:dyDescent="0.35">
      <c r="A1389" s="117" t="s">
        <v>10289</v>
      </c>
      <c r="B1389" s="117" t="s">
        <v>10290</v>
      </c>
      <c r="C1389" s="117" t="s">
        <v>128</v>
      </c>
      <c r="D1389" s="117">
        <v>1</v>
      </c>
      <c r="E1389" s="117">
        <v>50</v>
      </c>
      <c r="F1389" s="117">
        <v>9</v>
      </c>
      <c r="G1389" s="117">
        <v>13</v>
      </c>
    </row>
    <row r="1390" spans="1:7" x14ac:dyDescent="0.35">
      <c r="A1390" s="117" t="s">
        <v>10291</v>
      </c>
      <c r="B1390" s="117" t="s">
        <v>10292</v>
      </c>
      <c r="C1390" s="117" t="s">
        <v>128</v>
      </c>
      <c r="D1390" s="117">
        <v>2</v>
      </c>
      <c r="E1390" s="117">
        <v>40</v>
      </c>
      <c r="F1390" s="117">
        <v>9</v>
      </c>
      <c r="G1390" s="117">
        <v>13</v>
      </c>
    </row>
    <row r="1391" spans="1:7" x14ac:dyDescent="0.35">
      <c r="A1391" s="117" t="s">
        <v>10295</v>
      </c>
      <c r="B1391" s="117" t="s">
        <v>10296</v>
      </c>
      <c r="C1391" s="117" t="s">
        <v>128</v>
      </c>
      <c r="D1391" s="117">
        <v>3</v>
      </c>
      <c r="E1391" s="117">
        <v>25</v>
      </c>
      <c r="F1391" s="117">
        <v>9</v>
      </c>
      <c r="G1391" s="117">
        <v>13</v>
      </c>
    </row>
    <row r="1392" spans="1:7" x14ac:dyDescent="0.35">
      <c r="A1392" s="117" t="s">
        <v>10297</v>
      </c>
      <c r="B1392" s="117" t="s">
        <v>10298</v>
      </c>
      <c r="C1392" s="117" t="s">
        <v>128</v>
      </c>
      <c r="D1392" s="117">
        <v>3</v>
      </c>
      <c r="E1392" s="117">
        <v>40</v>
      </c>
      <c r="F1392" s="117">
        <v>9</v>
      </c>
      <c r="G1392" s="117">
        <v>13</v>
      </c>
    </row>
    <row r="1393" spans="1:7" x14ac:dyDescent="0.35">
      <c r="A1393" s="117" t="s">
        <v>10299</v>
      </c>
      <c r="B1393" s="117" t="s">
        <v>10300</v>
      </c>
      <c r="C1393" s="117" t="s">
        <v>128</v>
      </c>
      <c r="D1393" s="117">
        <v>3</v>
      </c>
      <c r="E1393" s="117">
        <v>55</v>
      </c>
      <c r="F1393" s="117">
        <v>9</v>
      </c>
      <c r="G1393" s="117">
        <v>13</v>
      </c>
    </row>
    <row r="1394" spans="1:7" x14ac:dyDescent="0.35">
      <c r="A1394" s="117" t="s">
        <v>10301</v>
      </c>
      <c r="B1394" s="117" t="s">
        <v>10302</v>
      </c>
      <c r="C1394" s="117" t="s">
        <v>128</v>
      </c>
      <c r="D1394" s="117">
        <v>3</v>
      </c>
      <c r="E1394" s="117">
        <v>36</v>
      </c>
      <c r="F1394" s="117">
        <v>9</v>
      </c>
      <c r="G1394" s="117">
        <v>13</v>
      </c>
    </row>
    <row r="1395" spans="1:7" x14ac:dyDescent="0.35">
      <c r="A1395" s="117" t="s">
        <v>10303</v>
      </c>
      <c r="B1395" s="117" t="s">
        <v>10304</v>
      </c>
      <c r="C1395" s="117" t="s">
        <v>128</v>
      </c>
      <c r="D1395" s="117">
        <v>3</v>
      </c>
      <c r="E1395" s="117">
        <v>45</v>
      </c>
      <c r="F1395" s="117">
        <v>9</v>
      </c>
      <c r="G1395" s="117">
        <v>13</v>
      </c>
    </row>
    <row r="1396" spans="1:7" x14ac:dyDescent="0.35">
      <c r="A1396" s="117" t="s">
        <v>10305</v>
      </c>
      <c r="B1396" s="117" t="s">
        <v>10306</v>
      </c>
      <c r="C1396" s="117" t="s">
        <v>128</v>
      </c>
      <c r="D1396" s="117">
        <v>3</v>
      </c>
      <c r="E1396" s="117">
        <v>54</v>
      </c>
      <c r="F1396" s="117">
        <v>9</v>
      </c>
      <c r="G1396" s="117">
        <v>13</v>
      </c>
    </row>
    <row r="1397" spans="1:7" x14ac:dyDescent="0.35">
      <c r="A1397" s="117" t="s">
        <v>10307</v>
      </c>
      <c r="B1397" s="117" t="s">
        <v>10308</v>
      </c>
      <c r="C1397" s="117" t="s">
        <v>128</v>
      </c>
      <c r="D1397" s="117">
        <v>3</v>
      </c>
      <c r="E1397" s="117">
        <v>30</v>
      </c>
      <c r="F1397" s="117">
        <v>9</v>
      </c>
      <c r="G1397" s="117">
        <v>13</v>
      </c>
    </row>
    <row r="1398" spans="1:7" x14ac:dyDescent="0.35">
      <c r="A1398" s="117" t="s">
        <v>10309</v>
      </c>
      <c r="B1398" s="117" t="s">
        <v>10310</v>
      </c>
      <c r="C1398" s="117" t="s">
        <v>128</v>
      </c>
      <c r="D1398" s="117">
        <v>3</v>
      </c>
      <c r="E1398" s="117">
        <v>55</v>
      </c>
      <c r="F1398" s="117">
        <v>9</v>
      </c>
      <c r="G1398" s="117">
        <v>13</v>
      </c>
    </row>
    <row r="1399" spans="1:7" x14ac:dyDescent="0.35">
      <c r="A1399" s="117" t="s">
        <v>10311</v>
      </c>
      <c r="B1399" s="117" t="s">
        <v>10312</v>
      </c>
      <c r="C1399" s="117" t="s">
        <v>128</v>
      </c>
      <c r="D1399" s="117">
        <v>3</v>
      </c>
      <c r="E1399" s="117">
        <v>50</v>
      </c>
      <c r="F1399" s="117">
        <v>9</v>
      </c>
      <c r="G1399" s="117">
        <v>13</v>
      </c>
    </row>
    <row r="1400" spans="1:7" x14ac:dyDescent="0.35">
      <c r="A1400" s="117" t="s">
        <v>10315</v>
      </c>
      <c r="B1400" s="117" t="s">
        <v>10316</v>
      </c>
      <c r="C1400" s="117" t="s">
        <v>128</v>
      </c>
      <c r="D1400" s="117">
        <v>2</v>
      </c>
      <c r="E1400" s="117">
        <v>20</v>
      </c>
      <c r="F1400" s="117">
        <v>9</v>
      </c>
      <c r="G1400" s="117">
        <v>13</v>
      </c>
    </row>
    <row r="1401" spans="1:7" x14ac:dyDescent="0.35">
      <c r="A1401" s="117" t="s">
        <v>10317</v>
      </c>
      <c r="B1401" s="117" t="s">
        <v>10318</v>
      </c>
      <c r="C1401" s="117" t="s">
        <v>128</v>
      </c>
      <c r="D1401" s="117">
        <v>2</v>
      </c>
      <c r="E1401" s="117">
        <v>26</v>
      </c>
      <c r="F1401" s="117">
        <v>9</v>
      </c>
      <c r="G1401" s="117">
        <v>13</v>
      </c>
    </row>
    <row r="1402" spans="1:7" x14ac:dyDescent="0.35">
      <c r="A1402" s="117" t="s">
        <v>10319</v>
      </c>
      <c r="B1402" s="117" t="s">
        <v>10320</v>
      </c>
      <c r="C1402" s="117" t="s">
        <v>128</v>
      </c>
      <c r="D1402" s="117">
        <v>2</v>
      </c>
      <c r="E1402" s="117">
        <v>25</v>
      </c>
      <c r="F1402" s="117">
        <v>9</v>
      </c>
      <c r="G1402" s="117">
        <v>13</v>
      </c>
    </row>
    <row r="1403" spans="1:7" x14ac:dyDescent="0.35">
      <c r="A1403" s="117" t="s">
        <v>10321</v>
      </c>
      <c r="B1403" s="117" t="s">
        <v>10322</v>
      </c>
      <c r="C1403" s="117" t="s">
        <v>128</v>
      </c>
      <c r="D1403" s="117">
        <v>2</v>
      </c>
      <c r="E1403" s="117">
        <v>30</v>
      </c>
      <c r="F1403" s="117">
        <v>9</v>
      </c>
      <c r="G1403" s="117">
        <v>13</v>
      </c>
    </row>
    <row r="1404" spans="1:7" x14ac:dyDescent="0.35">
      <c r="A1404" s="117" t="s">
        <v>10323</v>
      </c>
      <c r="B1404" s="117" t="s">
        <v>10324</v>
      </c>
      <c r="C1404" s="117" t="s">
        <v>128</v>
      </c>
      <c r="D1404" s="117">
        <v>2</v>
      </c>
      <c r="E1404" s="117">
        <v>20</v>
      </c>
      <c r="F1404" s="117">
        <v>9</v>
      </c>
      <c r="G1404" s="117">
        <v>13</v>
      </c>
    </row>
    <row r="1405" spans="1:7" x14ac:dyDescent="0.35">
      <c r="A1405" s="117" t="s">
        <v>10325</v>
      </c>
      <c r="B1405" s="117" t="s">
        <v>10326</v>
      </c>
      <c r="C1405" s="117" t="s">
        <v>128</v>
      </c>
      <c r="D1405" s="117">
        <v>2</v>
      </c>
      <c r="E1405" s="117">
        <v>30</v>
      </c>
      <c r="F1405" s="117">
        <v>9</v>
      </c>
      <c r="G1405" s="117">
        <v>13</v>
      </c>
    </row>
    <row r="1406" spans="1:7" x14ac:dyDescent="0.35">
      <c r="A1406" s="117" t="s">
        <v>10327</v>
      </c>
      <c r="B1406" s="117" t="s">
        <v>10328</v>
      </c>
      <c r="C1406" s="117" t="s">
        <v>128</v>
      </c>
      <c r="D1406" s="117">
        <v>2</v>
      </c>
      <c r="E1406" s="117">
        <v>80</v>
      </c>
      <c r="F1406" s="117">
        <v>9</v>
      </c>
      <c r="G1406" s="117">
        <v>13</v>
      </c>
    </row>
    <row r="1407" spans="1:7" x14ac:dyDescent="0.35">
      <c r="A1407" s="117" t="s">
        <v>10329</v>
      </c>
      <c r="B1407" s="117" t="s">
        <v>10330</v>
      </c>
      <c r="C1407" s="117" t="s">
        <v>128</v>
      </c>
      <c r="D1407" s="117">
        <v>1</v>
      </c>
      <c r="E1407" s="117">
        <v>30</v>
      </c>
      <c r="F1407" s="117">
        <v>9</v>
      </c>
      <c r="G1407" s="117">
        <v>13</v>
      </c>
    </row>
    <row r="1408" spans="1:7" x14ac:dyDescent="0.35">
      <c r="A1408" s="117" t="s">
        <v>10331</v>
      </c>
      <c r="B1408" s="117" t="s">
        <v>10332</v>
      </c>
      <c r="C1408" s="117" t="s">
        <v>128</v>
      </c>
      <c r="D1408" s="117">
        <v>1</v>
      </c>
      <c r="E1408" s="117">
        <v>30</v>
      </c>
      <c r="F1408" s="117">
        <v>9</v>
      </c>
      <c r="G1408" s="117">
        <v>13</v>
      </c>
    </row>
    <row r="1409" spans="1:7" x14ac:dyDescent="0.35">
      <c r="A1409" s="117" t="s">
        <v>10333</v>
      </c>
      <c r="B1409" s="117" t="s">
        <v>10334</v>
      </c>
      <c r="C1409" s="117" t="s">
        <v>128</v>
      </c>
      <c r="D1409" s="117">
        <v>1</v>
      </c>
      <c r="E1409" s="117">
        <v>30</v>
      </c>
      <c r="F1409" s="117">
        <v>9</v>
      </c>
      <c r="G1409" s="117">
        <v>13</v>
      </c>
    </row>
    <row r="1410" spans="1:7" x14ac:dyDescent="0.35">
      <c r="A1410" s="117" t="s">
        <v>10335</v>
      </c>
      <c r="B1410" s="117" t="s">
        <v>1226</v>
      </c>
      <c r="C1410" s="117" t="s">
        <v>128</v>
      </c>
      <c r="D1410" s="117">
        <v>1</v>
      </c>
      <c r="E1410" s="117">
        <v>50</v>
      </c>
      <c r="F1410" s="117">
        <v>9</v>
      </c>
      <c r="G1410" s="117">
        <v>13</v>
      </c>
    </row>
    <row r="1411" spans="1:7" x14ac:dyDescent="0.35">
      <c r="A1411" s="117" t="s">
        <v>10336</v>
      </c>
      <c r="B1411" s="117" t="s">
        <v>10337</v>
      </c>
      <c r="C1411" s="117" t="s">
        <v>128</v>
      </c>
      <c r="D1411" s="117">
        <v>1</v>
      </c>
      <c r="E1411" s="117">
        <v>15</v>
      </c>
      <c r="F1411" s="117">
        <v>9</v>
      </c>
      <c r="G1411" s="117">
        <v>13</v>
      </c>
    </row>
    <row r="1412" spans="1:7" x14ac:dyDescent="0.35">
      <c r="A1412" s="117" t="s">
        <v>10344</v>
      </c>
      <c r="B1412" s="117" t="s">
        <v>10345</v>
      </c>
      <c r="C1412" s="117" t="s">
        <v>128</v>
      </c>
      <c r="D1412" s="117">
        <v>3</v>
      </c>
      <c r="E1412" s="117">
        <v>25</v>
      </c>
      <c r="F1412" s="117">
        <v>9</v>
      </c>
      <c r="G1412" s="117">
        <v>13</v>
      </c>
    </row>
    <row r="1413" spans="1:7" x14ac:dyDescent="0.35">
      <c r="A1413" s="117" t="s">
        <v>10346</v>
      </c>
      <c r="B1413" s="117" t="s">
        <v>10347</v>
      </c>
      <c r="C1413" s="117" t="s">
        <v>128</v>
      </c>
      <c r="D1413" s="117">
        <v>3</v>
      </c>
      <c r="E1413" s="117">
        <v>25</v>
      </c>
      <c r="F1413" s="117">
        <v>9</v>
      </c>
      <c r="G1413" s="117">
        <v>13</v>
      </c>
    </row>
    <row r="1414" spans="1:7" x14ac:dyDescent="0.35">
      <c r="A1414" s="117" t="s">
        <v>10348</v>
      </c>
      <c r="B1414" s="117" t="s">
        <v>10349</v>
      </c>
      <c r="C1414" s="117" t="s">
        <v>128</v>
      </c>
      <c r="D1414" s="117">
        <v>3</v>
      </c>
      <c r="E1414" s="117">
        <v>40</v>
      </c>
      <c r="F1414" s="117">
        <v>9</v>
      </c>
      <c r="G1414" s="117">
        <v>13</v>
      </c>
    </row>
    <row r="1415" spans="1:7" x14ac:dyDescent="0.35">
      <c r="A1415" s="117" t="s">
        <v>10350</v>
      </c>
      <c r="B1415" s="117" t="s">
        <v>10351</v>
      </c>
      <c r="C1415" s="117" t="s">
        <v>128</v>
      </c>
      <c r="D1415" s="117">
        <v>3</v>
      </c>
      <c r="E1415" s="117">
        <v>25</v>
      </c>
      <c r="F1415" s="117">
        <v>9</v>
      </c>
      <c r="G1415" s="117">
        <v>13</v>
      </c>
    </row>
    <row r="1416" spans="1:7" x14ac:dyDescent="0.35">
      <c r="A1416" s="117" t="s">
        <v>10352</v>
      </c>
      <c r="B1416" s="117" t="s">
        <v>10353</v>
      </c>
      <c r="C1416" s="117" t="s">
        <v>128</v>
      </c>
      <c r="D1416" s="117">
        <v>3</v>
      </c>
      <c r="E1416" s="117">
        <v>30</v>
      </c>
      <c r="F1416" s="117">
        <v>9</v>
      </c>
      <c r="G1416" s="117">
        <v>13</v>
      </c>
    </row>
    <row r="1417" spans="1:7" x14ac:dyDescent="0.35">
      <c r="A1417" s="117" t="s">
        <v>10354</v>
      </c>
      <c r="B1417" s="117" t="s">
        <v>10355</v>
      </c>
      <c r="C1417" s="117" t="s">
        <v>128</v>
      </c>
      <c r="D1417" s="117">
        <v>3</v>
      </c>
      <c r="E1417" s="117">
        <v>48</v>
      </c>
      <c r="F1417" s="117">
        <v>9</v>
      </c>
      <c r="G1417" s="117">
        <v>13</v>
      </c>
    </row>
    <row r="1418" spans="1:7" x14ac:dyDescent="0.35">
      <c r="A1418" s="117" t="s">
        <v>10356</v>
      </c>
      <c r="B1418" s="117" t="s">
        <v>10357</v>
      </c>
      <c r="C1418" s="117" t="s">
        <v>128</v>
      </c>
      <c r="D1418" s="117">
        <v>3</v>
      </c>
      <c r="E1418" s="117">
        <v>50</v>
      </c>
      <c r="F1418" s="117">
        <v>9</v>
      </c>
      <c r="G1418" s="117">
        <v>13</v>
      </c>
    </row>
    <row r="1419" spans="1:7" x14ac:dyDescent="0.35">
      <c r="A1419" s="117" t="s">
        <v>10358</v>
      </c>
      <c r="B1419" s="117" t="s">
        <v>10359</v>
      </c>
      <c r="C1419" s="117" t="s">
        <v>128</v>
      </c>
      <c r="D1419" s="117">
        <v>3</v>
      </c>
      <c r="E1419" s="117">
        <v>50</v>
      </c>
      <c r="F1419" s="117">
        <v>9</v>
      </c>
      <c r="G1419" s="117">
        <v>13</v>
      </c>
    </row>
    <row r="1420" spans="1:7" x14ac:dyDescent="0.35">
      <c r="A1420" s="117" t="s">
        <v>10360</v>
      </c>
      <c r="B1420" s="117" t="s">
        <v>10361</v>
      </c>
      <c r="C1420" s="117" t="s">
        <v>128</v>
      </c>
      <c r="D1420" s="117">
        <v>3</v>
      </c>
      <c r="E1420" s="117">
        <v>32</v>
      </c>
      <c r="F1420" s="117">
        <v>9</v>
      </c>
      <c r="G1420" s="117">
        <v>13</v>
      </c>
    </row>
    <row r="1421" spans="1:7" x14ac:dyDescent="0.35">
      <c r="A1421" s="117" t="s">
        <v>10362</v>
      </c>
      <c r="B1421" s="117" t="s">
        <v>10363</v>
      </c>
      <c r="C1421" s="117" t="s">
        <v>128</v>
      </c>
      <c r="D1421" s="117">
        <v>2</v>
      </c>
      <c r="E1421" s="117">
        <v>20</v>
      </c>
      <c r="F1421" s="117">
        <v>9</v>
      </c>
      <c r="G1421" s="117">
        <v>13</v>
      </c>
    </row>
    <row r="1422" spans="1:7" x14ac:dyDescent="0.35">
      <c r="A1422" s="117" t="s">
        <v>10364</v>
      </c>
      <c r="B1422" s="117" t="s">
        <v>10365</v>
      </c>
      <c r="C1422" s="117" t="s">
        <v>128</v>
      </c>
      <c r="D1422" s="117">
        <v>2</v>
      </c>
      <c r="E1422" s="117">
        <v>50</v>
      </c>
      <c r="F1422" s="117">
        <v>9</v>
      </c>
      <c r="G1422" s="117">
        <v>13</v>
      </c>
    </row>
    <row r="1423" spans="1:7" x14ac:dyDescent="0.35">
      <c r="A1423" s="117" t="s">
        <v>10366</v>
      </c>
      <c r="B1423" s="117" t="s">
        <v>10367</v>
      </c>
      <c r="C1423" s="117" t="s">
        <v>128</v>
      </c>
      <c r="D1423" s="117">
        <v>2</v>
      </c>
      <c r="E1423" s="117">
        <v>50</v>
      </c>
      <c r="F1423" s="117">
        <v>9</v>
      </c>
      <c r="G1423" s="117">
        <v>13</v>
      </c>
    </row>
    <row r="1424" spans="1:7" x14ac:dyDescent="0.35">
      <c r="A1424" s="117" t="s">
        <v>10368</v>
      </c>
      <c r="B1424" s="117" t="s">
        <v>10369</v>
      </c>
      <c r="C1424" s="117" t="s">
        <v>128</v>
      </c>
      <c r="D1424" s="117">
        <v>2</v>
      </c>
      <c r="E1424" s="117">
        <v>70</v>
      </c>
      <c r="F1424" s="117">
        <v>9</v>
      </c>
      <c r="G1424" s="117">
        <v>13</v>
      </c>
    </row>
    <row r="1425" spans="1:7" x14ac:dyDescent="0.35">
      <c r="A1425" s="117" t="s">
        <v>10372</v>
      </c>
      <c r="B1425" s="117" t="s">
        <v>10373</v>
      </c>
      <c r="C1425" s="117" t="s">
        <v>128</v>
      </c>
      <c r="D1425" s="117">
        <v>2</v>
      </c>
      <c r="E1425" s="117">
        <v>50</v>
      </c>
      <c r="F1425" s="117">
        <v>9</v>
      </c>
      <c r="G1425" s="117">
        <v>13</v>
      </c>
    </row>
    <row r="1426" spans="1:7" x14ac:dyDescent="0.35">
      <c r="A1426" s="117" t="s">
        <v>10374</v>
      </c>
      <c r="B1426" s="117" t="s">
        <v>10375</v>
      </c>
      <c r="C1426" s="117" t="s">
        <v>128</v>
      </c>
      <c r="D1426" s="117">
        <v>2</v>
      </c>
      <c r="E1426" s="117">
        <v>70</v>
      </c>
      <c r="F1426" s="117">
        <v>9</v>
      </c>
      <c r="G1426" s="117">
        <v>13</v>
      </c>
    </row>
    <row r="1427" spans="1:7" x14ac:dyDescent="0.35">
      <c r="A1427" s="117" t="s">
        <v>10378</v>
      </c>
      <c r="B1427" s="117" t="s">
        <v>10379</v>
      </c>
      <c r="C1427" s="117" t="s">
        <v>128</v>
      </c>
      <c r="D1427" s="117">
        <v>2</v>
      </c>
      <c r="E1427" s="117">
        <v>18</v>
      </c>
      <c r="F1427" s="117">
        <v>9</v>
      </c>
      <c r="G1427" s="117">
        <v>13</v>
      </c>
    </row>
    <row r="1428" spans="1:7" x14ac:dyDescent="0.35">
      <c r="A1428" s="117" t="s">
        <v>10382</v>
      </c>
      <c r="B1428" s="117" t="s">
        <v>10383</v>
      </c>
      <c r="C1428" s="117" t="s">
        <v>128</v>
      </c>
      <c r="D1428" s="117">
        <v>1</v>
      </c>
      <c r="E1428" s="117">
        <v>30</v>
      </c>
      <c r="F1428" s="117">
        <v>9</v>
      </c>
      <c r="G1428" s="117">
        <v>13</v>
      </c>
    </row>
    <row r="1429" spans="1:7" x14ac:dyDescent="0.35">
      <c r="A1429" s="117" t="s">
        <v>10384</v>
      </c>
      <c r="B1429" s="117" t="s">
        <v>10385</v>
      </c>
      <c r="C1429" s="117" t="s">
        <v>128</v>
      </c>
      <c r="D1429" s="117">
        <v>1</v>
      </c>
      <c r="E1429" s="117">
        <v>30</v>
      </c>
      <c r="F1429" s="117">
        <v>9</v>
      </c>
      <c r="G1429" s="117">
        <v>13</v>
      </c>
    </row>
    <row r="1430" spans="1:7" x14ac:dyDescent="0.35">
      <c r="A1430" s="117" t="s">
        <v>10386</v>
      </c>
      <c r="B1430" s="117" t="s">
        <v>10387</v>
      </c>
      <c r="C1430" s="117" t="s">
        <v>128</v>
      </c>
      <c r="D1430" s="117">
        <v>1</v>
      </c>
      <c r="E1430" s="117">
        <v>30</v>
      </c>
      <c r="F1430" s="117">
        <v>9</v>
      </c>
      <c r="G1430" s="117">
        <v>13</v>
      </c>
    </row>
    <row r="1431" spans="1:7" x14ac:dyDescent="0.35">
      <c r="A1431" s="117" t="s">
        <v>10388</v>
      </c>
      <c r="B1431" s="117" t="s">
        <v>10389</v>
      </c>
      <c r="C1431" s="117" t="s">
        <v>128</v>
      </c>
      <c r="D1431" s="117">
        <v>1</v>
      </c>
      <c r="E1431" s="117">
        <v>50</v>
      </c>
      <c r="F1431" s="117">
        <v>9</v>
      </c>
      <c r="G1431" s="117">
        <v>13</v>
      </c>
    </row>
    <row r="1432" spans="1:7" x14ac:dyDescent="0.35">
      <c r="A1432" s="117" t="s">
        <v>10390</v>
      </c>
      <c r="B1432" s="117" t="s">
        <v>10391</v>
      </c>
      <c r="C1432" s="117" t="s">
        <v>128</v>
      </c>
      <c r="D1432" s="117">
        <v>1</v>
      </c>
      <c r="E1432" s="117">
        <v>30</v>
      </c>
      <c r="F1432" s="117">
        <v>9</v>
      </c>
      <c r="G1432" s="117">
        <v>13</v>
      </c>
    </row>
    <row r="1433" spans="1:7" x14ac:dyDescent="0.35">
      <c r="A1433" s="117" t="s">
        <v>10392</v>
      </c>
      <c r="B1433" s="117" t="s">
        <v>10393</v>
      </c>
      <c r="C1433" s="117" t="s">
        <v>128</v>
      </c>
      <c r="D1433" s="117">
        <v>2</v>
      </c>
      <c r="E1433" s="117">
        <v>16</v>
      </c>
      <c r="F1433" s="117">
        <v>9</v>
      </c>
      <c r="G1433" s="117">
        <v>13</v>
      </c>
    </row>
    <row r="1434" spans="1:7" x14ac:dyDescent="0.35">
      <c r="A1434" s="117" t="s">
        <v>10394</v>
      </c>
      <c r="B1434" s="117" t="s">
        <v>10395</v>
      </c>
      <c r="C1434" s="117" t="s">
        <v>128</v>
      </c>
      <c r="D1434" s="117">
        <v>1</v>
      </c>
      <c r="E1434" s="117">
        <v>36</v>
      </c>
      <c r="F1434" s="117">
        <v>9</v>
      </c>
      <c r="G1434" s="117">
        <v>13</v>
      </c>
    </row>
    <row r="1435" spans="1:7" x14ac:dyDescent="0.35">
      <c r="A1435" s="117" t="s">
        <v>10396</v>
      </c>
      <c r="B1435" s="117" t="s">
        <v>10397</v>
      </c>
      <c r="C1435" s="117" t="s">
        <v>128</v>
      </c>
      <c r="D1435" s="117">
        <v>1</v>
      </c>
      <c r="E1435" s="117">
        <v>15</v>
      </c>
      <c r="F1435" s="117">
        <v>9</v>
      </c>
      <c r="G1435" s="117">
        <v>13</v>
      </c>
    </row>
    <row r="1436" spans="1:7" x14ac:dyDescent="0.35">
      <c r="A1436" s="117" t="s">
        <v>10398</v>
      </c>
      <c r="B1436" s="117" t="s">
        <v>10399</v>
      </c>
      <c r="C1436" s="117" t="s">
        <v>128</v>
      </c>
      <c r="D1436" s="117">
        <v>3</v>
      </c>
      <c r="E1436" s="117">
        <v>25</v>
      </c>
      <c r="F1436" s="117">
        <v>9</v>
      </c>
      <c r="G1436" s="117">
        <v>13</v>
      </c>
    </row>
    <row r="1437" spans="1:7" x14ac:dyDescent="0.35">
      <c r="A1437" s="117" t="s">
        <v>10404</v>
      </c>
      <c r="B1437" s="117" t="s">
        <v>10405</v>
      </c>
      <c r="C1437" s="117" t="s">
        <v>128</v>
      </c>
      <c r="D1437" s="117">
        <v>2</v>
      </c>
      <c r="E1437" s="117">
        <v>30</v>
      </c>
      <c r="F1437" s="117">
        <v>9</v>
      </c>
      <c r="G1437" s="117">
        <v>13</v>
      </c>
    </row>
    <row r="1438" spans="1:7" x14ac:dyDescent="0.35">
      <c r="A1438" s="117" t="s">
        <v>10408</v>
      </c>
      <c r="B1438" s="117" t="s">
        <v>10409</v>
      </c>
      <c r="C1438" s="117" t="s">
        <v>129</v>
      </c>
      <c r="D1438" s="117">
        <v>3</v>
      </c>
      <c r="E1438" s="117">
        <v>50</v>
      </c>
      <c r="F1438" s="117">
        <v>9</v>
      </c>
      <c r="G1438" s="117">
        <v>10.89</v>
      </c>
    </row>
    <row r="1439" spans="1:7" x14ac:dyDescent="0.35">
      <c r="A1439" s="117" t="s">
        <v>10410</v>
      </c>
      <c r="B1439" s="117" t="s">
        <v>10411</v>
      </c>
      <c r="C1439" s="117" t="s">
        <v>129</v>
      </c>
      <c r="D1439" s="117">
        <v>1</v>
      </c>
      <c r="E1439" s="117">
        <v>50</v>
      </c>
      <c r="F1439" s="117">
        <v>9</v>
      </c>
      <c r="G1439" s="117">
        <v>10.89</v>
      </c>
    </row>
    <row r="1440" spans="1:7" x14ac:dyDescent="0.35">
      <c r="A1440" s="117" t="s">
        <v>10412</v>
      </c>
      <c r="B1440" s="117" t="s">
        <v>10413</v>
      </c>
      <c r="C1440" s="117" t="s">
        <v>129</v>
      </c>
      <c r="D1440" s="117">
        <v>1</v>
      </c>
      <c r="E1440" s="117">
        <v>12</v>
      </c>
      <c r="F1440" s="117">
        <v>9</v>
      </c>
      <c r="G1440" s="117">
        <v>10.89</v>
      </c>
    </row>
    <row r="1441" spans="1:7" x14ac:dyDescent="0.35">
      <c r="A1441" s="117" t="s">
        <v>10416</v>
      </c>
      <c r="B1441" s="117" t="s">
        <v>10417</v>
      </c>
      <c r="C1441" s="117" t="s">
        <v>129</v>
      </c>
      <c r="D1441" s="117">
        <v>1</v>
      </c>
      <c r="E1441" s="117">
        <v>20</v>
      </c>
      <c r="F1441" s="117">
        <v>9</v>
      </c>
      <c r="G1441" s="117">
        <v>10.89</v>
      </c>
    </row>
    <row r="1442" spans="1:7" x14ac:dyDescent="0.35">
      <c r="A1442" s="117" t="s">
        <v>10418</v>
      </c>
      <c r="B1442" s="117" t="s">
        <v>10419</v>
      </c>
      <c r="C1442" s="117" t="s">
        <v>129</v>
      </c>
      <c r="D1442" s="117">
        <v>1</v>
      </c>
      <c r="E1442" s="117">
        <v>50</v>
      </c>
      <c r="F1442" s="117">
        <v>9</v>
      </c>
      <c r="G1442" s="117">
        <v>10.89</v>
      </c>
    </row>
    <row r="1443" spans="1:7" x14ac:dyDescent="0.35">
      <c r="A1443" s="117" t="s">
        <v>10420</v>
      </c>
      <c r="B1443" s="117" t="s">
        <v>10421</v>
      </c>
      <c r="C1443" s="117" t="s">
        <v>129</v>
      </c>
      <c r="D1443" s="117">
        <v>1</v>
      </c>
      <c r="E1443" s="117">
        <v>50</v>
      </c>
      <c r="F1443" s="117">
        <v>9</v>
      </c>
      <c r="G1443" s="117">
        <v>10.89</v>
      </c>
    </row>
    <row r="1444" spans="1:7" x14ac:dyDescent="0.35">
      <c r="A1444" s="117" t="s">
        <v>10422</v>
      </c>
      <c r="B1444" s="117" t="s">
        <v>10423</v>
      </c>
      <c r="C1444" s="117" t="s">
        <v>129</v>
      </c>
      <c r="D1444" s="117">
        <v>2</v>
      </c>
      <c r="E1444" s="117">
        <v>30</v>
      </c>
      <c r="F1444" s="117">
        <v>9</v>
      </c>
      <c r="G1444" s="117">
        <v>10.89</v>
      </c>
    </row>
    <row r="1445" spans="1:7" x14ac:dyDescent="0.35">
      <c r="A1445" s="117" t="s">
        <v>10424</v>
      </c>
      <c r="B1445" s="117" t="s">
        <v>10425</v>
      </c>
      <c r="C1445" s="117" t="s">
        <v>129</v>
      </c>
      <c r="D1445" s="117">
        <v>2</v>
      </c>
      <c r="E1445" s="117">
        <v>16</v>
      </c>
      <c r="F1445" s="117">
        <v>9</v>
      </c>
      <c r="G1445" s="117">
        <v>10.89</v>
      </c>
    </row>
    <row r="1446" spans="1:7" x14ac:dyDescent="0.35">
      <c r="A1446" s="117" t="s">
        <v>10426</v>
      </c>
      <c r="B1446" s="117" t="s">
        <v>10427</v>
      </c>
      <c r="C1446" s="117" t="s">
        <v>129</v>
      </c>
      <c r="D1446" s="117">
        <v>2</v>
      </c>
      <c r="E1446" s="117">
        <v>20</v>
      </c>
      <c r="F1446" s="117">
        <v>9</v>
      </c>
      <c r="G1446" s="117">
        <v>10.89</v>
      </c>
    </row>
    <row r="1447" spans="1:7" x14ac:dyDescent="0.35">
      <c r="A1447" s="117" t="s">
        <v>10428</v>
      </c>
      <c r="B1447" s="117" t="s">
        <v>10429</v>
      </c>
      <c r="C1447" s="117" t="s">
        <v>129</v>
      </c>
      <c r="D1447" s="117">
        <v>3</v>
      </c>
      <c r="E1447" s="117">
        <v>30</v>
      </c>
      <c r="F1447" s="117">
        <v>9</v>
      </c>
      <c r="G1447" s="117">
        <v>10.89</v>
      </c>
    </row>
    <row r="1448" spans="1:7" x14ac:dyDescent="0.35">
      <c r="A1448" s="117" t="s">
        <v>10430</v>
      </c>
      <c r="B1448" s="117" t="s">
        <v>10431</v>
      </c>
      <c r="C1448" s="117" t="s">
        <v>129</v>
      </c>
      <c r="D1448" s="117">
        <v>1</v>
      </c>
      <c r="E1448" s="117">
        <v>20</v>
      </c>
      <c r="F1448" s="117">
        <v>9</v>
      </c>
      <c r="G1448" s="117">
        <v>10.89</v>
      </c>
    </row>
    <row r="1449" spans="1:7" x14ac:dyDescent="0.35">
      <c r="A1449" s="117" t="s">
        <v>10432</v>
      </c>
      <c r="B1449" s="117" t="s">
        <v>10433</v>
      </c>
      <c r="C1449" s="117" t="s">
        <v>129</v>
      </c>
      <c r="D1449" s="117">
        <v>4</v>
      </c>
      <c r="E1449" s="117">
        <v>60</v>
      </c>
      <c r="F1449" s="117">
        <v>9</v>
      </c>
      <c r="G1449" s="117">
        <v>10.89</v>
      </c>
    </row>
    <row r="1450" spans="1:7" x14ac:dyDescent="0.35">
      <c r="A1450" s="117" t="s">
        <v>10434</v>
      </c>
      <c r="B1450" s="117" t="s">
        <v>10435</v>
      </c>
      <c r="C1450" s="117" t="s">
        <v>129</v>
      </c>
      <c r="D1450" s="117">
        <v>2</v>
      </c>
      <c r="E1450" s="117">
        <v>40</v>
      </c>
      <c r="F1450" s="117">
        <v>9</v>
      </c>
      <c r="G1450" s="117">
        <v>10.89</v>
      </c>
    </row>
    <row r="1451" spans="1:7" x14ac:dyDescent="0.35">
      <c r="A1451" s="117" t="s">
        <v>10436</v>
      </c>
      <c r="B1451" s="117" t="s">
        <v>10437</v>
      </c>
      <c r="C1451" s="117" t="s">
        <v>129</v>
      </c>
      <c r="D1451" s="117">
        <v>2</v>
      </c>
      <c r="E1451" s="117">
        <v>25</v>
      </c>
      <c r="F1451" s="117">
        <v>9</v>
      </c>
      <c r="G1451" s="117">
        <v>10.89</v>
      </c>
    </row>
    <row r="1452" spans="1:7" x14ac:dyDescent="0.35">
      <c r="A1452" s="117" t="s">
        <v>10438</v>
      </c>
      <c r="B1452" s="117" t="s">
        <v>10439</v>
      </c>
      <c r="C1452" s="117" t="s">
        <v>129</v>
      </c>
      <c r="D1452" s="117">
        <v>2</v>
      </c>
      <c r="E1452" s="117">
        <v>35</v>
      </c>
      <c r="F1452" s="117">
        <v>9</v>
      </c>
      <c r="G1452" s="117">
        <v>10.89</v>
      </c>
    </row>
    <row r="1453" spans="1:7" x14ac:dyDescent="0.35">
      <c r="A1453" s="117" t="s">
        <v>10440</v>
      </c>
      <c r="B1453" s="117" t="s">
        <v>10441</v>
      </c>
      <c r="C1453" s="117" t="s">
        <v>129</v>
      </c>
      <c r="D1453" s="117">
        <v>4</v>
      </c>
      <c r="E1453" s="117">
        <v>17</v>
      </c>
      <c r="F1453" s="117">
        <v>9</v>
      </c>
      <c r="G1453" s="117">
        <v>10.89</v>
      </c>
    </row>
    <row r="1454" spans="1:7" x14ac:dyDescent="0.35">
      <c r="A1454" s="117" t="s">
        <v>10442</v>
      </c>
      <c r="B1454" s="117" t="s">
        <v>10443</v>
      </c>
      <c r="C1454" s="117" t="s">
        <v>129</v>
      </c>
      <c r="D1454" s="117">
        <v>2</v>
      </c>
      <c r="E1454" s="117">
        <v>60</v>
      </c>
      <c r="F1454" s="117">
        <v>9</v>
      </c>
      <c r="G1454" s="117">
        <v>10.89</v>
      </c>
    </row>
    <row r="1455" spans="1:7" x14ac:dyDescent="0.35">
      <c r="A1455" s="117" t="s">
        <v>10444</v>
      </c>
      <c r="B1455" s="117" t="s">
        <v>10445</v>
      </c>
      <c r="C1455" s="117" t="s">
        <v>129</v>
      </c>
      <c r="D1455" s="117">
        <v>4</v>
      </c>
      <c r="E1455" s="117">
        <v>60</v>
      </c>
      <c r="F1455" s="117">
        <v>9</v>
      </c>
      <c r="G1455" s="117">
        <v>10.89</v>
      </c>
    </row>
    <row r="1456" spans="1:7" x14ac:dyDescent="0.35">
      <c r="A1456" s="117" t="s">
        <v>10446</v>
      </c>
      <c r="B1456" s="117" t="s">
        <v>10447</v>
      </c>
      <c r="C1456" s="117" t="s">
        <v>129</v>
      </c>
      <c r="D1456" s="117">
        <v>4</v>
      </c>
      <c r="E1456" s="117">
        <v>50</v>
      </c>
      <c r="F1456" s="117">
        <v>9</v>
      </c>
      <c r="G1456" s="117">
        <v>10.89</v>
      </c>
    </row>
    <row r="1457" spans="1:7" x14ac:dyDescent="0.35">
      <c r="A1457" s="117" t="s">
        <v>10448</v>
      </c>
      <c r="B1457" s="117" t="s">
        <v>10449</v>
      </c>
      <c r="C1457" s="117" t="s">
        <v>129</v>
      </c>
      <c r="D1457" s="117">
        <v>3</v>
      </c>
      <c r="E1457" s="117">
        <v>27</v>
      </c>
      <c r="F1457" s="117">
        <v>9</v>
      </c>
      <c r="G1457" s="117">
        <v>10.89</v>
      </c>
    </row>
    <row r="1458" spans="1:7" x14ac:dyDescent="0.35">
      <c r="A1458" s="117" t="s">
        <v>10450</v>
      </c>
      <c r="B1458" s="117" t="s">
        <v>10451</v>
      </c>
      <c r="C1458" s="117" t="s">
        <v>129</v>
      </c>
      <c r="D1458" s="117">
        <v>3</v>
      </c>
      <c r="E1458" s="117">
        <v>50</v>
      </c>
      <c r="F1458" s="117">
        <v>9</v>
      </c>
      <c r="G1458" s="117">
        <v>10.89</v>
      </c>
    </row>
    <row r="1459" spans="1:7" x14ac:dyDescent="0.35">
      <c r="A1459" s="117" t="s">
        <v>22553</v>
      </c>
      <c r="B1459" s="117" t="s">
        <v>22554</v>
      </c>
      <c r="C1459" s="117" t="s">
        <v>129</v>
      </c>
      <c r="D1459" s="117">
        <v>3</v>
      </c>
      <c r="E1459" s="117">
        <v>20</v>
      </c>
      <c r="F1459" s="117">
        <v>9</v>
      </c>
      <c r="G1459" s="117">
        <v>10.89</v>
      </c>
    </row>
    <row r="1460" spans="1:7" x14ac:dyDescent="0.35">
      <c r="A1460" s="117" t="s">
        <v>22555</v>
      </c>
      <c r="B1460" s="117" t="s">
        <v>22556</v>
      </c>
      <c r="C1460" s="117" t="s">
        <v>129</v>
      </c>
      <c r="D1460" s="117">
        <v>2</v>
      </c>
      <c r="E1460" s="117">
        <v>35</v>
      </c>
      <c r="F1460" s="117">
        <v>9</v>
      </c>
      <c r="G1460" s="117">
        <v>10.89</v>
      </c>
    </row>
    <row r="1461" spans="1:7" x14ac:dyDescent="0.35">
      <c r="A1461" s="117" t="s">
        <v>22557</v>
      </c>
      <c r="B1461" s="117" t="s">
        <v>22558</v>
      </c>
      <c r="C1461" s="117" t="s">
        <v>129</v>
      </c>
      <c r="D1461" s="117">
        <v>2</v>
      </c>
      <c r="E1461" s="117">
        <v>35</v>
      </c>
      <c r="F1461" s="117">
        <v>9</v>
      </c>
      <c r="G1461" s="117">
        <v>10.89</v>
      </c>
    </row>
    <row r="1462" spans="1:7" x14ac:dyDescent="0.35">
      <c r="A1462" s="117" t="s">
        <v>22559</v>
      </c>
      <c r="B1462" s="117" t="s">
        <v>22560</v>
      </c>
      <c r="C1462" s="117" t="s">
        <v>129</v>
      </c>
      <c r="D1462" s="117">
        <v>2</v>
      </c>
      <c r="E1462" s="117">
        <v>30</v>
      </c>
      <c r="F1462" s="117">
        <v>9</v>
      </c>
      <c r="G1462" s="117">
        <v>10.89</v>
      </c>
    </row>
    <row r="1463" spans="1:7" x14ac:dyDescent="0.35">
      <c r="A1463" s="117" t="s">
        <v>10452</v>
      </c>
      <c r="B1463" s="117" t="s">
        <v>10453</v>
      </c>
      <c r="C1463" s="117" t="s">
        <v>129</v>
      </c>
      <c r="D1463" s="117">
        <v>3</v>
      </c>
      <c r="E1463" s="117">
        <v>20</v>
      </c>
      <c r="F1463" s="117">
        <v>9</v>
      </c>
      <c r="G1463" s="117">
        <v>10.89</v>
      </c>
    </row>
    <row r="1464" spans="1:7" x14ac:dyDescent="0.35">
      <c r="A1464" s="117" t="s">
        <v>10454</v>
      </c>
      <c r="B1464" s="117" t="s">
        <v>10455</v>
      </c>
      <c r="C1464" s="117" t="s">
        <v>129</v>
      </c>
      <c r="D1464" s="117">
        <v>2</v>
      </c>
      <c r="E1464" s="117">
        <v>15</v>
      </c>
      <c r="F1464" s="117">
        <v>9</v>
      </c>
      <c r="G1464" s="117">
        <v>10.89</v>
      </c>
    </row>
    <row r="1465" spans="1:7" x14ac:dyDescent="0.35">
      <c r="A1465" s="117" t="s">
        <v>10456</v>
      </c>
      <c r="B1465" s="117" t="s">
        <v>10457</v>
      </c>
      <c r="C1465" s="117" t="s">
        <v>129</v>
      </c>
      <c r="D1465" s="117">
        <v>1</v>
      </c>
      <c r="E1465" s="117">
        <v>40</v>
      </c>
      <c r="F1465" s="117">
        <v>9</v>
      </c>
      <c r="G1465" s="117">
        <v>10.89</v>
      </c>
    </row>
    <row r="1466" spans="1:7" x14ac:dyDescent="0.35">
      <c r="A1466" s="117" t="s">
        <v>10458</v>
      </c>
      <c r="B1466" s="117" t="s">
        <v>10459</v>
      </c>
      <c r="C1466" s="117" t="s">
        <v>129</v>
      </c>
      <c r="D1466" s="117">
        <v>1</v>
      </c>
      <c r="E1466" s="117">
        <v>20</v>
      </c>
      <c r="F1466" s="117">
        <v>9</v>
      </c>
      <c r="G1466" s="117">
        <v>10.89</v>
      </c>
    </row>
    <row r="1467" spans="1:7" x14ac:dyDescent="0.35">
      <c r="A1467" s="117" t="s">
        <v>10460</v>
      </c>
      <c r="B1467" s="117" t="s">
        <v>10461</v>
      </c>
      <c r="C1467" s="117" t="s">
        <v>129</v>
      </c>
      <c r="D1467" s="117">
        <v>2</v>
      </c>
      <c r="E1467" s="117">
        <v>74</v>
      </c>
      <c r="F1467" s="117">
        <v>9</v>
      </c>
      <c r="G1467" s="117">
        <v>10.89</v>
      </c>
    </row>
    <row r="1468" spans="1:7" x14ac:dyDescent="0.35">
      <c r="A1468" s="117" t="s">
        <v>10462</v>
      </c>
      <c r="B1468" s="117" t="s">
        <v>10463</v>
      </c>
      <c r="C1468" s="117" t="s">
        <v>129</v>
      </c>
      <c r="D1468" s="117">
        <v>2</v>
      </c>
      <c r="E1468" s="117">
        <v>10</v>
      </c>
      <c r="F1468" s="117">
        <v>9</v>
      </c>
      <c r="G1468" s="117">
        <v>10.89</v>
      </c>
    </row>
    <row r="1469" spans="1:7" x14ac:dyDescent="0.35">
      <c r="A1469" s="117" t="s">
        <v>10464</v>
      </c>
      <c r="B1469" s="117" t="s">
        <v>10465</v>
      </c>
      <c r="C1469" s="117" t="s">
        <v>129</v>
      </c>
      <c r="D1469" s="117">
        <v>2</v>
      </c>
      <c r="E1469" s="117">
        <v>15</v>
      </c>
      <c r="F1469" s="117">
        <v>9</v>
      </c>
      <c r="G1469" s="117">
        <v>10.89</v>
      </c>
    </row>
    <row r="1470" spans="1:7" x14ac:dyDescent="0.35">
      <c r="A1470" s="117" t="s">
        <v>10466</v>
      </c>
      <c r="B1470" s="117" t="s">
        <v>10467</v>
      </c>
      <c r="C1470" s="117" t="s">
        <v>129</v>
      </c>
      <c r="D1470" s="117">
        <v>2</v>
      </c>
      <c r="E1470" s="117">
        <v>12</v>
      </c>
      <c r="F1470" s="117">
        <v>9</v>
      </c>
      <c r="G1470" s="117">
        <v>10.89</v>
      </c>
    </row>
    <row r="1471" spans="1:7" x14ac:dyDescent="0.35">
      <c r="A1471" s="117" t="s">
        <v>10468</v>
      </c>
      <c r="B1471" s="117" t="s">
        <v>10469</v>
      </c>
      <c r="C1471" s="117" t="s">
        <v>129</v>
      </c>
      <c r="D1471" s="117">
        <v>2</v>
      </c>
      <c r="E1471" s="117">
        <v>30</v>
      </c>
      <c r="F1471" s="117">
        <v>9</v>
      </c>
      <c r="G1471" s="117">
        <v>10.89</v>
      </c>
    </row>
    <row r="1472" spans="1:7" x14ac:dyDescent="0.35">
      <c r="A1472" s="117" t="s">
        <v>10470</v>
      </c>
      <c r="B1472" s="117" t="s">
        <v>10471</v>
      </c>
      <c r="C1472" s="117" t="s">
        <v>129</v>
      </c>
      <c r="D1472" s="117">
        <v>3</v>
      </c>
      <c r="E1472" s="117">
        <v>30</v>
      </c>
      <c r="F1472" s="117">
        <v>9</v>
      </c>
      <c r="G1472" s="117">
        <v>10.89</v>
      </c>
    </row>
    <row r="1473" spans="1:7" x14ac:dyDescent="0.35">
      <c r="A1473" s="117" t="s">
        <v>10472</v>
      </c>
      <c r="B1473" s="117" t="s">
        <v>10473</v>
      </c>
      <c r="C1473" s="117" t="s">
        <v>129</v>
      </c>
      <c r="D1473" s="117">
        <v>2</v>
      </c>
      <c r="E1473" s="117">
        <v>12</v>
      </c>
      <c r="F1473" s="117">
        <v>9</v>
      </c>
      <c r="G1473" s="117">
        <v>10.89</v>
      </c>
    </row>
    <row r="1474" spans="1:7" x14ac:dyDescent="0.35">
      <c r="A1474" s="117" t="s">
        <v>10474</v>
      </c>
      <c r="B1474" s="117" t="s">
        <v>10475</v>
      </c>
      <c r="C1474" s="117" t="s">
        <v>129</v>
      </c>
      <c r="D1474" s="117">
        <v>2</v>
      </c>
      <c r="E1474" s="117">
        <v>20</v>
      </c>
      <c r="F1474" s="117">
        <v>9</v>
      </c>
      <c r="G1474" s="117">
        <v>10.89</v>
      </c>
    </row>
    <row r="1475" spans="1:7" x14ac:dyDescent="0.35">
      <c r="A1475" s="117" t="s">
        <v>10476</v>
      </c>
      <c r="B1475" s="117" t="s">
        <v>10477</v>
      </c>
      <c r="C1475" s="117" t="s">
        <v>129</v>
      </c>
      <c r="D1475" s="117">
        <v>1</v>
      </c>
      <c r="E1475" s="117">
        <v>20</v>
      </c>
      <c r="F1475" s="117">
        <v>9</v>
      </c>
      <c r="G1475" s="117">
        <v>10.89</v>
      </c>
    </row>
    <row r="1476" spans="1:7" x14ac:dyDescent="0.35">
      <c r="A1476" s="117" t="s">
        <v>10478</v>
      </c>
      <c r="B1476" s="117" t="s">
        <v>10479</v>
      </c>
      <c r="C1476" s="117" t="s">
        <v>129</v>
      </c>
      <c r="D1476" s="117">
        <v>1</v>
      </c>
      <c r="E1476" s="117">
        <v>10</v>
      </c>
      <c r="F1476" s="117">
        <v>9</v>
      </c>
      <c r="G1476" s="117">
        <v>10.89</v>
      </c>
    </row>
    <row r="1477" spans="1:7" x14ac:dyDescent="0.35">
      <c r="A1477" s="117" t="s">
        <v>10480</v>
      </c>
      <c r="B1477" s="117" t="s">
        <v>10481</v>
      </c>
      <c r="C1477" s="117" t="s">
        <v>129</v>
      </c>
      <c r="D1477" s="117">
        <v>1</v>
      </c>
      <c r="E1477" s="117">
        <v>20</v>
      </c>
      <c r="F1477" s="117">
        <v>9</v>
      </c>
      <c r="G1477" s="117">
        <v>10.89</v>
      </c>
    </row>
    <row r="1478" spans="1:7" x14ac:dyDescent="0.35">
      <c r="A1478" s="117" t="s">
        <v>10482</v>
      </c>
      <c r="B1478" s="117" t="s">
        <v>10483</v>
      </c>
      <c r="C1478" s="117" t="s">
        <v>129</v>
      </c>
      <c r="D1478" s="117">
        <v>1</v>
      </c>
      <c r="E1478" s="117">
        <v>20</v>
      </c>
      <c r="F1478" s="117">
        <v>9</v>
      </c>
      <c r="G1478" s="117">
        <v>10.89</v>
      </c>
    </row>
    <row r="1479" spans="1:7" x14ac:dyDescent="0.35">
      <c r="A1479" s="117" t="s">
        <v>10484</v>
      </c>
      <c r="B1479" s="117" t="s">
        <v>10485</v>
      </c>
      <c r="C1479" s="117" t="s">
        <v>129</v>
      </c>
      <c r="D1479" s="117">
        <v>3</v>
      </c>
      <c r="E1479" s="117">
        <v>20</v>
      </c>
      <c r="F1479" s="117">
        <v>9</v>
      </c>
      <c r="G1479" s="117">
        <v>10.89</v>
      </c>
    </row>
    <row r="1480" spans="1:7" x14ac:dyDescent="0.35">
      <c r="A1480" s="117" t="s">
        <v>10486</v>
      </c>
      <c r="B1480" s="117" t="s">
        <v>10487</v>
      </c>
      <c r="C1480" s="117" t="s">
        <v>129</v>
      </c>
      <c r="D1480" s="117">
        <v>2</v>
      </c>
      <c r="E1480" s="117">
        <v>24</v>
      </c>
      <c r="F1480" s="117">
        <v>9</v>
      </c>
      <c r="G1480" s="117">
        <v>10.89</v>
      </c>
    </row>
    <row r="1481" spans="1:7" x14ac:dyDescent="0.35">
      <c r="A1481" s="117" t="s">
        <v>10488</v>
      </c>
      <c r="B1481" s="117" t="s">
        <v>10489</v>
      </c>
      <c r="C1481" s="117" t="s">
        <v>129</v>
      </c>
      <c r="D1481" s="117">
        <v>2</v>
      </c>
      <c r="E1481" s="117">
        <v>20</v>
      </c>
      <c r="F1481" s="117">
        <v>9</v>
      </c>
      <c r="G1481" s="117">
        <v>10.89</v>
      </c>
    </row>
    <row r="1482" spans="1:7" x14ac:dyDescent="0.35">
      <c r="A1482" s="117" t="s">
        <v>10490</v>
      </c>
      <c r="B1482" s="117" t="s">
        <v>10491</v>
      </c>
      <c r="C1482" s="117" t="s">
        <v>129</v>
      </c>
      <c r="D1482" s="117">
        <v>3</v>
      </c>
      <c r="E1482" s="117">
        <v>20</v>
      </c>
      <c r="F1482" s="117">
        <v>9</v>
      </c>
      <c r="G1482" s="117">
        <v>10.89</v>
      </c>
    </row>
    <row r="1483" spans="1:7" x14ac:dyDescent="0.35">
      <c r="A1483" s="117" t="s">
        <v>10492</v>
      </c>
      <c r="B1483" s="117" t="s">
        <v>10493</v>
      </c>
      <c r="C1483" s="117" t="s">
        <v>129</v>
      </c>
      <c r="D1483" s="117">
        <v>3</v>
      </c>
      <c r="E1483" s="117">
        <v>20</v>
      </c>
      <c r="F1483" s="117">
        <v>9</v>
      </c>
      <c r="G1483" s="117">
        <v>10.89</v>
      </c>
    </row>
    <row r="1484" spans="1:7" x14ac:dyDescent="0.35">
      <c r="A1484" s="117" t="s">
        <v>10494</v>
      </c>
      <c r="B1484" s="117" t="s">
        <v>10495</v>
      </c>
      <c r="C1484" s="117" t="s">
        <v>129</v>
      </c>
      <c r="D1484" s="117">
        <v>3</v>
      </c>
      <c r="E1484" s="117">
        <v>15</v>
      </c>
      <c r="F1484" s="117">
        <v>9</v>
      </c>
      <c r="G1484" s="117">
        <v>10.89</v>
      </c>
    </row>
    <row r="1485" spans="1:7" x14ac:dyDescent="0.35">
      <c r="A1485" s="117" t="s">
        <v>10496</v>
      </c>
      <c r="B1485" s="117" t="s">
        <v>10497</v>
      </c>
      <c r="C1485" s="117" t="s">
        <v>129</v>
      </c>
      <c r="D1485" s="117">
        <v>1</v>
      </c>
      <c r="E1485" s="117">
        <v>15</v>
      </c>
      <c r="F1485" s="117">
        <v>9</v>
      </c>
      <c r="G1485" s="117">
        <v>10.89</v>
      </c>
    </row>
    <row r="1486" spans="1:7" x14ac:dyDescent="0.35">
      <c r="A1486" s="117" t="s">
        <v>10498</v>
      </c>
      <c r="B1486" s="117" t="s">
        <v>10499</v>
      </c>
      <c r="C1486" s="117" t="s">
        <v>129</v>
      </c>
      <c r="D1486" s="117">
        <v>3</v>
      </c>
      <c r="E1486" s="117">
        <v>12</v>
      </c>
      <c r="F1486" s="117">
        <v>9</v>
      </c>
      <c r="G1486" s="117">
        <v>10.89</v>
      </c>
    </row>
    <row r="1487" spans="1:7" x14ac:dyDescent="0.35">
      <c r="A1487" s="117" t="s">
        <v>10500</v>
      </c>
      <c r="B1487" s="117" t="s">
        <v>10501</v>
      </c>
      <c r="C1487" s="117" t="s">
        <v>129</v>
      </c>
      <c r="D1487" s="117">
        <v>3</v>
      </c>
      <c r="E1487" s="117">
        <v>10</v>
      </c>
      <c r="F1487" s="117">
        <v>9</v>
      </c>
      <c r="G1487" s="117">
        <v>10.89</v>
      </c>
    </row>
    <row r="1488" spans="1:7" x14ac:dyDescent="0.35">
      <c r="A1488" s="117" t="s">
        <v>10502</v>
      </c>
      <c r="B1488" s="117" t="s">
        <v>10503</v>
      </c>
      <c r="C1488" s="117" t="s">
        <v>129</v>
      </c>
      <c r="D1488" s="117">
        <v>1</v>
      </c>
      <c r="E1488" s="117">
        <v>10</v>
      </c>
      <c r="F1488" s="117">
        <v>9</v>
      </c>
      <c r="G1488" s="117">
        <v>10.89</v>
      </c>
    </row>
    <row r="1489" spans="1:7" x14ac:dyDescent="0.35">
      <c r="A1489" s="117" t="s">
        <v>10504</v>
      </c>
      <c r="B1489" s="117" t="s">
        <v>10505</v>
      </c>
      <c r="C1489" s="117" t="s">
        <v>129</v>
      </c>
      <c r="D1489" s="117">
        <v>3</v>
      </c>
      <c r="E1489" s="117">
        <v>20</v>
      </c>
      <c r="F1489" s="117">
        <v>9</v>
      </c>
      <c r="G1489" s="117">
        <v>10.89</v>
      </c>
    </row>
    <row r="1490" spans="1:7" x14ac:dyDescent="0.35">
      <c r="A1490" s="117" t="s">
        <v>10506</v>
      </c>
      <c r="B1490" s="117" t="s">
        <v>10507</v>
      </c>
      <c r="C1490" s="117" t="s">
        <v>129</v>
      </c>
      <c r="D1490" s="117">
        <v>2</v>
      </c>
      <c r="E1490" s="117">
        <v>15</v>
      </c>
      <c r="F1490" s="117">
        <v>9</v>
      </c>
      <c r="G1490" s="117">
        <v>10.89</v>
      </c>
    </row>
    <row r="1491" spans="1:7" x14ac:dyDescent="0.35">
      <c r="A1491" s="117" t="s">
        <v>10508</v>
      </c>
      <c r="B1491" s="117" t="s">
        <v>10509</v>
      </c>
      <c r="C1491" s="117" t="s">
        <v>129</v>
      </c>
      <c r="D1491" s="117">
        <v>3</v>
      </c>
      <c r="E1491" s="117">
        <v>20</v>
      </c>
      <c r="F1491" s="117">
        <v>9</v>
      </c>
      <c r="G1491" s="117">
        <v>10.89</v>
      </c>
    </row>
    <row r="1492" spans="1:7" x14ac:dyDescent="0.35">
      <c r="A1492" s="117" t="s">
        <v>10510</v>
      </c>
      <c r="B1492" s="117" t="s">
        <v>10511</v>
      </c>
      <c r="C1492" s="117" t="s">
        <v>129</v>
      </c>
      <c r="D1492" s="117">
        <v>3</v>
      </c>
      <c r="E1492" s="117">
        <v>20</v>
      </c>
      <c r="F1492" s="117">
        <v>9</v>
      </c>
      <c r="G1492" s="117">
        <v>10.89</v>
      </c>
    </row>
    <row r="1493" spans="1:7" x14ac:dyDescent="0.35">
      <c r="A1493" s="117" t="s">
        <v>10512</v>
      </c>
      <c r="B1493" s="117" t="s">
        <v>10513</v>
      </c>
      <c r="C1493" s="117" t="s">
        <v>129</v>
      </c>
      <c r="D1493" s="117">
        <v>2</v>
      </c>
      <c r="E1493" s="117">
        <v>20</v>
      </c>
      <c r="F1493" s="117">
        <v>9</v>
      </c>
      <c r="G1493" s="117">
        <v>10.89</v>
      </c>
    </row>
    <row r="1494" spans="1:7" x14ac:dyDescent="0.35">
      <c r="A1494" s="117" t="s">
        <v>10514</v>
      </c>
      <c r="B1494" s="117" t="s">
        <v>10515</v>
      </c>
      <c r="C1494" s="117" t="s">
        <v>129</v>
      </c>
      <c r="D1494" s="117">
        <v>3</v>
      </c>
      <c r="E1494" s="117">
        <v>16</v>
      </c>
      <c r="F1494" s="117">
        <v>9</v>
      </c>
      <c r="G1494" s="117">
        <v>10.89</v>
      </c>
    </row>
    <row r="1495" spans="1:7" x14ac:dyDescent="0.35">
      <c r="A1495" s="117" t="s">
        <v>10516</v>
      </c>
      <c r="B1495" s="117" t="s">
        <v>10517</v>
      </c>
      <c r="C1495" s="117" t="s">
        <v>129</v>
      </c>
      <c r="D1495" s="117">
        <v>2</v>
      </c>
      <c r="E1495" s="117">
        <v>20</v>
      </c>
      <c r="F1495" s="117">
        <v>9</v>
      </c>
      <c r="G1495" s="117">
        <v>10.89</v>
      </c>
    </row>
    <row r="1496" spans="1:7" x14ac:dyDescent="0.35">
      <c r="A1496" s="117" t="s">
        <v>10518</v>
      </c>
      <c r="B1496" s="117" t="s">
        <v>10519</v>
      </c>
      <c r="C1496" s="117" t="s">
        <v>129</v>
      </c>
      <c r="D1496" s="117">
        <v>3</v>
      </c>
      <c r="E1496" s="117">
        <v>16</v>
      </c>
      <c r="F1496" s="117">
        <v>9</v>
      </c>
      <c r="G1496" s="117">
        <v>10.89</v>
      </c>
    </row>
    <row r="1497" spans="1:7" x14ac:dyDescent="0.35">
      <c r="A1497" s="117" t="s">
        <v>10520</v>
      </c>
      <c r="B1497" s="117" t="s">
        <v>10521</v>
      </c>
      <c r="C1497" s="117" t="s">
        <v>129</v>
      </c>
      <c r="D1497" s="117">
        <v>2</v>
      </c>
      <c r="E1497" s="117">
        <v>12</v>
      </c>
      <c r="F1497" s="117">
        <v>9</v>
      </c>
      <c r="G1497" s="117">
        <v>10.89</v>
      </c>
    </row>
    <row r="1498" spans="1:7" x14ac:dyDescent="0.35">
      <c r="A1498" s="117" t="s">
        <v>10522</v>
      </c>
      <c r="B1498" s="117" t="s">
        <v>10523</v>
      </c>
      <c r="C1498" s="117" t="s">
        <v>129</v>
      </c>
      <c r="D1498" s="117">
        <v>3</v>
      </c>
      <c r="E1498" s="117">
        <v>30</v>
      </c>
      <c r="F1498" s="117">
        <v>9</v>
      </c>
      <c r="G1498" s="117">
        <v>10.89</v>
      </c>
    </row>
    <row r="1499" spans="1:7" x14ac:dyDescent="0.35">
      <c r="A1499" s="117" t="s">
        <v>10524</v>
      </c>
      <c r="B1499" s="117" t="s">
        <v>10525</v>
      </c>
      <c r="C1499" s="117" t="s">
        <v>129</v>
      </c>
      <c r="D1499" s="117">
        <v>3</v>
      </c>
      <c r="E1499" s="117">
        <v>10</v>
      </c>
      <c r="F1499" s="117">
        <v>9</v>
      </c>
      <c r="G1499" s="117">
        <v>10.89</v>
      </c>
    </row>
    <row r="1500" spans="1:7" x14ac:dyDescent="0.35">
      <c r="A1500" s="117" t="s">
        <v>10526</v>
      </c>
      <c r="B1500" s="117" t="s">
        <v>10527</v>
      </c>
      <c r="C1500" s="117" t="s">
        <v>129</v>
      </c>
      <c r="D1500" s="117">
        <v>3</v>
      </c>
      <c r="E1500" s="117">
        <v>20</v>
      </c>
      <c r="F1500" s="117">
        <v>9</v>
      </c>
      <c r="G1500" s="117">
        <v>10.89</v>
      </c>
    </row>
    <row r="1501" spans="1:7" x14ac:dyDescent="0.35">
      <c r="A1501" s="117" t="s">
        <v>10528</v>
      </c>
      <c r="B1501" s="117" t="s">
        <v>10529</v>
      </c>
      <c r="C1501" s="117" t="s">
        <v>129</v>
      </c>
      <c r="D1501" s="117">
        <v>2</v>
      </c>
      <c r="E1501" s="117">
        <v>10</v>
      </c>
      <c r="F1501" s="117">
        <v>9</v>
      </c>
      <c r="G1501" s="117">
        <v>10.89</v>
      </c>
    </row>
    <row r="1502" spans="1:7" x14ac:dyDescent="0.35">
      <c r="A1502" s="117" t="s">
        <v>10530</v>
      </c>
      <c r="B1502" s="117" t="s">
        <v>10531</v>
      </c>
      <c r="C1502" s="117" t="s">
        <v>129</v>
      </c>
      <c r="D1502" s="117">
        <v>2</v>
      </c>
      <c r="E1502" s="117">
        <v>30</v>
      </c>
      <c r="F1502" s="117">
        <v>9</v>
      </c>
      <c r="G1502" s="117">
        <v>10.89</v>
      </c>
    </row>
    <row r="1503" spans="1:7" x14ac:dyDescent="0.35">
      <c r="A1503" s="117" t="s">
        <v>10532</v>
      </c>
      <c r="B1503" s="117" t="s">
        <v>10533</v>
      </c>
      <c r="C1503" s="117" t="s">
        <v>129</v>
      </c>
      <c r="D1503" s="117">
        <v>3</v>
      </c>
      <c r="E1503" s="117">
        <v>10</v>
      </c>
      <c r="F1503" s="117">
        <v>9</v>
      </c>
      <c r="G1503" s="117">
        <v>10.89</v>
      </c>
    </row>
    <row r="1504" spans="1:7" x14ac:dyDescent="0.35">
      <c r="A1504" s="117" t="s">
        <v>10534</v>
      </c>
      <c r="B1504" s="117" t="s">
        <v>10535</v>
      </c>
      <c r="C1504" s="117" t="s">
        <v>129</v>
      </c>
      <c r="D1504" s="117">
        <v>2</v>
      </c>
      <c r="E1504" s="117">
        <v>30</v>
      </c>
      <c r="F1504" s="117">
        <v>9</v>
      </c>
      <c r="G1504" s="117">
        <v>10.89</v>
      </c>
    </row>
    <row r="1505" spans="1:7" x14ac:dyDescent="0.35">
      <c r="A1505" s="117" t="s">
        <v>10536</v>
      </c>
      <c r="B1505" s="117" t="s">
        <v>10537</v>
      </c>
      <c r="C1505" s="117" t="s">
        <v>129</v>
      </c>
      <c r="D1505" s="117">
        <v>2</v>
      </c>
      <c r="E1505" s="117">
        <v>20</v>
      </c>
      <c r="F1505" s="117">
        <v>9</v>
      </c>
      <c r="G1505" s="117">
        <v>10.89</v>
      </c>
    </row>
    <row r="1506" spans="1:7" x14ac:dyDescent="0.35">
      <c r="A1506" s="117" t="s">
        <v>10538</v>
      </c>
      <c r="B1506" s="117" t="s">
        <v>10539</v>
      </c>
      <c r="C1506" s="117" t="s">
        <v>129</v>
      </c>
      <c r="D1506" s="117">
        <v>2</v>
      </c>
      <c r="E1506" s="117">
        <v>6</v>
      </c>
      <c r="F1506" s="117">
        <v>9</v>
      </c>
      <c r="G1506" s="117">
        <v>10.89</v>
      </c>
    </row>
    <row r="1507" spans="1:7" x14ac:dyDescent="0.35">
      <c r="A1507" s="117" t="s">
        <v>10540</v>
      </c>
      <c r="B1507" s="117" t="s">
        <v>10541</v>
      </c>
      <c r="C1507" s="117" t="s">
        <v>129</v>
      </c>
      <c r="D1507" s="117">
        <v>3</v>
      </c>
      <c r="E1507" s="117">
        <v>10</v>
      </c>
      <c r="F1507" s="117">
        <v>9</v>
      </c>
      <c r="G1507" s="117">
        <v>10.89</v>
      </c>
    </row>
    <row r="1508" spans="1:7" x14ac:dyDescent="0.35">
      <c r="A1508" s="117" t="s">
        <v>10542</v>
      </c>
      <c r="B1508" s="117" t="s">
        <v>10543</v>
      </c>
      <c r="C1508" s="117" t="s">
        <v>129</v>
      </c>
      <c r="D1508" s="117">
        <v>3</v>
      </c>
      <c r="E1508" s="117">
        <v>10</v>
      </c>
      <c r="F1508" s="117">
        <v>9</v>
      </c>
      <c r="G1508" s="117">
        <v>10.89</v>
      </c>
    </row>
    <row r="1509" spans="1:7" x14ac:dyDescent="0.35">
      <c r="A1509" s="117" t="s">
        <v>10544</v>
      </c>
      <c r="B1509" s="117" t="s">
        <v>10545</v>
      </c>
      <c r="C1509" s="117" t="s">
        <v>129</v>
      </c>
      <c r="D1509" s="117">
        <v>1</v>
      </c>
      <c r="E1509" s="117">
        <v>10</v>
      </c>
      <c r="F1509" s="117">
        <v>9</v>
      </c>
      <c r="G1509" s="117">
        <v>10.89</v>
      </c>
    </row>
    <row r="1510" spans="1:7" x14ac:dyDescent="0.35">
      <c r="A1510" s="117" t="s">
        <v>10546</v>
      </c>
      <c r="B1510" s="117" t="s">
        <v>10547</v>
      </c>
      <c r="C1510" s="117" t="s">
        <v>129</v>
      </c>
      <c r="D1510" s="117">
        <v>3</v>
      </c>
      <c r="E1510" s="117">
        <v>8</v>
      </c>
      <c r="F1510" s="117">
        <v>9</v>
      </c>
      <c r="G1510" s="117">
        <v>10.89</v>
      </c>
    </row>
    <row r="1511" spans="1:7" x14ac:dyDescent="0.35">
      <c r="A1511" s="117" t="s">
        <v>10548</v>
      </c>
      <c r="B1511" s="117" t="s">
        <v>10549</v>
      </c>
      <c r="C1511" s="117" t="s">
        <v>129</v>
      </c>
      <c r="D1511" s="117">
        <v>3</v>
      </c>
      <c r="E1511" s="117">
        <v>16</v>
      </c>
      <c r="F1511" s="117">
        <v>9</v>
      </c>
      <c r="G1511" s="117">
        <v>10.89</v>
      </c>
    </row>
    <row r="1512" spans="1:7" x14ac:dyDescent="0.35">
      <c r="A1512" s="117" t="s">
        <v>10550</v>
      </c>
      <c r="B1512" s="117" t="s">
        <v>10551</v>
      </c>
      <c r="C1512" s="117" t="s">
        <v>129</v>
      </c>
      <c r="D1512" s="117">
        <v>3</v>
      </c>
      <c r="E1512" s="117">
        <v>60</v>
      </c>
      <c r="F1512" s="117">
        <v>9</v>
      </c>
      <c r="G1512" s="117">
        <v>10.89</v>
      </c>
    </row>
    <row r="1513" spans="1:7" x14ac:dyDescent="0.35">
      <c r="A1513" s="117" t="s">
        <v>10552</v>
      </c>
      <c r="B1513" s="117" t="s">
        <v>10553</v>
      </c>
      <c r="C1513" s="117" t="s">
        <v>129</v>
      </c>
      <c r="D1513" s="117">
        <v>2</v>
      </c>
      <c r="E1513" s="117">
        <v>10</v>
      </c>
      <c r="F1513" s="117">
        <v>9</v>
      </c>
      <c r="G1513" s="117">
        <v>10.89</v>
      </c>
    </row>
    <row r="1514" spans="1:7" x14ac:dyDescent="0.35">
      <c r="A1514" s="117" t="s">
        <v>10554</v>
      </c>
      <c r="B1514" s="117" t="s">
        <v>10555</v>
      </c>
      <c r="C1514" s="117" t="s">
        <v>129</v>
      </c>
      <c r="D1514" s="117">
        <v>3</v>
      </c>
      <c r="E1514" s="117">
        <v>8</v>
      </c>
      <c r="F1514" s="117">
        <v>9</v>
      </c>
      <c r="G1514" s="117">
        <v>10.89</v>
      </c>
    </row>
    <row r="1515" spans="1:7" x14ac:dyDescent="0.35">
      <c r="A1515" s="117" t="s">
        <v>10556</v>
      </c>
      <c r="B1515" s="117" t="s">
        <v>10557</v>
      </c>
      <c r="C1515" s="117" t="s">
        <v>129</v>
      </c>
      <c r="D1515" s="117">
        <v>2</v>
      </c>
      <c r="E1515" s="117">
        <v>10</v>
      </c>
      <c r="F1515" s="117">
        <v>9</v>
      </c>
      <c r="G1515" s="117">
        <v>10.89</v>
      </c>
    </row>
    <row r="1516" spans="1:7" x14ac:dyDescent="0.35">
      <c r="A1516" s="117" t="s">
        <v>10558</v>
      </c>
      <c r="B1516" s="117" t="s">
        <v>10559</v>
      </c>
      <c r="C1516" s="117" t="s">
        <v>129</v>
      </c>
      <c r="D1516" s="117">
        <v>3</v>
      </c>
      <c r="E1516" s="117">
        <v>15</v>
      </c>
      <c r="F1516" s="117">
        <v>9</v>
      </c>
      <c r="G1516" s="117">
        <v>10.89</v>
      </c>
    </row>
    <row r="1517" spans="1:7" x14ac:dyDescent="0.35">
      <c r="A1517" s="117" t="s">
        <v>10560</v>
      </c>
      <c r="B1517" s="117" t="s">
        <v>10561</v>
      </c>
      <c r="C1517" s="117" t="s">
        <v>129</v>
      </c>
      <c r="D1517" s="117">
        <v>2</v>
      </c>
      <c r="E1517" s="117">
        <v>12</v>
      </c>
      <c r="F1517" s="117">
        <v>9</v>
      </c>
      <c r="G1517" s="117">
        <v>10.89</v>
      </c>
    </row>
    <row r="1518" spans="1:7" x14ac:dyDescent="0.35">
      <c r="A1518" s="117" t="s">
        <v>10562</v>
      </c>
      <c r="B1518" s="117" t="s">
        <v>10563</v>
      </c>
      <c r="C1518" s="117" t="s">
        <v>129</v>
      </c>
      <c r="D1518" s="117">
        <v>2</v>
      </c>
      <c r="E1518" s="117">
        <v>60</v>
      </c>
      <c r="F1518" s="117">
        <v>9</v>
      </c>
      <c r="G1518" s="117">
        <v>10.89</v>
      </c>
    </row>
    <row r="1519" spans="1:7" x14ac:dyDescent="0.35">
      <c r="A1519" s="117" t="s">
        <v>10564</v>
      </c>
      <c r="B1519" s="117" t="s">
        <v>10565</v>
      </c>
      <c r="C1519" s="117" t="s">
        <v>129</v>
      </c>
      <c r="D1519" s="117">
        <v>3</v>
      </c>
      <c r="E1519" s="117">
        <v>25</v>
      </c>
      <c r="F1519" s="117">
        <v>9</v>
      </c>
      <c r="G1519" s="117">
        <v>10.89</v>
      </c>
    </row>
    <row r="1520" spans="1:7" x14ac:dyDescent="0.35">
      <c r="A1520" s="117" t="s">
        <v>10566</v>
      </c>
      <c r="B1520" s="117" t="s">
        <v>10567</v>
      </c>
      <c r="C1520" s="117" t="s">
        <v>129</v>
      </c>
      <c r="D1520" s="117">
        <v>3</v>
      </c>
      <c r="E1520" s="117">
        <v>15</v>
      </c>
      <c r="F1520" s="117">
        <v>9</v>
      </c>
      <c r="G1520" s="117">
        <v>10.89</v>
      </c>
    </row>
    <row r="1521" spans="1:7" x14ac:dyDescent="0.35">
      <c r="A1521" s="117" t="s">
        <v>10568</v>
      </c>
      <c r="B1521" s="117" t="s">
        <v>10569</v>
      </c>
      <c r="C1521" s="117" t="s">
        <v>129</v>
      </c>
      <c r="D1521" s="117">
        <v>3</v>
      </c>
      <c r="E1521" s="117">
        <v>20</v>
      </c>
      <c r="F1521" s="117">
        <v>9</v>
      </c>
      <c r="G1521" s="117">
        <v>10.89</v>
      </c>
    </row>
    <row r="1522" spans="1:7" x14ac:dyDescent="0.35">
      <c r="A1522" s="117" t="s">
        <v>10570</v>
      </c>
      <c r="B1522" s="117" t="s">
        <v>10571</v>
      </c>
      <c r="C1522" s="117" t="s">
        <v>129</v>
      </c>
      <c r="D1522" s="117">
        <v>2</v>
      </c>
      <c r="E1522" s="117">
        <v>30</v>
      </c>
      <c r="F1522" s="117">
        <v>9</v>
      </c>
      <c r="G1522" s="117">
        <v>10.89</v>
      </c>
    </row>
    <row r="1523" spans="1:7" x14ac:dyDescent="0.35">
      <c r="A1523" s="117" t="s">
        <v>10572</v>
      </c>
      <c r="B1523" s="117" t="s">
        <v>10573</v>
      </c>
      <c r="C1523" s="117" t="s">
        <v>129</v>
      </c>
      <c r="D1523" s="117">
        <v>2</v>
      </c>
      <c r="E1523" s="117">
        <v>6</v>
      </c>
      <c r="F1523" s="117">
        <v>9</v>
      </c>
      <c r="G1523" s="117">
        <v>10.89</v>
      </c>
    </row>
    <row r="1524" spans="1:7" x14ac:dyDescent="0.35">
      <c r="A1524" s="117" t="s">
        <v>10574</v>
      </c>
      <c r="B1524" s="117" t="s">
        <v>10575</v>
      </c>
      <c r="C1524" s="117" t="s">
        <v>129</v>
      </c>
      <c r="D1524" s="117">
        <v>2</v>
      </c>
      <c r="E1524" s="117">
        <v>20</v>
      </c>
      <c r="F1524" s="117">
        <v>9</v>
      </c>
      <c r="G1524" s="117">
        <v>10.89</v>
      </c>
    </row>
    <row r="1525" spans="1:7" x14ac:dyDescent="0.35">
      <c r="A1525" s="117" t="s">
        <v>10576</v>
      </c>
      <c r="B1525" s="117" t="s">
        <v>10577</v>
      </c>
      <c r="C1525" s="117" t="s">
        <v>129</v>
      </c>
      <c r="D1525" s="117">
        <v>2</v>
      </c>
      <c r="E1525" s="117">
        <v>10</v>
      </c>
      <c r="F1525" s="117">
        <v>9</v>
      </c>
      <c r="G1525" s="117">
        <v>10.89</v>
      </c>
    </row>
    <row r="1526" spans="1:7" x14ac:dyDescent="0.35">
      <c r="A1526" s="117" t="s">
        <v>10578</v>
      </c>
      <c r="B1526" s="117" t="s">
        <v>10579</v>
      </c>
      <c r="C1526" s="117" t="s">
        <v>129</v>
      </c>
      <c r="D1526" s="117">
        <v>3</v>
      </c>
      <c r="E1526" s="117">
        <v>20</v>
      </c>
      <c r="F1526" s="117">
        <v>9</v>
      </c>
      <c r="G1526" s="117">
        <v>10.89</v>
      </c>
    </row>
    <row r="1527" spans="1:7" x14ac:dyDescent="0.35">
      <c r="A1527" s="117" t="s">
        <v>10580</v>
      </c>
      <c r="B1527" s="117" t="s">
        <v>10581</v>
      </c>
      <c r="C1527" s="117" t="s">
        <v>129</v>
      </c>
      <c r="D1527" s="117">
        <v>2</v>
      </c>
      <c r="E1527" s="117">
        <v>40</v>
      </c>
      <c r="F1527" s="117">
        <v>9</v>
      </c>
      <c r="G1527" s="117">
        <v>10.89</v>
      </c>
    </row>
    <row r="1528" spans="1:7" x14ac:dyDescent="0.35">
      <c r="A1528" s="117" t="s">
        <v>10582</v>
      </c>
      <c r="B1528" s="117" t="s">
        <v>10583</v>
      </c>
      <c r="C1528" s="117" t="s">
        <v>129</v>
      </c>
      <c r="D1528" s="117">
        <v>2</v>
      </c>
      <c r="E1528" s="117">
        <v>30</v>
      </c>
      <c r="F1528" s="117">
        <v>9</v>
      </c>
      <c r="G1528" s="117">
        <v>10.89</v>
      </c>
    </row>
    <row r="1529" spans="1:7" x14ac:dyDescent="0.35">
      <c r="A1529" s="117" t="s">
        <v>10584</v>
      </c>
      <c r="B1529" s="117" t="s">
        <v>10585</v>
      </c>
      <c r="C1529" s="117" t="s">
        <v>129</v>
      </c>
      <c r="D1529" s="117">
        <v>3</v>
      </c>
      <c r="E1529" s="117">
        <v>30</v>
      </c>
      <c r="F1529" s="117">
        <v>9</v>
      </c>
      <c r="G1529" s="117">
        <v>10.89</v>
      </c>
    </row>
    <row r="1530" spans="1:7" x14ac:dyDescent="0.35">
      <c r="A1530" s="117" t="s">
        <v>10586</v>
      </c>
      <c r="B1530" s="117" t="s">
        <v>10587</v>
      </c>
      <c r="C1530" s="117" t="s">
        <v>129</v>
      </c>
      <c r="D1530" s="117">
        <v>3</v>
      </c>
      <c r="E1530" s="117">
        <v>30</v>
      </c>
      <c r="F1530" s="117">
        <v>9</v>
      </c>
      <c r="G1530" s="117">
        <v>10.89</v>
      </c>
    </row>
    <row r="1531" spans="1:7" x14ac:dyDescent="0.35">
      <c r="A1531" s="117" t="s">
        <v>10588</v>
      </c>
      <c r="B1531" s="117" t="s">
        <v>10589</v>
      </c>
      <c r="C1531" s="117" t="s">
        <v>129</v>
      </c>
      <c r="D1531" s="117">
        <v>1</v>
      </c>
      <c r="E1531" s="117">
        <v>20</v>
      </c>
      <c r="F1531" s="117">
        <v>9</v>
      </c>
      <c r="G1531" s="117">
        <v>10.89</v>
      </c>
    </row>
    <row r="1532" spans="1:7" x14ac:dyDescent="0.35">
      <c r="A1532" s="117" t="s">
        <v>10590</v>
      </c>
      <c r="B1532" s="117" t="s">
        <v>10591</v>
      </c>
      <c r="C1532" s="117" t="s">
        <v>129</v>
      </c>
      <c r="D1532" s="117">
        <v>3</v>
      </c>
      <c r="E1532" s="117">
        <v>50</v>
      </c>
      <c r="F1532" s="117">
        <v>9</v>
      </c>
      <c r="G1532" s="117">
        <v>10.89</v>
      </c>
    </row>
    <row r="1533" spans="1:7" x14ac:dyDescent="0.35">
      <c r="A1533" s="117" t="s">
        <v>10594</v>
      </c>
      <c r="B1533" s="117" t="s">
        <v>10595</v>
      </c>
      <c r="C1533" s="117" t="s">
        <v>129</v>
      </c>
      <c r="D1533" s="117">
        <v>2</v>
      </c>
      <c r="E1533" s="117">
        <v>40</v>
      </c>
      <c r="F1533" s="117">
        <v>9</v>
      </c>
      <c r="G1533" s="117">
        <v>10.89</v>
      </c>
    </row>
    <row r="1534" spans="1:7" x14ac:dyDescent="0.35">
      <c r="A1534" s="117" t="s">
        <v>10596</v>
      </c>
      <c r="B1534" s="117" t="s">
        <v>10597</v>
      </c>
      <c r="C1534" s="117" t="s">
        <v>129</v>
      </c>
      <c r="D1534" s="117">
        <v>2</v>
      </c>
      <c r="E1534" s="117">
        <v>30</v>
      </c>
      <c r="F1534" s="117">
        <v>9</v>
      </c>
      <c r="G1534" s="117">
        <v>10.89</v>
      </c>
    </row>
    <row r="1535" spans="1:7" x14ac:dyDescent="0.35">
      <c r="A1535" s="117" t="s">
        <v>10598</v>
      </c>
      <c r="B1535" s="117" t="s">
        <v>10599</v>
      </c>
      <c r="C1535" s="117" t="s">
        <v>129</v>
      </c>
      <c r="D1535" s="117">
        <v>1</v>
      </c>
      <c r="E1535" s="117">
        <v>20</v>
      </c>
      <c r="F1535" s="117">
        <v>9</v>
      </c>
      <c r="G1535" s="117">
        <v>10.89</v>
      </c>
    </row>
    <row r="1536" spans="1:7" x14ac:dyDescent="0.35">
      <c r="A1536" s="117" t="s">
        <v>10600</v>
      </c>
      <c r="B1536" s="117" t="s">
        <v>10601</v>
      </c>
      <c r="C1536" s="117" t="s">
        <v>129</v>
      </c>
      <c r="D1536" s="117">
        <v>2</v>
      </c>
      <c r="E1536" s="117">
        <v>34</v>
      </c>
      <c r="F1536" s="117">
        <v>9</v>
      </c>
      <c r="G1536" s="117">
        <v>10.89</v>
      </c>
    </row>
    <row r="1537" spans="1:7" x14ac:dyDescent="0.35">
      <c r="A1537" s="117" t="s">
        <v>10602</v>
      </c>
      <c r="B1537" s="117" t="s">
        <v>10603</v>
      </c>
      <c r="C1537" s="117" t="s">
        <v>129</v>
      </c>
      <c r="D1537" s="117">
        <v>3</v>
      </c>
      <c r="E1537" s="117">
        <v>20</v>
      </c>
      <c r="F1537" s="117">
        <v>9</v>
      </c>
      <c r="G1537" s="117">
        <v>10.89</v>
      </c>
    </row>
    <row r="1538" spans="1:7" x14ac:dyDescent="0.35">
      <c r="A1538" s="117" t="s">
        <v>10604</v>
      </c>
      <c r="B1538" s="117" t="s">
        <v>10605</v>
      </c>
      <c r="C1538" s="117" t="s">
        <v>129</v>
      </c>
      <c r="D1538" s="117">
        <v>1</v>
      </c>
      <c r="E1538" s="117">
        <v>40</v>
      </c>
      <c r="F1538" s="117">
        <v>9</v>
      </c>
      <c r="G1538" s="117">
        <v>10.89</v>
      </c>
    </row>
    <row r="1539" spans="1:7" x14ac:dyDescent="0.35">
      <c r="A1539" s="117" t="s">
        <v>10608</v>
      </c>
      <c r="B1539" s="117" t="s">
        <v>10609</v>
      </c>
      <c r="C1539" s="117" t="s">
        <v>129</v>
      </c>
      <c r="D1539" s="117">
        <v>4</v>
      </c>
      <c r="E1539" s="117">
        <v>40</v>
      </c>
      <c r="F1539" s="117">
        <v>9</v>
      </c>
      <c r="G1539" s="117">
        <v>10.89</v>
      </c>
    </row>
    <row r="1540" spans="1:7" x14ac:dyDescent="0.35">
      <c r="A1540" s="117" t="s">
        <v>10610</v>
      </c>
      <c r="B1540" s="117" t="s">
        <v>10611</v>
      </c>
      <c r="C1540" s="117" t="s">
        <v>129</v>
      </c>
      <c r="D1540" s="117">
        <v>2</v>
      </c>
      <c r="E1540" s="117">
        <v>50</v>
      </c>
      <c r="F1540" s="117">
        <v>9</v>
      </c>
      <c r="G1540" s="117">
        <v>10.89</v>
      </c>
    </row>
    <row r="1541" spans="1:7" x14ac:dyDescent="0.35">
      <c r="A1541" s="117" t="s">
        <v>10614</v>
      </c>
      <c r="B1541" s="117" t="s">
        <v>10615</v>
      </c>
      <c r="C1541" s="117" t="s">
        <v>129</v>
      </c>
      <c r="D1541" s="117">
        <v>4</v>
      </c>
      <c r="E1541" s="117">
        <v>60</v>
      </c>
      <c r="F1541" s="117">
        <v>9</v>
      </c>
      <c r="G1541" s="117">
        <v>10.89</v>
      </c>
    </row>
    <row r="1542" spans="1:7" x14ac:dyDescent="0.35">
      <c r="A1542" s="117" t="s">
        <v>10618</v>
      </c>
      <c r="B1542" s="117" t="s">
        <v>10619</v>
      </c>
      <c r="C1542" s="117" t="s">
        <v>129</v>
      </c>
      <c r="D1542" s="117">
        <v>1</v>
      </c>
      <c r="E1542" s="117">
        <v>60</v>
      </c>
      <c r="F1542" s="117">
        <v>9</v>
      </c>
      <c r="G1542" s="117">
        <v>10.89</v>
      </c>
    </row>
    <row r="1543" spans="1:7" x14ac:dyDescent="0.35">
      <c r="A1543" s="117" t="s">
        <v>10620</v>
      </c>
      <c r="B1543" s="117" t="s">
        <v>10621</v>
      </c>
      <c r="C1543" s="117" t="s">
        <v>129</v>
      </c>
      <c r="D1543" s="117">
        <v>4</v>
      </c>
      <c r="E1543" s="117">
        <v>40</v>
      </c>
      <c r="F1543" s="117">
        <v>9</v>
      </c>
      <c r="G1543" s="117">
        <v>10.89</v>
      </c>
    </row>
    <row r="1544" spans="1:7" x14ac:dyDescent="0.35">
      <c r="A1544" s="117" t="s">
        <v>10626</v>
      </c>
      <c r="B1544" s="117" t="s">
        <v>10627</v>
      </c>
      <c r="C1544" s="117" t="s">
        <v>129</v>
      </c>
      <c r="D1544" s="117">
        <v>1</v>
      </c>
      <c r="E1544" s="117">
        <v>80</v>
      </c>
      <c r="F1544" s="117">
        <v>9</v>
      </c>
      <c r="G1544" s="117">
        <v>10.89</v>
      </c>
    </row>
    <row r="1545" spans="1:7" x14ac:dyDescent="0.35">
      <c r="A1545" s="117" t="s">
        <v>10628</v>
      </c>
      <c r="B1545" s="117" t="s">
        <v>10629</v>
      </c>
      <c r="C1545" s="117" t="s">
        <v>129</v>
      </c>
      <c r="D1545" s="117">
        <v>4</v>
      </c>
      <c r="E1545" s="117">
        <v>40</v>
      </c>
      <c r="F1545" s="117">
        <v>9</v>
      </c>
      <c r="G1545" s="117">
        <v>10.89</v>
      </c>
    </row>
    <row r="1546" spans="1:7" x14ac:dyDescent="0.35">
      <c r="A1546" s="117" t="s">
        <v>10630</v>
      </c>
      <c r="B1546" s="117" t="s">
        <v>10631</v>
      </c>
      <c r="C1546" s="117" t="s">
        <v>129</v>
      </c>
      <c r="D1546" s="117">
        <v>1</v>
      </c>
      <c r="E1546" s="117">
        <v>80</v>
      </c>
      <c r="F1546" s="117">
        <v>9</v>
      </c>
      <c r="G1546" s="117">
        <v>10.89</v>
      </c>
    </row>
    <row r="1547" spans="1:7" x14ac:dyDescent="0.35">
      <c r="A1547" s="117" t="s">
        <v>10638</v>
      </c>
      <c r="B1547" s="117" t="s">
        <v>10639</v>
      </c>
      <c r="C1547" s="117" t="s">
        <v>129</v>
      </c>
      <c r="D1547" s="117">
        <v>2</v>
      </c>
      <c r="E1547" s="117">
        <v>50</v>
      </c>
      <c r="F1547" s="117">
        <v>9</v>
      </c>
      <c r="G1547" s="117">
        <v>10.89</v>
      </c>
    </row>
    <row r="1548" spans="1:7" x14ac:dyDescent="0.35">
      <c r="A1548" s="117" t="s">
        <v>10642</v>
      </c>
      <c r="B1548" s="117" t="s">
        <v>10643</v>
      </c>
      <c r="C1548" s="117" t="s">
        <v>129</v>
      </c>
      <c r="D1548" s="117">
        <v>1</v>
      </c>
      <c r="E1548" s="117">
        <v>80</v>
      </c>
      <c r="F1548" s="117">
        <v>9</v>
      </c>
      <c r="G1548" s="117">
        <v>10.89</v>
      </c>
    </row>
    <row r="1549" spans="1:7" x14ac:dyDescent="0.35">
      <c r="A1549" s="117" t="s">
        <v>10644</v>
      </c>
      <c r="B1549" s="117" t="s">
        <v>10645</v>
      </c>
      <c r="C1549" s="117" t="s">
        <v>129</v>
      </c>
      <c r="D1549" s="117">
        <v>1</v>
      </c>
      <c r="E1549" s="117">
        <v>40</v>
      </c>
      <c r="F1549" s="117">
        <v>9</v>
      </c>
      <c r="G1549" s="117">
        <v>10.89</v>
      </c>
    </row>
    <row r="1550" spans="1:7" x14ac:dyDescent="0.35">
      <c r="A1550" s="117" t="s">
        <v>10648</v>
      </c>
      <c r="B1550" s="117" t="s">
        <v>10649</v>
      </c>
      <c r="C1550" s="117" t="s">
        <v>129</v>
      </c>
      <c r="D1550" s="117">
        <v>4</v>
      </c>
      <c r="E1550" s="117">
        <v>40</v>
      </c>
      <c r="F1550" s="117">
        <v>9</v>
      </c>
      <c r="G1550" s="117">
        <v>10.89</v>
      </c>
    </row>
    <row r="1551" spans="1:7" x14ac:dyDescent="0.35">
      <c r="A1551" s="117" t="s">
        <v>10650</v>
      </c>
      <c r="B1551" s="117" t="s">
        <v>10651</v>
      </c>
      <c r="C1551" s="117" t="s">
        <v>129</v>
      </c>
      <c r="D1551" s="117">
        <v>2</v>
      </c>
      <c r="E1551" s="117">
        <v>40</v>
      </c>
      <c r="F1551" s="117">
        <v>9</v>
      </c>
      <c r="G1551" s="117">
        <v>10.89</v>
      </c>
    </row>
    <row r="1552" spans="1:7" x14ac:dyDescent="0.35">
      <c r="A1552" s="117" t="s">
        <v>10652</v>
      </c>
      <c r="B1552" s="117" t="s">
        <v>10653</v>
      </c>
      <c r="C1552" s="117" t="s">
        <v>129</v>
      </c>
      <c r="D1552" s="117">
        <v>2</v>
      </c>
      <c r="E1552" s="117">
        <v>60</v>
      </c>
      <c r="F1552" s="117">
        <v>9</v>
      </c>
      <c r="G1552" s="117">
        <v>10.89</v>
      </c>
    </row>
    <row r="1553" spans="1:7" x14ac:dyDescent="0.35">
      <c r="A1553" s="117" t="s">
        <v>10654</v>
      </c>
      <c r="B1553" s="117" t="s">
        <v>10655</v>
      </c>
      <c r="C1553" s="117" t="s">
        <v>129</v>
      </c>
      <c r="D1553" s="117">
        <v>4</v>
      </c>
      <c r="E1553" s="117">
        <v>40</v>
      </c>
      <c r="F1553" s="117">
        <v>9</v>
      </c>
      <c r="G1553" s="117">
        <v>10.89</v>
      </c>
    </row>
    <row r="1554" spans="1:7" x14ac:dyDescent="0.35">
      <c r="A1554" s="117" t="s">
        <v>10656</v>
      </c>
      <c r="B1554" s="117" t="s">
        <v>10657</v>
      </c>
      <c r="C1554" s="117" t="s">
        <v>129</v>
      </c>
      <c r="D1554" s="117">
        <v>2</v>
      </c>
      <c r="E1554" s="117">
        <v>54</v>
      </c>
      <c r="F1554" s="117">
        <v>9</v>
      </c>
      <c r="G1554" s="117">
        <v>10.89</v>
      </c>
    </row>
    <row r="1555" spans="1:7" x14ac:dyDescent="0.35">
      <c r="A1555" s="117" t="s">
        <v>10658</v>
      </c>
      <c r="B1555" s="117" t="s">
        <v>10659</v>
      </c>
      <c r="C1555" s="117" t="s">
        <v>129</v>
      </c>
      <c r="D1555" s="117">
        <v>4</v>
      </c>
      <c r="E1555" s="117">
        <v>40</v>
      </c>
      <c r="F1555" s="117">
        <v>9</v>
      </c>
      <c r="G1555" s="117">
        <v>10.89</v>
      </c>
    </row>
    <row r="1556" spans="1:7" x14ac:dyDescent="0.35">
      <c r="A1556" s="117" t="s">
        <v>10660</v>
      </c>
      <c r="B1556" s="117" t="s">
        <v>10661</v>
      </c>
      <c r="C1556" s="117" t="s">
        <v>129</v>
      </c>
      <c r="D1556" s="117">
        <v>3</v>
      </c>
      <c r="E1556" s="117">
        <v>14</v>
      </c>
      <c r="F1556" s="117">
        <v>9</v>
      </c>
      <c r="G1556" s="117">
        <v>10.89</v>
      </c>
    </row>
    <row r="1557" spans="1:7" x14ac:dyDescent="0.35">
      <c r="A1557" s="117" t="s">
        <v>10662</v>
      </c>
      <c r="B1557" s="117" t="s">
        <v>10663</v>
      </c>
      <c r="C1557" s="117" t="s">
        <v>129</v>
      </c>
      <c r="D1557" s="117">
        <v>3</v>
      </c>
      <c r="E1557" s="117">
        <v>50</v>
      </c>
      <c r="F1557" s="117">
        <v>9</v>
      </c>
      <c r="G1557" s="117">
        <v>10.89</v>
      </c>
    </row>
    <row r="1558" spans="1:7" x14ac:dyDescent="0.35">
      <c r="A1558" s="117" t="s">
        <v>10664</v>
      </c>
      <c r="B1558" s="117" t="s">
        <v>10665</v>
      </c>
      <c r="C1558" s="117" t="s">
        <v>129</v>
      </c>
      <c r="D1558" s="117">
        <v>3</v>
      </c>
      <c r="E1558" s="117">
        <v>10</v>
      </c>
      <c r="F1558" s="117">
        <v>9</v>
      </c>
      <c r="G1558" s="117">
        <v>10.89</v>
      </c>
    </row>
    <row r="1559" spans="1:7" x14ac:dyDescent="0.35">
      <c r="A1559" s="117" t="s">
        <v>10666</v>
      </c>
      <c r="B1559" s="117" t="s">
        <v>10667</v>
      </c>
      <c r="C1559" s="117" t="s">
        <v>129</v>
      </c>
      <c r="D1559" s="117">
        <v>2</v>
      </c>
      <c r="E1559" s="117">
        <v>50</v>
      </c>
      <c r="F1559" s="117">
        <v>9</v>
      </c>
      <c r="G1559" s="117">
        <v>10.89</v>
      </c>
    </row>
    <row r="1560" spans="1:7" x14ac:dyDescent="0.35">
      <c r="A1560" s="117" t="s">
        <v>10672</v>
      </c>
      <c r="B1560" s="117" t="s">
        <v>10673</v>
      </c>
      <c r="C1560" s="117" t="s">
        <v>129</v>
      </c>
      <c r="D1560" s="117">
        <v>1</v>
      </c>
      <c r="E1560" s="117">
        <v>25</v>
      </c>
      <c r="F1560" s="117">
        <v>9</v>
      </c>
      <c r="G1560" s="117">
        <v>10.89</v>
      </c>
    </row>
    <row r="1561" spans="1:7" x14ac:dyDescent="0.35">
      <c r="A1561" s="117" t="s">
        <v>10678</v>
      </c>
      <c r="B1561" s="117" t="s">
        <v>10679</v>
      </c>
      <c r="C1561" s="117" t="s">
        <v>130</v>
      </c>
      <c r="D1561" s="117">
        <v>1</v>
      </c>
      <c r="E1561" s="117">
        <v>50</v>
      </c>
      <c r="F1561" s="117">
        <v>7.45</v>
      </c>
      <c r="G1561" s="117">
        <v>8.5</v>
      </c>
    </row>
    <row r="1562" spans="1:7" x14ac:dyDescent="0.35">
      <c r="A1562" s="117" t="s">
        <v>10682</v>
      </c>
      <c r="B1562" s="117" t="s">
        <v>10683</v>
      </c>
      <c r="C1562" s="117" t="s">
        <v>130</v>
      </c>
      <c r="D1562" s="117">
        <v>1</v>
      </c>
      <c r="E1562" s="117">
        <v>30</v>
      </c>
      <c r="F1562" s="117">
        <v>7.45</v>
      </c>
      <c r="G1562" s="117">
        <v>8.5</v>
      </c>
    </row>
    <row r="1563" spans="1:7" x14ac:dyDescent="0.35">
      <c r="A1563" s="117" t="s">
        <v>10684</v>
      </c>
      <c r="B1563" s="117" t="s">
        <v>10685</v>
      </c>
      <c r="C1563" s="117" t="s">
        <v>130</v>
      </c>
      <c r="D1563" s="117">
        <v>1</v>
      </c>
      <c r="E1563" s="117">
        <v>20</v>
      </c>
      <c r="F1563" s="117">
        <v>7.45</v>
      </c>
      <c r="G1563" s="117">
        <v>8.5</v>
      </c>
    </row>
    <row r="1564" spans="1:7" x14ac:dyDescent="0.35">
      <c r="A1564" s="117" t="s">
        <v>10686</v>
      </c>
      <c r="B1564" s="117" t="s">
        <v>10687</v>
      </c>
      <c r="C1564" s="117" t="s">
        <v>130</v>
      </c>
      <c r="D1564" s="117">
        <v>1</v>
      </c>
      <c r="E1564" s="117">
        <v>20</v>
      </c>
      <c r="F1564" s="117">
        <v>7.45</v>
      </c>
      <c r="G1564" s="117">
        <v>8.5</v>
      </c>
    </row>
    <row r="1565" spans="1:7" x14ac:dyDescent="0.35">
      <c r="A1565" s="117" t="s">
        <v>10688</v>
      </c>
      <c r="B1565" s="117" t="s">
        <v>10689</v>
      </c>
      <c r="C1565" s="117" t="s">
        <v>130</v>
      </c>
      <c r="D1565" s="117">
        <v>1</v>
      </c>
      <c r="E1565" s="117">
        <v>20</v>
      </c>
      <c r="F1565" s="117">
        <v>7.45</v>
      </c>
      <c r="G1565" s="117">
        <v>8.5</v>
      </c>
    </row>
    <row r="1566" spans="1:7" x14ac:dyDescent="0.35">
      <c r="A1566" s="117" t="s">
        <v>10690</v>
      </c>
      <c r="B1566" s="117" t="s">
        <v>10691</v>
      </c>
      <c r="C1566" s="117" t="s">
        <v>130</v>
      </c>
      <c r="D1566" s="117">
        <v>1</v>
      </c>
      <c r="E1566" s="117">
        <v>8</v>
      </c>
      <c r="F1566" s="117">
        <v>7.45</v>
      </c>
      <c r="G1566" s="117">
        <v>8.5</v>
      </c>
    </row>
    <row r="1567" spans="1:7" x14ac:dyDescent="0.35">
      <c r="A1567" s="117" t="s">
        <v>10692</v>
      </c>
      <c r="B1567" s="117" t="s">
        <v>10693</v>
      </c>
      <c r="C1567" s="117" t="s">
        <v>130</v>
      </c>
      <c r="D1567" s="117">
        <v>1</v>
      </c>
      <c r="E1567" s="117">
        <v>4</v>
      </c>
      <c r="F1567" s="117">
        <v>7.45</v>
      </c>
      <c r="G1567" s="117">
        <v>8.5</v>
      </c>
    </row>
    <row r="1568" spans="1:7" x14ac:dyDescent="0.35">
      <c r="A1568" s="117" t="s">
        <v>10694</v>
      </c>
      <c r="B1568" s="117" t="s">
        <v>10695</v>
      </c>
      <c r="C1568" s="117" t="s">
        <v>130</v>
      </c>
      <c r="D1568" s="117">
        <v>1</v>
      </c>
      <c r="E1568" s="117">
        <v>20</v>
      </c>
      <c r="F1568" s="117">
        <v>7.45</v>
      </c>
      <c r="G1568" s="117">
        <v>8.5</v>
      </c>
    </row>
    <row r="1569" spans="1:7" x14ac:dyDescent="0.35">
      <c r="A1569" s="117" t="s">
        <v>10696</v>
      </c>
      <c r="B1569" s="117" t="s">
        <v>10697</v>
      </c>
      <c r="C1569" s="117" t="s">
        <v>130</v>
      </c>
      <c r="D1569" s="117">
        <v>1</v>
      </c>
      <c r="E1569" s="117">
        <v>8</v>
      </c>
      <c r="F1569" s="117">
        <v>7.45</v>
      </c>
      <c r="G1569" s="117">
        <v>8.5</v>
      </c>
    </row>
    <row r="1570" spans="1:7" x14ac:dyDescent="0.35">
      <c r="A1570" s="117" t="s">
        <v>10698</v>
      </c>
      <c r="B1570" s="117" t="s">
        <v>10699</v>
      </c>
      <c r="C1570" s="117" t="s">
        <v>130</v>
      </c>
      <c r="D1570" s="117">
        <v>1</v>
      </c>
      <c r="E1570" s="117">
        <v>4</v>
      </c>
      <c r="F1570" s="117">
        <v>7.45</v>
      </c>
      <c r="G1570" s="117">
        <v>8.5</v>
      </c>
    </row>
    <row r="1571" spans="1:7" x14ac:dyDescent="0.35">
      <c r="A1571" s="117" t="s">
        <v>10700</v>
      </c>
      <c r="B1571" s="117" t="s">
        <v>10701</v>
      </c>
      <c r="C1571" s="117" t="s">
        <v>130</v>
      </c>
      <c r="D1571" s="117">
        <v>1</v>
      </c>
      <c r="E1571" s="117">
        <v>20</v>
      </c>
      <c r="F1571" s="117">
        <v>7.45</v>
      </c>
      <c r="G1571" s="117">
        <v>8.5</v>
      </c>
    </row>
    <row r="1572" spans="1:7" x14ac:dyDescent="0.35">
      <c r="A1572" s="117" t="s">
        <v>10702</v>
      </c>
      <c r="B1572" s="117" t="s">
        <v>10703</v>
      </c>
      <c r="C1572" s="117" t="s">
        <v>130</v>
      </c>
      <c r="D1572" s="117">
        <v>1</v>
      </c>
      <c r="E1572" s="117">
        <v>8</v>
      </c>
      <c r="F1572" s="117">
        <v>7.45</v>
      </c>
      <c r="G1572" s="117">
        <v>8.5</v>
      </c>
    </row>
    <row r="1573" spans="1:7" x14ac:dyDescent="0.35">
      <c r="A1573" s="117" t="s">
        <v>10704</v>
      </c>
      <c r="B1573" s="117" t="s">
        <v>10705</v>
      </c>
      <c r="C1573" s="117" t="s">
        <v>130</v>
      </c>
      <c r="D1573" s="117">
        <v>1</v>
      </c>
      <c r="E1573" s="117">
        <v>4</v>
      </c>
      <c r="F1573" s="117">
        <v>7.45</v>
      </c>
      <c r="G1573" s="117">
        <v>8.5</v>
      </c>
    </row>
    <row r="1574" spans="1:7" x14ac:dyDescent="0.35">
      <c r="A1574" s="117" t="s">
        <v>10706</v>
      </c>
      <c r="B1574" s="117" t="s">
        <v>10707</v>
      </c>
      <c r="C1574" s="117" t="s">
        <v>130</v>
      </c>
      <c r="D1574" s="117">
        <v>1</v>
      </c>
      <c r="E1574" s="117">
        <v>20</v>
      </c>
      <c r="F1574" s="117">
        <v>7.45</v>
      </c>
      <c r="G1574" s="117">
        <v>8.5</v>
      </c>
    </row>
    <row r="1575" spans="1:7" x14ac:dyDescent="0.35">
      <c r="A1575" s="117" t="s">
        <v>10708</v>
      </c>
      <c r="B1575" s="117" t="s">
        <v>10709</v>
      </c>
      <c r="C1575" s="117" t="s">
        <v>130</v>
      </c>
      <c r="D1575" s="117">
        <v>1</v>
      </c>
      <c r="E1575" s="117">
        <v>8</v>
      </c>
      <c r="F1575" s="117">
        <v>7.45</v>
      </c>
      <c r="G1575" s="117">
        <v>8.5</v>
      </c>
    </row>
    <row r="1576" spans="1:7" x14ac:dyDescent="0.35">
      <c r="A1576" s="117" t="s">
        <v>10710</v>
      </c>
      <c r="B1576" s="117" t="s">
        <v>10711</v>
      </c>
      <c r="C1576" s="117" t="s">
        <v>130</v>
      </c>
      <c r="D1576" s="117">
        <v>1</v>
      </c>
      <c r="E1576" s="117">
        <v>4</v>
      </c>
      <c r="F1576" s="117">
        <v>7.45</v>
      </c>
      <c r="G1576" s="117">
        <v>8.5</v>
      </c>
    </row>
    <row r="1577" spans="1:7" x14ac:dyDescent="0.35">
      <c r="A1577" s="117" t="s">
        <v>10712</v>
      </c>
      <c r="B1577" s="117" t="s">
        <v>10713</v>
      </c>
      <c r="C1577" s="117" t="s">
        <v>130</v>
      </c>
      <c r="D1577" s="117">
        <v>1</v>
      </c>
      <c r="E1577" s="117">
        <v>8</v>
      </c>
      <c r="F1577" s="117">
        <v>7.45</v>
      </c>
      <c r="G1577" s="117">
        <v>8.5</v>
      </c>
    </row>
    <row r="1578" spans="1:7" x14ac:dyDescent="0.35">
      <c r="A1578" s="117" t="s">
        <v>10714</v>
      </c>
      <c r="B1578" s="117" t="s">
        <v>10715</v>
      </c>
      <c r="C1578" s="117" t="s">
        <v>130</v>
      </c>
      <c r="D1578" s="117">
        <v>1</v>
      </c>
      <c r="E1578" s="117">
        <v>4</v>
      </c>
      <c r="F1578" s="117">
        <v>7.45</v>
      </c>
      <c r="G1578" s="117">
        <v>8.5</v>
      </c>
    </row>
    <row r="1579" spans="1:7" x14ac:dyDescent="0.35">
      <c r="A1579" s="117" t="s">
        <v>10716</v>
      </c>
      <c r="B1579" s="117" t="s">
        <v>10717</v>
      </c>
      <c r="C1579" s="117" t="s">
        <v>130</v>
      </c>
      <c r="D1579" s="117">
        <v>1</v>
      </c>
      <c r="E1579" s="117">
        <v>6</v>
      </c>
      <c r="F1579" s="117">
        <v>7.45</v>
      </c>
      <c r="G1579" s="117">
        <v>8.5</v>
      </c>
    </row>
    <row r="1580" spans="1:7" x14ac:dyDescent="0.35">
      <c r="A1580" s="117" t="s">
        <v>10718</v>
      </c>
      <c r="B1580" s="117" t="s">
        <v>10719</v>
      </c>
      <c r="C1580" s="117" t="s">
        <v>130</v>
      </c>
      <c r="D1580" s="117">
        <v>1</v>
      </c>
      <c r="E1580" s="117">
        <v>20</v>
      </c>
      <c r="F1580" s="117">
        <v>7.45</v>
      </c>
      <c r="G1580" s="117">
        <v>8.5</v>
      </c>
    </row>
    <row r="1581" spans="1:7" x14ac:dyDescent="0.35">
      <c r="A1581" s="117" t="s">
        <v>22561</v>
      </c>
      <c r="B1581" s="117" t="s">
        <v>22562</v>
      </c>
      <c r="C1581" s="117" t="s">
        <v>130</v>
      </c>
      <c r="D1581" s="117">
        <v>1</v>
      </c>
      <c r="E1581" s="117">
        <v>6</v>
      </c>
      <c r="F1581" s="117">
        <v>7.45</v>
      </c>
      <c r="G1581" s="117">
        <v>8.5</v>
      </c>
    </row>
    <row r="1582" spans="1:7" x14ac:dyDescent="0.35">
      <c r="A1582" s="117" t="s">
        <v>10720</v>
      </c>
      <c r="B1582" s="117" t="s">
        <v>10721</v>
      </c>
      <c r="C1582" s="117" t="s">
        <v>130</v>
      </c>
      <c r="D1582" s="117">
        <v>1</v>
      </c>
      <c r="E1582" s="117">
        <v>20</v>
      </c>
      <c r="F1582" s="117">
        <v>7.45</v>
      </c>
      <c r="G1582" s="117">
        <v>8.5</v>
      </c>
    </row>
    <row r="1583" spans="1:7" x14ac:dyDescent="0.35">
      <c r="A1583" s="117" t="s">
        <v>10722</v>
      </c>
      <c r="B1583" s="117" t="s">
        <v>10723</v>
      </c>
      <c r="C1583" s="117" t="s">
        <v>130</v>
      </c>
      <c r="D1583" s="117">
        <v>1</v>
      </c>
      <c r="E1583" s="117">
        <v>20</v>
      </c>
      <c r="F1583" s="117">
        <v>7.45</v>
      </c>
      <c r="G1583" s="117">
        <v>8.5</v>
      </c>
    </row>
    <row r="1584" spans="1:7" x14ac:dyDescent="0.35">
      <c r="A1584" s="117" t="s">
        <v>10724</v>
      </c>
      <c r="B1584" s="117" t="s">
        <v>10725</v>
      </c>
      <c r="C1584" s="117" t="s">
        <v>130</v>
      </c>
      <c r="D1584" s="117">
        <v>1</v>
      </c>
      <c r="E1584" s="117">
        <v>8</v>
      </c>
      <c r="F1584" s="117">
        <v>7.45</v>
      </c>
      <c r="G1584" s="117">
        <v>8.5</v>
      </c>
    </row>
    <row r="1585" spans="1:7" x14ac:dyDescent="0.35">
      <c r="A1585" s="117" t="s">
        <v>10726</v>
      </c>
      <c r="B1585" s="117" t="s">
        <v>10727</v>
      </c>
      <c r="C1585" s="117" t="s">
        <v>130</v>
      </c>
      <c r="D1585" s="117">
        <v>1</v>
      </c>
      <c r="E1585" s="117">
        <v>4</v>
      </c>
      <c r="F1585" s="117">
        <v>7.45</v>
      </c>
      <c r="G1585" s="117">
        <v>8.5</v>
      </c>
    </row>
    <row r="1586" spans="1:7" x14ac:dyDescent="0.35">
      <c r="A1586" s="117" t="s">
        <v>10728</v>
      </c>
      <c r="B1586" s="117" t="s">
        <v>10729</v>
      </c>
      <c r="C1586" s="117" t="s">
        <v>130</v>
      </c>
      <c r="D1586" s="117">
        <v>1</v>
      </c>
      <c r="E1586" s="117">
        <v>20</v>
      </c>
      <c r="F1586" s="117">
        <v>7.45</v>
      </c>
      <c r="G1586" s="117">
        <v>8.5</v>
      </c>
    </row>
    <row r="1587" spans="1:7" x14ac:dyDescent="0.35">
      <c r="A1587" s="117" t="s">
        <v>10730</v>
      </c>
      <c r="B1587" s="117" t="s">
        <v>10731</v>
      </c>
      <c r="C1587" s="117" t="s">
        <v>130</v>
      </c>
      <c r="D1587" s="117">
        <v>1</v>
      </c>
      <c r="E1587" s="117">
        <v>8</v>
      </c>
      <c r="F1587" s="117">
        <v>7.45</v>
      </c>
      <c r="G1587" s="117">
        <v>8.5</v>
      </c>
    </row>
    <row r="1588" spans="1:7" x14ac:dyDescent="0.35">
      <c r="A1588" s="117" t="s">
        <v>10732</v>
      </c>
      <c r="B1588" s="117" t="s">
        <v>10733</v>
      </c>
      <c r="C1588" s="117" t="s">
        <v>130</v>
      </c>
      <c r="D1588" s="117">
        <v>1</v>
      </c>
      <c r="E1588" s="117">
        <v>4</v>
      </c>
      <c r="F1588" s="117">
        <v>7.45</v>
      </c>
      <c r="G1588" s="117">
        <v>8.5</v>
      </c>
    </row>
    <row r="1589" spans="1:7" x14ac:dyDescent="0.35">
      <c r="A1589" s="117" t="s">
        <v>10734</v>
      </c>
      <c r="B1589" s="117" t="s">
        <v>10735</v>
      </c>
      <c r="C1589" s="117" t="s">
        <v>130</v>
      </c>
      <c r="D1589" s="117">
        <v>1</v>
      </c>
      <c r="E1589" s="117">
        <v>20</v>
      </c>
      <c r="F1589" s="117">
        <v>7.45</v>
      </c>
      <c r="G1589" s="117">
        <v>8.5</v>
      </c>
    </row>
    <row r="1590" spans="1:7" x14ac:dyDescent="0.35">
      <c r="A1590" s="117" t="s">
        <v>10736</v>
      </c>
      <c r="B1590" s="117" t="s">
        <v>10737</v>
      </c>
      <c r="C1590" s="117" t="s">
        <v>130</v>
      </c>
      <c r="D1590" s="117">
        <v>1</v>
      </c>
      <c r="E1590" s="117">
        <v>8</v>
      </c>
      <c r="F1590" s="117">
        <v>7.45</v>
      </c>
      <c r="G1590" s="117">
        <v>8.5</v>
      </c>
    </row>
    <row r="1591" spans="1:7" x14ac:dyDescent="0.35">
      <c r="A1591" s="117" t="s">
        <v>10738</v>
      </c>
      <c r="B1591" s="117" t="s">
        <v>10739</v>
      </c>
      <c r="C1591" s="117" t="s">
        <v>130</v>
      </c>
      <c r="D1591" s="117">
        <v>1</v>
      </c>
      <c r="E1591" s="117">
        <v>4</v>
      </c>
      <c r="F1591" s="117">
        <v>7.45</v>
      </c>
      <c r="G1591" s="117">
        <v>8.5</v>
      </c>
    </row>
    <row r="1592" spans="1:7" x14ac:dyDescent="0.35">
      <c r="A1592" s="117" t="s">
        <v>10740</v>
      </c>
      <c r="B1592" s="117" t="s">
        <v>10741</v>
      </c>
      <c r="C1592" s="117" t="s">
        <v>130</v>
      </c>
      <c r="D1592" s="117">
        <v>1</v>
      </c>
      <c r="E1592" s="117">
        <v>20</v>
      </c>
      <c r="F1592" s="117">
        <v>7.45</v>
      </c>
      <c r="G1592" s="117">
        <v>8.5</v>
      </c>
    </row>
    <row r="1593" spans="1:7" x14ac:dyDescent="0.35">
      <c r="A1593" s="117" t="s">
        <v>10742</v>
      </c>
      <c r="B1593" s="117" t="s">
        <v>10743</v>
      </c>
      <c r="C1593" s="117" t="s">
        <v>130</v>
      </c>
      <c r="D1593" s="117">
        <v>1</v>
      </c>
      <c r="E1593" s="117">
        <v>8</v>
      </c>
      <c r="F1593" s="117">
        <v>7.45</v>
      </c>
      <c r="G1593" s="117">
        <v>8.5</v>
      </c>
    </row>
    <row r="1594" spans="1:7" x14ac:dyDescent="0.35">
      <c r="A1594" s="117" t="s">
        <v>10744</v>
      </c>
      <c r="B1594" s="117" t="s">
        <v>10745</v>
      </c>
      <c r="C1594" s="117" t="s">
        <v>130</v>
      </c>
      <c r="D1594" s="117">
        <v>1</v>
      </c>
      <c r="E1594" s="117">
        <v>4</v>
      </c>
      <c r="F1594" s="117">
        <v>7.45</v>
      </c>
      <c r="G1594" s="117">
        <v>8.5</v>
      </c>
    </row>
    <row r="1595" spans="1:7" x14ac:dyDescent="0.35">
      <c r="A1595" s="117" t="s">
        <v>10746</v>
      </c>
      <c r="B1595" s="117" t="s">
        <v>10747</v>
      </c>
      <c r="C1595" s="117" t="s">
        <v>130</v>
      </c>
      <c r="D1595" s="117">
        <v>1</v>
      </c>
      <c r="E1595" s="117">
        <v>20</v>
      </c>
      <c r="F1595" s="117">
        <v>7.45</v>
      </c>
      <c r="G1595" s="117">
        <v>8.5</v>
      </c>
    </row>
    <row r="1596" spans="1:7" x14ac:dyDescent="0.35">
      <c r="A1596" s="117" t="s">
        <v>10748</v>
      </c>
      <c r="B1596" s="117" t="s">
        <v>10749</v>
      </c>
      <c r="C1596" s="117" t="s">
        <v>130</v>
      </c>
      <c r="D1596" s="117">
        <v>1</v>
      </c>
      <c r="E1596" s="117">
        <v>8</v>
      </c>
      <c r="F1596" s="117">
        <v>7.45</v>
      </c>
      <c r="G1596" s="117">
        <v>8.5</v>
      </c>
    </row>
    <row r="1597" spans="1:7" x14ac:dyDescent="0.35">
      <c r="A1597" s="117" t="s">
        <v>10750</v>
      </c>
      <c r="B1597" s="117" t="s">
        <v>10751</v>
      </c>
      <c r="C1597" s="117" t="s">
        <v>130</v>
      </c>
      <c r="D1597" s="117">
        <v>1</v>
      </c>
      <c r="E1597" s="117">
        <v>4</v>
      </c>
      <c r="F1597" s="117">
        <v>7.45</v>
      </c>
      <c r="G1597" s="117">
        <v>8.5</v>
      </c>
    </row>
    <row r="1598" spans="1:7" x14ac:dyDescent="0.35">
      <c r="A1598" s="117" t="s">
        <v>10752</v>
      </c>
      <c r="B1598" s="117" t="s">
        <v>10753</v>
      </c>
      <c r="C1598" s="117" t="s">
        <v>130</v>
      </c>
      <c r="D1598" s="117">
        <v>1</v>
      </c>
      <c r="E1598" s="117">
        <v>20</v>
      </c>
      <c r="F1598" s="117">
        <v>7.45</v>
      </c>
      <c r="G1598" s="117">
        <v>8.5</v>
      </c>
    </row>
    <row r="1599" spans="1:7" x14ac:dyDescent="0.35">
      <c r="A1599" s="117" t="s">
        <v>10754</v>
      </c>
      <c r="B1599" s="117" t="s">
        <v>10755</v>
      </c>
      <c r="C1599" s="117" t="s">
        <v>130</v>
      </c>
      <c r="D1599" s="117">
        <v>1</v>
      </c>
      <c r="E1599" s="117">
        <v>6</v>
      </c>
      <c r="F1599" s="117">
        <v>7.45</v>
      </c>
      <c r="G1599" s="117">
        <v>8.5</v>
      </c>
    </row>
    <row r="1600" spans="1:7" x14ac:dyDescent="0.35">
      <c r="A1600" s="117" t="s">
        <v>10756</v>
      </c>
      <c r="B1600" s="117" t="s">
        <v>10757</v>
      </c>
      <c r="C1600" s="117" t="s">
        <v>130</v>
      </c>
      <c r="D1600" s="117">
        <v>1</v>
      </c>
      <c r="E1600" s="117">
        <v>20</v>
      </c>
      <c r="F1600" s="117">
        <v>7.45</v>
      </c>
      <c r="G1600" s="117">
        <v>8.5</v>
      </c>
    </row>
    <row r="1601" spans="1:7" x14ac:dyDescent="0.35">
      <c r="A1601" s="117" t="s">
        <v>10758</v>
      </c>
      <c r="B1601" s="117" t="s">
        <v>10759</v>
      </c>
      <c r="C1601" s="117" t="s">
        <v>130</v>
      </c>
      <c r="D1601" s="117">
        <v>1</v>
      </c>
      <c r="E1601" s="117">
        <v>20</v>
      </c>
      <c r="F1601" s="117">
        <v>7.45</v>
      </c>
      <c r="G1601" s="117">
        <v>8.5</v>
      </c>
    </row>
    <row r="1602" spans="1:7" x14ac:dyDescent="0.35">
      <c r="A1602" s="117" t="s">
        <v>10760</v>
      </c>
      <c r="B1602" s="117" t="s">
        <v>10761</v>
      </c>
      <c r="C1602" s="117" t="s">
        <v>130</v>
      </c>
      <c r="D1602" s="117">
        <v>1</v>
      </c>
      <c r="E1602" s="117">
        <v>20</v>
      </c>
      <c r="F1602" s="117">
        <v>7.45</v>
      </c>
      <c r="G1602" s="117">
        <v>8.5</v>
      </c>
    </row>
    <row r="1603" spans="1:7" x14ac:dyDescent="0.35">
      <c r="A1603" s="117" t="s">
        <v>10762</v>
      </c>
      <c r="B1603" s="117" t="s">
        <v>10763</v>
      </c>
      <c r="C1603" s="117" t="s">
        <v>130</v>
      </c>
      <c r="D1603" s="117">
        <v>1</v>
      </c>
      <c r="E1603" s="117">
        <v>8</v>
      </c>
      <c r="F1603" s="117">
        <v>7.45</v>
      </c>
      <c r="G1603" s="117">
        <v>8.5</v>
      </c>
    </row>
    <row r="1604" spans="1:7" x14ac:dyDescent="0.35">
      <c r="A1604" s="117" t="s">
        <v>10764</v>
      </c>
      <c r="B1604" s="117" t="s">
        <v>10765</v>
      </c>
      <c r="C1604" s="117" t="s">
        <v>130</v>
      </c>
      <c r="D1604" s="117">
        <v>1</v>
      </c>
      <c r="E1604" s="117">
        <v>4</v>
      </c>
      <c r="F1604" s="117">
        <v>7.45</v>
      </c>
      <c r="G1604" s="117">
        <v>8.5</v>
      </c>
    </row>
    <row r="1605" spans="1:7" x14ac:dyDescent="0.35">
      <c r="A1605" s="117" t="s">
        <v>10766</v>
      </c>
      <c r="B1605" s="117" t="s">
        <v>10767</v>
      </c>
      <c r="C1605" s="117" t="s">
        <v>130</v>
      </c>
      <c r="D1605" s="117">
        <v>1</v>
      </c>
      <c r="E1605" s="117">
        <v>8</v>
      </c>
      <c r="F1605" s="117">
        <v>7.45</v>
      </c>
      <c r="G1605" s="117">
        <v>8.5</v>
      </c>
    </row>
    <row r="1606" spans="1:7" x14ac:dyDescent="0.35">
      <c r="A1606" s="117" t="s">
        <v>10768</v>
      </c>
      <c r="B1606" s="117" t="s">
        <v>10769</v>
      </c>
      <c r="C1606" s="117" t="s">
        <v>130</v>
      </c>
      <c r="D1606" s="117">
        <v>1</v>
      </c>
      <c r="E1606" s="117">
        <v>20</v>
      </c>
      <c r="F1606" s="117">
        <v>7.45</v>
      </c>
      <c r="G1606" s="117">
        <v>8.5</v>
      </c>
    </row>
    <row r="1607" spans="1:7" x14ac:dyDescent="0.35">
      <c r="A1607" s="117" t="s">
        <v>10770</v>
      </c>
      <c r="B1607" s="117" t="s">
        <v>10771</v>
      </c>
      <c r="C1607" s="117" t="s">
        <v>130</v>
      </c>
      <c r="D1607" s="117">
        <v>1</v>
      </c>
      <c r="E1607" s="117">
        <v>8</v>
      </c>
      <c r="F1607" s="117">
        <v>7.45</v>
      </c>
      <c r="G1607" s="117">
        <v>8.5</v>
      </c>
    </row>
    <row r="1608" spans="1:7" x14ac:dyDescent="0.35">
      <c r="A1608" s="117" t="s">
        <v>10772</v>
      </c>
      <c r="B1608" s="117" t="s">
        <v>10773</v>
      </c>
      <c r="C1608" s="117" t="s">
        <v>130</v>
      </c>
      <c r="D1608" s="117">
        <v>1</v>
      </c>
      <c r="E1608" s="117">
        <v>4</v>
      </c>
      <c r="F1608" s="117">
        <v>7.45</v>
      </c>
      <c r="G1608" s="117">
        <v>8.5</v>
      </c>
    </row>
    <row r="1609" spans="1:7" x14ac:dyDescent="0.35">
      <c r="A1609" s="117" t="s">
        <v>10774</v>
      </c>
      <c r="B1609" s="117" t="s">
        <v>10775</v>
      </c>
      <c r="C1609" s="117" t="s">
        <v>130</v>
      </c>
      <c r="D1609" s="117">
        <v>1</v>
      </c>
      <c r="E1609" s="117">
        <v>20</v>
      </c>
      <c r="F1609" s="117">
        <v>7.45</v>
      </c>
      <c r="G1609" s="117">
        <v>8.5</v>
      </c>
    </row>
    <row r="1610" spans="1:7" x14ac:dyDescent="0.35">
      <c r="A1610" s="117" t="s">
        <v>10776</v>
      </c>
      <c r="B1610" s="117" t="s">
        <v>10777</v>
      </c>
      <c r="C1610" s="117" t="s">
        <v>130</v>
      </c>
      <c r="D1610" s="117">
        <v>1</v>
      </c>
      <c r="E1610" s="117">
        <v>8</v>
      </c>
      <c r="F1610" s="117">
        <v>7.45</v>
      </c>
      <c r="G1610" s="117">
        <v>8.5</v>
      </c>
    </row>
    <row r="1611" spans="1:7" x14ac:dyDescent="0.35">
      <c r="A1611" s="117" t="s">
        <v>10778</v>
      </c>
      <c r="B1611" s="117" t="s">
        <v>10777</v>
      </c>
      <c r="C1611" s="117" t="s">
        <v>130</v>
      </c>
      <c r="D1611" s="117">
        <v>1</v>
      </c>
      <c r="E1611" s="117">
        <v>4</v>
      </c>
      <c r="F1611" s="117">
        <v>7.45</v>
      </c>
      <c r="G1611" s="117">
        <v>8.5</v>
      </c>
    </row>
    <row r="1612" spans="1:7" x14ac:dyDescent="0.35">
      <c r="A1612" s="117" t="s">
        <v>10779</v>
      </c>
      <c r="B1612" s="117" t="s">
        <v>10780</v>
      </c>
      <c r="C1612" s="117" t="s">
        <v>130</v>
      </c>
      <c r="D1612" s="117">
        <v>1</v>
      </c>
      <c r="E1612" s="117">
        <v>20</v>
      </c>
      <c r="F1612" s="117">
        <v>7.45</v>
      </c>
      <c r="G1612" s="117">
        <v>8.5</v>
      </c>
    </row>
    <row r="1613" spans="1:7" x14ac:dyDescent="0.35">
      <c r="A1613" s="117" t="s">
        <v>10781</v>
      </c>
      <c r="B1613" s="117" t="s">
        <v>10782</v>
      </c>
      <c r="C1613" s="117" t="s">
        <v>130</v>
      </c>
      <c r="D1613" s="117">
        <v>1</v>
      </c>
      <c r="E1613" s="117">
        <v>8</v>
      </c>
      <c r="F1613" s="117">
        <v>7.45</v>
      </c>
      <c r="G1613" s="117">
        <v>8.5</v>
      </c>
    </row>
    <row r="1614" spans="1:7" x14ac:dyDescent="0.35">
      <c r="A1614" s="117" t="s">
        <v>10783</v>
      </c>
      <c r="B1614" s="117" t="s">
        <v>10784</v>
      </c>
      <c r="C1614" s="117" t="s">
        <v>130</v>
      </c>
      <c r="D1614" s="117">
        <v>1</v>
      </c>
      <c r="E1614" s="117">
        <v>4</v>
      </c>
      <c r="F1614" s="117">
        <v>7.45</v>
      </c>
      <c r="G1614" s="117">
        <v>8.5</v>
      </c>
    </row>
    <row r="1615" spans="1:7" x14ac:dyDescent="0.35">
      <c r="A1615" s="117" t="s">
        <v>10785</v>
      </c>
      <c r="B1615" s="117" t="s">
        <v>10786</v>
      </c>
      <c r="C1615" s="117" t="s">
        <v>130</v>
      </c>
      <c r="D1615" s="117">
        <v>1</v>
      </c>
      <c r="E1615" s="117">
        <v>20</v>
      </c>
      <c r="F1615" s="117">
        <v>7.45</v>
      </c>
      <c r="G1615" s="117">
        <v>8.5</v>
      </c>
    </row>
    <row r="1616" spans="1:7" x14ac:dyDescent="0.35">
      <c r="A1616" s="117" t="s">
        <v>10787</v>
      </c>
      <c r="B1616" s="117" t="s">
        <v>10788</v>
      </c>
      <c r="C1616" s="117" t="s">
        <v>130</v>
      </c>
      <c r="D1616" s="117">
        <v>1</v>
      </c>
      <c r="E1616" s="117">
        <v>8</v>
      </c>
      <c r="F1616" s="117">
        <v>7.45</v>
      </c>
      <c r="G1616" s="117">
        <v>8.5</v>
      </c>
    </row>
    <row r="1617" spans="1:7" x14ac:dyDescent="0.35">
      <c r="A1617" s="117" t="s">
        <v>10789</v>
      </c>
      <c r="B1617" s="117" t="s">
        <v>10790</v>
      </c>
      <c r="C1617" s="117" t="s">
        <v>130</v>
      </c>
      <c r="D1617" s="117">
        <v>1</v>
      </c>
      <c r="E1617" s="117">
        <v>4</v>
      </c>
      <c r="F1617" s="117">
        <v>7.45</v>
      </c>
      <c r="G1617" s="117">
        <v>8.5</v>
      </c>
    </row>
    <row r="1618" spans="1:7" x14ac:dyDescent="0.35">
      <c r="A1618" s="117" t="s">
        <v>10791</v>
      </c>
      <c r="B1618" s="117" t="s">
        <v>10792</v>
      </c>
      <c r="C1618" s="117" t="s">
        <v>130</v>
      </c>
      <c r="D1618" s="117">
        <v>1</v>
      </c>
      <c r="E1618" s="117">
        <v>20</v>
      </c>
      <c r="F1618" s="117">
        <v>7.45</v>
      </c>
      <c r="G1618" s="117">
        <v>8.5</v>
      </c>
    </row>
    <row r="1619" spans="1:7" x14ac:dyDescent="0.35">
      <c r="A1619" s="117" t="s">
        <v>10793</v>
      </c>
      <c r="B1619" s="117" t="s">
        <v>10794</v>
      </c>
      <c r="C1619" s="117" t="s">
        <v>130</v>
      </c>
      <c r="D1619" s="117">
        <v>1</v>
      </c>
      <c r="E1619" s="117">
        <v>8</v>
      </c>
      <c r="F1619" s="117">
        <v>7.45</v>
      </c>
      <c r="G1619" s="117">
        <v>8.5</v>
      </c>
    </row>
    <row r="1620" spans="1:7" x14ac:dyDescent="0.35">
      <c r="A1620" s="117" t="s">
        <v>10795</v>
      </c>
      <c r="B1620" s="117" t="s">
        <v>10796</v>
      </c>
      <c r="C1620" s="117" t="s">
        <v>130</v>
      </c>
      <c r="D1620" s="117">
        <v>1</v>
      </c>
      <c r="E1620" s="117">
        <v>4</v>
      </c>
      <c r="F1620" s="117">
        <v>7.45</v>
      </c>
      <c r="G1620" s="117">
        <v>8.5</v>
      </c>
    </row>
    <row r="1621" spans="1:7" x14ac:dyDescent="0.35">
      <c r="A1621" s="117" t="s">
        <v>10797</v>
      </c>
      <c r="B1621" s="117" t="s">
        <v>10798</v>
      </c>
      <c r="C1621" s="117" t="s">
        <v>130</v>
      </c>
      <c r="D1621" s="117">
        <v>1</v>
      </c>
      <c r="E1621" s="117">
        <v>20</v>
      </c>
      <c r="F1621" s="117">
        <v>7.45</v>
      </c>
      <c r="G1621" s="117">
        <v>8.5</v>
      </c>
    </row>
    <row r="1622" spans="1:7" x14ac:dyDescent="0.35">
      <c r="A1622" s="117" t="s">
        <v>10799</v>
      </c>
      <c r="B1622" s="117" t="s">
        <v>10800</v>
      </c>
      <c r="C1622" s="117" t="s">
        <v>130</v>
      </c>
      <c r="D1622" s="117">
        <v>1</v>
      </c>
      <c r="E1622" s="117">
        <v>8</v>
      </c>
      <c r="F1622" s="117">
        <v>7.45</v>
      </c>
      <c r="G1622" s="117">
        <v>8.5</v>
      </c>
    </row>
    <row r="1623" spans="1:7" x14ac:dyDescent="0.35">
      <c r="A1623" s="117" t="s">
        <v>10801</v>
      </c>
      <c r="B1623" s="117" t="s">
        <v>10802</v>
      </c>
      <c r="C1623" s="117" t="s">
        <v>130</v>
      </c>
      <c r="D1623" s="117">
        <v>1</v>
      </c>
      <c r="E1623" s="117">
        <v>4</v>
      </c>
      <c r="F1623" s="117">
        <v>7.45</v>
      </c>
      <c r="G1623" s="117">
        <v>8.5</v>
      </c>
    </row>
    <row r="1624" spans="1:7" x14ac:dyDescent="0.35">
      <c r="A1624" s="117" t="s">
        <v>10803</v>
      </c>
      <c r="B1624" s="117" t="s">
        <v>10804</v>
      </c>
      <c r="C1624" s="117" t="s">
        <v>130</v>
      </c>
      <c r="D1624" s="117">
        <v>1</v>
      </c>
      <c r="E1624" s="117">
        <v>20</v>
      </c>
      <c r="F1624" s="117">
        <v>7.45</v>
      </c>
      <c r="G1624" s="117">
        <v>8.5</v>
      </c>
    </row>
    <row r="1625" spans="1:7" x14ac:dyDescent="0.35">
      <c r="A1625" s="117" t="s">
        <v>10805</v>
      </c>
      <c r="B1625" s="117" t="s">
        <v>10806</v>
      </c>
      <c r="C1625" s="117" t="s">
        <v>130</v>
      </c>
      <c r="D1625" s="117">
        <v>1</v>
      </c>
      <c r="E1625" s="117">
        <v>8</v>
      </c>
      <c r="F1625" s="117">
        <v>7.45</v>
      </c>
      <c r="G1625" s="117">
        <v>8.5</v>
      </c>
    </row>
    <row r="1626" spans="1:7" x14ac:dyDescent="0.35">
      <c r="A1626" s="117" t="s">
        <v>10807</v>
      </c>
      <c r="B1626" s="117" t="s">
        <v>10808</v>
      </c>
      <c r="C1626" s="117" t="s">
        <v>130</v>
      </c>
      <c r="D1626" s="117">
        <v>1</v>
      </c>
      <c r="E1626" s="117">
        <v>4</v>
      </c>
      <c r="F1626" s="117">
        <v>7.45</v>
      </c>
      <c r="G1626" s="117">
        <v>8.5</v>
      </c>
    </row>
    <row r="1627" spans="1:7" x14ac:dyDescent="0.35">
      <c r="A1627" s="117" t="s">
        <v>10809</v>
      </c>
      <c r="B1627" s="117" t="s">
        <v>10810</v>
      </c>
      <c r="C1627" s="117" t="s">
        <v>130</v>
      </c>
      <c r="D1627" s="117">
        <v>1</v>
      </c>
      <c r="E1627" s="117">
        <v>20</v>
      </c>
      <c r="F1627" s="117">
        <v>7.45</v>
      </c>
      <c r="G1627" s="117">
        <v>8.5</v>
      </c>
    </row>
    <row r="1628" spans="1:7" x14ac:dyDescent="0.35">
      <c r="A1628" s="117" t="s">
        <v>10811</v>
      </c>
      <c r="B1628" s="117" t="s">
        <v>10812</v>
      </c>
      <c r="C1628" s="117" t="s">
        <v>130</v>
      </c>
      <c r="D1628" s="117">
        <v>1</v>
      </c>
      <c r="E1628" s="117">
        <v>8</v>
      </c>
      <c r="F1628" s="117">
        <v>7.45</v>
      </c>
      <c r="G1628" s="117">
        <v>8.5</v>
      </c>
    </row>
    <row r="1629" spans="1:7" x14ac:dyDescent="0.35">
      <c r="A1629" s="117" t="s">
        <v>10813</v>
      </c>
      <c r="B1629" s="117" t="s">
        <v>10814</v>
      </c>
      <c r="C1629" s="117" t="s">
        <v>130</v>
      </c>
      <c r="D1629" s="117">
        <v>1</v>
      </c>
      <c r="E1629" s="117">
        <v>4</v>
      </c>
      <c r="F1629" s="117">
        <v>7.45</v>
      </c>
      <c r="G1629" s="117">
        <v>8.5</v>
      </c>
    </row>
    <row r="1630" spans="1:7" x14ac:dyDescent="0.35">
      <c r="A1630" s="117" t="s">
        <v>10815</v>
      </c>
      <c r="B1630" s="117" t="s">
        <v>10816</v>
      </c>
      <c r="C1630" s="117" t="s">
        <v>130</v>
      </c>
      <c r="D1630" s="117">
        <v>1</v>
      </c>
      <c r="E1630" s="117">
        <v>20</v>
      </c>
      <c r="F1630" s="117">
        <v>7.45</v>
      </c>
      <c r="G1630" s="117">
        <v>8.5</v>
      </c>
    </row>
    <row r="1631" spans="1:7" x14ac:dyDescent="0.35">
      <c r="A1631" s="117" t="s">
        <v>10817</v>
      </c>
      <c r="B1631" s="117" t="s">
        <v>10818</v>
      </c>
      <c r="C1631" s="117" t="s">
        <v>130</v>
      </c>
      <c r="D1631" s="117">
        <v>1</v>
      </c>
      <c r="E1631" s="117">
        <v>8</v>
      </c>
      <c r="F1631" s="117">
        <v>7.45</v>
      </c>
      <c r="G1631" s="117">
        <v>8.5</v>
      </c>
    </row>
    <row r="1632" spans="1:7" x14ac:dyDescent="0.35">
      <c r="A1632" s="117" t="s">
        <v>10819</v>
      </c>
      <c r="B1632" s="117" t="s">
        <v>10820</v>
      </c>
      <c r="C1632" s="117" t="s">
        <v>130</v>
      </c>
      <c r="D1632" s="117">
        <v>1</v>
      </c>
      <c r="E1632" s="117">
        <v>4</v>
      </c>
      <c r="F1632" s="117">
        <v>7.45</v>
      </c>
      <c r="G1632" s="117">
        <v>8.5</v>
      </c>
    </row>
    <row r="1633" spans="1:7" x14ac:dyDescent="0.35">
      <c r="A1633" s="117" t="s">
        <v>10821</v>
      </c>
      <c r="B1633" s="117" t="s">
        <v>10822</v>
      </c>
      <c r="C1633" s="117" t="s">
        <v>130</v>
      </c>
      <c r="D1633" s="117">
        <v>1</v>
      </c>
      <c r="E1633" s="117">
        <v>6</v>
      </c>
      <c r="F1633" s="117">
        <v>7.45</v>
      </c>
      <c r="G1633" s="117">
        <v>8.5</v>
      </c>
    </row>
    <row r="1634" spans="1:7" x14ac:dyDescent="0.35">
      <c r="A1634" s="117" t="s">
        <v>10823</v>
      </c>
      <c r="B1634" s="117" t="s">
        <v>10824</v>
      </c>
      <c r="C1634" s="117" t="s">
        <v>130</v>
      </c>
      <c r="D1634" s="117">
        <v>1</v>
      </c>
      <c r="E1634" s="117">
        <v>6</v>
      </c>
      <c r="F1634" s="117">
        <v>7.45</v>
      </c>
      <c r="G1634" s="117">
        <v>8.5</v>
      </c>
    </row>
    <row r="1635" spans="1:7" x14ac:dyDescent="0.35">
      <c r="A1635" s="117" t="s">
        <v>10825</v>
      </c>
      <c r="B1635" s="117" t="s">
        <v>10826</v>
      </c>
      <c r="C1635" s="117" t="s">
        <v>130</v>
      </c>
      <c r="D1635" s="117">
        <v>1</v>
      </c>
      <c r="E1635" s="117">
        <v>4</v>
      </c>
      <c r="F1635" s="117">
        <v>7.45</v>
      </c>
      <c r="G1635" s="117">
        <v>8.5</v>
      </c>
    </row>
    <row r="1636" spans="1:7" x14ac:dyDescent="0.35">
      <c r="A1636" s="117" t="s">
        <v>10827</v>
      </c>
      <c r="B1636" s="117" t="s">
        <v>10828</v>
      </c>
      <c r="C1636" s="117" t="s">
        <v>130</v>
      </c>
      <c r="D1636" s="117">
        <v>1</v>
      </c>
      <c r="E1636" s="117">
        <v>4</v>
      </c>
      <c r="F1636" s="117">
        <v>7.45</v>
      </c>
      <c r="G1636" s="117">
        <v>8.5</v>
      </c>
    </row>
    <row r="1637" spans="1:7" x14ac:dyDescent="0.35">
      <c r="A1637" s="117" t="s">
        <v>10829</v>
      </c>
      <c r="B1637" s="117" t="s">
        <v>10830</v>
      </c>
      <c r="C1637" s="117" t="s">
        <v>130</v>
      </c>
      <c r="D1637" s="117">
        <v>1</v>
      </c>
      <c r="E1637" s="117">
        <v>4</v>
      </c>
      <c r="F1637" s="117">
        <v>7.45</v>
      </c>
      <c r="G1637" s="117">
        <v>8.5</v>
      </c>
    </row>
    <row r="1638" spans="1:7" x14ac:dyDescent="0.35">
      <c r="A1638" s="117" t="s">
        <v>10831</v>
      </c>
      <c r="B1638" s="117" t="s">
        <v>10832</v>
      </c>
      <c r="C1638" s="117" t="s">
        <v>130</v>
      </c>
      <c r="D1638" s="117">
        <v>1</v>
      </c>
      <c r="E1638" s="117">
        <v>4</v>
      </c>
      <c r="F1638" s="117">
        <v>7.45</v>
      </c>
      <c r="G1638" s="117">
        <v>8.5</v>
      </c>
    </row>
    <row r="1639" spans="1:7" x14ac:dyDescent="0.35">
      <c r="A1639" s="117" t="s">
        <v>10833</v>
      </c>
      <c r="B1639" s="117" t="s">
        <v>10834</v>
      </c>
      <c r="C1639" s="117" t="s">
        <v>130</v>
      </c>
      <c r="D1639" s="117">
        <v>1</v>
      </c>
      <c r="E1639" s="117">
        <v>4</v>
      </c>
      <c r="F1639" s="117">
        <v>7.45</v>
      </c>
      <c r="G1639" s="117">
        <v>8.5</v>
      </c>
    </row>
    <row r="1640" spans="1:7" x14ac:dyDescent="0.35">
      <c r="A1640" s="117" t="s">
        <v>10835</v>
      </c>
      <c r="B1640" s="117" t="s">
        <v>10836</v>
      </c>
      <c r="C1640" s="117" t="s">
        <v>130</v>
      </c>
      <c r="D1640" s="117">
        <v>1</v>
      </c>
      <c r="E1640" s="117">
        <v>4</v>
      </c>
      <c r="F1640" s="117">
        <v>7.45</v>
      </c>
      <c r="G1640" s="117">
        <v>8.5</v>
      </c>
    </row>
    <row r="1641" spans="1:7" x14ac:dyDescent="0.35">
      <c r="A1641" s="117" t="s">
        <v>10837</v>
      </c>
      <c r="B1641" s="117" t="s">
        <v>10838</v>
      </c>
      <c r="C1641" s="117" t="s">
        <v>130</v>
      </c>
      <c r="D1641" s="117">
        <v>1</v>
      </c>
      <c r="E1641" s="117">
        <v>4</v>
      </c>
      <c r="F1641" s="117">
        <v>7.45</v>
      </c>
      <c r="G1641" s="117">
        <v>8.5</v>
      </c>
    </row>
    <row r="1642" spans="1:7" x14ac:dyDescent="0.35">
      <c r="A1642" s="117" t="s">
        <v>10839</v>
      </c>
      <c r="B1642" s="117" t="s">
        <v>10840</v>
      </c>
      <c r="C1642" s="117" t="s">
        <v>130</v>
      </c>
      <c r="D1642" s="117">
        <v>1</v>
      </c>
      <c r="E1642" s="117">
        <v>4</v>
      </c>
      <c r="F1642" s="117">
        <v>7.45</v>
      </c>
      <c r="G1642" s="117">
        <v>8.5</v>
      </c>
    </row>
    <row r="1643" spans="1:7" x14ac:dyDescent="0.35">
      <c r="A1643" s="117" t="s">
        <v>10841</v>
      </c>
      <c r="B1643" s="117" t="s">
        <v>10842</v>
      </c>
      <c r="C1643" s="117" t="s">
        <v>130</v>
      </c>
      <c r="D1643" s="117">
        <v>1</v>
      </c>
      <c r="E1643" s="117">
        <v>4</v>
      </c>
      <c r="F1643" s="117">
        <v>7.45</v>
      </c>
      <c r="G1643" s="117">
        <v>8.5</v>
      </c>
    </row>
    <row r="1644" spans="1:7" x14ac:dyDescent="0.35">
      <c r="A1644" s="117" t="s">
        <v>10843</v>
      </c>
      <c r="B1644" s="117" t="s">
        <v>10844</v>
      </c>
      <c r="C1644" s="117" t="s">
        <v>130</v>
      </c>
      <c r="D1644" s="117">
        <v>1</v>
      </c>
      <c r="E1644" s="117">
        <v>4</v>
      </c>
      <c r="F1644" s="117">
        <v>7.45</v>
      </c>
      <c r="G1644" s="117">
        <v>8.5</v>
      </c>
    </row>
    <row r="1645" spans="1:7" x14ac:dyDescent="0.35">
      <c r="A1645" s="117" t="s">
        <v>10845</v>
      </c>
      <c r="B1645" s="117" t="s">
        <v>10846</v>
      </c>
      <c r="C1645" s="117" t="s">
        <v>130</v>
      </c>
      <c r="D1645" s="117">
        <v>1</v>
      </c>
      <c r="E1645" s="117">
        <v>4</v>
      </c>
      <c r="F1645" s="117">
        <v>7.45</v>
      </c>
      <c r="G1645" s="117">
        <v>8.5</v>
      </c>
    </row>
    <row r="1646" spans="1:7" x14ac:dyDescent="0.35">
      <c r="A1646" s="117" t="s">
        <v>10847</v>
      </c>
      <c r="B1646" s="117" t="s">
        <v>10848</v>
      </c>
      <c r="C1646" s="117" t="s">
        <v>130</v>
      </c>
      <c r="D1646" s="117">
        <v>1</v>
      </c>
      <c r="E1646" s="117">
        <v>4</v>
      </c>
      <c r="F1646" s="117">
        <v>7.45</v>
      </c>
      <c r="G1646" s="117">
        <v>8.5</v>
      </c>
    </row>
    <row r="1647" spans="1:7" x14ac:dyDescent="0.35">
      <c r="A1647" s="117" t="s">
        <v>10849</v>
      </c>
      <c r="B1647" s="117" t="s">
        <v>10850</v>
      </c>
      <c r="C1647" s="117" t="s">
        <v>130</v>
      </c>
      <c r="D1647" s="117">
        <v>1</v>
      </c>
      <c r="E1647" s="117">
        <v>4</v>
      </c>
      <c r="F1647" s="117">
        <v>7.45</v>
      </c>
      <c r="G1647" s="117">
        <v>8.5</v>
      </c>
    </row>
    <row r="1648" spans="1:7" x14ac:dyDescent="0.35">
      <c r="A1648" s="117" t="s">
        <v>10851</v>
      </c>
      <c r="B1648" s="117" t="s">
        <v>10852</v>
      </c>
      <c r="C1648" s="117" t="s">
        <v>130</v>
      </c>
      <c r="D1648" s="117">
        <v>2</v>
      </c>
      <c r="E1648" s="117">
        <v>20</v>
      </c>
      <c r="F1648" s="117">
        <v>7.45</v>
      </c>
      <c r="G1648" s="117">
        <v>8.5</v>
      </c>
    </row>
    <row r="1649" spans="1:7" x14ac:dyDescent="0.35">
      <c r="A1649" s="117" t="s">
        <v>10853</v>
      </c>
      <c r="B1649" s="117" t="s">
        <v>10854</v>
      </c>
      <c r="C1649" s="117" t="s">
        <v>130</v>
      </c>
      <c r="D1649" s="117">
        <v>2</v>
      </c>
      <c r="E1649" s="117">
        <v>20</v>
      </c>
      <c r="F1649" s="117">
        <v>7.45</v>
      </c>
      <c r="G1649" s="117">
        <v>8.5</v>
      </c>
    </row>
    <row r="1650" spans="1:7" x14ac:dyDescent="0.35">
      <c r="A1650" s="117" t="s">
        <v>10855</v>
      </c>
      <c r="B1650" s="117" t="s">
        <v>10856</v>
      </c>
      <c r="C1650" s="117" t="s">
        <v>130</v>
      </c>
      <c r="D1650" s="117">
        <v>1</v>
      </c>
      <c r="E1650" s="117">
        <v>20</v>
      </c>
      <c r="F1650" s="117">
        <v>7.45</v>
      </c>
      <c r="G1650" s="117">
        <v>8.5</v>
      </c>
    </row>
    <row r="1651" spans="1:7" x14ac:dyDescent="0.35">
      <c r="A1651" s="117" t="s">
        <v>10857</v>
      </c>
      <c r="B1651" s="117" t="s">
        <v>10858</v>
      </c>
      <c r="C1651" s="117" t="s">
        <v>130</v>
      </c>
      <c r="D1651" s="117">
        <v>1</v>
      </c>
      <c r="E1651" s="117">
        <v>8</v>
      </c>
      <c r="F1651" s="117">
        <v>7.45</v>
      </c>
      <c r="G1651" s="117">
        <v>8.5</v>
      </c>
    </row>
    <row r="1652" spans="1:7" x14ac:dyDescent="0.35">
      <c r="A1652" s="117" t="s">
        <v>10859</v>
      </c>
      <c r="B1652" s="117" t="s">
        <v>10860</v>
      </c>
      <c r="C1652" s="117" t="s">
        <v>130</v>
      </c>
      <c r="D1652" s="117">
        <v>1</v>
      </c>
      <c r="E1652" s="117">
        <v>4</v>
      </c>
      <c r="F1652" s="117">
        <v>7.45</v>
      </c>
      <c r="G1652" s="117">
        <v>8.5</v>
      </c>
    </row>
    <row r="1653" spans="1:7" x14ac:dyDescent="0.35">
      <c r="A1653" s="117" t="s">
        <v>10861</v>
      </c>
      <c r="B1653" s="117" t="s">
        <v>10862</v>
      </c>
      <c r="C1653" s="117" t="s">
        <v>130</v>
      </c>
      <c r="D1653" s="117">
        <v>1</v>
      </c>
      <c r="E1653" s="117">
        <v>20</v>
      </c>
      <c r="F1653" s="117">
        <v>7.45</v>
      </c>
      <c r="G1653" s="117">
        <v>8.5</v>
      </c>
    </row>
    <row r="1654" spans="1:7" x14ac:dyDescent="0.35">
      <c r="A1654" s="117" t="s">
        <v>10863</v>
      </c>
      <c r="B1654" s="117" t="s">
        <v>10864</v>
      </c>
      <c r="C1654" s="117" t="s">
        <v>130</v>
      </c>
      <c r="D1654" s="117">
        <v>1</v>
      </c>
      <c r="E1654" s="117">
        <v>8</v>
      </c>
      <c r="F1654" s="117">
        <v>7.45</v>
      </c>
      <c r="G1654" s="117">
        <v>8.5</v>
      </c>
    </row>
    <row r="1655" spans="1:7" x14ac:dyDescent="0.35">
      <c r="A1655" s="117" t="s">
        <v>10865</v>
      </c>
      <c r="B1655" s="117" t="s">
        <v>10866</v>
      </c>
      <c r="C1655" s="117" t="s">
        <v>130</v>
      </c>
      <c r="D1655" s="117">
        <v>1</v>
      </c>
      <c r="E1655" s="117">
        <v>4</v>
      </c>
      <c r="F1655" s="117">
        <v>7.45</v>
      </c>
      <c r="G1655" s="117">
        <v>8.5</v>
      </c>
    </row>
    <row r="1656" spans="1:7" x14ac:dyDescent="0.35">
      <c r="A1656" s="117" t="s">
        <v>10867</v>
      </c>
      <c r="B1656" s="117" t="s">
        <v>10868</v>
      </c>
      <c r="C1656" s="117" t="s">
        <v>130</v>
      </c>
      <c r="D1656" s="117">
        <v>1</v>
      </c>
      <c r="E1656" s="117">
        <v>20</v>
      </c>
      <c r="F1656" s="117">
        <v>7.45</v>
      </c>
      <c r="G1656" s="117">
        <v>8.5</v>
      </c>
    </row>
    <row r="1657" spans="1:7" x14ac:dyDescent="0.35">
      <c r="A1657" s="117" t="s">
        <v>10869</v>
      </c>
      <c r="B1657" s="117" t="s">
        <v>10870</v>
      </c>
      <c r="C1657" s="117" t="s">
        <v>130</v>
      </c>
      <c r="D1657" s="117">
        <v>1</v>
      </c>
      <c r="E1657" s="117">
        <v>8</v>
      </c>
      <c r="F1657" s="117">
        <v>7.45</v>
      </c>
      <c r="G1657" s="117">
        <v>8.5</v>
      </c>
    </row>
    <row r="1658" spans="1:7" x14ac:dyDescent="0.35">
      <c r="A1658" s="117" t="s">
        <v>10871</v>
      </c>
      <c r="B1658" s="117" t="s">
        <v>10872</v>
      </c>
      <c r="C1658" s="117" t="s">
        <v>130</v>
      </c>
      <c r="D1658" s="117">
        <v>1</v>
      </c>
      <c r="E1658" s="117">
        <v>4</v>
      </c>
      <c r="F1658" s="117">
        <v>7.45</v>
      </c>
      <c r="G1658" s="117">
        <v>8.5</v>
      </c>
    </row>
    <row r="1659" spans="1:7" x14ac:dyDescent="0.35">
      <c r="A1659" s="117" t="s">
        <v>10873</v>
      </c>
      <c r="B1659" s="117" t="s">
        <v>10874</v>
      </c>
      <c r="C1659" s="117" t="s">
        <v>130</v>
      </c>
      <c r="D1659" s="117">
        <v>1</v>
      </c>
      <c r="E1659" s="117">
        <v>20</v>
      </c>
      <c r="F1659" s="117">
        <v>7.45</v>
      </c>
      <c r="G1659" s="117">
        <v>8.5</v>
      </c>
    </row>
    <row r="1660" spans="1:7" x14ac:dyDescent="0.35">
      <c r="A1660" s="117" t="s">
        <v>10875</v>
      </c>
      <c r="B1660" s="117" t="s">
        <v>10876</v>
      </c>
      <c r="C1660" s="117" t="s">
        <v>130</v>
      </c>
      <c r="D1660" s="117">
        <v>1</v>
      </c>
      <c r="E1660" s="117">
        <v>8</v>
      </c>
      <c r="F1660" s="117">
        <v>7.45</v>
      </c>
      <c r="G1660" s="117">
        <v>8.5</v>
      </c>
    </row>
    <row r="1661" spans="1:7" x14ac:dyDescent="0.35">
      <c r="A1661" s="117" t="s">
        <v>10877</v>
      </c>
      <c r="B1661" s="117" t="s">
        <v>10878</v>
      </c>
      <c r="C1661" s="117" t="s">
        <v>130</v>
      </c>
      <c r="D1661" s="117">
        <v>1</v>
      </c>
      <c r="E1661" s="117">
        <v>4</v>
      </c>
      <c r="F1661" s="117">
        <v>7.45</v>
      </c>
      <c r="G1661" s="117">
        <v>8.5</v>
      </c>
    </row>
    <row r="1662" spans="1:7" x14ac:dyDescent="0.35">
      <c r="A1662" s="117" t="s">
        <v>10879</v>
      </c>
      <c r="B1662" s="117" t="s">
        <v>10880</v>
      </c>
      <c r="C1662" s="117" t="s">
        <v>130</v>
      </c>
      <c r="D1662" s="117">
        <v>1</v>
      </c>
      <c r="E1662" s="117">
        <v>20</v>
      </c>
      <c r="F1662" s="117">
        <v>7.45</v>
      </c>
      <c r="G1662" s="117">
        <v>8.5</v>
      </c>
    </row>
    <row r="1663" spans="1:7" x14ac:dyDescent="0.35">
      <c r="A1663" s="117" t="s">
        <v>10881</v>
      </c>
      <c r="B1663" s="117" t="s">
        <v>10882</v>
      </c>
      <c r="C1663" s="117" t="s">
        <v>130</v>
      </c>
      <c r="D1663" s="117">
        <v>1</v>
      </c>
      <c r="E1663" s="117">
        <v>8</v>
      </c>
      <c r="F1663" s="117">
        <v>7.45</v>
      </c>
      <c r="G1663" s="117">
        <v>8.5</v>
      </c>
    </row>
    <row r="1664" spans="1:7" x14ac:dyDescent="0.35">
      <c r="A1664" s="117" t="s">
        <v>10883</v>
      </c>
      <c r="B1664" s="117" t="s">
        <v>10884</v>
      </c>
      <c r="C1664" s="117" t="s">
        <v>130</v>
      </c>
      <c r="D1664" s="117">
        <v>1</v>
      </c>
      <c r="E1664" s="117">
        <v>4</v>
      </c>
      <c r="F1664" s="117">
        <v>7.45</v>
      </c>
      <c r="G1664" s="117">
        <v>8.5</v>
      </c>
    </row>
    <row r="1665" spans="1:7" x14ac:dyDescent="0.35">
      <c r="A1665" s="117" t="s">
        <v>10885</v>
      </c>
      <c r="B1665" s="117" t="s">
        <v>10886</v>
      </c>
      <c r="C1665" s="117" t="s">
        <v>130</v>
      </c>
      <c r="D1665" s="117">
        <v>1</v>
      </c>
      <c r="E1665" s="117">
        <v>20</v>
      </c>
      <c r="F1665" s="117">
        <v>7.45</v>
      </c>
      <c r="G1665" s="117">
        <v>8.5</v>
      </c>
    </row>
    <row r="1666" spans="1:7" x14ac:dyDescent="0.35">
      <c r="A1666" s="117" t="s">
        <v>10887</v>
      </c>
      <c r="B1666" s="117" t="s">
        <v>10888</v>
      </c>
      <c r="C1666" s="117" t="s">
        <v>130</v>
      </c>
      <c r="D1666" s="117">
        <v>1</v>
      </c>
      <c r="E1666" s="117">
        <v>8</v>
      </c>
      <c r="F1666" s="117">
        <v>7.45</v>
      </c>
      <c r="G1666" s="117">
        <v>8.5</v>
      </c>
    </row>
    <row r="1667" spans="1:7" x14ac:dyDescent="0.35">
      <c r="A1667" s="117" t="s">
        <v>10889</v>
      </c>
      <c r="B1667" s="117" t="s">
        <v>10890</v>
      </c>
      <c r="C1667" s="117" t="s">
        <v>130</v>
      </c>
      <c r="D1667" s="117">
        <v>1</v>
      </c>
      <c r="E1667" s="117">
        <v>4</v>
      </c>
      <c r="F1667" s="117">
        <v>7.45</v>
      </c>
      <c r="G1667" s="117">
        <v>8.5</v>
      </c>
    </row>
    <row r="1668" spans="1:7" x14ac:dyDescent="0.35">
      <c r="A1668" s="117" t="s">
        <v>10891</v>
      </c>
      <c r="B1668" s="117" t="s">
        <v>10892</v>
      </c>
      <c r="C1668" s="117" t="s">
        <v>130</v>
      </c>
      <c r="D1668" s="117">
        <v>1</v>
      </c>
      <c r="E1668" s="117">
        <v>20</v>
      </c>
      <c r="F1668" s="117">
        <v>7.45</v>
      </c>
      <c r="G1668" s="117">
        <v>8.5</v>
      </c>
    </row>
    <row r="1669" spans="1:7" x14ac:dyDescent="0.35">
      <c r="A1669" s="117" t="s">
        <v>10893</v>
      </c>
      <c r="B1669" s="117" t="s">
        <v>10894</v>
      </c>
      <c r="C1669" s="117" t="s">
        <v>130</v>
      </c>
      <c r="D1669" s="117">
        <v>1</v>
      </c>
      <c r="E1669" s="117">
        <v>8</v>
      </c>
      <c r="F1669" s="117">
        <v>7.45</v>
      </c>
      <c r="G1669" s="117">
        <v>8.5</v>
      </c>
    </row>
    <row r="1670" spans="1:7" x14ac:dyDescent="0.35">
      <c r="A1670" s="117" t="s">
        <v>10895</v>
      </c>
      <c r="B1670" s="117" t="s">
        <v>10896</v>
      </c>
      <c r="C1670" s="117" t="s">
        <v>130</v>
      </c>
      <c r="D1670" s="117">
        <v>1</v>
      </c>
      <c r="E1670" s="117">
        <v>4</v>
      </c>
      <c r="F1670" s="117">
        <v>7.45</v>
      </c>
      <c r="G1670" s="117">
        <v>8.5</v>
      </c>
    </row>
    <row r="1671" spans="1:7" x14ac:dyDescent="0.35">
      <c r="A1671" s="117" t="s">
        <v>10897</v>
      </c>
      <c r="B1671" s="117" t="s">
        <v>10898</v>
      </c>
      <c r="C1671" s="117" t="s">
        <v>130</v>
      </c>
      <c r="D1671" s="117">
        <v>1</v>
      </c>
      <c r="E1671" s="117">
        <v>20</v>
      </c>
      <c r="F1671" s="117">
        <v>7.45</v>
      </c>
      <c r="G1671" s="117">
        <v>8.5</v>
      </c>
    </row>
    <row r="1672" spans="1:7" x14ac:dyDescent="0.35">
      <c r="A1672" s="117" t="s">
        <v>10899</v>
      </c>
      <c r="B1672" s="117" t="s">
        <v>10900</v>
      </c>
      <c r="C1672" s="117" t="s">
        <v>130</v>
      </c>
      <c r="D1672" s="117">
        <v>1</v>
      </c>
      <c r="E1672" s="117">
        <v>8</v>
      </c>
      <c r="F1672" s="117">
        <v>7.45</v>
      </c>
      <c r="G1672" s="117">
        <v>8.5</v>
      </c>
    </row>
    <row r="1673" spans="1:7" x14ac:dyDescent="0.35">
      <c r="A1673" s="117" t="s">
        <v>10901</v>
      </c>
      <c r="B1673" s="117" t="s">
        <v>10902</v>
      </c>
      <c r="C1673" s="117" t="s">
        <v>130</v>
      </c>
      <c r="D1673" s="117">
        <v>1</v>
      </c>
      <c r="E1673" s="117">
        <v>4</v>
      </c>
      <c r="F1673" s="117">
        <v>7.45</v>
      </c>
      <c r="G1673" s="117">
        <v>8.5</v>
      </c>
    </row>
    <row r="1674" spans="1:7" x14ac:dyDescent="0.35">
      <c r="A1674" s="117" t="s">
        <v>10903</v>
      </c>
      <c r="B1674" s="117" t="s">
        <v>10904</v>
      </c>
      <c r="C1674" s="117" t="s">
        <v>130</v>
      </c>
      <c r="D1674" s="117">
        <v>1</v>
      </c>
      <c r="E1674" s="117">
        <v>20</v>
      </c>
      <c r="F1674" s="117">
        <v>7.45</v>
      </c>
      <c r="G1674" s="117">
        <v>8.5</v>
      </c>
    </row>
    <row r="1675" spans="1:7" x14ac:dyDescent="0.35">
      <c r="A1675" s="117" t="s">
        <v>10905</v>
      </c>
      <c r="B1675" s="117" t="s">
        <v>10906</v>
      </c>
      <c r="C1675" s="117" t="s">
        <v>130</v>
      </c>
      <c r="D1675" s="117">
        <v>1</v>
      </c>
      <c r="E1675" s="117">
        <v>8</v>
      </c>
      <c r="F1675" s="117">
        <v>7.45</v>
      </c>
      <c r="G1675" s="117">
        <v>8.5</v>
      </c>
    </row>
    <row r="1676" spans="1:7" x14ac:dyDescent="0.35">
      <c r="A1676" s="117" t="s">
        <v>10907</v>
      </c>
      <c r="B1676" s="117" t="s">
        <v>10908</v>
      </c>
      <c r="C1676" s="117" t="s">
        <v>130</v>
      </c>
      <c r="D1676" s="117">
        <v>1</v>
      </c>
      <c r="E1676" s="117">
        <v>4</v>
      </c>
      <c r="F1676" s="117">
        <v>7.45</v>
      </c>
      <c r="G1676" s="117">
        <v>8.5</v>
      </c>
    </row>
    <row r="1677" spans="1:7" x14ac:dyDescent="0.35">
      <c r="A1677" s="117" t="s">
        <v>10909</v>
      </c>
      <c r="B1677" s="117" t="s">
        <v>10910</v>
      </c>
      <c r="C1677" s="117" t="s">
        <v>130</v>
      </c>
      <c r="D1677" s="117">
        <v>1</v>
      </c>
      <c r="E1677" s="117">
        <v>20</v>
      </c>
      <c r="F1677" s="117">
        <v>7.45</v>
      </c>
      <c r="G1677" s="117">
        <v>8.5</v>
      </c>
    </row>
    <row r="1678" spans="1:7" x14ac:dyDescent="0.35">
      <c r="A1678" s="117" t="s">
        <v>10911</v>
      </c>
      <c r="B1678" s="117" t="s">
        <v>10912</v>
      </c>
      <c r="C1678" s="117" t="s">
        <v>130</v>
      </c>
      <c r="D1678" s="117">
        <v>1</v>
      </c>
      <c r="E1678" s="117">
        <v>8</v>
      </c>
      <c r="F1678" s="117">
        <v>7.45</v>
      </c>
      <c r="G1678" s="117">
        <v>8.5</v>
      </c>
    </row>
    <row r="1679" spans="1:7" x14ac:dyDescent="0.35">
      <c r="A1679" s="117" t="s">
        <v>10913</v>
      </c>
      <c r="B1679" s="117" t="s">
        <v>10914</v>
      </c>
      <c r="C1679" s="117" t="s">
        <v>130</v>
      </c>
      <c r="D1679" s="117">
        <v>1</v>
      </c>
      <c r="E1679" s="117">
        <v>4</v>
      </c>
      <c r="F1679" s="117">
        <v>7.45</v>
      </c>
      <c r="G1679" s="117">
        <v>8.5</v>
      </c>
    </row>
    <row r="1680" spans="1:7" x14ac:dyDescent="0.35">
      <c r="A1680" s="117" t="s">
        <v>10915</v>
      </c>
      <c r="B1680" s="117" t="s">
        <v>10916</v>
      </c>
      <c r="C1680" s="117" t="s">
        <v>130</v>
      </c>
      <c r="D1680" s="117">
        <v>3</v>
      </c>
      <c r="E1680" s="117">
        <v>80</v>
      </c>
      <c r="F1680" s="117">
        <v>7.45</v>
      </c>
      <c r="G1680" s="117">
        <v>8.5</v>
      </c>
    </row>
    <row r="1681" spans="1:7" x14ac:dyDescent="0.35">
      <c r="A1681" s="117" t="s">
        <v>10917</v>
      </c>
      <c r="B1681" s="117" t="s">
        <v>10918</v>
      </c>
      <c r="C1681" s="117" t="s">
        <v>130</v>
      </c>
      <c r="D1681" s="117">
        <v>2</v>
      </c>
      <c r="E1681" s="117">
        <v>30</v>
      </c>
      <c r="F1681" s="117">
        <v>7.45</v>
      </c>
      <c r="G1681" s="117">
        <v>8.5</v>
      </c>
    </row>
    <row r="1682" spans="1:7" x14ac:dyDescent="0.35">
      <c r="A1682" s="117" t="s">
        <v>10919</v>
      </c>
      <c r="B1682" s="117" t="s">
        <v>10920</v>
      </c>
      <c r="C1682" s="117" t="s">
        <v>130</v>
      </c>
      <c r="D1682" s="117">
        <v>2</v>
      </c>
      <c r="E1682" s="117">
        <v>20</v>
      </c>
      <c r="F1682" s="117">
        <v>7.45</v>
      </c>
      <c r="G1682" s="117">
        <v>8.5</v>
      </c>
    </row>
    <row r="1683" spans="1:7" x14ac:dyDescent="0.35">
      <c r="A1683" s="117" t="s">
        <v>10921</v>
      </c>
      <c r="B1683" s="117" t="s">
        <v>10922</v>
      </c>
      <c r="C1683" s="117" t="s">
        <v>130</v>
      </c>
      <c r="D1683" s="117">
        <v>2</v>
      </c>
      <c r="E1683" s="117">
        <v>20</v>
      </c>
      <c r="F1683" s="117">
        <v>7.45</v>
      </c>
      <c r="G1683" s="117">
        <v>8.5</v>
      </c>
    </row>
    <row r="1684" spans="1:7" x14ac:dyDescent="0.35">
      <c r="A1684" s="117" t="s">
        <v>10923</v>
      </c>
      <c r="B1684" s="117" t="s">
        <v>10924</v>
      </c>
      <c r="C1684" s="117" t="s">
        <v>130</v>
      </c>
      <c r="D1684" s="117">
        <v>2</v>
      </c>
      <c r="E1684" s="117">
        <v>20</v>
      </c>
      <c r="F1684" s="117">
        <v>7.45</v>
      </c>
      <c r="G1684" s="117">
        <v>8.5</v>
      </c>
    </row>
    <row r="1685" spans="1:7" x14ac:dyDescent="0.35">
      <c r="A1685" s="117" t="s">
        <v>10925</v>
      </c>
      <c r="B1685" s="117" t="s">
        <v>10926</v>
      </c>
      <c r="C1685" s="117" t="s">
        <v>130</v>
      </c>
      <c r="D1685" s="117">
        <v>2</v>
      </c>
      <c r="E1685" s="117">
        <v>20</v>
      </c>
      <c r="F1685" s="117">
        <v>7.45</v>
      </c>
      <c r="G1685" s="117">
        <v>8.5</v>
      </c>
    </row>
    <row r="1686" spans="1:7" x14ac:dyDescent="0.35">
      <c r="A1686" s="117" t="s">
        <v>10927</v>
      </c>
      <c r="B1686" s="117" t="s">
        <v>10928</v>
      </c>
      <c r="C1686" s="117" t="s">
        <v>130</v>
      </c>
      <c r="D1686" s="117">
        <v>2</v>
      </c>
      <c r="E1686" s="117">
        <v>20</v>
      </c>
      <c r="F1686" s="117">
        <v>7.45</v>
      </c>
      <c r="G1686" s="117">
        <v>8.5</v>
      </c>
    </row>
    <row r="1687" spans="1:7" x14ac:dyDescent="0.35">
      <c r="A1687" s="117" t="s">
        <v>10929</v>
      </c>
      <c r="B1687" s="117" t="s">
        <v>10930</v>
      </c>
      <c r="C1687" s="117" t="s">
        <v>130</v>
      </c>
      <c r="D1687" s="117">
        <v>2</v>
      </c>
      <c r="E1687" s="117">
        <v>20</v>
      </c>
      <c r="F1687" s="117">
        <v>7.45</v>
      </c>
      <c r="G1687" s="117">
        <v>8.5</v>
      </c>
    </row>
    <row r="1688" spans="1:7" x14ac:dyDescent="0.35">
      <c r="A1688" s="117" t="s">
        <v>10931</v>
      </c>
      <c r="B1688" s="117" t="s">
        <v>10932</v>
      </c>
      <c r="C1688" s="117" t="s">
        <v>130</v>
      </c>
      <c r="D1688" s="117">
        <v>2</v>
      </c>
      <c r="E1688" s="117">
        <v>20</v>
      </c>
      <c r="F1688" s="117">
        <v>7.45</v>
      </c>
      <c r="G1688" s="117">
        <v>8.5</v>
      </c>
    </row>
    <row r="1689" spans="1:7" x14ac:dyDescent="0.35">
      <c r="A1689" s="117" t="s">
        <v>10933</v>
      </c>
      <c r="B1689" s="117" t="s">
        <v>10934</v>
      </c>
      <c r="C1689" s="117" t="s">
        <v>130</v>
      </c>
      <c r="D1689" s="117">
        <v>2</v>
      </c>
      <c r="E1689" s="117">
        <v>20</v>
      </c>
      <c r="F1689" s="117">
        <v>7.45</v>
      </c>
      <c r="G1689" s="117">
        <v>8.5</v>
      </c>
    </row>
    <row r="1690" spans="1:7" x14ac:dyDescent="0.35">
      <c r="A1690" s="117" t="s">
        <v>10935</v>
      </c>
      <c r="B1690" s="117" t="s">
        <v>10936</v>
      </c>
      <c r="C1690" s="117" t="s">
        <v>130</v>
      </c>
      <c r="D1690" s="117">
        <v>2</v>
      </c>
      <c r="E1690" s="117">
        <v>20</v>
      </c>
      <c r="F1690" s="117">
        <v>7.45</v>
      </c>
      <c r="G1690" s="117">
        <v>8.5</v>
      </c>
    </row>
    <row r="1691" spans="1:7" x14ac:dyDescent="0.35">
      <c r="A1691" s="117" t="s">
        <v>10937</v>
      </c>
      <c r="B1691" s="117" t="s">
        <v>10938</v>
      </c>
      <c r="C1691" s="117" t="s">
        <v>130</v>
      </c>
      <c r="D1691" s="117">
        <v>2</v>
      </c>
      <c r="E1691" s="117">
        <v>20</v>
      </c>
      <c r="F1691" s="117">
        <v>7.45</v>
      </c>
      <c r="G1691" s="117">
        <v>8.5</v>
      </c>
    </row>
    <row r="1692" spans="1:7" x14ac:dyDescent="0.35">
      <c r="A1692" s="117" t="s">
        <v>10939</v>
      </c>
      <c r="B1692" s="117" t="s">
        <v>10940</v>
      </c>
      <c r="C1692" s="117" t="s">
        <v>130</v>
      </c>
      <c r="D1692" s="117">
        <v>2</v>
      </c>
      <c r="E1692" s="117">
        <v>20</v>
      </c>
      <c r="F1692" s="117">
        <v>7.45</v>
      </c>
      <c r="G1692" s="117">
        <v>8.5</v>
      </c>
    </row>
    <row r="1693" spans="1:7" x14ac:dyDescent="0.35">
      <c r="A1693" s="117" t="s">
        <v>10941</v>
      </c>
      <c r="B1693" s="117" t="s">
        <v>10942</v>
      </c>
      <c r="C1693" s="117" t="s">
        <v>130</v>
      </c>
      <c r="D1693" s="117">
        <v>2</v>
      </c>
      <c r="E1693" s="117">
        <v>20</v>
      </c>
      <c r="F1693" s="117">
        <v>7.45</v>
      </c>
      <c r="G1693" s="117">
        <v>8.5</v>
      </c>
    </row>
    <row r="1694" spans="1:7" x14ac:dyDescent="0.35">
      <c r="A1694" s="117" t="s">
        <v>10945</v>
      </c>
      <c r="B1694" s="117" t="s">
        <v>10946</v>
      </c>
      <c r="C1694" s="117" t="s">
        <v>130</v>
      </c>
      <c r="D1694" s="117">
        <v>2</v>
      </c>
      <c r="E1694" s="117">
        <v>60</v>
      </c>
      <c r="F1694" s="117">
        <v>7.45</v>
      </c>
      <c r="G1694" s="117">
        <v>8.5</v>
      </c>
    </row>
    <row r="1695" spans="1:7" x14ac:dyDescent="0.35">
      <c r="A1695" s="117" t="s">
        <v>10947</v>
      </c>
      <c r="B1695" s="117" t="s">
        <v>10948</v>
      </c>
      <c r="C1695" s="117" t="s">
        <v>130</v>
      </c>
      <c r="D1695" s="117">
        <v>2</v>
      </c>
      <c r="E1695" s="117">
        <v>20</v>
      </c>
      <c r="F1695" s="117">
        <v>7.45</v>
      </c>
      <c r="G1695" s="117">
        <v>8.5</v>
      </c>
    </row>
    <row r="1696" spans="1:7" x14ac:dyDescent="0.35">
      <c r="A1696" s="117" t="s">
        <v>10949</v>
      </c>
      <c r="B1696" s="117" t="s">
        <v>10950</v>
      </c>
      <c r="C1696" s="117" t="s">
        <v>130</v>
      </c>
      <c r="D1696" s="117">
        <v>2</v>
      </c>
      <c r="E1696" s="117">
        <v>20</v>
      </c>
      <c r="F1696" s="117">
        <v>7.45</v>
      </c>
      <c r="G1696" s="117">
        <v>8.5</v>
      </c>
    </row>
    <row r="1697" spans="1:7" x14ac:dyDescent="0.35">
      <c r="A1697" s="117" t="s">
        <v>10951</v>
      </c>
      <c r="B1697" s="117" t="s">
        <v>10952</v>
      </c>
      <c r="C1697" s="117" t="s">
        <v>130</v>
      </c>
      <c r="D1697" s="117">
        <v>2</v>
      </c>
      <c r="E1697" s="117">
        <v>60</v>
      </c>
      <c r="F1697" s="117">
        <v>7.45</v>
      </c>
      <c r="G1697" s="117">
        <v>8.5</v>
      </c>
    </row>
    <row r="1698" spans="1:7" x14ac:dyDescent="0.35">
      <c r="A1698" s="117" t="s">
        <v>10953</v>
      </c>
      <c r="B1698" s="117" t="s">
        <v>10954</v>
      </c>
      <c r="C1698" s="117" t="s">
        <v>130</v>
      </c>
      <c r="D1698" s="117">
        <v>2</v>
      </c>
      <c r="E1698" s="117">
        <v>20</v>
      </c>
      <c r="F1698" s="117">
        <v>7.45</v>
      </c>
      <c r="G1698" s="117">
        <v>8.5</v>
      </c>
    </row>
    <row r="1699" spans="1:7" x14ac:dyDescent="0.35">
      <c r="A1699" s="117" t="s">
        <v>10955</v>
      </c>
      <c r="B1699" s="117" t="s">
        <v>10956</v>
      </c>
      <c r="C1699" s="117" t="s">
        <v>130</v>
      </c>
      <c r="D1699" s="117">
        <v>2</v>
      </c>
      <c r="E1699" s="117">
        <v>30</v>
      </c>
      <c r="F1699" s="117">
        <v>7.45</v>
      </c>
      <c r="G1699" s="117">
        <v>8.5</v>
      </c>
    </row>
    <row r="1700" spans="1:7" x14ac:dyDescent="0.35">
      <c r="A1700" s="117" t="s">
        <v>10957</v>
      </c>
      <c r="B1700" s="117" t="s">
        <v>10958</v>
      </c>
      <c r="C1700" s="117" t="s">
        <v>130</v>
      </c>
      <c r="D1700" s="117">
        <v>2</v>
      </c>
      <c r="E1700" s="117">
        <v>20</v>
      </c>
      <c r="F1700" s="117">
        <v>7.45</v>
      </c>
      <c r="G1700" s="117">
        <v>8.5</v>
      </c>
    </row>
    <row r="1701" spans="1:7" x14ac:dyDescent="0.35">
      <c r="A1701" s="117" t="s">
        <v>10959</v>
      </c>
      <c r="B1701" s="117" t="s">
        <v>10960</v>
      </c>
      <c r="C1701" s="117" t="s">
        <v>130</v>
      </c>
      <c r="D1701" s="117">
        <v>2</v>
      </c>
      <c r="E1701" s="117">
        <v>30</v>
      </c>
      <c r="F1701" s="117">
        <v>7.45</v>
      </c>
      <c r="G1701" s="117">
        <v>8.5</v>
      </c>
    </row>
    <row r="1702" spans="1:7" x14ac:dyDescent="0.35">
      <c r="A1702" s="117" t="s">
        <v>10961</v>
      </c>
      <c r="B1702" s="117" t="s">
        <v>10962</v>
      </c>
      <c r="C1702" s="117" t="s">
        <v>130</v>
      </c>
      <c r="D1702" s="117">
        <v>1</v>
      </c>
      <c r="E1702" s="117">
        <v>6</v>
      </c>
      <c r="F1702" s="117">
        <v>7.45</v>
      </c>
      <c r="G1702" s="117">
        <v>8.5</v>
      </c>
    </row>
    <row r="1703" spans="1:7" x14ac:dyDescent="0.35">
      <c r="A1703" s="117" t="s">
        <v>10963</v>
      </c>
      <c r="B1703" s="117" t="s">
        <v>10964</v>
      </c>
      <c r="C1703" s="117" t="s">
        <v>130</v>
      </c>
      <c r="D1703" s="117">
        <v>2</v>
      </c>
      <c r="E1703" s="117">
        <v>40</v>
      </c>
      <c r="F1703" s="117">
        <v>7.45</v>
      </c>
      <c r="G1703" s="117">
        <v>8.5</v>
      </c>
    </row>
    <row r="1704" spans="1:7" x14ac:dyDescent="0.35">
      <c r="A1704" s="117" t="s">
        <v>10965</v>
      </c>
      <c r="B1704" s="117" t="s">
        <v>10966</v>
      </c>
      <c r="C1704" s="117" t="s">
        <v>130</v>
      </c>
      <c r="D1704" s="117">
        <v>1</v>
      </c>
      <c r="E1704" s="117">
        <v>24</v>
      </c>
      <c r="F1704" s="117">
        <v>7.45</v>
      </c>
      <c r="G1704" s="117">
        <v>8.5</v>
      </c>
    </row>
    <row r="1705" spans="1:7" x14ac:dyDescent="0.35">
      <c r="A1705" s="117" t="s">
        <v>10967</v>
      </c>
      <c r="B1705" s="117" t="s">
        <v>10968</v>
      </c>
      <c r="C1705" s="117" t="s">
        <v>130</v>
      </c>
      <c r="D1705" s="117">
        <v>2</v>
      </c>
      <c r="E1705" s="117">
        <v>20</v>
      </c>
      <c r="F1705" s="117">
        <v>7.45</v>
      </c>
      <c r="G1705" s="117">
        <v>8.5</v>
      </c>
    </row>
    <row r="1706" spans="1:7" x14ac:dyDescent="0.35">
      <c r="A1706" s="117" t="s">
        <v>10969</v>
      </c>
      <c r="B1706" s="117" t="s">
        <v>10970</v>
      </c>
      <c r="C1706" s="117" t="s">
        <v>130</v>
      </c>
      <c r="D1706" s="117">
        <v>2</v>
      </c>
      <c r="E1706" s="117">
        <v>20</v>
      </c>
      <c r="F1706" s="117">
        <v>7.45</v>
      </c>
      <c r="G1706" s="117">
        <v>8.5</v>
      </c>
    </row>
    <row r="1707" spans="1:7" x14ac:dyDescent="0.35">
      <c r="A1707" s="117" t="s">
        <v>10971</v>
      </c>
      <c r="B1707" s="117" t="s">
        <v>10972</v>
      </c>
      <c r="C1707" s="117" t="s">
        <v>130</v>
      </c>
      <c r="D1707" s="117">
        <v>2</v>
      </c>
      <c r="E1707" s="117">
        <v>20</v>
      </c>
      <c r="F1707" s="117">
        <v>7.45</v>
      </c>
      <c r="G1707" s="117">
        <v>8.5</v>
      </c>
    </row>
    <row r="1708" spans="1:7" x14ac:dyDescent="0.35">
      <c r="A1708" s="117" t="s">
        <v>10973</v>
      </c>
      <c r="B1708" s="117" t="s">
        <v>10974</v>
      </c>
      <c r="C1708" s="117" t="s">
        <v>130</v>
      </c>
      <c r="D1708" s="117">
        <v>2</v>
      </c>
      <c r="E1708" s="117">
        <v>20</v>
      </c>
      <c r="F1708" s="117">
        <v>7.45</v>
      </c>
      <c r="G1708" s="117">
        <v>8.5</v>
      </c>
    </row>
    <row r="1709" spans="1:7" x14ac:dyDescent="0.35">
      <c r="A1709" s="117" t="s">
        <v>10975</v>
      </c>
      <c r="B1709" s="117" t="s">
        <v>10976</v>
      </c>
      <c r="C1709" s="117" t="s">
        <v>130</v>
      </c>
      <c r="D1709" s="117">
        <v>2</v>
      </c>
      <c r="E1709" s="117">
        <v>20</v>
      </c>
      <c r="F1709" s="117">
        <v>7.45</v>
      </c>
      <c r="G1709" s="117">
        <v>8.5</v>
      </c>
    </row>
    <row r="1710" spans="1:7" x14ac:dyDescent="0.35">
      <c r="A1710" s="117" t="s">
        <v>10977</v>
      </c>
      <c r="B1710" s="117" t="s">
        <v>10978</v>
      </c>
      <c r="C1710" s="117" t="s">
        <v>130</v>
      </c>
      <c r="D1710" s="117">
        <v>2</v>
      </c>
      <c r="E1710" s="117">
        <v>30</v>
      </c>
      <c r="F1710" s="117">
        <v>7.45</v>
      </c>
      <c r="G1710" s="117">
        <v>8.5</v>
      </c>
    </row>
    <row r="1711" spans="1:7" x14ac:dyDescent="0.35">
      <c r="A1711" s="117" t="s">
        <v>10981</v>
      </c>
      <c r="B1711" s="117" t="s">
        <v>10982</v>
      </c>
      <c r="C1711" s="117" t="s">
        <v>130</v>
      </c>
      <c r="D1711" s="117">
        <v>1</v>
      </c>
      <c r="E1711" s="117">
        <v>8</v>
      </c>
      <c r="F1711" s="117">
        <v>7.45</v>
      </c>
      <c r="G1711" s="117">
        <v>8.5</v>
      </c>
    </row>
    <row r="1712" spans="1:7" x14ac:dyDescent="0.35">
      <c r="A1712" s="117" t="s">
        <v>10985</v>
      </c>
      <c r="B1712" s="117" t="s">
        <v>10986</v>
      </c>
      <c r="C1712" s="117" t="s">
        <v>130</v>
      </c>
      <c r="D1712" s="117">
        <v>2</v>
      </c>
      <c r="E1712" s="117">
        <v>60</v>
      </c>
      <c r="F1712" s="117">
        <v>7.45</v>
      </c>
      <c r="G1712" s="117">
        <v>8.5</v>
      </c>
    </row>
    <row r="1713" spans="1:7" x14ac:dyDescent="0.35">
      <c r="A1713" s="117" t="s">
        <v>10987</v>
      </c>
      <c r="B1713" s="117" t="s">
        <v>10988</v>
      </c>
      <c r="C1713" s="117" t="s">
        <v>130</v>
      </c>
      <c r="D1713" s="117">
        <v>2</v>
      </c>
      <c r="E1713" s="117">
        <v>50</v>
      </c>
      <c r="F1713" s="117">
        <v>7.45</v>
      </c>
      <c r="G1713" s="117">
        <v>8.5</v>
      </c>
    </row>
    <row r="1714" spans="1:7" x14ac:dyDescent="0.35">
      <c r="A1714" s="117" t="s">
        <v>10989</v>
      </c>
      <c r="B1714" s="117" t="s">
        <v>10990</v>
      </c>
      <c r="C1714" s="117" t="s">
        <v>130</v>
      </c>
      <c r="D1714" s="117">
        <v>2</v>
      </c>
      <c r="E1714" s="117">
        <v>20</v>
      </c>
      <c r="F1714" s="117">
        <v>7.45</v>
      </c>
      <c r="G1714" s="117">
        <v>8.5</v>
      </c>
    </row>
    <row r="1715" spans="1:7" x14ac:dyDescent="0.35">
      <c r="A1715" s="117" t="s">
        <v>10991</v>
      </c>
      <c r="B1715" s="117" t="s">
        <v>10992</v>
      </c>
      <c r="C1715" s="117" t="s">
        <v>130</v>
      </c>
      <c r="D1715" s="117">
        <v>2</v>
      </c>
      <c r="E1715" s="117">
        <v>10</v>
      </c>
      <c r="F1715" s="117">
        <v>7.45</v>
      </c>
      <c r="G1715" s="117">
        <v>8.5</v>
      </c>
    </row>
    <row r="1716" spans="1:7" x14ac:dyDescent="0.35">
      <c r="A1716" s="117" t="s">
        <v>10993</v>
      </c>
      <c r="B1716" s="117" t="s">
        <v>10994</v>
      </c>
      <c r="C1716" s="117" t="s">
        <v>130</v>
      </c>
      <c r="D1716" s="117">
        <v>1</v>
      </c>
      <c r="E1716" s="117">
        <v>20</v>
      </c>
      <c r="F1716" s="117">
        <v>7.45</v>
      </c>
      <c r="G1716" s="117">
        <v>8.5</v>
      </c>
    </row>
    <row r="1717" spans="1:7" x14ac:dyDescent="0.35">
      <c r="A1717" s="117" t="s">
        <v>10995</v>
      </c>
      <c r="B1717" s="117" t="s">
        <v>10996</v>
      </c>
      <c r="C1717" s="117" t="s">
        <v>130</v>
      </c>
      <c r="D1717" s="117">
        <v>1</v>
      </c>
      <c r="E1717" s="117">
        <v>8</v>
      </c>
      <c r="F1717" s="117">
        <v>7.45</v>
      </c>
      <c r="G1717" s="117">
        <v>8.5</v>
      </c>
    </row>
    <row r="1718" spans="1:7" x14ac:dyDescent="0.35">
      <c r="A1718" s="117" t="s">
        <v>10997</v>
      </c>
      <c r="B1718" s="117" t="s">
        <v>10998</v>
      </c>
      <c r="C1718" s="117" t="s">
        <v>130</v>
      </c>
      <c r="D1718" s="117">
        <v>1</v>
      </c>
      <c r="E1718" s="117">
        <v>4</v>
      </c>
      <c r="F1718" s="117">
        <v>7.45</v>
      </c>
      <c r="G1718" s="117">
        <v>8.5</v>
      </c>
    </row>
    <row r="1719" spans="1:7" x14ac:dyDescent="0.35">
      <c r="A1719" s="117" t="s">
        <v>10999</v>
      </c>
      <c r="B1719" s="117" t="s">
        <v>11000</v>
      </c>
      <c r="C1719" s="117" t="s">
        <v>130</v>
      </c>
      <c r="D1719" s="117">
        <v>1</v>
      </c>
      <c r="E1719" s="117">
        <v>20</v>
      </c>
      <c r="F1719" s="117">
        <v>7.45</v>
      </c>
      <c r="G1719" s="117">
        <v>8.5</v>
      </c>
    </row>
    <row r="1720" spans="1:7" x14ac:dyDescent="0.35">
      <c r="A1720" s="117" t="s">
        <v>11001</v>
      </c>
      <c r="B1720" s="117" t="s">
        <v>11002</v>
      </c>
      <c r="C1720" s="117" t="s">
        <v>130</v>
      </c>
      <c r="D1720" s="117">
        <v>1</v>
      </c>
      <c r="E1720" s="117">
        <v>20</v>
      </c>
      <c r="F1720" s="117">
        <v>7.45</v>
      </c>
      <c r="G1720" s="117">
        <v>8.5</v>
      </c>
    </row>
    <row r="1721" spans="1:7" x14ac:dyDescent="0.35">
      <c r="A1721" s="117" t="s">
        <v>11003</v>
      </c>
      <c r="B1721" s="117" t="s">
        <v>11004</v>
      </c>
      <c r="C1721" s="117" t="s">
        <v>130</v>
      </c>
      <c r="D1721" s="117">
        <v>1</v>
      </c>
      <c r="E1721" s="117">
        <v>10</v>
      </c>
      <c r="F1721" s="117">
        <v>7.45</v>
      </c>
      <c r="G1721" s="117">
        <v>8.5</v>
      </c>
    </row>
    <row r="1722" spans="1:7" x14ac:dyDescent="0.35">
      <c r="A1722" s="117" t="s">
        <v>11005</v>
      </c>
      <c r="B1722" s="117" t="s">
        <v>11006</v>
      </c>
      <c r="C1722" s="117" t="s">
        <v>130</v>
      </c>
      <c r="D1722" s="117">
        <v>1</v>
      </c>
      <c r="E1722" s="117">
        <v>10</v>
      </c>
      <c r="F1722" s="117">
        <v>7.45</v>
      </c>
      <c r="G1722" s="117">
        <v>8.5</v>
      </c>
    </row>
    <row r="1723" spans="1:7" x14ac:dyDescent="0.35">
      <c r="A1723" s="117" t="s">
        <v>11007</v>
      </c>
      <c r="B1723" s="117" t="s">
        <v>11008</v>
      </c>
      <c r="C1723" s="117" t="s">
        <v>130</v>
      </c>
      <c r="D1723" s="117">
        <v>1</v>
      </c>
      <c r="E1723" s="117">
        <v>25</v>
      </c>
      <c r="F1723" s="117">
        <v>7.45</v>
      </c>
      <c r="G1723" s="117">
        <v>8.5</v>
      </c>
    </row>
    <row r="1724" spans="1:7" x14ac:dyDescent="0.35">
      <c r="A1724" s="117" t="s">
        <v>11009</v>
      </c>
      <c r="B1724" s="117" t="s">
        <v>11010</v>
      </c>
      <c r="C1724" s="117" t="s">
        <v>130</v>
      </c>
      <c r="D1724" s="117">
        <v>2</v>
      </c>
      <c r="E1724" s="117">
        <v>4</v>
      </c>
      <c r="F1724" s="117">
        <v>7.45</v>
      </c>
      <c r="G1724" s="117">
        <v>8.5</v>
      </c>
    </row>
    <row r="1725" spans="1:7" x14ac:dyDescent="0.35">
      <c r="A1725" s="117" t="s">
        <v>11011</v>
      </c>
      <c r="B1725" s="117" t="s">
        <v>11012</v>
      </c>
      <c r="C1725" s="117" t="s">
        <v>130</v>
      </c>
      <c r="D1725" s="117">
        <v>2</v>
      </c>
      <c r="E1725" s="117">
        <v>20</v>
      </c>
      <c r="F1725" s="117">
        <v>7.45</v>
      </c>
      <c r="G1725" s="117">
        <v>8.5</v>
      </c>
    </row>
    <row r="1726" spans="1:7" x14ac:dyDescent="0.35">
      <c r="A1726" s="117" t="s">
        <v>11015</v>
      </c>
      <c r="B1726" s="117" t="s">
        <v>11016</v>
      </c>
      <c r="C1726" s="117" t="s">
        <v>130</v>
      </c>
      <c r="D1726" s="117">
        <v>1</v>
      </c>
      <c r="E1726" s="117">
        <v>80</v>
      </c>
      <c r="F1726" s="117">
        <v>7.45</v>
      </c>
      <c r="G1726" s="117">
        <v>8.5</v>
      </c>
    </row>
    <row r="1727" spans="1:7" x14ac:dyDescent="0.35">
      <c r="A1727" s="117" t="s">
        <v>11017</v>
      </c>
      <c r="B1727" s="117" t="s">
        <v>11018</v>
      </c>
      <c r="C1727" s="117" t="s">
        <v>130</v>
      </c>
      <c r="D1727" s="117">
        <v>1</v>
      </c>
      <c r="E1727" s="117">
        <v>6</v>
      </c>
      <c r="F1727" s="117">
        <v>7.45</v>
      </c>
      <c r="G1727" s="117">
        <v>8.5</v>
      </c>
    </row>
    <row r="1728" spans="1:7" x14ac:dyDescent="0.35">
      <c r="A1728" s="117" t="s">
        <v>11021</v>
      </c>
      <c r="B1728" s="117" t="s">
        <v>11022</v>
      </c>
      <c r="C1728" s="117" t="s">
        <v>130</v>
      </c>
      <c r="D1728" s="117">
        <v>1</v>
      </c>
      <c r="E1728" s="117">
        <v>60</v>
      </c>
      <c r="F1728" s="117">
        <v>7.45</v>
      </c>
      <c r="G1728" s="117">
        <v>8.5</v>
      </c>
    </row>
    <row r="1729" spans="1:7" x14ac:dyDescent="0.35">
      <c r="A1729" s="117" t="s">
        <v>11023</v>
      </c>
      <c r="B1729" s="117" t="s">
        <v>11024</v>
      </c>
      <c r="C1729" s="117" t="s">
        <v>130</v>
      </c>
      <c r="D1729" s="117">
        <v>2</v>
      </c>
      <c r="E1729" s="117">
        <v>6</v>
      </c>
      <c r="F1729" s="117">
        <v>7.45</v>
      </c>
      <c r="G1729" s="117">
        <v>8.5</v>
      </c>
    </row>
    <row r="1730" spans="1:7" x14ac:dyDescent="0.35">
      <c r="A1730" s="117" t="s">
        <v>11025</v>
      </c>
      <c r="B1730" s="117" t="s">
        <v>11026</v>
      </c>
      <c r="C1730" s="117" t="s">
        <v>130</v>
      </c>
      <c r="D1730" s="117">
        <v>2</v>
      </c>
      <c r="E1730" s="117">
        <v>6</v>
      </c>
      <c r="F1730" s="117">
        <v>7.45</v>
      </c>
      <c r="G1730" s="117">
        <v>8.5</v>
      </c>
    </row>
    <row r="1731" spans="1:7" x14ac:dyDescent="0.35">
      <c r="A1731" s="117" t="s">
        <v>11031</v>
      </c>
      <c r="B1731" s="117" t="s">
        <v>11032</v>
      </c>
      <c r="C1731" s="117" t="s">
        <v>130</v>
      </c>
      <c r="D1731" s="117">
        <v>1</v>
      </c>
      <c r="E1731" s="117">
        <v>60</v>
      </c>
      <c r="F1731" s="117">
        <v>7.45</v>
      </c>
      <c r="G1731" s="117">
        <v>8.5</v>
      </c>
    </row>
    <row r="1732" spans="1:7" x14ac:dyDescent="0.35">
      <c r="A1732" s="117" t="s">
        <v>11033</v>
      </c>
      <c r="B1732" s="117" t="s">
        <v>11034</v>
      </c>
      <c r="C1732" s="117" t="s">
        <v>130</v>
      </c>
      <c r="D1732" s="117">
        <v>1</v>
      </c>
      <c r="E1732" s="117">
        <v>10</v>
      </c>
      <c r="F1732" s="117">
        <v>7.45</v>
      </c>
      <c r="G1732" s="117">
        <v>8.5</v>
      </c>
    </row>
    <row r="1733" spans="1:7" x14ac:dyDescent="0.35">
      <c r="A1733" s="117" t="s">
        <v>11035</v>
      </c>
      <c r="B1733" s="117" t="s">
        <v>11036</v>
      </c>
      <c r="C1733" s="117" t="s">
        <v>130</v>
      </c>
      <c r="D1733" s="117">
        <v>1</v>
      </c>
      <c r="E1733" s="117">
        <v>12</v>
      </c>
      <c r="F1733" s="117">
        <v>7.45</v>
      </c>
      <c r="G1733" s="117">
        <v>8.5</v>
      </c>
    </row>
    <row r="1734" spans="1:7" x14ac:dyDescent="0.35">
      <c r="A1734" s="117" t="s">
        <v>11037</v>
      </c>
      <c r="B1734" s="117" t="s">
        <v>11038</v>
      </c>
      <c r="C1734" s="117" t="s">
        <v>130</v>
      </c>
      <c r="D1734" s="117">
        <v>3</v>
      </c>
      <c r="E1734" s="117">
        <v>20</v>
      </c>
      <c r="F1734" s="117">
        <v>7.45</v>
      </c>
      <c r="G1734" s="117">
        <v>8.5</v>
      </c>
    </row>
    <row r="1735" spans="1:7" x14ac:dyDescent="0.35">
      <c r="A1735" s="117" t="s">
        <v>11039</v>
      </c>
      <c r="B1735" s="117" t="s">
        <v>11040</v>
      </c>
      <c r="C1735" s="117" t="s">
        <v>130</v>
      </c>
      <c r="D1735" s="117">
        <v>3</v>
      </c>
      <c r="E1735" s="117">
        <v>40</v>
      </c>
      <c r="F1735" s="117">
        <v>7.45</v>
      </c>
      <c r="G1735" s="117">
        <v>8.5</v>
      </c>
    </row>
    <row r="1736" spans="1:7" x14ac:dyDescent="0.35">
      <c r="A1736" s="117" t="s">
        <v>11041</v>
      </c>
      <c r="B1736" s="117" t="s">
        <v>11042</v>
      </c>
      <c r="C1736" s="117" t="s">
        <v>130</v>
      </c>
      <c r="D1736" s="117">
        <v>1</v>
      </c>
      <c r="E1736" s="117">
        <v>25</v>
      </c>
      <c r="F1736" s="117">
        <v>7.45</v>
      </c>
      <c r="G1736" s="117">
        <v>8.5</v>
      </c>
    </row>
    <row r="1737" spans="1:7" x14ac:dyDescent="0.35">
      <c r="A1737" s="117" t="s">
        <v>11043</v>
      </c>
      <c r="B1737" s="117" t="s">
        <v>11044</v>
      </c>
      <c r="C1737" s="117" t="s">
        <v>130</v>
      </c>
      <c r="D1737" s="117">
        <v>1</v>
      </c>
      <c r="E1737" s="117">
        <v>60</v>
      </c>
      <c r="F1737" s="117">
        <v>7.45</v>
      </c>
      <c r="G1737" s="117">
        <v>8.5</v>
      </c>
    </row>
    <row r="1738" spans="1:7" x14ac:dyDescent="0.35">
      <c r="A1738" s="117" t="s">
        <v>11045</v>
      </c>
      <c r="B1738" s="117" t="s">
        <v>11046</v>
      </c>
      <c r="C1738" s="117" t="s">
        <v>130</v>
      </c>
      <c r="D1738" s="117">
        <v>2</v>
      </c>
      <c r="E1738" s="117">
        <v>20</v>
      </c>
      <c r="F1738" s="117">
        <v>7.45</v>
      </c>
      <c r="G1738" s="117">
        <v>8.5</v>
      </c>
    </row>
    <row r="1739" spans="1:7" x14ac:dyDescent="0.35">
      <c r="A1739" s="117" t="s">
        <v>11047</v>
      </c>
      <c r="B1739" s="117" t="s">
        <v>11048</v>
      </c>
      <c r="C1739" s="117" t="s">
        <v>130</v>
      </c>
      <c r="D1739" s="117">
        <v>1</v>
      </c>
      <c r="E1739" s="117">
        <v>60</v>
      </c>
      <c r="F1739" s="117">
        <v>7.45</v>
      </c>
      <c r="G1739" s="117">
        <v>8.5</v>
      </c>
    </row>
    <row r="1740" spans="1:7" x14ac:dyDescent="0.35">
      <c r="A1740" s="117" t="s">
        <v>11049</v>
      </c>
      <c r="B1740" s="117" t="s">
        <v>11050</v>
      </c>
      <c r="C1740" s="117" t="s">
        <v>130</v>
      </c>
      <c r="D1740" s="117">
        <v>2</v>
      </c>
      <c r="E1740" s="117">
        <v>40</v>
      </c>
      <c r="F1740" s="117">
        <v>7.45</v>
      </c>
      <c r="G1740" s="117">
        <v>8.5</v>
      </c>
    </row>
    <row r="1741" spans="1:7" x14ac:dyDescent="0.35">
      <c r="A1741" s="117" t="s">
        <v>11051</v>
      </c>
      <c r="B1741" s="117" t="s">
        <v>11052</v>
      </c>
      <c r="C1741" s="117" t="s">
        <v>130</v>
      </c>
      <c r="D1741" s="117">
        <v>2</v>
      </c>
      <c r="E1741" s="117">
        <v>48</v>
      </c>
      <c r="F1741" s="117">
        <v>7.45</v>
      </c>
      <c r="G1741" s="117">
        <v>8.5</v>
      </c>
    </row>
    <row r="1742" spans="1:7" x14ac:dyDescent="0.35">
      <c r="A1742" s="117" t="s">
        <v>11053</v>
      </c>
      <c r="B1742" s="117" t="s">
        <v>11054</v>
      </c>
      <c r="C1742" s="117" t="s">
        <v>130</v>
      </c>
      <c r="D1742" s="117">
        <v>2</v>
      </c>
      <c r="E1742" s="117">
        <v>25</v>
      </c>
      <c r="F1742" s="117">
        <v>7.45</v>
      </c>
      <c r="G1742" s="117">
        <v>8.5</v>
      </c>
    </row>
    <row r="1743" spans="1:7" x14ac:dyDescent="0.35">
      <c r="A1743" s="117" t="s">
        <v>11055</v>
      </c>
      <c r="B1743" s="117" t="s">
        <v>11056</v>
      </c>
      <c r="C1743" s="117" t="s">
        <v>130</v>
      </c>
      <c r="D1743" s="117">
        <v>1</v>
      </c>
      <c r="E1743" s="117">
        <v>12</v>
      </c>
      <c r="F1743" s="117">
        <v>7.45</v>
      </c>
      <c r="G1743" s="117">
        <v>8.5</v>
      </c>
    </row>
    <row r="1744" spans="1:7" x14ac:dyDescent="0.35">
      <c r="A1744" s="117" t="s">
        <v>11057</v>
      </c>
      <c r="B1744" s="117" t="s">
        <v>11058</v>
      </c>
      <c r="C1744" s="117" t="s">
        <v>130</v>
      </c>
      <c r="D1744" s="117">
        <v>1</v>
      </c>
      <c r="E1744" s="117">
        <v>50</v>
      </c>
      <c r="F1744" s="117">
        <v>7.45</v>
      </c>
      <c r="G1744" s="117">
        <v>8.5</v>
      </c>
    </row>
    <row r="1745" spans="1:7" x14ac:dyDescent="0.35">
      <c r="A1745" s="117" t="s">
        <v>11059</v>
      </c>
      <c r="B1745" s="117" t="s">
        <v>11060</v>
      </c>
      <c r="C1745" s="117" t="s">
        <v>130</v>
      </c>
      <c r="D1745" s="117">
        <v>1</v>
      </c>
      <c r="E1745" s="117">
        <v>50</v>
      </c>
      <c r="F1745" s="117">
        <v>7.45</v>
      </c>
      <c r="G1745" s="117">
        <v>8.5</v>
      </c>
    </row>
    <row r="1746" spans="1:7" x14ac:dyDescent="0.35">
      <c r="A1746" s="117" t="s">
        <v>11061</v>
      </c>
      <c r="B1746" s="117" t="s">
        <v>11062</v>
      </c>
      <c r="C1746" s="117" t="s">
        <v>130</v>
      </c>
      <c r="D1746" s="117">
        <v>1</v>
      </c>
      <c r="E1746" s="117">
        <v>2</v>
      </c>
      <c r="F1746" s="117">
        <v>7.45</v>
      </c>
      <c r="G1746" s="117">
        <v>8.5</v>
      </c>
    </row>
    <row r="1747" spans="1:7" x14ac:dyDescent="0.35">
      <c r="A1747" s="117" t="s">
        <v>11063</v>
      </c>
      <c r="B1747" s="117" t="s">
        <v>11064</v>
      </c>
      <c r="C1747" s="117" t="s">
        <v>130</v>
      </c>
      <c r="D1747" s="117">
        <v>1</v>
      </c>
      <c r="E1747" s="117">
        <v>8</v>
      </c>
      <c r="F1747" s="117">
        <v>7.45</v>
      </c>
      <c r="G1747" s="117">
        <v>8.5</v>
      </c>
    </row>
    <row r="1748" spans="1:7" x14ac:dyDescent="0.35">
      <c r="A1748" s="117" t="s">
        <v>11065</v>
      </c>
      <c r="B1748" s="117" t="s">
        <v>11066</v>
      </c>
      <c r="C1748" s="117" t="s">
        <v>130</v>
      </c>
      <c r="D1748" s="117">
        <v>1</v>
      </c>
      <c r="E1748" s="117">
        <v>6</v>
      </c>
      <c r="F1748" s="117">
        <v>7.45</v>
      </c>
      <c r="G1748" s="117">
        <v>8.5</v>
      </c>
    </row>
    <row r="1749" spans="1:7" x14ac:dyDescent="0.35">
      <c r="A1749" s="117" t="s">
        <v>11067</v>
      </c>
      <c r="B1749" s="117" t="s">
        <v>11068</v>
      </c>
      <c r="C1749" s="117" t="s">
        <v>130</v>
      </c>
      <c r="D1749" s="117">
        <v>1</v>
      </c>
      <c r="E1749" s="117">
        <v>2</v>
      </c>
      <c r="F1749" s="117">
        <v>7.45</v>
      </c>
      <c r="G1749" s="117">
        <v>8.5</v>
      </c>
    </row>
    <row r="1750" spans="1:7" x14ac:dyDescent="0.35">
      <c r="A1750" s="117" t="s">
        <v>11069</v>
      </c>
      <c r="B1750" s="117" t="s">
        <v>11070</v>
      </c>
      <c r="C1750" s="117" t="s">
        <v>130</v>
      </c>
      <c r="D1750" s="117">
        <v>1</v>
      </c>
      <c r="E1750" s="117">
        <v>10</v>
      </c>
      <c r="F1750" s="117">
        <v>7.45</v>
      </c>
      <c r="G1750" s="117">
        <v>8.5</v>
      </c>
    </row>
    <row r="1751" spans="1:7" x14ac:dyDescent="0.35">
      <c r="A1751" s="117" t="s">
        <v>11071</v>
      </c>
      <c r="B1751" s="117" t="s">
        <v>11072</v>
      </c>
      <c r="C1751" s="117" t="s">
        <v>130</v>
      </c>
      <c r="D1751" s="117">
        <v>1</v>
      </c>
      <c r="E1751" s="117">
        <v>10</v>
      </c>
      <c r="F1751" s="117">
        <v>7.45</v>
      </c>
      <c r="G1751" s="117">
        <v>8.5</v>
      </c>
    </row>
    <row r="1752" spans="1:7" x14ac:dyDescent="0.35">
      <c r="A1752" s="117" t="s">
        <v>11073</v>
      </c>
      <c r="B1752" s="117" t="s">
        <v>11074</v>
      </c>
      <c r="C1752" s="117" t="s">
        <v>130</v>
      </c>
      <c r="D1752" s="117">
        <v>1</v>
      </c>
      <c r="E1752" s="117">
        <v>45</v>
      </c>
      <c r="F1752" s="117">
        <v>7.45</v>
      </c>
      <c r="G1752" s="117">
        <v>8.5</v>
      </c>
    </row>
    <row r="1753" spans="1:7" x14ac:dyDescent="0.35">
      <c r="A1753" s="117" t="s">
        <v>11075</v>
      </c>
      <c r="B1753" s="117" t="s">
        <v>11076</v>
      </c>
      <c r="C1753" s="117" t="s">
        <v>130</v>
      </c>
      <c r="D1753" s="117">
        <v>1</v>
      </c>
      <c r="E1753" s="117">
        <v>45</v>
      </c>
      <c r="F1753" s="117">
        <v>7.45</v>
      </c>
      <c r="G1753" s="117">
        <v>8.5</v>
      </c>
    </row>
    <row r="1754" spans="1:7" x14ac:dyDescent="0.35">
      <c r="A1754" s="117" t="s">
        <v>11077</v>
      </c>
      <c r="B1754" s="117" t="s">
        <v>11078</v>
      </c>
      <c r="C1754" s="117" t="s">
        <v>130</v>
      </c>
      <c r="D1754" s="117">
        <v>2</v>
      </c>
      <c r="E1754" s="117">
        <v>45</v>
      </c>
      <c r="F1754" s="117">
        <v>7.45</v>
      </c>
      <c r="G1754" s="117">
        <v>8.5</v>
      </c>
    </row>
    <row r="1755" spans="1:7" x14ac:dyDescent="0.35">
      <c r="A1755" s="117" t="s">
        <v>11079</v>
      </c>
      <c r="B1755" s="117" t="s">
        <v>11080</v>
      </c>
      <c r="C1755" s="117" t="s">
        <v>130</v>
      </c>
      <c r="D1755" s="117">
        <v>1</v>
      </c>
      <c r="E1755" s="117">
        <v>45</v>
      </c>
      <c r="F1755" s="117">
        <v>7.45</v>
      </c>
      <c r="G1755" s="117">
        <v>8.5</v>
      </c>
    </row>
    <row r="1756" spans="1:7" x14ac:dyDescent="0.35">
      <c r="A1756" s="117" t="s">
        <v>11081</v>
      </c>
      <c r="B1756" s="117" t="s">
        <v>11082</v>
      </c>
      <c r="C1756" s="117" t="s">
        <v>130</v>
      </c>
      <c r="D1756" s="117">
        <v>1</v>
      </c>
      <c r="E1756" s="117">
        <v>20</v>
      </c>
      <c r="F1756" s="117">
        <v>7.45</v>
      </c>
      <c r="G1756" s="117">
        <v>8.5</v>
      </c>
    </row>
    <row r="1757" spans="1:7" x14ac:dyDescent="0.35">
      <c r="A1757" s="117" t="s">
        <v>11083</v>
      </c>
      <c r="B1757" s="117" t="s">
        <v>11084</v>
      </c>
      <c r="C1757" s="117" t="s">
        <v>130</v>
      </c>
      <c r="D1757" s="117">
        <v>1</v>
      </c>
      <c r="E1757" s="117">
        <v>20</v>
      </c>
      <c r="F1757" s="117">
        <v>7.45</v>
      </c>
      <c r="G1757" s="117">
        <v>8.5</v>
      </c>
    </row>
    <row r="1758" spans="1:7" x14ac:dyDescent="0.35">
      <c r="A1758" s="117" t="s">
        <v>11089</v>
      </c>
      <c r="B1758" s="117" t="s">
        <v>11090</v>
      </c>
      <c r="C1758" s="117" t="s">
        <v>130</v>
      </c>
      <c r="D1758" s="117">
        <v>2</v>
      </c>
      <c r="E1758" s="117">
        <v>12</v>
      </c>
      <c r="F1758" s="117">
        <v>7.45</v>
      </c>
      <c r="G1758" s="117">
        <v>8.5</v>
      </c>
    </row>
    <row r="1759" spans="1:7" x14ac:dyDescent="0.35">
      <c r="A1759" s="117" t="s">
        <v>11091</v>
      </c>
      <c r="B1759" s="117" t="s">
        <v>11092</v>
      </c>
      <c r="C1759" s="117" t="s">
        <v>130</v>
      </c>
      <c r="D1759" s="117">
        <v>3</v>
      </c>
      <c r="E1759" s="117">
        <v>30</v>
      </c>
      <c r="F1759" s="117">
        <v>7.45</v>
      </c>
      <c r="G1759" s="117">
        <v>8.5</v>
      </c>
    </row>
    <row r="1760" spans="1:7" x14ac:dyDescent="0.35">
      <c r="A1760" s="117" t="s">
        <v>11093</v>
      </c>
      <c r="B1760" s="117" t="s">
        <v>11094</v>
      </c>
      <c r="C1760" s="117" t="s">
        <v>130</v>
      </c>
      <c r="D1760" s="117">
        <v>3</v>
      </c>
      <c r="E1760" s="117">
        <v>60</v>
      </c>
      <c r="F1760" s="117">
        <v>7.45</v>
      </c>
      <c r="G1760" s="117">
        <v>8.5</v>
      </c>
    </row>
    <row r="1761" spans="1:7" x14ac:dyDescent="0.35">
      <c r="A1761" s="117" t="s">
        <v>11095</v>
      </c>
      <c r="B1761" s="117" t="s">
        <v>11096</v>
      </c>
      <c r="C1761" s="117" t="s">
        <v>130</v>
      </c>
      <c r="D1761" s="117">
        <v>3</v>
      </c>
      <c r="E1761" s="117">
        <v>30</v>
      </c>
      <c r="F1761" s="117">
        <v>7.45</v>
      </c>
      <c r="G1761" s="117">
        <v>8.5</v>
      </c>
    </row>
    <row r="1762" spans="1:7" x14ac:dyDescent="0.35">
      <c r="A1762" s="117" t="s">
        <v>11097</v>
      </c>
      <c r="B1762" s="117" t="s">
        <v>11098</v>
      </c>
      <c r="C1762" s="117" t="s">
        <v>130</v>
      </c>
      <c r="D1762" s="117">
        <v>2</v>
      </c>
      <c r="E1762" s="117">
        <v>8</v>
      </c>
      <c r="F1762" s="117">
        <v>7.45</v>
      </c>
      <c r="G1762" s="117">
        <v>8.5</v>
      </c>
    </row>
    <row r="1763" spans="1:7" x14ac:dyDescent="0.35">
      <c r="A1763" s="117" t="s">
        <v>11099</v>
      </c>
      <c r="B1763" s="117" t="s">
        <v>11100</v>
      </c>
      <c r="C1763" s="117" t="s">
        <v>130</v>
      </c>
      <c r="D1763" s="117">
        <v>2</v>
      </c>
      <c r="E1763" s="117">
        <v>50</v>
      </c>
      <c r="F1763" s="117">
        <v>7.45</v>
      </c>
      <c r="G1763" s="117">
        <v>8.5</v>
      </c>
    </row>
    <row r="1764" spans="1:7" x14ac:dyDescent="0.35">
      <c r="A1764" s="117" t="s">
        <v>11103</v>
      </c>
      <c r="B1764" s="117" t="s">
        <v>11104</v>
      </c>
      <c r="C1764" s="117" t="s">
        <v>130</v>
      </c>
      <c r="D1764" s="117">
        <v>1</v>
      </c>
      <c r="E1764" s="117">
        <v>45</v>
      </c>
      <c r="F1764" s="117">
        <v>7.45</v>
      </c>
      <c r="G1764" s="117">
        <v>8.5</v>
      </c>
    </row>
    <row r="1765" spans="1:7" x14ac:dyDescent="0.35">
      <c r="A1765" s="117" t="s">
        <v>11107</v>
      </c>
      <c r="B1765" s="117" t="s">
        <v>11108</v>
      </c>
      <c r="C1765" s="117" t="s">
        <v>130</v>
      </c>
      <c r="D1765" s="117">
        <v>3</v>
      </c>
      <c r="E1765" s="117">
        <v>40</v>
      </c>
      <c r="F1765" s="117">
        <v>7.45</v>
      </c>
      <c r="G1765" s="117">
        <v>8.5</v>
      </c>
    </row>
    <row r="1766" spans="1:7" x14ac:dyDescent="0.35">
      <c r="A1766" s="117" t="s">
        <v>11111</v>
      </c>
      <c r="B1766" s="117" t="s">
        <v>11112</v>
      </c>
      <c r="C1766" s="117" t="s">
        <v>130</v>
      </c>
      <c r="D1766" s="117">
        <v>1</v>
      </c>
      <c r="E1766" s="117">
        <v>60</v>
      </c>
      <c r="F1766" s="117">
        <v>7.45</v>
      </c>
      <c r="G1766" s="117">
        <v>8.5</v>
      </c>
    </row>
    <row r="1767" spans="1:7" x14ac:dyDescent="0.35">
      <c r="A1767" s="117" t="s">
        <v>11113</v>
      </c>
      <c r="B1767" s="117" t="s">
        <v>11114</v>
      </c>
      <c r="C1767" s="117" t="s">
        <v>130</v>
      </c>
      <c r="D1767" s="117">
        <v>3</v>
      </c>
      <c r="E1767" s="117">
        <v>80</v>
      </c>
      <c r="F1767" s="117">
        <v>7.45</v>
      </c>
      <c r="G1767" s="117">
        <v>8.5</v>
      </c>
    </row>
    <row r="1768" spans="1:7" x14ac:dyDescent="0.35">
      <c r="A1768" s="117" t="s">
        <v>11115</v>
      </c>
      <c r="B1768" s="117" t="s">
        <v>11116</v>
      </c>
      <c r="C1768" s="117" t="s">
        <v>130</v>
      </c>
      <c r="D1768" s="117">
        <v>3</v>
      </c>
      <c r="E1768" s="117">
        <v>50</v>
      </c>
      <c r="F1768" s="117">
        <v>7.45</v>
      </c>
      <c r="G1768" s="117">
        <v>8.5</v>
      </c>
    </row>
    <row r="1769" spans="1:7" x14ac:dyDescent="0.35">
      <c r="A1769" s="117" t="s">
        <v>11135</v>
      </c>
      <c r="B1769" s="117" t="s">
        <v>11136</v>
      </c>
      <c r="C1769" s="117" t="s">
        <v>130</v>
      </c>
      <c r="D1769" s="117">
        <v>1</v>
      </c>
      <c r="E1769" s="117">
        <v>5</v>
      </c>
      <c r="F1769" s="117">
        <v>7.45</v>
      </c>
      <c r="G1769" s="117">
        <v>8.5</v>
      </c>
    </row>
    <row r="1770" spans="1:7" x14ac:dyDescent="0.35">
      <c r="A1770" s="117" t="s">
        <v>11141</v>
      </c>
      <c r="B1770" s="117" t="s">
        <v>11142</v>
      </c>
      <c r="C1770" s="117" t="s">
        <v>130</v>
      </c>
      <c r="D1770" s="117">
        <v>3</v>
      </c>
      <c r="E1770" s="117">
        <v>80</v>
      </c>
      <c r="F1770" s="117">
        <v>7.45</v>
      </c>
      <c r="G1770" s="117">
        <v>8.5</v>
      </c>
    </row>
    <row r="1771" spans="1:7" x14ac:dyDescent="0.35">
      <c r="A1771" s="117" t="s">
        <v>11143</v>
      </c>
      <c r="B1771" s="117" t="s">
        <v>11144</v>
      </c>
      <c r="C1771" s="117" t="s">
        <v>130</v>
      </c>
      <c r="D1771" s="117">
        <v>1</v>
      </c>
      <c r="E1771" s="117">
        <v>6</v>
      </c>
      <c r="F1771" s="117">
        <v>7.45</v>
      </c>
      <c r="G1771" s="117">
        <v>8.5</v>
      </c>
    </row>
    <row r="1772" spans="1:7" x14ac:dyDescent="0.35">
      <c r="A1772" s="117" t="s">
        <v>11149</v>
      </c>
      <c r="B1772" s="117" t="s">
        <v>11150</v>
      </c>
      <c r="C1772" s="117" t="s">
        <v>130</v>
      </c>
      <c r="D1772" s="117">
        <v>3</v>
      </c>
      <c r="E1772" s="117">
        <v>75</v>
      </c>
      <c r="F1772" s="117">
        <v>7.45</v>
      </c>
      <c r="G1772" s="117">
        <v>8.5</v>
      </c>
    </row>
    <row r="1773" spans="1:7" x14ac:dyDescent="0.35">
      <c r="A1773" s="117" t="s">
        <v>11151</v>
      </c>
      <c r="B1773" s="117" t="s">
        <v>11152</v>
      </c>
      <c r="C1773" s="117" t="s">
        <v>130</v>
      </c>
      <c r="D1773" s="117">
        <v>2</v>
      </c>
      <c r="E1773" s="117">
        <v>30</v>
      </c>
      <c r="F1773" s="117">
        <v>7.45</v>
      </c>
      <c r="G1773" s="117">
        <v>8.5</v>
      </c>
    </row>
    <row r="1774" spans="1:7" x14ac:dyDescent="0.35">
      <c r="A1774" s="117" t="s">
        <v>11153</v>
      </c>
      <c r="B1774" s="117" t="s">
        <v>11154</v>
      </c>
      <c r="C1774" s="117" t="s">
        <v>130</v>
      </c>
      <c r="D1774" s="117">
        <v>3</v>
      </c>
      <c r="E1774" s="117">
        <v>30</v>
      </c>
      <c r="F1774" s="117">
        <v>7.45</v>
      </c>
      <c r="G1774" s="117">
        <v>8.5</v>
      </c>
    </row>
    <row r="1775" spans="1:7" x14ac:dyDescent="0.35">
      <c r="A1775" s="117" t="s">
        <v>11155</v>
      </c>
      <c r="B1775" s="117" t="s">
        <v>11156</v>
      </c>
      <c r="C1775" s="117" t="s">
        <v>130</v>
      </c>
      <c r="D1775" s="117">
        <v>2</v>
      </c>
      <c r="E1775" s="117">
        <v>30</v>
      </c>
      <c r="F1775" s="117">
        <v>7.45</v>
      </c>
      <c r="G1775" s="117">
        <v>8.5</v>
      </c>
    </row>
    <row r="1776" spans="1:7" x14ac:dyDescent="0.35">
      <c r="A1776" s="117" t="s">
        <v>11157</v>
      </c>
      <c r="B1776" s="117" t="s">
        <v>11158</v>
      </c>
      <c r="C1776" s="117" t="s">
        <v>130</v>
      </c>
      <c r="D1776" s="117">
        <v>3</v>
      </c>
      <c r="E1776" s="117">
        <v>35</v>
      </c>
      <c r="F1776" s="117">
        <v>7.45</v>
      </c>
      <c r="G1776" s="117">
        <v>8.5</v>
      </c>
    </row>
    <row r="1777" spans="1:7" x14ac:dyDescent="0.35">
      <c r="A1777" s="117" t="s">
        <v>11159</v>
      </c>
      <c r="B1777" s="117" t="s">
        <v>11160</v>
      </c>
      <c r="C1777" s="117" t="s">
        <v>130</v>
      </c>
      <c r="D1777" s="117">
        <v>2</v>
      </c>
      <c r="E1777" s="117">
        <v>20</v>
      </c>
      <c r="F1777" s="117">
        <v>7.45</v>
      </c>
      <c r="G1777" s="117">
        <v>8.5</v>
      </c>
    </row>
    <row r="1778" spans="1:7" x14ac:dyDescent="0.35">
      <c r="A1778" s="117" t="s">
        <v>11161</v>
      </c>
      <c r="B1778" s="117" t="s">
        <v>11162</v>
      </c>
      <c r="C1778" s="117" t="s">
        <v>130</v>
      </c>
      <c r="D1778" s="117">
        <v>2</v>
      </c>
      <c r="E1778" s="117">
        <v>40</v>
      </c>
      <c r="F1778" s="117">
        <v>7.45</v>
      </c>
      <c r="G1778" s="117">
        <v>8.5</v>
      </c>
    </row>
    <row r="1779" spans="1:7" x14ac:dyDescent="0.35">
      <c r="A1779" s="117" t="s">
        <v>11163</v>
      </c>
      <c r="B1779" s="117" t="s">
        <v>11164</v>
      </c>
      <c r="C1779" s="117" t="s">
        <v>130</v>
      </c>
      <c r="D1779" s="117">
        <v>3</v>
      </c>
      <c r="E1779" s="117">
        <v>80</v>
      </c>
      <c r="F1779" s="117">
        <v>7.45</v>
      </c>
      <c r="G1779" s="117">
        <v>8.5</v>
      </c>
    </row>
    <row r="1780" spans="1:7" x14ac:dyDescent="0.35">
      <c r="A1780" s="117" t="s">
        <v>11165</v>
      </c>
      <c r="B1780" s="117" t="s">
        <v>11166</v>
      </c>
      <c r="C1780" s="117" t="s">
        <v>130</v>
      </c>
      <c r="D1780" s="117">
        <v>2</v>
      </c>
      <c r="E1780" s="117">
        <v>26</v>
      </c>
      <c r="F1780" s="117">
        <v>7.45</v>
      </c>
      <c r="G1780" s="117">
        <v>8.5</v>
      </c>
    </row>
    <row r="1781" spans="1:7" x14ac:dyDescent="0.35">
      <c r="A1781" s="117" t="s">
        <v>11167</v>
      </c>
      <c r="B1781" s="117" t="s">
        <v>11168</v>
      </c>
      <c r="C1781" s="117" t="s">
        <v>130</v>
      </c>
      <c r="D1781" s="117">
        <v>3</v>
      </c>
      <c r="E1781" s="117">
        <v>16</v>
      </c>
      <c r="F1781" s="117">
        <v>7.45</v>
      </c>
      <c r="G1781" s="117">
        <v>8.5</v>
      </c>
    </row>
    <row r="1782" spans="1:7" x14ac:dyDescent="0.35">
      <c r="A1782" s="117" t="s">
        <v>11171</v>
      </c>
      <c r="B1782" s="117" t="s">
        <v>11172</v>
      </c>
      <c r="C1782" s="117" t="s">
        <v>131</v>
      </c>
      <c r="D1782" s="117">
        <v>1</v>
      </c>
      <c r="E1782" s="117">
        <v>24</v>
      </c>
      <c r="F1782" s="117">
        <v>7.55</v>
      </c>
      <c r="G1782" s="117">
        <v>8.6300000000000008</v>
      </c>
    </row>
    <row r="1783" spans="1:7" x14ac:dyDescent="0.35">
      <c r="A1783" s="117" t="s">
        <v>11173</v>
      </c>
      <c r="B1783" s="117" t="s">
        <v>11174</v>
      </c>
      <c r="C1783" s="117" t="s">
        <v>131</v>
      </c>
      <c r="D1783" s="117">
        <v>1</v>
      </c>
      <c r="E1783" s="117">
        <v>20</v>
      </c>
      <c r="F1783" s="117">
        <v>7.55</v>
      </c>
      <c r="G1783" s="117">
        <v>8.6300000000000008</v>
      </c>
    </row>
    <row r="1784" spans="1:7" x14ac:dyDescent="0.35">
      <c r="A1784" s="117" t="s">
        <v>11175</v>
      </c>
      <c r="B1784" s="117" t="s">
        <v>11176</v>
      </c>
      <c r="C1784" s="117" t="s">
        <v>131</v>
      </c>
      <c r="D1784" s="117">
        <v>3</v>
      </c>
      <c r="E1784" s="117">
        <v>15</v>
      </c>
      <c r="F1784" s="117">
        <v>7.55</v>
      </c>
      <c r="G1784" s="117">
        <v>8.6300000000000008</v>
      </c>
    </row>
    <row r="1785" spans="1:7" x14ac:dyDescent="0.35">
      <c r="A1785" s="117" t="s">
        <v>11183</v>
      </c>
      <c r="B1785" s="117" t="s">
        <v>11184</v>
      </c>
      <c r="C1785" s="117" t="s">
        <v>131</v>
      </c>
      <c r="D1785" s="117">
        <v>2</v>
      </c>
      <c r="E1785" s="117">
        <v>60</v>
      </c>
      <c r="F1785" s="117">
        <v>7.55</v>
      </c>
      <c r="G1785" s="117">
        <v>8.6300000000000008</v>
      </c>
    </row>
    <row r="1786" spans="1:7" x14ac:dyDescent="0.35">
      <c r="A1786" s="117" t="s">
        <v>11185</v>
      </c>
      <c r="B1786" s="117" t="s">
        <v>11186</v>
      </c>
      <c r="C1786" s="117" t="s">
        <v>131</v>
      </c>
      <c r="D1786" s="117">
        <v>3</v>
      </c>
      <c r="E1786" s="117">
        <v>50</v>
      </c>
      <c r="F1786" s="117">
        <v>7.55</v>
      </c>
      <c r="G1786" s="117">
        <v>8.6300000000000008</v>
      </c>
    </row>
    <row r="1787" spans="1:7" x14ac:dyDescent="0.35">
      <c r="A1787" s="117" t="s">
        <v>11187</v>
      </c>
      <c r="B1787" s="117" t="s">
        <v>11188</v>
      </c>
      <c r="C1787" s="117" t="s">
        <v>131</v>
      </c>
      <c r="D1787" s="117">
        <v>1</v>
      </c>
      <c r="E1787" s="117">
        <v>12</v>
      </c>
      <c r="F1787" s="117">
        <v>7.55</v>
      </c>
      <c r="G1787" s="117">
        <v>8.6300000000000008</v>
      </c>
    </row>
    <row r="1788" spans="1:7" x14ac:dyDescent="0.35">
      <c r="A1788" s="117" t="s">
        <v>11189</v>
      </c>
      <c r="B1788" s="117" t="s">
        <v>11190</v>
      </c>
      <c r="C1788" s="117" t="s">
        <v>131</v>
      </c>
      <c r="D1788" s="117">
        <v>1</v>
      </c>
      <c r="E1788" s="117">
        <v>30</v>
      </c>
      <c r="F1788" s="117">
        <v>7.55</v>
      </c>
      <c r="G1788" s="117">
        <v>8.6300000000000008</v>
      </c>
    </row>
    <row r="1789" spans="1:7" x14ac:dyDescent="0.35">
      <c r="A1789" s="117" t="s">
        <v>11191</v>
      </c>
      <c r="B1789" s="117" t="s">
        <v>11192</v>
      </c>
      <c r="C1789" s="117" t="s">
        <v>131</v>
      </c>
      <c r="D1789" s="117">
        <v>2</v>
      </c>
      <c r="E1789" s="117">
        <v>15</v>
      </c>
      <c r="F1789" s="117">
        <v>7.55</v>
      </c>
      <c r="G1789" s="117">
        <v>8.6300000000000008</v>
      </c>
    </row>
    <row r="1790" spans="1:7" x14ac:dyDescent="0.35">
      <c r="A1790" s="117" t="s">
        <v>11193</v>
      </c>
      <c r="B1790" s="117" t="s">
        <v>11194</v>
      </c>
      <c r="C1790" s="117" t="s">
        <v>131</v>
      </c>
      <c r="D1790" s="117">
        <v>1</v>
      </c>
      <c r="E1790" s="117">
        <v>20</v>
      </c>
      <c r="F1790" s="117">
        <v>7.55</v>
      </c>
      <c r="G1790" s="117">
        <v>8.6300000000000008</v>
      </c>
    </row>
    <row r="1791" spans="1:7" x14ac:dyDescent="0.35">
      <c r="A1791" s="117" t="s">
        <v>11195</v>
      </c>
      <c r="B1791" s="117" t="s">
        <v>11196</v>
      </c>
      <c r="C1791" s="117" t="s">
        <v>131</v>
      </c>
      <c r="D1791" s="117">
        <v>2</v>
      </c>
      <c r="E1791" s="117">
        <v>30</v>
      </c>
      <c r="F1791" s="117">
        <v>7.55</v>
      </c>
      <c r="G1791" s="117">
        <v>8.6300000000000008</v>
      </c>
    </row>
    <row r="1792" spans="1:7" x14ac:dyDescent="0.35">
      <c r="A1792" s="117" t="s">
        <v>11197</v>
      </c>
      <c r="B1792" s="117" t="s">
        <v>11198</v>
      </c>
      <c r="C1792" s="117" t="s">
        <v>131</v>
      </c>
      <c r="D1792" s="117">
        <v>3</v>
      </c>
      <c r="E1792" s="117">
        <v>20</v>
      </c>
      <c r="F1792" s="117">
        <v>7.55</v>
      </c>
      <c r="G1792" s="117">
        <v>8.6300000000000008</v>
      </c>
    </row>
    <row r="1793" spans="1:7" x14ac:dyDescent="0.35">
      <c r="A1793" s="117" t="s">
        <v>11199</v>
      </c>
      <c r="B1793" s="117" t="s">
        <v>11200</v>
      </c>
      <c r="C1793" s="117" t="s">
        <v>131</v>
      </c>
      <c r="D1793" s="117">
        <v>3</v>
      </c>
      <c r="E1793" s="117">
        <v>45</v>
      </c>
      <c r="F1793" s="117">
        <v>7.55</v>
      </c>
      <c r="G1793" s="117">
        <v>8.6300000000000008</v>
      </c>
    </row>
    <row r="1794" spans="1:7" x14ac:dyDescent="0.35">
      <c r="A1794" s="117" t="s">
        <v>11201</v>
      </c>
      <c r="B1794" s="117" t="s">
        <v>11202</v>
      </c>
      <c r="C1794" s="117" t="s">
        <v>131</v>
      </c>
      <c r="D1794" s="117">
        <v>2</v>
      </c>
      <c r="E1794" s="117">
        <v>6</v>
      </c>
      <c r="F1794" s="117">
        <v>7.55</v>
      </c>
      <c r="G1794" s="117">
        <v>8.6300000000000008</v>
      </c>
    </row>
    <row r="1795" spans="1:7" x14ac:dyDescent="0.35">
      <c r="A1795" s="117" t="s">
        <v>11203</v>
      </c>
      <c r="B1795" s="117" t="s">
        <v>11204</v>
      </c>
      <c r="C1795" s="117" t="s">
        <v>131</v>
      </c>
      <c r="D1795" s="117">
        <v>2</v>
      </c>
      <c r="E1795" s="117">
        <v>15</v>
      </c>
      <c r="F1795" s="117">
        <v>7.55</v>
      </c>
      <c r="G1795" s="117">
        <v>8.6300000000000008</v>
      </c>
    </row>
    <row r="1796" spans="1:7" x14ac:dyDescent="0.35">
      <c r="A1796" s="117" t="s">
        <v>11205</v>
      </c>
      <c r="B1796" s="117" t="s">
        <v>11206</v>
      </c>
      <c r="C1796" s="117" t="s">
        <v>131</v>
      </c>
      <c r="D1796" s="117">
        <v>2</v>
      </c>
      <c r="E1796" s="117">
        <v>15</v>
      </c>
      <c r="F1796" s="117">
        <v>7.55</v>
      </c>
      <c r="G1796" s="117">
        <v>8.6300000000000008</v>
      </c>
    </row>
    <row r="1797" spans="1:7" x14ac:dyDescent="0.35">
      <c r="A1797" s="117" t="s">
        <v>11207</v>
      </c>
      <c r="B1797" s="117" t="s">
        <v>11208</v>
      </c>
      <c r="C1797" s="117" t="s">
        <v>131</v>
      </c>
      <c r="D1797" s="117">
        <v>2</v>
      </c>
      <c r="E1797" s="117">
        <v>8</v>
      </c>
      <c r="F1797" s="117">
        <v>7.55</v>
      </c>
      <c r="G1797" s="117">
        <v>8.6300000000000008</v>
      </c>
    </row>
    <row r="1798" spans="1:7" x14ac:dyDescent="0.35">
      <c r="A1798" s="117" t="s">
        <v>11209</v>
      </c>
      <c r="B1798" s="117" t="s">
        <v>11210</v>
      </c>
      <c r="C1798" s="117" t="s">
        <v>131</v>
      </c>
      <c r="D1798" s="117">
        <v>3</v>
      </c>
      <c r="E1798" s="117">
        <v>15</v>
      </c>
      <c r="F1798" s="117">
        <v>7.55</v>
      </c>
      <c r="G1798" s="117">
        <v>8.6300000000000008</v>
      </c>
    </row>
    <row r="1799" spans="1:7" x14ac:dyDescent="0.35">
      <c r="A1799" s="117" t="s">
        <v>11211</v>
      </c>
      <c r="B1799" s="117" t="s">
        <v>11212</v>
      </c>
      <c r="C1799" s="117" t="s">
        <v>131</v>
      </c>
      <c r="D1799" s="117">
        <v>2</v>
      </c>
      <c r="E1799" s="117">
        <v>20</v>
      </c>
      <c r="F1799" s="117">
        <v>7.55</v>
      </c>
      <c r="G1799" s="117">
        <v>8.6300000000000008</v>
      </c>
    </row>
    <row r="1800" spans="1:7" x14ac:dyDescent="0.35">
      <c r="A1800" s="117" t="s">
        <v>11213</v>
      </c>
      <c r="B1800" s="117" t="s">
        <v>11214</v>
      </c>
      <c r="C1800" s="117" t="s">
        <v>131</v>
      </c>
      <c r="D1800" s="117">
        <v>3</v>
      </c>
      <c r="E1800" s="117">
        <v>20</v>
      </c>
      <c r="F1800" s="117">
        <v>7.55</v>
      </c>
      <c r="G1800" s="117">
        <v>8.6300000000000008</v>
      </c>
    </row>
    <row r="1801" spans="1:7" x14ac:dyDescent="0.35">
      <c r="A1801" s="117" t="s">
        <v>11215</v>
      </c>
      <c r="B1801" s="117" t="s">
        <v>11216</v>
      </c>
      <c r="C1801" s="117" t="s">
        <v>131</v>
      </c>
      <c r="D1801" s="117">
        <v>3</v>
      </c>
      <c r="E1801" s="117">
        <v>20</v>
      </c>
      <c r="F1801" s="117">
        <v>7.55</v>
      </c>
      <c r="G1801" s="117">
        <v>8.6300000000000008</v>
      </c>
    </row>
    <row r="1802" spans="1:7" x14ac:dyDescent="0.35">
      <c r="A1802" s="117" t="s">
        <v>11217</v>
      </c>
      <c r="B1802" s="117" t="s">
        <v>11218</v>
      </c>
      <c r="C1802" s="117" t="s">
        <v>131</v>
      </c>
      <c r="D1802" s="117">
        <v>2</v>
      </c>
      <c r="E1802" s="117">
        <v>30</v>
      </c>
      <c r="F1802" s="117">
        <v>7.55</v>
      </c>
      <c r="G1802" s="117">
        <v>8.6300000000000008</v>
      </c>
    </row>
    <row r="1803" spans="1:7" x14ac:dyDescent="0.35">
      <c r="A1803" s="117" t="s">
        <v>11219</v>
      </c>
      <c r="B1803" s="117" t="s">
        <v>11220</v>
      </c>
      <c r="C1803" s="117" t="s">
        <v>131</v>
      </c>
      <c r="D1803" s="117">
        <v>1</v>
      </c>
      <c r="E1803" s="117">
        <v>20</v>
      </c>
      <c r="F1803" s="117">
        <v>7.55</v>
      </c>
      <c r="G1803" s="117">
        <v>8.6300000000000008</v>
      </c>
    </row>
    <row r="1804" spans="1:7" x14ac:dyDescent="0.35">
      <c r="A1804" s="117" t="s">
        <v>11221</v>
      </c>
      <c r="B1804" s="117" t="s">
        <v>11222</v>
      </c>
      <c r="C1804" s="117" t="s">
        <v>131</v>
      </c>
      <c r="D1804" s="117">
        <v>2</v>
      </c>
      <c r="E1804" s="117">
        <v>30</v>
      </c>
      <c r="F1804" s="117">
        <v>7.55</v>
      </c>
      <c r="G1804" s="117">
        <v>8.6300000000000008</v>
      </c>
    </row>
    <row r="1805" spans="1:7" x14ac:dyDescent="0.35">
      <c r="A1805" s="117" t="s">
        <v>11223</v>
      </c>
      <c r="B1805" s="117" t="s">
        <v>11224</v>
      </c>
      <c r="C1805" s="117" t="s">
        <v>131</v>
      </c>
      <c r="D1805" s="117">
        <v>2</v>
      </c>
      <c r="E1805" s="117">
        <v>16</v>
      </c>
      <c r="F1805" s="117">
        <v>7.55</v>
      </c>
      <c r="G1805" s="117">
        <v>8.6300000000000008</v>
      </c>
    </row>
    <row r="1806" spans="1:7" x14ac:dyDescent="0.35">
      <c r="A1806" s="117" t="s">
        <v>11225</v>
      </c>
      <c r="B1806" s="117" t="s">
        <v>11226</v>
      </c>
      <c r="C1806" s="117" t="s">
        <v>131</v>
      </c>
      <c r="D1806" s="117">
        <v>2</v>
      </c>
      <c r="E1806" s="117">
        <v>30</v>
      </c>
      <c r="F1806" s="117">
        <v>7.55</v>
      </c>
      <c r="G1806" s="117">
        <v>8.6300000000000008</v>
      </c>
    </row>
    <row r="1807" spans="1:7" x14ac:dyDescent="0.35">
      <c r="A1807" s="117" t="s">
        <v>11227</v>
      </c>
      <c r="B1807" s="117" t="s">
        <v>11228</v>
      </c>
      <c r="C1807" s="117" t="s">
        <v>131</v>
      </c>
      <c r="D1807" s="117">
        <v>2</v>
      </c>
      <c r="E1807" s="117">
        <v>40</v>
      </c>
      <c r="F1807" s="117">
        <v>7.55</v>
      </c>
      <c r="G1807" s="117">
        <v>8.6300000000000008</v>
      </c>
    </row>
    <row r="1808" spans="1:7" x14ac:dyDescent="0.35">
      <c r="A1808" s="117" t="s">
        <v>11229</v>
      </c>
      <c r="B1808" s="117" t="s">
        <v>11230</v>
      </c>
      <c r="C1808" s="117" t="s">
        <v>131</v>
      </c>
      <c r="D1808" s="117">
        <v>2</v>
      </c>
      <c r="E1808" s="117">
        <v>30</v>
      </c>
      <c r="F1808" s="117">
        <v>7.55</v>
      </c>
      <c r="G1808" s="117">
        <v>8.6300000000000008</v>
      </c>
    </row>
    <row r="1809" spans="1:7" x14ac:dyDescent="0.35">
      <c r="A1809" s="117" t="s">
        <v>11231</v>
      </c>
      <c r="B1809" s="117" t="s">
        <v>11232</v>
      </c>
      <c r="C1809" s="117" t="s">
        <v>131</v>
      </c>
      <c r="D1809" s="117">
        <v>2</v>
      </c>
      <c r="E1809" s="117">
        <v>15</v>
      </c>
      <c r="F1809" s="117">
        <v>7.55</v>
      </c>
      <c r="G1809" s="117">
        <v>8.6300000000000008</v>
      </c>
    </row>
    <row r="1810" spans="1:7" x14ac:dyDescent="0.35">
      <c r="A1810" s="117" t="s">
        <v>11233</v>
      </c>
      <c r="B1810" s="117" t="s">
        <v>11234</v>
      </c>
      <c r="C1810" s="117" t="s">
        <v>131</v>
      </c>
      <c r="D1810" s="117">
        <v>2</v>
      </c>
      <c r="E1810" s="117">
        <v>20</v>
      </c>
      <c r="F1810" s="117">
        <v>7.55</v>
      </c>
      <c r="G1810" s="117">
        <v>8.6300000000000008</v>
      </c>
    </row>
    <row r="1811" spans="1:7" x14ac:dyDescent="0.35">
      <c r="A1811" s="117" t="s">
        <v>11235</v>
      </c>
      <c r="B1811" s="117" t="s">
        <v>11236</v>
      </c>
      <c r="C1811" s="117" t="s">
        <v>131</v>
      </c>
      <c r="D1811" s="117">
        <v>2</v>
      </c>
      <c r="E1811" s="117">
        <v>15</v>
      </c>
      <c r="F1811" s="117">
        <v>7.55</v>
      </c>
      <c r="G1811" s="117">
        <v>8.6300000000000008</v>
      </c>
    </row>
    <row r="1812" spans="1:7" x14ac:dyDescent="0.35">
      <c r="A1812" s="117" t="s">
        <v>11237</v>
      </c>
      <c r="B1812" s="117" t="s">
        <v>11238</v>
      </c>
      <c r="C1812" s="117" t="s">
        <v>131</v>
      </c>
      <c r="D1812" s="117">
        <v>2</v>
      </c>
      <c r="E1812" s="117">
        <v>8</v>
      </c>
      <c r="F1812" s="117">
        <v>7.55</v>
      </c>
      <c r="G1812" s="117">
        <v>8.6300000000000008</v>
      </c>
    </row>
    <row r="1813" spans="1:7" x14ac:dyDescent="0.35">
      <c r="A1813" s="117" t="s">
        <v>11239</v>
      </c>
      <c r="B1813" s="117" t="s">
        <v>11240</v>
      </c>
      <c r="C1813" s="117" t="s">
        <v>131</v>
      </c>
      <c r="D1813" s="117">
        <v>2</v>
      </c>
      <c r="E1813" s="117">
        <v>20</v>
      </c>
      <c r="F1813" s="117">
        <v>7.55</v>
      </c>
      <c r="G1813" s="117">
        <v>8.6300000000000008</v>
      </c>
    </row>
    <row r="1814" spans="1:7" x14ac:dyDescent="0.35">
      <c r="A1814" s="117" t="s">
        <v>11241</v>
      </c>
      <c r="B1814" s="117" t="s">
        <v>11242</v>
      </c>
      <c r="C1814" s="117" t="s">
        <v>131</v>
      </c>
      <c r="D1814" s="117">
        <v>2</v>
      </c>
      <c r="E1814" s="117">
        <v>20</v>
      </c>
      <c r="F1814" s="117">
        <v>7.55</v>
      </c>
      <c r="G1814" s="117">
        <v>8.6300000000000008</v>
      </c>
    </row>
    <row r="1815" spans="1:7" x14ac:dyDescent="0.35">
      <c r="A1815" s="117" t="s">
        <v>11243</v>
      </c>
      <c r="B1815" s="117" t="s">
        <v>11244</v>
      </c>
      <c r="C1815" s="117" t="s">
        <v>131</v>
      </c>
      <c r="D1815" s="117">
        <v>1</v>
      </c>
      <c r="E1815" s="117">
        <v>20</v>
      </c>
      <c r="F1815" s="117">
        <v>7.55</v>
      </c>
      <c r="G1815" s="117">
        <v>8.6300000000000008</v>
      </c>
    </row>
    <row r="1816" spans="1:7" x14ac:dyDescent="0.35">
      <c r="A1816" s="117" t="s">
        <v>11245</v>
      </c>
      <c r="B1816" s="117" t="s">
        <v>11246</v>
      </c>
      <c r="C1816" s="117" t="s">
        <v>131</v>
      </c>
      <c r="D1816" s="117">
        <v>3</v>
      </c>
      <c r="E1816" s="117">
        <v>20</v>
      </c>
      <c r="F1816" s="117">
        <v>7.55</v>
      </c>
      <c r="G1816" s="117">
        <v>8.6300000000000008</v>
      </c>
    </row>
    <row r="1817" spans="1:7" x14ac:dyDescent="0.35">
      <c r="A1817" s="117" t="s">
        <v>11247</v>
      </c>
      <c r="B1817" s="117" t="s">
        <v>11248</v>
      </c>
      <c r="C1817" s="117" t="s">
        <v>131</v>
      </c>
      <c r="D1817" s="117">
        <v>2</v>
      </c>
      <c r="E1817" s="117">
        <v>30</v>
      </c>
      <c r="F1817" s="117">
        <v>7.55</v>
      </c>
      <c r="G1817" s="117">
        <v>8.6300000000000008</v>
      </c>
    </row>
    <row r="1818" spans="1:7" x14ac:dyDescent="0.35">
      <c r="A1818" s="117" t="s">
        <v>11249</v>
      </c>
      <c r="B1818" s="117" t="s">
        <v>11250</v>
      </c>
      <c r="C1818" s="117" t="s">
        <v>131</v>
      </c>
      <c r="D1818" s="117">
        <v>2</v>
      </c>
      <c r="E1818" s="117">
        <v>20</v>
      </c>
      <c r="F1818" s="117">
        <v>7.55</v>
      </c>
      <c r="G1818" s="117">
        <v>8.6300000000000008</v>
      </c>
    </row>
    <row r="1819" spans="1:7" x14ac:dyDescent="0.35">
      <c r="A1819" s="117" t="s">
        <v>11251</v>
      </c>
      <c r="B1819" s="117" t="s">
        <v>11252</v>
      </c>
      <c r="C1819" s="117" t="s">
        <v>131</v>
      </c>
      <c r="D1819" s="117">
        <v>2</v>
      </c>
      <c r="E1819" s="117">
        <v>20</v>
      </c>
      <c r="F1819" s="117">
        <v>7.55</v>
      </c>
      <c r="G1819" s="117">
        <v>8.6300000000000008</v>
      </c>
    </row>
    <row r="1820" spans="1:7" x14ac:dyDescent="0.35">
      <c r="A1820" s="117" t="s">
        <v>11253</v>
      </c>
      <c r="B1820" s="117" t="s">
        <v>11254</v>
      </c>
      <c r="C1820" s="117" t="s">
        <v>131</v>
      </c>
      <c r="D1820" s="117">
        <v>3</v>
      </c>
      <c r="E1820" s="117">
        <v>15</v>
      </c>
      <c r="F1820" s="117">
        <v>7.55</v>
      </c>
      <c r="G1820" s="117">
        <v>8.6300000000000008</v>
      </c>
    </row>
    <row r="1821" spans="1:7" x14ac:dyDescent="0.35">
      <c r="A1821" s="117" t="s">
        <v>11255</v>
      </c>
      <c r="B1821" s="117" t="s">
        <v>11256</v>
      </c>
      <c r="C1821" s="117" t="s">
        <v>131</v>
      </c>
      <c r="D1821" s="117">
        <v>3</v>
      </c>
      <c r="E1821" s="117">
        <v>25</v>
      </c>
      <c r="F1821" s="117">
        <v>7.55</v>
      </c>
      <c r="G1821" s="117">
        <v>8.6300000000000008</v>
      </c>
    </row>
    <row r="1822" spans="1:7" x14ac:dyDescent="0.35">
      <c r="A1822" s="117" t="s">
        <v>11257</v>
      </c>
      <c r="B1822" s="117" t="s">
        <v>11258</v>
      </c>
      <c r="C1822" s="117" t="s">
        <v>131</v>
      </c>
      <c r="D1822" s="117">
        <v>2</v>
      </c>
      <c r="E1822" s="117">
        <v>30</v>
      </c>
      <c r="F1822" s="117">
        <v>7.55</v>
      </c>
      <c r="G1822" s="117">
        <v>8.6300000000000008</v>
      </c>
    </row>
    <row r="1823" spans="1:7" x14ac:dyDescent="0.35">
      <c r="A1823" s="117" t="s">
        <v>11259</v>
      </c>
      <c r="B1823" s="117" t="s">
        <v>11260</v>
      </c>
      <c r="C1823" s="117" t="s">
        <v>131</v>
      </c>
      <c r="D1823" s="117">
        <v>2</v>
      </c>
      <c r="E1823" s="117">
        <v>30</v>
      </c>
      <c r="F1823" s="117">
        <v>7.55</v>
      </c>
      <c r="G1823" s="117">
        <v>8.6300000000000008</v>
      </c>
    </row>
    <row r="1824" spans="1:7" x14ac:dyDescent="0.35">
      <c r="A1824" s="117" t="s">
        <v>11261</v>
      </c>
      <c r="B1824" s="117" t="s">
        <v>11262</v>
      </c>
      <c r="C1824" s="117" t="s">
        <v>131</v>
      </c>
      <c r="D1824" s="117">
        <v>3</v>
      </c>
      <c r="E1824" s="117">
        <v>15</v>
      </c>
      <c r="F1824" s="117">
        <v>7.55</v>
      </c>
      <c r="G1824" s="117">
        <v>8.6300000000000008</v>
      </c>
    </row>
    <row r="1825" spans="1:7" x14ac:dyDescent="0.35">
      <c r="A1825" s="117" t="s">
        <v>11263</v>
      </c>
      <c r="B1825" s="117" t="s">
        <v>11264</v>
      </c>
      <c r="C1825" s="117" t="s">
        <v>131</v>
      </c>
      <c r="D1825" s="117">
        <v>2</v>
      </c>
      <c r="E1825" s="117">
        <v>16</v>
      </c>
      <c r="F1825" s="117">
        <v>7.55</v>
      </c>
      <c r="G1825" s="117">
        <v>8.6300000000000008</v>
      </c>
    </row>
    <row r="1826" spans="1:7" x14ac:dyDescent="0.35">
      <c r="A1826" s="117" t="s">
        <v>11265</v>
      </c>
      <c r="B1826" s="117" t="s">
        <v>11266</v>
      </c>
      <c r="C1826" s="117" t="s">
        <v>131</v>
      </c>
      <c r="D1826" s="117">
        <v>3</v>
      </c>
      <c r="E1826" s="117">
        <v>20</v>
      </c>
      <c r="F1826" s="117">
        <v>7.55</v>
      </c>
      <c r="G1826" s="117">
        <v>8.6300000000000008</v>
      </c>
    </row>
    <row r="1827" spans="1:7" x14ac:dyDescent="0.35">
      <c r="A1827" s="117" t="s">
        <v>11267</v>
      </c>
      <c r="B1827" s="117" t="s">
        <v>11268</v>
      </c>
      <c r="C1827" s="117" t="s">
        <v>131</v>
      </c>
      <c r="D1827" s="117">
        <v>2</v>
      </c>
      <c r="E1827" s="117">
        <v>20</v>
      </c>
      <c r="F1827" s="117">
        <v>7.55</v>
      </c>
      <c r="G1827" s="117">
        <v>8.6300000000000008</v>
      </c>
    </row>
    <row r="1828" spans="1:7" x14ac:dyDescent="0.35">
      <c r="A1828" s="117" t="s">
        <v>11269</v>
      </c>
      <c r="B1828" s="117" t="s">
        <v>11270</v>
      </c>
      <c r="C1828" s="117" t="s">
        <v>131</v>
      </c>
      <c r="D1828" s="117">
        <v>3</v>
      </c>
      <c r="E1828" s="117">
        <v>40</v>
      </c>
      <c r="F1828" s="117">
        <v>7.55</v>
      </c>
      <c r="G1828" s="117">
        <v>8.6300000000000008</v>
      </c>
    </row>
    <row r="1829" spans="1:7" x14ac:dyDescent="0.35">
      <c r="A1829" s="117" t="s">
        <v>11271</v>
      </c>
      <c r="B1829" s="117" t="s">
        <v>11272</v>
      </c>
      <c r="C1829" s="117" t="s">
        <v>131</v>
      </c>
      <c r="D1829" s="117">
        <v>1</v>
      </c>
      <c r="E1829" s="117">
        <v>12</v>
      </c>
      <c r="F1829" s="117">
        <v>7.55</v>
      </c>
      <c r="G1829" s="117">
        <v>8.6300000000000008</v>
      </c>
    </row>
    <row r="1830" spans="1:7" x14ac:dyDescent="0.35">
      <c r="A1830" s="117" t="s">
        <v>11273</v>
      </c>
      <c r="B1830" s="117" t="s">
        <v>11274</v>
      </c>
      <c r="C1830" s="117" t="s">
        <v>131</v>
      </c>
      <c r="D1830" s="117">
        <v>1</v>
      </c>
      <c r="E1830" s="117">
        <v>20</v>
      </c>
      <c r="F1830" s="117">
        <v>7.55</v>
      </c>
      <c r="G1830" s="117">
        <v>8.6300000000000008</v>
      </c>
    </row>
    <row r="1831" spans="1:7" x14ac:dyDescent="0.35">
      <c r="A1831" s="117" t="s">
        <v>11275</v>
      </c>
      <c r="B1831" s="117" t="s">
        <v>11276</v>
      </c>
      <c r="C1831" s="117" t="s">
        <v>131</v>
      </c>
      <c r="D1831" s="117">
        <v>2</v>
      </c>
      <c r="E1831" s="117">
        <v>15</v>
      </c>
      <c r="F1831" s="117">
        <v>7.55</v>
      </c>
      <c r="G1831" s="117">
        <v>8.6300000000000008</v>
      </c>
    </row>
    <row r="1832" spans="1:7" x14ac:dyDescent="0.35">
      <c r="A1832" s="117" t="s">
        <v>11277</v>
      </c>
      <c r="B1832" s="117" t="s">
        <v>11278</v>
      </c>
      <c r="C1832" s="117" t="s">
        <v>131</v>
      </c>
      <c r="D1832" s="117">
        <v>3</v>
      </c>
      <c r="E1832" s="117">
        <v>30</v>
      </c>
      <c r="F1832" s="117">
        <v>7.55</v>
      </c>
      <c r="G1832" s="117">
        <v>8.6300000000000008</v>
      </c>
    </row>
    <row r="1833" spans="1:7" x14ac:dyDescent="0.35">
      <c r="A1833" s="117" t="s">
        <v>11279</v>
      </c>
      <c r="B1833" s="117" t="s">
        <v>11280</v>
      </c>
      <c r="C1833" s="117" t="s">
        <v>131</v>
      </c>
      <c r="D1833" s="117">
        <v>2</v>
      </c>
      <c r="E1833" s="117">
        <v>15</v>
      </c>
      <c r="F1833" s="117">
        <v>7.55</v>
      </c>
      <c r="G1833" s="117">
        <v>8.6300000000000008</v>
      </c>
    </row>
    <row r="1834" spans="1:7" x14ac:dyDescent="0.35">
      <c r="A1834" s="117" t="s">
        <v>11281</v>
      </c>
      <c r="B1834" s="117" t="s">
        <v>11282</v>
      </c>
      <c r="C1834" s="117" t="s">
        <v>131</v>
      </c>
      <c r="D1834" s="117">
        <v>1</v>
      </c>
      <c r="E1834" s="117">
        <v>30</v>
      </c>
      <c r="F1834" s="117">
        <v>7.55</v>
      </c>
      <c r="G1834" s="117">
        <v>8.6300000000000008</v>
      </c>
    </row>
    <row r="1835" spans="1:7" x14ac:dyDescent="0.35">
      <c r="A1835" s="117" t="s">
        <v>11283</v>
      </c>
      <c r="B1835" s="117" t="s">
        <v>11284</v>
      </c>
      <c r="C1835" s="117" t="s">
        <v>131</v>
      </c>
      <c r="D1835" s="117">
        <v>2</v>
      </c>
      <c r="E1835" s="117">
        <v>30</v>
      </c>
      <c r="F1835" s="117">
        <v>7.55</v>
      </c>
      <c r="G1835" s="117">
        <v>8.6300000000000008</v>
      </c>
    </row>
    <row r="1836" spans="1:7" x14ac:dyDescent="0.35">
      <c r="A1836" s="117" t="s">
        <v>11285</v>
      </c>
      <c r="B1836" s="117" t="s">
        <v>11286</v>
      </c>
      <c r="C1836" s="117" t="s">
        <v>131</v>
      </c>
      <c r="D1836" s="117">
        <v>2</v>
      </c>
      <c r="E1836" s="117">
        <v>30</v>
      </c>
      <c r="F1836" s="117">
        <v>7.55</v>
      </c>
      <c r="G1836" s="117">
        <v>8.6300000000000008</v>
      </c>
    </row>
    <row r="1837" spans="1:7" x14ac:dyDescent="0.35">
      <c r="A1837" s="117" t="s">
        <v>11287</v>
      </c>
      <c r="B1837" s="117" t="s">
        <v>11288</v>
      </c>
      <c r="C1837" s="117" t="s">
        <v>131</v>
      </c>
      <c r="D1837" s="117">
        <v>2</v>
      </c>
      <c r="E1837" s="117">
        <v>20</v>
      </c>
      <c r="F1837" s="117">
        <v>7.55</v>
      </c>
      <c r="G1837" s="117">
        <v>8.6300000000000008</v>
      </c>
    </row>
    <row r="1838" spans="1:7" x14ac:dyDescent="0.35">
      <c r="A1838" s="117" t="s">
        <v>11289</v>
      </c>
      <c r="B1838" s="117" t="s">
        <v>11290</v>
      </c>
      <c r="C1838" s="117" t="s">
        <v>131</v>
      </c>
      <c r="D1838" s="117">
        <v>2</v>
      </c>
      <c r="E1838" s="117">
        <v>20</v>
      </c>
      <c r="F1838" s="117">
        <v>7.55</v>
      </c>
      <c r="G1838" s="117">
        <v>8.6300000000000008</v>
      </c>
    </row>
    <row r="1839" spans="1:7" x14ac:dyDescent="0.35">
      <c r="A1839" s="117" t="s">
        <v>11291</v>
      </c>
      <c r="B1839" s="117" t="s">
        <v>11292</v>
      </c>
      <c r="C1839" s="117" t="s">
        <v>131</v>
      </c>
      <c r="D1839" s="117">
        <v>2</v>
      </c>
      <c r="E1839" s="117">
        <v>35</v>
      </c>
      <c r="F1839" s="117">
        <v>7.55</v>
      </c>
      <c r="G1839" s="117">
        <v>8.6300000000000008</v>
      </c>
    </row>
    <row r="1840" spans="1:7" x14ac:dyDescent="0.35">
      <c r="A1840" s="117" t="s">
        <v>11295</v>
      </c>
      <c r="B1840" s="117" t="s">
        <v>11296</v>
      </c>
      <c r="C1840" s="117" t="s">
        <v>131</v>
      </c>
      <c r="D1840" s="117">
        <v>2</v>
      </c>
      <c r="E1840" s="117">
        <v>30</v>
      </c>
      <c r="F1840" s="117">
        <v>7.55</v>
      </c>
      <c r="G1840" s="117">
        <v>8.6300000000000008</v>
      </c>
    </row>
    <row r="1841" spans="1:7" x14ac:dyDescent="0.35">
      <c r="A1841" s="117" t="s">
        <v>11297</v>
      </c>
      <c r="B1841" s="117" t="s">
        <v>11298</v>
      </c>
      <c r="C1841" s="117" t="s">
        <v>131</v>
      </c>
      <c r="D1841" s="117">
        <v>1</v>
      </c>
      <c r="E1841" s="117">
        <v>30</v>
      </c>
      <c r="F1841" s="117">
        <v>7.55</v>
      </c>
      <c r="G1841" s="117">
        <v>8.6300000000000008</v>
      </c>
    </row>
    <row r="1842" spans="1:7" x14ac:dyDescent="0.35">
      <c r="A1842" s="117" t="s">
        <v>11299</v>
      </c>
      <c r="B1842" s="117" t="s">
        <v>11300</v>
      </c>
      <c r="C1842" s="117" t="s">
        <v>131</v>
      </c>
      <c r="D1842" s="117">
        <v>3</v>
      </c>
      <c r="E1842" s="117">
        <v>80</v>
      </c>
      <c r="F1842" s="117">
        <v>7.55</v>
      </c>
      <c r="G1842" s="117">
        <v>8.6300000000000008</v>
      </c>
    </row>
    <row r="1843" spans="1:7" x14ac:dyDescent="0.35">
      <c r="A1843" s="117" t="s">
        <v>11301</v>
      </c>
      <c r="B1843" s="117" t="s">
        <v>11302</v>
      </c>
      <c r="C1843" s="117" t="s">
        <v>131</v>
      </c>
      <c r="D1843" s="117">
        <v>2</v>
      </c>
      <c r="E1843" s="117">
        <v>30</v>
      </c>
      <c r="F1843" s="117">
        <v>7.55</v>
      </c>
      <c r="G1843" s="117">
        <v>8.6300000000000008</v>
      </c>
    </row>
    <row r="1844" spans="1:7" x14ac:dyDescent="0.35">
      <c r="A1844" s="117" t="s">
        <v>11303</v>
      </c>
      <c r="B1844" s="117" t="s">
        <v>11304</v>
      </c>
      <c r="C1844" s="117" t="s">
        <v>131</v>
      </c>
      <c r="D1844" s="117">
        <v>3</v>
      </c>
      <c r="E1844" s="117">
        <v>35</v>
      </c>
      <c r="F1844" s="117">
        <v>7.55</v>
      </c>
      <c r="G1844" s="117">
        <v>8.6300000000000008</v>
      </c>
    </row>
    <row r="1845" spans="1:7" x14ac:dyDescent="0.35">
      <c r="A1845" s="117" t="s">
        <v>11305</v>
      </c>
      <c r="B1845" s="117" t="s">
        <v>11306</v>
      </c>
      <c r="C1845" s="117" t="s">
        <v>131</v>
      </c>
      <c r="D1845" s="117">
        <v>4</v>
      </c>
      <c r="E1845" s="117">
        <v>20</v>
      </c>
      <c r="F1845" s="117">
        <v>7.55</v>
      </c>
      <c r="G1845" s="117">
        <v>8.6300000000000008</v>
      </c>
    </row>
    <row r="1846" spans="1:7" x14ac:dyDescent="0.35">
      <c r="A1846" s="117" t="s">
        <v>11339</v>
      </c>
      <c r="B1846" s="117" t="s">
        <v>11340</v>
      </c>
      <c r="C1846" s="117" t="s">
        <v>131</v>
      </c>
      <c r="D1846" s="117">
        <v>2</v>
      </c>
      <c r="E1846" s="117">
        <v>60</v>
      </c>
      <c r="F1846" s="117">
        <v>7.55</v>
      </c>
      <c r="G1846" s="117">
        <v>8.6300000000000008</v>
      </c>
    </row>
    <row r="1847" spans="1:7" x14ac:dyDescent="0.35">
      <c r="A1847" s="117" t="s">
        <v>11341</v>
      </c>
      <c r="B1847" s="117" t="s">
        <v>11342</v>
      </c>
      <c r="C1847" s="117" t="s">
        <v>131</v>
      </c>
      <c r="D1847" s="117">
        <v>3</v>
      </c>
      <c r="E1847" s="117">
        <v>60</v>
      </c>
      <c r="F1847" s="117">
        <v>7.55</v>
      </c>
      <c r="G1847" s="117">
        <v>8.6300000000000008</v>
      </c>
    </row>
    <row r="1848" spans="1:7" x14ac:dyDescent="0.35">
      <c r="A1848" s="117" t="s">
        <v>11343</v>
      </c>
      <c r="B1848" s="117" t="s">
        <v>11344</v>
      </c>
      <c r="C1848" s="117" t="s">
        <v>131</v>
      </c>
      <c r="D1848" s="117">
        <v>2</v>
      </c>
      <c r="E1848" s="117">
        <v>50</v>
      </c>
      <c r="F1848" s="117">
        <v>7.55</v>
      </c>
      <c r="G1848" s="117">
        <v>8.6300000000000008</v>
      </c>
    </row>
    <row r="1849" spans="1:7" x14ac:dyDescent="0.35">
      <c r="A1849" s="117" t="s">
        <v>11345</v>
      </c>
      <c r="B1849" s="117" t="s">
        <v>11346</v>
      </c>
      <c r="C1849" s="117" t="s">
        <v>131</v>
      </c>
      <c r="D1849" s="117">
        <v>2</v>
      </c>
      <c r="E1849" s="117">
        <v>80</v>
      </c>
      <c r="F1849" s="117">
        <v>7.55</v>
      </c>
      <c r="G1849" s="117">
        <v>8.6300000000000008</v>
      </c>
    </row>
    <row r="1850" spans="1:7" x14ac:dyDescent="0.35">
      <c r="A1850" s="117" t="s">
        <v>11347</v>
      </c>
      <c r="B1850" s="117" t="s">
        <v>11348</v>
      </c>
      <c r="C1850" s="117" t="s">
        <v>131</v>
      </c>
      <c r="D1850" s="117">
        <v>2</v>
      </c>
      <c r="E1850" s="117">
        <v>25</v>
      </c>
      <c r="F1850" s="117">
        <v>7.55</v>
      </c>
      <c r="G1850" s="117">
        <v>8.6300000000000008</v>
      </c>
    </row>
    <row r="1851" spans="1:7" x14ac:dyDescent="0.35">
      <c r="A1851" s="117" t="s">
        <v>11349</v>
      </c>
      <c r="B1851" s="117" t="s">
        <v>11350</v>
      </c>
      <c r="C1851" s="117" t="s">
        <v>131</v>
      </c>
      <c r="D1851" s="117">
        <v>2</v>
      </c>
      <c r="E1851" s="117">
        <v>50</v>
      </c>
      <c r="F1851" s="117">
        <v>7.55</v>
      </c>
      <c r="G1851" s="117">
        <v>8.6300000000000008</v>
      </c>
    </row>
    <row r="1852" spans="1:7" x14ac:dyDescent="0.35">
      <c r="A1852" s="117" t="s">
        <v>11351</v>
      </c>
      <c r="B1852" s="117" t="s">
        <v>11352</v>
      </c>
      <c r="C1852" s="117" t="s">
        <v>131</v>
      </c>
      <c r="D1852" s="117">
        <v>3</v>
      </c>
      <c r="E1852" s="117">
        <v>30</v>
      </c>
      <c r="F1852" s="117">
        <v>7.55</v>
      </c>
      <c r="G1852" s="117">
        <v>8.6300000000000008</v>
      </c>
    </row>
    <row r="1853" spans="1:7" x14ac:dyDescent="0.35">
      <c r="A1853" s="117" t="s">
        <v>11353</v>
      </c>
      <c r="B1853" s="117" t="s">
        <v>11354</v>
      </c>
      <c r="C1853" s="117" t="s">
        <v>131</v>
      </c>
      <c r="D1853" s="117">
        <v>3</v>
      </c>
      <c r="E1853" s="117">
        <v>25</v>
      </c>
      <c r="F1853" s="117">
        <v>7.55</v>
      </c>
      <c r="G1853" s="117">
        <v>8.6300000000000008</v>
      </c>
    </row>
    <row r="1854" spans="1:7" x14ac:dyDescent="0.35">
      <c r="A1854" s="117" t="s">
        <v>11355</v>
      </c>
      <c r="B1854" s="117" t="s">
        <v>11356</v>
      </c>
      <c r="C1854" s="117" t="s">
        <v>131</v>
      </c>
      <c r="D1854" s="117">
        <v>2</v>
      </c>
      <c r="E1854" s="117">
        <v>30</v>
      </c>
      <c r="F1854" s="117">
        <v>7.55</v>
      </c>
      <c r="G1854" s="117">
        <v>8.6300000000000008</v>
      </c>
    </row>
    <row r="1855" spans="1:7" x14ac:dyDescent="0.35">
      <c r="A1855" s="117" t="s">
        <v>11357</v>
      </c>
      <c r="B1855" s="117" t="s">
        <v>11358</v>
      </c>
      <c r="C1855" s="117" t="s">
        <v>131</v>
      </c>
      <c r="D1855" s="117">
        <v>2</v>
      </c>
      <c r="E1855" s="117">
        <v>30</v>
      </c>
      <c r="F1855" s="117">
        <v>7.55</v>
      </c>
      <c r="G1855" s="117">
        <v>8.6300000000000008</v>
      </c>
    </row>
    <row r="1856" spans="1:7" x14ac:dyDescent="0.35">
      <c r="A1856" s="117" t="s">
        <v>11359</v>
      </c>
      <c r="B1856" s="117" t="s">
        <v>11360</v>
      </c>
      <c r="C1856" s="117" t="s">
        <v>131</v>
      </c>
      <c r="D1856" s="117">
        <v>2</v>
      </c>
      <c r="E1856" s="117">
        <v>30</v>
      </c>
      <c r="F1856" s="117">
        <v>7.55</v>
      </c>
      <c r="G1856" s="117">
        <v>8.6300000000000008</v>
      </c>
    </row>
    <row r="1857" spans="1:7" x14ac:dyDescent="0.35">
      <c r="A1857" s="117" t="s">
        <v>11361</v>
      </c>
      <c r="B1857" s="117" t="s">
        <v>11362</v>
      </c>
      <c r="C1857" s="117" t="s">
        <v>131</v>
      </c>
      <c r="D1857" s="117">
        <v>2</v>
      </c>
      <c r="E1857" s="117">
        <v>60</v>
      </c>
      <c r="F1857" s="117">
        <v>7.55</v>
      </c>
      <c r="G1857" s="117">
        <v>8.6300000000000008</v>
      </c>
    </row>
    <row r="1858" spans="1:7" x14ac:dyDescent="0.35">
      <c r="A1858" s="117" t="s">
        <v>11363</v>
      </c>
      <c r="B1858" s="117" t="s">
        <v>11364</v>
      </c>
      <c r="C1858" s="117" t="s">
        <v>131</v>
      </c>
      <c r="D1858" s="117">
        <v>2</v>
      </c>
      <c r="E1858" s="117">
        <v>50</v>
      </c>
      <c r="F1858" s="117">
        <v>7.55</v>
      </c>
      <c r="G1858" s="117">
        <v>8.6300000000000008</v>
      </c>
    </row>
    <row r="1859" spans="1:7" x14ac:dyDescent="0.35">
      <c r="A1859" s="117" t="s">
        <v>11367</v>
      </c>
      <c r="B1859" s="117" t="s">
        <v>11368</v>
      </c>
      <c r="C1859" s="117" t="s">
        <v>131</v>
      </c>
      <c r="D1859" s="117">
        <v>3</v>
      </c>
      <c r="E1859" s="117">
        <v>60</v>
      </c>
      <c r="F1859" s="117">
        <v>7.55</v>
      </c>
      <c r="G1859" s="117">
        <v>8.6300000000000008</v>
      </c>
    </row>
    <row r="1860" spans="1:7" x14ac:dyDescent="0.35">
      <c r="A1860" s="117" t="s">
        <v>11369</v>
      </c>
      <c r="B1860" s="117" t="s">
        <v>11370</v>
      </c>
      <c r="C1860" s="117" t="s">
        <v>131</v>
      </c>
      <c r="D1860" s="117">
        <v>2</v>
      </c>
      <c r="E1860" s="117">
        <v>40</v>
      </c>
      <c r="F1860" s="117">
        <v>7.55</v>
      </c>
      <c r="G1860" s="117">
        <v>8.6300000000000008</v>
      </c>
    </row>
    <row r="1861" spans="1:7" x14ac:dyDescent="0.35">
      <c r="A1861" s="117" t="s">
        <v>11371</v>
      </c>
      <c r="B1861" s="117" t="s">
        <v>11372</v>
      </c>
      <c r="C1861" s="117" t="s">
        <v>131</v>
      </c>
      <c r="D1861" s="117">
        <v>3</v>
      </c>
      <c r="E1861" s="117">
        <v>30</v>
      </c>
      <c r="F1861" s="117">
        <v>7.55</v>
      </c>
      <c r="G1861" s="117">
        <v>8.6300000000000008</v>
      </c>
    </row>
    <row r="1862" spans="1:7" x14ac:dyDescent="0.35">
      <c r="A1862" s="117" t="s">
        <v>11373</v>
      </c>
      <c r="B1862" s="117" t="s">
        <v>11374</v>
      </c>
      <c r="C1862" s="117" t="s">
        <v>131</v>
      </c>
      <c r="D1862" s="117">
        <v>3</v>
      </c>
      <c r="E1862" s="117">
        <v>30</v>
      </c>
      <c r="F1862" s="117">
        <v>7.55</v>
      </c>
      <c r="G1862" s="117">
        <v>8.6300000000000008</v>
      </c>
    </row>
    <row r="1863" spans="1:7" x14ac:dyDescent="0.35">
      <c r="A1863" s="117" t="s">
        <v>11375</v>
      </c>
      <c r="B1863" s="117" t="s">
        <v>11376</v>
      </c>
      <c r="C1863" s="117" t="s">
        <v>131</v>
      </c>
      <c r="D1863" s="117">
        <v>3</v>
      </c>
      <c r="E1863" s="117">
        <v>20</v>
      </c>
      <c r="F1863" s="117">
        <v>7.55</v>
      </c>
      <c r="G1863" s="117">
        <v>8.6300000000000008</v>
      </c>
    </row>
    <row r="1864" spans="1:7" x14ac:dyDescent="0.35">
      <c r="A1864" s="117" t="s">
        <v>11379</v>
      </c>
      <c r="B1864" s="117" t="s">
        <v>11380</v>
      </c>
      <c r="C1864" s="117" t="s">
        <v>131</v>
      </c>
      <c r="D1864" s="117">
        <v>1</v>
      </c>
      <c r="E1864" s="117">
        <v>60</v>
      </c>
      <c r="F1864" s="117">
        <v>7.55</v>
      </c>
      <c r="G1864" s="117">
        <v>8.6300000000000008</v>
      </c>
    </row>
    <row r="1865" spans="1:7" x14ac:dyDescent="0.35">
      <c r="A1865" s="117" t="s">
        <v>11381</v>
      </c>
      <c r="B1865" s="117" t="s">
        <v>11382</v>
      </c>
      <c r="C1865" s="117" t="s">
        <v>131</v>
      </c>
      <c r="D1865" s="117">
        <v>1</v>
      </c>
      <c r="E1865" s="117">
        <v>40</v>
      </c>
      <c r="F1865" s="117">
        <v>7.55</v>
      </c>
      <c r="G1865" s="117">
        <v>8.6300000000000008</v>
      </c>
    </row>
    <row r="1866" spans="1:7" x14ac:dyDescent="0.35">
      <c r="A1866" s="117" t="s">
        <v>11385</v>
      </c>
      <c r="B1866" s="117" t="s">
        <v>11386</v>
      </c>
      <c r="C1866" s="117" t="s">
        <v>131</v>
      </c>
      <c r="D1866" s="117">
        <v>1</v>
      </c>
      <c r="E1866" s="117">
        <v>20</v>
      </c>
      <c r="F1866" s="117">
        <v>7.55</v>
      </c>
      <c r="G1866" s="117">
        <v>8.6300000000000008</v>
      </c>
    </row>
    <row r="1867" spans="1:7" x14ac:dyDescent="0.35">
      <c r="A1867" s="117" t="s">
        <v>11387</v>
      </c>
      <c r="B1867" s="117" t="s">
        <v>11388</v>
      </c>
      <c r="C1867" s="117" t="s">
        <v>131</v>
      </c>
      <c r="D1867" s="117">
        <v>3</v>
      </c>
      <c r="E1867" s="117">
        <v>30</v>
      </c>
      <c r="F1867" s="117">
        <v>7.55</v>
      </c>
      <c r="G1867" s="117">
        <v>8.6300000000000008</v>
      </c>
    </row>
    <row r="1868" spans="1:7" x14ac:dyDescent="0.35">
      <c r="A1868" s="117" t="s">
        <v>11389</v>
      </c>
      <c r="B1868" s="117" t="s">
        <v>11390</v>
      </c>
      <c r="C1868" s="117" t="s">
        <v>131</v>
      </c>
      <c r="D1868" s="117">
        <v>2</v>
      </c>
      <c r="E1868" s="117">
        <v>10</v>
      </c>
      <c r="F1868" s="117">
        <v>7.55</v>
      </c>
      <c r="G1868" s="117">
        <v>8.6300000000000008</v>
      </c>
    </row>
    <row r="1869" spans="1:7" x14ac:dyDescent="0.35">
      <c r="A1869" s="117" t="s">
        <v>11391</v>
      </c>
      <c r="B1869" s="117" t="s">
        <v>11392</v>
      </c>
      <c r="C1869" s="117" t="s">
        <v>131</v>
      </c>
      <c r="D1869" s="117">
        <v>2</v>
      </c>
      <c r="E1869" s="117">
        <v>10</v>
      </c>
      <c r="F1869" s="117">
        <v>7.55</v>
      </c>
      <c r="G1869" s="117">
        <v>8.6300000000000008</v>
      </c>
    </row>
    <row r="1870" spans="1:7" x14ac:dyDescent="0.35">
      <c r="A1870" s="117" t="s">
        <v>11393</v>
      </c>
      <c r="B1870" s="117" t="s">
        <v>11394</v>
      </c>
      <c r="C1870" s="117" t="s">
        <v>131</v>
      </c>
      <c r="D1870" s="117">
        <v>2</v>
      </c>
      <c r="E1870" s="117">
        <v>30</v>
      </c>
      <c r="F1870" s="117">
        <v>7.55</v>
      </c>
      <c r="G1870" s="117">
        <v>8.6300000000000008</v>
      </c>
    </row>
    <row r="1871" spans="1:7" x14ac:dyDescent="0.35">
      <c r="A1871" s="117" t="s">
        <v>11395</v>
      </c>
      <c r="B1871" s="117" t="s">
        <v>11396</v>
      </c>
      <c r="C1871" s="117" t="s">
        <v>131</v>
      </c>
      <c r="D1871" s="117">
        <v>2</v>
      </c>
      <c r="E1871" s="117">
        <v>20</v>
      </c>
      <c r="F1871" s="117">
        <v>7.55</v>
      </c>
      <c r="G1871" s="117">
        <v>8.6300000000000008</v>
      </c>
    </row>
    <row r="1872" spans="1:7" x14ac:dyDescent="0.35">
      <c r="A1872" s="117" t="s">
        <v>11397</v>
      </c>
      <c r="B1872" s="117" t="s">
        <v>11398</v>
      </c>
      <c r="C1872" s="117" t="s">
        <v>131</v>
      </c>
      <c r="D1872" s="117">
        <v>2</v>
      </c>
      <c r="E1872" s="117">
        <v>20</v>
      </c>
      <c r="F1872" s="117">
        <v>7.55</v>
      </c>
      <c r="G1872" s="117">
        <v>8.6300000000000008</v>
      </c>
    </row>
    <row r="1873" spans="1:7" x14ac:dyDescent="0.35">
      <c r="A1873" s="117" t="s">
        <v>11399</v>
      </c>
      <c r="B1873" s="117" t="s">
        <v>11400</v>
      </c>
      <c r="C1873" s="117" t="s">
        <v>131</v>
      </c>
      <c r="D1873" s="117">
        <v>1</v>
      </c>
      <c r="E1873" s="117">
        <v>30</v>
      </c>
      <c r="F1873" s="117">
        <v>7.55</v>
      </c>
      <c r="G1873" s="117">
        <v>8.6300000000000008</v>
      </c>
    </row>
    <row r="1874" spans="1:7" x14ac:dyDescent="0.35">
      <c r="A1874" s="117" t="s">
        <v>11401</v>
      </c>
      <c r="B1874" s="117" t="s">
        <v>11402</v>
      </c>
      <c r="C1874" s="117" t="s">
        <v>131</v>
      </c>
      <c r="D1874" s="117">
        <v>3</v>
      </c>
      <c r="E1874" s="117">
        <v>24</v>
      </c>
      <c r="F1874" s="117">
        <v>7.55</v>
      </c>
      <c r="G1874" s="117">
        <v>8.6300000000000008</v>
      </c>
    </row>
    <row r="1875" spans="1:7" x14ac:dyDescent="0.35">
      <c r="A1875" s="117" t="s">
        <v>11403</v>
      </c>
      <c r="B1875" s="117" t="s">
        <v>11404</v>
      </c>
      <c r="C1875" s="117" t="s">
        <v>131</v>
      </c>
      <c r="D1875" s="117">
        <v>2</v>
      </c>
      <c r="E1875" s="117">
        <v>40</v>
      </c>
      <c r="F1875" s="117">
        <v>7.55</v>
      </c>
      <c r="G1875" s="117">
        <v>8.6300000000000008</v>
      </c>
    </row>
    <row r="1876" spans="1:7" x14ac:dyDescent="0.35">
      <c r="A1876" s="117" t="s">
        <v>11405</v>
      </c>
      <c r="B1876" s="117" t="s">
        <v>11406</v>
      </c>
      <c r="C1876" s="117" t="s">
        <v>131</v>
      </c>
      <c r="D1876" s="117">
        <v>1</v>
      </c>
      <c r="E1876" s="117">
        <v>20</v>
      </c>
      <c r="F1876" s="117">
        <v>7.55</v>
      </c>
      <c r="G1876" s="117">
        <v>8.6300000000000008</v>
      </c>
    </row>
    <row r="1877" spans="1:7" x14ac:dyDescent="0.35">
      <c r="A1877" s="117" t="s">
        <v>11407</v>
      </c>
      <c r="B1877" s="117" t="s">
        <v>11408</v>
      </c>
      <c r="C1877" s="117" t="s">
        <v>131</v>
      </c>
      <c r="D1877" s="117">
        <v>2</v>
      </c>
      <c r="E1877" s="117">
        <v>30</v>
      </c>
      <c r="F1877" s="117">
        <v>7.55</v>
      </c>
      <c r="G1877" s="117">
        <v>8.6300000000000008</v>
      </c>
    </row>
    <row r="1878" spans="1:7" x14ac:dyDescent="0.35">
      <c r="A1878" s="117" t="s">
        <v>11409</v>
      </c>
      <c r="B1878" s="117" t="s">
        <v>11410</v>
      </c>
      <c r="C1878" s="117" t="s">
        <v>131</v>
      </c>
      <c r="D1878" s="117">
        <v>2</v>
      </c>
      <c r="E1878" s="117">
        <v>20</v>
      </c>
      <c r="F1878" s="117">
        <v>7.55</v>
      </c>
      <c r="G1878" s="117">
        <v>8.6300000000000008</v>
      </c>
    </row>
    <row r="1879" spans="1:7" x14ac:dyDescent="0.35">
      <c r="A1879" s="117" t="s">
        <v>11411</v>
      </c>
      <c r="B1879" s="117" t="s">
        <v>11412</v>
      </c>
      <c r="C1879" s="117" t="s">
        <v>131</v>
      </c>
      <c r="D1879" s="117">
        <v>2</v>
      </c>
      <c r="E1879" s="117">
        <v>10</v>
      </c>
      <c r="F1879" s="117">
        <v>7.55</v>
      </c>
      <c r="G1879" s="117">
        <v>8.6300000000000008</v>
      </c>
    </row>
    <row r="1880" spans="1:7" x14ac:dyDescent="0.35">
      <c r="A1880" s="117" t="s">
        <v>11413</v>
      </c>
      <c r="B1880" s="117" t="s">
        <v>11414</v>
      </c>
      <c r="C1880" s="117" t="s">
        <v>131</v>
      </c>
      <c r="D1880" s="117">
        <v>2</v>
      </c>
      <c r="E1880" s="117">
        <v>20</v>
      </c>
      <c r="F1880" s="117">
        <v>7.55</v>
      </c>
      <c r="G1880" s="117">
        <v>8.6300000000000008</v>
      </c>
    </row>
    <row r="1881" spans="1:7" x14ac:dyDescent="0.35">
      <c r="A1881" s="117" t="s">
        <v>11415</v>
      </c>
      <c r="B1881" s="117" t="s">
        <v>11416</v>
      </c>
      <c r="C1881" s="117" t="s">
        <v>131</v>
      </c>
      <c r="D1881" s="117">
        <v>2</v>
      </c>
      <c r="E1881" s="117">
        <v>15</v>
      </c>
      <c r="F1881" s="117">
        <v>7.55</v>
      </c>
      <c r="G1881" s="117">
        <v>8.6300000000000008</v>
      </c>
    </row>
    <row r="1882" spans="1:7" x14ac:dyDescent="0.35">
      <c r="A1882" s="117" t="s">
        <v>11417</v>
      </c>
      <c r="B1882" s="117" t="s">
        <v>11418</v>
      </c>
      <c r="C1882" s="117" t="s">
        <v>131</v>
      </c>
      <c r="D1882" s="117">
        <v>2</v>
      </c>
      <c r="E1882" s="117">
        <v>30</v>
      </c>
      <c r="F1882" s="117">
        <v>7.55</v>
      </c>
      <c r="G1882" s="117">
        <v>8.6300000000000008</v>
      </c>
    </row>
    <row r="1883" spans="1:7" x14ac:dyDescent="0.35">
      <c r="A1883" s="117" t="s">
        <v>11419</v>
      </c>
      <c r="B1883" s="117" t="s">
        <v>11420</v>
      </c>
      <c r="C1883" s="117" t="s">
        <v>131</v>
      </c>
      <c r="D1883" s="117">
        <v>2</v>
      </c>
      <c r="E1883" s="117">
        <v>20</v>
      </c>
      <c r="F1883" s="117">
        <v>7.55</v>
      </c>
      <c r="G1883" s="117">
        <v>8.6300000000000008</v>
      </c>
    </row>
    <row r="1884" spans="1:7" x14ac:dyDescent="0.35">
      <c r="A1884" s="117" t="s">
        <v>11421</v>
      </c>
      <c r="B1884" s="117" t="s">
        <v>11422</v>
      </c>
      <c r="C1884" s="117" t="s">
        <v>131</v>
      </c>
      <c r="D1884" s="117">
        <v>2</v>
      </c>
      <c r="E1884" s="117">
        <v>20</v>
      </c>
      <c r="F1884" s="117">
        <v>7.55</v>
      </c>
      <c r="G1884" s="117">
        <v>8.6300000000000008</v>
      </c>
    </row>
    <row r="1885" spans="1:7" x14ac:dyDescent="0.35">
      <c r="A1885" s="117" t="s">
        <v>11423</v>
      </c>
      <c r="B1885" s="117" t="s">
        <v>11424</v>
      </c>
      <c r="C1885" s="117" t="s">
        <v>131</v>
      </c>
      <c r="D1885" s="117">
        <v>3</v>
      </c>
      <c r="E1885" s="117">
        <v>20</v>
      </c>
      <c r="F1885" s="117">
        <v>7.55</v>
      </c>
      <c r="G1885" s="117">
        <v>8.6300000000000008</v>
      </c>
    </row>
    <row r="1886" spans="1:7" x14ac:dyDescent="0.35">
      <c r="A1886" s="117" t="s">
        <v>11425</v>
      </c>
      <c r="B1886" s="117" t="s">
        <v>11426</v>
      </c>
      <c r="C1886" s="117" t="s">
        <v>131</v>
      </c>
      <c r="D1886" s="117">
        <v>2</v>
      </c>
      <c r="E1886" s="117">
        <v>25</v>
      </c>
      <c r="F1886" s="117">
        <v>7.55</v>
      </c>
      <c r="G1886" s="117">
        <v>8.6300000000000008</v>
      </c>
    </row>
    <row r="1887" spans="1:7" x14ac:dyDescent="0.35">
      <c r="A1887" s="117" t="s">
        <v>11427</v>
      </c>
      <c r="B1887" s="117" t="s">
        <v>11428</v>
      </c>
      <c r="C1887" s="117" t="s">
        <v>131</v>
      </c>
      <c r="D1887" s="117">
        <v>2</v>
      </c>
      <c r="E1887" s="117">
        <v>20</v>
      </c>
      <c r="F1887" s="117">
        <v>7.55</v>
      </c>
      <c r="G1887" s="117">
        <v>8.6300000000000008</v>
      </c>
    </row>
    <row r="1888" spans="1:7" x14ac:dyDescent="0.35">
      <c r="A1888" s="117" t="s">
        <v>11429</v>
      </c>
      <c r="B1888" s="117" t="s">
        <v>11430</v>
      </c>
      <c r="C1888" s="117" t="s">
        <v>131</v>
      </c>
      <c r="D1888" s="117">
        <v>2</v>
      </c>
      <c r="E1888" s="117">
        <v>50</v>
      </c>
      <c r="F1888" s="117">
        <v>7.55</v>
      </c>
      <c r="G1888" s="117">
        <v>8.6300000000000008</v>
      </c>
    </row>
    <row r="1889" spans="1:7" x14ac:dyDescent="0.35">
      <c r="A1889" s="117" t="s">
        <v>11431</v>
      </c>
      <c r="B1889" s="117" t="s">
        <v>11432</v>
      </c>
      <c r="C1889" s="117" t="s">
        <v>131</v>
      </c>
      <c r="D1889" s="117">
        <v>2</v>
      </c>
      <c r="E1889" s="117">
        <v>20</v>
      </c>
      <c r="F1889" s="117">
        <v>7.55</v>
      </c>
      <c r="G1889" s="117">
        <v>8.6300000000000008</v>
      </c>
    </row>
    <row r="1890" spans="1:7" x14ac:dyDescent="0.35">
      <c r="A1890" s="117" t="s">
        <v>11433</v>
      </c>
      <c r="B1890" s="117" t="s">
        <v>11434</v>
      </c>
      <c r="C1890" s="117" t="s">
        <v>131</v>
      </c>
      <c r="D1890" s="117">
        <v>2</v>
      </c>
      <c r="E1890" s="117">
        <v>15</v>
      </c>
      <c r="F1890" s="117">
        <v>7.55</v>
      </c>
      <c r="G1890" s="117">
        <v>8.6300000000000008</v>
      </c>
    </row>
    <row r="1891" spans="1:7" x14ac:dyDescent="0.35">
      <c r="A1891" s="117" t="s">
        <v>11435</v>
      </c>
      <c r="B1891" s="117" t="s">
        <v>11436</v>
      </c>
      <c r="C1891" s="117" t="s">
        <v>131</v>
      </c>
      <c r="D1891" s="117">
        <v>3</v>
      </c>
      <c r="E1891" s="117">
        <v>20</v>
      </c>
      <c r="F1891" s="117">
        <v>7.55</v>
      </c>
      <c r="G1891" s="117">
        <v>8.6300000000000008</v>
      </c>
    </row>
    <row r="1892" spans="1:7" x14ac:dyDescent="0.35">
      <c r="A1892" s="117" t="s">
        <v>11437</v>
      </c>
      <c r="B1892" s="117" t="s">
        <v>11438</v>
      </c>
      <c r="C1892" s="117" t="s">
        <v>131</v>
      </c>
      <c r="D1892" s="117">
        <v>3</v>
      </c>
      <c r="E1892" s="117">
        <v>20</v>
      </c>
      <c r="F1892" s="117">
        <v>7.55</v>
      </c>
      <c r="G1892" s="117">
        <v>8.6300000000000008</v>
      </c>
    </row>
    <row r="1893" spans="1:7" x14ac:dyDescent="0.35">
      <c r="A1893" s="117" t="s">
        <v>11439</v>
      </c>
      <c r="B1893" s="117" t="s">
        <v>11440</v>
      </c>
      <c r="C1893" s="117" t="s">
        <v>131</v>
      </c>
      <c r="D1893" s="117">
        <v>1</v>
      </c>
      <c r="E1893" s="117">
        <v>10</v>
      </c>
      <c r="F1893" s="117">
        <v>7.55</v>
      </c>
      <c r="G1893" s="117">
        <v>8.6300000000000008</v>
      </c>
    </row>
    <row r="1894" spans="1:7" x14ac:dyDescent="0.35">
      <c r="A1894" s="117" t="s">
        <v>11441</v>
      </c>
      <c r="B1894" s="117" t="s">
        <v>11442</v>
      </c>
      <c r="C1894" s="117" t="s">
        <v>131</v>
      </c>
      <c r="D1894" s="117">
        <v>2</v>
      </c>
      <c r="E1894" s="117">
        <v>30</v>
      </c>
      <c r="F1894" s="117">
        <v>7.55</v>
      </c>
      <c r="G1894" s="117">
        <v>8.6300000000000008</v>
      </c>
    </row>
    <row r="1895" spans="1:7" x14ac:dyDescent="0.35">
      <c r="A1895" s="117" t="s">
        <v>11443</v>
      </c>
      <c r="B1895" s="117" t="s">
        <v>11444</v>
      </c>
      <c r="C1895" s="117" t="s">
        <v>131</v>
      </c>
      <c r="D1895" s="117">
        <v>2</v>
      </c>
      <c r="E1895" s="117">
        <v>14</v>
      </c>
      <c r="F1895" s="117">
        <v>7.55</v>
      </c>
      <c r="G1895" s="117">
        <v>8.6300000000000008</v>
      </c>
    </row>
    <row r="1896" spans="1:7" x14ac:dyDescent="0.35">
      <c r="A1896" s="117" t="s">
        <v>11445</v>
      </c>
      <c r="B1896" s="117" t="s">
        <v>11446</v>
      </c>
      <c r="C1896" s="117" t="s">
        <v>131</v>
      </c>
      <c r="D1896" s="117">
        <v>1</v>
      </c>
      <c r="E1896" s="117">
        <v>20</v>
      </c>
      <c r="F1896" s="117">
        <v>7.55</v>
      </c>
      <c r="G1896" s="117">
        <v>8.6300000000000008</v>
      </c>
    </row>
    <row r="1897" spans="1:7" x14ac:dyDescent="0.35">
      <c r="A1897" s="117" t="s">
        <v>11451</v>
      </c>
      <c r="B1897" s="117" t="s">
        <v>11452</v>
      </c>
      <c r="C1897" s="117" t="s">
        <v>131</v>
      </c>
      <c r="D1897" s="117">
        <v>1</v>
      </c>
      <c r="E1897" s="117">
        <v>40</v>
      </c>
      <c r="F1897" s="117">
        <v>7.55</v>
      </c>
      <c r="G1897" s="117">
        <v>8.6300000000000008</v>
      </c>
    </row>
    <row r="1898" spans="1:7" x14ac:dyDescent="0.35">
      <c r="A1898" s="117" t="s">
        <v>11455</v>
      </c>
      <c r="B1898" s="117" t="s">
        <v>11456</v>
      </c>
      <c r="C1898" s="117" t="s">
        <v>131</v>
      </c>
      <c r="D1898" s="117">
        <v>1</v>
      </c>
      <c r="E1898" s="117">
        <v>60</v>
      </c>
      <c r="F1898" s="117">
        <v>7.55</v>
      </c>
      <c r="G1898" s="117">
        <v>8.6300000000000008</v>
      </c>
    </row>
    <row r="1899" spans="1:7" x14ac:dyDescent="0.35">
      <c r="A1899" s="117" t="s">
        <v>11459</v>
      </c>
      <c r="B1899" s="117" t="s">
        <v>11460</v>
      </c>
      <c r="C1899" s="117" t="s">
        <v>131</v>
      </c>
      <c r="D1899" s="117">
        <v>2</v>
      </c>
      <c r="E1899" s="117">
        <v>35</v>
      </c>
      <c r="F1899" s="117">
        <v>7.55</v>
      </c>
      <c r="G1899" s="117">
        <v>8.6300000000000008</v>
      </c>
    </row>
    <row r="1900" spans="1:7" x14ac:dyDescent="0.35">
      <c r="A1900" s="117" t="s">
        <v>11463</v>
      </c>
      <c r="B1900" s="117" t="s">
        <v>11464</v>
      </c>
      <c r="C1900" s="117" t="s">
        <v>131</v>
      </c>
      <c r="D1900" s="117">
        <v>1</v>
      </c>
      <c r="E1900" s="117">
        <v>80</v>
      </c>
      <c r="F1900" s="117">
        <v>7.55</v>
      </c>
      <c r="G1900" s="117">
        <v>8.6300000000000008</v>
      </c>
    </row>
    <row r="1901" spans="1:7" x14ac:dyDescent="0.35">
      <c r="A1901" s="117" t="s">
        <v>11479</v>
      </c>
      <c r="B1901" s="117" t="s">
        <v>11480</v>
      </c>
      <c r="C1901" s="117" t="s">
        <v>131</v>
      </c>
      <c r="D1901" s="117">
        <v>2</v>
      </c>
      <c r="E1901" s="117">
        <v>40</v>
      </c>
      <c r="F1901" s="117">
        <v>7.55</v>
      </c>
      <c r="G1901" s="117">
        <v>8.6300000000000008</v>
      </c>
    </row>
    <row r="1902" spans="1:7" x14ac:dyDescent="0.35">
      <c r="A1902" s="117" t="s">
        <v>11481</v>
      </c>
      <c r="B1902" s="117" t="s">
        <v>11482</v>
      </c>
      <c r="C1902" s="117" t="s">
        <v>131</v>
      </c>
      <c r="D1902" s="117">
        <v>2</v>
      </c>
      <c r="E1902" s="117">
        <v>40</v>
      </c>
      <c r="F1902" s="117">
        <v>7.55</v>
      </c>
      <c r="G1902" s="117">
        <v>8.6300000000000008</v>
      </c>
    </row>
    <row r="1903" spans="1:7" x14ac:dyDescent="0.35">
      <c r="A1903" s="117" t="s">
        <v>11489</v>
      </c>
      <c r="B1903" s="117" t="s">
        <v>11490</v>
      </c>
      <c r="C1903" s="117" t="s">
        <v>131</v>
      </c>
      <c r="D1903" s="117">
        <v>1</v>
      </c>
      <c r="E1903" s="117">
        <v>40</v>
      </c>
      <c r="F1903" s="117">
        <v>7.55</v>
      </c>
      <c r="G1903" s="117">
        <v>8.6300000000000008</v>
      </c>
    </row>
    <row r="1904" spans="1:7" x14ac:dyDescent="0.35">
      <c r="A1904" s="117" t="s">
        <v>11493</v>
      </c>
      <c r="B1904" s="117" t="s">
        <v>11494</v>
      </c>
      <c r="C1904" s="117" t="s">
        <v>131</v>
      </c>
      <c r="D1904" s="117">
        <v>2</v>
      </c>
      <c r="E1904" s="117">
        <v>80</v>
      </c>
      <c r="F1904" s="117">
        <v>7.55</v>
      </c>
      <c r="G1904" s="117">
        <v>8.6300000000000008</v>
      </c>
    </row>
    <row r="1905" spans="1:7" x14ac:dyDescent="0.35">
      <c r="A1905" s="117" t="s">
        <v>11497</v>
      </c>
      <c r="B1905" s="117" t="s">
        <v>11498</v>
      </c>
      <c r="C1905" s="117" t="s">
        <v>131</v>
      </c>
      <c r="D1905" s="117">
        <v>1</v>
      </c>
      <c r="E1905" s="117">
        <v>40</v>
      </c>
      <c r="F1905" s="117">
        <v>7.55</v>
      </c>
      <c r="G1905" s="117">
        <v>8.6300000000000008</v>
      </c>
    </row>
    <row r="1906" spans="1:7" x14ac:dyDescent="0.35">
      <c r="A1906" s="117" t="s">
        <v>11503</v>
      </c>
      <c r="B1906" s="117" t="s">
        <v>11504</v>
      </c>
      <c r="C1906" s="117" t="s">
        <v>131</v>
      </c>
      <c r="D1906" s="117">
        <v>1</v>
      </c>
      <c r="E1906" s="117">
        <v>15</v>
      </c>
      <c r="F1906" s="117">
        <v>7.55</v>
      </c>
      <c r="G1906" s="117">
        <v>8.6300000000000008</v>
      </c>
    </row>
    <row r="1907" spans="1:7" x14ac:dyDescent="0.35">
      <c r="A1907" s="117" t="s">
        <v>11505</v>
      </c>
      <c r="B1907" s="117" t="s">
        <v>11506</v>
      </c>
      <c r="C1907" s="117" t="s">
        <v>131</v>
      </c>
      <c r="D1907" s="117">
        <v>2</v>
      </c>
      <c r="E1907" s="117">
        <v>15</v>
      </c>
      <c r="F1907" s="117">
        <v>7.55</v>
      </c>
      <c r="G1907" s="117">
        <v>8.6300000000000008</v>
      </c>
    </row>
    <row r="1908" spans="1:7" x14ac:dyDescent="0.35">
      <c r="A1908" s="117" t="s">
        <v>11507</v>
      </c>
      <c r="B1908" s="117" t="s">
        <v>11508</v>
      </c>
      <c r="C1908" s="117" t="s">
        <v>131</v>
      </c>
      <c r="D1908" s="117">
        <v>2</v>
      </c>
      <c r="E1908" s="117">
        <v>20</v>
      </c>
      <c r="F1908" s="117">
        <v>7.55</v>
      </c>
      <c r="G1908" s="117">
        <v>8.6300000000000008</v>
      </c>
    </row>
    <row r="1909" spans="1:7" x14ac:dyDescent="0.35">
      <c r="A1909" s="117" t="s">
        <v>11509</v>
      </c>
      <c r="B1909" s="117" t="s">
        <v>11510</v>
      </c>
      <c r="C1909" s="117" t="s">
        <v>131</v>
      </c>
      <c r="D1909" s="117">
        <v>2</v>
      </c>
      <c r="E1909" s="117">
        <v>20</v>
      </c>
      <c r="F1909" s="117">
        <v>7.55</v>
      </c>
      <c r="G1909" s="117">
        <v>8.6300000000000008</v>
      </c>
    </row>
    <row r="1910" spans="1:7" x14ac:dyDescent="0.35">
      <c r="A1910" s="117" t="s">
        <v>11511</v>
      </c>
      <c r="B1910" s="117" t="s">
        <v>11512</v>
      </c>
      <c r="C1910" s="117" t="s">
        <v>131</v>
      </c>
      <c r="D1910" s="117">
        <v>3</v>
      </c>
      <c r="E1910" s="117">
        <v>20</v>
      </c>
      <c r="F1910" s="117">
        <v>7.55</v>
      </c>
      <c r="G1910" s="117">
        <v>8.6300000000000008</v>
      </c>
    </row>
    <row r="1911" spans="1:7" x14ac:dyDescent="0.35">
      <c r="A1911" s="117" t="s">
        <v>11513</v>
      </c>
      <c r="B1911" s="117" t="s">
        <v>11514</v>
      </c>
      <c r="C1911" s="117" t="s">
        <v>131</v>
      </c>
      <c r="D1911" s="117">
        <v>1</v>
      </c>
      <c r="E1911" s="117">
        <v>30</v>
      </c>
      <c r="F1911" s="117">
        <v>7.55</v>
      </c>
      <c r="G1911" s="117">
        <v>8.6300000000000008</v>
      </c>
    </row>
    <row r="1912" spans="1:7" x14ac:dyDescent="0.35">
      <c r="A1912" s="117" t="s">
        <v>11515</v>
      </c>
      <c r="B1912" s="117" t="s">
        <v>11516</v>
      </c>
      <c r="C1912" s="117" t="s">
        <v>131</v>
      </c>
      <c r="D1912" s="117">
        <v>1</v>
      </c>
      <c r="E1912" s="117">
        <v>32</v>
      </c>
      <c r="F1912" s="117">
        <v>7.55</v>
      </c>
      <c r="G1912" s="117">
        <v>8.6300000000000008</v>
      </c>
    </row>
    <row r="1913" spans="1:7" x14ac:dyDescent="0.35">
      <c r="A1913" s="117" t="s">
        <v>11517</v>
      </c>
      <c r="B1913" s="117" t="s">
        <v>11518</v>
      </c>
      <c r="C1913" s="117" t="s">
        <v>131</v>
      </c>
      <c r="D1913" s="117">
        <v>1</v>
      </c>
      <c r="E1913" s="117">
        <v>30</v>
      </c>
      <c r="F1913" s="117">
        <v>7.55</v>
      </c>
      <c r="G1913" s="117">
        <v>8.6300000000000008</v>
      </c>
    </row>
    <row r="1914" spans="1:7" x14ac:dyDescent="0.35">
      <c r="A1914" s="117" t="s">
        <v>11519</v>
      </c>
      <c r="B1914" s="117" t="s">
        <v>11520</v>
      </c>
      <c r="C1914" s="117" t="s">
        <v>131</v>
      </c>
      <c r="D1914" s="117">
        <v>1</v>
      </c>
      <c r="E1914" s="117">
        <v>16</v>
      </c>
      <c r="F1914" s="117">
        <v>7.55</v>
      </c>
      <c r="G1914" s="117">
        <v>8.6300000000000008</v>
      </c>
    </row>
    <row r="1915" spans="1:7" x14ac:dyDescent="0.35">
      <c r="A1915" s="117" t="s">
        <v>11521</v>
      </c>
      <c r="B1915" s="117" t="s">
        <v>11522</v>
      </c>
      <c r="C1915" s="117" t="s">
        <v>131</v>
      </c>
      <c r="D1915" s="117">
        <v>1</v>
      </c>
      <c r="E1915" s="117">
        <v>20</v>
      </c>
      <c r="F1915" s="117">
        <v>7.55</v>
      </c>
      <c r="G1915" s="117">
        <v>8.6300000000000008</v>
      </c>
    </row>
    <row r="1916" spans="1:7" x14ac:dyDescent="0.35">
      <c r="A1916" s="117" t="s">
        <v>11523</v>
      </c>
      <c r="B1916" s="117" t="s">
        <v>11524</v>
      </c>
      <c r="C1916" s="117" t="s">
        <v>131</v>
      </c>
      <c r="D1916" s="117">
        <v>1</v>
      </c>
      <c r="E1916" s="117">
        <v>20</v>
      </c>
      <c r="F1916" s="117">
        <v>7.55</v>
      </c>
      <c r="G1916" s="117">
        <v>8.6300000000000008</v>
      </c>
    </row>
    <row r="1917" spans="1:7" x14ac:dyDescent="0.35">
      <c r="A1917" s="117" t="s">
        <v>11525</v>
      </c>
      <c r="B1917" s="117" t="s">
        <v>11526</v>
      </c>
      <c r="C1917" s="117" t="s">
        <v>131</v>
      </c>
      <c r="D1917" s="117">
        <v>1</v>
      </c>
      <c r="E1917" s="117">
        <v>15</v>
      </c>
      <c r="F1917" s="117">
        <v>7.55</v>
      </c>
      <c r="G1917" s="117">
        <v>8.6300000000000008</v>
      </c>
    </row>
    <row r="1918" spans="1:7" x14ac:dyDescent="0.35">
      <c r="A1918" s="117" t="s">
        <v>11529</v>
      </c>
      <c r="B1918" s="117" t="s">
        <v>11530</v>
      </c>
      <c r="C1918" s="117" t="s">
        <v>131</v>
      </c>
      <c r="D1918" s="117">
        <v>1</v>
      </c>
      <c r="E1918" s="117">
        <v>30</v>
      </c>
      <c r="F1918" s="117">
        <v>7.55</v>
      </c>
      <c r="G1918" s="117">
        <v>8.6300000000000008</v>
      </c>
    </row>
    <row r="1919" spans="1:7" x14ac:dyDescent="0.35">
      <c r="A1919" s="117" t="s">
        <v>11531</v>
      </c>
      <c r="B1919" s="117" t="s">
        <v>11532</v>
      </c>
      <c r="C1919" s="117" t="s">
        <v>131</v>
      </c>
      <c r="D1919" s="117">
        <v>1</v>
      </c>
      <c r="E1919" s="117">
        <v>10</v>
      </c>
      <c r="F1919" s="117">
        <v>7.55</v>
      </c>
      <c r="G1919" s="117">
        <v>8.6300000000000008</v>
      </c>
    </row>
    <row r="1920" spans="1:7" x14ac:dyDescent="0.35">
      <c r="A1920" s="117" t="s">
        <v>11535</v>
      </c>
      <c r="B1920" s="117" t="s">
        <v>11536</v>
      </c>
      <c r="C1920" s="117" t="s">
        <v>131</v>
      </c>
      <c r="D1920" s="117">
        <v>1</v>
      </c>
      <c r="E1920" s="117">
        <v>15</v>
      </c>
      <c r="F1920" s="117">
        <v>7.55</v>
      </c>
      <c r="G1920" s="117">
        <v>8.6300000000000008</v>
      </c>
    </row>
    <row r="1921" spans="1:7" x14ac:dyDescent="0.35">
      <c r="A1921" s="117" t="s">
        <v>11537</v>
      </c>
      <c r="B1921" s="117" t="s">
        <v>11538</v>
      </c>
      <c r="C1921" s="117" t="s">
        <v>131</v>
      </c>
      <c r="D1921" s="117">
        <v>1</v>
      </c>
      <c r="E1921" s="117">
        <v>26</v>
      </c>
      <c r="F1921" s="117">
        <v>7.55</v>
      </c>
      <c r="G1921" s="117">
        <v>8.6300000000000008</v>
      </c>
    </row>
    <row r="1922" spans="1:7" x14ac:dyDescent="0.35">
      <c r="A1922" s="117" t="s">
        <v>11545</v>
      </c>
      <c r="B1922" s="117" t="s">
        <v>11546</v>
      </c>
      <c r="C1922" s="117" t="s">
        <v>132</v>
      </c>
      <c r="D1922" s="117">
        <v>2</v>
      </c>
      <c r="E1922" s="117">
        <v>80</v>
      </c>
      <c r="F1922" s="117">
        <v>7.29</v>
      </c>
      <c r="G1922" s="117">
        <v>9.8699999999999992</v>
      </c>
    </row>
    <row r="1923" spans="1:7" x14ac:dyDescent="0.35">
      <c r="A1923" s="117" t="s">
        <v>11553</v>
      </c>
      <c r="B1923" s="117" t="s">
        <v>11554</v>
      </c>
      <c r="C1923" s="117" t="s">
        <v>132</v>
      </c>
      <c r="D1923" s="117">
        <v>2</v>
      </c>
      <c r="E1923" s="117">
        <v>80</v>
      </c>
      <c r="F1923" s="117">
        <v>7.29</v>
      </c>
      <c r="G1923" s="117">
        <v>9.8699999999999992</v>
      </c>
    </row>
    <row r="1924" spans="1:7" x14ac:dyDescent="0.35">
      <c r="A1924" s="117" t="s">
        <v>11555</v>
      </c>
      <c r="B1924" s="117" t="s">
        <v>11556</v>
      </c>
      <c r="C1924" s="117" t="s">
        <v>132</v>
      </c>
      <c r="D1924" s="117">
        <v>2</v>
      </c>
      <c r="E1924" s="117">
        <v>10</v>
      </c>
      <c r="F1924" s="117">
        <v>7.29</v>
      </c>
      <c r="G1924" s="117">
        <v>9.8699999999999992</v>
      </c>
    </row>
    <row r="1925" spans="1:7" x14ac:dyDescent="0.35">
      <c r="A1925" s="117" t="s">
        <v>11557</v>
      </c>
      <c r="B1925" s="117" t="s">
        <v>11558</v>
      </c>
      <c r="C1925" s="117" t="s">
        <v>132</v>
      </c>
      <c r="D1925" s="117">
        <v>2</v>
      </c>
      <c r="E1925" s="117">
        <v>20</v>
      </c>
      <c r="F1925" s="117">
        <v>7.29</v>
      </c>
      <c r="G1925" s="117">
        <v>9.8699999999999992</v>
      </c>
    </row>
    <row r="1926" spans="1:7" x14ac:dyDescent="0.35">
      <c r="A1926" s="117" t="s">
        <v>11559</v>
      </c>
      <c r="B1926" s="117" t="s">
        <v>11560</v>
      </c>
      <c r="C1926" s="117" t="s">
        <v>132</v>
      </c>
      <c r="D1926" s="117">
        <v>2</v>
      </c>
      <c r="E1926" s="117">
        <v>50</v>
      </c>
      <c r="F1926" s="117">
        <v>7.29</v>
      </c>
      <c r="G1926" s="117">
        <v>9.8699999999999992</v>
      </c>
    </row>
    <row r="1927" spans="1:7" x14ac:dyDescent="0.35">
      <c r="A1927" s="117" t="s">
        <v>11561</v>
      </c>
      <c r="B1927" s="117" t="s">
        <v>11562</v>
      </c>
      <c r="C1927" s="117" t="s">
        <v>132</v>
      </c>
      <c r="D1927" s="117">
        <v>2</v>
      </c>
      <c r="E1927" s="117">
        <v>65</v>
      </c>
      <c r="F1927" s="117">
        <v>7.29</v>
      </c>
      <c r="G1927" s="117">
        <v>9.8699999999999992</v>
      </c>
    </row>
    <row r="1928" spans="1:7" x14ac:dyDescent="0.35">
      <c r="A1928" s="117" t="s">
        <v>11563</v>
      </c>
      <c r="B1928" s="117" t="s">
        <v>11564</v>
      </c>
      <c r="C1928" s="117" t="s">
        <v>132</v>
      </c>
      <c r="D1928" s="117">
        <v>2</v>
      </c>
      <c r="E1928" s="117">
        <v>65</v>
      </c>
      <c r="F1928" s="117">
        <v>7.29</v>
      </c>
      <c r="G1928" s="117">
        <v>9.8699999999999992</v>
      </c>
    </row>
    <row r="1929" spans="1:7" x14ac:dyDescent="0.35">
      <c r="A1929" s="117" t="s">
        <v>11565</v>
      </c>
      <c r="B1929" s="117" t="s">
        <v>11566</v>
      </c>
      <c r="C1929" s="117" t="s">
        <v>132</v>
      </c>
      <c r="D1929" s="117">
        <v>2</v>
      </c>
      <c r="E1929" s="117">
        <v>10</v>
      </c>
      <c r="F1929" s="117">
        <v>7.29</v>
      </c>
      <c r="G1929" s="117">
        <v>9.8699999999999992</v>
      </c>
    </row>
    <row r="1930" spans="1:7" x14ac:dyDescent="0.35">
      <c r="A1930" s="117" t="s">
        <v>11567</v>
      </c>
      <c r="B1930" s="117" t="s">
        <v>11568</v>
      </c>
      <c r="C1930" s="117" t="s">
        <v>132</v>
      </c>
      <c r="D1930" s="117">
        <v>2</v>
      </c>
      <c r="E1930" s="117">
        <v>20</v>
      </c>
      <c r="F1930" s="117">
        <v>7.29</v>
      </c>
      <c r="G1930" s="117">
        <v>9.8699999999999992</v>
      </c>
    </row>
    <row r="1931" spans="1:7" x14ac:dyDescent="0.35">
      <c r="A1931" s="117" t="s">
        <v>11569</v>
      </c>
      <c r="B1931" s="117" t="s">
        <v>11570</v>
      </c>
      <c r="C1931" s="117" t="s">
        <v>132</v>
      </c>
      <c r="D1931" s="117">
        <v>2</v>
      </c>
      <c r="E1931" s="117">
        <v>20</v>
      </c>
      <c r="F1931" s="117">
        <v>7.29</v>
      </c>
      <c r="G1931" s="117">
        <v>9.8699999999999992</v>
      </c>
    </row>
    <row r="1932" spans="1:7" x14ac:dyDescent="0.35">
      <c r="A1932" s="117" t="s">
        <v>11571</v>
      </c>
      <c r="B1932" s="117" t="s">
        <v>11572</v>
      </c>
      <c r="C1932" s="117" t="s">
        <v>132</v>
      </c>
      <c r="D1932" s="117">
        <v>3</v>
      </c>
      <c r="E1932" s="117">
        <v>80</v>
      </c>
      <c r="F1932" s="117">
        <v>7.29</v>
      </c>
      <c r="G1932" s="117">
        <v>9.8699999999999992</v>
      </c>
    </row>
    <row r="1933" spans="1:7" x14ac:dyDescent="0.35">
      <c r="A1933" s="117" t="s">
        <v>11573</v>
      </c>
      <c r="B1933" s="117" t="s">
        <v>11574</v>
      </c>
      <c r="C1933" s="117" t="s">
        <v>132</v>
      </c>
      <c r="D1933" s="117">
        <v>2</v>
      </c>
      <c r="E1933" s="117">
        <v>40</v>
      </c>
      <c r="F1933" s="117">
        <v>7.29</v>
      </c>
      <c r="G1933" s="117">
        <v>9.8699999999999992</v>
      </c>
    </row>
    <row r="1934" spans="1:7" x14ac:dyDescent="0.35">
      <c r="A1934" s="117" t="s">
        <v>11575</v>
      </c>
      <c r="B1934" s="117" t="s">
        <v>11576</v>
      </c>
      <c r="C1934" s="117" t="s">
        <v>132</v>
      </c>
      <c r="D1934" s="117">
        <v>2</v>
      </c>
      <c r="E1934" s="117">
        <v>60</v>
      </c>
      <c r="F1934" s="117">
        <v>7.29</v>
      </c>
      <c r="G1934" s="117">
        <v>9.8699999999999992</v>
      </c>
    </row>
    <row r="1935" spans="1:7" x14ac:dyDescent="0.35">
      <c r="A1935" s="117" t="s">
        <v>11577</v>
      </c>
      <c r="B1935" s="117" t="s">
        <v>11578</v>
      </c>
      <c r="C1935" s="117" t="s">
        <v>132</v>
      </c>
      <c r="D1935" s="117">
        <v>2</v>
      </c>
      <c r="E1935" s="117">
        <v>8</v>
      </c>
      <c r="F1935" s="117">
        <v>7.29</v>
      </c>
      <c r="G1935" s="117">
        <v>9.8699999999999992</v>
      </c>
    </row>
    <row r="1936" spans="1:7" x14ac:dyDescent="0.35">
      <c r="A1936" s="117" t="s">
        <v>11579</v>
      </c>
      <c r="B1936" s="117" t="s">
        <v>11580</v>
      </c>
      <c r="C1936" s="117" t="s">
        <v>132</v>
      </c>
      <c r="D1936" s="117">
        <v>2</v>
      </c>
      <c r="E1936" s="117">
        <v>30</v>
      </c>
      <c r="F1936" s="117">
        <v>7.29</v>
      </c>
      <c r="G1936" s="117">
        <v>9.8699999999999992</v>
      </c>
    </row>
    <row r="1937" spans="1:7" x14ac:dyDescent="0.35">
      <c r="A1937" s="117" t="s">
        <v>11581</v>
      </c>
      <c r="B1937" s="117" t="s">
        <v>11582</v>
      </c>
      <c r="C1937" s="117" t="s">
        <v>132</v>
      </c>
      <c r="D1937" s="117">
        <v>2</v>
      </c>
      <c r="E1937" s="117">
        <v>20</v>
      </c>
      <c r="F1937" s="117">
        <v>7.29</v>
      </c>
      <c r="G1937" s="117">
        <v>9.8699999999999992</v>
      </c>
    </row>
    <row r="1938" spans="1:7" x14ac:dyDescent="0.35">
      <c r="A1938" s="117" t="s">
        <v>11583</v>
      </c>
      <c r="B1938" s="117" t="s">
        <v>11584</v>
      </c>
      <c r="C1938" s="117" t="s">
        <v>132</v>
      </c>
      <c r="D1938" s="117">
        <v>2</v>
      </c>
      <c r="E1938" s="117">
        <v>40</v>
      </c>
      <c r="F1938" s="117">
        <v>7.29</v>
      </c>
      <c r="G1938" s="117">
        <v>9.8699999999999992</v>
      </c>
    </row>
    <row r="1939" spans="1:7" x14ac:dyDescent="0.35">
      <c r="A1939" s="117" t="s">
        <v>11585</v>
      </c>
      <c r="B1939" s="117" t="s">
        <v>11586</v>
      </c>
      <c r="C1939" s="117" t="s">
        <v>132</v>
      </c>
      <c r="D1939" s="117">
        <v>2</v>
      </c>
      <c r="E1939" s="117">
        <v>12</v>
      </c>
      <c r="F1939" s="117">
        <v>7.29</v>
      </c>
      <c r="G1939" s="117">
        <v>9.8699999999999992</v>
      </c>
    </row>
    <row r="1940" spans="1:7" x14ac:dyDescent="0.35">
      <c r="A1940" s="117" t="s">
        <v>11597</v>
      </c>
      <c r="B1940" s="117" t="s">
        <v>11598</v>
      </c>
      <c r="C1940" s="117" t="s">
        <v>132</v>
      </c>
      <c r="D1940" s="117">
        <v>1</v>
      </c>
      <c r="E1940" s="117">
        <v>10</v>
      </c>
      <c r="F1940" s="117">
        <v>7.29</v>
      </c>
      <c r="G1940" s="117">
        <v>9.8699999999999992</v>
      </c>
    </row>
    <row r="1941" spans="1:7" x14ac:dyDescent="0.35">
      <c r="A1941" s="117" t="s">
        <v>11599</v>
      </c>
      <c r="B1941" s="117" t="s">
        <v>11600</v>
      </c>
      <c r="C1941" s="117" t="s">
        <v>132</v>
      </c>
      <c r="D1941" s="117">
        <v>1</v>
      </c>
      <c r="E1941" s="117">
        <v>30</v>
      </c>
      <c r="F1941" s="117">
        <v>7.29</v>
      </c>
      <c r="G1941" s="117">
        <v>9.8699999999999992</v>
      </c>
    </row>
    <row r="1942" spans="1:7" x14ac:dyDescent="0.35">
      <c r="A1942" s="117" t="s">
        <v>11601</v>
      </c>
      <c r="B1942" s="117" t="s">
        <v>11602</v>
      </c>
      <c r="C1942" s="117" t="s">
        <v>132</v>
      </c>
      <c r="D1942" s="117">
        <v>1</v>
      </c>
      <c r="E1942" s="117">
        <v>30</v>
      </c>
      <c r="F1942" s="117">
        <v>7.29</v>
      </c>
      <c r="G1942" s="117">
        <v>9.8699999999999992</v>
      </c>
    </row>
    <row r="1943" spans="1:7" x14ac:dyDescent="0.35">
      <c r="A1943" s="117" t="s">
        <v>11603</v>
      </c>
      <c r="B1943" s="117" t="s">
        <v>11604</v>
      </c>
      <c r="C1943" s="117" t="s">
        <v>132</v>
      </c>
      <c r="D1943" s="117">
        <v>1</v>
      </c>
      <c r="E1943" s="117">
        <v>10</v>
      </c>
      <c r="F1943" s="117">
        <v>7.29</v>
      </c>
      <c r="G1943" s="117">
        <v>9.8699999999999992</v>
      </c>
    </row>
    <row r="1944" spans="1:7" x14ac:dyDescent="0.35">
      <c r="A1944" s="117" t="s">
        <v>11605</v>
      </c>
      <c r="B1944" s="117" t="s">
        <v>11606</v>
      </c>
      <c r="C1944" s="117" t="s">
        <v>132</v>
      </c>
      <c r="D1944" s="117">
        <v>1</v>
      </c>
      <c r="E1944" s="117">
        <v>30</v>
      </c>
      <c r="F1944" s="117">
        <v>7.29</v>
      </c>
      <c r="G1944" s="117">
        <v>9.8699999999999992</v>
      </c>
    </row>
    <row r="1945" spans="1:7" x14ac:dyDescent="0.35">
      <c r="A1945" s="117" t="s">
        <v>11607</v>
      </c>
      <c r="B1945" s="117" t="s">
        <v>11608</v>
      </c>
      <c r="C1945" s="117" t="s">
        <v>132</v>
      </c>
      <c r="D1945" s="117">
        <v>1</v>
      </c>
      <c r="E1945" s="117">
        <v>30</v>
      </c>
      <c r="F1945" s="117">
        <v>7.29</v>
      </c>
      <c r="G1945" s="117">
        <v>9.8699999999999992</v>
      </c>
    </row>
    <row r="1946" spans="1:7" x14ac:dyDescent="0.35">
      <c r="A1946" s="117" t="s">
        <v>11609</v>
      </c>
      <c r="B1946" s="117" t="s">
        <v>11610</v>
      </c>
      <c r="C1946" s="117" t="s">
        <v>132</v>
      </c>
      <c r="D1946" s="117">
        <v>2</v>
      </c>
      <c r="E1946" s="117">
        <v>30</v>
      </c>
      <c r="F1946" s="117">
        <v>7.29</v>
      </c>
      <c r="G1946" s="117">
        <v>9.8699999999999992</v>
      </c>
    </row>
    <row r="1947" spans="1:7" x14ac:dyDescent="0.35">
      <c r="A1947" s="117" t="s">
        <v>11611</v>
      </c>
      <c r="B1947" s="117" t="s">
        <v>11612</v>
      </c>
      <c r="C1947" s="117" t="s">
        <v>132</v>
      </c>
      <c r="D1947" s="117">
        <v>2</v>
      </c>
      <c r="E1947" s="117">
        <v>20</v>
      </c>
      <c r="F1947" s="117">
        <v>7.29</v>
      </c>
      <c r="G1947" s="117">
        <v>9.8699999999999992</v>
      </c>
    </row>
    <row r="1948" spans="1:7" x14ac:dyDescent="0.35">
      <c r="A1948" s="117" t="s">
        <v>11613</v>
      </c>
      <c r="B1948" s="117" t="s">
        <v>11614</v>
      </c>
      <c r="C1948" s="117" t="s">
        <v>132</v>
      </c>
      <c r="D1948" s="117">
        <v>2</v>
      </c>
      <c r="E1948" s="117">
        <v>30</v>
      </c>
      <c r="F1948" s="117">
        <v>7.29</v>
      </c>
      <c r="G1948" s="117">
        <v>9.8699999999999992</v>
      </c>
    </row>
    <row r="1949" spans="1:7" x14ac:dyDescent="0.35">
      <c r="A1949" s="117" t="s">
        <v>11615</v>
      </c>
      <c r="B1949" s="117" t="s">
        <v>11616</v>
      </c>
      <c r="C1949" s="117" t="s">
        <v>132</v>
      </c>
      <c r="D1949" s="117">
        <v>2</v>
      </c>
      <c r="E1949" s="117">
        <v>30</v>
      </c>
      <c r="F1949" s="117">
        <v>7.29</v>
      </c>
      <c r="G1949" s="117">
        <v>9.8699999999999992</v>
      </c>
    </row>
    <row r="1950" spans="1:7" x14ac:dyDescent="0.35">
      <c r="A1950" s="117" t="s">
        <v>11617</v>
      </c>
      <c r="B1950" s="117" t="s">
        <v>11618</v>
      </c>
      <c r="C1950" s="117" t="s">
        <v>132</v>
      </c>
      <c r="D1950" s="117">
        <v>1</v>
      </c>
      <c r="E1950" s="117">
        <v>40</v>
      </c>
      <c r="F1950" s="117">
        <v>7.29</v>
      </c>
      <c r="G1950" s="117">
        <v>9.8699999999999992</v>
      </c>
    </row>
    <row r="1951" spans="1:7" x14ac:dyDescent="0.35">
      <c r="A1951" s="117" t="s">
        <v>11619</v>
      </c>
      <c r="B1951" s="117" t="s">
        <v>11620</v>
      </c>
      <c r="C1951" s="117" t="s">
        <v>132</v>
      </c>
      <c r="D1951" s="117">
        <v>2</v>
      </c>
      <c r="E1951" s="117">
        <v>30</v>
      </c>
      <c r="F1951" s="117">
        <v>7.29</v>
      </c>
      <c r="G1951" s="117">
        <v>9.8699999999999992</v>
      </c>
    </row>
    <row r="1952" spans="1:7" x14ac:dyDescent="0.35">
      <c r="A1952" s="117" t="s">
        <v>11621</v>
      </c>
      <c r="B1952" s="117" t="s">
        <v>11622</v>
      </c>
      <c r="C1952" s="117" t="s">
        <v>132</v>
      </c>
      <c r="D1952" s="117">
        <v>1</v>
      </c>
      <c r="E1952" s="117">
        <v>30</v>
      </c>
      <c r="F1952" s="117">
        <v>7.29</v>
      </c>
      <c r="G1952" s="117">
        <v>9.8699999999999992</v>
      </c>
    </row>
    <row r="1953" spans="1:7" x14ac:dyDescent="0.35">
      <c r="A1953" s="117" t="s">
        <v>11623</v>
      </c>
      <c r="B1953" s="117" t="s">
        <v>11624</v>
      </c>
      <c r="C1953" s="117" t="s">
        <v>132</v>
      </c>
      <c r="D1953" s="117">
        <v>1</v>
      </c>
      <c r="E1953" s="117">
        <v>15</v>
      </c>
      <c r="F1953" s="117">
        <v>7.29</v>
      </c>
      <c r="G1953" s="117">
        <v>9.8699999999999992</v>
      </c>
    </row>
    <row r="1954" spans="1:7" x14ac:dyDescent="0.35">
      <c r="A1954" s="117" t="s">
        <v>11625</v>
      </c>
      <c r="B1954" s="117" t="s">
        <v>11626</v>
      </c>
      <c r="C1954" s="117" t="s">
        <v>132</v>
      </c>
      <c r="D1954" s="117">
        <v>2</v>
      </c>
      <c r="E1954" s="117">
        <v>30</v>
      </c>
      <c r="F1954" s="117">
        <v>7.29</v>
      </c>
      <c r="G1954" s="117">
        <v>9.8699999999999992</v>
      </c>
    </row>
    <row r="1955" spans="1:7" x14ac:dyDescent="0.35">
      <c r="A1955" s="117" t="s">
        <v>11627</v>
      </c>
      <c r="B1955" s="117" t="s">
        <v>11628</v>
      </c>
      <c r="C1955" s="117" t="s">
        <v>132</v>
      </c>
      <c r="D1955" s="117">
        <v>3</v>
      </c>
      <c r="E1955" s="117">
        <v>60</v>
      </c>
      <c r="F1955" s="117">
        <v>7.29</v>
      </c>
      <c r="G1955" s="117">
        <v>9.8699999999999992</v>
      </c>
    </row>
    <row r="1956" spans="1:7" x14ac:dyDescent="0.35">
      <c r="A1956" s="117" t="s">
        <v>11633</v>
      </c>
      <c r="B1956" s="117" t="s">
        <v>11634</v>
      </c>
      <c r="C1956" s="117" t="s">
        <v>132</v>
      </c>
      <c r="D1956" s="117">
        <v>1</v>
      </c>
      <c r="E1956" s="117">
        <v>30</v>
      </c>
      <c r="F1956" s="117">
        <v>7.29</v>
      </c>
      <c r="G1956" s="117">
        <v>9.8699999999999992</v>
      </c>
    </row>
    <row r="1957" spans="1:7" x14ac:dyDescent="0.35">
      <c r="A1957" s="117" t="s">
        <v>11635</v>
      </c>
      <c r="B1957" s="117" t="s">
        <v>11636</v>
      </c>
      <c r="C1957" s="117" t="s">
        <v>132</v>
      </c>
      <c r="D1957" s="117">
        <v>1</v>
      </c>
      <c r="E1957" s="117">
        <v>30</v>
      </c>
      <c r="F1957" s="117">
        <v>7.29</v>
      </c>
      <c r="G1957" s="117">
        <v>9.8699999999999992</v>
      </c>
    </row>
    <row r="1958" spans="1:7" x14ac:dyDescent="0.35">
      <c r="A1958" s="117" t="s">
        <v>11639</v>
      </c>
      <c r="B1958" s="117" t="s">
        <v>11640</v>
      </c>
      <c r="C1958" s="117" t="s">
        <v>132</v>
      </c>
      <c r="D1958" s="117">
        <v>2</v>
      </c>
      <c r="E1958" s="117">
        <v>40</v>
      </c>
      <c r="F1958" s="117">
        <v>7.29</v>
      </c>
      <c r="G1958" s="117">
        <v>9.8699999999999992</v>
      </c>
    </row>
    <row r="1959" spans="1:7" x14ac:dyDescent="0.35">
      <c r="A1959" s="117" t="s">
        <v>11641</v>
      </c>
      <c r="B1959" s="117" t="s">
        <v>11642</v>
      </c>
      <c r="C1959" s="117" t="s">
        <v>132</v>
      </c>
      <c r="D1959" s="117">
        <v>3</v>
      </c>
      <c r="E1959" s="117">
        <v>80</v>
      </c>
      <c r="F1959" s="117">
        <v>7.29</v>
      </c>
      <c r="G1959" s="117">
        <v>9.8699999999999992</v>
      </c>
    </row>
    <row r="1960" spans="1:7" x14ac:dyDescent="0.35">
      <c r="A1960" s="117" t="s">
        <v>11643</v>
      </c>
      <c r="B1960" s="117" t="s">
        <v>11644</v>
      </c>
      <c r="C1960" s="117" t="s">
        <v>132</v>
      </c>
      <c r="D1960" s="117">
        <v>3</v>
      </c>
      <c r="E1960" s="117">
        <v>50</v>
      </c>
      <c r="F1960" s="117">
        <v>7.29</v>
      </c>
      <c r="G1960" s="117">
        <v>9.8699999999999992</v>
      </c>
    </row>
    <row r="1961" spans="1:7" x14ac:dyDescent="0.35">
      <c r="A1961" s="117" t="s">
        <v>11647</v>
      </c>
      <c r="B1961" s="117" t="s">
        <v>11648</v>
      </c>
      <c r="C1961" s="117" t="s">
        <v>132</v>
      </c>
      <c r="D1961" s="117">
        <v>2</v>
      </c>
      <c r="E1961" s="117">
        <v>40</v>
      </c>
      <c r="F1961" s="117">
        <v>7.29</v>
      </c>
      <c r="G1961" s="117">
        <v>9.8699999999999992</v>
      </c>
    </row>
    <row r="1962" spans="1:7" x14ac:dyDescent="0.35">
      <c r="A1962" s="117" t="s">
        <v>11651</v>
      </c>
      <c r="B1962" s="117" t="s">
        <v>11652</v>
      </c>
      <c r="C1962" s="117" t="s">
        <v>132</v>
      </c>
      <c r="D1962" s="117">
        <v>2</v>
      </c>
      <c r="E1962" s="117">
        <v>40</v>
      </c>
      <c r="F1962" s="117">
        <v>7.29</v>
      </c>
      <c r="G1962" s="117">
        <v>9.8699999999999992</v>
      </c>
    </row>
    <row r="1963" spans="1:7" x14ac:dyDescent="0.35">
      <c r="A1963" s="117" t="s">
        <v>11653</v>
      </c>
      <c r="B1963" s="117" t="s">
        <v>11654</v>
      </c>
      <c r="C1963" s="117" t="s">
        <v>132</v>
      </c>
      <c r="D1963" s="117">
        <v>3</v>
      </c>
      <c r="E1963" s="117">
        <v>80</v>
      </c>
      <c r="F1963" s="117">
        <v>7.29</v>
      </c>
      <c r="G1963" s="117">
        <v>9.8699999999999992</v>
      </c>
    </row>
    <row r="1964" spans="1:7" x14ac:dyDescent="0.35">
      <c r="A1964" s="117" t="s">
        <v>11655</v>
      </c>
      <c r="B1964" s="117" t="s">
        <v>11656</v>
      </c>
      <c r="C1964" s="117" t="s">
        <v>132</v>
      </c>
      <c r="D1964" s="117">
        <v>2</v>
      </c>
      <c r="E1964" s="117">
        <v>40</v>
      </c>
      <c r="F1964" s="117">
        <v>7.29</v>
      </c>
      <c r="G1964" s="117">
        <v>9.8699999999999992</v>
      </c>
    </row>
    <row r="1965" spans="1:7" x14ac:dyDescent="0.35">
      <c r="A1965" s="117" t="s">
        <v>11657</v>
      </c>
      <c r="B1965" s="117" t="s">
        <v>11658</v>
      </c>
      <c r="C1965" s="117" t="s">
        <v>132</v>
      </c>
      <c r="D1965" s="117">
        <v>1</v>
      </c>
      <c r="E1965" s="117">
        <v>60</v>
      </c>
      <c r="F1965" s="117">
        <v>7.29</v>
      </c>
      <c r="G1965" s="117">
        <v>9.8699999999999992</v>
      </c>
    </row>
    <row r="1966" spans="1:7" x14ac:dyDescent="0.35">
      <c r="A1966" s="117" t="s">
        <v>11661</v>
      </c>
      <c r="B1966" s="117" t="s">
        <v>11662</v>
      </c>
      <c r="C1966" s="117" t="s">
        <v>132</v>
      </c>
      <c r="D1966" s="117">
        <v>1</v>
      </c>
      <c r="E1966" s="117">
        <v>60</v>
      </c>
      <c r="F1966" s="117">
        <v>7.29</v>
      </c>
      <c r="G1966" s="117">
        <v>9.8699999999999992</v>
      </c>
    </row>
    <row r="1967" spans="1:7" x14ac:dyDescent="0.35">
      <c r="A1967" s="117" t="s">
        <v>11663</v>
      </c>
      <c r="B1967" s="117" t="s">
        <v>11664</v>
      </c>
      <c r="C1967" s="117" t="s">
        <v>132</v>
      </c>
      <c r="D1967" s="117">
        <v>3</v>
      </c>
      <c r="E1967" s="117">
        <v>80</v>
      </c>
      <c r="F1967" s="117">
        <v>7.29</v>
      </c>
      <c r="G1967" s="117">
        <v>9.8699999999999992</v>
      </c>
    </row>
    <row r="1968" spans="1:7" x14ac:dyDescent="0.35">
      <c r="A1968" s="117" t="s">
        <v>11671</v>
      </c>
      <c r="B1968" s="117" t="s">
        <v>11672</v>
      </c>
      <c r="C1968" s="117" t="s">
        <v>132</v>
      </c>
      <c r="D1968" s="117">
        <v>2</v>
      </c>
      <c r="E1968" s="117">
        <v>10</v>
      </c>
      <c r="F1968" s="117">
        <v>7.29</v>
      </c>
      <c r="G1968" s="117">
        <v>9.8699999999999992</v>
      </c>
    </row>
    <row r="1969" spans="1:7" x14ac:dyDescent="0.35">
      <c r="A1969" s="117" t="s">
        <v>11673</v>
      </c>
      <c r="B1969" s="117" t="s">
        <v>11674</v>
      </c>
      <c r="C1969" s="117" t="s">
        <v>132</v>
      </c>
      <c r="D1969" s="117">
        <v>2</v>
      </c>
      <c r="E1969" s="117">
        <v>10</v>
      </c>
      <c r="F1969" s="117">
        <v>7.29</v>
      </c>
      <c r="G1969" s="117">
        <v>9.8699999999999992</v>
      </c>
    </row>
    <row r="1970" spans="1:7" x14ac:dyDescent="0.35">
      <c r="A1970" s="117" t="s">
        <v>11675</v>
      </c>
      <c r="B1970" s="117" t="s">
        <v>11676</v>
      </c>
      <c r="C1970" s="117" t="s">
        <v>132</v>
      </c>
      <c r="D1970" s="117">
        <v>2</v>
      </c>
      <c r="E1970" s="117">
        <v>12</v>
      </c>
      <c r="F1970" s="117">
        <v>7.29</v>
      </c>
      <c r="G1970" s="117">
        <v>9.8699999999999992</v>
      </c>
    </row>
    <row r="1971" spans="1:7" x14ac:dyDescent="0.35">
      <c r="A1971" s="117" t="s">
        <v>11677</v>
      </c>
      <c r="B1971" s="117" t="s">
        <v>11678</v>
      </c>
      <c r="C1971" s="117" t="s">
        <v>132</v>
      </c>
      <c r="D1971" s="117">
        <v>2</v>
      </c>
      <c r="E1971" s="117">
        <v>15</v>
      </c>
      <c r="F1971" s="117">
        <v>7.29</v>
      </c>
      <c r="G1971" s="117">
        <v>9.8699999999999992</v>
      </c>
    </row>
    <row r="1972" spans="1:7" x14ac:dyDescent="0.35">
      <c r="A1972" s="117" t="s">
        <v>11683</v>
      </c>
      <c r="B1972" s="117" t="s">
        <v>11684</v>
      </c>
      <c r="C1972" s="117" t="s">
        <v>132</v>
      </c>
      <c r="D1972" s="117">
        <v>2</v>
      </c>
      <c r="E1972" s="117">
        <v>30</v>
      </c>
      <c r="F1972" s="117">
        <v>7.29</v>
      </c>
      <c r="G1972" s="117">
        <v>9.8699999999999992</v>
      </c>
    </row>
    <row r="1973" spans="1:7" x14ac:dyDescent="0.35">
      <c r="A1973" s="117" t="s">
        <v>11685</v>
      </c>
      <c r="B1973" s="117" t="s">
        <v>11686</v>
      </c>
      <c r="C1973" s="117" t="s">
        <v>132</v>
      </c>
      <c r="D1973" s="117">
        <v>2</v>
      </c>
      <c r="E1973" s="117">
        <v>30</v>
      </c>
      <c r="F1973" s="117">
        <v>7.29</v>
      </c>
      <c r="G1973" s="117">
        <v>9.8699999999999992</v>
      </c>
    </row>
    <row r="1974" spans="1:7" x14ac:dyDescent="0.35">
      <c r="A1974" s="117" t="s">
        <v>11687</v>
      </c>
      <c r="B1974" s="117" t="s">
        <v>11688</v>
      </c>
      <c r="C1974" s="117" t="s">
        <v>132</v>
      </c>
      <c r="D1974" s="117">
        <v>2</v>
      </c>
      <c r="E1974" s="117">
        <v>30</v>
      </c>
      <c r="F1974" s="117">
        <v>7.29</v>
      </c>
      <c r="G1974" s="117">
        <v>9.8699999999999992</v>
      </c>
    </row>
    <row r="1975" spans="1:7" x14ac:dyDescent="0.35">
      <c r="A1975" s="117" t="s">
        <v>11689</v>
      </c>
      <c r="B1975" s="117" t="s">
        <v>11690</v>
      </c>
      <c r="C1975" s="117" t="s">
        <v>132</v>
      </c>
      <c r="D1975" s="117">
        <v>2</v>
      </c>
      <c r="E1975" s="117">
        <v>30</v>
      </c>
      <c r="F1975" s="117">
        <v>7.29</v>
      </c>
      <c r="G1975" s="117">
        <v>9.8699999999999992</v>
      </c>
    </row>
    <row r="1976" spans="1:7" x14ac:dyDescent="0.35">
      <c r="A1976" s="117" t="s">
        <v>11691</v>
      </c>
      <c r="B1976" s="117" t="s">
        <v>11692</v>
      </c>
      <c r="C1976" s="117" t="s">
        <v>132</v>
      </c>
      <c r="D1976" s="117">
        <v>1</v>
      </c>
      <c r="E1976" s="117">
        <v>15</v>
      </c>
      <c r="F1976" s="117">
        <v>7.29</v>
      </c>
      <c r="G1976" s="117">
        <v>9.8699999999999992</v>
      </c>
    </row>
    <row r="1977" spans="1:7" x14ac:dyDescent="0.35">
      <c r="A1977" s="117" t="s">
        <v>11693</v>
      </c>
      <c r="B1977" s="117" t="s">
        <v>11694</v>
      </c>
      <c r="C1977" s="117" t="s">
        <v>132</v>
      </c>
      <c r="D1977" s="117">
        <v>2</v>
      </c>
      <c r="E1977" s="117">
        <v>10</v>
      </c>
      <c r="F1977" s="117">
        <v>7.29</v>
      </c>
      <c r="G1977" s="117">
        <v>9.8699999999999992</v>
      </c>
    </row>
    <row r="1978" spans="1:7" x14ac:dyDescent="0.35">
      <c r="A1978" s="117" t="s">
        <v>11705</v>
      </c>
      <c r="B1978" s="117" t="s">
        <v>11706</v>
      </c>
      <c r="C1978" s="117" t="s">
        <v>133</v>
      </c>
      <c r="D1978" s="117">
        <v>2</v>
      </c>
      <c r="E1978" s="117">
        <v>30</v>
      </c>
      <c r="F1978" s="117">
        <v>8.3800000000000008</v>
      </c>
      <c r="G1978" s="117">
        <v>9.84</v>
      </c>
    </row>
    <row r="1979" spans="1:7" x14ac:dyDescent="0.35">
      <c r="A1979" s="117" t="s">
        <v>11707</v>
      </c>
      <c r="B1979" s="117" t="s">
        <v>11708</v>
      </c>
      <c r="C1979" s="117" t="s">
        <v>133</v>
      </c>
      <c r="D1979" s="117">
        <v>1</v>
      </c>
      <c r="E1979" s="117">
        <v>40</v>
      </c>
      <c r="F1979" s="117">
        <v>8.3800000000000008</v>
      </c>
      <c r="G1979" s="117">
        <v>9.84</v>
      </c>
    </row>
    <row r="1980" spans="1:7" x14ac:dyDescent="0.35">
      <c r="A1980" s="117" t="s">
        <v>11711</v>
      </c>
      <c r="B1980" s="117" t="s">
        <v>11712</v>
      </c>
      <c r="C1980" s="117" t="s">
        <v>133</v>
      </c>
      <c r="D1980" s="117">
        <v>2</v>
      </c>
      <c r="E1980" s="117">
        <v>16</v>
      </c>
      <c r="F1980" s="117">
        <v>8.3800000000000008</v>
      </c>
      <c r="G1980" s="117">
        <v>9.84</v>
      </c>
    </row>
    <row r="1981" spans="1:7" x14ac:dyDescent="0.35">
      <c r="A1981" s="117" t="s">
        <v>11713</v>
      </c>
      <c r="B1981" s="117" t="s">
        <v>11714</v>
      </c>
      <c r="C1981" s="117" t="s">
        <v>133</v>
      </c>
      <c r="D1981" s="117">
        <v>2</v>
      </c>
      <c r="E1981" s="117">
        <v>60</v>
      </c>
      <c r="F1981" s="117">
        <v>8.3800000000000008</v>
      </c>
      <c r="G1981" s="117">
        <v>9.84</v>
      </c>
    </row>
    <row r="1982" spans="1:7" x14ac:dyDescent="0.35">
      <c r="A1982" s="117" t="s">
        <v>11715</v>
      </c>
      <c r="B1982" s="117" t="s">
        <v>11716</v>
      </c>
      <c r="C1982" s="117" t="s">
        <v>133</v>
      </c>
      <c r="D1982" s="117">
        <v>2</v>
      </c>
      <c r="E1982" s="117">
        <v>30</v>
      </c>
      <c r="F1982" s="117">
        <v>8.3800000000000008</v>
      </c>
      <c r="G1982" s="117">
        <v>9.84</v>
      </c>
    </row>
    <row r="1983" spans="1:7" x14ac:dyDescent="0.35">
      <c r="A1983" s="117" t="s">
        <v>11717</v>
      </c>
      <c r="B1983" s="117" t="s">
        <v>11718</v>
      </c>
      <c r="C1983" s="117" t="s">
        <v>133</v>
      </c>
      <c r="D1983" s="117">
        <v>2</v>
      </c>
      <c r="E1983" s="117">
        <v>24</v>
      </c>
      <c r="F1983" s="117">
        <v>8.3800000000000008</v>
      </c>
      <c r="G1983" s="117">
        <v>9.84</v>
      </c>
    </row>
    <row r="1984" spans="1:7" x14ac:dyDescent="0.35">
      <c r="A1984" s="117" t="s">
        <v>11719</v>
      </c>
      <c r="B1984" s="117" t="s">
        <v>11720</v>
      </c>
      <c r="C1984" s="117" t="s">
        <v>133</v>
      </c>
      <c r="D1984" s="117">
        <v>2</v>
      </c>
      <c r="E1984" s="117">
        <v>30</v>
      </c>
      <c r="F1984" s="117">
        <v>8.3800000000000008</v>
      </c>
      <c r="G1984" s="117">
        <v>9.84</v>
      </c>
    </row>
    <row r="1985" spans="1:7" x14ac:dyDescent="0.35">
      <c r="A1985" s="117" t="s">
        <v>11721</v>
      </c>
      <c r="B1985" s="117" t="s">
        <v>11722</v>
      </c>
      <c r="C1985" s="117" t="s">
        <v>133</v>
      </c>
      <c r="D1985" s="117">
        <v>2</v>
      </c>
      <c r="E1985" s="117">
        <v>16</v>
      </c>
      <c r="F1985" s="117">
        <v>8.3800000000000008</v>
      </c>
      <c r="G1985" s="117">
        <v>9.84</v>
      </c>
    </row>
    <row r="1986" spans="1:7" x14ac:dyDescent="0.35">
      <c r="A1986" s="117" t="s">
        <v>11723</v>
      </c>
      <c r="B1986" s="117" t="s">
        <v>11724</v>
      </c>
      <c r="C1986" s="117" t="s">
        <v>133</v>
      </c>
      <c r="D1986" s="117">
        <v>2</v>
      </c>
      <c r="E1986" s="117">
        <v>16</v>
      </c>
      <c r="F1986" s="117">
        <v>8.3800000000000008</v>
      </c>
      <c r="G1986" s="117">
        <v>9.84</v>
      </c>
    </row>
    <row r="1987" spans="1:7" x14ac:dyDescent="0.35">
      <c r="A1987" s="117" t="s">
        <v>11725</v>
      </c>
      <c r="B1987" s="117" t="s">
        <v>11726</v>
      </c>
      <c r="C1987" s="117" t="s">
        <v>133</v>
      </c>
      <c r="D1987" s="117">
        <v>2</v>
      </c>
      <c r="E1987" s="117">
        <v>24</v>
      </c>
      <c r="F1987" s="117">
        <v>8.3800000000000008</v>
      </c>
      <c r="G1987" s="117">
        <v>9.84</v>
      </c>
    </row>
    <row r="1988" spans="1:7" x14ac:dyDescent="0.35">
      <c r="A1988" s="117" t="s">
        <v>11727</v>
      </c>
      <c r="B1988" s="117" t="s">
        <v>11728</v>
      </c>
      <c r="C1988" s="117" t="s">
        <v>133</v>
      </c>
      <c r="D1988" s="117">
        <v>2</v>
      </c>
      <c r="E1988" s="117">
        <v>16</v>
      </c>
      <c r="F1988" s="117">
        <v>8.3800000000000008</v>
      </c>
      <c r="G1988" s="117">
        <v>9.84</v>
      </c>
    </row>
    <row r="1989" spans="1:7" x14ac:dyDescent="0.35">
      <c r="A1989" s="117" t="s">
        <v>11729</v>
      </c>
      <c r="B1989" s="117" t="s">
        <v>11730</v>
      </c>
      <c r="C1989" s="117" t="s">
        <v>133</v>
      </c>
      <c r="D1989" s="117">
        <v>2</v>
      </c>
      <c r="E1989" s="117">
        <v>24</v>
      </c>
      <c r="F1989" s="117">
        <v>8.3800000000000008</v>
      </c>
      <c r="G1989" s="117">
        <v>9.84</v>
      </c>
    </row>
    <row r="1990" spans="1:7" x14ac:dyDescent="0.35">
      <c r="A1990" s="117" t="s">
        <v>11731</v>
      </c>
      <c r="B1990" s="117" t="s">
        <v>11732</v>
      </c>
      <c r="C1990" s="117" t="s">
        <v>133</v>
      </c>
      <c r="D1990" s="117">
        <v>2</v>
      </c>
      <c r="E1990" s="117">
        <v>24</v>
      </c>
      <c r="F1990" s="117">
        <v>8.3800000000000008</v>
      </c>
      <c r="G1990" s="117">
        <v>9.84</v>
      </c>
    </row>
    <row r="1991" spans="1:7" x14ac:dyDescent="0.35">
      <c r="A1991" s="117" t="s">
        <v>11733</v>
      </c>
      <c r="B1991" s="117" t="s">
        <v>11734</v>
      </c>
      <c r="C1991" s="117" t="s">
        <v>133</v>
      </c>
      <c r="D1991" s="117">
        <v>2</v>
      </c>
      <c r="E1991" s="117">
        <v>16</v>
      </c>
      <c r="F1991" s="117">
        <v>8.3800000000000008</v>
      </c>
      <c r="G1991" s="117">
        <v>9.84</v>
      </c>
    </row>
    <row r="1992" spans="1:7" x14ac:dyDescent="0.35">
      <c r="A1992" s="117" t="s">
        <v>11735</v>
      </c>
      <c r="B1992" s="117" t="s">
        <v>11736</v>
      </c>
      <c r="C1992" s="117" t="s">
        <v>133</v>
      </c>
      <c r="D1992" s="117">
        <v>2</v>
      </c>
      <c r="E1992" s="117">
        <v>30</v>
      </c>
      <c r="F1992" s="117">
        <v>8.3800000000000008</v>
      </c>
      <c r="G1992" s="117">
        <v>9.84</v>
      </c>
    </row>
    <row r="1993" spans="1:7" x14ac:dyDescent="0.35">
      <c r="A1993" s="117" t="s">
        <v>11737</v>
      </c>
      <c r="B1993" s="117" t="s">
        <v>11738</v>
      </c>
      <c r="C1993" s="117" t="s">
        <v>133</v>
      </c>
      <c r="D1993" s="117">
        <v>2</v>
      </c>
      <c r="E1993" s="117">
        <v>30</v>
      </c>
      <c r="F1993" s="117">
        <v>8.3800000000000008</v>
      </c>
      <c r="G1993" s="117">
        <v>9.84</v>
      </c>
    </row>
    <row r="1994" spans="1:7" x14ac:dyDescent="0.35">
      <c r="A1994" s="117" t="s">
        <v>11743</v>
      </c>
      <c r="B1994" s="117" t="s">
        <v>11744</v>
      </c>
      <c r="C1994" s="117" t="s">
        <v>133</v>
      </c>
      <c r="D1994" s="117">
        <v>2</v>
      </c>
      <c r="E1994" s="117">
        <v>30</v>
      </c>
      <c r="F1994" s="117">
        <v>8.3800000000000008</v>
      </c>
      <c r="G1994" s="117">
        <v>9.84</v>
      </c>
    </row>
    <row r="1995" spans="1:7" x14ac:dyDescent="0.35">
      <c r="A1995" s="117" t="s">
        <v>11747</v>
      </c>
      <c r="B1995" s="117" t="s">
        <v>11748</v>
      </c>
      <c r="C1995" s="117" t="s">
        <v>133</v>
      </c>
      <c r="D1995" s="117">
        <v>2</v>
      </c>
      <c r="E1995" s="117">
        <v>32</v>
      </c>
      <c r="F1995" s="117">
        <v>8.3800000000000008</v>
      </c>
      <c r="G1995" s="117">
        <v>9.84</v>
      </c>
    </row>
    <row r="1996" spans="1:7" x14ac:dyDescent="0.35">
      <c r="A1996" s="117" t="s">
        <v>11749</v>
      </c>
      <c r="B1996" s="117" t="s">
        <v>11748</v>
      </c>
      <c r="C1996" s="117" t="s">
        <v>133</v>
      </c>
      <c r="D1996" s="117">
        <v>2</v>
      </c>
      <c r="E1996" s="117">
        <v>24</v>
      </c>
      <c r="F1996" s="117">
        <v>8.3800000000000008</v>
      </c>
      <c r="G1996" s="117">
        <v>9.84</v>
      </c>
    </row>
    <row r="1997" spans="1:7" x14ac:dyDescent="0.35">
      <c r="A1997" s="117" t="s">
        <v>11750</v>
      </c>
      <c r="B1997" s="117" t="s">
        <v>11751</v>
      </c>
      <c r="C1997" s="117" t="s">
        <v>133</v>
      </c>
      <c r="D1997" s="117">
        <v>2</v>
      </c>
      <c r="E1997" s="117">
        <v>30</v>
      </c>
      <c r="F1997" s="117">
        <v>8.3800000000000008</v>
      </c>
      <c r="G1997" s="117">
        <v>9.84</v>
      </c>
    </row>
    <row r="1998" spans="1:7" x14ac:dyDescent="0.35">
      <c r="A1998" s="117" t="s">
        <v>11752</v>
      </c>
      <c r="B1998" s="117" t="s">
        <v>11753</v>
      </c>
      <c r="C1998" s="117" t="s">
        <v>133</v>
      </c>
      <c r="D1998" s="117">
        <v>2</v>
      </c>
      <c r="E1998" s="117">
        <v>32</v>
      </c>
      <c r="F1998" s="117">
        <v>8.3800000000000008</v>
      </c>
      <c r="G1998" s="117">
        <v>9.84</v>
      </c>
    </row>
    <row r="1999" spans="1:7" x14ac:dyDescent="0.35">
      <c r="A1999" s="117" t="s">
        <v>11754</v>
      </c>
      <c r="B1999" s="117" t="s">
        <v>11755</v>
      </c>
      <c r="C1999" s="117" t="s">
        <v>133</v>
      </c>
      <c r="D1999" s="117">
        <v>2</v>
      </c>
      <c r="E1999" s="117">
        <v>30</v>
      </c>
      <c r="F1999" s="117">
        <v>8.3800000000000008</v>
      </c>
      <c r="G1999" s="117">
        <v>9.84</v>
      </c>
    </row>
    <row r="2000" spans="1:7" x14ac:dyDescent="0.35">
      <c r="A2000" s="117" t="s">
        <v>11756</v>
      </c>
      <c r="B2000" s="117" t="s">
        <v>11757</v>
      </c>
      <c r="C2000" s="117" t="s">
        <v>133</v>
      </c>
      <c r="D2000" s="117">
        <v>2</v>
      </c>
      <c r="E2000" s="117">
        <v>30</v>
      </c>
      <c r="F2000" s="117">
        <v>8.3800000000000008</v>
      </c>
      <c r="G2000" s="117">
        <v>9.84</v>
      </c>
    </row>
    <row r="2001" spans="1:7" x14ac:dyDescent="0.35">
      <c r="A2001" s="117" t="s">
        <v>11758</v>
      </c>
      <c r="B2001" s="117" t="s">
        <v>11759</v>
      </c>
      <c r="C2001" s="117" t="s">
        <v>133</v>
      </c>
      <c r="D2001" s="117">
        <v>2</v>
      </c>
      <c r="E2001" s="117">
        <v>30</v>
      </c>
      <c r="F2001" s="117">
        <v>8.3800000000000008</v>
      </c>
      <c r="G2001" s="117">
        <v>9.84</v>
      </c>
    </row>
    <row r="2002" spans="1:7" x14ac:dyDescent="0.35">
      <c r="A2002" s="117" t="s">
        <v>11760</v>
      </c>
      <c r="B2002" s="117" t="s">
        <v>11761</v>
      </c>
      <c r="C2002" s="117" t="s">
        <v>133</v>
      </c>
      <c r="D2002" s="117">
        <v>2</v>
      </c>
      <c r="E2002" s="117">
        <v>30</v>
      </c>
      <c r="F2002" s="117">
        <v>8.3800000000000008</v>
      </c>
      <c r="G2002" s="117">
        <v>9.84</v>
      </c>
    </row>
    <row r="2003" spans="1:7" x14ac:dyDescent="0.35">
      <c r="A2003" s="117" t="s">
        <v>11762</v>
      </c>
      <c r="B2003" s="117" t="s">
        <v>11763</v>
      </c>
      <c r="C2003" s="117" t="s">
        <v>133</v>
      </c>
      <c r="D2003" s="117">
        <v>2</v>
      </c>
      <c r="E2003" s="117">
        <v>30</v>
      </c>
      <c r="F2003" s="117">
        <v>8.3800000000000008</v>
      </c>
      <c r="G2003" s="117">
        <v>9.84</v>
      </c>
    </row>
    <row r="2004" spans="1:7" x14ac:dyDescent="0.35">
      <c r="A2004" s="117" t="s">
        <v>11764</v>
      </c>
      <c r="B2004" s="117" t="s">
        <v>11765</v>
      </c>
      <c r="C2004" s="117" t="s">
        <v>133</v>
      </c>
      <c r="D2004" s="117">
        <v>2</v>
      </c>
      <c r="E2004" s="117">
        <v>56</v>
      </c>
      <c r="F2004" s="117">
        <v>8.3800000000000008</v>
      </c>
      <c r="G2004" s="117">
        <v>9.84</v>
      </c>
    </row>
    <row r="2005" spans="1:7" x14ac:dyDescent="0.35">
      <c r="A2005" s="117" t="s">
        <v>11766</v>
      </c>
      <c r="B2005" s="117" t="s">
        <v>11767</v>
      </c>
      <c r="C2005" s="117" t="s">
        <v>133</v>
      </c>
      <c r="D2005" s="117">
        <v>2</v>
      </c>
      <c r="E2005" s="117">
        <v>30</v>
      </c>
      <c r="F2005" s="117">
        <v>8.3800000000000008</v>
      </c>
      <c r="G2005" s="117">
        <v>9.84</v>
      </c>
    </row>
    <row r="2006" spans="1:7" x14ac:dyDescent="0.35">
      <c r="A2006" s="117" t="s">
        <v>11768</v>
      </c>
      <c r="B2006" s="117" t="s">
        <v>11769</v>
      </c>
      <c r="C2006" s="117" t="s">
        <v>133</v>
      </c>
      <c r="D2006" s="117">
        <v>2</v>
      </c>
      <c r="E2006" s="117">
        <v>70</v>
      </c>
      <c r="F2006" s="117">
        <v>8.3800000000000008</v>
      </c>
      <c r="G2006" s="117">
        <v>9.84</v>
      </c>
    </row>
    <row r="2007" spans="1:7" x14ac:dyDescent="0.35">
      <c r="A2007" s="117" t="s">
        <v>11770</v>
      </c>
      <c r="B2007" s="117" t="s">
        <v>11771</v>
      </c>
      <c r="C2007" s="117" t="s">
        <v>133</v>
      </c>
      <c r="D2007" s="117">
        <v>2</v>
      </c>
      <c r="E2007" s="117">
        <v>10</v>
      </c>
      <c r="F2007" s="117">
        <v>8.3800000000000008</v>
      </c>
      <c r="G2007" s="117">
        <v>9.84</v>
      </c>
    </row>
    <row r="2008" spans="1:7" x14ac:dyDescent="0.35">
      <c r="A2008" s="117" t="s">
        <v>11772</v>
      </c>
      <c r="B2008" s="117" t="s">
        <v>11773</v>
      </c>
      <c r="C2008" s="117" t="s">
        <v>133</v>
      </c>
      <c r="D2008" s="117">
        <v>2</v>
      </c>
      <c r="E2008" s="117">
        <v>80</v>
      </c>
      <c r="F2008" s="117">
        <v>8.3800000000000008</v>
      </c>
      <c r="G2008" s="117">
        <v>9.84</v>
      </c>
    </row>
    <row r="2009" spans="1:7" x14ac:dyDescent="0.35">
      <c r="A2009" s="117" t="s">
        <v>11776</v>
      </c>
      <c r="B2009" s="117" t="s">
        <v>11777</v>
      </c>
      <c r="C2009" s="117" t="s">
        <v>133</v>
      </c>
      <c r="D2009" s="117">
        <v>1</v>
      </c>
      <c r="E2009" s="117">
        <v>8</v>
      </c>
      <c r="F2009" s="117">
        <v>8.3800000000000008</v>
      </c>
      <c r="G2009" s="117">
        <v>9.84</v>
      </c>
    </row>
    <row r="2010" spans="1:7" x14ac:dyDescent="0.35">
      <c r="A2010" s="117" t="s">
        <v>11778</v>
      </c>
      <c r="B2010" s="117" t="s">
        <v>11779</v>
      </c>
      <c r="C2010" s="117" t="s">
        <v>133</v>
      </c>
      <c r="D2010" s="117">
        <v>2</v>
      </c>
      <c r="E2010" s="117">
        <v>40</v>
      </c>
      <c r="F2010" s="117">
        <v>8.3800000000000008</v>
      </c>
      <c r="G2010" s="117">
        <v>9.84</v>
      </c>
    </row>
    <row r="2011" spans="1:7" x14ac:dyDescent="0.35">
      <c r="A2011" s="117" t="s">
        <v>11780</v>
      </c>
      <c r="B2011" s="117" t="s">
        <v>11781</v>
      </c>
      <c r="C2011" s="117" t="s">
        <v>133</v>
      </c>
      <c r="D2011" s="117">
        <v>2</v>
      </c>
      <c r="E2011" s="117">
        <v>60</v>
      </c>
      <c r="F2011" s="117">
        <v>8.3800000000000008</v>
      </c>
      <c r="G2011" s="117">
        <v>9.84</v>
      </c>
    </row>
    <row r="2012" spans="1:7" x14ac:dyDescent="0.35">
      <c r="A2012" s="117" t="s">
        <v>11782</v>
      </c>
      <c r="B2012" s="117" t="s">
        <v>11783</v>
      </c>
      <c r="C2012" s="117" t="s">
        <v>133</v>
      </c>
      <c r="D2012" s="117">
        <v>2</v>
      </c>
      <c r="E2012" s="117">
        <v>60</v>
      </c>
      <c r="F2012" s="117">
        <v>8.3800000000000008</v>
      </c>
      <c r="G2012" s="117">
        <v>9.84</v>
      </c>
    </row>
    <row r="2013" spans="1:7" x14ac:dyDescent="0.35">
      <c r="A2013" s="117" t="s">
        <v>11784</v>
      </c>
      <c r="B2013" s="117" t="s">
        <v>11785</v>
      </c>
      <c r="C2013" s="117" t="s">
        <v>133</v>
      </c>
      <c r="D2013" s="117">
        <v>2</v>
      </c>
      <c r="E2013" s="117">
        <v>60</v>
      </c>
      <c r="F2013" s="117">
        <v>8.3800000000000008</v>
      </c>
      <c r="G2013" s="117">
        <v>9.84</v>
      </c>
    </row>
    <row r="2014" spans="1:7" x14ac:dyDescent="0.35">
      <c r="A2014" s="117" t="s">
        <v>11786</v>
      </c>
      <c r="B2014" s="117" t="s">
        <v>11787</v>
      </c>
      <c r="C2014" s="117" t="s">
        <v>133</v>
      </c>
      <c r="D2014" s="117">
        <v>2</v>
      </c>
      <c r="E2014" s="117">
        <v>35</v>
      </c>
      <c r="F2014" s="117">
        <v>8.3800000000000008</v>
      </c>
      <c r="G2014" s="117">
        <v>9.84</v>
      </c>
    </row>
    <row r="2015" spans="1:7" x14ac:dyDescent="0.35">
      <c r="A2015" s="117" t="s">
        <v>11788</v>
      </c>
      <c r="B2015" s="117" t="s">
        <v>11789</v>
      </c>
      <c r="C2015" s="117" t="s">
        <v>133</v>
      </c>
      <c r="D2015" s="117">
        <v>1</v>
      </c>
      <c r="E2015" s="117">
        <v>60</v>
      </c>
      <c r="F2015" s="117">
        <v>8.3800000000000008</v>
      </c>
      <c r="G2015" s="117">
        <v>9.84</v>
      </c>
    </row>
    <row r="2016" spans="1:7" x14ac:dyDescent="0.35">
      <c r="A2016" s="117" t="s">
        <v>11790</v>
      </c>
      <c r="B2016" s="117" t="s">
        <v>11791</v>
      </c>
      <c r="C2016" s="117" t="s">
        <v>133</v>
      </c>
      <c r="D2016" s="117">
        <v>2</v>
      </c>
      <c r="E2016" s="117">
        <v>44</v>
      </c>
      <c r="F2016" s="117">
        <v>8.3800000000000008</v>
      </c>
      <c r="G2016" s="117">
        <v>9.84</v>
      </c>
    </row>
    <row r="2017" spans="1:7" x14ac:dyDescent="0.35">
      <c r="A2017" s="117" t="s">
        <v>11794</v>
      </c>
      <c r="B2017" s="117" t="s">
        <v>11795</v>
      </c>
      <c r="C2017" s="117" t="s">
        <v>133</v>
      </c>
      <c r="D2017" s="117">
        <v>2</v>
      </c>
      <c r="E2017" s="117">
        <v>40</v>
      </c>
      <c r="F2017" s="117">
        <v>8.3800000000000008</v>
      </c>
      <c r="G2017" s="117">
        <v>9.84</v>
      </c>
    </row>
    <row r="2018" spans="1:7" x14ac:dyDescent="0.35">
      <c r="A2018" s="117" t="s">
        <v>11796</v>
      </c>
      <c r="B2018" s="117" t="s">
        <v>11797</v>
      </c>
      <c r="C2018" s="117" t="s">
        <v>133</v>
      </c>
      <c r="D2018" s="117">
        <v>2</v>
      </c>
      <c r="E2018" s="117">
        <v>40</v>
      </c>
      <c r="F2018" s="117">
        <v>8.3800000000000008</v>
      </c>
      <c r="G2018" s="117">
        <v>9.84</v>
      </c>
    </row>
    <row r="2019" spans="1:7" x14ac:dyDescent="0.35">
      <c r="A2019" s="117" t="s">
        <v>11798</v>
      </c>
      <c r="B2019" s="117" t="s">
        <v>11799</v>
      </c>
      <c r="C2019" s="117" t="s">
        <v>133</v>
      </c>
      <c r="D2019" s="117">
        <v>2</v>
      </c>
      <c r="E2019" s="117">
        <v>40</v>
      </c>
      <c r="F2019" s="117">
        <v>8.3800000000000008</v>
      </c>
      <c r="G2019" s="117">
        <v>9.84</v>
      </c>
    </row>
    <row r="2020" spans="1:7" x14ac:dyDescent="0.35">
      <c r="A2020" s="117" t="s">
        <v>11800</v>
      </c>
      <c r="B2020" s="117" t="s">
        <v>11801</v>
      </c>
      <c r="C2020" s="117" t="s">
        <v>133</v>
      </c>
      <c r="D2020" s="117">
        <v>2</v>
      </c>
      <c r="E2020" s="117">
        <v>40</v>
      </c>
      <c r="F2020" s="117">
        <v>8.3800000000000008</v>
      </c>
      <c r="G2020" s="117">
        <v>9.84</v>
      </c>
    </row>
    <row r="2021" spans="1:7" x14ac:dyDescent="0.35">
      <c r="A2021" s="117" t="s">
        <v>11804</v>
      </c>
      <c r="B2021" s="117" t="s">
        <v>11805</v>
      </c>
      <c r="C2021" s="117" t="s">
        <v>133</v>
      </c>
      <c r="D2021" s="117">
        <v>2</v>
      </c>
      <c r="E2021" s="117">
        <v>70</v>
      </c>
      <c r="F2021" s="117">
        <v>8.3800000000000008</v>
      </c>
      <c r="G2021" s="117">
        <v>9.84</v>
      </c>
    </row>
    <row r="2022" spans="1:7" x14ac:dyDescent="0.35">
      <c r="A2022" s="117" t="s">
        <v>11814</v>
      </c>
      <c r="B2022" s="117" t="s">
        <v>11815</v>
      </c>
      <c r="C2022" s="117" t="s">
        <v>133</v>
      </c>
      <c r="D2022" s="117">
        <v>2</v>
      </c>
      <c r="E2022" s="117">
        <v>60</v>
      </c>
      <c r="F2022" s="117">
        <v>8.3800000000000008</v>
      </c>
      <c r="G2022" s="117">
        <v>9.84</v>
      </c>
    </row>
    <row r="2023" spans="1:7" x14ac:dyDescent="0.35">
      <c r="A2023" s="117" t="s">
        <v>11816</v>
      </c>
      <c r="B2023" s="117" t="s">
        <v>11817</v>
      </c>
      <c r="C2023" s="117" t="s">
        <v>133</v>
      </c>
      <c r="D2023" s="117">
        <v>1</v>
      </c>
      <c r="E2023" s="117">
        <v>30</v>
      </c>
      <c r="F2023" s="117">
        <v>8.3800000000000008</v>
      </c>
      <c r="G2023" s="117">
        <v>9.84</v>
      </c>
    </row>
    <row r="2024" spans="1:7" x14ac:dyDescent="0.35">
      <c r="A2024" s="117" t="s">
        <v>11818</v>
      </c>
      <c r="B2024" s="117" t="s">
        <v>11819</v>
      </c>
      <c r="C2024" s="117" t="s">
        <v>133</v>
      </c>
      <c r="D2024" s="117">
        <v>2</v>
      </c>
      <c r="E2024" s="117">
        <v>35</v>
      </c>
      <c r="F2024" s="117">
        <v>8.3800000000000008</v>
      </c>
      <c r="G2024" s="117">
        <v>9.84</v>
      </c>
    </row>
    <row r="2025" spans="1:7" x14ac:dyDescent="0.35">
      <c r="A2025" s="117" t="s">
        <v>11822</v>
      </c>
      <c r="B2025" s="117" t="s">
        <v>11823</v>
      </c>
      <c r="C2025" s="117" t="s">
        <v>133</v>
      </c>
      <c r="D2025" s="117">
        <v>2</v>
      </c>
      <c r="E2025" s="117">
        <v>35</v>
      </c>
      <c r="F2025" s="117">
        <v>8.3800000000000008</v>
      </c>
      <c r="G2025" s="117">
        <v>9.84</v>
      </c>
    </row>
    <row r="2026" spans="1:7" x14ac:dyDescent="0.35">
      <c r="A2026" s="117" t="s">
        <v>11824</v>
      </c>
      <c r="B2026" s="117" t="s">
        <v>11825</v>
      </c>
      <c r="C2026" s="117" t="s">
        <v>133</v>
      </c>
      <c r="D2026" s="117">
        <v>2</v>
      </c>
      <c r="E2026" s="117">
        <v>35</v>
      </c>
      <c r="F2026" s="117">
        <v>8.3800000000000008</v>
      </c>
      <c r="G2026" s="117">
        <v>9.84</v>
      </c>
    </row>
    <row r="2027" spans="1:7" x14ac:dyDescent="0.35">
      <c r="A2027" s="117" t="s">
        <v>11826</v>
      </c>
      <c r="B2027" s="117" t="s">
        <v>11827</v>
      </c>
      <c r="C2027" s="117" t="s">
        <v>133</v>
      </c>
      <c r="D2027" s="117">
        <v>2</v>
      </c>
      <c r="E2027" s="117">
        <v>35</v>
      </c>
      <c r="F2027" s="117">
        <v>8.3800000000000008</v>
      </c>
      <c r="G2027" s="117">
        <v>9.84</v>
      </c>
    </row>
    <row r="2028" spans="1:7" x14ac:dyDescent="0.35">
      <c r="A2028" s="117" t="s">
        <v>11828</v>
      </c>
      <c r="B2028" s="117" t="s">
        <v>11829</v>
      </c>
      <c r="C2028" s="117" t="s">
        <v>133</v>
      </c>
      <c r="D2028" s="117">
        <v>2</v>
      </c>
      <c r="E2028" s="117">
        <v>35</v>
      </c>
      <c r="F2028" s="117">
        <v>8.3800000000000008</v>
      </c>
      <c r="G2028" s="117">
        <v>9.84</v>
      </c>
    </row>
    <row r="2029" spans="1:7" x14ac:dyDescent="0.35">
      <c r="A2029" s="117" t="s">
        <v>11830</v>
      </c>
      <c r="C2029" s="117" t="s">
        <v>133</v>
      </c>
      <c r="D2029" s="117">
        <v>2</v>
      </c>
      <c r="E2029" s="117">
        <v>35</v>
      </c>
      <c r="F2029" s="117">
        <v>8.3800000000000008</v>
      </c>
      <c r="G2029" s="117">
        <v>9.84</v>
      </c>
    </row>
    <row r="2030" spans="1:7" x14ac:dyDescent="0.35">
      <c r="A2030" s="117" t="s">
        <v>11831</v>
      </c>
      <c r="B2030" s="117" t="s">
        <v>11832</v>
      </c>
      <c r="C2030" s="117" t="s">
        <v>133</v>
      </c>
      <c r="D2030" s="117">
        <v>2</v>
      </c>
      <c r="E2030" s="117">
        <v>35</v>
      </c>
      <c r="F2030" s="117">
        <v>8.3800000000000008</v>
      </c>
      <c r="G2030" s="117">
        <v>9.84</v>
      </c>
    </row>
    <row r="2031" spans="1:7" x14ac:dyDescent="0.35">
      <c r="A2031" s="117" t="s">
        <v>11833</v>
      </c>
      <c r="B2031" s="117" t="s">
        <v>11834</v>
      </c>
      <c r="C2031" s="117" t="s">
        <v>133</v>
      </c>
      <c r="D2031" s="117">
        <v>2</v>
      </c>
      <c r="E2031" s="117">
        <v>35</v>
      </c>
      <c r="F2031" s="117">
        <v>8.3800000000000008</v>
      </c>
      <c r="G2031" s="117">
        <v>9.84</v>
      </c>
    </row>
    <row r="2032" spans="1:7" x14ac:dyDescent="0.35">
      <c r="A2032" s="117" t="s">
        <v>11835</v>
      </c>
      <c r="B2032" s="117" t="s">
        <v>11836</v>
      </c>
      <c r="C2032" s="117" t="s">
        <v>133</v>
      </c>
      <c r="D2032" s="117">
        <v>2</v>
      </c>
      <c r="E2032" s="117">
        <v>35</v>
      </c>
      <c r="F2032" s="117">
        <v>8.3800000000000008</v>
      </c>
      <c r="G2032" s="117">
        <v>9.84</v>
      </c>
    </row>
    <row r="2033" spans="1:7" x14ac:dyDescent="0.35">
      <c r="A2033" s="117" t="s">
        <v>11837</v>
      </c>
      <c r="B2033" s="117" t="s">
        <v>11838</v>
      </c>
      <c r="C2033" s="117" t="s">
        <v>133</v>
      </c>
      <c r="D2033" s="117">
        <v>2</v>
      </c>
      <c r="E2033" s="117">
        <v>35</v>
      </c>
      <c r="F2033" s="117">
        <v>8.3800000000000008</v>
      </c>
      <c r="G2033" s="117">
        <v>9.84</v>
      </c>
    </row>
    <row r="2034" spans="1:7" x14ac:dyDescent="0.35">
      <c r="A2034" s="117" t="s">
        <v>11843</v>
      </c>
      <c r="B2034" s="117" t="s">
        <v>11844</v>
      </c>
      <c r="C2034" s="117" t="s">
        <v>133</v>
      </c>
      <c r="D2034" s="117">
        <v>1</v>
      </c>
      <c r="E2034" s="117">
        <v>30</v>
      </c>
      <c r="F2034" s="117">
        <v>8.3800000000000008</v>
      </c>
      <c r="G2034" s="117">
        <v>9.84</v>
      </c>
    </row>
    <row r="2035" spans="1:7" x14ac:dyDescent="0.35">
      <c r="A2035" s="117" t="s">
        <v>11845</v>
      </c>
      <c r="B2035" s="117" t="s">
        <v>11846</v>
      </c>
      <c r="C2035" s="117" t="s">
        <v>133</v>
      </c>
      <c r="D2035" s="117">
        <v>1</v>
      </c>
      <c r="E2035" s="117">
        <v>30</v>
      </c>
      <c r="F2035" s="117">
        <v>8.3800000000000008</v>
      </c>
      <c r="G2035" s="117">
        <v>9.84</v>
      </c>
    </row>
    <row r="2036" spans="1:7" x14ac:dyDescent="0.35">
      <c r="A2036" s="117" t="s">
        <v>11847</v>
      </c>
      <c r="B2036" s="117" t="s">
        <v>11848</v>
      </c>
      <c r="C2036" s="117" t="s">
        <v>133</v>
      </c>
      <c r="D2036" s="117">
        <v>1</v>
      </c>
      <c r="E2036" s="117">
        <v>40</v>
      </c>
      <c r="F2036" s="117">
        <v>8.3800000000000008</v>
      </c>
      <c r="G2036" s="117">
        <v>9.84</v>
      </c>
    </row>
    <row r="2037" spans="1:7" x14ac:dyDescent="0.35">
      <c r="A2037" s="117" t="s">
        <v>11849</v>
      </c>
      <c r="B2037" s="117" t="s">
        <v>11850</v>
      </c>
      <c r="C2037" s="117" t="s">
        <v>133</v>
      </c>
      <c r="D2037" s="117">
        <v>1</v>
      </c>
      <c r="E2037" s="117">
        <v>30</v>
      </c>
      <c r="F2037" s="117">
        <v>8.3800000000000008</v>
      </c>
      <c r="G2037" s="117">
        <v>9.84</v>
      </c>
    </row>
    <row r="2038" spans="1:7" x14ac:dyDescent="0.35">
      <c r="A2038" s="117" t="s">
        <v>11851</v>
      </c>
      <c r="B2038" s="117" t="s">
        <v>11852</v>
      </c>
      <c r="C2038" s="117" t="s">
        <v>133</v>
      </c>
      <c r="D2038" s="117">
        <v>1</v>
      </c>
      <c r="E2038" s="117">
        <v>20</v>
      </c>
      <c r="F2038" s="117">
        <v>8.3800000000000008</v>
      </c>
      <c r="G2038" s="117">
        <v>9.84</v>
      </c>
    </row>
    <row r="2039" spans="1:7" x14ac:dyDescent="0.35">
      <c r="A2039" s="117" t="s">
        <v>11853</v>
      </c>
      <c r="B2039" s="117" t="s">
        <v>11854</v>
      </c>
      <c r="C2039" s="117" t="s">
        <v>133</v>
      </c>
      <c r="D2039" s="117">
        <v>1</v>
      </c>
      <c r="E2039" s="117">
        <v>80</v>
      </c>
      <c r="F2039" s="117">
        <v>8.3800000000000008</v>
      </c>
      <c r="G2039" s="117">
        <v>9.84</v>
      </c>
    </row>
    <row r="2040" spans="1:7" x14ac:dyDescent="0.35">
      <c r="A2040" s="117" t="s">
        <v>11855</v>
      </c>
      <c r="B2040" s="117" t="s">
        <v>11856</v>
      </c>
      <c r="C2040" s="117" t="s">
        <v>133</v>
      </c>
      <c r="D2040" s="117">
        <v>2</v>
      </c>
      <c r="E2040" s="117">
        <v>40</v>
      </c>
      <c r="F2040" s="117">
        <v>8.3800000000000008</v>
      </c>
      <c r="G2040" s="117">
        <v>9.84</v>
      </c>
    </row>
    <row r="2041" spans="1:7" x14ac:dyDescent="0.35">
      <c r="A2041" s="117" t="s">
        <v>11857</v>
      </c>
      <c r="B2041" s="117" t="s">
        <v>11858</v>
      </c>
      <c r="C2041" s="117" t="s">
        <v>133</v>
      </c>
      <c r="D2041" s="117">
        <v>2</v>
      </c>
      <c r="E2041" s="117">
        <v>25</v>
      </c>
      <c r="F2041" s="117">
        <v>8.3800000000000008</v>
      </c>
      <c r="G2041" s="117">
        <v>9.84</v>
      </c>
    </row>
    <row r="2042" spans="1:7" x14ac:dyDescent="0.35">
      <c r="A2042" s="117" t="s">
        <v>11859</v>
      </c>
      <c r="B2042" s="117" t="s">
        <v>11860</v>
      </c>
      <c r="C2042" s="117" t="s">
        <v>133</v>
      </c>
      <c r="D2042" s="117">
        <v>1</v>
      </c>
      <c r="E2042" s="117">
        <v>25</v>
      </c>
      <c r="F2042" s="117">
        <v>8.3800000000000008</v>
      </c>
      <c r="G2042" s="117">
        <v>9.84</v>
      </c>
    </row>
    <row r="2043" spans="1:7" x14ac:dyDescent="0.35">
      <c r="A2043" s="117" t="s">
        <v>11861</v>
      </c>
      <c r="B2043" s="117" t="s">
        <v>11862</v>
      </c>
      <c r="C2043" s="117" t="s">
        <v>133</v>
      </c>
      <c r="D2043" s="117">
        <v>1</v>
      </c>
      <c r="E2043" s="117">
        <v>30</v>
      </c>
      <c r="F2043" s="117">
        <v>8.3800000000000008</v>
      </c>
      <c r="G2043" s="117">
        <v>9.84</v>
      </c>
    </row>
    <row r="2044" spans="1:7" x14ac:dyDescent="0.35">
      <c r="A2044" s="117" t="s">
        <v>11863</v>
      </c>
      <c r="B2044" s="117" t="s">
        <v>11864</v>
      </c>
      <c r="C2044" s="117" t="s">
        <v>133</v>
      </c>
      <c r="D2044" s="117">
        <v>2</v>
      </c>
      <c r="E2044" s="117">
        <v>40</v>
      </c>
      <c r="F2044" s="117">
        <v>8.3800000000000008</v>
      </c>
      <c r="G2044" s="117">
        <v>9.84</v>
      </c>
    </row>
    <row r="2045" spans="1:7" x14ac:dyDescent="0.35">
      <c r="A2045" s="117" t="s">
        <v>11865</v>
      </c>
      <c r="B2045" s="117" t="s">
        <v>11866</v>
      </c>
      <c r="C2045" s="117" t="s">
        <v>133</v>
      </c>
      <c r="D2045" s="117">
        <v>1</v>
      </c>
      <c r="E2045" s="117">
        <v>20</v>
      </c>
      <c r="F2045" s="117">
        <v>8.3800000000000008</v>
      </c>
      <c r="G2045" s="117">
        <v>9.84</v>
      </c>
    </row>
    <row r="2046" spans="1:7" x14ac:dyDescent="0.35">
      <c r="A2046" s="117" t="s">
        <v>11869</v>
      </c>
      <c r="B2046" s="117" t="s">
        <v>11870</v>
      </c>
      <c r="C2046" s="117" t="s">
        <v>133</v>
      </c>
      <c r="D2046" s="117">
        <v>1</v>
      </c>
      <c r="E2046" s="117">
        <v>20</v>
      </c>
      <c r="F2046" s="117">
        <v>8.3800000000000008</v>
      </c>
      <c r="G2046" s="117">
        <v>9.84</v>
      </c>
    </row>
    <row r="2047" spans="1:7" x14ac:dyDescent="0.35">
      <c r="A2047" s="117" t="s">
        <v>11871</v>
      </c>
      <c r="B2047" s="117" t="s">
        <v>11872</v>
      </c>
      <c r="C2047" s="117" t="s">
        <v>133</v>
      </c>
      <c r="D2047" s="117">
        <v>1</v>
      </c>
      <c r="E2047" s="117">
        <v>30</v>
      </c>
      <c r="F2047" s="117">
        <v>8.3800000000000008</v>
      </c>
      <c r="G2047" s="117">
        <v>9.84</v>
      </c>
    </row>
    <row r="2048" spans="1:7" x14ac:dyDescent="0.35">
      <c r="A2048" s="117" t="s">
        <v>11873</v>
      </c>
      <c r="B2048" s="117" t="s">
        <v>11874</v>
      </c>
      <c r="C2048" s="117" t="s">
        <v>133</v>
      </c>
      <c r="D2048" s="117">
        <v>1</v>
      </c>
      <c r="E2048" s="117">
        <v>12</v>
      </c>
      <c r="F2048" s="117">
        <v>8.3800000000000008</v>
      </c>
      <c r="G2048" s="117">
        <v>9.84</v>
      </c>
    </row>
    <row r="2049" spans="1:7" x14ac:dyDescent="0.35">
      <c r="A2049" s="117" t="s">
        <v>11875</v>
      </c>
      <c r="B2049" s="117" t="s">
        <v>11876</v>
      </c>
      <c r="C2049" s="117" t="s">
        <v>133</v>
      </c>
      <c r="D2049" s="117">
        <v>2</v>
      </c>
      <c r="E2049" s="117">
        <v>15</v>
      </c>
      <c r="F2049" s="117">
        <v>8.3800000000000008</v>
      </c>
      <c r="G2049" s="117">
        <v>9.84</v>
      </c>
    </row>
    <row r="2050" spans="1:7" x14ac:dyDescent="0.35">
      <c r="A2050" s="117" t="s">
        <v>11877</v>
      </c>
      <c r="B2050" s="117" t="s">
        <v>11878</v>
      </c>
      <c r="C2050" s="117" t="s">
        <v>133</v>
      </c>
      <c r="D2050" s="117">
        <v>2</v>
      </c>
      <c r="E2050" s="117">
        <v>12</v>
      </c>
      <c r="F2050" s="117">
        <v>8.3800000000000008</v>
      </c>
      <c r="G2050" s="117">
        <v>9.84</v>
      </c>
    </row>
    <row r="2051" spans="1:7" x14ac:dyDescent="0.35">
      <c r="A2051" s="117" t="s">
        <v>11879</v>
      </c>
      <c r="B2051" s="117" t="s">
        <v>11880</v>
      </c>
      <c r="C2051" s="117" t="s">
        <v>133</v>
      </c>
      <c r="D2051" s="117">
        <v>2</v>
      </c>
      <c r="E2051" s="117">
        <v>30</v>
      </c>
      <c r="F2051" s="117">
        <v>8.3800000000000008</v>
      </c>
      <c r="G2051" s="117">
        <v>9.84</v>
      </c>
    </row>
    <row r="2052" spans="1:7" x14ac:dyDescent="0.35">
      <c r="A2052" s="117" t="s">
        <v>11881</v>
      </c>
      <c r="B2052" s="117" t="s">
        <v>11882</v>
      </c>
      <c r="C2052" s="117" t="s">
        <v>133</v>
      </c>
      <c r="D2052" s="117">
        <v>2</v>
      </c>
      <c r="E2052" s="117">
        <v>40</v>
      </c>
      <c r="F2052" s="117">
        <v>8.3800000000000008</v>
      </c>
      <c r="G2052" s="117">
        <v>9.84</v>
      </c>
    </row>
    <row r="2053" spans="1:7" x14ac:dyDescent="0.35">
      <c r="A2053" s="117" t="s">
        <v>11883</v>
      </c>
      <c r="B2053" s="117" t="s">
        <v>11884</v>
      </c>
      <c r="C2053" s="117" t="s">
        <v>133</v>
      </c>
      <c r="D2053" s="117">
        <v>3</v>
      </c>
      <c r="E2053" s="117">
        <v>80</v>
      </c>
      <c r="F2053" s="117">
        <v>8.3800000000000008</v>
      </c>
      <c r="G2053" s="117">
        <v>9.84</v>
      </c>
    </row>
    <row r="2054" spans="1:7" x14ac:dyDescent="0.35">
      <c r="A2054" s="117" t="s">
        <v>11885</v>
      </c>
      <c r="B2054" s="117" t="s">
        <v>11886</v>
      </c>
      <c r="C2054" s="117" t="s">
        <v>133</v>
      </c>
      <c r="D2054" s="117">
        <v>3</v>
      </c>
      <c r="E2054" s="117">
        <v>80</v>
      </c>
      <c r="F2054" s="117">
        <v>8.3800000000000008</v>
      </c>
      <c r="G2054" s="117">
        <v>9.84</v>
      </c>
    </row>
    <row r="2055" spans="1:7" x14ac:dyDescent="0.35">
      <c r="A2055" s="117" t="s">
        <v>11887</v>
      </c>
      <c r="B2055" s="117" t="s">
        <v>11888</v>
      </c>
      <c r="C2055" s="117" t="s">
        <v>133</v>
      </c>
      <c r="D2055" s="117">
        <v>1</v>
      </c>
      <c r="E2055" s="117">
        <v>24</v>
      </c>
      <c r="F2055" s="117">
        <v>8.3800000000000008</v>
      </c>
      <c r="G2055" s="117">
        <v>9.84</v>
      </c>
    </row>
    <row r="2056" spans="1:7" x14ac:dyDescent="0.35">
      <c r="A2056" s="117" t="s">
        <v>11889</v>
      </c>
      <c r="B2056" s="117" t="s">
        <v>11890</v>
      </c>
      <c r="C2056" s="117" t="s">
        <v>133</v>
      </c>
      <c r="D2056" s="117">
        <v>1</v>
      </c>
      <c r="E2056" s="117">
        <v>40</v>
      </c>
      <c r="F2056" s="117">
        <v>8.3800000000000008</v>
      </c>
      <c r="G2056" s="117">
        <v>9.84</v>
      </c>
    </row>
    <row r="2057" spans="1:7" x14ac:dyDescent="0.35">
      <c r="A2057" s="117" t="s">
        <v>11891</v>
      </c>
      <c r="B2057" s="117" t="s">
        <v>11892</v>
      </c>
      <c r="C2057" s="117" t="s">
        <v>133</v>
      </c>
      <c r="D2057" s="117">
        <v>1</v>
      </c>
      <c r="E2057" s="117">
        <v>6</v>
      </c>
      <c r="F2057" s="117">
        <v>8.3800000000000008</v>
      </c>
      <c r="G2057" s="117">
        <v>9.84</v>
      </c>
    </row>
    <row r="2058" spans="1:7" x14ac:dyDescent="0.35">
      <c r="A2058" s="117" t="s">
        <v>11893</v>
      </c>
      <c r="B2058" s="117" t="s">
        <v>11894</v>
      </c>
      <c r="C2058" s="117" t="s">
        <v>133</v>
      </c>
      <c r="D2058" s="117">
        <v>1</v>
      </c>
      <c r="E2058" s="117">
        <v>12</v>
      </c>
      <c r="F2058" s="117">
        <v>8.3800000000000008</v>
      </c>
      <c r="G2058" s="117">
        <v>9.84</v>
      </c>
    </row>
    <row r="2059" spans="1:7" x14ac:dyDescent="0.35">
      <c r="A2059" s="117" t="s">
        <v>11895</v>
      </c>
      <c r="B2059" s="117" t="s">
        <v>11896</v>
      </c>
      <c r="C2059" s="117" t="s">
        <v>133</v>
      </c>
      <c r="D2059" s="117">
        <v>1</v>
      </c>
      <c r="E2059" s="117">
        <v>6</v>
      </c>
      <c r="F2059" s="117">
        <v>8.3800000000000008</v>
      </c>
      <c r="G2059" s="117">
        <v>9.84</v>
      </c>
    </row>
    <row r="2060" spans="1:7" x14ac:dyDescent="0.35">
      <c r="A2060" s="117" t="s">
        <v>11897</v>
      </c>
      <c r="B2060" s="117" t="s">
        <v>11898</v>
      </c>
      <c r="C2060" s="117" t="s">
        <v>133</v>
      </c>
      <c r="D2060" s="117">
        <v>1</v>
      </c>
      <c r="E2060" s="117">
        <v>6</v>
      </c>
      <c r="F2060" s="117">
        <v>8.3800000000000008</v>
      </c>
      <c r="G2060" s="117">
        <v>9.84</v>
      </c>
    </row>
    <row r="2061" spans="1:7" x14ac:dyDescent="0.35">
      <c r="A2061" s="117" t="s">
        <v>11899</v>
      </c>
      <c r="B2061" s="117" t="s">
        <v>11900</v>
      </c>
      <c r="C2061" s="117" t="s">
        <v>133</v>
      </c>
      <c r="D2061" s="117">
        <v>2</v>
      </c>
      <c r="E2061" s="117">
        <v>12</v>
      </c>
      <c r="F2061" s="117">
        <v>8.3800000000000008</v>
      </c>
      <c r="G2061" s="117">
        <v>9.84</v>
      </c>
    </row>
    <row r="2062" spans="1:7" x14ac:dyDescent="0.35">
      <c r="A2062" s="117" t="s">
        <v>11901</v>
      </c>
      <c r="B2062" s="117" t="s">
        <v>11902</v>
      </c>
      <c r="C2062" s="117" t="s">
        <v>133</v>
      </c>
      <c r="D2062" s="117">
        <v>1</v>
      </c>
      <c r="E2062" s="117">
        <v>20</v>
      </c>
      <c r="F2062" s="117">
        <v>8.3800000000000008</v>
      </c>
      <c r="G2062" s="117">
        <v>9.84</v>
      </c>
    </row>
    <row r="2063" spans="1:7" x14ac:dyDescent="0.35">
      <c r="A2063" s="117" t="s">
        <v>11903</v>
      </c>
      <c r="B2063" s="117" t="s">
        <v>11904</v>
      </c>
      <c r="C2063" s="117" t="s">
        <v>133</v>
      </c>
      <c r="D2063" s="117">
        <v>2</v>
      </c>
      <c r="E2063" s="117">
        <v>6</v>
      </c>
      <c r="F2063" s="117">
        <v>8.3800000000000008</v>
      </c>
      <c r="G2063" s="117">
        <v>9.84</v>
      </c>
    </row>
    <row r="2064" spans="1:7" x14ac:dyDescent="0.35">
      <c r="A2064" s="117" t="s">
        <v>11905</v>
      </c>
      <c r="B2064" s="117" t="s">
        <v>11906</v>
      </c>
      <c r="C2064" s="117" t="s">
        <v>133</v>
      </c>
      <c r="D2064" s="117">
        <v>1</v>
      </c>
      <c r="E2064" s="117">
        <v>6</v>
      </c>
      <c r="F2064" s="117">
        <v>8.3800000000000008</v>
      </c>
      <c r="G2064" s="117">
        <v>9.84</v>
      </c>
    </row>
    <row r="2065" spans="1:7" x14ac:dyDescent="0.35">
      <c r="A2065" s="117" t="s">
        <v>11907</v>
      </c>
      <c r="B2065" s="117" t="s">
        <v>11908</v>
      </c>
      <c r="C2065" s="117" t="s">
        <v>133</v>
      </c>
      <c r="D2065" s="117">
        <v>1</v>
      </c>
      <c r="E2065" s="117">
        <v>6</v>
      </c>
      <c r="F2065" s="117">
        <v>8.3800000000000008</v>
      </c>
      <c r="G2065" s="117">
        <v>9.84</v>
      </c>
    </row>
    <row r="2066" spans="1:7" x14ac:dyDescent="0.35">
      <c r="A2066" s="117" t="s">
        <v>11913</v>
      </c>
      <c r="B2066" s="117" t="s">
        <v>11914</v>
      </c>
      <c r="C2066" s="117" t="s">
        <v>133</v>
      </c>
      <c r="D2066" s="117">
        <v>3</v>
      </c>
      <c r="E2066" s="117">
        <v>20</v>
      </c>
      <c r="F2066" s="117">
        <v>8.3800000000000008</v>
      </c>
      <c r="G2066" s="117">
        <v>9.84</v>
      </c>
    </row>
    <row r="2067" spans="1:7" x14ac:dyDescent="0.35">
      <c r="A2067" s="117" t="s">
        <v>11919</v>
      </c>
      <c r="B2067" s="117" t="s">
        <v>11920</v>
      </c>
      <c r="C2067" s="117" t="s">
        <v>133</v>
      </c>
      <c r="D2067" s="117">
        <v>2</v>
      </c>
      <c r="E2067" s="117">
        <v>12</v>
      </c>
      <c r="F2067" s="117">
        <v>8.3800000000000008</v>
      </c>
      <c r="G2067" s="117">
        <v>9.84</v>
      </c>
    </row>
    <row r="2068" spans="1:7" x14ac:dyDescent="0.35">
      <c r="A2068" s="117" t="s">
        <v>11921</v>
      </c>
      <c r="B2068" s="117" t="s">
        <v>11922</v>
      </c>
      <c r="C2068" s="117" t="s">
        <v>133</v>
      </c>
      <c r="D2068" s="117">
        <v>1</v>
      </c>
      <c r="E2068" s="117">
        <v>20</v>
      </c>
      <c r="F2068" s="117">
        <v>8.3800000000000008</v>
      </c>
      <c r="G2068" s="117">
        <v>9.84</v>
      </c>
    </row>
    <row r="2069" spans="1:7" x14ac:dyDescent="0.35">
      <c r="A2069" s="117" t="s">
        <v>11923</v>
      </c>
      <c r="B2069" s="117" t="s">
        <v>11924</v>
      </c>
      <c r="C2069" s="117" t="s">
        <v>133</v>
      </c>
      <c r="D2069" s="117">
        <v>2</v>
      </c>
      <c r="E2069" s="117">
        <v>20</v>
      </c>
      <c r="F2069" s="117">
        <v>8.3800000000000008</v>
      </c>
      <c r="G2069" s="117">
        <v>9.84</v>
      </c>
    </row>
    <row r="2070" spans="1:7" x14ac:dyDescent="0.35">
      <c r="A2070" s="117" t="s">
        <v>11925</v>
      </c>
      <c r="B2070" s="117" t="s">
        <v>11924</v>
      </c>
      <c r="C2070" s="117" t="s">
        <v>133</v>
      </c>
      <c r="D2070" s="117">
        <v>2</v>
      </c>
      <c r="E2070" s="117">
        <v>30</v>
      </c>
      <c r="F2070" s="117">
        <v>8.3800000000000008</v>
      </c>
      <c r="G2070" s="117">
        <v>9.84</v>
      </c>
    </row>
    <row r="2071" spans="1:7" x14ac:dyDescent="0.35">
      <c r="A2071" s="117" t="s">
        <v>11926</v>
      </c>
      <c r="B2071" s="117" t="s">
        <v>11927</v>
      </c>
      <c r="C2071" s="117" t="s">
        <v>133</v>
      </c>
      <c r="D2071" s="117">
        <v>2</v>
      </c>
      <c r="E2071" s="117">
        <v>8</v>
      </c>
      <c r="F2071" s="117">
        <v>8.3800000000000008</v>
      </c>
      <c r="G2071" s="117">
        <v>9.84</v>
      </c>
    </row>
    <row r="2072" spans="1:7" x14ac:dyDescent="0.35">
      <c r="A2072" s="117" t="s">
        <v>11928</v>
      </c>
      <c r="B2072" s="117" t="s">
        <v>11929</v>
      </c>
      <c r="C2072" s="117" t="s">
        <v>133</v>
      </c>
      <c r="D2072" s="117">
        <v>1</v>
      </c>
      <c r="E2072" s="117">
        <v>15</v>
      </c>
      <c r="F2072" s="117">
        <v>8.3800000000000008</v>
      </c>
      <c r="G2072" s="117">
        <v>9.84</v>
      </c>
    </row>
    <row r="2073" spans="1:7" x14ac:dyDescent="0.35">
      <c r="A2073" s="117" t="s">
        <v>11930</v>
      </c>
      <c r="B2073" s="117" t="s">
        <v>11931</v>
      </c>
      <c r="C2073" s="117" t="s">
        <v>133</v>
      </c>
      <c r="D2073" s="117">
        <v>1</v>
      </c>
      <c r="E2073" s="117">
        <v>12</v>
      </c>
      <c r="F2073" s="117">
        <v>8.3800000000000008</v>
      </c>
      <c r="G2073" s="117">
        <v>9.84</v>
      </c>
    </row>
    <row r="2074" spans="1:7" x14ac:dyDescent="0.35">
      <c r="A2074" s="117" t="s">
        <v>11932</v>
      </c>
      <c r="B2074" s="117" t="s">
        <v>11933</v>
      </c>
      <c r="C2074" s="117" t="s">
        <v>133</v>
      </c>
      <c r="D2074" s="117">
        <v>1</v>
      </c>
      <c r="E2074" s="117">
        <v>22</v>
      </c>
      <c r="F2074" s="117">
        <v>8.3800000000000008</v>
      </c>
      <c r="G2074" s="117">
        <v>9.84</v>
      </c>
    </row>
    <row r="2075" spans="1:7" x14ac:dyDescent="0.35">
      <c r="A2075" s="117" t="s">
        <v>11934</v>
      </c>
      <c r="B2075" s="117" t="s">
        <v>11935</v>
      </c>
      <c r="C2075" s="117" t="s">
        <v>133</v>
      </c>
      <c r="D2075" s="117">
        <v>1</v>
      </c>
      <c r="E2075" s="117">
        <v>12</v>
      </c>
      <c r="F2075" s="117">
        <v>8.3800000000000008</v>
      </c>
      <c r="G2075" s="117">
        <v>9.84</v>
      </c>
    </row>
    <row r="2076" spans="1:7" x14ac:dyDescent="0.35">
      <c r="A2076" s="117" t="s">
        <v>11936</v>
      </c>
      <c r="B2076" s="117" t="s">
        <v>11937</v>
      </c>
      <c r="C2076" s="117" t="s">
        <v>133</v>
      </c>
      <c r="D2076" s="117">
        <v>1</v>
      </c>
      <c r="E2076" s="117">
        <v>8</v>
      </c>
      <c r="F2076" s="117">
        <v>8.3800000000000008</v>
      </c>
      <c r="G2076" s="117">
        <v>9.84</v>
      </c>
    </row>
    <row r="2077" spans="1:7" x14ac:dyDescent="0.35">
      <c r="A2077" s="117" t="s">
        <v>11938</v>
      </c>
      <c r="B2077" s="117" t="s">
        <v>11939</v>
      </c>
      <c r="C2077" s="117" t="s">
        <v>133</v>
      </c>
      <c r="D2077" s="117">
        <v>2</v>
      </c>
      <c r="E2077" s="117">
        <v>15</v>
      </c>
      <c r="F2077" s="117">
        <v>8.3800000000000008</v>
      </c>
      <c r="G2077" s="117">
        <v>9.84</v>
      </c>
    </row>
    <row r="2078" spans="1:7" x14ac:dyDescent="0.35">
      <c r="A2078" s="117" t="s">
        <v>11940</v>
      </c>
      <c r="B2078" s="117" t="s">
        <v>11941</v>
      </c>
      <c r="C2078" s="117" t="s">
        <v>133</v>
      </c>
      <c r="D2078" s="117">
        <v>1</v>
      </c>
      <c r="E2078" s="117">
        <v>16</v>
      </c>
      <c r="F2078" s="117">
        <v>8.3800000000000008</v>
      </c>
      <c r="G2078" s="117">
        <v>9.84</v>
      </c>
    </row>
    <row r="2079" spans="1:7" x14ac:dyDescent="0.35">
      <c r="A2079" s="117" t="s">
        <v>11942</v>
      </c>
      <c r="B2079" s="117" t="s">
        <v>11943</v>
      </c>
      <c r="C2079" s="117" t="s">
        <v>133</v>
      </c>
      <c r="D2079" s="117">
        <v>1</v>
      </c>
      <c r="E2079" s="117">
        <v>16</v>
      </c>
      <c r="F2079" s="117">
        <v>8.3800000000000008</v>
      </c>
      <c r="G2079" s="117">
        <v>9.84</v>
      </c>
    </row>
    <row r="2080" spans="1:7" x14ac:dyDescent="0.35">
      <c r="A2080" s="117" t="s">
        <v>11944</v>
      </c>
      <c r="B2080" s="117" t="s">
        <v>11945</v>
      </c>
      <c r="C2080" s="117" t="s">
        <v>133</v>
      </c>
      <c r="D2080" s="117">
        <v>1</v>
      </c>
      <c r="E2080" s="117">
        <v>16</v>
      </c>
      <c r="F2080" s="117">
        <v>8.3800000000000008</v>
      </c>
      <c r="G2080" s="117">
        <v>9.84</v>
      </c>
    </row>
    <row r="2081" spans="1:7" x14ac:dyDescent="0.35">
      <c r="A2081" s="117" t="s">
        <v>11946</v>
      </c>
      <c r="B2081" s="117" t="s">
        <v>11947</v>
      </c>
      <c r="C2081" s="117" t="s">
        <v>133</v>
      </c>
      <c r="D2081" s="117">
        <v>1</v>
      </c>
      <c r="E2081" s="117">
        <v>15</v>
      </c>
      <c r="F2081" s="117">
        <v>8.3800000000000008</v>
      </c>
      <c r="G2081" s="117">
        <v>9.84</v>
      </c>
    </row>
    <row r="2082" spans="1:7" x14ac:dyDescent="0.35">
      <c r="A2082" s="117" t="s">
        <v>11956</v>
      </c>
      <c r="B2082" s="117" t="s">
        <v>11957</v>
      </c>
      <c r="C2082" s="117" t="s">
        <v>133</v>
      </c>
      <c r="D2082" s="117">
        <v>1</v>
      </c>
      <c r="E2082" s="117">
        <v>24</v>
      </c>
      <c r="F2082" s="117">
        <v>8.3800000000000008</v>
      </c>
      <c r="G2082" s="117">
        <v>9.84</v>
      </c>
    </row>
    <row r="2083" spans="1:7" x14ac:dyDescent="0.35">
      <c r="A2083" s="117" t="s">
        <v>11958</v>
      </c>
      <c r="B2083" s="117" t="s">
        <v>11959</v>
      </c>
      <c r="C2083" s="117" t="s">
        <v>133</v>
      </c>
      <c r="D2083" s="117">
        <v>1</v>
      </c>
      <c r="E2083" s="117">
        <v>12</v>
      </c>
      <c r="F2083" s="117">
        <v>8.3800000000000008</v>
      </c>
      <c r="G2083" s="117">
        <v>9.84</v>
      </c>
    </row>
    <row r="2084" spans="1:7" x14ac:dyDescent="0.35">
      <c r="A2084" s="117" t="s">
        <v>11960</v>
      </c>
      <c r="B2084" s="117" t="s">
        <v>11961</v>
      </c>
      <c r="C2084" s="117" t="s">
        <v>133</v>
      </c>
      <c r="D2084" s="117">
        <v>1</v>
      </c>
      <c r="E2084" s="117">
        <v>12</v>
      </c>
      <c r="F2084" s="117">
        <v>8.3800000000000008</v>
      </c>
      <c r="G2084" s="117">
        <v>9.84</v>
      </c>
    </row>
    <row r="2085" spans="1:7" x14ac:dyDescent="0.35">
      <c r="A2085" s="117" t="s">
        <v>11962</v>
      </c>
      <c r="B2085" s="117" t="s">
        <v>11963</v>
      </c>
      <c r="C2085" s="117" t="s">
        <v>133</v>
      </c>
      <c r="D2085" s="117">
        <v>1</v>
      </c>
      <c r="E2085" s="117">
        <v>12</v>
      </c>
      <c r="F2085" s="117">
        <v>8.3800000000000008</v>
      </c>
      <c r="G2085" s="117">
        <v>9.84</v>
      </c>
    </row>
    <row r="2086" spans="1:7" x14ac:dyDescent="0.35">
      <c r="A2086" s="117" t="s">
        <v>11964</v>
      </c>
      <c r="B2086" s="117" t="s">
        <v>11965</v>
      </c>
      <c r="C2086" s="117" t="s">
        <v>133</v>
      </c>
      <c r="D2086" s="117">
        <v>1</v>
      </c>
      <c r="E2086" s="117">
        <v>20</v>
      </c>
      <c r="F2086" s="117">
        <v>8.3800000000000008</v>
      </c>
      <c r="G2086" s="117">
        <v>9.84</v>
      </c>
    </row>
    <row r="2087" spans="1:7" x14ac:dyDescent="0.35">
      <c r="A2087" s="117" t="s">
        <v>11966</v>
      </c>
      <c r="B2087" s="117" t="s">
        <v>11967</v>
      </c>
      <c r="C2087" s="117" t="s">
        <v>133</v>
      </c>
      <c r="D2087" s="117">
        <v>1</v>
      </c>
      <c r="E2087" s="117">
        <v>12</v>
      </c>
      <c r="F2087" s="117">
        <v>8.3800000000000008</v>
      </c>
      <c r="G2087" s="117">
        <v>9.84</v>
      </c>
    </row>
    <row r="2088" spans="1:7" x14ac:dyDescent="0.35">
      <c r="A2088" s="117" t="s">
        <v>11968</v>
      </c>
      <c r="B2088" s="117" t="s">
        <v>11969</v>
      </c>
      <c r="C2088" s="117" t="s">
        <v>133</v>
      </c>
      <c r="D2088" s="117">
        <v>1</v>
      </c>
      <c r="E2088" s="117">
        <v>8</v>
      </c>
      <c r="F2088" s="117">
        <v>8.3800000000000008</v>
      </c>
      <c r="G2088" s="117">
        <v>9.84</v>
      </c>
    </row>
    <row r="2089" spans="1:7" x14ac:dyDescent="0.35">
      <c r="A2089" s="117" t="s">
        <v>11970</v>
      </c>
      <c r="B2089" s="117" t="s">
        <v>11971</v>
      </c>
      <c r="C2089" s="117" t="s">
        <v>133</v>
      </c>
      <c r="D2089" s="117">
        <v>1</v>
      </c>
      <c r="E2089" s="117">
        <v>8</v>
      </c>
      <c r="F2089" s="117">
        <v>8.3800000000000008</v>
      </c>
      <c r="G2089" s="117">
        <v>9.84</v>
      </c>
    </row>
    <row r="2090" spans="1:7" x14ac:dyDescent="0.35">
      <c r="A2090" s="117" t="s">
        <v>11972</v>
      </c>
      <c r="B2090" s="117" t="s">
        <v>11973</v>
      </c>
      <c r="C2090" s="117" t="s">
        <v>133</v>
      </c>
      <c r="D2090" s="117">
        <v>1</v>
      </c>
      <c r="E2090" s="117">
        <v>8</v>
      </c>
      <c r="F2090" s="117">
        <v>8.3800000000000008</v>
      </c>
      <c r="G2090" s="117">
        <v>9.84</v>
      </c>
    </row>
    <row r="2091" spans="1:7" x14ac:dyDescent="0.35">
      <c r="A2091" s="117" t="s">
        <v>11974</v>
      </c>
      <c r="B2091" s="117" t="s">
        <v>11975</v>
      </c>
      <c r="C2091" s="117" t="s">
        <v>133</v>
      </c>
      <c r="D2091" s="117">
        <v>1</v>
      </c>
      <c r="E2091" s="117">
        <v>8</v>
      </c>
      <c r="F2091" s="117">
        <v>8.3800000000000008</v>
      </c>
      <c r="G2091" s="117">
        <v>9.84</v>
      </c>
    </row>
    <row r="2092" spans="1:7" x14ac:dyDescent="0.35">
      <c r="A2092" s="117" t="s">
        <v>11976</v>
      </c>
      <c r="B2092" s="117" t="s">
        <v>11977</v>
      </c>
      <c r="C2092" s="117" t="s">
        <v>133</v>
      </c>
      <c r="D2092" s="117">
        <v>1</v>
      </c>
      <c r="E2092" s="117">
        <v>8</v>
      </c>
      <c r="F2092" s="117">
        <v>8.3800000000000008</v>
      </c>
      <c r="G2092" s="117">
        <v>9.84</v>
      </c>
    </row>
    <row r="2093" spans="1:7" x14ac:dyDescent="0.35">
      <c r="A2093" s="117" t="s">
        <v>11978</v>
      </c>
      <c r="B2093" s="117" t="s">
        <v>11977</v>
      </c>
      <c r="C2093" s="117" t="s">
        <v>133</v>
      </c>
      <c r="D2093" s="117">
        <v>1</v>
      </c>
      <c r="E2093" s="117">
        <v>8</v>
      </c>
      <c r="F2093" s="117">
        <v>8.3800000000000008</v>
      </c>
      <c r="G2093" s="117">
        <v>9.84</v>
      </c>
    </row>
    <row r="2094" spans="1:7" x14ac:dyDescent="0.35">
      <c r="A2094" s="117" t="s">
        <v>11979</v>
      </c>
      <c r="B2094" s="117" t="s">
        <v>11980</v>
      </c>
      <c r="C2094" s="117" t="s">
        <v>133</v>
      </c>
      <c r="D2094" s="117">
        <v>1</v>
      </c>
      <c r="E2094" s="117">
        <v>8</v>
      </c>
      <c r="F2094" s="117">
        <v>8.3800000000000008</v>
      </c>
      <c r="G2094" s="117">
        <v>9.84</v>
      </c>
    </row>
    <row r="2095" spans="1:7" x14ac:dyDescent="0.35">
      <c r="A2095" s="117" t="s">
        <v>11981</v>
      </c>
      <c r="B2095" s="117" t="s">
        <v>11982</v>
      </c>
      <c r="C2095" s="117" t="s">
        <v>133</v>
      </c>
      <c r="D2095" s="117">
        <v>1</v>
      </c>
      <c r="E2095" s="117">
        <v>10</v>
      </c>
      <c r="F2095" s="117">
        <v>8.3800000000000008</v>
      </c>
      <c r="G2095" s="117">
        <v>9.84</v>
      </c>
    </row>
    <row r="2096" spans="1:7" x14ac:dyDescent="0.35">
      <c r="A2096" s="117" t="s">
        <v>11987</v>
      </c>
      <c r="B2096" s="117" t="s">
        <v>11988</v>
      </c>
      <c r="C2096" s="117" t="s">
        <v>133</v>
      </c>
      <c r="D2096" s="117">
        <v>1</v>
      </c>
      <c r="E2096" s="117">
        <v>10</v>
      </c>
      <c r="F2096" s="117">
        <v>8.3800000000000008</v>
      </c>
      <c r="G2096" s="117">
        <v>9.84</v>
      </c>
    </row>
    <row r="2097" spans="1:7" x14ac:dyDescent="0.35">
      <c r="A2097" s="117" t="s">
        <v>11989</v>
      </c>
      <c r="B2097" s="117" t="s">
        <v>11990</v>
      </c>
      <c r="C2097" s="117" t="s">
        <v>133</v>
      </c>
      <c r="D2097" s="117">
        <v>2</v>
      </c>
      <c r="E2097" s="117">
        <v>21</v>
      </c>
      <c r="F2097" s="117">
        <v>8.3800000000000008</v>
      </c>
      <c r="G2097" s="117">
        <v>9.84</v>
      </c>
    </row>
    <row r="2098" spans="1:7" x14ac:dyDescent="0.35">
      <c r="A2098" s="117" t="s">
        <v>11991</v>
      </c>
      <c r="B2098" s="117" t="s">
        <v>11992</v>
      </c>
      <c r="C2098" s="117" t="s">
        <v>133</v>
      </c>
      <c r="D2098" s="117">
        <v>2</v>
      </c>
      <c r="E2098" s="117">
        <v>7</v>
      </c>
      <c r="F2098" s="117">
        <v>8.3800000000000008</v>
      </c>
      <c r="G2098" s="117">
        <v>9.84</v>
      </c>
    </row>
    <row r="2099" spans="1:7" x14ac:dyDescent="0.35">
      <c r="A2099" s="117" t="s">
        <v>11993</v>
      </c>
      <c r="B2099" s="117" t="s">
        <v>11994</v>
      </c>
      <c r="C2099" s="117" t="s">
        <v>133</v>
      </c>
      <c r="D2099" s="117">
        <v>2</v>
      </c>
      <c r="E2099" s="117">
        <v>7</v>
      </c>
      <c r="F2099" s="117">
        <v>8.3800000000000008</v>
      </c>
      <c r="G2099" s="117">
        <v>9.84</v>
      </c>
    </row>
    <row r="2100" spans="1:7" x14ac:dyDescent="0.35">
      <c r="A2100" s="117" t="s">
        <v>11995</v>
      </c>
      <c r="B2100" s="117" t="s">
        <v>11996</v>
      </c>
      <c r="C2100" s="117" t="s">
        <v>133</v>
      </c>
      <c r="D2100" s="117">
        <v>2</v>
      </c>
      <c r="E2100" s="117">
        <v>7</v>
      </c>
      <c r="F2100" s="117">
        <v>8.3800000000000008</v>
      </c>
      <c r="G2100" s="117">
        <v>9.84</v>
      </c>
    </row>
    <row r="2101" spans="1:7" x14ac:dyDescent="0.35">
      <c r="A2101" s="117" t="s">
        <v>11997</v>
      </c>
      <c r="B2101" s="117" t="s">
        <v>11998</v>
      </c>
      <c r="C2101" s="117" t="s">
        <v>133</v>
      </c>
      <c r="D2101" s="117">
        <v>2</v>
      </c>
      <c r="E2101" s="117">
        <v>14</v>
      </c>
      <c r="F2101" s="117">
        <v>8.3800000000000008</v>
      </c>
      <c r="G2101" s="117">
        <v>9.84</v>
      </c>
    </row>
    <row r="2102" spans="1:7" x14ac:dyDescent="0.35">
      <c r="A2102" s="117" t="s">
        <v>11999</v>
      </c>
      <c r="B2102" s="117" t="s">
        <v>12000</v>
      </c>
      <c r="C2102" s="117" t="s">
        <v>133</v>
      </c>
      <c r="D2102" s="117">
        <v>2</v>
      </c>
      <c r="E2102" s="117">
        <v>7</v>
      </c>
      <c r="F2102" s="117">
        <v>8.3800000000000008</v>
      </c>
      <c r="G2102" s="117">
        <v>9.84</v>
      </c>
    </row>
    <row r="2103" spans="1:7" x14ac:dyDescent="0.35">
      <c r="A2103" s="117" t="s">
        <v>12001</v>
      </c>
      <c r="B2103" s="117" t="s">
        <v>12002</v>
      </c>
      <c r="C2103" s="117" t="s">
        <v>133</v>
      </c>
      <c r="D2103" s="117">
        <v>2</v>
      </c>
      <c r="E2103" s="117">
        <v>14</v>
      </c>
      <c r="F2103" s="117">
        <v>8.3800000000000008</v>
      </c>
      <c r="G2103" s="117">
        <v>9.84</v>
      </c>
    </row>
    <row r="2104" spans="1:7" x14ac:dyDescent="0.35">
      <c r="A2104" s="117" t="s">
        <v>12003</v>
      </c>
      <c r="B2104" s="117" t="s">
        <v>12004</v>
      </c>
      <c r="C2104" s="117" t="s">
        <v>133</v>
      </c>
      <c r="D2104" s="117">
        <v>2</v>
      </c>
      <c r="E2104" s="117">
        <v>7</v>
      </c>
      <c r="F2104" s="117">
        <v>8.3800000000000008</v>
      </c>
      <c r="G2104" s="117">
        <v>9.84</v>
      </c>
    </row>
    <row r="2105" spans="1:7" x14ac:dyDescent="0.35">
      <c r="A2105" s="117" t="s">
        <v>12005</v>
      </c>
      <c r="B2105" s="117" t="s">
        <v>12006</v>
      </c>
      <c r="C2105" s="117" t="s">
        <v>133</v>
      </c>
      <c r="D2105" s="117">
        <v>2</v>
      </c>
      <c r="E2105" s="117">
        <v>7</v>
      </c>
      <c r="F2105" s="117">
        <v>8.3800000000000008</v>
      </c>
      <c r="G2105" s="117">
        <v>9.84</v>
      </c>
    </row>
    <row r="2106" spans="1:7" x14ac:dyDescent="0.35">
      <c r="A2106" s="117" t="s">
        <v>12007</v>
      </c>
      <c r="B2106" s="117" t="s">
        <v>12008</v>
      </c>
      <c r="C2106" s="117" t="s">
        <v>133</v>
      </c>
      <c r="D2106" s="117">
        <v>2</v>
      </c>
      <c r="E2106" s="117">
        <v>7</v>
      </c>
      <c r="F2106" s="117">
        <v>8.3800000000000008</v>
      </c>
      <c r="G2106" s="117">
        <v>9.84</v>
      </c>
    </row>
    <row r="2107" spans="1:7" x14ac:dyDescent="0.35">
      <c r="A2107" s="117" t="s">
        <v>12009</v>
      </c>
      <c r="B2107" s="117" t="s">
        <v>12010</v>
      </c>
      <c r="C2107" s="117" t="s">
        <v>133</v>
      </c>
      <c r="D2107" s="117">
        <v>2</v>
      </c>
      <c r="E2107" s="117">
        <v>7</v>
      </c>
      <c r="F2107" s="117">
        <v>8.3800000000000008</v>
      </c>
      <c r="G2107" s="117">
        <v>9.84</v>
      </c>
    </row>
    <row r="2108" spans="1:7" x14ac:dyDescent="0.35">
      <c r="A2108" s="117" t="s">
        <v>12015</v>
      </c>
      <c r="B2108" s="117" t="s">
        <v>12016</v>
      </c>
      <c r="C2108" s="117" t="s">
        <v>133</v>
      </c>
      <c r="D2108" s="117">
        <v>2</v>
      </c>
      <c r="E2108" s="117">
        <v>7</v>
      </c>
      <c r="F2108" s="117">
        <v>8.3800000000000008</v>
      </c>
      <c r="G2108" s="117">
        <v>9.84</v>
      </c>
    </row>
    <row r="2109" spans="1:7" x14ac:dyDescent="0.35">
      <c r="A2109" s="117" t="s">
        <v>12017</v>
      </c>
      <c r="B2109" s="117" t="s">
        <v>12018</v>
      </c>
      <c r="C2109" s="117" t="s">
        <v>133</v>
      </c>
      <c r="D2109" s="117">
        <v>2</v>
      </c>
      <c r="E2109" s="117">
        <v>7</v>
      </c>
      <c r="F2109" s="117">
        <v>8.3800000000000008</v>
      </c>
      <c r="G2109" s="117">
        <v>9.84</v>
      </c>
    </row>
    <row r="2110" spans="1:7" x14ac:dyDescent="0.35">
      <c r="A2110" s="117" t="s">
        <v>12019</v>
      </c>
      <c r="B2110" s="117" t="s">
        <v>12020</v>
      </c>
      <c r="C2110" s="117" t="s">
        <v>133</v>
      </c>
      <c r="D2110" s="117">
        <v>2</v>
      </c>
      <c r="E2110" s="117">
        <v>35</v>
      </c>
      <c r="F2110" s="117">
        <v>8.3800000000000008</v>
      </c>
      <c r="G2110" s="117">
        <v>9.84</v>
      </c>
    </row>
    <row r="2111" spans="1:7" x14ac:dyDescent="0.35">
      <c r="A2111" s="468" t="s">
        <v>12023</v>
      </c>
      <c r="B2111" s="468" t="s">
        <v>12024</v>
      </c>
      <c r="C2111" s="468" t="s">
        <v>133</v>
      </c>
      <c r="D2111" s="468">
        <v>2</v>
      </c>
      <c r="E2111" s="468">
        <v>35</v>
      </c>
      <c r="F2111" s="468">
        <v>8.3800000000000008</v>
      </c>
      <c r="G2111" s="468">
        <v>9.84</v>
      </c>
    </row>
    <row r="2112" spans="1:7" x14ac:dyDescent="0.35">
      <c r="A2112" s="468" t="s">
        <v>12025</v>
      </c>
      <c r="B2112" s="468" t="s">
        <v>12026</v>
      </c>
      <c r="C2112" s="468" t="s">
        <v>133</v>
      </c>
      <c r="D2112" s="468">
        <v>2</v>
      </c>
      <c r="E2112" s="468">
        <v>35</v>
      </c>
      <c r="F2112" s="468">
        <v>8.3800000000000008</v>
      </c>
      <c r="G2112" s="468">
        <v>9.84</v>
      </c>
    </row>
    <row r="2113" spans="1:7" x14ac:dyDescent="0.35">
      <c r="A2113" s="468" t="s">
        <v>12027</v>
      </c>
      <c r="B2113" s="468" t="s">
        <v>12028</v>
      </c>
      <c r="C2113" s="468" t="s">
        <v>133</v>
      </c>
      <c r="D2113" s="468">
        <v>2</v>
      </c>
      <c r="E2113" s="468">
        <v>35</v>
      </c>
      <c r="F2113" s="468">
        <v>8.3800000000000008</v>
      </c>
      <c r="G2113" s="468">
        <v>9.84</v>
      </c>
    </row>
    <row r="2114" spans="1:7" x14ac:dyDescent="0.35">
      <c r="A2114" s="468" t="s">
        <v>12029</v>
      </c>
      <c r="B2114" s="468" t="s">
        <v>12030</v>
      </c>
      <c r="C2114" s="468" t="s">
        <v>133</v>
      </c>
      <c r="D2114" s="468">
        <v>2</v>
      </c>
      <c r="E2114" s="468">
        <v>35</v>
      </c>
      <c r="F2114" s="468">
        <v>8.3800000000000008</v>
      </c>
      <c r="G2114" s="468">
        <v>9.84</v>
      </c>
    </row>
    <row r="2115" spans="1:7" x14ac:dyDescent="0.35">
      <c r="A2115" s="468" t="s">
        <v>12031</v>
      </c>
      <c r="B2115" s="468" t="s">
        <v>12032</v>
      </c>
      <c r="C2115" s="468" t="s">
        <v>133</v>
      </c>
      <c r="D2115" s="468">
        <v>2</v>
      </c>
      <c r="E2115" s="468">
        <v>35</v>
      </c>
      <c r="F2115" s="468">
        <v>8.3800000000000008</v>
      </c>
      <c r="G2115" s="468">
        <v>9.84</v>
      </c>
    </row>
    <row r="2116" spans="1:7" x14ac:dyDescent="0.35">
      <c r="A2116" s="468" t="s">
        <v>12037</v>
      </c>
      <c r="B2116" s="468" t="s">
        <v>12038</v>
      </c>
      <c r="C2116" s="468" t="s">
        <v>133</v>
      </c>
      <c r="D2116" s="468">
        <v>1</v>
      </c>
      <c r="E2116" s="468">
        <v>20</v>
      </c>
      <c r="F2116" s="468">
        <v>8.3800000000000008</v>
      </c>
      <c r="G2116" s="468">
        <v>9.84</v>
      </c>
    </row>
    <row r="2117" spans="1:7" x14ac:dyDescent="0.35">
      <c r="A2117" s="468" t="s">
        <v>12039</v>
      </c>
      <c r="B2117" s="468" t="s">
        <v>12040</v>
      </c>
      <c r="C2117" s="468" t="s">
        <v>133</v>
      </c>
      <c r="D2117" s="468">
        <v>1</v>
      </c>
      <c r="E2117" s="468">
        <v>30</v>
      </c>
      <c r="F2117" s="468">
        <v>8.3800000000000008</v>
      </c>
      <c r="G2117" s="468">
        <v>9.84</v>
      </c>
    </row>
    <row r="2118" spans="1:7" x14ac:dyDescent="0.35">
      <c r="A2118" s="468" t="s">
        <v>12045</v>
      </c>
      <c r="B2118" s="468" t="s">
        <v>12046</v>
      </c>
      <c r="C2118" s="468" t="s">
        <v>133</v>
      </c>
      <c r="D2118" s="468">
        <v>1</v>
      </c>
      <c r="E2118" s="468">
        <v>40</v>
      </c>
      <c r="F2118" s="468">
        <v>8.3800000000000008</v>
      </c>
      <c r="G2118" s="468">
        <v>9.84</v>
      </c>
    </row>
    <row r="2119" spans="1:7" x14ac:dyDescent="0.35">
      <c r="A2119" s="468" t="s">
        <v>12049</v>
      </c>
      <c r="B2119" s="468" t="s">
        <v>12050</v>
      </c>
      <c r="C2119" s="468" t="s">
        <v>133</v>
      </c>
      <c r="D2119" s="468">
        <v>2</v>
      </c>
      <c r="E2119" s="468">
        <v>60</v>
      </c>
      <c r="F2119" s="468">
        <v>8.3800000000000008</v>
      </c>
      <c r="G2119" s="468">
        <v>9.84</v>
      </c>
    </row>
    <row r="2120" spans="1:7" x14ac:dyDescent="0.35">
      <c r="A2120" s="468" t="s">
        <v>12051</v>
      </c>
      <c r="B2120" s="468" t="s">
        <v>12052</v>
      </c>
      <c r="C2120" s="468" t="s">
        <v>133</v>
      </c>
      <c r="D2120" s="468">
        <v>2</v>
      </c>
      <c r="E2120" s="468">
        <v>60</v>
      </c>
      <c r="F2120" s="468">
        <v>8.3800000000000008</v>
      </c>
      <c r="G2120" s="468">
        <v>9.84</v>
      </c>
    </row>
    <row r="2121" spans="1:7" x14ac:dyDescent="0.35">
      <c r="A2121" s="468" t="s">
        <v>12053</v>
      </c>
      <c r="B2121" s="468" t="s">
        <v>12054</v>
      </c>
      <c r="C2121" s="468" t="s">
        <v>133</v>
      </c>
      <c r="D2121" s="468">
        <v>2</v>
      </c>
      <c r="E2121" s="468">
        <v>50</v>
      </c>
      <c r="F2121" s="468">
        <v>8.3800000000000008</v>
      </c>
      <c r="G2121" s="468">
        <v>9.84</v>
      </c>
    </row>
    <row r="2122" spans="1:7" x14ac:dyDescent="0.35">
      <c r="A2122" s="468" t="s">
        <v>12057</v>
      </c>
      <c r="B2122" s="468" t="s">
        <v>12058</v>
      </c>
      <c r="C2122" s="468" t="s">
        <v>133</v>
      </c>
      <c r="D2122" s="468">
        <v>3</v>
      </c>
      <c r="E2122" s="468">
        <v>80</v>
      </c>
      <c r="F2122" s="468">
        <v>8.3800000000000008</v>
      </c>
      <c r="G2122" s="468">
        <v>9.84</v>
      </c>
    </row>
    <row r="2123" spans="1:7" x14ac:dyDescent="0.35">
      <c r="A2123" s="468" t="s">
        <v>12059</v>
      </c>
      <c r="B2123" s="468" t="s">
        <v>12060</v>
      </c>
      <c r="C2123" s="468" t="s">
        <v>133</v>
      </c>
      <c r="D2123" s="468">
        <v>3</v>
      </c>
      <c r="E2123" s="468">
        <v>40</v>
      </c>
      <c r="F2123" s="468">
        <v>8.3800000000000008</v>
      </c>
      <c r="G2123" s="468">
        <v>9.84</v>
      </c>
    </row>
    <row r="2124" spans="1:7" x14ac:dyDescent="0.35">
      <c r="A2124" s="468" t="s">
        <v>12061</v>
      </c>
      <c r="B2124" s="468" t="s">
        <v>12062</v>
      </c>
      <c r="C2124" s="468" t="s">
        <v>133</v>
      </c>
      <c r="D2124" s="468">
        <v>2</v>
      </c>
      <c r="E2124" s="468">
        <v>24</v>
      </c>
      <c r="F2124" s="468">
        <v>8.3800000000000008</v>
      </c>
      <c r="G2124" s="468">
        <v>9.84</v>
      </c>
    </row>
    <row r="2125" spans="1:7" x14ac:dyDescent="0.35">
      <c r="A2125" s="468" t="s">
        <v>12067</v>
      </c>
      <c r="B2125" s="468" t="s">
        <v>12068</v>
      </c>
      <c r="C2125" s="468" t="s">
        <v>133</v>
      </c>
      <c r="D2125" s="468">
        <v>2</v>
      </c>
      <c r="E2125" s="468">
        <v>14</v>
      </c>
      <c r="F2125" s="468">
        <v>8.3800000000000008</v>
      </c>
      <c r="G2125" s="468">
        <v>9.84</v>
      </c>
    </row>
    <row r="2126" spans="1:7" x14ac:dyDescent="0.35">
      <c r="A2126" s="468" t="s">
        <v>12075</v>
      </c>
      <c r="B2126" s="468" t="s">
        <v>12076</v>
      </c>
      <c r="C2126" s="468" t="s">
        <v>133</v>
      </c>
      <c r="D2126" s="468">
        <v>2</v>
      </c>
      <c r="E2126" s="468">
        <v>20</v>
      </c>
      <c r="F2126" s="468">
        <v>8.3800000000000008</v>
      </c>
      <c r="G2126" s="468">
        <v>9.84</v>
      </c>
    </row>
    <row r="2127" spans="1:7" x14ac:dyDescent="0.35">
      <c r="A2127" s="468" t="s">
        <v>12079</v>
      </c>
      <c r="B2127" s="468" t="s">
        <v>12080</v>
      </c>
      <c r="C2127" s="468" t="s">
        <v>133</v>
      </c>
      <c r="D2127" s="468">
        <v>1</v>
      </c>
      <c r="E2127" s="468">
        <v>4</v>
      </c>
      <c r="F2127" s="468">
        <v>8.3800000000000008</v>
      </c>
      <c r="G2127" s="468">
        <v>9.84</v>
      </c>
    </row>
    <row r="2128" spans="1:7" x14ac:dyDescent="0.35">
      <c r="A2128" s="468" t="s">
        <v>12081</v>
      </c>
      <c r="B2128" s="468" t="s">
        <v>12082</v>
      </c>
      <c r="C2128" s="468" t="s">
        <v>133</v>
      </c>
      <c r="D2128" s="468">
        <v>1</v>
      </c>
      <c r="E2128" s="468">
        <v>8</v>
      </c>
      <c r="F2128" s="468">
        <v>8.3800000000000008</v>
      </c>
      <c r="G2128" s="468">
        <v>9.84</v>
      </c>
    </row>
    <row r="2129" spans="1:7" x14ac:dyDescent="0.35">
      <c r="A2129" s="468" t="s">
        <v>12083</v>
      </c>
      <c r="B2129" s="468" t="s">
        <v>12084</v>
      </c>
      <c r="C2129" s="468" t="s">
        <v>133</v>
      </c>
      <c r="D2129" s="468">
        <v>3</v>
      </c>
      <c r="E2129" s="468">
        <v>60</v>
      </c>
      <c r="F2129" s="468">
        <v>8.3800000000000008</v>
      </c>
      <c r="G2129" s="468">
        <v>9.84</v>
      </c>
    </row>
    <row r="2130" spans="1:7" x14ac:dyDescent="0.35">
      <c r="A2130" s="468" t="s">
        <v>12085</v>
      </c>
      <c r="B2130" s="468" t="s">
        <v>12086</v>
      </c>
      <c r="C2130" s="468" t="s">
        <v>133</v>
      </c>
      <c r="D2130" s="468">
        <v>3</v>
      </c>
      <c r="E2130" s="468">
        <v>16</v>
      </c>
      <c r="F2130" s="468">
        <v>8.3800000000000008</v>
      </c>
      <c r="G2130" s="468">
        <v>9.84</v>
      </c>
    </row>
    <row r="2131" spans="1:7" x14ac:dyDescent="0.35">
      <c r="A2131" s="468" t="s">
        <v>12087</v>
      </c>
      <c r="B2131" s="468" t="s">
        <v>12088</v>
      </c>
      <c r="C2131" s="468" t="s">
        <v>133</v>
      </c>
      <c r="D2131" s="468">
        <v>3</v>
      </c>
      <c r="E2131" s="468">
        <v>16</v>
      </c>
      <c r="F2131" s="468">
        <v>8.3800000000000008</v>
      </c>
      <c r="G2131" s="468">
        <v>9.84</v>
      </c>
    </row>
    <row r="2132" spans="1:7" x14ac:dyDescent="0.35">
      <c r="A2132" s="468" t="s">
        <v>12089</v>
      </c>
      <c r="B2132" s="468" t="s">
        <v>12090</v>
      </c>
      <c r="C2132" s="468" t="s">
        <v>133</v>
      </c>
      <c r="D2132" s="468">
        <v>2</v>
      </c>
      <c r="E2132" s="468">
        <v>6</v>
      </c>
      <c r="F2132" s="468">
        <v>8.3800000000000008</v>
      </c>
      <c r="G2132" s="468">
        <v>9.84</v>
      </c>
    </row>
    <row r="2133" spans="1:7" x14ac:dyDescent="0.35">
      <c r="A2133" s="468" t="s">
        <v>12091</v>
      </c>
      <c r="B2133" s="468" t="s">
        <v>12092</v>
      </c>
      <c r="C2133" s="468" t="s">
        <v>133</v>
      </c>
      <c r="D2133" s="468">
        <v>2</v>
      </c>
      <c r="E2133" s="468">
        <v>16</v>
      </c>
      <c r="F2133" s="468">
        <v>8.3800000000000008</v>
      </c>
      <c r="G2133" s="468">
        <v>9.84</v>
      </c>
    </row>
    <row r="2134" spans="1:7" x14ac:dyDescent="0.35">
      <c r="A2134" s="468" t="s">
        <v>12093</v>
      </c>
      <c r="B2134" s="468" t="s">
        <v>12094</v>
      </c>
      <c r="C2134" s="468" t="s">
        <v>133</v>
      </c>
      <c r="D2134" s="468">
        <v>3</v>
      </c>
      <c r="E2134" s="468">
        <v>16</v>
      </c>
      <c r="F2134" s="468">
        <v>8.3800000000000008</v>
      </c>
      <c r="G2134" s="468">
        <v>9.84</v>
      </c>
    </row>
    <row r="2135" spans="1:7" x14ac:dyDescent="0.35">
      <c r="A2135" s="468" t="s">
        <v>12095</v>
      </c>
      <c r="B2135" s="468" t="s">
        <v>12096</v>
      </c>
      <c r="C2135" s="468" t="s">
        <v>133</v>
      </c>
      <c r="D2135" s="468">
        <v>3</v>
      </c>
      <c r="E2135" s="468">
        <v>12</v>
      </c>
      <c r="F2135" s="468">
        <v>8.3800000000000008</v>
      </c>
      <c r="G2135" s="468">
        <v>9.84</v>
      </c>
    </row>
    <row r="2136" spans="1:7" x14ac:dyDescent="0.35">
      <c r="A2136" s="468" t="s">
        <v>12097</v>
      </c>
      <c r="B2136" s="468" t="s">
        <v>12098</v>
      </c>
      <c r="C2136" s="468" t="s">
        <v>133</v>
      </c>
      <c r="D2136" s="468">
        <v>3</v>
      </c>
      <c r="E2136" s="468">
        <v>26</v>
      </c>
      <c r="F2136" s="468">
        <v>8.3800000000000008</v>
      </c>
      <c r="G2136" s="468">
        <v>9.84</v>
      </c>
    </row>
    <row r="2137" spans="1:7" x14ac:dyDescent="0.35">
      <c r="A2137" s="468" t="s">
        <v>12100</v>
      </c>
      <c r="B2137" s="468" t="s">
        <v>12113</v>
      </c>
      <c r="C2137" s="468" t="s">
        <v>133</v>
      </c>
      <c r="D2137" s="468">
        <v>2</v>
      </c>
      <c r="E2137" s="468">
        <v>56</v>
      </c>
      <c r="F2137" s="468">
        <v>8.3800000000000008</v>
      </c>
      <c r="G2137" s="468">
        <v>9.84</v>
      </c>
    </row>
    <row r="2138" spans="1:7" x14ac:dyDescent="0.35">
      <c r="A2138" s="468" t="s">
        <v>12105</v>
      </c>
      <c r="B2138" s="468" t="s">
        <v>12106</v>
      </c>
      <c r="C2138" s="468" t="s">
        <v>133</v>
      </c>
      <c r="D2138" s="468">
        <v>1</v>
      </c>
      <c r="E2138" s="468">
        <v>35</v>
      </c>
      <c r="F2138" s="468">
        <v>8.3800000000000008</v>
      </c>
      <c r="G2138" s="468">
        <v>9.84</v>
      </c>
    </row>
    <row r="2139" spans="1:7" x14ac:dyDescent="0.35">
      <c r="A2139" s="468" t="s">
        <v>12107</v>
      </c>
      <c r="B2139" s="468" t="s">
        <v>12108</v>
      </c>
      <c r="C2139" s="468" t="s">
        <v>134</v>
      </c>
      <c r="D2139" s="468">
        <v>3</v>
      </c>
      <c r="E2139" s="468">
        <v>40</v>
      </c>
      <c r="F2139" s="468">
        <v>8.0500000000000007</v>
      </c>
      <c r="G2139" s="468">
        <v>9.68</v>
      </c>
    </row>
    <row r="2140" spans="1:7" x14ac:dyDescent="0.35">
      <c r="A2140" s="468" t="s">
        <v>12111</v>
      </c>
      <c r="B2140" s="468" t="s">
        <v>12112</v>
      </c>
      <c r="C2140" s="468" t="s">
        <v>134</v>
      </c>
      <c r="D2140" s="468">
        <v>1</v>
      </c>
      <c r="E2140" s="468">
        <v>65</v>
      </c>
      <c r="F2140" s="468">
        <v>8.0500000000000007</v>
      </c>
      <c r="G2140" s="468">
        <v>9.68</v>
      </c>
    </row>
  </sheetData>
  <conditionalFormatting sqref="A2:A486">
    <cfRule type="duplicateValues" dxfId="13" priority="5"/>
  </conditionalFormatting>
  <conditionalFormatting sqref="A487:A737">
    <cfRule type="duplicateValues" dxfId="12" priority="7"/>
  </conditionalFormatting>
  <conditionalFormatting sqref="A738:A2140">
    <cfRule type="duplicateValues" dxfId="11" priority="8"/>
  </conditionalFormatting>
  <conditionalFormatting sqref="A2096:A2140">
    <cfRule type="duplicateValues" dxfId="10" priority="4"/>
  </conditionalFormatting>
  <conditionalFormatting sqref="A2111:A2140">
    <cfRule type="duplicateValues" dxfId="9" priority="2"/>
  </conditionalFormatting>
  <conditionalFormatting sqref="B688:B737">
    <cfRule type="duplicateValues" dxfId="8" priority="6"/>
  </conditionalFormatting>
  <conditionalFormatting sqref="B2096:B2110">
    <cfRule type="duplicateValues" dxfId="7" priority="3"/>
  </conditionalFormatting>
  <conditionalFormatting sqref="E1:E2155">
    <cfRule type="cellIs" dxfId="6" priority="1" operator="greaterThan">
      <formula>80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A975-F705-4709-93BC-9E5A22ED3322}">
  <dimension ref="A1:C500"/>
  <sheetViews>
    <sheetView zoomScale="70" zoomScaleNormal="70" workbookViewId="0">
      <selection activeCell="F23" sqref="F23"/>
    </sheetView>
  </sheetViews>
  <sheetFormatPr defaultRowHeight="14.5" x14ac:dyDescent="0.35"/>
  <cols>
    <col min="1" max="1" width="78.453125" customWidth="1"/>
    <col min="2" max="2" width="14.08984375" style="113" customWidth="1"/>
    <col min="3" max="3" width="19.08984375" customWidth="1"/>
  </cols>
  <sheetData>
    <row r="1" spans="1:3" x14ac:dyDescent="0.35">
      <c r="A1" s="97" t="s">
        <v>5197</v>
      </c>
      <c r="B1" s="114" t="s">
        <v>5198</v>
      </c>
      <c r="C1" s="114" t="s">
        <v>5196</v>
      </c>
    </row>
    <row r="2" spans="1:3" x14ac:dyDescent="0.35">
      <c r="A2" t="s">
        <v>2256</v>
      </c>
      <c r="B2" s="113" t="s">
        <v>2257</v>
      </c>
      <c r="C2">
        <v>70</v>
      </c>
    </row>
    <row r="3" spans="1:3" x14ac:dyDescent="0.35">
      <c r="A3" t="s">
        <v>2030</v>
      </c>
      <c r="B3" s="113" t="s">
        <v>2031</v>
      </c>
      <c r="C3">
        <v>70</v>
      </c>
    </row>
    <row r="4" spans="1:3" x14ac:dyDescent="0.35">
      <c r="A4" t="s">
        <v>2422</v>
      </c>
      <c r="B4" s="113" t="s">
        <v>2423</v>
      </c>
      <c r="C4">
        <v>70</v>
      </c>
    </row>
    <row r="5" spans="1:3" x14ac:dyDescent="0.35">
      <c r="A5" t="s">
        <v>2058</v>
      </c>
      <c r="B5" s="113" t="s">
        <v>2059</v>
      </c>
      <c r="C5">
        <v>60</v>
      </c>
    </row>
    <row r="6" spans="1:3" x14ac:dyDescent="0.35">
      <c r="A6" t="s">
        <v>2436</v>
      </c>
      <c r="B6" s="113" t="s">
        <v>2437</v>
      </c>
      <c r="C6">
        <v>70</v>
      </c>
    </row>
    <row r="7" spans="1:3" x14ac:dyDescent="0.35">
      <c r="A7" t="s">
        <v>2432</v>
      </c>
      <c r="B7" s="113" t="s">
        <v>2433</v>
      </c>
      <c r="C7">
        <v>70</v>
      </c>
    </row>
    <row r="8" spans="1:3" x14ac:dyDescent="0.35">
      <c r="A8" t="s">
        <v>3476</v>
      </c>
      <c r="B8" s="113" t="s">
        <v>3477</v>
      </c>
      <c r="C8">
        <v>80</v>
      </c>
    </row>
    <row r="9" spans="1:3" x14ac:dyDescent="0.35">
      <c r="A9" t="s">
        <v>2506</v>
      </c>
      <c r="B9" s="113" t="s">
        <v>2507</v>
      </c>
      <c r="C9">
        <v>30</v>
      </c>
    </row>
    <row r="10" spans="1:3" x14ac:dyDescent="0.35">
      <c r="A10" t="s">
        <v>5147</v>
      </c>
      <c r="B10" s="113" t="s">
        <v>5148</v>
      </c>
      <c r="C10">
        <v>80</v>
      </c>
    </row>
    <row r="11" spans="1:3" x14ac:dyDescent="0.35">
      <c r="A11" t="s">
        <v>3536</v>
      </c>
      <c r="B11" s="113" t="s">
        <v>3537</v>
      </c>
      <c r="C11">
        <v>40</v>
      </c>
    </row>
    <row r="12" spans="1:3" x14ac:dyDescent="0.35">
      <c r="A12" t="s">
        <v>4439</v>
      </c>
      <c r="B12" s="113" t="s">
        <v>4440</v>
      </c>
      <c r="C12">
        <v>60</v>
      </c>
    </row>
    <row r="13" spans="1:3" x14ac:dyDescent="0.35">
      <c r="A13" t="s">
        <v>2597</v>
      </c>
      <c r="B13" s="113" t="s">
        <v>2598</v>
      </c>
      <c r="C13">
        <v>50</v>
      </c>
    </row>
    <row r="14" spans="1:3" x14ac:dyDescent="0.35">
      <c r="A14" t="s">
        <v>2518</v>
      </c>
      <c r="B14" s="113" t="s">
        <v>2519</v>
      </c>
      <c r="C14">
        <v>50</v>
      </c>
    </row>
    <row r="15" spans="1:3" x14ac:dyDescent="0.35">
      <c r="A15" t="s">
        <v>2516</v>
      </c>
      <c r="B15" s="113" t="s">
        <v>2517</v>
      </c>
      <c r="C15">
        <v>50</v>
      </c>
    </row>
    <row r="16" spans="1:3" x14ac:dyDescent="0.35">
      <c r="A16" t="s">
        <v>2270</v>
      </c>
      <c r="B16" s="113" t="s">
        <v>2271</v>
      </c>
      <c r="C16">
        <v>70</v>
      </c>
    </row>
    <row r="17" spans="1:3" x14ac:dyDescent="0.35">
      <c r="A17" t="s">
        <v>3496</v>
      </c>
      <c r="B17" s="113" t="s">
        <v>3497</v>
      </c>
      <c r="C17">
        <v>60</v>
      </c>
    </row>
    <row r="18" spans="1:3" x14ac:dyDescent="0.35">
      <c r="A18" t="s">
        <v>2470</v>
      </c>
      <c r="B18" s="113" t="s">
        <v>2471</v>
      </c>
      <c r="C18">
        <v>80</v>
      </c>
    </row>
    <row r="19" spans="1:3" x14ac:dyDescent="0.35">
      <c r="A19" t="s">
        <v>4265</v>
      </c>
      <c r="B19" s="113" t="s">
        <v>4266</v>
      </c>
      <c r="C19">
        <v>80</v>
      </c>
    </row>
    <row r="20" spans="1:3" x14ac:dyDescent="0.35">
      <c r="A20" t="s">
        <v>2961</v>
      </c>
      <c r="B20" s="113" t="s">
        <v>2962</v>
      </c>
      <c r="C20">
        <v>80</v>
      </c>
    </row>
    <row r="21" spans="1:3" x14ac:dyDescent="0.35">
      <c r="A21" t="s">
        <v>2593</v>
      </c>
      <c r="B21" s="113" t="s">
        <v>2594</v>
      </c>
      <c r="C21">
        <v>70</v>
      </c>
    </row>
    <row r="22" spans="1:3" x14ac:dyDescent="0.35">
      <c r="A22" t="s">
        <v>2640</v>
      </c>
      <c r="B22" s="113" t="s">
        <v>2641</v>
      </c>
      <c r="C22">
        <v>70</v>
      </c>
    </row>
    <row r="23" spans="1:3" x14ac:dyDescent="0.35">
      <c r="A23" t="s">
        <v>3480</v>
      </c>
      <c r="B23" s="113" t="s">
        <v>3481</v>
      </c>
      <c r="C23">
        <v>60</v>
      </c>
    </row>
    <row r="24" spans="1:3" x14ac:dyDescent="0.35">
      <c r="A24" t="s">
        <v>2624</v>
      </c>
      <c r="B24" s="113" t="s">
        <v>2625</v>
      </c>
      <c r="C24">
        <v>70</v>
      </c>
    </row>
    <row r="25" spans="1:3" x14ac:dyDescent="0.35">
      <c r="A25" t="s">
        <v>3833</v>
      </c>
      <c r="B25" s="113" t="s">
        <v>3834</v>
      </c>
      <c r="C25">
        <v>60</v>
      </c>
    </row>
    <row r="26" spans="1:3" x14ac:dyDescent="0.35">
      <c r="A26" t="s">
        <v>2648</v>
      </c>
      <c r="B26" s="113" t="s">
        <v>2649</v>
      </c>
      <c r="C26">
        <v>80</v>
      </c>
    </row>
    <row r="27" spans="1:3" x14ac:dyDescent="0.35">
      <c r="A27" t="s">
        <v>2959</v>
      </c>
      <c r="B27" s="113" t="s">
        <v>2960</v>
      </c>
      <c r="C27">
        <v>60</v>
      </c>
    </row>
    <row r="28" spans="1:3" x14ac:dyDescent="0.35">
      <c r="A28" t="s">
        <v>2943</v>
      </c>
      <c r="B28" s="113" t="s">
        <v>2944</v>
      </c>
      <c r="C28">
        <v>60</v>
      </c>
    </row>
    <row r="29" spans="1:3" x14ac:dyDescent="0.35">
      <c r="A29" t="s">
        <v>5017</v>
      </c>
      <c r="B29" s="113" t="s">
        <v>5018</v>
      </c>
      <c r="C29">
        <v>60</v>
      </c>
    </row>
    <row r="30" spans="1:3" x14ac:dyDescent="0.35">
      <c r="A30" t="s">
        <v>5015</v>
      </c>
      <c r="B30" s="113" t="s">
        <v>5016</v>
      </c>
      <c r="C30">
        <v>60</v>
      </c>
    </row>
    <row r="31" spans="1:3" x14ac:dyDescent="0.35">
      <c r="A31" t="s">
        <v>5067</v>
      </c>
      <c r="B31" s="113" t="s">
        <v>5068</v>
      </c>
      <c r="C31">
        <v>60</v>
      </c>
    </row>
    <row r="32" spans="1:3" x14ac:dyDescent="0.35">
      <c r="A32" t="s">
        <v>5093</v>
      </c>
      <c r="B32" s="113" t="s">
        <v>5094</v>
      </c>
      <c r="C32">
        <v>50</v>
      </c>
    </row>
    <row r="33" spans="1:3" x14ac:dyDescent="0.35">
      <c r="A33" t="s">
        <v>1626</v>
      </c>
      <c r="B33" s="113" t="s">
        <v>1627</v>
      </c>
      <c r="C33">
        <v>50</v>
      </c>
    </row>
    <row r="34" spans="1:3" x14ac:dyDescent="0.35">
      <c r="A34" t="s">
        <v>1570</v>
      </c>
      <c r="B34" s="113" t="s">
        <v>1571</v>
      </c>
      <c r="C34">
        <v>60</v>
      </c>
    </row>
    <row r="35" spans="1:3" x14ac:dyDescent="0.35">
      <c r="A35" t="s">
        <v>4233</v>
      </c>
      <c r="B35" s="113" t="s">
        <v>4234</v>
      </c>
      <c r="C35">
        <v>50</v>
      </c>
    </row>
    <row r="36" spans="1:3" x14ac:dyDescent="0.35">
      <c r="A36" t="s">
        <v>1630</v>
      </c>
      <c r="B36" s="113" t="s">
        <v>1631</v>
      </c>
      <c r="C36">
        <v>50</v>
      </c>
    </row>
    <row r="37" spans="1:3" x14ac:dyDescent="0.35">
      <c r="A37" t="s">
        <v>1932</v>
      </c>
      <c r="B37" s="113" t="s">
        <v>1933</v>
      </c>
      <c r="C37">
        <v>80</v>
      </c>
    </row>
    <row r="38" spans="1:3" x14ac:dyDescent="0.35">
      <c r="A38" t="s">
        <v>2036</v>
      </c>
      <c r="B38" s="113" t="s">
        <v>2037</v>
      </c>
      <c r="C38">
        <v>60</v>
      </c>
    </row>
    <row r="39" spans="1:3" x14ac:dyDescent="0.35">
      <c r="A39" t="s">
        <v>2871</v>
      </c>
      <c r="B39" s="113" t="s">
        <v>2872</v>
      </c>
      <c r="C39">
        <v>80</v>
      </c>
    </row>
    <row r="40" spans="1:3" x14ac:dyDescent="0.35">
      <c r="A40" t="s">
        <v>3437</v>
      </c>
      <c r="B40" s="113" t="s">
        <v>3438</v>
      </c>
      <c r="C40">
        <v>80</v>
      </c>
    </row>
    <row r="41" spans="1:3" x14ac:dyDescent="0.35">
      <c r="A41" t="s">
        <v>3037</v>
      </c>
      <c r="B41" s="113" t="s">
        <v>3038</v>
      </c>
      <c r="C41">
        <v>60</v>
      </c>
    </row>
    <row r="42" spans="1:3" x14ac:dyDescent="0.35">
      <c r="A42" t="s">
        <v>2947</v>
      </c>
      <c r="B42" s="113" t="s">
        <v>2948</v>
      </c>
      <c r="C42">
        <v>70</v>
      </c>
    </row>
    <row r="43" spans="1:3" x14ac:dyDescent="0.35">
      <c r="A43" t="s">
        <v>2550</v>
      </c>
      <c r="B43" s="113" t="s">
        <v>2551</v>
      </c>
      <c r="C43">
        <v>50</v>
      </c>
    </row>
    <row r="44" spans="1:3" x14ac:dyDescent="0.35">
      <c r="A44" t="s">
        <v>2464</v>
      </c>
      <c r="B44" s="113" t="s">
        <v>2465</v>
      </c>
      <c r="C44">
        <v>30</v>
      </c>
    </row>
    <row r="45" spans="1:3" x14ac:dyDescent="0.35">
      <c r="A45" t="s">
        <v>3512</v>
      </c>
      <c r="B45" s="113" t="s">
        <v>3513</v>
      </c>
      <c r="C45">
        <v>60</v>
      </c>
    </row>
    <row r="46" spans="1:3" x14ac:dyDescent="0.35">
      <c r="A46" t="s">
        <v>1742</v>
      </c>
      <c r="B46" s="113" t="s">
        <v>1743</v>
      </c>
      <c r="C46">
        <v>60</v>
      </c>
    </row>
    <row r="47" spans="1:3" x14ac:dyDescent="0.35">
      <c r="A47" t="s">
        <v>1452</v>
      </c>
      <c r="B47" s="113" t="s">
        <v>1453</v>
      </c>
      <c r="C47">
        <v>50</v>
      </c>
    </row>
    <row r="48" spans="1:3" x14ac:dyDescent="0.35">
      <c r="A48" t="s">
        <v>4385</v>
      </c>
      <c r="B48" s="113" t="s">
        <v>4386</v>
      </c>
      <c r="C48">
        <v>50</v>
      </c>
    </row>
    <row r="49" spans="1:3" x14ac:dyDescent="0.35">
      <c r="A49" t="s">
        <v>1458</v>
      </c>
      <c r="B49" s="113" t="s">
        <v>1459</v>
      </c>
      <c r="C49">
        <v>80</v>
      </c>
    </row>
    <row r="50" spans="1:3" x14ac:dyDescent="0.35">
      <c r="A50" t="s">
        <v>2626</v>
      </c>
      <c r="B50" s="113" t="s">
        <v>2627</v>
      </c>
      <c r="C50">
        <v>60</v>
      </c>
    </row>
    <row r="51" spans="1:3" x14ac:dyDescent="0.35">
      <c r="A51" t="s">
        <v>1960</v>
      </c>
      <c r="B51" s="113" t="s">
        <v>1961</v>
      </c>
      <c r="C51">
        <v>30</v>
      </c>
    </row>
    <row r="52" spans="1:3" x14ac:dyDescent="0.35">
      <c r="A52" t="s">
        <v>2260</v>
      </c>
      <c r="B52" s="113" t="s">
        <v>2261</v>
      </c>
      <c r="C52">
        <v>60</v>
      </c>
    </row>
    <row r="53" spans="1:3" x14ac:dyDescent="0.35">
      <c r="A53" t="s">
        <v>3546</v>
      </c>
      <c r="B53" s="113" t="s">
        <v>3547</v>
      </c>
      <c r="C53">
        <v>80</v>
      </c>
    </row>
    <row r="54" spans="1:3" x14ac:dyDescent="0.35">
      <c r="A54" t="s">
        <v>3542</v>
      </c>
      <c r="B54" s="113" t="s">
        <v>3543</v>
      </c>
      <c r="C54">
        <v>80</v>
      </c>
    </row>
    <row r="55" spans="1:3" x14ac:dyDescent="0.35">
      <c r="A55" t="s">
        <v>3544</v>
      </c>
      <c r="B55" s="113" t="s">
        <v>3545</v>
      </c>
      <c r="C55">
        <v>60</v>
      </c>
    </row>
    <row r="56" spans="1:3" x14ac:dyDescent="0.35">
      <c r="A56" t="s">
        <v>1924</v>
      </c>
      <c r="B56" s="113" t="s">
        <v>1925</v>
      </c>
      <c r="C56">
        <v>60</v>
      </c>
    </row>
    <row r="57" spans="1:3" x14ac:dyDescent="0.35">
      <c r="A57" t="s">
        <v>1422</v>
      </c>
      <c r="B57" s="113" t="s">
        <v>1423</v>
      </c>
      <c r="C57">
        <v>70</v>
      </c>
    </row>
    <row r="58" spans="1:3" x14ac:dyDescent="0.35">
      <c r="A58" t="s">
        <v>1982</v>
      </c>
      <c r="B58" s="113" t="s">
        <v>1983</v>
      </c>
      <c r="C58">
        <v>50</v>
      </c>
    </row>
    <row r="59" spans="1:3" x14ac:dyDescent="0.35">
      <c r="A59" t="s">
        <v>2678</v>
      </c>
      <c r="B59" s="113" t="s">
        <v>2679</v>
      </c>
      <c r="C59">
        <v>60</v>
      </c>
    </row>
    <row r="60" spans="1:3" x14ac:dyDescent="0.35">
      <c r="A60" t="s">
        <v>2742</v>
      </c>
      <c r="B60" s="113" t="s">
        <v>2743</v>
      </c>
      <c r="C60">
        <v>60</v>
      </c>
    </row>
    <row r="61" spans="1:3" x14ac:dyDescent="0.35">
      <c r="A61" t="s">
        <v>2822</v>
      </c>
      <c r="B61" s="113" t="s">
        <v>2823</v>
      </c>
      <c r="C61">
        <v>60</v>
      </c>
    </row>
    <row r="62" spans="1:3" x14ac:dyDescent="0.35">
      <c r="A62" t="s">
        <v>2720</v>
      </c>
      <c r="B62" s="113" t="s">
        <v>2721</v>
      </c>
      <c r="C62">
        <v>60</v>
      </c>
    </row>
    <row r="63" spans="1:3" x14ac:dyDescent="0.35">
      <c r="A63" t="s">
        <v>5119</v>
      </c>
      <c r="B63" s="113" t="s">
        <v>5120</v>
      </c>
      <c r="C63">
        <v>30</v>
      </c>
    </row>
    <row r="64" spans="1:3" x14ac:dyDescent="0.35">
      <c r="A64" t="s">
        <v>4499</v>
      </c>
      <c r="B64" s="113" t="s">
        <v>4500</v>
      </c>
      <c r="C64">
        <v>80</v>
      </c>
    </row>
    <row r="65" spans="1:3" x14ac:dyDescent="0.35">
      <c r="A65" t="s">
        <v>3774</v>
      </c>
      <c r="B65" s="113" t="s">
        <v>3775</v>
      </c>
      <c r="C65">
        <v>70</v>
      </c>
    </row>
    <row r="66" spans="1:3" x14ac:dyDescent="0.35">
      <c r="A66" t="s">
        <v>2095</v>
      </c>
      <c r="B66" s="113" t="s">
        <v>2096</v>
      </c>
      <c r="C66">
        <v>70</v>
      </c>
    </row>
    <row r="67" spans="1:3" x14ac:dyDescent="0.35">
      <c r="A67" t="s">
        <v>2097</v>
      </c>
      <c r="B67" s="113" t="s">
        <v>2098</v>
      </c>
      <c r="C67">
        <v>80</v>
      </c>
    </row>
    <row r="68" spans="1:3" x14ac:dyDescent="0.35">
      <c r="A68" t="s">
        <v>2050</v>
      </c>
      <c r="B68" s="113" t="s">
        <v>2051</v>
      </c>
      <c r="C68">
        <v>80</v>
      </c>
    </row>
    <row r="69" spans="1:3" x14ac:dyDescent="0.35">
      <c r="A69" t="s">
        <v>2969</v>
      </c>
      <c r="B69" s="113" t="s">
        <v>2970</v>
      </c>
      <c r="C69">
        <v>60</v>
      </c>
    </row>
    <row r="70" spans="1:3" x14ac:dyDescent="0.35">
      <c r="A70" t="s">
        <v>1802</v>
      </c>
      <c r="B70" s="113" t="s">
        <v>1803</v>
      </c>
      <c r="C70">
        <v>60</v>
      </c>
    </row>
    <row r="71" spans="1:3" x14ac:dyDescent="0.35">
      <c r="A71" t="s">
        <v>1922</v>
      </c>
      <c r="B71" s="113" t="s">
        <v>1923</v>
      </c>
      <c r="C71">
        <v>80</v>
      </c>
    </row>
    <row r="72" spans="1:3" x14ac:dyDescent="0.35">
      <c r="A72" t="s">
        <v>1962</v>
      </c>
      <c r="B72" s="113" t="s">
        <v>1963</v>
      </c>
      <c r="C72">
        <v>60</v>
      </c>
    </row>
    <row r="73" spans="1:3" x14ac:dyDescent="0.35">
      <c r="A73" t="s">
        <v>3516</v>
      </c>
      <c r="B73" s="113" t="s">
        <v>3517</v>
      </c>
      <c r="C73">
        <v>80</v>
      </c>
    </row>
    <row r="74" spans="1:3" x14ac:dyDescent="0.35">
      <c r="A74" t="s">
        <v>3041</v>
      </c>
      <c r="B74" s="113" t="s">
        <v>3042</v>
      </c>
      <c r="C74">
        <v>60</v>
      </c>
    </row>
    <row r="75" spans="1:3" x14ac:dyDescent="0.35">
      <c r="A75" t="s">
        <v>2153</v>
      </c>
      <c r="B75" s="113" t="s">
        <v>2154</v>
      </c>
      <c r="C75">
        <v>40</v>
      </c>
    </row>
    <row r="76" spans="1:3" x14ac:dyDescent="0.35">
      <c r="A76" t="s">
        <v>4813</v>
      </c>
      <c r="B76" s="113" t="s">
        <v>4814</v>
      </c>
      <c r="C76">
        <v>50</v>
      </c>
    </row>
    <row r="77" spans="1:3" x14ac:dyDescent="0.35">
      <c r="A77" t="s">
        <v>5065</v>
      </c>
      <c r="B77" s="113" t="s">
        <v>5066</v>
      </c>
      <c r="C77">
        <v>60</v>
      </c>
    </row>
    <row r="78" spans="1:3" x14ac:dyDescent="0.35">
      <c r="A78" t="s">
        <v>4887</v>
      </c>
      <c r="B78" s="113" t="s">
        <v>4888</v>
      </c>
      <c r="C78">
        <v>80</v>
      </c>
    </row>
    <row r="79" spans="1:3" x14ac:dyDescent="0.35">
      <c r="A79" t="s">
        <v>4435</v>
      </c>
      <c r="B79" s="113" t="s">
        <v>4436</v>
      </c>
      <c r="C79">
        <v>80</v>
      </c>
    </row>
    <row r="80" spans="1:3" x14ac:dyDescent="0.35">
      <c r="A80" t="s">
        <v>2939</v>
      </c>
      <c r="B80" s="113" t="s">
        <v>2940</v>
      </c>
      <c r="C80">
        <v>80</v>
      </c>
    </row>
    <row r="81" spans="1:3" x14ac:dyDescent="0.35">
      <c r="A81" t="s">
        <v>5091</v>
      </c>
      <c r="B81" s="113" t="s">
        <v>5092</v>
      </c>
      <c r="C81">
        <v>30</v>
      </c>
    </row>
    <row r="82" spans="1:3" x14ac:dyDescent="0.35">
      <c r="A82" t="s">
        <v>2941</v>
      </c>
      <c r="B82" s="113" t="s">
        <v>2942</v>
      </c>
      <c r="C82">
        <v>60</v>
      </c>
    </row>
    <row r="83" spans="1:3" x14ac:dyDescent="0.35">
      <c r="A83" t="s">
        <v>3447</v>
      </c>
      <c r="B83" s="113" t="s">
        <v>3448</v>
      </c>
      <c r="C83">
        <v>60</v>
      </c>
    </row>
    <row r="84" spans="1:3" x14ac:dyDescent="0.35">
      <c r="A84" t="s">
        <v>4317</v>
      </c>
      <c r="B84" s="113" t="s">
        <v>4318</v>
      </c>
      <c r="C84">
        <v>70</v>
      </c>
    </row>
    <row r="85" spans="1:3" x14ac:dyDescent="0.35">
      <c r="A85" t="s">
        <v>2636</v>
      </c>
      <c r="B85" s="113" t="s">
        <v>2637</v>
      </c>
      <c r="C85">
        <v>60</v>
      </c>
    </row>
    <row r="86" spans="1:3" x14ac:dyDescent="0.35">
      <c r="A86" t="s">
        <v>1784</v>
      </c>
      <c r="B86" s="113" t="s">
        <v>1785</v>
      </c>
      <c r="C86">
        <v>60</v>
      </c>
    </row>
    <row r="87" spans="1:3" x14ac:dyDescent="0.35">
      <c r="A87" t="s">
        <v>2841</v>
      </c>
      <c r="B87" s="113" t="s">
        <v>2842</v>
      </c>
      <c r="C87">
        <v>50</v>
      </c>
    </row>
    <row r="88" spans="1:3" x14ac:dyDescent="0.35">
      <c r="A88" t="s">
        <v>2831</v>
      </c>
      <c r="B88" s="113" t="s">
        <v>2832</v>
      </c>
      <c r="C88">
        <v>60</v>
      </c>
    </row>
    <row r="89" spans="1:3" x14ac:dyDescent="0.35">
      <c r="A89" t="s">
        <v>2768</v>
      </c>
      <c r="B89" s="113" t="s">
        <v>2769</v>
      </c>
      <c r="C89">
        <v>50</v>
      </c>
    </row>
    <row r="90" spans="1:3" x14ac:dyDescent="0.35">
      <c r="A90" t="s">
        <v>4393</v>
      </c>
      <c r="B90" s="113" t="s">
        <v>4394</v>
      </c>
      <c r="C90">
        <v>80</v>
      </c>
    </row>
    <row r="91" spans="1:3" x14ac:dyDescent="0.35">
      <c r="A91" t="s">
        <v>2766</v>
      </c>
      <c r="B91" s="113" t="s">
        <v>2767</v>
      </c>
      <c r="C91">
        <v>60</v>
      </c>
    </row>
    <row r="92" spans="1:3" x14ac:dyDescent="0.35">
      <c r="A92" t="s">
        <v>2666</v>
      </c>
      <c r="B92" s="113" t="s">
        <v>2667</v>
      </c>
      <c r="C92">
        <v>40</v>
      </c>
    </row>
    <row r="93" spans="1:3" x14ac:dyDescent="0.35">
      <c r="A93" t="s">
        <v>4491</v>
      </c>
      <c r="B93" s="113" t="s">
        <v>4492</v>
      </c>
      <c r="C93">
        <v>80</v>
      </c>
    </row>
    <row r="94" spans="1:3" x14ac:dyDescent="0.35">
      <c r="A94" t="s">
        <v>2829</v>
      </c>
      <c r="B94" s="113" t="s">
        <v>2830</v>
      </c>
      <c r="C94">
        <v>60</v>
      </c>
    </row>
    <row r="95" spans="1:3" x14ac:dyDescent="0.35">
      <c r="A95" t="s">
        <v>3421</v>
      </c>
      <c r="B95" s="113" t="s">
        <v>3422</v>
      </c>
      <c r="C95">
        <v>50</v>
      </c>
    </row>
    <row r="96" spans="1:3" x14ac:dyDescent="0.35">
      <c r="A96" t="s">
        <v>3435</v>
      </c>
      <c r="B96" s="113" t="s">
        <v>3436</v>
      </c>
      <c r="C96">
        <v>50</v>
      </c>
    </row>
    <row r="97" spans="1:3" x14ac:dyDescent="0.35">
      <c r="A97" t="s">
        <v>3057</v>
      </c>
      <c r="B97" s="113" t="s">
        <v>3058</v>
      </c>
      <c r="C97">
        <v>80</v>
      </c>
    </row>
    <row r="98" spans="1:3" x14ac:dyDescent="0.35">
      <c r="A98" t="s">
        <v>2220</v>
      </c>
      <c r="B98" s="113" t="s">
        <v>2221</v>
      </c>
      <c r="C98">
        <v>60</v>
      </c>
    </row>
    <row r="99" spans="1:3" x14ac:dyDescent="0.35">
      <c r="A99" t="s">
        <v>1992</v>
      </c>
      <c r="B99" s="113" t="s">
        <v>1993</v>
      </c>
      <c r="C99">
        <v>60</v>
      </c>
    </row>
    <row r="100" spans="1:3" x14ac:dyDescent="0.35">
      <c r="A100" t="s">
        <v>2754</v>
      </c>
      <c r="B100" s="113" t="s">
        <v>2755</v>
      </c>
      <c r="C100">
        <v>40</v>
      </c>
    </row>
    <row r="101" spans="1:3" x14ac:dyDescent="0.35">
      <c r="A101" t="s">
        <v>2806</v>
      </c>
      <c r="B101" s="113" t="s">
        <v>2807</v>
      </c>
      <c r="C101">
        <v>60</v>
      </c>
    </row>
    <row r="102" spans="1:3" x14ac:dyDescent="0.35">
      <c r="A102" t="s">
        <v>2026</v>
      </c>
      <c r="B102" s="113" t="s">
        <v>2027</v>
      </c>
      <c r="C102">
        <v>80</v>
      </c>
    </row>
    <row r="103" spans="1:3" x14ac:dyDescent="0.35">
      <c r="A103" t="s">
        <v>2692</v>
      </c>
      <c r="B103" s="113" t="s">
        <v>2693</v>
      </c>
      <c r="C103">
        <v>60</v>
      </c>
    </row>
    <row r="104" spans="1:3" x14ac:dyDescent="0.35">
      <c r="A104" t="s">
        <v>2762</v>
      </c>
      <c r="B104" s="113" t="s">
        <v>2763</v>
      </c>
      <c r="C104">
        <v>60</v>
      </c>
    </row>
    <row r="105" spans="1:3" x14ac:dyDescent="0.35">
      <c r="A105" t="s">
        <v>2814</v>
      </c>
      <c r="B105" s="113" t="s">
        <v>2815</v>
      </c>
      <c r="C105">
        <v>70</v>
      </c>
    </row>
    <row r="106" spans="1:3" x14ac:dyDescent="0.35">
      <c r="A106" t="s">
        <v>2702</v>
      </c>
      <c r="B106" s="113" t="s">
        <v>2703</v>
      </c>
      <c r="C106">
        <v>70</v>
      </c>
    </row>
    <row r="107" spans="1:3" x14ac:dyDescent="0.35">
      <c r="A107" t="s">
        <v>4881</v>
      </c>
      <c r="B107" s="113" t="s">
        <v>4882</v>
      </c>
      <c r="C107">
        <v>50</v>
      </c>
    </row>
    <row r="108" spans="1:3" x14ac:dyDescent="0.35">
      <c r="A108" t="s">
        <v>2851</v>
      </c>
      <c r="B108" s="113" t="s">
        <v>2852</v>
      </c>
      <c r="C108">
        <v>50</v>
      </c>
    </row>
    <row r="109" spans="1:3" x14ac:dyDescent="0.35">
      <c r="A109" t="s">
        <v>2798</v>
      </c>
      <c r="B109" s="113" t="s">
        <v>2799</v>
      </c>
      <c r="C109">
        <v>50</v>
      </c>
    </row>
    <row r="110" spans="1:3" x14ac:dyDescent="0.35">
      <c r="A110" t="s">
        <v>4503</v>
      </c>
      <c r="B110" s="113" t="s">
        <v>4504</v>
      </c>
      <c r="C110">
        <v>80</v>
      </c>
    </row>
    <row r="111" spans="1:3" x14ac:dyDescent="0.35">
      <c r="A111" t="s">
        <v>5033</v>
      </c>
      <c r="B111" s="113" t="s">
        <v>5034</v>
      </c>
      <c r="C111">
        <v>60</v>
      </c>
    </row>
    <row r="112" spans="1:3" x14ac:dyDescent="0.35">
      <c r="A112" t="s">
        <v>3273</v>
      </c>
      <c r="B112" s="113" t="s">
        <v>3274</v>
      </c>
      <c r="C112">
        <v>60</v>
      </c>
    </row>
    <row r="113" spans="1:3" x14ac:dyDescent="0.35">
      <c r="A113" t="s">
        <v>3886</v>
      </c>
      <c r="B113" s="113" t="s">
        <v>3887</v>
      </c>
      <c r="C113">
        <v>60</v>
      </c>
    </row>
    <row r="114" spans="1:3" x14ac:dyDescent="0.35">
      <c r="A114" t="s">
        <v>4809</v>
      </c>
      <c r="B114" s="113" t="s">
        <v>4810</v>
      </c>
      <c r="C114">
        <v>50</v>
      </c>
    </row>
    <row r="115" spans="1:3" x14ac:dyDescent="0.35">
      <c r="A115" t="s">
        <v>2060</v>
      </c>
      <c r="B115" s="113" t="s">
        <v>2061</v>
      </c>
      <c r="C115">
        <v>80</v>
      </c>
    </row>
    <row r="116" spans="1:3" x14ac:dyDescent="0.35">
      <c r="A116" t="s">
        <v>2228</v>
      </c>
      <c r="B116" s="113" t="s">
        <v>2229</v>
      </c>
      <c r="C116">
        <v>30</v>
      </c>
    </row>
    <row r="117" spans="1:3" x14ac:dyDescent="0.35">
      <c r="A117" t="s">
        <v>4489</v>
      </c>
      <c r="B117" s="113" t="s">
        <v>4490</v>
      </c>
      <c r="C117">
        <v>50</v>
      </c>
    </row>
    <row r="118" spans="1:3" x14ac:dyDescent="0.35">
      <c r="A118" t="s">
        <v>2843</v>
      </c>
      <c r="B118" s="113" t="s">
        <v>2844</v>
      </c>
      <c r="C118">
        <v>60</v>
      </c>
    </row>
    <row r="119" spans="1:3" x14ac:dyDescent="0.35">
      <c r="A119" t="s">
        <v>4487</v>
      </c>
      <c r="B119" s="113" t="s">
        <v>4488</v>
      </c>
      <c r="C119">
        <v>60</v>
      </c>
    </row>
    <row r="120" spans="1:3" x14ac:dyDescent="0.35">
      <c r="A120" t="s">
        <v>1470</v>
      </c>
      <c r="B120" s="113" t="s">
        <v>1471</v>
      </c>
      <c r="C120">
        <v>80</v>
      </c>
    </row>
    <row r="121" spans="1:3" x14ac:dyDescent="0.35">
      <c r="A121" t="s">
        <v>1450</v>
      </c>
      <c r="B121" s="113" t="s">
        <v>1451</v>
      </c>
      <c r="C121">
        <v>50</v>
      </c>
    </row>
    <row r="122" spans="1:3" x14ac:dyDescent="0.35">
      <c r="A122" t="s">
        <v>1468</v>
      </c>
      <c r="B122" s="113" t="s">
        <v>1469</v>
      </c>
      <c r="C122">
        <v>80</v>
      </c>
    </row>
    <row r="123" spans="1:3" x14ac:dyDescent="0.35">
      <c r="A123" t="s">
        <v>1446</v>
      </c>
      <c r="B123" s="113" t="s">
        <v>1447</v>
      </c>
      <c r="C123">
        <v>60</v>
      </c>
    </row>
    <row r="124" spans="1:3" x14ac:dyDescent="0.35">
      <c r="A124" t="s">
        <v>2650</v>
      </c>
      <c r="B124" s="113" t="s">
        <v>2651</v>
      </c>
      <c r="C124">
        <v>70</v>
      </c>
    </row>
    <row r="125" spans="1:3" x14ac:dyDescent="0.35">
      <c r="A125" t="s">
        <v>1466</v>
      </c>
      <c r="B125" s="113" t="s">
        <v>1467</v>
      </c>
      <c r="C125">
        <v>50</v>
      </c>
    </row>
    <row r="126" spans="1:3" x14ac:dyDescent="0.35">
      <c r="A126" t="s">
        <v>1572</v>
      </c>
      <c r="B126" s="113" t="s">
        <v>1573</v>
      </c>
      <c r="C126">
        <v>60</v>
      </c>
    </row>
    <row r="127" spans="1:3" x14ac:dyDescent="0.35">
      <c r="A127" t="s">
        <v>2764</v>
      </c>
      <c r="B127" s="113" t="s">
        <v>2765</v>
      </c>
      <c r="C127">
        <v>60</v>
      </c>
    </row>
    <row r="128" spans="1:3" x14ac:dyDescent="0.35">
      <c r="A128" t="s">
        <v>3750</v>
      </c>
      <c r="B128" s="113" t="s">
        <v>3751</v>
      </c>
      <c r="C128">
        <v>70</v>
      </c>
    </row>
    <row r="129" spans="1:3" x14ac:dyDescent="0.35">
      <c r="A129" t="s">
        <v>1460</v>
      </c>
      <c r="B129" s="113" t="s">
        <v>1461</v>
      </c>
      <c r="C129">
        <v>80</v>
      </c>
    </row>
    <row r="130" spans="1:3" x14ac:dyDescent="0.35">
      <c r="A130" t="s">
        <v>1390</v>
      </c>
      <c r="B130" s="113" t="s">
        <v>1391</v>
      </c>
      <c r="C130">
        <v>60</v>
      </c>
    </row>
    <row r="131" spans="1:3" x14ac:dyDescent="0.35">
      <c r="A131" t="s">
        <v>1436</v>
      </c>
      <c r="B131" s="113" t="s">
        <v>1437</v>
      </c>
      <c r="C131">
        <v>70</v>
      </c>
    </row>
    <row r="132" spans="1:3" x14ac:dyDescent="0.35">
      <c r="A132" t="s">
        <v>1988</v>
      </c>
      <c r="B132" s="113" t="s">
        <v>1989</v>
      </c>
      <c r="C132">
        <v>50</v>
      </c>
    </row>
    <row r="133" spans="1:3" x14ac:dyDescent="0.35">
      <c r="A133" t="s">
        <v>2155</v>
      </c>
      <c r="B133" s="113" t="s">
        <v>2156</v>
      </c>
      <c r="C133">
        <v>60</v>
      </c>
    </row>
    <row r="134" spans="1:3" x14ac:dyDescent="0.35">
      <c r="A134" t="s">
        <v>5181</v>
      </c>
      <c r="B134" s="113" t="s">
        <v>5182</v>
      </c>
      <c r="C134">
        <v>60</v>
      </c>
    </row>
    <row r="135" spans="1:3" x14ac:dyDescent="0.35">
      <c r="A135" t="s">
        <v>5185</v>
      </c>
      <c r="B135" s="113" t="s">
        <v>5186</v>
      </c>
      <c r="C135">
        <v>60</v>
      </c>
    </row>
    <row r="136" spans="1:3" x14ac:dyDescent="0.35">
      <c r="A136" t="s">
        <v>5101</v>
      </c>
      <c r="B136" s="113" t="s">
        <v>5102</v>
      </c>
      <c r="C136">
        <v>50</v>
      </c>
    </row>
    <row r="137" spans="1:3" x14ac:dyDescent="0.35">
      <c r="A137" t="s">
        <v>5121</v>
      </c>
      <c r="B137" s="113" t="s">
        <v>5122</v>
      </c>
      <c r="C137">
        <v>40</v>
      </c>
    </row>
    <row r="138" spans="1:3" x14ac:dyDescent="0.35">
      <c r="A138" t="s">
        <v>5153</v>
      </c>
      <c r="B138" s="113" t="s">
        <v>5154</v>
      </c>
      <c r="C138">
        <v>60</v>
      </c>
    </row>
    <row r="139" spans="1:3" x14ac:dyDescent="0.35">
      <c r="A139" t="s">
        <v>3494</v>
      </c>
      <c r="B139" s="113" t="s">
        <v>3495</v>
      </c>
      <c r="C139">
        <v>60</v>
      </c>
    </row>
    <row r="140" spans="1:3" x14ac:dyDescent="0.35">
      <c r="A140" t="s">
        <v>4249</v>
      </c>
      <c r="B140" s="113" t="s">
        <v>4250</v>
      </c>
      <c r="C140">
        <v>60</v>
      </c>
    </row>
    <row r="141" spans="1:3" x14ac:dyDescent="0.35">
      <c r="A141" t="s">
        <v>2074</v>
      </c>
      <c r="B141" s="113" t="s">
        <v>2075</v>
      </c>
      <c r="C141">
        <v>60</v>
      </c>
    </row>
    <row r="142" spans="1:3" x14ac:dyDescent="0.35">
      <c r="A142" t="s">
        <v>3443</v>
      </c>
      <c r="B142" s="113" t="s">
        <v>3444</v>
      </c>
      <c r="C142">
        <v>60</v>
      </c>
    </row>
    <row r="143" spans="1:3" x14ac:dyDescent="0.35">
      <c r="A143" t="s">
        <v>5099</v>
      </c>
      <c r="B143" s="113" t="s">
        <v>5100</v>
      </c>
      <c r="C143">
        <v>30</v>
      </c>
    </row>
    <row r="144" spans="1:3" x14ac:dyDescent="0.35">
      <c r="A144" t="s">
        <v>1726</v>
      </c>
      <c r="B144" s="113" t="s">
        <v>1727</v>
      </c>
      <c r="C144">
        <v>60</v>
      </c>
    </row>
    <row r="145" spans="1:3" x14ac:dyDescent="0.35">
      <c r="A145" t="s">
        <v>2400</v>
      </c>
      <c r="B145" s="113" t="s">
        <v>2401</v>
      </c>
      <c r="C145">
        <v>60</v>
      </c>
    </row>
    <row r="146" spans="1:3" x14ac:dyDescent="0.35">
      <c r="A146" t="s">
        <v>4255</v>
      </c>
      <c r="B146" s="113" t="s">
        <v>4256</v>
      </c>
      <c r="C146">
        <v>60</v>
      </c>
    </row>
    <row r="147" spans="1:3" x14ac:dyDescent="0.35">
      <c r="A147" t="s">
        <v>4557</v>
      </c>
      <c r="B147" s="113" t="s">
        <v>4558</v>
      </c>
      <c r="C147">
        <v>80</v>
      </c>
    </row>
    <row r="148" spans="1:3" x14ac:dyDescent="0.35">
      <c r="A148" t="s">
        <v>4539</v>
      </c>
      <c r="B148" s="113" t="s">
        <v>4540</v>
      </c>
      <c r="C148">
        <v>50</v>
      </c>
    </row>
    <row r="149" spans="1:3" x14ac:dyDescent="0.35">
      <c r="A149" t="s">
        <v>1678</v>
      </c>
      <c r="B149" s="113" t="s">
        <v>1679</v>
      </c>
      <c r="C149">
        <v>60</v>
      </c>
    </row>
    <row r="150" spans="1:3" x14ac:dyDescent="0.35">
      <c r="A150" t="s">
        <v>2684</v>
      </c>
      <c r="B150" s="113" t="s">
        <v>2685</v>
      </c>
      <c r="C150">
        <v>80</v>
      </c>
    </row>
    <row r="151" spans="1:3" x14ac:dyDescent="0.35">
      <c r="A151" t="s">
        <v>4537</v>
      </c>
      <c r="B151" s="113" t="s">
        <v>4538</v>
      </c>
      <c r="C151">
        <v>80</v>
      </c>
    </row>
    <row r="152" spans="1:3" x14ac:dyDescent="0.35">
      <c r="A152" t="s">
        <v>4511</v>
      </c>
      <c r="B152" s="113" t="s">
        <v>4512</v>
      </c>
      <c r="C152">
        <v>80</v>
      </c>
    </row>
    <row r="153" spans="1:3" x14ac:dyDescent="0.35">
      <c r="A153" t="s">
        <v>4591</v>
      </c>
      <c r="B153" s="113" t="s">
        <v>4592</v>
      </c>
      <c r="C153">
        <v>80</v>
      </c>
    </row>
    <row r="154" spans="1:3" x14ac:dyDescent="0.35">
      <c r="A154" t="s">
        <v>4639</v>
      </c>
      <c r="B154" s="113" t="s">
        <v>4640</v>
      </c>
      <c r="C154">
        <v>80</v>
      </c>
    </row>
    <row r="155" spans="1:3" x14ac:dyDescent="0.35">
      <c r="A155" t="s">
        <v>4941</v>
      </c>
      <c r="B155" s="113" t="s">
        <v>4942</v>
      </c>
      <c r="C155">
        <v>80</v>
      </c>
    </row>
    <row r="156" spans="1:3" x14ac:dyDescent="0.35">
      <c r="A156" t="s">
        <v>4301</v>
      </c>
      <c r="B156" s="113" t="s">
        <v>4302</v>
      </c>
      <c r="C156">
        <v>40</v>
      </c>
    </row>
    <row r="157" spans="1:3" x14ac:dyDescent="0.35">
      <c r="A157" t="s">
        <v>2688</v>
      </c>
      <c r="B157" s="113" t="s">
        <v>2689</v>
      </c>
      <c r="C157">
        <v>80</v>
      </c>
    </row>
    <row r="158" spans="1:3" x14ac:dyDescent="0.35">
      <c r="A158" t="s">
        <v>4617</v>
      </c>
      <c r="B158" s="113" t="s">
        <v>4618</v>
      </c>
      <c r="C158">
        <v>80</v>
      </c>
    </row>
    <row r="159" spans="1:3" x14ac:dyDescent="0.35">
      <c r="A159" t="s">
        <v>4311</v>
      </c>
      <c r="B159" s="113" t="s">
        <v>4312</v>
      </c>
      <c r="C159">
        <v>80</v>
      </c>
    </row>
    <row r="160" spans="1:3" x14ac:dyDescent="0.35">
      <c r="A160" t="s">
        <v>3401</v>
      </c>
      <c r="B160" s="113" t="s">
        <v>3402</v>
      </c>
      <c r="C160">
        <v>60</v>
      </c>
    </row>
    <row r="161" spans="1:3" x14ac:dyDescent="0.35">
      <c r="A161" t="s">
        <v>3903</v>
      </c>
      <c r="B161" s="113" t="s">
        <v>3904</v>
      </c>
      <c r="C161">
        <v>50</v>
      </c>
    </row>
    <row r="162" spans="1:3" x14ac:dyDescent="0.35">
      <c r="A162" t="s">
        <v>2614</v>
      </c>
      <c r="B162" s="113" t="s">
        <v>2615</v>
      </c>
      <c r="C162">
        <v>70</v>
      </c>
    </row>
    <row r="163" spans="1:3" x14ac:dyDescent="0.35">
      <c r="A163" t="s">
        <v>4907</v>
      </c>
      <c r="B163" s="113" t="s">
        <v>4908</v>
      </c>
      <c r="C163">
        <v>30</v>
      </c>
    </row>
    <row r="164" spans="1:3" x14ac:dyDescent="0.35">
      <c r="A164" t="s">
        <v>5123</v>
      </c>
      <c r="B164" s="113" t="s">
        <v>5124</v>
      </c>
      <c r="C164">
        <v>40</v>
      </c>
    </row>
    <row r="165" spans="1:3" x14ac:dyDescent="0.35">
      <c r="A165" t="s">
        <v>2426</v>
      </c>
      <c r="B165" s="113" t="s">
        <v>2427</v>
      </c>
      <c r="C165">
        <v>70</v>
      </c>
    </row>
    <row r="166" spans="1:3" x14ac:dyDescent="0.35">
      <c r="A166" t="s">
        <v>2444</v>
      </c>
      <c r="B166" s="113" t="s">
        <v>2445</v>
      </c>
      <c r="C166">
        <v>70</v>
      </c>
    </row>
    <row r="167" spans="1:3" x14ac:dyDescent="0.35">
      <c r="A167" t="s">
        <v>4369</v>
      </c>
      <c r="B167" s="113" t="s">
        <v>4370</v>
      </c>
      <c r="C167">
        <v>80</v>
      </c>
    </row>
    <row r="168" spans="1:3" x14ac:dyDescent="0.35">
      <c r="A168" t="s">
        <v>4689</v>
      </c>
      <c r="B168" s="113" t="s">
        <v>4690</v>
      </c>
      <c r="C168">
        <v>70</v>
      </c>
    </row>
    <row r="169" spans="1:3" x14ac:dyDescent="0.35">
      <c r="A169" t="s">
        <v>2526</v>
      </c>
      <c r="B169" s="113" t="s">
        <v>2527</v>
      </c>
      <c r="C169">
        <v>60</v>
      </c>
    </row>
    <row r="170" spans="1:3" x14ac:dyDescent="0.35">
      <c r="A170" t="s">
        <v>4423</v>
      </c>
      <c r="B170" s="113" t="s">
        <v>4424</v>
      </c>
      <c r="C170">
        <v>80</v>
      </c>
    </row>
    <row r="171" spans="1:3" x14ac:dyDescent="0.35">
      <c r="A171" t="s">
        <v>2700</v>
      </c>
      <c r="B171" s="113" t="s">
        <v>2701</v>
      </c>
      <c r="C171">
        <v>80</v>
      </c>
    </row>
    <row r="172" spans="1:3" x14ac:dyDescent="0.35">
      <c r="A172" t="s">
        <v>2955</v>
      </c>
      <c r="B172" s="113" t="s">
        <v>2956</v>
      </c>
      <c r="C172">
        <v>40</v>
      </c>
    </row>
    <row r="173" spans="1:3" x14ac:dyDescent="0.35">
      <c r="A173" t="s">
        <v>3043</v>
      </c>
      <c r="B173" s="113" t="s">
        <v>3044</v>
      </c>
      <c r="C173">
        <v>30</v>
      </c>
    </row>
    <row r="174" spans="1:3" x14ac:dyDescent="0.35">
      <c r="A174" t="s">
        <v>4267</v>
      </c>
      <c r="B174" s="113" t="s">
        <v>4268</v>
      </c>
      <c r="C174">
        <v>70</v>
      </c>
    </row>
    <row r="175" spans="1:3" x14ac:dyDescent="0.35">
      <c r="A175" t="s">
        <v>4535</v>
      </c>
      <c r="B175" s="113" t="s">
        <v>4536</v>
      </c>
      <c r="C175">
        <v>70</v>
      </c>
    </row>
    <row r="176" spans="1:3" x14ac:dyDescent="0.35">
      <c r="A176" t="s">
        <v>4597</v>
      </c>
      <c r="B176" s="113" t="s">
        <v>4598</v>
      </c>
      <c r="C176">
        <v>60</v>
      </c>
    </row>
    <row r="177" spans="1:3" x14ac:dyDescent="0.35">
      <c r="A177" t="s">
        <v>4583</v>
      </c>
      <c r="B177" s="113" t="s">
        <v>4584</v>
      </c>
      <c r="C177">
        <v>60</v>
      </c>
    </row>
    <row r="178" spans="1:3" x14ac:dyDescent="0.35">
      <c r="A178" t="s">
        <v>4571</v>
      </c>
      <c r="B178" s="113" t="s">
        <v>4572</v>
      </c>
      <c r="C178">
        <v>40</v>
      </c>
    </row>
    <row r="179" spans="1:3" x14ac:dyDescent="0.35">
      <c r="A179" t="s">
        <v>1984</v>
      </c>
      <c r="B179" s="113" t="s">
        <v>1985</v>
      </c>
      <c r="C179">
        <v>50</v>
      </c>
    </row>
    <row r="180" spans="1:3" x14ac:dyDescent="0.35">
      <c r="A180" t="s">
        <v>1838</v>
      </c>
      <c r="B180" s="113" t="s">
        <v>1839</v>
      </c>
      <c r="C180">
        <v>60</v>
      </c>
    </row>
    <row r="181" spans="1:3" x14ac:dyDescent="0.35">
      <c r="A181" t="s">
        <v>1874</v>
      </c>
      <c r="B181" s="113" t="s">
        <v>1875</v>
      </c>
      <c r="C181">
        <v>50</v>
      </c>
    </row>
    <row r="182" spans="1:3" x14ac:dyDescent="0.35">
      <c r="A182" t="s">
        <v>1936</v>
      </c>
      <c r="B182" s="113" t="s">
        <v>1937</v>
      </c>
      <c r="C182">
        <v>50</v>
      </c>
    </row>
    <row r="183" spans="1:3" x14ac:dyDescent="0.35">
      <c r="A183" t="s">
        <v>1836</v>
      </c>
      <c r="B183" s="113" t="s">
        <v>1837</v>
      </c>
      <c r="C183">
        <v>50</v>
      </c>
    </row>
    <row r="184" spans="1:3" x14ac:dyDescent="0.35">
      <c r="A184" t="s">
        <v>3201</v>
      </c>
      <c r="B184" s="113" t="s">
        <v>3202</v>
      </c>
      <c r="C184">
        <v>60</v>
      </c>
    </row>
    <row r="185" spans="1:3" x14ac:dyDescent="0.35">
      <c r="A185" t="s">
        <v>3091</v>
      </c>
      <c r="B185" s="113" t="s">
        <v>3092</v>
      </c>
      <c r="C185">
        <v>40</v>
      </c>
    </row>
    <row r="186" spans="1:3" x14ac:dyDescent="0.35">
      <c r="A186" t="s">
        <v>2024</v>
      </c>
      <c r="B186" s="113" t="s">
        <v>2025</v>
      </c>
      <c r="C186">
        <v>80</v>
      </c>
    </row>
    <row r="187" spans="1:3" x14ac:dyDescent="0.35">
      <c r="A187" t="s">
        <v>1900</v>
      </c>
      <c r="B187" s="113" t="s">
        <v>1901</v>
      </c>
      <c r="C187">
        <v>70</v>
      </c>
    </row>
    <row r="188" spans="1:3" x14ac:dyDescent="0.35">
      <c r="A188" t="s">
        <v>1898</v>
      </c>
      <c r="B188" s="113" t="s">
        <v>1899</v>
      </c>
      <c r="C188">
        <v>70</v>
      </c>
    </row>
    <row r="189" spans="1:3" x14ac:dyDescent="0.35">
      <c r="A189" t="s">
        <v>2090</v>
      </c>
      <c r="B189" s="113" t="s">
        <v>2091</v>
      </c>
      <c r="C189">
        <v>50</v>
      </c>
    </row>
    <row r="190" spans="1:3" x14ac:dyDescent="0.35">
      <c r="A190" t="s">
        <v>2778</v>
      </c>
      <c r="B190" s="113" t="s">
        <v>2779</v>
      </c>
      <c r="C190">
        <v>40</v>
      </c>
    </row>
    <row r="191" spans="1:3" x14ac:dyDescent="0.35">
      <c r="A191" t="s">
        <v>5161</v>
      </c>
      <c r="B191" s="113" t="s">
        <v>5162</v>
      </c>
      <c r="C191">
        <v>80</v>
      </c>
    </row>
    <row r="192" spans="1:3" x14ac:dyDescent="0.35">
      <c r="A192" t="s">
        <v>3532</v>
      </c>
      <c r="B192" s="113" t="s">
        <v>3533</v>
      </c>
      <c r="C192">
        <v>50</v>
      </c>
    </row>
    <row r="193" spans="1:3" x14ac:dyDescent="0.35">
      <c r="A193" t="s">
        <v>3458</v>
      </c>
      <c r="B193" s="113" t="s">
        <v>3459</v>
      </c>
      <c r="C193">
        <v>60</v>
      </c>
    </row>
    <row r="194" spans="1:3" x14ac:dyDescent="0.35">
      <c r="A194" t="s">
        <v>3792</v>
      </c>
      <c r="B194" s="113" t="s">
        <v>3793</v>
      </c>
      <c r="C194">
        <v>80</v>
      </c>
    </row>
    <row r="195" spans="1:3" x14ac:dyDescent="0.35">
      <c r="A195" t="s">
        <v>1990</v>
      </c>
      <c r="B195" s="113" t="s">
        <v>1991</v>
      </c>
      <c r="C195">
        <v>80</v>
      </c>
    </row>
    <row r="196" spans="1:3" x14ac:dyDescent="0.35">
      <c r="A196" t="s">
        <v>2508</v>
      </c>
      <c r="B196" s="113" t="s">
        <v>2509</v>
      </c>
      <c r="C196">
        <v>70</v>
      </c>
    </row>
    <row r="197" spans="1:3" x14ac:dyDescent="0.35">
      <c r="A197" t="s">
        <v>4747</v>
      </c>
      <c r="B197" s="113" t="s">
        <v>4748</v>
      </c>
      <c r="C197">
        <v>80</v>
      </c>
    </row>
    <row r="198" spans="1:3" x14ac:dyDescent="0.35">
      <c r="A198" t="s">
        <v>4745</v>
      </c>
      <c r="B198" s="113" t="s">
        <v>4746</v>
      </c>
      <c r="C198">
        <v>80</v>
      </c>
    </row>
    <row r="199" spans="1:3" x14ac:dyDescent="0.35">
      <c r="A199" t="s">
        <v>4743</v>
      </c>
      <c r="B199" s="113" t="s">
        <v>4744</v>
      </c>
      <c r="C199">
        <v>70</v>
      </c>
    </row>
    <row r="200" spans="1:3" x14ac:dyDescent="0.35">
      <c r="A200" t="s">
        <v>4877</v>
      </c>
      <c r="B200" s="113" t="s">
        <v>4878</v>
      </c>
      <c r="C200">
        <v>40</v>
      </c>
    </row>
    <row r="201" spans="1:3" x14ac:dyDescent="0.35">
      <c r="A201" t="s">
        <v>3365</v>
      </c>
      <c r="B201" s="113" t="s">
        <v>3366</v>
      </c>
      <c r="C201">
        <v>70</v>
      </c>
    </row>
    <row r="202" spans="1:3" x14ac:dyDescent="0.35">
      <c r="A202" t="s">
        <v>1730</v>
      </c>
      <c r="B202" s="113" t="s">
        <v>1731</v>
      </c>
      <c r="C202">
        <v>50</v>
      </c>
    </row>
    <row r="203" spans="1:3" x14ac:dyDescent="0.35">
      <c r="A203" t="s">
        <v>1776</v>
      </c>
      <c r="B203" s="113" t="s">
        <v>1777</v>
      </c>
      <c r="C203">
        <v>30</v>
      </c>
    </row>
    <row r="204" spans="1:3" x14ac:dyDescent="0.35">
      <c r="A204" t="s">
        <v>4235</v>
      </c>
      <c r="B204" s="113" t="s">
        <v>4236</v>
      </c>
      <c r="C204">
        <v>50</v>
      </c>
    </row>
    <row r="205" spans="1:3" x14ac:dyDescent="0.35">
      <c r="A205" t="s">
        <v>2698</v>
      </c>
      <c r="B205" s="113" t="s">
        <v>2699</v>
      </c>
      <c r="C205">
        <v>70</v>
      </c>
    </row>
    <row r="206" spans="1:3" x14ac:dyDescent="0.35">
      <c r="A206" t="s">
        <v>2196</v>
      </c>
      <c r="B206" s="113" t="s">
        <v>2197</v>
      </c>
      <c r="C206">
        <v>60</v>
      </c>
    </row>
    <row r="207" spans="1:3" x14ac:dyDescent="0.35">
      <c r="A207" t="s">
        <v>1624</v>
      </c>
      <c r="B207" s="113" t="s">
        <v>1625</v>
      </c>
      <c r="C207">
        <v>60</v>
      </c>
    </row>
    <row r="208" spans="1:3" x14ac:dyDescent="0.35">
      <c r="A208" t="s">
        <v>3399</v>
      </c>
      <c r="B208" s="113" t="s">
        <v>3400</v>
      </c>
      <c r="C208">
        <v>80</v>
      </c>
    </row>
    <row r="209" spans="1:3" x14ac:dyDescent="0.35">
      <c r="A209" t="s">
        <v>3995</v>
      </c>
      <c r="B209" s="113" t="s">
        <v>3996</v>
      </c>
      <c r="C209">
        <v>60</v>
      </c>
    </row>
    <row r="210" spans="1:3" x14ac:dyDescent="0.35">
      <c r="A210" t="s">
        <v>3979</v>
      </c>
      <c r="B210" s="113" t="s">
        <v>3980</v>
      </c>
      <c r="C210">
        <v>60</v>
      </c>
    </row>
    <row r="211" spans="1:3" x14ac:dyDescent="0.35">
      <c r="A211" t="s">
        <v>4433</v>
      </c>
      <c r="B211" s="113" t="s">
        <v>4434</v>
      </c>
      <c r="C211">
        <v>80</v>
      </c>
    </row>
    <row r="212" spans="1:3" x14ac:dyDescent="0.35">
      <c r="A212" t="s">
        <v>3915</v>
      </c>
      <c r="B212" s="113" t="s">
        <v>3916</v>
      </c>
      <c r="C212">
        <v>80</v>
      </c>
    </row>
    <row r="213" spans="1:3" x14ac:dyDescent="0.35">
      <c r="A213" t="s">
        <v>2522</v>
      </c>
      <c r="B213" s="113" t="s">
        <v>2523</v>
      </c>
      <c r="C213">
        <v>50</v>
      </c>
    </row>
    <row r="214" spans="1:3" x14ac:dyDescent="0.35">
      <c r="A214" t="s">
        <v>3039</v>
      </c>
      <c r="B214" s="113" t="s">
        <v>3040</v>
      </c>
      <c r="C214">
        <v>60</v>
      </c>
    </row>
    <row r="215" spans="1:3" x14ac:dyDescent="0.35">
      <c r="A215" t="s">
        <v>2068</v>
      </c>
      <c r="B215" s="113" t="s">
        <v>2069</v>
      </c>
      <c r="C215">
        <v>80</v>
      </c>
    </row>
    <row r="216" spans="1:3" x14ac:dyDescent="0.35">
      <c r="A216" t="s">
        <v>1760</v>
      </c>
      <c r="B216" s="113" t="s">
        <v>1761</v>
      </c>
      <c r="C216">
        <v>60</v>
      </c>
    </row>
    <row r="217" spans="1:3" x14ac:dyDescent="0.35">
      <c r="A217" t="s">
        <v>1868</v>
      </c>
      <c r="B217" s="113" t="s">
        <v>1869</v>
      </c>
      <c r="C217">
        <v>70</v>
      </c>
    </row>
    <row r="218" spans="1:3" x14ac:dyDescent="0.35">
      <c r="A218" t="s">
        <v>1894</v>
      </c>
      <c r="B218" s="113" t="s">
        <v>1895</v>
      </c>
      <c r="C218">
        <v>50</v>
      </c>
    </row>
    <row r="219" spans="1:3" x14ac:dyDescent="0.35">
      <c r="A219" t="s">
        <v>1852</v>
      </c>
      <c r="B219" s="113" t="s">
        <v>1853</v>
      </c>
      <c r="C219">
        <v>50</v>
      </c>
    </row>
    <row r="220" spans="1:3" x14ac:dyDescent="0.35">
      <c r="A220" t="s">
        <v>1774</v>
      </c>
      <c r="B220" s="113" t="s">
        <v>1775</v>
      </c>
      <c r="C220">
        <v>50</v>
      </c>
    </row>
    <row r="221" spans="1:3" x14ac:dyDescent="0.35">
      <c r="A221" t="s">
        <v>1882</v>
      </c>
      <c r="B221" s="113" t="s">
        <v>1883</v>
      </c>
      <c r="C221">
        <v>60</v>
      </c>
    </row>
    <row r="222" spans="1:3" x14ac:dyDescent="0.35">
      <c r="A222" t="s">
        <v>1846</v>
      </c>
      <c r="B222" s="113" t="s">
        <v>1847</v>
      </c>
      <c r="C222">
        <v>70</v>
      </c>
    </row>
    <row r="223" spans="1:3" x14ac:dyDescent="0.35">
      <c r="A223" t="s">
        <v>1732</v>
      </c>
      <c r="B223" s="113" t="s">
        <v>1733</v>
      </c>
      <c r="C223">
        <v>60</v>
      </c>
    </row>
    <row r="224" spans="1:3" x14ac:dyDescent="0.35">
      <c r="A224" t="s">
        <v>4637</v>
      </c>
      <c r="B224" s="113" t="s">
        <v>4638</v>
      </c>
      <c r="C224">
        <v>80</v>
      </c>
    </row>
    <row r="225" spans="1:3" x14ac:dyDescent="0.35">
      <c r="A225" t="s">
        <v>2760</v>
      </c>
      <c r="B225" s="113" t="s">
        <v>2761</v>
      </c>
      <c r="C225">
        <v>40</v>
      </c>
    </row>
    <row r="226" spans="1:3" x14ac:dyDescent="0.35">
      <c r="A226" t="s">
        <v>1710</v>
      </c>
      <c r="B226" s="113" t="s">
        <v>1711</v>
      </c>
      <c r="C226">
        <v>70</v>
      </c>
    </row>
    <row r="227" spans="1:3" x14ac:dyDescent="0.35">
      <c r="A227" t="s">
        <v>2756</v>
      </c>
      <c r="B227" s="113" t="s">
        <v>2757</v>
      </c>
      <c r="C227">
        <v>50</v>
      </c>
    </row>
    <row r="228" spans="1:3" x14ac:dyDescent="0.35">
      <c r="A228" t="s">
        <v>2867</v>
      </c>
      <c r="B228" s="113" t="s">
        <v>2868</v>
      </c>
      <c r="C228">
        <v>80</v>
      </c>
    </row>
    <row r="229" spans="1:3" x14ac:dyDescent="0.35">
      <c r="A229" t="s">
        <v>3866</v>
      </c>
      <c r="B229" s="113" t="s">
        <v>3867</v>
      </c>
      <c r="C229">
        <v>40</v>
      </c>
    </row>
    <row r="230" spans="1:3" x14ac:dyDescent="0.35">
      <c r="A230" t="s">
        <v>2276</v>
      </c>
      <c r="B230" s="113" t="s">
        <v>2277</v>
      </c>
      <c r="C230">
        <v>70</v>
      </c>
    </row>
    <row r="231" spans="1:3" x14ac:dyDescent="0.35">
      <c r="A231" t="s">
        <v>3754</v>
      </c>
      <c r="B231" s="113" t="s">
        <v>3755</v>
      </c>
      <c r="C231">
        <v>60</v>
      </c>
    </row>
    <row r="232" spans="1:3" x14ac:dyDescent="0.35">
      <c r="A232" t="s">
        <v>998</v>
      </c>
      <c r="B232" s="113" t="s">
        <v>3814</v>
      </c>
      <c r="C232">
        <v>80</v>
      </c>
    </row>
    <row r="233" spans="1:3" x14ac:dyDescent="0.35">
      <c r="A233" t="s">
        <v>4599</v>
      </c>
      <c r="B233" s="113" t="s">
        <v>4600</v>
      </c>
      <c r="C233">
        <v>80</v>
      </c>
    </row>
    <row r="234" spans="1:3" x14ac:dyDescent="0.35">
      <c r="A234" t="s">
        <v>2618</v>
      </c>
      <c r="B234" s="113" t="s">
        <v>2619</v>
      </c>
      <c r="C234">
        <v>80</v>
      </c>
    </row>
    <row r="235" spans="1:3" x14ac:dyDescent="0.35">
      <c r="A235" t="s">
        <v>3283</v>
      </c>
      <c r="B235" s="113" t="s">
        <v>3284</v>
      </c>
      <c r="C235">
        <v>60</v>
      </c>
    </row>
    <row r="236" spans="1:3" x14ac:dyDescent="0.35">
      <c r="A236" t="s">
        <v>3281</v>
      </c>
      <c r="B236" s="113" t="s">
        <v>3282</v>
      </c>
      <c r="C236">
        <v>60</v>
      </c>
    </row>
    <row r="237" spans="1:3" x14ac:dyDescent="0.35">
      <c r="A237" t="s">
        <v>1934</v>
      </c>
      <c r="B237" s="113" t="s">
        <v>1935</v>
      </c>
      <c r="C237">
        <v>50</v>
      </c>
    </row>
    <row r="238" spans="1:3" x14ac:dyDescent="0.35">
      <c r="A238" t="s">
        <v>1912</v>
      </c>
      <c r="B238" s="113" t="s">
        <v>1913</v>
      </c>
      <c r="C238">
        <v>30</v>
      </c>
    </row>
    <row r="239" spans="1:3" x14ac:dyDescent="0.35">
      <c r="A239" t="s">
        <v>1914</v>
      </c>
      <c r="B239" s="113" t="s">
        <v>1915</v>
      </c>
      <c r="C239">
        <v>30</v>
      </c>
    </row>
    <row r="240" spans="1:3" x14ac:dyDescent="0.35">
      <c r="A240" t="s">
        <v>2117</v>
      </c>
      <c r="B240" s="113" t="s">
        <v>2118</v>
      </c>
      <c r="C240">
        <v>50</v>
      </c>
    </row>
    <row r="241" spans="1:3" x14ac:dyDescent="0.35">
      <c r="A241" t="s">
        <v>2115</v>
      </c>
      <c r="B241" s="113" t="s">
        <v>2116</v>
      </c>
      <c r="C241">
        <v>80</v>
      </c>
    </row>
    <row r="242" spans="1:3" x14ac:dyDescent="0.35">
      <c r="A242" t="s">
        <v>1964</v>
      </c>
      <c r="B242" s="113" t="s">
        <v>1965</v>
      </c>
      <c r="C242">
        <v>30</v>
      </c>
    </row>
    <row r="243" spans="1:3" x14ac:dyDescent="0.35">
      <c r="A243" t="s">
        <v>2338</v>
      </c>
      <c r="B243" s="113" t="s">
        <v>2339</v>
      </c>
      <c r="C243">
        <v>50</v>
      </c>
    </row>
    <row r="244" spans="1:3" x14ac:dyDescent="0.35">
      <c r="A244" t="s">
        <v>4913</v>
      </c>
      <c r="B244" s="113" t="s">
        <v>4914</v>
      </c>
      <c r="C244">
        <v>70</v>
      </c>
    </row>
    <row r="245" spans="1:3" x14ac:dyDescent="0.35">
      <c r="A245" t="s">
        <v>1916</v>
      </c>
      <c r="B245" s="113" t="s">
        <v>1917</v>
      </c>
      <c r="C245">
        <v>30</v>
      </c>
    </row>
    <row r="246" spans="1:3" x14ac:dyDescent="0.35">
      <c r="A246" t="s">
        <v>2129</v>
      </c>
      <c r="B246" s="113" t="s">
        <v>2130</v>
      </c>
      <c r="C246">
        <v>60</v>
      </c>
    </row>
    <row r="247" spans="1:3" x14ac:dyDescent="0.35">
      <c r="A247" t="s">
        <v>2107</v>
      </c>
      <c r="B247" s="113" t="s">
        <v>2108</v>
      </c>
      <c r="C247">
        <v>50</v>
      </c>
    </row>
    <row r="248" spans="1:3" x14ac:dyDescent="0.35">
      <c r="A248" t="s">
        <v>3441</v>
      </c>
      <c r="B248" s="113" t="s">
        <v>3442</v>
      </c>
      <c r="C248">
        <v>30</v>
      </c>
    </row>
    <row r="249" spans="1:3" x14ac:dyDescent="0.35">
      <c r="A249" t="s">
        <v>2304</v>
      </c>
      <c r="B249" s="113" t="s">
        <v>2305</v>
      </c>
      <c r="C249">
        <v>80</v>
      </c>
    </row>
    <row r="250" spans="1:3" x14ac:dyDescent="0.35">
      <c r="A250" t="s">
        <v>2350</v>
      </c>
      <c r="B250" s="113" t="s">
        <v>2351</v>
      </c>
      <c r="C250">
        <v>60</v>
      </c>
    </row>
    <row r="251" spans="1:3" x14ac:dyDescent="0.35">
      <c r="A251" t="s">
        <v>3752</v>
      </c>
      <c r="B251" s="113" t="s">
        <v>3753</v>
      </c>
      <c r="C251">
        <v>30</v>
      </c>
    </row>
    <row r="252" spans="1:3" x14ac:dyDescent="0.35">
      <c r="A252" t="s">
        <v>3864</v>
      </c>
      <c r="B252" s="113" t="s">
        <v>3865</v>
      </c>
      <c r="C252">
        <v>50</v>
      </c>
    </row>
    <row r="253" spans="1:3" x14ac:dyDescent="0.35">
      <c r="A253" t="s">
        <v>3756</v>
      </c>
      <c r="B253" s="113" t="s">
        <v>3757</v>
      </c>
      <c r="C253">
        <v>70</v>
      </c>
    </row>
    <row r="254" spans="1:3" x14ac:dyDescent="0.35">
      <c r="A254" t="s">
        <v>3772</v>
      </c>
      <c r="B254" s="113" t="s">
        <v>3773</v>
      </c>
      <c r="C254">
        <v>80</v>
      </c>
    </row>
    <row r="255" spans="1:3" x14ac:dyDescent="0.35">
      <c r="A255" t="s">
        <v>3766</v>
      </c>
      <c r="B255" s="113" t="s">
        <v>3767</v>
      </c>
      <c r="C255">
        <v>70</v>
      </c>
    </row>
    <row r="256" spans="1:3" x14ac:dyDescent="0.35">
      <c r="A256" t="s">
        <v>4533</v>
      </c>
      <c r="B256" s="113" t="s">
        <v>4534</v>
      </c>
      <c r="C256">
        <v>70</v>
      </c>
    </row>
    <row r="257" spans="1:3" x14ac:dyDescent="0.35">
      <c r="A257" t="s">
        <v>4531</v>
      </c>
      <c r="B257" s="113" t="s">
        <v>4532</v>
      </c>
      <c r="C257">
        <v>80</v>
      </c>
    </row>
    <row r="258" spans="1:3" x14ac:dyDescent="0.35">
      <c r="A258" t="s">
        <v>4529</v>
      </c>
      <c r="B258" s="113" t="s">
        <v>4530</v>
      </c>
      <c r="C258">
        <v>50</v>
      </c>
    </row>
    <row r="259" spans="1:3" x14ac:dyDescent="0.35">
      <c r="A259" t="s">
        <v>3431</v>
      </c>
      <c r="B259" s="113" t="s">
        <v>3432</v>
      </c>
      <c r="C259">
        <v>60</v>
      </c>
    </row>
    <row r="260" spans="1:3" x14ac:dyDescent="0.35">
      <c r="A260" t="s">
        <v>3510</v>
      </c>
      <c r="B260" s="113" t="s">
        <v>3511</v>
      </c>
      <c r="C260">
        <v>80</v>
      </c>
    </row>
    <row r="261" spans="1:3" x14ac:dyDescent="0.35">
      <c r="A261" t="s">
        <v>3456</v>
      </c>
      <c r="B261" s="113" t="s">
        <v>3457</v>
      </c>
      <c r="C261">
        <v>70</v>
      </c>
    </row>
    <row r="262" spans="1:3" x14ac:dyDescent="0.35">
      <c r="A262" t="s">
        <v>2542</v>
      </c>
      <c r="B262" s="113" t="s">
        <v>2543</v>
      </c>
      <c r="C262">
        <v>80</v>
      </c>
    </row>
    <row r="263" spans="1:3" x14ac:dyDescent="0.35">
      <c r="A263" t="s">
        <v>3969</v>
      </c>
      <c r="B263" s="113" t="s">
        <v>3970</v>
      </c>
      <c r="C263">
        <v>60</v>
      </c>
    </row>
    <row r="264" spans="1:3" x14ac:dyDescent="0.35">
      <c r="A264" t="s">
        <v>1568</v>
      </c>
      <c r="B264" s="113" t="s">
        <v>1569</v>
      </c>
      <c r="C264">
        <v>80</v>
      </c>
    </row>
    <row r="265" spans="1:3" x14ac:dyDescent="0.35">
      <c r="A265" t="s">
        <v>3217</v>
      </c>
      <c r="B265" s="113" t="s">
        <v>3218</v>
      </c>
      <c r="C265">
        <v>70</v>
      </c>
    </row>
    <row r="266" spans="1:3" x14ac:dyDescent="0.35">
      <c r="A266" t="s">
        <v>4969</v>
      </c>
      <c r="B266" s="113" t="s">
        <v>4970</v>
      </c>
      <c r="C266">
        <v>50</v>
      </c>
    </row>
    <row r="267" spans="1:3" x14ac:dyDescent="0.35">
      <c r="A267" t="s">
        <v>3341</v>
      </c>
      <c r="B267" s="113" t="s">
        <v>3342</v>
      </c>
      <c r="C267">
        <v>80</v>
      </c>
    </row>
    <row r="268" spans="1:3" x14ac:dyDescent="0.35">
      <c r="A268" t="s">
        <v>4327</v>
      </c>
      <c r="B268" s="113" t="s">
        <v>4328</v>
      </c>
      <c r="C268">
        <v>80</v>
      </c>
    </row>
    <row r="269" spans="1:3" x14ac:dyDescent="0.35">
      <c r="A269" t="s">
        <v>4903</v>
      </c>
      <c r="B269" s="113" t="s">
        <v>4904</v>
      </c>
      <c r="C269">
        <v>60</v>
      </c>
    </row>
    <row r="270" spans="1:3" x14ac:dyDescent="0.35">
      <c r="A270" t="s">
        <v>4761</v>
      </c>
      <c r="B270" s="113" t="s">
        <v>4762</v>
      </c>
      <c r="C270">
        <v>70</v>
      </c>
    </row>
    <row r="271" spans="1:3" x14ac:dyDescent="0.35">
      <c r="A271" t="s">
        <v>3347</v>
      </c>
      <c r="B271" s="113" t="s">
        <v>3348</v>
      </c>
      <c r="C271">
        <v>80</v>
      </c>
    </row>
    <row r="272" spans="1:3" x14ac:dyDescent="0.35">
      <c r="A272" t="s">
        <v>2847</v>
      </c>
      <c r="B272" s="113" t="s">
        <v>2848</v>
      </c>
      <c r="C272">
        <v>80</v>
      </c>
    </row>
    <row r="273" spans="1:3" x14ac:dyDescent="0.35">
      <c r="A273" t="s">
        <v>3343</v>
      </c>
      <c r="B273" s="113" t="s">
        <v>3344</v>
      </c>
      <c r="C273">
        <v>80</v>
      </c>
    </row>
    <row r="274" spans="1:3" x14ac:dyDescent="0.35">
      <c r="A274" t="s">
        <v>3345</v>
      </c>
      <c r="B274" s="113" t="s">
        <v>3346</v>
      </c>
      <c r="C274">
        <v>50</v>
      </c>
    </row>
    <row r="275" spans="1:3" x14ac:dyDescent="0.35">
      <c r="A275" t="s">
        <v>2248</v>
      </c>
      <c r="B275" s="113" t="s">
        <v>2249</v>
      </c>
      <c r="C275">
        <v>70</v>
      </c>
    </row>
    <row r="276" spans="1:3" x14ac:dyDescent="0.35">
      <c r="A276" t="s">
        <v>4507</v>
      </c>
      <c r="B276" s="113" t="s">
        <v>4508</v>
      </c>
      <c r="C276">
        <v>50</v>
      </c>
    </row>
    <row r="277" spans="1:3" x14ac:dyDescent="0.35">
      <c r="A277" t="s">
        <v>3530</v>
      </c>
      <c r="B277" s="113" t="s">
        <v>3531</v>
      </c>
      <c r="C277">
        <v>60</v>
      </c>
    </row>
    <row r="278" spans="1:3" x14ac:dyDescent="0.35">
      <c r="A278" t="s">
        <v>4523</v>
      </c>
      <c r="B278" s="113" t="s">
        <v>4524</v>
      </c>
      <c r="C278">
        <v>80</v>
      </c>
    </row>
    <row r="279" spans="1:3" x14ac:dyDescent="0.35">
      <c r="A279" t="s">
        <v>1938</v>
      </c>
      <c r="B279" s="113" t="s">
        <v>1939</v>
      </c>
      <c r="C279">
        <v>70</v>
      </c>
    </row>
    <row r="280" spans="1:3" x14ac:dyDescent="0.35">
      <c r="A280" t="s">
        <v>4577</v>
      </c>
      <c r="B280" s="113" t="s">
        <v>4578</v>
      </c>
      <c r="C280">
        <v>70</v>
      </c>
    </row>
    <row r="281" spans="1:3" x14ac:dyDescent="0.35">
      <c r="A281" t="s">
        <v>4319</v>
      </c>
      <c r="B281" s="113" t="s">
        <v>4320</v>
      </c>
      <c r="C281">
        <v>70</v>
      </c>
    </row>
    <row r="282" spans="1:3" x14ac:dyDescent="0.35">
      <c r="A282" t="s">
        <v>1558</v>
      </c>
      <c r="B282" s="113" t="s">
        <v>1559</v>
      </c>
      <c r="C282">
        <v>80</v>
      </c>
    </row>
    <row r="283" spans="1:3" x14ac:dyDescent="0.35">
      <c r="A283" t="s">
        <v>1920</v>
      </c>
      <c r="B283" s="113" t="s">
        <v>1921</v>
      </c>
      <c r="C283">
        <v>80</v>
      </c>
    </row>
    <row r="284" spans="1:3" x14ac:dyDescent="0.35">
      <c r="A284" t="s">
        <v>4211</v>
      </c>
      <c r="B284" s="113" t="s">
        <v>4212</v>
      </c>
      <c r="C284">
        <v>70</v>
      </c>
    </row>
    <row r="285" spans="1:3" x14ac:dyDescent="0.35">
      <c r="A285" t="s">
        <v>1618</v>
      </c>
      <c r="B285" s="113" t="s">
        <v>1619</v>
      </c>
      <c r="C285">
        <v>70</v>
      </c>
    </row>
    <row r="286" spans="1:3" x14ac:dyDescent="0.35">
      <c r="A286" t="s">
        <v>1918</v>
      </c>
      <c r="B286" s="113" t="s">
        <v>1919</v>
      </c>
      <c r="C286">
        <v>30</v>
      </c>
    </row>
    <row r="287" spans="1:3" x14ac:dyDescent="0.35">
      <c r="A287" t="s">
        <v>2336</v>
      </c>
      <c r="B287" s="113" t="s">
        <v>2337</v>
      </c>
      <c r="C287">
        <v>80</v>
      </c>
    </row>
    <row r="288" spans="1:3" x14ac:dyDescent="0.35">
      <c r="A288" t="s">
        <v>4505</v>
      </c>
      <c r="B288" s="113" t="s">
        <v>4506</v>
      </c>
      <c r="C288">
        <v>50</v>
      </c>
    </row>
    <row r="289" spans="1:3" x14ac:dyDescent="0.35">
      <c r="A289" t="s">
        <v>4209</v>
      </c>
      <c r="B289" s="113" t="s">
        <v>4210</v>
      </c>
      <c r="C289">
        <v>70</v>
      </c>
    </row>
    <row r="290" spans="1:3" x14ac:dyDescent="0.35">
      <c r="A290" t="s">
        <v>2696</v>
      </c>
      <c r="B290" s="113" t="s">
        <v>2697</v>
      </c>
      <c r="C290">
        <v>50</v>
      </c>
    </row>
    <row r="291" spans="1:3" x14ac:dyDescent="0.35">
      <c r="A291" t="s">
        <v>2736</v>
      </c>
      <c r="B291" s="113" t="s">
        <v>2737</v>
      </c>
      <c r="C291">
        <v>50</v>
      </c>
    </row>
    <row r="292" spans="1:3" x14ac:dyDescent="0.35">
      <c r="A292" t="s">
        <v>2833</v>
      </c>
      <c r="B292" s="113" t="s">
        <v>2834</v>
      </c>
      <c r="C292">
        <v>40</v>
      </c>
    </row>
    <row r="293" spans="1:3" x14ac:dyDescent="0.35">
      <c r="A293" t="s">
        <v>2839</v>
      </c>
      <c r="B293" s="113" t="s">
        <v>2840</v>
      </c>
      <c r="C293">
        <v>50</v>
      </c>
    </row>
    <row r="294" spans="1:3" x14ac:dyDescent="0.35">
      <c r="A294" t="s">
        <v>2845</v>
      </c>
      <c r="B294" s="113" t="s">
        <v>2846</v>
      </c>
      <c r="C294">
        <v>70</v>
      </c>
    </row>
    <row r="295" spans="1:3" x14ac:dyDescent="0.35">
      <c r="A295" t="s">
        <v>5013</v>
      </c>
      <c r="B295" s="113" t="s">
        <v>5014</v>
      </c>
      <c r="C295">
        <v>60</v>
      </c>
    </row>
    <row r="296" spans="1:3" x14ac:dyDescent="0.35">
      <c r="A296" t="s">
        <v>3819</v>
      </c>
      <c r="B296" s="113" t="s">
        <v>3820</v>
      </c>
      <c r="C296">
        <v>30</v>
      </c>
    </row>
    <row r="297" spans="1:3" x14ac:dyDescent="0.35">
      <c r="A297" t="s">
        <v>3415</v>
      </c>
      <c r="B297" s="113" t="s">
        <v>3416</v>
      </c>
      <c r="C297">
        <v>40</v>
      </c>
    </row>
    <row r="298" spans="1:3" x14ac:dyDescent="0.35">
      <c r="A298" t="s">
        <v>1578</v>
      </c>
      <c r="B298" s="113" t="s">
        <v>1579</v>
      </c>
      <c r="C298">
        <v>60</v>
      </c>
    </row>
    <row r="299" spans="1:3" x14ac:dyDescent="0.35">
      <c r="A299" t="s">
        <v>2552</v>
      </c>
      <c r="B299" s="113" t="s">
        <v>2553</v>
      </c>
      <c r="C299">
        <v>30</v>
      </c>
    </row>
    <row r="300" spans="1:3" x14ac:dyDescent="0.35">
      <c r="A300" t="s">
        <v>2044</v>
      </c>
      <c r="B300" s="113" t="s">
        <v>2045</v>
      </c>
      <c r="C300">
        <v>80</v>
      </c>
    </row>
    <row r="301" spans="1:3" x14ac:dyDescent="0.35">
      <c r="A301" t="s">
        <v>1680</v>
      </c>
      <c r="B301" s="113" t="s">
        <v>1681</v>
      </c>
      <c r="C301">
        <v>70</v>
      </c>
    </row>
    <row r="302" spans="1:3" x14ac:dyDescent="0.35">
      <c r="A302" t="s">
        <v>4377</v>
      </c>
      <c r="B302" s="113" t="s">
        <v>4378</v>
      </c>
      <c r="C302">
        <v>50</v>
      </c>
    </row>
    <row r="303" spans="1:3" x14ac:dyDescent="0.35">
      <c r="A303" t="s">
        <v>1930</v>
      </c>
      <c r="B303" s="113" t="s">
        <v>1931</v>
      </c>
      <c r="C303">
        <v>80</v>
      </c>
    </row>
    <row r="304" spans="1:3" x14ac:dyDescent="0.35">
      <c r="A304" t="s">
        <v>3508</v>
      </c>
      <c r="B304" s="113" t="s">
        <v>3509</v>
      </c>
      <c r="C304">
        <v>80</v>
      </c>
    </row>
    <row r="305" spans="1:3" x14ac:dyDescent="0.35">
      <c r="A305" t="s">
        <v>3748</v>
      </c>
      <c r="B305" s="113" t="s">
        <v>3749</v>
      </c>
      <c r="C305">
        <v>70</v>
      </c>
    </row>
    <row r="306" spans="1:3" x14ac:dyDescent="0.35">
      <c r="A306" t="s">
        <v>3831</v>
      </c>
      <c r="B306" s="113" t="s">
        <v>3832</v>
      </c>
      <c r="C306">
        <v>60</v>
      </c>
    </row>
    <row r="307" spans="1:3" x14ac:dyDescent="0.35">
      <c r="A307" t="s">
        <v>3802</v>
      </c>
      <c r="B307" s="113" t="s">
        <v>3803</v>
      </c>
      <c r="C307">
        <v>60</v>
      </c>
    </row>
    <row r="308" spans="1:3" x14ac:dyDescent="0.35">
      <c r="A308" t="s">
        <v>3848</v>
      </c>
      <c r="B308" s="113" t="s">
        <v>3849</v>
      </c>
      <c r="C308">
        <v>60</v>
      </c>
    </row>
    <row r="309" spans="1:3" x14ac:dyDescent="0.35">
      <c r="A309" t="s">
        <v>3821</v>
      </c>
      <c r="B309" s="113" t="s">
        <v>3822</v>
      </c>
      <c r="C309">
        <v>60</v>
      </c>
    </row>
    <row r="310" spans="1:3" x14ac:dyDescent="0.35">
      <c r="A310" t="s">
        <v>3856</v>
      </c>
      <c r="B310" s="113" t="s">
        <v>3857</v>
      </c>
      <c r="C310">
        <v>60</v>
      </c>
    </row>
    <row r="311" spans="1:3" x14ac:dyDescent="0.35">
      <c r="A311" t="s">
        <v>3804</v>
      </c>
      <c r="B311" s="113" t="s">
        <v>3805</v>
      </c>
      <c r="C311">
        <v>60</v>
      </c>
    </row>
    <row r="312" spans="1:3" x14ac:dyDescent="0.35">
      <c r="A312" t="s">
        <v>3862</v>
      </c>
      <c r="B312" s="113" t="s">
        <v>3863</v>
      </c>
      <c r="C312">
        <v>60</v>
      </c>
    </row>
    <row r="313" spans="1:3" x14ac:dyDescent="0.35">
      <c r="A313" t="s">
        <v>1406</v>
      </c>
      <c r="B313" s="113" t="s">
        <v>1407</v>
      </c>
      <c r="C313">
        <v>70</v>
      </c>
    </row>
    <row r="314" spans="1:3" x14ac:dyDescent="0.35">
      <c r="A314" t="s">
        <v>3133</v>
      </c>
      <c r="B314" s="113" t="s">
        <v>3134</v>
      </c>
      <c r="C314">
        <v>80</v>
      </c>
    </row>
    <row r="315" spans="1:3" x14ac:dyDescent="0.35">
      <c r="A315" t="s">
        <v>3113</v>
      </c>
      <c r="B315" s="113" t="s">
        <v>3114</v>
      </c>
      <c r="C315">
        <v>80</v>
      </c>
    </row>
    <row r="316" spans="1:3" x14ac:dyDescent="0.35">
      <c r="A316" t="s">
        <v>3049</v>
      </c>
      <c r="B316" s="113" t="s">
        <v>3050</v>
      </c>
      <c r="C316">
        <v>70</v>
      </c>
    </row>
    <row r="317" spans="1:3" x14ac:dyDescent="0.35">
      <c r="A317" t="s">
        <v>1928</v>
      </c>
      <c r="B317" s="113" t="s">
        <v>1929</v>
      </c>
      <c r="C317">
        <v>80</v>
      </c>
    </row>
    <row r="318" spans="1:3" x14ac:dyDescent="0.35">
      <c r="A318" t="s">
        <v>2686</v>
      </c>
      <c r="B318" s="113" t="s">
        <v>2687</v>
      </c>
      <c r="C318">
        <v>50</v>
      </c>
    </row>
    <row r="319" spans="1:3" x14ac:dyDescent="0.35">
      <c r="A319" t="s">
        <v>2312</v>
      </c>
      <c r="B319" s="113" t="s">
        <v>2313</v>
      </c>
      <c r="C319">
        <v>80</v>
      </c>
    </row>
    <row r="320" spans="1:3" x14ac:dyDescent="0.35">
      <c r="A320" t="s">
        <v>3905</v>
      </c>
      <c r="B320" s="113" t="s">
        <v>3906</v>
      </c>
      <c r="C320">
        <v>80</v>
      </c>
    </row>
    <row r="321" spans="1:3" x14ac:dyDescent="0.35">
      <c r="A321" t="s">
        <v>3955</v>
      </c>
      <c r="B321" s="113" t="s">
        <v>3956</v>
      </c>
      <c r="C321">
        <v>80</v>
      </c>
    </row>
    <row r="322" spans="1:3" x14ac:dyDescent="0.35">
      <c r="A322" t="s">
        <v>3973</v>
      </c>
      <c r="B322" s="113" t="s">
        <v>3974</v>
      </c>
      <c r="C322">
        <v>80</v>
      </c>
    </row>
    <row r="323" spans="1:3" x14ac:dyDescent="0.35">
      <c r="A323" t="s">
        <v>1440</v>
      </c>
      <c r="B323" s="113" t="s">
        <v>1441</v>
      </c>
      <c r="C323">
        <v>80</v>
      </c>
    </row>
    <row r="324" spans="1:3" x14ac:dyDescent="0.35">
      <c r="A324" t="s">
        <v>1394</v>
      </c>
      <c r="B324" s="113" t="s">
        <v>1395</v>
      </c>
      <c r="C324">
        <v>70</v>
      </c>
    </row>
    <row r="325" spans="1:3" x14ac:dyDescent="0.35">
      <c r="A325" t="s">
        <v>1404</v>
      </c>
      <c r="B325" s="113" t="s">
        <v>1405</v>
      </c>
      <c r="C325">
        <v>80</v>
      </c>
    </row>
    <row r="326" spans="1:3" x14ac:dyDescent="0.35">
      <c r="A326" t="s">
        <v>1402</v>
      </c>
      <c r="B326" s="113" t="s">
        <v>1403</v>
      </c>
      <c r="C326">
        <v>80</v>
      </c>
    </row>
    <row r="327" spans="1:3" x14ac:dyDescent="0.35">
      <c r="A327" t="s">
        <v>4173</v>
      </c>
      <c r="B327" s="113" t="s">
        <v>4174</v>
      </c>
      <c r="C327">
        <v>70</v>
      </c>
    </row>
    <row r="328" spans="1:3" x14ac:dyDescent="0.35">
      <c r="A328" t="s">
        <v>4615</v>
      </c>
      <c r="B328" s="113" t="s">
        <v>4616</v>
      </c>
      <c r="C328">
        <v>60</v>
      </c>
    </row>
    <row r="329" spans="1:3" x14ac:dyDescent="0.35">
      <c r="A329" t="s">
        <v>3812</v>
      </c>
      <c r="B329" s="113" t="s">
        <v>3813</v>
      </c>
      <c r="C329">
        <v>80</v>
      </c>
    </row>
    <row r="330" spans="1:3" x14ac:dyDescent="0.35">
      <c r="A330" t="s">
        <v>2390</v>
      </c>
      <c r="B330" s="113" t="s">
        <v>2391</v>
      </c>
      <c r="C330">
        <v>60</v>
      </c>
    </row>
    <row r="331" spans="1:3" x14ac:dyDescent="0.35">
      <c r="A331" t="s">
        <v>2034</v>
      </c>
      <c r="B331" s="113" t="s">
        <v>2035</v>
      </c>
      <c r="C331">
        <v>30</v>
      </c>
    </row>
    <row r="332" spans="1:3" x14ac:dyDescent="0.35">
      <c r="A332" t="s">
        <v>3872</v>
      </c>
      <c r="B332" s="113" t="s">
        <v>3873</v>
      </c>
      <c r="C332">
        <v>60</v>
      </c>
    </row>
    <row r="333" spans="1:3" x14ac:dyDescent="0.35">
      <c r="A333" t="s">
        <v>3355</v>
      </c>
      <c r="B333" s="113" t="s">
        <v>3356</v>
      </c>
      <c r="C333">
        <v>30</v>
      </c>
    </row>
    <row r="334" spans="1:3" x14ac:dyDescent="0.35">
      <c r="A334" t="s">
        <v>3845</v>
      </c>
      <c r="B334" s="113" t="s">
        <v>3846</v>
      </c>
      <c r="C334">
        <v>50</v>
      </c>
    </row>
    <row r="335" spans="1:3" x14ac:dyDescent="0.35">
      <c r="A335" t="s">
        <v>3868</v>
      </c>
      <c r="B335" s="113" t="s">
        <v>3869</v>
      </c>
      <c r="C335">
        <v>50</v>
      </c>
    </row>
    <row r="336" spans="1:3" x14ac:dyDescent="0.35">
      <c r="A336" t="s">
        <v>3794</v>
      </c>
      <c r="B336" s="113" t="s">
        <v>3795</v>
      </c>
      <c r="C336">
        <v>30</v>
      </c>
    </row>
    <row r="337" spans="1:3" x14ac:dyDescent="0.35">
      <c r="A337" t="s">
        <v>3786</v>
      </c>
      <c r="B337" s="113" t="s">
        <v>3787</v>
      </c>
      <c r="C337">
        <v>40</v>
      </c>
    </row>
    <row r="338" spans="1:3" x14ac:dyDescent="0.35">
      <c r="A338" t="s">
        <v>1864</v>
      </c>
      <c r="B338" s="113" t="s">
        <v>1865</v>
      </c>
      <c r="C338">
        <v>50</v>
      </c>
    </row>
    <row r="339" spans="1:3" x14ac:dyDescent="0.35">
      <c r="A339" t="s">
        <v>2546</v>
      </c>
      <c r="B339" s="113" t="s">
        <v>2547</v>
      </c>
      <c r="C339">
        <v>80</v>
      </c>
    </row>
    <row r="340" spans="1:3" x14ac:dyDescent="0.35">
      <c r="A340" t="s">
        <v>4483</v>
      </c>
      <c r="B340" s="113" t="s">
        <v>4484</v>
      </c>
      <c r="C340">
        <v>60</v>
      </c>
    </row>
    <row r="341" spans="1:3" x14ac:dyDescent="0.35">
      <c r="A341" t="s">
        <v>1620</v>
      </c>
      <c r="B341" s="113" t="s">
        <v>1621</v>
      </c>
      <c r="C341">
        <v>50</v>
      </c>
    </row>
    <row r="342" spans="1:3" x14ac:dyDescent="0.35">
      <c r="A342" t="s">
        <v>2997</v>
      </c>
      <c r="B342" s="113" t="s">
        <v>2998</v>
      </c>
      <c r="C342">
        <v>50</v>
      </c>
    </row>
    <row r="343" spans="1:3" x14ac:dyDescent="0.35">
      <c r="A343" t="s">
        <v>2123</v>
      </c>
      <c r="B343" s="113" t="s">
        <v>2124</v>
      </c>
      <c r="C343">
        <v>80</v>
      </c>
    </row>
    <row r="344" spans="1:3" x14ac:dyDescent="0.35">
      <c r="A344" t="s">
        <v>4343</v>
      </c>
      <c r="B344" s="113" t="s">
        <v>4344</v>
      </c>
      <c r="C344">
        <v>70</v>
      </c>
    </row>
    <row r="345" spans="1:3" x14ac:dyDescent="0.35">
      <c r="A345" t="s">
        <v>3045</v>
      </c>
      <c r="B345" s="113" t="s">
        <v>3046</v>
      </c>
      <c r="C345">
        <v>70</v>
      </c>
    </row>
    <row r="346" spans="1:3" x14ac:dyDescent="0.35">
      <c r="A346" t="s">
        <v>3061</v>
      </c>
      <c r="B346" s="113" t="s">
        <v>3062</v>
      </c>
      <c r="C346">
        <v>70</v>
      </c>
    </row>
    <row r="347" spans="1:3" x14ac:dyDescent="0.35">
      <c r="A347" t="s">
        <v>3069</v>
      </c>
      <c r="B347" s="113" t="s">
        <v>3070</v>
      </c>
      <c r="C347">
        <v>60</v>
      </c>
    </row>
    <row r="348" spans="1:3" x14ac:dyDescent="0.35">
      <c r="A348" t="s">
        <v>3917</v>
      </c>
      <c r="B348" s="113" t="s">
        <v>3918</v>
      </c>
      <c r="C348">
        <v>80</v>
      </c>
    </row>
    <row r="349" spans="1:3" x14ac:dyDescent="0.35">
      <c r="A349" t="s">
        <v>3758</v>
      </c>
      <c r="B349" s="113" t="s">
        <v>3759</v>
      </c>
      <c r="C349">
        <v>70</v>
      </c>
    </row>
    <row r="350" spans="1:3" x14ac:dyDescent="0.35">
      <c r="A350" t="s">
        <v>3897</v>
      </c>
      <c r="B350" s="113" t="s">
        <v>3898</v>
      </c>
      <c r="C350">
        <v>50</v>
      </c>
    </row>
    <row r="351" spans="1:3" x14ac:dyDescent="0.35">
      <c r="A351" t="s">
        <v>3925</v>
      </c>
      <c r="B351" s="113" t="s">
        <v>3926</v>
      </c>
      <c r="C351">
        <v>50</v>
      </c>
    </row>
    <row r="352" spans="1:3" x14ac:dyDescent="0.35">
      <c r="A352" t="s">
        <v>3981</v>
      </c>
      <c r="B352" s="113" t="s">
        <v>3982</v>
      </c>
      <c r="C352">
        <v>60</v>
      </c>
    </row>
    <row r="353" spans="1:3" x14ac:dyDescent="0.35">
      <c r="A353" t="s">
        <v>3919</v>
      </c>
      <c r="B353" s="113" t="s">
        <v>3920</v>
      </c>
      <c r="C353">
        <v>80</v>
      </c>
    </row>
    <row r="354" spans="1:3" x14ac:dyDescent="0.35">
      <c r="A354" t="s">
        <v>2476</v>
      </c>
      <c r="B354" s="113" t="s">
        <v>2477</v>
      </c>
      <c r="C354">
        <v>80</v>
      </c>
    </row>
    <row r="355" spans="1:3" x14ac:dyDescent="0.35">
      <c r="A355" t="s">
        <v>3825</v>
      </c>
      <c r="B355" s="113" t="s">
        <v>3826</v>
      </c>
      <c r="C355">
        <v>80</v>
      </c>
    </row>
    <row r="356" spans="1:3" x14ac:dyDescent="0.35">
      <c r="A356" t="s">
        <v>3823</v>
      </c>
      <c r="B356" s="113" t="s">
        <v>3824</v>
      </c>
      <c r="C356">
        <v>40</v>
      </c>
    </row>
    <row r="357" spans="1:3" x14ac:dyDescent="0.35">
      <c r="A357" t="s">
        <v>4589</v>
      </c>
      <c r="B357" s="113" t="s">
        <v>4590</v>
      </c>
      <c r="C357">
        <v>80</v>
      </c>
    </row>
    <row r="358" spans="1:3" x14ac:dyDescent="0.35">
      <c r="A358" t="s">
        <v>4239</v>
      </c>
      <c r="B358" s="113" t="s">
        <v>4240</v>
      </c>
      <c r="C358">
        <v>40</v>
      </c>
    </row>
    <row r="359" spans="1:3" x14ac:dyDescent="0.35">
      <c r="A359" t="s">
        <v>4585</v>
      </c>
      <c r="B359" s="113" t="s">
        <v>4586</v>
      </c>
      <c r="C359">
        <v>80</v>
      </c>
    </row>
    <row r="360" spans="1:3" x14ac:dyDescent="0.35">
      <c r="A360" t="s">
        <v>4527</v>
      </c>
      <c r="B360" s="113" t="s">
        <v>4528</v>
      </c>
      <c r="C360">
        <v>70</v>
      </c>
    </row>
    <row r="361" spans="1:3" x14ac:dyDescent="0.35">
      <c r="A361" t="s">
        <v>4493</v>
      </c>
      <c r="B361" s="113" t="s">
        <v>4494</v>
      </c>
      <c r="C361">
        <v>80</v>
      </c>
    </row>
    <row r="362" spans="1:3" x14ac:dyDescent="0.35">
      <c r="A362" t="s">
        <v>2855</v>
      </c>
      <c r="B362" s="113" t="s">
        <v>2856</v>
      </c>
      <c r="C362">
        <v>50</v>
      </c>
    </row>
    <row r="363" spans="1:3" x14ac:dyDescent="0.35">
      <c r="A363" t="s">
        <v>2660</v>
      </c>
      <c r="B363" s="113" t="s">
        <v>2661</v>
      </c>
      <c r="C363">
        <v>80</v>
      </c>
    </row>
    <row r="364" spans="1:3" x14ac:dyDescent="0.35">
      <c r="A364" t="s">
        <v>2654</v>
      </c>
      <c r="B364" s="113" t="s">
        <v>2655</v>
      </c>
      <c r="C364">
        <v>50</v>
      </c>
    </row>
    <row r="365" spans="1:3" x14ac:dyDescent="0.35">
      <c r="A365" t="s">
        <v>2656</v>
      </c>
      <c r="B365" s="113" t="s">
        <v>2657</v>
      </c>
      <c r="C365">
        <v>40</v>
      </c>
    </row>
    <row r="366" spans="1:3" x14ac:dyDescent="0.35">
      <c r="A366" t="s">
        <v>2628</v>
      </c>
      <c r="B366" s="113" t="s">
        <v>2629</v>
      </c>
      <c r="C366">
        <v>40</v>
      </c>
    </row>
    <row r="367" spans="1:3" x14ac:dyDescent="0.35">
      <c r="A367" t="s">
        <v>1442</v>
      </c>
      <c r="B367" s="113" t="s">
        <v>1443</v>
      </c>
      <c r="C367">
        <v>50</v>
      </c>
    </row>
    <row r="368" spans="1:3" x14ac:dyDescent="0.35">
      <c r="A368" t="s">
        <v>1464</v>
      </c>
      <c r="B368" s="113" t="s">
        <v>1465</v>
      </c>
      <c r="C368">
        <v>50</v>
      </c>
    </row>
    <row r="369" spans="1:3" x14ac:dyDescent="0.35">
      <c r="A369" t="s">
        <v>4925</v>
      </c>
      <c r="B369" s="113" t="s">
        <v>4926</v>
      </c>
      <c r="C369">
        <v>60</v>
      </c>
    </row>
    <row r="370" spans="1:3" x14ac:dyDescent="0.35">
      <c r="A370" t="s">
        <v>4525</v>
      </c>
      <c r="B370" s="113" t="s">
        <v>4526</v>
      </c>
      <c r="C370">
        <v>80</v>
      </c>
    </row>
    <row r="371" spans="1:3" x14ac:dyDescent="0.35">
      <c r="A371" t="s">
        <v>4649</v>
      </c>
      <c r="B371" s="113" t="s">
        <v>4650</v>
      </c>
      <c r="C371">
        <v>80</v>
      </c>
    </row>
    <row r="372" spans="1:3" x14ac:dyDescent="0.35">
      <c r="A372" t="s">
        <v>4651</v>
      </c>
      <c r="B372" s="113" t="s">
        <v>4652</v>
      </c>
      <c r="C372">
        <v>70</v>
      </c>
    </row>
    <row r="373" spans="1:3" x14ac:dyDescent="0.35">
      <c r="A373" t="s">
        <v>2905</v>
      </c>
      <c r="B373" s="113" t="s">
        <v>2906</v>
      </c>
      <c r="C373">
        <v>30</v>
      </c>
    </row>
    <row r="374" spans="1:3" x14ac:dyDescent="0.35">
      <c r="A374" t="s">
        <v>2730</v>
      </c>
      <c r="B374" s="113" t="s">
        <v>2731</v>
      </c>
      <c r="C374">
        <v>60</v>
      </c>
    </row>
    <row r="375" spans="1:3" x14ac:dyDescent="0.35">
      <c r="A375" t="s">
        <v>2630</v>
      </c>
      <c r="B375" s="113" t="s">
        <v>2631</v>
      </c>
      <c r="C375">
        <v>60</v>
      </c>
    </row>
    <row r="376" spans="1:3" x14ac:dyDescent="0.35">
      <c r="A376" t="s">
        <v>4995</v>
      </c>
      <c r="B376" s="113" t="s">
        <v>4996</v>
      </c>
      <c r="C376">
        <v>60</v>
      </c>
    </row>
    <row r="377" spans="1:3" x14ac:dyDescent="0.35">
      <c r="A377" t="s">
        <v>5005</v>
      </c>
      <c r="B377" s="113" t="s">
        <v>5006</v>
      </c>
      <c r="C377">
        <v>40</v>
      </c>
    </row>
    <row r="378" spans="1:3" x14ac:dyDescent="0.35">
      <c r="A378" t="s">
        <v>1980</v>
      </c>
      <c r="B378" s="113" t="s">
        <v>1981</v>
      </c>
      <c r="C378">
        <v>70</v>
      </c>
    </row>
    <row r="379" spans="1:3" x14ac:dyDescent="0.35">
      <c r="A379" t="s">
        <v>2101</v>
      </c>
      <c r="B379" s="113" t="s">
        <v>2102</v>
      </c>
      <c r="C379">
        <v>40</v>
      </c>
    </row>
    <row r="380" spans="1:3" x14ac:dyDescent="0.35">
      <c r="A380" t="s">
        <v>3297</v>
      </c>
      <c r="B380" s="113" t="s">
        <v>3298</v>
      </c>
      <c r="C380">
        <v>50</v>
      </c>
    </row>
    <row r="381" spans="1:3" x14ac:dyDescent="0.35">
      <c r="A381" t="s">
        <v>3291</v>
      </c>
      <c r="B381" s="113" t="s">
        <v>3292</v>
      </c>
      <c r="C381">
        <v>50</v>
      </c>
    </row>
    <row r="382" spans="1:3" x14ac:dyDescent="0.35">
      <c r="A382" t="s">
        <v>4861</v>
      </c>
      <c r="B382" s="113" t="s">
        <v>4862</v>
      </c>
      <c r="C382">
        <v>40</v>
      </c>
    </row>
    <row r="383" spans="1:3" x14ac:dyDescent="0.35">
      <c r="A383" t="s">
        <v>3271</v>
      </c>
      <c r="B383" s="113" t="s">
        <v>3272</v>
      </c>
      <c r="C383">
        <v>30</v>
      </c>
    </row>
    <row r="384" spans="1:3" x14ac:dyDescent="0.35">
      <c r="A384" t="s">
        <v>3413</v>
      </c>
      <c r="B384" s="113" t="s">
        <v>3414</v>
      </c>
      <c r="C384">
        <v>60</v>
      </c>
    </row>
    <row r="385" spans="1:3" x14ac:dyDescent="0.35">
      <c r="A385" t="s">
        <v>2163</v>
      </c>
      <c r="B385" s="113" t="s">
        <v>2164</v>
      </c>
      <c r="C385">
        <v>40</v>
      </c>
    </row>
    <row r="386" spans="1:3" x14ac:dyDescent="0.35">
      <c r="A386" t="s">
        <v>2151</v>
      </c>
      <c r="B386" s="113" t="s">
        <v>2152</v>
      </c>
      <c r="C386">
        <v>60</v>
      </c>
    </row>
    <row r="387" spans="1:3" x14ac:dyDescent="0.35">
      <c r="A387" t="s">
        <v>1574</v>
      </c>
      <c r="B387" s="113" t="s">
        <v>1575</v>
      </c>
      <c r="C387">
        <v>60</v>
      </c>
    </row>
    <row r="388" spans="1:3" x14ac:dyDescent="0.35">
      <c r="A388" t="s">
        <v>1576</v>
      </c>
      <c r="B388" s="113" t="s">
        <v>1577</v>
      </c>
      <c r="C388">
        <v>60</v>
      </c>
    </row>
    <row r="389" spans="1:3" x14ac:dyDescent="0.35">
      <c r="A389" t="s">
        <v>3620</v>
      </c>
      <c r="B389" s="113" t="s">
        <v>3621</v>
      </c>
      <c r="C389">
        <v>60</v>
      </c>
    </row>
    <row r="390" spans="1:3" x14ac:dyDescent="0.35">
      <c r="A390" t="s">
        <v>3618</v>
      </c>
      <c r="B390" s="113" t="s">
        <v>3619</v>
      </c>
      <c r="C390">
        <v>50</v>
      </c>
    </row>
    <row r="391" spans="1:3" x14ac:dyDescent="0.35">
      <c r="A391" t="s">
        <v>3665</v>
      </c>
      <c r="B391" s="113" t="s">
        <v>3666</v>
      </c>
      <c r="C391">
        <v>60</v>
      </c>
    </row>
    <row r="392" spans="1:3" x14ac:dyDescent="0.35">
      <c r="A392" t="s">
        <v>2028</v>
      </c>
      <c r="B392" s="113" t="s">
        <v>2029</v>
      </c>
      <c r="C392">
        <v>80</v>
      </c>
    </row>
    <row r="393" spans="1:3" x14ac:dyDescent="0.35">
      <c r="A393" t="s">
        <v>2668</v>
      </c>
      <c r="B393" s="113" t="s">
        <v>2669</v>
      </c>
      <c r="C393">
        <v>30</v>
      </c>
    </row>
    <row r="394" spans="1:3" x14ac:dyDescent="0.35">
      <c r="A394" t="s">
        <v>3474</v>
      </c>
      <c r="B394" s="113" t="s">
        <v>3475</v>
      </c>
      <c r="C394">
        <v>80</v>
      </c>
    </row>
    <row r="395" spans="1:3" x14ac:dyDescent="0.35">
      <c r="A395" t="s">
        <v>2714</v>
      </c>
      <c r="B395" s="113" t="s">
        <v>2715</v>
      </c>
      <c r="C395">
        <v>60</v>
      </c>
    </row>
    <row r="396" spans="1:3" x14ac:dyDescent="0.35">
      <c r="A396" t="s">
        <v>2913</v>
      </c>
      <c r="B396" s="113" t="s">
        <v>2914</v>
      </c>
      <c r="C396">
        <v>50</v>
      </c>
    </row>
    <row r="397" spans="1:3" x14ac:dyDescent="0.35">
      <c r="A397" t="s">
        <v>2891</v>
      </c>
      <c r="B397" s="113" t="s">
        <v>2892</v>
      </c>
      <c r="C397">
        <v>80</v>
      </c>
    </row>
    <row r="398" spans="1:3" x14ac:dyDescent="0.35">
      <c r="A398" t="s">
        <v>2056</v>
      </c>
      <c r="B398" s="113" t="s">
        <v>2057</v>
      </c>
      <c r="C398">
        <v>30</v>
      </c>
    </row>
    <row r="399" spans="1:3" x14ac:dyDescent="0.35">
      <c r="A399" t="s">
        <v>4751</v>
      </c>
      <c r="B399" s="113" t="s">
        <v>4752</v>
      </c>
      <c r="C399">
        <v>80</v>
      </c>
    </row>
    <row r="400" spans="1:3" x14ac:dyDescent="0.35">
      <c r="A400" t="s">
        <v>1398</v>
      </c>
      <c r="B400" s="113" t="s">
        <v>1399</v>
      </c>
      <c r="C400">
        <v>60</v>
      </c>
    </row>
    <row r="401" spans="1:3" x14ac:dyDescent="0.35">
      <c r="A401" t="s">
        <v>2042</v>
      </c>
      <c r="B401" s="113" t="s">
        <v>2043</v>
      </c>
      <c r="C401">
        <v>60</v>
      </c>
    </row>
    <row r="402" spans="1:3" x14ac:dyDescent="0.35">
      <c r="A402" t="s">
        <v>2923</v>
      </c>
      <c r="B402" s="113" t="s">
        <v>2924</v>
      </c>
      <c r="C402">
        <v>50</v>
      </c>
    </row>
    <row r="403" spans="1:3" x14ac:dyDescent="0.35">
      <c r="A403" t="s">
        <v>2877</v>
      </c>
      <c r="B403" s="113" t="s">
        <v>2878</v>
      </c>
      <c r="C403">
        <v>80</v>
      </c>
    </row>
    <row r="404" spans="1:3" x14ac:dyDescent="0.35">
      <c r="A404" t="s">
        <v>2917</v>
      </c>
      <c r="B404" s="113" t="s">
        <v>2918</v>
      </c>
      <c r="C404">
        <v>80</v>
      </c>
    </row>
    <row r="405" spans="1:3" x14ac:dyDescent="0.35">
      <c r="A405" t="s">
        <v>4009</v>
      </c>
      <c r="B405" s="113" t="s">
        <v>4010</v>
      </c>
      <c r="C405">
        <v>60</v>
      </c>
    </row>
    <row r="406" spans="1:3" x14ac:dyDescent="0.35">
      <c r="A406" t="s">
        <v>4001</v>
      </c>
      <c r="B406" s="113" t="s">
        <v>4002</v>
      </c>
      <c r="C406">
        <v>40</v>
      </c>
    </row>
    <row r="407" spans="1:3" x14ac:dyDescent="0.35">
      <c r="A407" t="s">
        <v>4225</v>
      </c>
      <c r="B407" s="113" t="s">
        <v>4226</v>
      </c>
      <c r="C407">
        <v>70</v>
      </c>
    </row>
    <row r="408" spans="1:3" x14ac:dyDescent="0.35">
      <c r="A408" t="s">
        <v>4755</v>
      </c>
      <c r="B408" s="113" t="s">
        <v>4756</v>
      </c>
      <c r="C408">
        <v>80</v>
      </c>
    </row>
    <row r="409" spans="1:3" x14ac:dyDescent="0.35">
      <c r="A409" t="s">
        <v>2616</v>
      </c>
      <c r="B409" s="113" t="s">
        <v>2617</v>
      </c>
      <c r="C409">
        <v>70</v>
      </c>
    </row>
    <row r="410" spans="1:3" x14ac:dyDescent="0.35">
      <c r="A410" t="s">
        <v>3462</v>
      </c>
      <c r="B410" s="113" t="s">
        <v>3463</v>
      </c>
      <c r="C410">
        <v>60</v>
      </c>
    </row>
    <row r="411" spans="1:3" x14ac:dyDescent="0.35">
      <c r="A411" t="s">
        <v>4485</v>
      </c>
      <c r="B411" s="113" t="s">
        <v>4486</v>
      </c>
      <c r="C411">
        <v>60</v>
      </c>
    </row>
    <row r="412" spans="1:3" x14ac:dyDescent="0.35">
      <c r="A412" t="s">
        <v>4581</v>
      </c>
      <c r="B412" s="113" t="s">
        <v>4582</v>
      </c>
      <c r="C412">
        <v>70</v>
      </c>
    </row>
    <row r="413" spans="1:3" x14ac:dyDescent="0.35">
      <c r="A413" t="s">
        <v>2734</v>
      </c>
      <c r="B413" s="113" t="s">
        <v>2735</v>
      </c>
      <c r="C413">
        <v>50</v>
      </c>
    </row>
    <row r="414" spans="1:3" x14ac:dyDescent="0.35">
      <c r="A414" t="s">
        <v>2634</v>
      </c>
      <c r="B414" s="113" t="s">
        <v>2635</v>
      </c>
      <c r="C414">
        <v>40</v>
      </c>
    </row>
    <row r="415" spans="1:3" x14ac:dyDescent="0.35">
      <c r="A415" t="s">
        <v>2032</v>
      </c>
      <c r="B415" s="113" t="s">
        <v>2033</v>
      </c>
      <c r="C415">
        <v>60</v>
      </c>
    </row>
    <row r="416" spans="1:3" x14ac:dyDescent="0.35">
      <c r="A416" t="s">
        <v>4413</v>
      </c>
      <c r="B416" s="113" t="s">
        <v>4414</v>
      </c>
      <c r="C416">
        <v>80</v>
      </c>
    </row>
    <row r="417" spans="1:3" x14ac:dyDescent="0.35">
      <c r="A417" t="s">
        <v>2182</v>
      </c>
      <c r="B417" s="113" t="s">
        <v>2183</v>
      </c>
      <c r="C417">
        <v>80</v>
      </c>
    </row>
    <row r="418" spans="1:3" x14ac:dyDescent="0.35">
      <c r="A418" t="s">
        <v>1756</v>
      </c>
      <c r="B418" s="113" t="s">
        <v>1757</v>
      </c>
      <c r="C418">
        <v>60</v>
      </c>
    </row>
    <row r="419" spans="1:3" x14ac:dyDescent="0.35">
      <c r="A419" t="s">
        <v>1892</v>
      </c>
      <c r="B419" s="113" t="s">
        <v>1893</v>
      </c>
      <c r="C419">
        <v>70</v>
      </c>
    </row>
    <row r="420" spans="1:3" x14ac:dyDescent="0.35">
      <c r="A420" t="s">
        <v>3901</v>
      </c>
      <c r="B420" s="113" t="s">
        <v>3902</v>
      </c>
      <c r="C420">
        <v>50</v>
      </c>
    </row>
    <row r="421" spans="1:3" x14ac:dyDescent="0.35">
      <c r="A421" t="s">
        <v>3931</v>
      </c>
      <c r="B421" s="113" t="s">
        <v>3932</v>
      </c>
      <c r="C421">
        <v>60</v>
      </c>
    </row>
    <row r="422" spans="1:3" x14ac:dyDescent="0.35">
      <c r="A422" t="s">
        <v>3055</v>
      </c>
      <c r="B422" s="113" t="s">
        <v>3056</v>
      </c>
      <c r="C422">
        <v>80</v>
      </c>
    </row>
    <row r="423" spans="1:3" x14ac:dyDescent="0.35">
      <c r="A423" t="s">
        <v>4579</v>
      </c>
      <c r="B423" s="113" t="s">
        <v>4580</v>
      </c>
      <c r="C423">
        <v>80</v>
      </c>
    </row>
    <row r="424" spans="1:3" x14ac:dyDescent="0.35">
      <c r="A424" t="s">
        <v>2230</v>
      </c>
      <c r="B424" s="113" t="s">
        <v>2231</v>
      </c>
      <c r="C424">
        <v>40</v>
      </c>
    </row>
    <row r="425" spans="1:3" x14ac:dyDescent="0.35">
      <c r="A425" t="s">
        <v>3889</v>
      </c>
      <c r="B425" s="113" t="s">
        <v>3890</v>
      </c>
      <c r="C425">
        <v>40</v>
      </c>
    </row>
    <row r="426" spans="1:3" x14ac:dyDescent="0.35">
      <c r="A426" t="s">
        <v>2548</v>
      </c>
      <c r="B426" s="113" t="s">
        <v>2549</v>
      </c>
      <c r="C426">
        <v>80</v>
      </c>
    </row>
    <row r="427" spans="1:3" x14ac:dyDescent="0.35">
      <c r="A427" t="s">
        <v>3744</v>
      </c>
      <c r="B427" s="113" t="s">
        <v>3745</v>
      </c>
      <c r="C427">
        <v>50</v>
      </c>
    </row>
    <row r="428" spans="1:3" x14ac:dyDescent="0.35">
      <c r="A428" t="s">
        <v>1996</v>
      </c>
      <c r="B428" s="113" t="s">
        <v>1997</v>
      </c>
      <c r="C428">
        <v>40</v>
      </c>
    </row>
    <row r="429" spans="1:3" x14ac:dyDescent="0.35">
      <c r="A429" t="s">
        <v>3923</v>
      </c>
      <c r="B429" s="113" t="s">
        <v>3924</v>
      </c>
      <c r="C429">
        <v>60</v>
      </c>
    </row>
    <row r="430" spans="1:3" x14ac:dyDescent="0.35">
      <c r="A430" t="s">
        <v>3913</v>
      </c>
      <c r="B430" s="113" t="s">
        <v>3914</v>
      </c>
      <c r="C430">
        <v>50</v>
      </c>
    </row>
    <row r="431" spans="1:3" x14ac:dyDescent="0.35">
      <c r="A431" t="s">
        <v>3965</v>
      </c>
      <c r="B431" s="113" t="s">
        <v>3966</v>
      </c>
      <c r="C431">
        <v>40</v>
      </c>
    </row>
    <row r="432" spans="1:3" x14ac:dyDescent="0.35">
      <c r="A432" t="s">
        <v>2796</v>
      </c>
      <c r="B432" s="113" t="s">
        <v>2797</v>
      </c>
      <c r="C432">
        <v>60</v>
      </c>
    </row>
    <row r="433" spans="1:3" x14ac:dyDescent="0.35">
      <c r="A433" t="s">
        <v>2808</v>
      </c>
      <c r="B433" s="113" t="s">
        <v>2809</v>
      </c>
      <c r="C433">
        <v>60</v>
      </c>
    </row>
    <row r="434" spans="1:3" x14ac:dyDescent="0.35">
      <c r="A434" t="s">
        <v>2332</v>
      </c>
      <c r="B434" s="113" t="s">
        <v>2333</v>
      </c>
      <c r="C434">
        <v>80</v>
      </c>
    </row>
    <row r="435" spans="1:3" x14ac:dyDescent="0.35">
      <c r="A435" t="s">
        <v>2084</v>
      </c>
      <c r="B435" s="113" t="s">
        <v>2085</v>
      </c>
      <c r="C435">
        <v>80</v>
      </c>
    </row>
    <row r="436" spans="1:3" x14ac:dyDescent="0.35">
      <c r="A436" t="s">
        <v>2478</v>
      </c>
      <c r="B436" s="113" t="s">
        <v>2479</v>
      </c>
      <c r="C436">
        <v>70</v>
      </c>
    </row>
    <row r="437" spans="1:3" x14ac:dyDescent="0.35">
      <c r="A437" t="s">
        <v>2109</v>
      </c>
      <c r="B437" s="113" t="s">
        <v>2110</v>
      </c>
      <c r="C437">
        <v>50</v>
      </c>
    </row>
    <row r="438" spans="1:3" x14ac:dyDescent="0.35">
      <c r="A438" t="s">
        <v>2987</v>
      </c>
      <c r="B438" s="113" t="s">
        <v>2988</v>
      </c>
      <c r="C438">
        <v>70</v>
      </c>
    </row>
    <row r="439" spans="1:3" x14ac:dyDescent="0.35">
      <c r="A439" t="s">
        <v>2544</v>
      </c>
      <c r="B439" s="113" t="s">
        <v>2545</v>
      </c>
      <c r="C439">
        <v>30</v>
      </c>
    </row>
    <row r="440" spans="1:3" x14ac:dyDescent="0.35">
      <c r="A440" t="s">
        <v>3407</v>
      </c>
      <c r="B440" s="113" t="s">
        <v>3408</v>
      </c>
      <c r="C440">
        <v>60</v>
      </c>
    </row>
    <row r="441" spans="1:3" x14ac:dyDescent="0.35">
      <c r="A441" t="s">
        <v>2500</v>
      </c>
      <c r="B441" s="113" t="s">
        <v>2501</v>
      </c>
      <c r="C441">
        <v>70</v>
      </c>
    </row>
    <row r="442" spans="1:3" x14ac:dyDescent="0.35">
      <c r="A442" t="s">
        <v>1956</v>
      </c>
      <c r="B442" s="113" t="s">
        <v>1957</v>
      </c>
      <c r="C442">
        <v>60</v>
      </c>
    </row>
    <row r="443" spans="1:3" x14ac:dyDescent="0.35">
      <c r="A443" t="s">
        <v>2062</v>
      </c>
      <c r="B443" s="113" t="s">
        <v>2063</v>
      </c>
      <c r="C443">
        <v>80</v>
      </c>
    </row>
    <row r="444" spans="1:3" x14ac:dyDescent="0.35">
      <c r="A444" t="s">
        <v>3492</v>
      </c>
      <c r="B444" s="113" t="s">
        <v>3493</v>
      </c>
      <c r="C444">
        <v>80</v>
      </c>
    </row>
    <row r="445" spans="1:3" x14ac:dyDescent="0.35">
      <c r="A445" t="s">
        <v>4963</v>
      </c>
      <c r="B445" s="113" t="s">
        <v>4964</v>
      </c>
      <c r="C445">
        <v>80</v>
      </c>
    </row>
    <row r="446" spans="1:3" x14ac:dyDescent="0.35">
      <c r="A446" t="s">
        <v>3419</v>
      </c>
      <c r="B446" s="113" t="s">
        <v>3420</v>
      </c>
      <c r="C446">
        <v>80</v>
      </c>
    </row>
    <row r="447" spans="1:3" x14ac:dyDescent="0.35">
      <c r="A447" t="s">
        <v>3626</v>
      </c>
      <c r="B447" s="113" t="s">
        <v>3627</v>
      </c>
      <c r="C447">
        <v>80</v>
      </c>
    </row>
    <row r="448" spans="1:3" x14ac:dyDescent="0.35">
      <c r="A448" t="s">
        <v>4021</v>
      </c>
      <c r="B448" s="113" t="s">
        <v>4022</v>
      </c>
      <c r="C448">
        <v>60</v>
      </c>
    </row>
    <row r="449" spans="1:3" x14ac:dyDescent="0.35">
      <c r="A449" t="s">
        <v>3907</v>
      </c>
      <c r="B449" s="113" t="s">
        <v>3908</v>
      </c>
      <c r="C449">
        <v>50</v>
      </c>
    </row>
    <row r="450" spans="1:3" x14ac:dyDescent="0.35">
      <c r="A450" t="s">
        <v>3209</v>
      </c>
      <c r="B450" s="113" t="s">
        <v>3210</v>
      </c>
      <c r="C450">
        <v>60</v>
      </c>
    </row>
    <row r="451" spans="1:3" x14ac:dyDescent="0.35">
      <c r="A451" t="s">
        <v>4451</v>
      </c>
      <c r="B451" s="113" t="s">
        <v>4452</v>
      </c>
      <c r="C451">
        <v>50</v>
      </c>
    </row>
    <row r="452" spans="1:3" x14ac:dyDescent="0.35">
      <c r="A452" t="s">
        <v>4441</v>
      </c>
      <c r="B452" s="113" t="s">
        <v>4442</v>
      </c>
      <c r="C452">
        <v>30</v>
      </c>
    </row>
    <row r="453" spans="1:3" x14ac:dyDescent="0.35">
      <c r="A453" t="s">
        <v>3538</v>
      </c>
      <c r="B453" s="113" t="s">
        <v>3539</v>
      </c>
      <c r="C453">
        <v>60</v>
      </c>
    </row>
    <row r="454" spans="1:3" x14ac:dyDescent="0.35">
      <c r="A454" t="s">
        <v>1942</v>
      </c>
      <c r="B454" s="113" t="s">
        <v>1943</v>
      </c>
      <c r="C454">
        <v>60</v>
      </c>
    </row>
    <row r="455" spans="1:3" x14ac:dyDescent="0.35">
      <c r="A455" t="s">
        <v>3445</v>
      </c>
      <c r="B455" s="113" t="s">
        <v>3446</v>
      </c>
      <c r="C455">
        <v>60</v>
      </c>
    </row>
    <row r="456" spans="1:3" x14ac:dyDescent="0.35">
      <c r="A456" t="s">
        <v>3486</v>
      </c>
      <c r="B456" s="113" t="s">
        <v>3487</v>
      </c>
      <c r="C456">
        <v>80</v>
      </c>
    </row>
    <row r="457" spans="1:3" x14ac:dyDescent="0.35">
      <c r="A457" t="s">
        <v>3482</v>
      </c>
      <c r="B457" s="113" t="s">
        <v>3483</v>
      </c>
      <c r="C457">
        <v>50</v>
      </c>
    </row>
    <row r="458" spans="1:3" x14ac:dyDescent="0.35">
      <c r="A458" t="s">
        <v>5117</v>
      </c>
      <c r="B458" s="113" t="s">
        <v>5118</v>
      </c>
      <c r="C458">
        <v>40</v>
      </c>
    </row>
    <row r="459" spans="1:3" x14ac:dyDescent="0.35">
      <c r="A459" t="s">
        <v>5051</v>
      </c>
      <c r="B459" s="113" t="s">
        <v>5052</v>
      </c>
      <c r="C459">
        <v>70</v>
      </c>
    </row>
    <row r="460" spans="1:3" x14ac:dyDescent="0.35">
      <c r="A460" t="s">
        <v>1926</v>
      </c>
      <c r="B460" s="113" t="s">
        <v>1927</v>
      </c>
      <c r="C460">
        <v>30</v>
      </c>
    </row>
    <row r="461" spans="1:3" x14ac:dyDescent="0.35">
      <c r="A461" t="s">
        <v>3790</v>
      </c>
      <c r="B461" s="113" t="s">
        <v>3791</v>
      </c>
      <c r="C461">
        <v>50</v>
      </c>
    </row>
    <row r="462" spans="1:3" x14ac:dyDescent="0.35">
      <c r="A462" t="s">
        <v>3784</v>
      </c>
      <c r="B462" s="113" t="s">
        <v>3785</v>
      </c>
      <c r="C462">
        <v>80</v>
      </c>
    </row>
    <row r="463" spans="1:3" x14ac:dyDescent="0.35">
      <c r="A463" t="s">
        <v>3815</v>
      </c>
      <c r="B463" s="113" t="s">
        <v>3816</v>
      </c>
      <c r="C463">
        <v>60</v>
      </c>
    </row>
    <row r="464" spans="1:3" x14ac:dyDescent="0.35">
      <c r="A464" t="s">
        <v>2480</v>
      </c>
      <c r="B464" s="113" t="s">
        <v>2481</v>
      </c>
      <c r="C464">
        <v>30</v>
      </c>
    </row>
    <row r="465" spans="1:3" x14ac:dyDescent="0.35">
      <c r="A465" t="s">
        <v>2528</v>
      </c>
      <c r="B465" s="113" t="s">
        <v>2529</v>
      </c>
      <c r="C465">
        <v>70</v>
      </c>
    </row>
    <row r="466" spans="1:3" x14ac:dyDescent="0.35">
      <c r="A466" t="s">
        <v>2540</v>
      </c>
      <c r="B466" s="113" t="s">
        <v>2541</v>
      </c>
      <c r="C466">
        <v>60</v>
      </c>
    </row>
    <row r="467" spans="1:3" x14ac:dyDescent="0.35">
      <c r="A467" t="s">
        <v>3884</v>
      </c>
      <c r="B467" s="113" t="s">
        <v>3885</v>
      </c>
      <c r="C467">
        <v>80</v>
      </c>
    </row>
    <row r="468" spans="1:3" x14ac:dyDescent="0.35">
      <c r="A468" t="s">
        <v>1786</v>
      </c>
      <c r="B468" s="113" t="s">
        <v>1787</v>
      </c>
      <c r="C468">
        <v>60</v>
      </c>
    </row>
    <row r="469" spans="1:3" x14ac:dyDescent="0.35">
      <c r="A469" t="s">
        <v>4471</v>
      </c>
      <c r="B469" s="113" t="s">
        <v>4472</v>
      </c>
      <c r="C469">
        <v>50</v>
      </c>
    </row>
    <row r="470" spans="1:3" x14ac:dyDescent="0.35">
      <c r="A470" t="s">
        <v>1706</v>
      </c>
      <c r="B470" s="113" t="s">
        <v>1707</v>
      </c>
      <c r="C470">
        <v>70</v>
      </c>
    </row>
    <row r="471" spans="1:3" x14ac:dyDescent="0.35">
      <c r="A471" t="s">
        <v>3395</v>
      </c>
      <c r="B471" s="113" t="s">
        <v>3396</v>
      </c>
      <c r="C471">
        <v>80</v>
      </c>
    </row>
    <row r="472" spans="1:3" x14ac:dyDescent="0.35">
      <c r="A472" t="s">
        <v>2212</v>
      </c>
      <c r="B472" s="113" t="s">
        <v>2213</v>
      </c>
      <c r="C472">
        <v>40</v>
      </c>
    </row>
    <row r="473" spans="1:3" x14ac:dyDescent="0.35">
      <c r="A473" t="s">
        <v>3439</v>
      </c>
      <c r="B473" s="113" t="s">
        <v>3440</v>
      </c>
      <c r="C473">
        <v>70</v>
      </c>
    </row>
    <row r="474" spans="1:3" x14ac:dyDescent="0.35">
      <c r="A474" t="s">
        <v>4475</v>
      </c>
      <c r="B474" s="113" t="s">
        <v>4476</v>
      </c>
      <c r="C474">
        <v>70</v>
      </c>
    </row>
    <row r="475" spans="1:3" x14ac:dyDescent="0.35">
      <c r="A475" t="s">
        <v>4667</v>
      </c>
      <c r="B475" s="113" t="s">
        <v>4668</v>
      </c>
      <c r="C475">
        <v>80</v>
      </c>
    </row>
    <row r="476" spans="1:3" x14ac:dyDescent="0.35">
      <c r="A476" t="s">
        <v>2985</v>
      </c>
      <c r="B476" s="113" t="s">
        <v>2986</v>
      </c>
      <c r="C476">
        <v>70</v>
      </c>
    </row>
    <row r="477" spans="1:3" x14ac:dyDescent="0.35">
      <c r="A477" t="s">
        <v>2076</v>
      </c>
      <c r="B477" s="113" t="s">
        <v>2077</v>
      </c>
      <c r="C477">
        <v>60</v>
      </c>
    </row>
    <row r="478" spans="1:3" x14ac:dyDescent="0.35">
      <c r="A478" t="s">
        <v>1910</v>
      </c>
      <c r="B478" s="113" t="s">
        <v>1911</v>
      </c>
      <c r="C478">
        <v>60</v>
      </c>
    </row>
    <row r="479" spans="1:3" x14ac:dyDescent="0.35">
      <c r="A479" t="s">
        <v>2054</v>
      </c>
      <c r="B479" s="113" t="s">
        <v>2055</v>
      </c>
      <c r="C479">
        <v>60</v>
      </c>
    </row>
    <row r="480" spans="1:3" x14ac:dyDescent="0.35">
      <c r="A480" t="s">
        <v>3029</v>
      </c>
      <c r="B480" s="113" t="s">
        <v>3030</v>
      </c>
      <c r="C480">
        <v>60</v>
      </c>
    </row>
    <row r="481" spans="1:3" x14ac:dyDescent="0.35">
      <c r="A481" t="s">
        <v>3806</v>
      </c>
      <c r="B481" s="113" t="s">
        <v>3807</v>
      </c>
      <c r="C481">
        <v>30</v>
      </c>
    </row>
    <row r="482" spans="1:3" x14ac:dyDescent="0.35">
      <c r="A482" t="s">
        <v>4547</v>
      </c>
      <c r="B482" s="113" t="s">
        <v>4548</v>
      </c>
      <c r="C482">
        <v>70</v>
      </c>
    </row>
    <row r="483" spans="1:3" x14ac:dyDescent="0.35">
      <c r="A483" t="s">
        <v>3860</v>
      </c>
      <c r="B483" s="113" t="s">
        <v>3861</v>
      </c>
      <c r="C483">
        <v>40</v>
      </c>
    </row>
    <row r="484" spans="1:3" x14ac:dyDescent="0.35">
      <c r="A484" t="s">
        <v>2644</v>
      </c>
      <c r="B484" s="113" t="s">
        <v>2645</v>
      </c>
      <c r="C484">
        <v>80</v>
      </c>
    </row>
    <row r="485" spans="1:3" x14ac:dyDescent="0.35">
      <c r="A485" t="s">
        <v>2758</v>
      </c>
      <c r="B485" s="113" t="s">
        <v>2759</v>
      </c>
      <c r="C485">
        <v>50</v>
      </c>
    </row>
    <row r="486" spans="1:3" x14ac:dyDescent="0.35">
      <c r="A486" t="s">
        <v>2981</v>
      </c>
      <c r="B486" s="113" t="s">
        <v>2982</v>
      </c>
      <c r="C486">
        <v>60</v>
      </c>
    </row>
    <row r="487" spans="1:3" x14ac:dyDescent="0.35">
      <c r="A487" t="s">
        <v>2646</v>
      </c>
      <c r="B487" s="113" t="s">
        <v>2647</v>
      </c>
      <c r="C487">
        <v>60</v>
      </c>
    </row>
    <row r="488" spans="1:3" x14ac:dyDescent="0.35">
      <c r="A488" t="s">
        <v>2716</v>
      </c>
      <c r="B488" s="113" t="s">
        <v>2717</v>
      </c>
      <c r="C488">
        <v>80</v>
      </c>
    </row>
    <row r="489" spans="1:3" x14ac:dyDescent="0.35">
      <c r="A489" t="s">
        <v>5095</v>
      </c>
      <c r="B489" s="113" t="s">
        <v>5096</v>
      </c>
      <c r="C489">
        <v>40</v>
      </c>
    </row>
    <row r="490" spans="1:3" x14ac:dyDescent="0.35">
      <c r="A490" t="s">
        <v>5115</v>
      </c>
      <c r="B490" s="113" t="s">
        <v>5116</v>
      </c>
      <c r="C490">
        <v>50</v>
      </c>
    </row>
    <row r="491" spans="1:3" x14ac:dyDescent="0.35">
      <c r="A491" t="s">
        <v>4367</v>
      </c>
      <c r="B491" s="113" t="s">
        <v>4368</v>
      </c>
      <c r="C491">
        <v>80</v>
      </c>
    </row>
    <row r="492" spans="1:3" x14ac:dyDescent="0.35">
      <c r="A492" t="s">
        <v>4783</v>
      </c>
      <c r="B492" s="113" t="s">
        <v>4784</v>
      </c>
      <c r="C492">
        <v>50</v>
      </c>
    </row>
    <row r="493" spans="1:3" x14ac:dyDescent="0.35">
      <c r="A493" t="s">
        <v>4781</v>
      </c>
      <c r="B493" s="113" t="s">
        <v>4782</v>
      </c>
      <c r="C493">
        <v>50</v>
      </c>
    </row>
    <row r="494" spans="1:3" x14ac:dyDescent="0.35">
      <c r="A494" t="s">
        <v>3893</v>
      </c>
      <c r="B494" s="113" t="s">
        <v>3894</v>
      </c>
      <c r="C494">
        <v>60</v>
      </c>
    </row>
    <row r="495" spans="1:3" x14ac:dyDescent="0.35">
      <c r="A495" t="s">
        <v>2983</v>
      </c>
      <c r="B495" s="113" t="s">
        <v>2984</v>
      </c>
      <c r="C495">
        <v>80</v>
      </c>
    </row>
    <row r="496" spans="1:3" x14ac:dyDescent="0.35">
      <c r="A496" t="s">
        <v>1976</v>
      </c>
      <c r="B496" s="113" t="s">
        <v>1977</v>
      </c>
      <c r="C496">
        <v>80</v>
      </c>
    </row>
    <row r="497" spans="1:3" x14ac:dyDescent="0.35">
      <c r="A497" t="s">
        <v>3534</v>
      </c>
      <c r="B497" s="113" t="s">
        <v>3535</v>
      </c>
      <c r="C497">
        <v>60</v>
      </c>
    </row>
    <row r="498" spans="1:3" x14ac:dyDescent="0.35">
      <c r="A498" t="s">
        <v>3397</v>
      </c>
      <c r="B498" s="113" t="s">
        <v>3398</v>
      </c>
      <c r="C498">
        <v>60</v>
      </c>
    </row>
    <row r="499" spans="1:3" x14ac:dyDescent="0.35">
      <c r="A499" t="s">
        <v>2192</v>
      </c>
      <c r="B499" s="113" t="s">
        <v>2193</v>
      </c>
      <c r="C499">
        <v>60</v>
      </c>
    </row>
    <row r="500" spans="1:3" x14ac:dyDescent="0.35">
      <c r="A500" t="s">
        <v>3277</v>
      </c>
      <c r="B500" s="113" t="s">
        <v>3278</v>
      </c>
      <c r="C500">
        <v>80</v>
      </c>
    </row>
  </sheetData>
  <conditionalFormatting sqref="C2:C1048576">
    <cfRule type="cellIs" dxfId="5" priority="1" operator="greaterThan">
      <formula>80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2558-7E5B-4EC9-B6B3-15CBDC18D5EB}">
  <dimension ref="A1:G326"/>
  <sheetViews>
    <sheetView topLeftCell="A83" zoomScale="63" zoomScaleNormal="63" workbookViewId="0">
      <selection activeCell="G155" sqref="G155"/>
    </sheetView>
  </sheetViews>
  <sheetFormatPr defaultColWidth="8.7265625" defaultRowHeight="14.5" x14ac:dyDescent="0.35"/>
  <cols>
    <col min="1" max="1" width="17.81640625" style="117" customWidth="1"/>
    <col min="2" max="2" width="66.26953125" style="117" customWidth="1"/>
    <col min="3" max="3" width="26.453125" style="117" customWidth="1"/>
    <col min="4" max="4" width="11.453125" style="117" customWidth="1"/>
    <col min="5" max="5" width="8.7265625" style="117"/>
    <col min="6" max="6" width="11.1796875" style="117" customWidth="1"/>
    <col min="7" max="7" width="13.453125" style="117" customWidth="1"/>
    <col min="8" max="16384" width="8.7265625" style="117"/>
  </cols>
  <sheetData>
    <row r="1" spans="1:7" ht="29" x14ac:dyDescent="0.35">
      <c r="A1" s="201" t="s">
        <v>36</v>
      </c>
      <c r="B1" s="201" t="s">
        <v>37</v>
      </c>
      <c r="C1" s="201" t="s">
        <v>38</v>
      </c>
      <c r="D1" s="201" t="s">
        <v>39</v>
      </c>
      <c r="E1" s="202" t="s">
        <v>5203</v>
      </c>
      <c r="F1" s="201" t="s">
        <v>41</v>
      </c>
      <c r="G1" s="201" t="s">
        <v>5204</v>
      </c>
    </row>
    <row r="2" spans="1:7" x14ac:dyDescent="0.35">
      <c r="A2" s="200" t="s">
        <v>12151</v>
      </c>
      <c r="B2" s="200" t="s">
        <v>12152</v>
      </c>
      <c r="C2" s="200" t="s">
        <v>6587</v>
      </c>
      <c r="D2" s="200">
        <v>1</v>
      </c>
      <c r="E2" s="200">
        <v>30</v>
      </c>
      <c r="F2" s="200">
        <v>8.0500000000000007</v>
      </c>
      <c r="G2" s="200">
        <v>9.68</v>
      </c>
    </row>
    <row r="3" spans="1:7" x14ac:dyDescent="0.35">
      <c r="A3" s="200" t="s">
        <v>12153</v>
      </c>
      <c r="B3" s="200" t="s">
        <v>12154</v>
      </c>
      <c r="C3" s="200" t="s">
        <v>6587</v>
      </c>
      <c r="D3" s="200">
        <v>2</v>
      </c>
      <c r="E3" s="200">
        <v>15</v>
      </c>
      <c r="F3" s="200">
        <v>8.0500000000000007</v>
      </c>
      <c r="G3" s="200">
        <v>9.68</v>
      </c>
    </row>
    <row r="4" spans="1:7" x14ac:dyDescent="0.35">
      <c r="A4" s="200" t="s">
        <v>12155</v>
      </c>
      <c r="B4" s="200" t="s">
        <v>12156</v>
      </c>
      <c r="C4" s="200" t="s">
        <v>6587</v>
      </c>
      <c r="D4" s="200">
        <v>1</v>
      </c>
      <c r="E4" s="200">
        <v>45</v>
      </c>
      <c r="F4" s="200">
        <v>8.0500000000000007</v>
      </c>
      <c r="G4" s="200">
        <v>9.68</v>
      </c>
    </row>
    <row r="5" spans="1:7" x14ac:dyDescent="0.35">
      <c r="A5" s="200" t="s">
        <v>12157</v>
      </c>
      <c r="B5" s="200" t="s">
        <v>12158</v>
      </c>
      <c r="C5" s="200" t="s">
        <v>6587</v>
      </c>
      <c r="D5" s="200">
        <v>1</v>
      </c>
      <c r="E5" s="200">
        <v>26</v>
      </c>
      <c r="F5" s="200">
        <v>8.0500000000000007</v>
      </c>
      <c r="G5" s="200">
        <v>9.68</v>
      </c>
    </row>
    <row r="6" spans="1:7" x14ac:dyDescent="0.35">
      <c r="A6" s="200" t="s">
        <v>12159</v>
      </c>
      <c r="B6" s="200" t="s">
        <v>12160</v>
      </c>
      <c r="C6" s="200" t="s">
        <v>6587</v>
      </c>
      <c r="D6" s="200">
        <v>1</v>
      </c>
      <c r="E6" s="200">
        <v>30</v>
      </c>
      <c r="F6" s="200">
        <v>8.0500000000000007</v>
      </c>
      <c r="G6" s="200">
        <v>9.68</v>
      </c>
    </row>
    <row r="7" spans="1:7" x14ac:dyDescent="0.35">
      <c r="A7" s="200" t="s">
        <v>12161</v>
      </c>
      <c r="B7" s="200" t="s">
        <v>12162</v>
      </c>
      <c r="C7" s="200" t="s">
        <v>6587</v>
      </c>
      <c r="D7" s="200">
        <v>2</v>
      </c>
      <c r="E7" s="200">
        <v>12</v>
      </c>
      <c r="F7" s="200">
        <v>8.0500000000000007</v>
      </c>
      <c r="G7" s="200">
        <v>9.68</v>
      </c>
    </row>
    <row r="8" spans="1:7" x14ac:dyDescent="0.35">
      <c r="A8" s="200" t="s">
        <v>12163</v>
      </c>
      <c r="B8" s="200" t="s">
        <v>12164</v>
      </c>
      <c r="C8" s="200" t="s">
        <v>6587</v>
      </c>
      <c r="D8" s="200">
        <v>1</v>
      </c>
      <c r="E8" s="200">
        <v>40</v>
      </c>
      <c r="F8" s="200">
        <v>8.0500000000000007</v>
      </c>
      <c r="G8" s="200">
        <v>9.68</v>
      </c>
    </row>
    <row r="9" spans="1:7" x14ac:dyDescent="0.35">
      <c r="A9" s="200" t="s">
        <v>12165</v>
      </c>
      <c r="B9" s="200" t="s">
        <v>12166</v>
      </c>
      <c r="C9" s="200" t="s">
        <v>6587</v>
      </c>
      <c r="D9" s="200">
        <v>1</v>
      </c>
      <c r="E9" s="200">
        <v>40</v>
      </c>
      <c r="F9" s="200">
        <v>8.0500000000000007</v>
      </c>
      <c r="G9" s="200">
        <v>9.68</v>
      </c>
    </row>
    <row r="10" spans="1:7" x14ac:dyDescent="0.35">
      <c r="A10" s="200" t="s">
        <v>12167</v>
      </c>
      <c r="B10" s="200" t="s">
        <v>12168</v>
      </c>
      <c r="C10" s="200" t="s">
        <v>6587</v>
      </c>
      <c r="D10" s="200">
        <v>1</v>
      </c>
      <c r="E10" s="200">
        <v>40</v>
      </c>
      <c r="F10" s="200">
        <v>8.0500000000000007</v>
      </c>
      <c r="G10" s="200">
        <v>9.68</v>
      </c>
    </row>
    <row r="11" spans="1:7" x14ac:dyDescent="0.35">
      <c r="A11" s="200" t="s">
        <v>12169</v>
      </c>
      <c r="B11" s="200" t="s">
        <v>12170</v>
      </c>
      <c r="C11" s="200" t="s">
        <v>6587</v>
      </c>
      <c r="D11" s="200">
        <v>1</v>
      </c>
      <c r="E11" s="200">
        <v>40</v>
      </c>
      <c r="F11" s="200">
        <v>8.0500000000000007</v>
      </c>
      <c r="G11" s="200">
        <v>9.68</v>
      </c>
    </row>
    <row r="12" spans="1:7" x14ac:dyDescent="0.35">
      <c r="A12" s="200" t="s">
        <v>12171</v>
      </c>
      <c r="B12" s="200" t="s">
        <v>12172</v>
      </c>
      <c r="C12" s="200" t="s">
        <v>6587</v>
      </c>
      <c r="D12" s="200">
        <v>1</v>
      </c>
      <c r="E12" s="200">
        <v>40</v>
      </c>
      <c r="F12" s="200">
        <v>8.0500000000000007</v>
      </c>
      <c r="G12" s="200">
        <v>9.68</v>
      </c>
    </row>
    <row r="13" spans="1:7" x14ac:dyDescent="0.35">
      <c r="A13" s="200" t="s">
        <v>12173</v>
      </c>
      <c r="B13" s="200" t="s">
        <v>12174</v>
      </c>
      <c r="C13" s="200" t="s">
        <v>6587</v>
      </c>
      <c r="D13" s="200">
        <v>1</v>
      </c>
      <c r="E13" s="200">
        <v>12</v>
      </c>
      <c r="F13" s="200">
        <v>8.0500000000000007</v>
      </c>
      <c r="G13" s="200">
        <v>9.68</v>
      </c>
    </row>
    <row r="14" spans="1:7" x14ac:dyDescent="0.35">
      <c r="A14" s="200" t="s">
        <v>12175</v>
      </c>
      <c r="B14" s="200" t="s">
        <v>12176</v>
      </c>
      <c r="C14" s="200" t="s">
        <v>6587</v>
      </c>
      <c r="D14" s="200">
        <v>1</v>
      </c>
      <c r="E14" s="200">
        <v>12</v>
      </c>
      <c r="F14" s="200">
        <v>8.0500000000000007</v>
      </c>
      <c r="G14" s="200">
        <v>9.68</v>
      </c>
    </row>
    <row r="15" spans="1:7" x14ac:dyDescent="0.35">
      <c r="A15" s="200" t="s">
        <v>12177</v>
      </c>
      <c r="B15" s="200" t="s">
        <v>12178</v>
      </c>
      <c r="C15" s="200" t="s">
        <v>6587</v>
      </c>
      <c r="D15" s="200">
        <v>1</v>
      </c>
      <c r="E15" s="200">
        <v>12</v>
      </c>
      <c r="F15" s="200">
        <v>8.0500000000000007</v>
      </c>
      <c r="G15" s="200">
        <v>9.68</v>
      </c>
    </row>
    <row r="16" spans="1:7" x14ac:dyDescent="0.35">
      <c r="A16" s="200" t="s">
        <v>12179</v>
      </c>
      <c r="B16" s="200" t="s">
        <v>12180</v>
      </c>
      <c r="C16" s="200" t="s">
        <v>6587</v>
      </c>
      <c r="D16" s="200">
        <v>1</v>
      </c>
      <c r="E16" s="200">
        <v>12</v>
      </c>
      <c r="F16" s="200">
        <v>8.0500000000000007</v>
      </c>
      <c r="G16" s="200">
        <v>9.68</v>
      </c>
    </row>
    <row r="17" spans="1:7" x14ac:dyDescent="0.35">
      <c r="A17" s="200" t="s">
        <v>12181</v>
      </c>
      <c r="B17" s="200" t="s">
        <v>12182</v>
      </c>
      <c r="C17" s="200" t="s">
        <v>6587</v>
      </c>
      <c r="D17" s="200">
        <v>1</v>
      </c>
      <c r="E17" s="200">
        <v>45</v>
      </c>
      <c r="F17" s="200">
        <v>8.0500000000000007</v>
      </c>
      <c r="G17" s="200">
        <v>9.68</v>
      </c>
    </row>
    <row r="18" spans="1:7" x14ac:dyDescent="0.35">
      <c r="A18" s="200" t="s">
        <v>12183</v>
      </c>
      <c r="B18" s="200" t="s">
        <v>12184</v>
      </c>
      <c r="C18" s="200" t="s">
        <v>6587</v>
      </c>
      <c r="D18" s="200">
        <v>1</v>
      </c>
      <c r="E18" s="200">
        <v>45</v>
      </c>
      <c r="F18" s="200">
        <v>8.0500000000000007</v>
      </c>
      <c r="G18" s="200">
        <v>9.68</v>
      </c>
    </row>
    <row r="19" spans="1:7" x14ac:dyDescent="0.35">
      <c r="A19" s="200" t="s">
        <v>12185</v>
      </c>
      <c r="B19" s="200" t="s">
        <v>12186</v>
      </c>
      <c r="C19" s="200" t="s">
        <v>6587</v>
      </c>
      <c r="D19" s="200">
        <v>1</v>
      </c>
      <c r="E19" s="200">
        <v>45</v>
      </c>
      <c r="F19" s="200">
        <v>8.0500000000000007</v>
      </c>
      <c r="G19" s="200">
        <v>9.68</v>
      </c>
    </row>
    <row r="20" spans="1:7" x14ac:dyDescent="0.35">
      <c r="A20" s="200" t="s">
        <v>12187</v>
      </c>
      <c r="B20" s="200" t="s">
        <v>12188</v>
      </c>
      <c r="C20" s="200" t="s">
        <v>6587</v>
      </c>
      <c r="D20" s="200">
        <v>2</v>
      </c>
      <c r="E20" s="200">
        <v>45</v>
      </c>
      <c r="F20" s="200">
        <v>8.0500000000000007</v>
      </c>
      <c r="G20" s="200">
        <v>9.68</v>
      </c>
    </row>
    <row r="21" spans="1:7" x14ac:dyDescent="0.35">
      <c r="A21" s="200" t="s">
        <v>12189</v>
      </c>
      <c r="B21" s="200" t="s">
        <v>12190</v>
      </c>
      <c r="C21" s="200" t="s">
        <v>6587</v>
      </c>
      <c r="D21" s="200">
        <v>1</v>
      </c>
      <c r="E21" s="200">
        <v>45</v>
      </c>
      <c r="F21" s="200">
        <v>8.0500000000000007</v>
      </c>
      <c r="G21" s="200">
        <v>9.68</v>
      </c>
    </row>
    <row r="22" spans="1:7" x14ac:dyDescent="0.35">
      <c r="A22" s="200" t="s">
        <v>12191</v>
      </c>
      <c r="B22" s="200" t="s">
        <v>12192</v>
      </c>
      <c r="C22" s="200" t="s">
        <v>6587</v>
      </c>
      <c r="D22" s="200">
        <v>1</v>
      </c>
      <c r="E22" s="200">
        <v>45</v>
      </c>
      <c r="F22" s="200">
        <v>8.0500000000000007</v>
      </c>
      <c r="G22" s="200">
        <v>9.68</v>
      </c>
    </row>
    <row r="23" spans="1:7" x14ac:dyDescent="0.35">
      <c r="A23" s="200" t="s">
        <v>6585</v>
      </c>
      <c r="B23" s="200" t="s">
        <v>6586</v>
      </c>
      <c r="C23" s="200" t="s">
        <v>6587</v>
      </c>
      <c r="D23" s="200">
        <v>2</v>
      </c>
      <c r="E23" s="200">
        <v>15</v>
      </c>
      <c r="F23" s="200">
        <v>8.0500000000000007</v>
      </c>
      <c r="G23" s="200">
        <v>9.68</v>
      </c>
    </row>
    <row r="24" spans="1:7" x14ac:dyDescent="0.35">
      <c r="A24" s="200" t="s">
        <v>6588</v>
      </c>
      <c r="B24" s="200" t="s">
        <v>6589</v>
      </c>
      <c r="C24" s="200" t="s">
        <v>6587</v>
      </c>
      <c r="D24" s="200">
        <v>2</v>
      </c>
      <c r="E24" s="200">
        <v>30</v>
      </c>
      <c r="F24" s="200">
        <v>8.0500000000000007</v>
      </c>
      <c r="G24" s="200">
        <v>9.68</v>
      </c>
    </row>
    <row r="25" spans="1:7" x14ac:dyDescent="0.35">
      <c r="A25" s="200" t="s">
        <v>6590</v>
      </c>
      <c r="B25" s="200" t="s">
        <v>6591</v>
      </c>
      <c r="C25" s="200" t="s">
        <v>6587</v>
      </c>
      <c r="D25" s="200">
        <v>2</v>
      </c>
      <c r="E25" s="200">
        <v>30</v>
      </c>
      <c r="F25" s="200">
        <v>8.0500000000000007</v>
      </c>
      <c r="G25" s="200">
        <v>9.68</v>
      </c>
    </row>
    <row r="26" spans="1:7" x14ac:dyDescent="0.35">
      <c r="A26" s="200" t="s">
        <v>6592</v>
      </c>
      <c r="B26" s="200" t="s">
        <v>6593</v>
      </c>
      <c r="C26" s="200" t="s">
        <v>6587</v>
      </c>
      <c r="D26" s="200">
        <v>2</v>
      </c>
      <c r="E26" s="200">
        <v>50</v>
      </c>
      <c r="F26" s="200">
        <v>8.0500000000000007</v>
      </c>
      <c r="G26" s="200">
        <v>9.68</v>
      </c>
    </row>
    <row r="27" spans="1:7" x14ac:dyDescent="0.35">
      <c r="A27" s="200" t="s">
        <v>6594</v>
      </c>
      <c r="B27" s="200" t="s">
        <v>6595</v>
      </c>
      <c r="C27" s="200" t="s">
        <v>6587</v>
      </c>
      <c r="D27" s="200">
        <v>1</v>
      </c>
      <c r="E27" s="200">
        <v>20</v>
      </c>
      <c r="F27" s="200">
        <v>8.0500000000000007</v>
      </c>
      <c r="G27" s="200">
        <v>9.68</v>
      </c>
    </row>
    <row r="28" spans="1:7" x14ac:dyDescent="0.35">
      <c r="A28" s="200" t="s">
        <v>12193</v>
      </c>
      <c r="B28" s="200" t="s">
        <v>12194</v>
      </c>
      <c r="C28" s="200" t="s">
        <v>6587</v>
      </c>
      <c r="D28" s="200">
        <v>2</v>
      </c>
      <c r="E28" s="200">
        <v>30</v>
      </c>
      <c r="F28" s="200">
        <v>8.0500000000000007</v>
      </c>
      <c r="G28" s="200">
        <v>9.68</v>
      </c>
    </row>
    <row r="29" spans="1:7" x14ac:dyDescent="0.35">
      <c r="A29" s="200" t="s">
        <v>6596</v>
      </c>
      <c r="B29" s="200" t="s">
        <v>12195</v>
      </c>
      <c r="C29" s="200" t="s">
        <v>6587</v>
      </c>
      <c r="D29" s="200">
        <v>1</v>
      </c>
      <c r="E29" s="200">
        <v>21</v>
      </c>
      <c r="F29" s="200">
        <v>8.0500000000000007</v>
      </c>
      <c r="G29" s="200">
        <v>9.68</v>
      </c>
    </row>
    <row r="30" spans="1:7" x14ac:dyDescent="0.35">
      <c r="A30" s="200" t="s">
        <v>12196</v>
      </c>
      <c r="B30" s="200" t="s">
        <v>12197</v>
      </c>
      <c r="C30" s="200" t="s">
        <v>6587</v>
      </c>
      <c r="D30" s="200">
        <v>1</v>
      </c>
      <c r="E30" s="200">
        <v>30</v>
      </c>
      <c r="F30" s="200">
        <v>8.0500000000000007</v>
      </c>
      <c r="G30" s="200">
        <v>9.68</v>
      </c>
    </row>
    <row r="31" spans="1:7" x14ac:dyDescent="0.35">
      <c r="A31" s="200" t="s">
        <v>12198</v>
      </c>
      <c r="B31" s="200" t="s">
        <v>5424</v>
      </c>
      <c r="C31" s="200" t="s">
        <v>6587</v>
      </c>
      <c r="D31" s="200">
        <v>2</v>
      </c>
      <c r="E31" s="200">
        <v>30</v>
      </c>
      <c r="F31" s="200">
        <v>8.0500000000000007</v>
      </c>
      <c r="G31" s="200">
        <v>9.68</v>
      </c>
    </row>
    <row r="32" spans="1:7" x14ac:dyDescent="0.35">
      <c r="A32" s="200" t="s">
        <v>6598</v>
      </c>
      <c r="B32" s="200" t="s">
        <v>6599</v>
      </c>
      <c r="C32" s="200" t="s">
        <v>6587</v>
      </c>
      <c r="D32" s="200">
        <v>2</v>
      </c>
      <c r="E32" s="200">
        <v>20</v>
      </c>
      <c r="F32" s="200">
        <v>8.0500000000000007</v>
      </c>
      <c r="G32" s="200">
        <v>9.68</v>
      </c>
    </row>
    <row r="33" spans="1:7" x14ac:dyDescent="0.35">
      <c r="A33" s="200" t="s">
        <v>6600</v>
      </c>
      <c r="B33" s="200" t="s">
        <v>6601</v>
      </c>
      <c r="C33" s="200" t="s">
        <v>6587</v>
      </c>
      <c r="D33" s="200">
        <v>1</v>
      </c>
      <c r="E33" s="200">
        <v>30</v>
      </c>
      <c r="F33" s="200">
        <v>8.0500000000000007</v>
      </c>
      <c r="G33" s="200">
        <v>9.68</v>
      </c>
    </row>
    <row r="34" spans="1:7" x14ac:dyDescent="0.35">
      <c r="A34" s="200" t="s">
        <v>6602</v>
      </c>
      <c r="B34" s="200" t="s">
        <v>6603</v>
      </c>
      <c r="C34" s="200" t="s">
        <v>6587</v>
      </c>
      <c r="D34" s="200">
        <v>3</v>
      </c>
      <c r="E34" s="200">
        <v>30</v>
      </c>
      <c r="F34" s="200">
        <v>8.0500000000000007</v>
      </c>
      <c r="G34" s="200">
        <v>9.68</v>
      </c>
    </row>
    <row r="35" spans="1:7" x14ac:dyDescent="0.35">
      <c r="A35" s="200" t="s">
        <v>6604</v>
      </c>
      <c r="B35" s="200" t="s">
        <v>6605</v>
      </c>
      <c r="C35" s="200" t="s">
        <v>6587</v>
      </c>
      <c r="D35" s="200">
        <v>3</v>
      </c>
      <c r="E35" s="200">
        <v>20</v>
      </c>
      <c r="F35" s="200">
        <v>8.0500000000000007</v>
      </c>
      <c r="G35" s="200">
        <v>9.68</v>
      </c>
    </row>
    <row r="36" spans="1:7" x14ac:dyDescent="0.35">
      <c r="A36" s="200" t="s">
        <v>6606</v>
      </c>
      <c r="B36" s="200" t="s">
        <v>6607</v>
      </c>
      <c r="C36" s="200" t="s">
        <v>6587</v>
      </c>
      <c r="D36" s="200">
        <v>2</v>
      </c>
      <c r="E36" s="200">
        <v>30</v>
      </c>
      <c r="F36" s="200">
        <v>8.0500000000000007</v>
      </c>
      <c r="G36" s="200">
        <v>9.68</v>
      </c>
    </row>
    <row r="37" spans="1:7" x14ac:dyDescent="0.35">
      <c r="A37" s="200" t="s">
        <v>6610</v>
      </c>
      <c r="B37" s="200" t="s">
        <v>6611</v>
      </c>
      <c r="C37" s="200" t="s">
        <v>6587</v>
      </c>
      <c r="D37" s="200">
        <v>1</v>
      </c>
      <c r="E37" s="200">
        <v>5</v>
      </c>
      <c r="F37" s="200">
        <v>8.0500000000000007</v>
      </c>
      <c r="G37" s="200">
        <v>9.68</v>
      </c>
    </row>
    <row r="38" spans="1:7" x14ac:dyDescent="0.35">
      <c r="A38" s="200" t="s">
        <v>12199</v>
      </c>
      <c r="B38" s="200" t="s">
        <v>12200</v>
      </c>
      <c r="C38" s="200" t="s">
        <v>6587</v>
      </c>
      <c r="D38" s="200">
        <v>1</v>
      </c>
      <c r="E38" s="200">
        <v>12</v>
      </c>
      <c r="F38" s="200">
        <v>8.0500000000000007</v>
      </c>
      <c r="G38" s="200">
        <v>9.68</v>
      </c>
    </row>
    <row r="39" spans="1:7" x14ac:dyDescent="0.35">
      <c r="A39" s="200" t="s">
        <v>12201</v>
      </c>
      <c r="B39" s="200" t="s">
        <v>12202</v>
      </c>
      <c r="C39" s="200" t="s">
        <v>6587</v>
      </c>
      <c r="D39" s="200">
        <v>2</v>
      </c>
      <c r="E39" s="200">
        <v>15</v>
      </c>
      <c r="F39" s="200">
        <v>8.0500000000000007</v>
      </c>
      <c r="G39" s="200">
        <v>9.68</v>
      </c>
    </row>
    <row r="40" spans="1:7" x14ac:dyDescent="0.35">
      <c r="A40" s="200" t="s">
        <v>12203</v>
      </c>
      <c r="B40" s="200" t="s">
        <v>12204</v>
      </c>
      <c r="C40" s="200" t="s">
        <v>6587</v>
      </c>
      <c r="D40" s="200">
        <v>2</v>
      </c>
      <c r="E40" s="200">
        <v>20</v>
      </c>
      <c r="F40" s="200">
        <v>8.0500000000000007</v>
      </c>
      <c r="G40" s="200">
        <v>9.68</v>
      </c>
    </row>
    <row r="41" spans="1:7" x14ac:dyDescent="0.35">
      <c r="A41" s="200" t="s">
        <v>12205</v>
      </c>
      <c r="B41" s="200" t="s">
        <v>12206</v>
      </c>
      <c r="C41" s="200" t="s">
        <v>6587</v>
      </c>
      <c r="D41" s="200">
        <v>2</v>
      </c>
      <c r="E41" s="200">
        <v>30</v>
      </c>
      <c r="F41" s="200">
        <v>8.0500000000000007</v>
      </c>
      <c r="G41" s="200">
        <v>9.68</v>
      </c>
    </row>
    <row r="42" spans="1:7" x14ac:dyDescent="0.35">
      <c r="A42" s="200" t="s">
        <v>12207</v>
      </c>
      <c r="B42" s="200" t="s">
        <v>12208</v>
      </c>
      <c r="C42" s="200" t="s">
        <v>6587</v>
      </c>
      <c r="D42" s="200">
        <v>2</v>
      </c>
      <c r="E42" s="200">
        <v>20</v>
      </c>
      <c r="F42" s="200">
        <v>8.0500000000000007</v>
      </c>
      <c r="G42" s="200">
        <v>9.68</v>
      </c>
    </row>
    <row r="43" spans="1:7" x14ac:dyDescent="0.35">
      <c r="A43" s="200" t="s">
        <v>12209</v>
      </c>
      <c r="B43" s="200" t="s">
        <v>12210</v>
      </c>
      <c r="C43" s="200" t="s">
        <v>6587</v>
      </c>
      <c r="D43" s="200">
        <v>1</v>
      </c>
      <c r="E43" s="200">
        <v>5</v>
      </c>
      <c r="F43" s="200">
        <v>8.0500000000000007</v>
      </c>
      <c r="G43" s="200">
        <v>9.68</v>
      </c>
    </row>
    <row r="44" spans="1:7" x14ac:dyDescent="0.35">
      <c r="A44" s="200" t="s">
        <v>6612</v>
      </c>
      <c r="B44" s="200" t="s">
        <v>12211</v>
      </c>
      <c r="C44" s="200" t="s">
        <v>6587</v>
      </c>
      <c r="D44" s="200">
        <v>1</v>
      </c>
      <c r="E44" s="200">
        <v>60</v>
      </c>
      <c r="F44" s="200">
        <v>8.0500000000000007</v>
      </c>
      <c r="G44" s="200">
        <v>9.68</v>
      </c>
    </row>
    <row r="45" spans="1:7" x14ac:dyDescent="0.35">
      <c r="A45" s="200" t="s">
        <v>12212</v>
      </c>
      <c r="B45" s="200" t="s">
        <v>12213</v>
      </c>
      <c r="C45" s="200" t="s">
        <v>6587</v>
      </c>
      <c r="D45" s="200">
        <v>2</v>
      </c>
      <c r="E45" s="200">
        <v>40</v>
      </c>
      <c r="F45" s="200">
        <v>8.0500000000000007</v>
      </c>
      <c r="G45" s="200">
        <v>9.68</v>
      </c>
    </row>
    <row r="46" spans="1:7" x14ac:dyDescent="0.35">
      <c r="A46" s="200" t="s">
        <v>12214</v>
      </c>
      <c r="B46" s="200" t="s">
        <v>12215</v>
      </c>
      <c r="C46" s="200" t="s">
        <v>6587</v>
      </c>
      <c r="D46" s="200">
        <v>2</v>
      </c>
      <c r="E46" s="200">
        <v>25</v>
      </c>
      <c r="F46" s="200">
        <v>8.0500000000000007</v>
      </c>
      <c r="G46" s="200">
        <v>9.68</v>
      </c>
    </row>
    <row r="47" spans="1:7" x14ac:dyDescent="0.35">
      <c r="A47" s="200" t="s">
        <v>12216</v>
      </c>
      <c r="B47" s="200" t="s">
        <v>12217</v>
      </c>
      <c r="C47" s="200" t="s">
        <v>6587</v>
      </c>
      <c r="D47" s="200">
        <v>2</v>
      </c>
      <c r="E47" s="200">
        <v>30</v>
      </c>
      <c r="F47" s="200">
        <v>8.0500000000000007</v>
      </c>
      <c r="G47" s="200">
        <v>9.68</v>
      </c>
    </row>
    <row r="48" spans="1:7" x14ac:dyDescent="0.35">
      <c r="A48" s="200" t="s">
        <v>12218</v>
      </c>
      <c r="B48" s="200" t="s">
        <v>12219</v>
      </c>
      <c r="C48" s="200" t="s">
        <v>6587</v>
      </c>
      <c r="D48" s="200">
        <v>2</v>
      </c>
      <c r="E48" s="200">
        <v>25</v>
      </c>
      <c r="F48" s="200">
        <v>8.0500000000000007</v>
      </c>
      <c r="G48" s="200">
        <v>9.68</v>
      </c>
    </row>
    <row r="49" spans="1:7" x14ac:dyDescent="0.35">
      <c r="A49" s="200" t="s">
        <v>12220</v>
      </c>
      <c r="B49" s="200" t="s">
        <v>12221</v>
      </c>
      <c r="C49" s="200" t="s">
        <v>6587</v>
      </c>
      <c r="D49" s="200">
        <v>1</v>
      </c>
      <c r="E49" s="200">
        <v>60</v>
      </c>
      <c r="F49" s="200">
        <v>8.0500000000000007</v>
      </c>
      <c r="G49" s="200">
        <v>9.68</v>
      </c>
    </row>
    <row r="50" spans="1:7" x14ac:dyDescent="0.35">
      <c r="A50" s="200" t="s">
        <v>12222</v>
      </c>
      <c r="B50" s="200" t="s">
        <v>12223</v>
      </c>
      <c r="C50" s="200" t="s">
        <v>6587</v>
      </c>
      <c r="D50" s="200">
        <v>1</v>
      </c>
      <c r="E50" s="200">
        <v>30</v>
      </c>
      <c r="F50" s="200">
        <v>8.0500000000000007</v>
      </c>
      <c r="G50" s="200">
        <v>9.68</v>
      </c>
    </row>
    <row r="51" spans="1:7" x14ac:dyDescent="0.35">
      <c r="A51" s="200" t="s">
        <v>12224</v>
      </c>
      <c r="B51" s="200" t="s">
        <v>12225</v>
      </c>
      <c r="C51" s="200" t="s">
        <v>6587</v>
      </c>
      <c r="D51" s="200">
        <v>1</v>
      </c>
      <c r="E51" s="200">
        <v>45</v>
      </c>
      <c r="F51" s="200">
        <v>8.0500000000000007</v>
      </c>
      <c r="G51" s="200">
        <v>9.68</v>
      </c>
    </row>
    <row r="52" spans="1:7" x14ac:dyDescent="0.35">
      <c r="A52" s="200" t="s">
        <v>12226</v>
      </c>
      <c r="B52" s="200" t="s">
        <v>12227</v>
      </c>
      <c r="C52" s="200" t="s">
        <v>6587</v>
      </c>
      <c r="D52" s="200">
        <v>1</v>
      </c>
      <c r="E52" s="200">
        <v>45</v>
      </c>
      <c r="F52" s="200">
        <v>8.0500000000000007</v>
      </c>
      <c r="G52" s="200">
        <v>9.68</v>
      </c>
    </row>
    <row r="53" spans="1:7" x14ac:dyDescent="0.35">
      <c r="A53" s="200" t="s">
        <v>12228</v>
      </c>
      <c r="B53" s="200" t="s">
        <v>12229</v>
      </c>
      <c r="C53" s="200" t="s">
        <v>6587</v>
      </c>
      <c r="D53" s="200">
        <v>1</v>
      </c>
      <c r="E53" s="200">
        <v>45</v>
      </c>
      <c r="F53" s="200">
        <v>8.0500000000000007</v>
      </c>
      <c r="G53" s="200">
        <v>9.68</v>
      </c>
    </row>
    <row r="54" spans="1:7" x14ac:dyDescent="0.35">
      <c r="A54" s="200" t="s">
        <v>12230</v>
      </c>
      <c r="B54" s="200" t="s">
        <v>12231</v>
      </c>
      <c r="C54" s="200" t="s">
        <v>6587</v>
      </c>
      <c r="D54" s="200">
        <v>2</v>
      </c>
      <c r="E54" s="200">
        <v>45</v>
      </c>
      <c r="F54" s="200">
        <v>8.0500000000000007</v>
      </c>
      <c r="G54" s="200">
        <v>9.68</v>
      </c>
    </row>
    <row r="55" spans="1:7" x14ac:dyDescent="0.35">
      <c r="A55" s="200" t="s">
        <v>12232</v>
      </c>
      <c r="B55" s="200" t="s">
        <v>12233</v>
      </c>
      <c r="C55" s="200" t="s">
        <v>6587</v>
      </c>
      <c r="D55" s="200">
        <v>2</v>
      </c>
      <c r="E55" s="200">
        <v>45</v>
      </c>
      <c r="F55" s="200">
        <v>8.0500000000000007</v>
      </c>
      <c r="G55" s="200">
        <v>9.68</v>
      </c>
    </row>
    <row r="56" spans="1:7" x14ac:dyDescent="0.35">
      <c r="A56" s="200" t="s">
        <v>12234</v>
      </c>
      <c r="B56" s="200" t="s">
        <v>12235</v>
      </c>
      <c r="C56" s="200" t="s">
        <v>6587</v>
      </c>
      <c r="D56" s="200">
        <v>2</v>
      </c>
      <c r="E56" s="200">
        <v>45</v>
      </c>
      <c r="F56" s="200">
        <v>8.0500000000000007</v>
      </c>
      <c r="G56" s="200">
        <v>9.68</v>
      </c>
    </row>
    <row r="57" spans="1:7" x14ac:dyDescent="0.35">
      <c r="A57" s="200" t="s">
        <v>12236</v>
      </c>
      <c r="B57" s="200" t="s">
        <v>12237</v>
      </c>
      <c r="C57" s="200" t="s">
        <v>6587</v>
      </c>
      <c r="D57" s="200">
        <v>2</v>
      </c>
      <c r="E57" s="200">
        <v>45</v>
      </c>
      <c r="F57" s="200">
        <v>8.0500000000000007</v>
      </c>
      <c r="G57" s="200">
        <v>9.68</v>
      </c>
    </row>
    <row r="58" spans="1:7" x14ac:dyDescent="0.35">
      <c r="A58" s="200" t="s">
        <v>12238</v>
      </c>
      <c r="B58" s="200" t="s">
        <v>12239</v>
      </c>
      <c r="C58" s="200" t="s">
        <v>6587</v>
      </c>
      <c r="D58" s="200">
        <v>2</v>
      </c>
      <c r="E58" s="200">
        <v>45</v>
      </c>
      <c r="F58" s="200">
        <v>8.0500000000000007</v>
      </c>
      <c r="G58" s="200">
        <v>9.68</v>
      </c>
    </row>
    <row r="59" spans="1:7" x14ac:dyDescent="0.35">
      <c r="A59" s="200" t="s">
        <v>12240</v>
      </c>
      <c r="B59" s="200" t="s">
        <v>12241</v>
      </c>
      <c r="C59" s="200" t="s">
        <v>6587</v>
      </c>
      <c r="D59" s="200">
        <v>2</v>
      </c>
      <c r="E59" s="200">
        <v>45</v>
      </c>
      <c r="F59" s="200">
        <v>8.0500000000000007</v>
      </c>
      <c r="G59" s="200">
        <v>9.68</v>
      </c>
    </row>
    <row r="60" spans="1:7" x14ac:dyDescent="0.35">
      <c r="A60" s="200" t="s">
        <v>12242</v>
      </c>
      <c r="B60" s="200" t="s">
        <v>12243</v>
      </c>
      <c r="C60" s="200" t="s">
        <v>6587</v>
      </c>
      <c r="D60" s="200">
        <v>3</v>
      </c>
      <c r="E60" s="200">
        <v>45</v>
      </c>
      <c r="F60" s="200">
        <v>8.0500000000000007</v>
      </c>
      <c r="G60" s="200">
        <v>9.68</v>
      </c>
    </row>
    <row r="61" spans="1:7" x14ac:dyDescent="0.35">
      <c r="A61" s="200" t="s">
        <v>12244</v>
      </c>
      <c r="B61" s="200" t="s">
        <v>12245</v>
      </c>
      <c r="C61" s="200" t="s">
        <v>6587</v>
      </c>
      <c r="D61" s="200">
        <v>3</v>
      </c>
      <c r="E61" s="200">
        <v>45</v>
      </c>
      <c r="F61" s="200">
        <v>8.0500000000000007</v>
      </c>
      <c r="G61" s="200">
        <v>9.68</v>
      </c>
    </row>
    <row r="62" spans="1:7" x14ac:dyDescent="0.35">
      <c r="A62" s="200" t="s">
        <v>12246</v>
      </c>
      <c r="B62" s="200" t="s">
        <v>12247</v>
      </c>
      <c r="C62" s="200" t="s">
        <v>6587</v>
      </c>
      <c r="D62" s="200">
        <v>3</v>
      </c>
      <c r="E62" s="200">
        <v>45</v>
      </c>
      <c r="F62" s="200">
        <v>8.0500000000000007</v>
      </c>
      <c r="G62" s="200">
        <v>9.68</v>
      </c>
    </row>
    <row r="63" spans="1:7" x14ac:dyDescent="0.35">
      <c r="A63" s="200" t="s">
        <v>12248</v>
      </c>
      <c r="B63" s="200" t="s">
        <v>12249</v>
      </c>
      <c r="C63" s="200" t="s">
        <v>6587</v>
      </c>
      <c r="D63" s="200">
        <v>1</v>
      </c>
      <c r="E63" s="200">
        <v>30</v>
      </c>
      <c r="F63" s="200">
        <v>8.0500000000000007</v>
      </c>
      <c r="G63" s="200">
        <v>9.68</v>
      </c>
    </row>
    <row r="64" spans="1:7" x14ac:dyDescent="0.35">
      <c r="A64" s="200" t="s">
        <v>12250</v>
      </c>
      <c r="B64" s="200" t="s">
        <v>12251</v>
      </c>
      <c r="C64" s="200" t="s">
        <v>6587</v>
      </c>
      <c r="D64" s="200">
        <v>1</v>
      </c>
      <c r="E64" s="200">
        <v>30</v>
      </c>
      <c r="F64" s="200">
        <v>8.0500000000000007</v>
      </c>
      <c r="G64" s="200">
        <v>9.68</v>
      </c>
    </row>
    <row r="65" spans="1:7" x14ac:dyDescent="0.35">
      <c r="A65" s="200" t="s">
        <v>12252</v>
      </c>
      <c r="B65" s="200" t="s">
        <v>12253</v>
      </c>
      <c r="C65" s="200" t="s">
        <v>6587</v>
      </c>
      <c r="D65" s="200">
        <v>1</v>
      </c>
      <c r="E65" s="200">
        <v>30</v>
      </c>
      <c r="F65" s="200">
        <v>8.0500000000000007</v>
      </c>
      <c r="G65" s="200">
        <v>9.68</v>
      </c>
    </row>
    <row r="66" spans="1:7" x14ac:dyDescent="0.35">
      <c r="A66" s="200" t="s">
        <v>12254</v>
      </c>
      <c r="B66" s="200" t="s">
        <v>12255</v>
      </c>
      <c r="C66" s="200" t="s">
        <v>6587</v>
      </c>
      <c r="D66" s="200">
        <v>1</v>
      </c>
      <c r="E66" s="200">
        <v>20</v>
      </c>
      <c r="F66" s="200">
        <v>8.0500000000000007</v>
      </c>
      <c r="G66" s="200">
        <v>9.68</v>
      </c>
    </row>
    <row r="67" spans="1:7" x14ac:dyDescent="0.35">
      <c r="A67" s="200" t="s">
        <v>12256</v>
      </c>
      <c r="B67" s="200" t="s">
        <v>12257</v>
      </c>
      <c r="C67" s="200" t="s">
        <v>6587</v>
      </c>
      <c r="D67" s="200">
        <v>2</v>
      </c>
      <c r="E67" s="200">
        <v>30</v>
      </c>
      <c r="F67" s="200">
        <v>8.0500000000000007</v>
      </c>
      <c r="G67" s="200">
        <v>9.68</v>
      </c>
    </row>
    <row r="68" spans="1:7" x14ac:dyDescent="0.35">
      <c r="A68" s="200" t="s">
        <v>12258</v>
      </c>
      <c r="B68" s="200" t="s">
        <v>12259</v>
      </c>
      <c r="C68" s="200" t="s">
        <v>6587</v>
      </c>
      <c r="D68" s="200">
        <v>2</v>
      </c>
      <c r="E68" s="200">
        <v>40</v>
      </c>
      <c r="F68" s="200">
        <v>8.0500000000000007</v>
      </c>
      <c r="G68" s="200">
        <v>9.68</v>
      </c>
    </row>
    <row r="69" spans="1:7" x14ac:dyDescent="0.35">
      <c r="A69" s="200" t="s">
        <v>12260</v>
      </c>
      <c r="B69" s="200" t="s">
        <v>12261</v>
      </c>
      <c r="C69" s="200" t="s">
        <v>6587</v>
      </c>
      <c r="D69" s="200">
        <v>1</v>
      </c>
      <c r="E69" s="200">
        <v>30</v>
      </c>
      <c r="F69" s="200">
        <v>8.0500000000000007</v>
      </c>
      <c r="G69" s="200">
        <v>9.68</v>
      </c>
    </row>
    <row r="70" spans="1:7" x14ac:dyDescent="0.35">
      <c r="A70" s="200" t="s">
        <v>12262</v>
      </c>
      <c r="B70" s="200" t="s">
        <v>12263</v>
      </c>
      <c r="C70" s="200" t="s">
        <v>6587</v>
      </c>
      <c r="D70" s="200">
        <v>1</v>
      </c>
      <c r="E70" s="200">
        <v>30</v>
      </c>
      <c r="F70" s="200">
        <v>8.0500000000000007</v>
      </c>
      <c r="G70" s="200">
        <v>9.68</v>
      </c>
    </row>
    <row r="71" spans="1:7" x14ac:dyDescent="0.35">
      <c r="A71" s="200" t="s">
        <v>12264</v>
      </c>
      <c r="B71" s="200" t="s">
        <v>12265</v>
      </c>
      <c r="C71" s="200" t="s">
        <v>6587</v>
      </c>
      <c r="D71" s="200">
        <v>1</v>
      </c>
      <c r="E71" s="200">
        <v>30</v>
      </c>
      <c r="F71" s="200">
        <v>8.0500000000000007</v>
      </c>
      <c r="G71" s="200">
        <v>9.68</v>
      </c>
    </row>
    <row r="72" spans="1:7" x14ac:dyDescent="0.35">
      <c r="A72" s="200" t="s">
        <v>12266</v>
      </c>
      <c r="B72" s="200" t="s">
        <v>12267</v>
      </c>
      <c r="C72" s="200" t="s">
        <v>6587</v>
      </c>
      <c r="D72" s="200">
        <v>1</v>
      </c>
      <c r="E72" s="200">
        <v>20</v>
      </c>
      <c r="F72" s="200">
        <v>8.0500000000000007</v>
      </c>
      <c r="G72" s="200">
        <v>9.68</v>
      </c>
    </row>
    <row r="73" spans="1:7" x14ac:dyDescent="0.35">
      <c r="A73" s="200" t="s">
        <v>12268</v>
      </c>
      <c r="B73" s="200" t="s">
        <v>12269</v>
      </c>
      <c r="C73" s="200" t="s">
        <v>6587</v>
      </c>
      <c r="D73" s="200">
        <v>1</v>
      </c>
      <c r="E73" s="200">
        <v>30</v>
      </c>
      <c r="F73" s="200">
        <v>8.0500000000000007</v>
      </c>
      <c r="G73" s="200">
        <v>9.68</v>
      </c>
    </row>
    <row r="74" spans="1:7" x14ac:dyDescent="0.35">
      <c r="A74" s="200" t="s">
        <v>12270</v>
      </c>
      <c r="B74" s="200" t="s">
        <v>12271</v>
      </c>
      <c r="C74" s="200" t="s">
        <v>6587</v>
      </c>
      <c r="D74" s="200">
        <v>1</v>
      </c>
      <c r="E74" s="200">
        <v>30</v>
      </c>
      <c r="F74" s="200">
        <v>8.0500000000000007</v>
      </c>
      <c r="G74" s="200">
        <v>9.68</v>
      </c>
    </row>
    <row r="75" spans="1:7" x14ac:dyDescent="0.35">
      <c r="A75" s="200" t="s">
        <v>12272</v>
      </c>
      <c r="B75" s="200" t="s">
        <v>12273</v>
      </c>
      <c r="C75" s="200" t="s">
        <v>6587</v>
      </c>
      <c r="D75" s="200">
        <v>1</v>
      </c>
      <c r="E75" s="200">
        <v>30</v>
      </c>
      <c r="F75" s="200">
        <v>8.0500000000000007</v>
      </c>
      <c r="G75" s="200">
        <v>9.68</v>
      </c>
    </row>
    <row r="76" spans="1:7" x14ac:dyDescent="0.35">
      <c r="A76" s="200" t="s">
        <v>6618</v>
      </c>
      <c r="B76" s="200" t="s">
        <v>12274</v>
      </c>
      <c r="C76" s="200" t="s">
        <v>6587</v>
      </c>
      <c r="D76" s="200">
        <v>1</v>
      </c>
      <c r="E76" s="200">
        <v>20</v>
      </c>
      <c r="F76" s="200">
        <v>8.0500000000000007</v>
      </c>
      <c r="G76" s="200">
        <v>9.68</v>
      </c>
    </row>
    <row r="77" spans="1:7" x14ac:dyDescent="0.35">
      <c r="A77" s="200" t="s">
        <v>12275</v>
      </c>
      <c r="B77" s="200" t="s">
        <v>12276</v>
      </c>
      <c r="C77" s="200" t="s">
        <v>6587</v>
      </c>
      <c r="D77" s="200">
        <v>1</v>
      </c>
      <c r="E77" s="200">
        <v>30</v>
      </c>
      <c r="F77" s="200">
        <v>8.0500000000000007</v>
      </c>
      <c r="G77" s="200">
        <v>9.68</v>
      </c>
    </row>
    <row r="78" spans="1:7" x14ac:dyDescent="0.35">
      <c r="A78" s="200" t="s">
        <v>12277</v>
      </c>
      <c r="B78" s="200" t="s">
        <v>12278</v>
      </c>
      <c r="C78" s="200" t="s">
        <v>6587</v>
      </c>
      <c r="D78" s="200">
        <v>2</v>
      </c>
      <c r="E78" s="200">
        <v>30</v>
      </c>
      <c r="F78" s="200">
        <v>8.0500000000000007</v>
      </c>
      <c r="G78" s="200">
        <v>9.68</v>
      </c>
    </row>
    <row r="79" spans="1:7" x14ac:dyDescent="0.35">
      <c r="A79" s="200" t="s">
        <v>12279</v>
      </c>
      <c r="B79" s="200" t="s">
        <v>12280</v>
      </c>
      <c r="C79" s="200" t="s">
        <v>6587</v>
      </c>
      <c r="D79" s="200">
        <v>1</v>
      </c>
      <c r="E79" s="200">
        <v>16</v>
      </c>
      <c r="F79" s="200">
        <v>8.0500000000000007</v>
      </c>
      <c r="G79" s="200">
        <v>9.68</v>
      </c>
    </row>
    <row r="80" spans="1:7" x14ac:dyDescent="0.35">
      <c r="A80" s="200" t="s">
        <v>12281</v>
      </c>
      <c r="B80" s="200" t="s">
        <v>12282</v>
      </c>
      <c r="C80" s="200" t="s">
        <v>6587</v>
      </c>
      <c r="D80" s="200">
        <v>3</v>
      </c>
      <c r="E80" s="200">
        <v>40</v>
      </c>
      <c r="F80" s="200">
        <v>8.0500000000000007</v>
      </c>
      <c r="G80" s="200">
        <v>9.68</v>
      </c>
    </row>
    <row r="81" spans="1:7" x14ac:dyDescent="0.35">
      <c r="A81" s="200" t="s">
        <v>12283</v>
      </c>
      <c r="B81" s="200" t="s">
        <v>12284</v>
      </c>
      <c r="C81" s="200" t="s">
        <v>6587</v>
      </c>
      <c r="D81" s="200">
        <v>3</v>
      </c>
      <c r="E81" s="200">
        <v>20</v>
      </c>
      <c r="F81" s="200">
        <v>8.0500000000000007</v>
      </c>
      <c r="G81" s="200">
        <v>9.68</v>
      </c>
    </row>
    <row r="82" spans="1:7" x14ac:dyDescent="0.35">
      <c r="A82" s="200" t="s">
        <v>6614</v>
      </c>
      <c r="B82" s="200" t="s">
        <v>6615</v>
      </c>
      <c r="C82" s="200" t="s">
        <v>6587</v>
      </c>
      <c r="D82" s="200">
        <v>2</v>
      </c>
      <c r="E82" s="200">
        <v>30</v>
      </c>
      <c r="F82" s="200">
        <v>8.0500000000000007</v>
      </c>
      <c r="G82" s="200">
        <v>9.68</v>
      </c>
    </row>
    <row r="83" spans="1:7" x14ac:dyDescent="0.35">
      <c r="A83" s="200" t="s">
        <v>6616</v>
      </c>
      <c r="B83" s="200" t="s">
        <v>6617</v>
      </c>
      <c r="C83" s="200" t="s">
        <v>6587</v>
      </c>
      <c r="D83" s="200">
        <v>2</v>
      </c>
      <c r="E83" s="200">
        <v>11</v>
      </c>
      <c r="F83" s="200">
        <v>8.0500000000000007</v>
      </c>
      <c r="G83" s="200">
        <v>9.68</v>
      </c>
    </row>
    <row r="84" spans="1:7" x14ac:dyDescent="0.35">
      <c r="A84" s="200" t="s">
        <v>12285</v>
      </c>
      <c r="B84" s="200" t="s">
        <v>12286</v>
      </c>
      <c r="C84" s="200" t="s">
        <v>6587</v>
      </c>
      <c r="D84" s="200">
        <v>2</v>
      </c>
      <c r="E84" s="200">
        <v>30</v>
      </c>
      <c r="F84" s="200">
        <v>8.0500000000000007</v>
      </c>
      <c r="G84" s="200">
        <v>9.68</v>
      </c>
    </row>
    <row r="85" spans="1:7" x14ac:dyDescent="0.35">
      <c r="A85" s="200" t="s">
        <v>12287</v>
      </c>
      <c r="B85" s="200" t="s">
        <v>12288</v>
      </c>
      <c r="C85" s="200" t="s">
        <v>6587</v>
      </c>
      <c r="D85" s="200">
        <v>1</v>
      </c>
      <c r="E85" s="200">
        <v>15</v>
      </c>
      <c r="F85" s="200">
        <v>8.0500000000000007</v>
      </c>
      <c r="G85" s="200">
        <v>9.68</v>
      </c>
    </row>
    <row r="86" spans="1:7" x14ac:dyDescent="0.35">
      <c r="A86" s="200" t="s">
        <v>12289</v>
      </c>
      <c r="B86" s="200" t="s">
        <v>12290</v>
      </c>
      <c r="C86" s="200" t="s">
        <v>6587</v>
      </c>
      <c r="D86" s="200">
        <v>2</v>
      </c>
      <c r="E86" s="200">
        <v>30</v>
      </c>
      <c r="F86" s="200">
        <v>8.0500000000000007</v>
      </c>
      <c r="G86" s="200">
        <v>9.68</v>
      </c>
    </row>
    <row r="87" spans="1:7" x14ac:dyDescent="0.35">
      <c r="A87" s="200" t="s">
        <v>12291</v>
      </c>
      <c r="B87" s="200" t="s">
        <v>12292</v>
      </c>
      <c r="C87" s="200" t="s">
        <v>6587</v>
      </c>
      <c r="D87" s="200">
        <v>1</v>
      </c>
      <c r="E87" s="200">
        <v>10</v>
      </c>
      <c r="F87" s="200">
        <v>8.0500000000000007</v>
      </c>
      <c r="G87" s="200">
        <v>9.68</v>
      </c>
    </row>
    <row r="88" spans="1:7" x14ac:dyDescent="0.35">
      <c r="A88" s="200" t="s">
        <v>12293</v>
      </c>
      <c r="B88" s="200" t="s">
        <v>12294</v>
      </c>
      <c r="C88" s="200" t="s">
        <v>6587</v>
      </c>
      <c r="D88" s="200">
        <v>2</v>
      </c>
      <c r="E88" s="200">
        <v>6</v>
      </c>
      <c r="F88" s="200">
        <v>8.0500000000000007</v>
      </c>
      <c r="G88" s="200">
        <v>9.68</v>
      </c>
    </row>
    <row r="89" spans="1:7" x14ac:dyDescent="0.35">
      <c r="A89" s="200" t="s">
        <v>12295</v>
      </c>
      <c r="B89" s="200" t="s">
        <v>12296</v>
      </c>
      <c r="C89" s="200" t="s">
        <v>6587</v>
      </c>
      <c r="D89" s="200">
        <v>1</v>
      </c>
      <c r="E89" s="200">
        <v>30</v>
      </c>
      <c r="F89" s="200">
        <v>8.0500000000000007</v>
      </c>
      <c r="G89" s="200">
        <v>9.68</v>
      </c>
    </row>
    <row r="90" spans="1:7" x14ac:dyDescent="0.35">
      <c r="A90" s="200" t="s">
        <v>12297</v>
      </c>
      <c r="B90" s="200" t="s">
        <v>12298</v>
      </c>
      <c r="C90" s="200" t="s">
        <v>6587</v>
      </c>
      <c r="D90" s="200">
        <v>1</v>
      </c>
      <c r="E90" s="200">
        <v>20</v>
      </c>
      <c r="F90" s="200">
        <v>8.0500000000000007</v>
      </c>
      <c r="G90" s="200">
        <v>9.68</v>
      </c>
    </row>
    <row r="91" spans="1:7" x14ac:dyDescent="0.35">
      <c r="A91" s="200" t="s">
        <v>12299</v>
      </c>
      <c r="B91" s="200" t="s">
        <v>12300</v>
      </c>
      <c r="C91" s="200" t="s">
        <v>6587</v>
      </c>
      <c r="D91" s="200">
        <v>1</v>
      </c>
      <c r="E91" s="200">
        <v>20</v>
      </c>
      <c r="F91" s="200">
        <v>8.0500000000000007</v>
      </c>
      <c r="G91" s="200">
        <v>9.68</v>
      </c>
    </row>
    <row r="92" spans="1:7" x14ac:dyDescent="0.35">
      <c r="A92" s="200" t="s">
        <v>12301</v>
      </c>
      <c r="B92" s="200" t="s">
        <v>12302</v>
      </c>
      <c r="C92" s="200" t="s">
        <v>6587</v>
      </c>
      <c r="D92" s="200">
        <v>1</v>
      </c>
      <c r="E92" s="200">
        <v>10</v>
      </c>
      <c r="F92" s="200">
        <v>8.0500000000000007</v>
      </c>
      <c r="G92" s="200">
        <v>9.68</v>
      </c>
    </row>
    <row r="93" spans="1:7" x14ac:dyDescent="0.35">
      <c r="A93" s="200" t="s">
        <v>12303</v>
      </c>
      <c r="B93" s="200" t="s">
        <v>12304</v>
      </c>
      <c r="C93" s="200" t="s">
        <v>6587</v>
      </c>
      <c r="D93" s="200">
        <v>1</v>
      </c>
      <c r="E93" s="200">
        <v>50</v>
      </c>
      <c r="F93" s="200">
        <v>8.0500000000000007</v>
      </c>
      <c r="G93" s="200">
        <v>9.68</v>
      </c>
    </row>
    <row r="94" spans="1:7" x14ac:dyDescent="0.35">
      <c r="A94" s="200" t="s">
        <v>6626</v>
      </c>
      <c r="B94" s="200" t="s">
        <v>6627</v>
      </c>
      <c r="C94" s="200" t="s">
        <v>6587</v>
      </c>
      <c r="D94" s="200">
        <v>2</v>
      </c>
      <c r="E94" s="200">
        <v>8</v>
      </c>
      <c r="F94" s="200">
        <v>8.0500000000000007</v>
      </c>
      <c r="G94" s="200">
        <v>9.68</v>
      </c>
    </row>
    <row r="95" spans="1:7" x14ac:dyDescent="0.35">
      <c r="A95" s="200" t="s">
        <v>6628</v>
      </c>
      <c r="B95" s="200" t="s">
        <v>6629</v>
      </c>
      <c r="C95" s="200" t="s">
        <v>6587</v>
      </c>
      <c r="D95" s="200">
        <v>1</v>
      </c>
      <c r="E95" s="200">
        <v>5</v>
      </c>
      <c r="F95" s="200">
        <v>8.0500000000000007</v>
      </c>
      <c r="G95" s="200">
        <v>9.68</v>
      </c>
    </row>
    <row r="96" spans="1:7" x14ac:dyDescent="0.35">
      <c r="A96" s="203" t="s">
        <v>7420</v>
      </c>
      <c r="B96" s="203" t="s">
        <v>12305</v>
      </c>
      <c r="C96" s="203" t="s">
        <v>7417</v>
      </c>
      <c r="D96" s="200">
        <v>1</v>
      </c>
      <c r="E96" s="200">
        <v>15</v>
      </c>
      <c r="F96" s="203">
        <v>7.79</v>
      </c>
      <c r="G96" s="203">
        <v>8.9</v>
      </c>
    </row>
    <row r="97" spans="1:7" x14ac:dyDescent="0.35">
      <c r="A97" s="203" t="s">
        <v>7492</v>
      </c>
      <c r="B97" s="203" t="s">
        <v>12306</v>
      </c>
      <c r="C97" s="203" t="s">
        <v>7417</v>
      </c>
      <c r="D97" s="200">
        <v>1</v>
      </c>
      <c r="E97" s="200">
        <v>40</v>
      </c>
      <c r="F97" s="203">
        <v>7.79</v>
      </c>
      <c r="G97" s="203">
        <v>8.9</v>
      </c>
    </row>
    <row r="98" spans="1:7" x14ac:dyDescent="0.35">
      <c r="A98" s="203" t="s">
        <v>7494</v>
      </c>
      <c r="B98" s="203" t="s">
        <v>12307</v>
      </c>
      <c r="C98" s="203" t="s">
        <v>7417</v>
      </c>
      <c r="D98" s="200">
        <v>2</v>
      </c>
      <c r="E98" s="200">
        <v>40</v>
      </c>
      <c r="F98" s="203">
        <v>7.79</v>
      </c>
      <c r="G98" s="203">
        <v>8.9</v>
      </c>
    </row>
    <row r="99" spans="1:7" x14ac:dyDescent="0.35">
      <c r="A99" s="203" t="s">
        <v>7496</v>
      </c>
      <c r="B99" s="203" t="s">
        <v>12308</v>
      </c>
      <c r="C99" s="203" t="s">
        <v>7417</v>
      </c>
      <c r="D99" s="200">
        <v>2</v>
      </c>
      <c r="E99" s="200">
        <v>30</v>
      </c>
      <c r="F99" s="203">
        <v>7.79</v>
      </c>
      <c r="G99" s="203">
        <v>8.9</v>
      </c>
    </row>
    <row r="100" spans="1:7" x14ac:dyDescent="0.35">
      <c r="A100" s="203" t="s">
        <v>7498</v>
      </c>
      <c r="B100" s="203" t="s">
        <v>7499</v>
      </c>
      <c r="C100" s="203" t="s">
        <v>7417</v>
      </c>
      <c r="D100" s="200">
        <v>2</v>
      </c>
      <c r="E100" s="200">
        <v>20</v>
      </c>
      <c r="F100" s="203">
        <v>7.79</v>
      </c>
      <c r="G100" s="203">
        <v>8.9</v>
      </c>
    </row>
    <row r="101" spans="1:7" x14ac:dyDescent="0.35">
      <c r="A101" s="203" t="s">
        <v>7616</v>
      </c>
      <c r="B101" s="203" t="s">
        <v>12309</v>
      </c>
      <c r="C101" s="203" t="s">
        <v>7417</v>
      </c>
      <c r="D101" s="200">
        <v>2</v>
      </c>
      <c r="E101" s="200">
        <v>10</v>
      </c>
      <c r="F101" s="203">
        <v>7.79</v>
      </c>
      <c r="G101" s="203">
        <v>8.9</v>
      </c>
    </row>
    <row r="102" spans="1:7" x14ac:dyDescent="0.35">
      <c r="A102" s="203" t="s">
        <v>7618</v>
      </c>
      <c r="B102" s="203" t="s">
        <v>12310</v>
      </c>
      <c r="C102" s="203" t="s">
        <v>7417</v>
      </c>
      <c r="D102" s="200">
        <v>2</v>
      </c>
      <c r="E102" s="200">
        <v>25</v>
      </c>
      <c r="F102" s="203">
        <v>7.79</v>
      </c>
      <c r="G102" s="203">
        <v>8.9</v>
      </c>
    </row>
    <row r="103" spans="1:7" x14ac:dyDescent="0.35">
      <c r="A103" s="203" t="s">
        <v>7620</v>
      </c>
      <c r="B103" s="203" t="s">
        <v>12311</v>
      </c>
      <c r="C103" s="203" t="s">
        <v>7417</v>
      </c>
      <c r="D103" s="200">
        <v>3</v>
      </c>
      <c r="E103" s="200">
        <v>50</v>
      </c>
      <c r="F103" s="203">
        <v>7.79</v>
      </c>
      <c r="G103" s="203">
        <v>8.9</v>
      </c>
    </row>
    <row r="104" spans="1:7" x14ac:dyDescent="0.35">
      <c r="A104" s="203" t="s">
        <v>7622</v>
      </c>
      <c r="B104" s="203" t="s">
        <v>7623</v>
      </c>
      <c r="C104" s="203" t="s">
        <v>7417</v>
      </c>
      <c r="D104" s="200">
        <v>3</v>
      </c>
      <c r="E104" s="200">
        <v>50</v>
      </c>
      <c r="F104" s="203">
        <v>7.79</v>
      </c>
      <c r="G104" s="203">
        <v>8.9</v>
      </c>
    </row>
    <row r="105" spans="1:7" x14ac:dyDescent="0.35">
      <c r="A105" s="203" t="s">
        <v>7626</v>
      </c>
      <c r="B105" s="203" t="s">
        <v>7627</v>
      </c>
      <c r="C105" s="203" t="s">
        <v>7417</v>
      </c>
      <c r="D105" s="200">
        <v>1</v>
      </c>
      <c r="E105" s="200">
        <v>26</v>
      </c>
      <c r="F105" s="203">
        <v>7.79</v>
      </c>
      <c r="G105" s="203">
        <v>8.9</v>
      </c>
    </row>
    <row r="106" spans="1:7" x14ac:dyDescent="0.35">
      <c r="A106" s="203" t="s">
        <v>7628</v>
      </c>
      <c r="B106" s="203" t="s">
        <v>7629</v>
      </c>
      <c r="C106" s="203" t="s">
        <v>7417</v>
      </c>
      <c r="D106" s="200">
        <v>1</v>
      </c>
      <c r="E106" s="200">
        <v>26</v>
      </c>
      <c r="F106" s="203">
        <v>7.79</v>
      </c>
      <c r="G106" s="203">
        <v>8.9</v>
      </c>
    </row>
    <row r="107" spans="1:7" x14ac:dyDescent="0.35">
      <c r="A107" s="203" t="s">
        <v>7630</v>
      </c>
      <c r="B107" s="203" t="s">
        <v>7631</v>
      </c>
      <c r="C107" s="203" t="s">
        <v>7417</v>
      </c>
      <c r="D107" s="200">
        <v>1</v>
      </c>
      <c r="E107" s="200">
        <v>40</v>
      </c>
      <c r="F107" s="203">
        <v>7.79</v>
      </c>
      <c r="G107" s="203">
        <v>8.9</v>
      </c>
    </row>
    <row r="108" spans="1:7" x14ac:dyDescent="0.35">
      <c r="A108" s="203" t="s">
        <v>7632</v>
      </c>
      <c r="B108" s="203" t="s">
        <v>7633</v>
      </c>
      <c r="C108" s="203" t="s">
        <v>7417</v>
      </c>
      <c r="D108" s="200">
        <v>1</v>
      </c>
      <c r="E108" s="200">
        <v>12</v>
      </c>
      <c r="F108" s="203">
        <v>7.79</v>
      </c>
      <c r="G108" s="203">
        <v>8.9</v>
      </c>
    </row>
    <row r="109" spans="1:7" x14ac:dyDescent="0.35">
      <c r="A109" s="203" t="s">
        <v>7634</v>
      </c>
      <c r="B109" s="203" t="s">
        <v>12312</v>
      </c>
      <c r="C109" s="203" t="s">
        <v>7417</v>
      </c>
      <c r="D109" s="200">
        <v>1</v>
      </c>
      <c r="E109" s="200">
        <v>40</v>
      </c>
      <c r="F109" s="203">
        <v>7.79</v>
      </c>
      <c r="G109" s="203">
        <v>8.9</v>
      </c>
    </row>
    <row r="110" spans="1:7" x14ac:dyDescent="0.35">
      <c r="A110" s="203" t="s">
        <v>7636</v>
      </c>
      <c r="B110" s="203" t="s">
        <v>7637</v>
      </c>
      <c r="C110" s="203" t="s">
        <v>7417</v>
      </c>
      <c r="D110" s="200">
        <v>2</v>
      </c>
      <c r="E110" s="200">
        <v>40</v>
      </c>
      <c r="F110" s="203">
        <v>7.79</v>
      </c>
      <c r="G110" s="203">
        <v>8.9</v>
      </c>
    </row>
    <row r="111" spans="1:7" x14ac:dyDescent="0.35">
      <c r="A111" s="203" t="s">
        <v>7638</v>
      </c>
      <c r="B111" s="203" t="s">
        <v>7639</v>
      </c>
      <c r="C111" s="203" t="s">
        <v>7417</v>
      </c>
      <c r="D111" s="200">
        <v>3</v>
      </c>
      <c r="E111" s="200">
        <v>40</v>
      </c>
      <c r="F111" s="203">
        <v>7.79</v>
      </c>
      <c r="G111" s="203">
        <v>8.9</v>
      </c>
    </row>
    <row r="112" spans="1:7" x14ac:dyDescent="0.35">
      <c r="A112" s="203" t="s">
        <v>7640</v>
      </c>
      <c r="B112" s="203" t="s">
        <v>7641</v>
      </c>
      <c r="C112" s="203" t="s">
        <v>7417</v>
      </c>
      <c r="D112" s="200">
        <v>1</v>
      </c>
      <c r="E112" s="200">
        <v>40</v>
      </c>
      <c r="F112" s="203">
        <v>7.79</v>
      </c>
      <c r="G112" s="203">
        <v>8.9</v>
      </c>
    </row>
    <row r="113" spans="1:7" x14ac:dyDescent="0.35">
      <c r="A113" s="203" t="s">
        <v>7642</v>
      </c>
      <c r="B113" s="203" t="s">
        <v>7643</v>
      </c>
      <c r="C113" s="203" t="s">
        <v>7417</v>
      </c>
      <c r="D113" s="200">
        <v>1</v>
      </c>
      <c r="E113" s="200">
        <v>40</v>
      </c>
      <c r="F113" s="203">
        <v>7.79</v>
      </c>
      <c r="G113" s="203">
        <v>8.9</v>
      </c>
    </row>
    <row r="114" spans="1:7" x14ac:dyDescent="0.35">
      <c r="A114" s="203" t="s">
        <v>7644</v>
      </c>
      <c r="B114" s="203" t="s">
        <v>7645</v>
      </c>
      <c r="C114" s="203" t="s">
        <v>7417</v>
      </c>
      <c r="D114" s="200">
        <v>1</v>
      </c>
      <c r="E114" s="200">
        <v>40</v>
      </c>
      <c r="F114" s="203">
        <v>7.79</v>
      </c>
      <c r="G114" s="203">
        <v>8.9</v>
      </c>
    </row>
    <row r="115" spans="1:7" x14ac:dyDescent="0.35">
      <c r="A115" s="203" t="s">
        <v>7646</v>
      </c>
      <c r="B115" s="203" t="s">
        <v>7647</v>
      </c>
      <c r="C115" s="203" t="s">
        <v>7417</v>
      </c>
      <c r="D115" s="200">
        <v>2</v>
      </c>
      <c r="E115" s="200">
        <v>40</v>
      </c>
      <c r="F115" s="203">
        <v>7.79</v>
      </c>
      <c r="G115" s="203">
        <v>8.9</v>
      </c>
    </row>
    <row r="116" spans="1:7" x14ac:dyDescent="0.35">
      <c r="A116" s="203" t="s">
        <v>7648</v>
      </c>
      <c r="B116" s="203" t="s">
        <v>7649</v>
      </c>
      <c r="C116" s="203" t="s">
        <v>7417</v>
      </c>
      <c r="D116" s="200">
        <v>3</v>
      </c>
      <c r="E116" s="200">
        <v>40</v>
      </c>
      <c r="F116" s="203">
        <v>7.79</v>
      </c>
      <c r="G116" s="203">
        <v>8.9</v>
      </c>
    </row>
    <row r="117" spans="1:7" x14ac:dyDescent="0.35">
      <c r="A117" s="203" t="s">
        <v>7650</v>
      </c>
      <c r="B117" s="203" t="s">
        <v>7651</v>
      </c>
      <c r="C117" s="203" t="s">
        <v>7417</v>
      </c>
      <c r="D117" s="200">
        <v>1</v>
      </c>
      <c r="E117" s="200">
        <v>40</v>
      </c>
      <c r="F117" s="203">
        <v>7.79</v>
      </c>
      <c r="G117" s="203">
        <v>8.9</v>
      </c>
    </row>
    <row r="118" spans="1:7" x14ac:dyDescent="0.35">
      <c r="A118" s="203" t="s">
        <v>7652</v>
      </c>
      <c r="B118" s="203" t="s">
        <v>7653</v>
      </c>
      <c r="C118" s="203" t="s">
        <v>7417</v>
      </c>
      <c r="D118" s="200">
        <v>2</v>
      </c>
      <c r="E118" s="200">
        <v>40</v>
      </c>
      <c r="F118" s="203">
        <v>7.79</v>
      </c>
      <c r="G118" s="203">
        <v>8.9</v>
      </c>
    </row>
    <row r="119" spans="1:7" x14ac:dyDescent="0.35">
      <c r="A119" s="203" t="s">
        <v>7654</v>
      </c>
      <c r="B119" s="203" t="s">
        <v>7653</v>
      </c>
      <c r="C119" s="203" t="s">
        <v>7417</v>
      </c>
      <c r="D119" s="200">
        <v>3</v>
      </c>
      <c r="E119" s="200">
        <v>40</v>
      </c>
      <c r="F119" s="203">
        <v>7.79</v>
      </c>
      <c r="G119" s="203">
        <v>8.9</v>
      </c>
    </row>
    <row r="120" spans="1:7" x14ac:dyDescent="0.35">
      <c r="A120" s="203" t="s">
        <v>7656</v>
      </c>
      <c r="B120" s="203" t="s">
        <v>7657</v>
      </c>
      <c r="C120" s="203" t="s">
        <v>7417</v>
      </c>
      <c r="D120" s="200">
        <v>1</v>
      </c>
      <c r="E120" s="200">
        <v>40</v>
      </c>
      <c r="F120" s="203">
        <v>7.79</v>
      </c>
      <c r="G120" s="203">
        <v>8.9</v>
      </c>
    </row>
    <row r="121" spans="1:7" x14ac:dyDescent="0.35">
      <c r="A121" s="203" t="s">
        <v>7658</v>
      </c>
      <c r="B121" s="203" t="s">
        <v>7659</v>
      </c>
      <c r="C121" s="203" t="s">
        <v>7417</v>
      </c>
      <c r="D121" s="200">
        <v>2</v>
      </c>
      <c r="E121" s="200">
        <v>40</v>
      </c>
      <c r="F121" s="203">
        <v>7.79</v>
      </c>
      <c r="G121" s="203">
        <v>8.9</v>
      </c>
    </row>
    <row r="122" spans="1:7" x14ac:dyDescent="0.35">
      <c r="A122" s="203" t="s">
        <v>7660</v>
      </c>
      <c r="B122" s="203" t="s">
        <v>7661</v>
      </c>
      <c r="C122" s="203" t="s">
        <v>7417</v>
      </c>
      <c r="D122" s="200">
        <v>3</v>
      </c>
      <c r="E122" s="200">
        <v>40</v>
      </c>
      <c r="F122" s="203">
        <v>7.79</v>
      </c>
      <c r="G122" s="203">
        <v>8.9</v>
      </c>
    </row>
    <row r="123" spans="1:7" x14ac:dyDescent="0.35">
      <c r="A123" s="203" t="s">
        <v>7662</v>
      </c>
      <c r="B123" s="203" t="s">
        <v>7663</v>
      </c>
      <c r="C123" s="203" t="s">
        <v>7417</v>
      </c>
      <c r="D123" s="200">
        <v>1</v>
      </c>
      <c r="E123" s="200">
        <v>40</v>
      </c>
      <c r="F123" s="203">
        <v>7.79</v>
      </c>
      <c r="G123" s="203">
        <v>8.9</v>
      </c>
    </row>
    <row r="124" spans="1:7" x14ac:dyDescent="0.35">
      <c r="A124" s="203" t="s">
        <v>7664</v>
      </c>
      <c r="B124" s="203" t="s">
        <v>7665</v>
      </c>
      <c r="C124" s="203" t="s">
        <v>7417</v>
      </c>
      <c r="D124" s="200">
        <v>2</v>
      </c>
      <c r="E124" s="200">
        <v>40</v>
      </c>
      <c r="F124" s="203">
        <v>7.79</v>
      </c>
      <c r="G124" s="203">
        <v>8.9</v>
      </c>
    </row>
    <row r="125" spans="1:7" x14ac:dyDescent="0.35">
      <c r="A125" s="203" t="s">
        <v>7666</v>
      </c>
      <c r="B125" s="203" t="s">
        <v>7667</v>
      </c>
      <c r="C125" s="203" t="s">
        <v>7417</v>
      </c>
      <c r="D125" s="200">
        <v>3</v>
      </c>
      <c r="E125" s="200">
        <v>40</v>
      </c>
      <c r="F125" s="203">
        <v>7.79</v>
      </c>
      <c r="G125" s="203">
        <v>8.9</v>
      </c>
    </row>
    <row r="126" spans="1:7" x14ac:dyDescent="0.35">
      <c r="A126" s="203" t="s">
        <v>7668</v>
      </c>
      <c r="B126" s="203" t="s">
        <v>7669</v>
      </c>
      <c r="C126" s="203" t="s">
        <v>7417</v>
      </c>
      <c r="D126" s="200">
        <v>1</v>
      </c>
      <c r="E126" s="200">
        <v>40</v>
      </c>
      <c r="F126" s="203">
        <v>7.79</v>
      </c>
      <c r="G126" s="203">
        <v>8.9</v>
      </c>
    </row>
    <row r="127" spans="1:7" x14ac:dyDescent="0.35">
      <c r="A127" s="203" t="s">
        <v>7670</v>
      </c>
      <c r="B127" s="203" t="s">
        <v>7671</v>
      </c>
      <c r="C127" s="203" t="s">
        <v>7417</v>
      </c>
      <c r="D127" s="200">
        <v>2</v>
      </c>
      <c r="E127" s="200">
        <v>40</v>
      </c>
      <c r="F127" s="203">
        <v>7.79</v>
      </c>
      <c r="G127" s="203">
        <v>8.9</v>
      </c>
    </row>
    <row r="128" spans="1:7" x14ac:dyDescent="0.35">
      <c r="A128" s="203" t="s">
        <v>7672</v>
      </c>
      <c r="B128" s="203" t="s">
        <v>7673</v>
      </c>
      <c r="C128" s="203" t="s">
        <v>7417</v>
      </c>
      <c r="D128" s="200">
        <v>2</v>
      </c>
      <c r="E128" s="200">
        <v>30</v>
      </c>
      <c r="F128" s="203">
        <v>7.79</v>
      </c>
      <c r="G128" s="203">
        <v>8.9</v>
      </c>
    </row>
    <row r="129" spans="1:7" x14ac:dyDescent="0.35">
      <c r="A129" s="203" t="s">
        <v>7680</v>
      </c>
      <c r="B129" s="203" t="s">
        <v>7681</v>
      </c>
      <c r="C129" s="203" t="s">
        <v>7417</v>
      </c>
      <c r="D129" s="200">
        <v>1</v>
      </c>
      <c r="E129" s="200">
        <v>10</v>
      </c>
      <c r="F129" s="203">
        <v>7.79</v>
      </c>
      <c r="G129" s="203">
        <v>8.9</v>
      </c>
    </row>
    <row r="130" spans="1:7" x14ac:dyDescent="0.35">
      <c r="A130" s="203" t="s">
        <v>7720</v>
      </c>
      <c r="B130" s="203" t="s">
        <v>7721</v>
      </c>
      <c r="C130" s="203" t="s">
        <v>7417</v>
      </c>
      <c r="D130" s="200">
        <v>2</v>
      </c>
      <c r="E130" s="200">
        <v>15</v>
      </c>
      <c r="F130" s="203">
        <v>7.79</v>
      </c>
      <c r="G130" s="203">
        <v>8.9</v>
      </c>
    </row>
    <row r="131" spans="1:7" x14ac:dyDescent="0.35">
      <c r="A131" s="203" t="s">
        <v>7722</v>
      </c>
      <c r="B131" s="203" t="s">
        <v>7723</v>
      </c>
      <c r="C131" s="203" t="s">
        <v>7417</v>
      </c>
      <c r="D131" s="200">
        <v>2</v>
      </c>
      <c r="E131" s="200">
        <v>20</v>
      </c>
      <c r="F131" s="203">
        <v>7.79</v>
      </c>
      <c r="G131" s="203">
        <v>8.9</v>
      </c>
    </row>
    <row r="132" spans="1:7" x14ac:dyDescent="0.35">
      <c r="A132" s="203" t="s">
        <v>7724</v>
      </c>
      <c r="B132" s="203" t="s">
        <v>7725</v>
      </c>
      <c r="C132" s="203" t="s">
        <v>7417</v>
      </c>
      <c r="D132" s="200">
        <v>1</v>
      </c>
      <c r="E132" s="200">
        <v>10</v>
      </c>
      <c r="F132" s="203">
        <v>7.79</v>
      </c>
      <c r="G132" s="203">
        <v>8.9</v>
      </c>
    </row>
    <row r="133" spans="1:7" x14ac:dyDescent="0.35">
      <c r="A133" s="203" t="s">
        <v>7726</v>
      </c>
      <c r="B133" s="203" t="s">
        <v>7727</v>
      </c>
      <c r="C133" s="203" t="s">
        <v>7417</v>
      </c>
      <c r="D133" s="200">
        <v>2</v>
      </c>
      <c r="E133" s="200">
        <v>30</v>
      </c>
      <c r="F133" s="203">
        <v>7.79</v>
      </c>
      <c r="G133" s="203">
        <v>8.9</v>
      </c>
    </row>
    <row r="134" spans="1:7" x14ac:dyDescent="0.35">
      <c r="A134" s="203" t="s">
        <v>7728</v>
      </c>
      <c r="B134" s="203" t="s">
        <v>7729</v>
      </c>
      <c r="C134" s="203" t="s">
        <v>7417</v>
      </c>
      <c r="D134" s="200">
        <v>1</v>
      </c>
      <c r="E134" s="200">
        <v>20</v>
      </c>
      <c r="F134" s="203">
        <v>7.79</v>
      </c>
      <c r="G134" s="203">
        <v>8.9</v>
      </c>
    </row>
    <row r="135" spans="1:7" x14ac:dyDescent="0.35">
      <c r="A135" s="203" t="s">
        <v>7730</v>
      </c>
      <c r="B135" s="203" t="s">
        <v>7731</v>
      </c>
      <c r="C135" s="203" t="s">
        <v>7417</v>
      </c>
      <c r="D135" s="200">
        <v>1</v>
      </c>
      <c r="E135" s="200">
        <v>15</v>
      </c>
      <c r="F135" s="203">
        <v>7.79</v>
      </c>
      <c r="G135" s="203">
        <v>8.9</v>
      </c>
    </row>
    <row r="136" spans="1:7" x14ac:dyDescent="0.35">
      <c r="A136" s="203" t="s">
        <v>7732</v>
      </c>
      <c r="B136" s="203" t="s">
        <v>7733</v>
      </c>
      <c r="C136" s="203" t="s">
        <v>7417</v>
      </c>
      <c r="D136" s="200">
        <v>1</v>
      </c>
      <c r="E136" s="200">
        <v>36</v>
      </c>
      <c r="F136" s="203">
        <v>7.79</v>
      </c>
      <c r="G136" s="203">
        <v>8.9</v>
      </c>
    </row>
    <row r="137" spans="1:7" x14ac:dyDescent="0.35">
      <c r="A137" s="203" t="s">
        <v>7734</v>
      </c>
      <c r="B137" s="203" t="s">
        <v>7735</v>
      </c>
      <c r="C137" s="203" t="s">
        <v>7417</v>
      </c>
      <c r="D137" s="200">
        <v>1</v>
      </c>
      <c r="E137" s="200">
        <v>35</v>
      </c>
      <c r="F137" s="203">
        <v>7.79</v>
      </c>
      <c r="G137" s="203">
        <v>8.9</v>
      </c>
    </row>
    <row r="138" spans="1:7" x14ac:dyDescent="0.35">
      <c r="A138" s="203" t="s">
        <v>7738</v>
      </c>
      <c r="B138" s="203" t="s">
        <v>7739</v>
      </c>
      <c r="C138" s="203" t="s">
        <v>7417</v>
      </c>
      <c r="D138" s="200">
        <v>1</v>
      </c>
      <c r="E138" s="200">
        <v>10</v>
      </c>
      <c r="F138" s="203">
        <v>7.79</v>
      </c>
      <c r="G138" s="203">
        <v>8.9</v>
      </c>
    </row>
    <row r="139" spans="1:7" x14ac:dyDescent="0.35">
      <c r="A139" s="203" t="s">
        <v>7740</v>
      </c>
      <c r="B139" s="203" t="s">
        <v>7741</v>
      </c>
      <c r="C139" s="203" t="s">
        <v>7417</v>
      </c>
      <c r="D139" s="200">
        <v>3</v>
      </c>
      <c r="E139" s="200">
        <v>25</v>
      </c>
      <c r="F139" s="203">
        <v>7.79</v>
      </c>
      <c r="G139" s="203">
        <v>8.9</v>
      </c>
    </row>
    <row r="140" spans="1:7" x14ac:dyDescent="0.35">
      <c r="A140" s="203" t="s">
        <v>7744</v>
      </c>
      <c r="B140" s="203" t="s">
        <v>7745</v>
      </c>
      <c r="C140" s="203" t="s">
        <v>7417</v>
      </c>
      <c r="D140" s="200">
        <v>1</v>
      </c>
      <c r="E140" s="200">
        <v>30</v>
      </c>
      <c r="F140" s="203">
        <v>7.79</v>
      </c>
      <c r="G140" s="203">
        <v>8.9</v>
      </c>
    </row>
    <row r="141" spans="1:7" x14ac:dyDescent="0.35">
      <c r="A141" s="203" t="s">
        <v>7748</v>
      </c>
      <c r="B141" s="203" t="s">
        <v>7749</v>
      </c>
      <c r="C141" s="203" t="s">
        <v>7417</v>
      </c>
      <c r="D141" s="200">
        <v>1</v>
      </c>
      <c r="E141" s="200">
        <v>10</v>
      </c>
      <c r="F141" s="203">
        <v>7.79</v>
      </c>
      <c r="G141" s="203">
        <v>8.9</v>
      </c>
    </row>
    <row r="142" spans="1:7" x14ac:dyDescent="0.35">
      <c r="A142" s="203" t="s">
        <v>7832</v>
      </c>
      <c r="B142" s="203" t="s">
        <v>12313</v>
      </c>
      <c r="C142" s="203" t="s">
        <v>7417</v>
      </c>
      <c r="D142" s="200">
        <v>1</v>
      </c>
      <c r="E142" s="200">
        <v>30</v>
      </c>
      <c r="F142" s="203">
        <v>7.79</v>
      </c>
      <c r="G142" s="203">
        <v>8.9</v>
      </c>
    </row>
    <row r="143" spans="1:7" x14ac:dyDescent="0.35">
      <c r="A143" s="203" t="s">
        <v>7883</v>
      </c>
      <c r="B143" s="203" t="s">
        <v>7884</v>
      </c>
      <c r="C143" s="203" t="s">
        <v>7417</v>
      </c>
      <c r="D143" s="200">
        <v>1</v>
      </c>
      <c r="E143" s="200">
        <v>60</v>
      </c>
      <c r="F143" s="203">
        <v>7.79</v>
      </c>
      <c r="G143" s="203">
        <v>8.9</v>
      </c>
    </row>
    <row r="144" spans="1:7" x14ac:dyDescent="0.35">
      <c r="A144" s="467"/>
      <c r="B144" s="467"/>
      <c r="C144" s="467"/>
      <c r="D144" s="467"/>
      <c r="E144" s="467"/>
      <c r="F144" s="467"/>
      <c r="G144" s="467"/>
    </row>
    <row r="145" spans="1:7" x14ac:dyDescent="0.35">
      <c r="A145" s="199"/>
      <c r="B145" s="199"/>
      <c r="C145" s="199"/>
      <c r="D145" s="199"/>
      <c r="E145" s="199"/>
      <c r="F145" s="199"/>
      <c r="G145" s="199"/>
    </row>
    <row r="146" spans="1:7" x14ac:dyDescent="0.35">
      <c r="A146" s="199"/>
      <c r="B146" s="199"/>
      <c r="C146" s="199"/>
      <c r="D146" s="199"/>
      <c r="E146" s="199"/>
      <c r="F146" s="199"/>
      <c r="G146" s="199"/>
    </row>
    <row r="147" spans="1:7" x14ac:dyDescent="0.35">
      <c r="A147" s="199"/>
      <c r="B147" s="199"/>
      <c r="C147" s="199"/>
      <c r="D147" s="199"/>
      <c r="E147" s="199"/>
      <c r="F147" s="199"/>
      <c r="G147" s="199"/>
    </row>
    <row r="148" spans="1:7" x14ac:dyDescent="0.35">
      <c r="A148" s="199"/>
      <c r="B148" s="199"/>
      <c r="C148" s="199"/>
      <c r="D148" s="199"/>
      <c r="E148" s="199"/>
      <c r="F148" s="199"/>
      <c r="G148" s="199"/>
    </row>
    <row r="149" spans="1:7" x14ac:dyDescent="0.35">
      <c r="A149" s="199"/>
      <c r="B149" s="199"/>
      <c r="C149" s="199"/>
      <c r="D149" s="199"/>
      <c r="E149" s="199"/>
      <c r="F149" s="199"/>
      <c r="G149" s="199"/>
    </row>
    <row r="150" spans="1:7" x14ac:dyDescent="0.35">
      <c r="A150" s="199"/>
      <c r="B150" s="199"/>
      <c r="C150" s="199"/>
      <c r="D150" s="199"/>
      <c r="E150" s="199"/>
      <c r="F150" s="199"/>
      <c r="G150" s="199"/>
    </row>
    <row r="151" spans="1:7" x14ac:dyDescent="0.35">
      <c r="A151" s="199"/>
      <c r="B151" s="199"/>
      <c r="C151" s="199"/>
      <c r="D151" s="199"/>
      <c r="E151" s="199"/>
      <c r="F151" s="199"/>
      <c r="G151" s="199"/>
    </row>
    <row r="152" spans="1:7" x14ac:dyDescent="0.35">
      <c r="A152" s="199"/>
      <c r="B152" s="199"/>
      <c r="C152" s="199"/>
      <c r="D152" s="199"/>
      <c r="E152" s="199"/>
      <c r="F152" s="199"/>
      <c r="G152" s="199"/>
    </row>
    <row r="153" spans="1:7" x14ac:dyDescent="0.35">
      <c r="A153" s="199"/>
      <c r="B153" s="199"/>
      <c r="C153" s="199"/>
      <c r="D153" s="199"/>
      <c r="E153" s="199"/>
      <c r="F153" s="199"/>
      <c r="G153" s="199"/>
    </row>
    <row r="154" spans="1:7" x14ac:dyDescent="0.35">
      <c r="A154" s="199"/>
      <c r="B154" s="199"/>
      <c r="C154" s="199"/>
      <c r="D154" s="199"/>
      <c r="E154" s="199"/>
      <c r="F154" s="199"/>
      <c r="G154" s="199"/>
    </row>
    <row r="155" spans="1:7" x14ac:dyDescent="0.35">
      <c r="A155" s="199"/>
      <c r="B155" s="199"/>
      <c r="C155" s="199"/>
      <c r="D155" s="199"/>
      <c r="E155" s="199"/>
      <c r="F155" s="199"/>
      <c r="G155" s="199"/>
    </row>
    <row r="156" spans="1:7" x14ac:dyDescent="0.35">
      <c r="A156" s="199"/>
      <c r="B156" s="199"/>
      <c r="C156" s="199"/>
      <c r="D156" s="199"/>
      <c r="E156" s="199"/>
      <c r="F156" s="199"/>
      <c r="G156" s="199"/>
    </row>
    <row r="157" spans="1:7" x14ac:dyDescent="0.35">
      <c r="A157" s="199"/>
      <c r="B157" s="199"/>
      <c r="C157" s="199"/>
      <c r="D157" s="199"/>
      <c r="E157" s="199"/>
      <c r="F157" s="199"/>
      <c r="G157" s="199"/>
    </row>
    <row r="158" spans="1:7" x14ac:dyDescent="0.35">
      <c r="A158" s="199"/>
      <c r="B158" s="199"/>
      <c r="C158" s="199"/>
      <c r="D158" s="199"/>
      <c r="E158" s="199"/>
      <c r="F158" s="199"/>
      <c r="G158" s="199"/>
    </row>
    <row r="159" spans="1:7" x14ac:dyDescent="0.35">
      <c r="A159" s="199"/>
      <c r="B159" s="199"/>
      <c r="C159" s="199"/>
      <c r="D159" s="199"/>
      <c r="E159" s="199"/>
      <c r="F159" s="199"/>
      <c r="G159" s="199"/>
    </row>
    <row r="160" spans="1:7" x14ac:dyDescent="0.35">
      <c r="A160" s="199"/>
      <c r="B160" s="199"/>
      <c r="C160" s="199"/>
      <c r="D160" s="199"/>
      <c r="E160" s="199"/>
      <c r="F160" s="199"/>
      <c r="G160" s="199"/>
    </row>
    <row r="161" spans="1:7" x14ac:dyDescent="0.35">
      <c r="A161" s="199"/>
      <c r="B161" s="199"/>
      <c r="C161" s="199"/>
      <c r="D161" s="199"/>
      <c r="E161" s="199"/>
      <c r="F161" s="199"/>
      <c r="G161" s="199"/>
    </row>
    <row r="162" spans="1:7" x14ac:dyDescent="0.35">
      <c r="A162" s="199"/>
      <c r="B162" s="199"/>
      <c r="C162" s="199"/>
      <c r="D162" s="199"/>
      <c r="E162" s="199"/>
      <c r="F162" s="199"/>
      <c r="G162" s="199"/>
    </row>
    <row r="163" spans="1:7" x14ac:dyDescent="0.35">
      <c r="A163" s="199"/>
      <c r="B163" s="199"/>
      <c r="C163" s="199"/>
      <c r="D163" s="199"/>
      <c r="E163" s="199"/>
      <c r="F163" s="199"/>
      <c r="G163" s="199"/>
    </row>
    <row r="164" spans="1:7" x14ac:dyDescent="0.35">
      <c r="A164" s="199"/>
      <c r="B164" s="199"/>
      <c r="C164" s="199"/>
      <c r="D164" s="199"/>
      <c r="E164" s="199"/>
      <c r="F164" s="199"/>
      <c r="G164" s="199"/>
    </row>
    <row r="165" spans="1:7" x14ac:dyDescent="0.35">
      <c r="A165" s="199"/>
      <c r="B165" s="199"/>
      <c r="C165" s="199"/>
      <c r="D165" s="199"/>
      <c r="E165" s="199"/>
      <c r="F165" s="199"/>
      <c r="G165" s="199"/>
    </row>
    <row r="166" spans="1:7" x14ac:dyDescent="0.35">
      <c r="A166" s="199"/>
      <c r="B166" s="199"/>
      <c r="C166" s="199"/>
      <c r="D166" s="199"/>
      <c r="E166" s="199"/>
      <c r="F166" s="199"/>
      <c r="G166" s="199"/>
    </row>
    <row r="167" spans="1:7" x14ac:dyDescent="0.35">
      <c r="A167" s="199"/>
      <c r="B167" s="199"/>
      <c r="C167" s="199"/>
      <c r="D167" s="199"/>
      <c r="E167" s="199"/>
      <c r="F167" s="199"/>
      <c r="G167" s="199"/>
    </row>
    <row r="168" spans="1:7" x14ac:dyDescent="0.35">
      <c r="A168" s="199"/>
      <c r="B168" s="199"/>
      <c r="C168" s="199"/>
      <c r="D168" s="199"/>
      <c r="E168" s="199"/>
      <c r="F168" s="199"/>
      <c r="G168" s="199"/>
    </row>
    <row r="169" spans="1:7" x14ac:dyDescent="0.35">
      <c r="A169" s="199"/>
      <c r="B169" s="199"/>
      <c r="C169" s="199"/>
      <c r="D169" s="199"/>
      <c r="E169" s="199"/>
      <c r="F169" s="199"/>
      <c r="G169" s="199"/>
    </row>
    <row r="170" spans="1:7" x14ac:dyDescent="0.35">
      <c r="A170" s="199"/>
      <c r="B170" s="199"/>
      <c r="C170" s="199"/>
      <c r="D170" s="199"/>
      <c r="E170" s="199"/>
      <c r="F170" s="199"/>
      <c r="G170" s="199"/>
    </row>
    <row r="171" spans="1:7" x14ac:dyDescent="0.35">
      <c r="A171" s="199"/>
      <c r="B171" s="199"/>
      <c r="C171" s="199"/>
      <c r="D171" s="199"/>
      <c r="E171" s="199"/>
      <c r="F171" s="199"/>
      <c r="G171" s="199"/>
    </row>
    <row r="172" spans="1:7" x14ac:dyDescent="0.35">
      <c r="A172" s="199"/>
      <c r="B172" s="199"/>
      <c r="C172" s="199"/>
      <c r="D172" s="199"/>
      <c r="E172" s="199"/>
      <c r="F172" s="199"/>
      <c r="G172" s="199"/>
    </row>
    <row r="173" spans="1:7" x14ac:dyDescent="0.35">
      <c r="A173" s="199"/>
      <c r="B173" s="199"/>
      <c r="C173" s="199"/>
      <c r="D173" s="199"/>
      <c r="E173" s="199"/>
      <c r="F173" s="199"/>
      <c r="G173" s="199"/>
    </row>
    <row r="174" spans="1:7" x14ac:dyDescent="0.35">
      <c r="A174" s="199"/>
      <c r="B174" s="199"/>
      <c r="C174" s="199"/>
      <c r="D174" s="199"/>
      <c r="E174" s="199"/>
      <c r="F174" s="199"/>
      <c r="G174" s="199"/>
    </row>
    <row r="175" spans="1:7" x14ac:dyDescent="0.35">
      <c r="A175" s="199"/>
      <c r="B175" s="199"/>
      <c r="C175" s="199"/>
      <c r="D175" s="199"/>
      <c r="E175" s="199"/>
      <c r="F175" s="199"/>
      <c r="G175" s="199"/>
    </row>
    <row r="176" spans="1:7" x14ac:dyDescent="0.35">
      <c r="A176" s="199"/>
      <c r="B176" s="199"/>
      <c r="C176" s="199"/>
      <c r="D176" s="199"/>
      <c r="E176" s="199"/>
      <c r="F176" s="199"/>
      <c r="G176" s="199"/>
    </row>
    <row r="177" spans="1:7" x14ac:dyDescent="0.35">
      <c r="A177" s="199"/>
      <c r="B177" s="199"/>
      <c r="C177" s="199"/>
      <c r="D177" s="199"/>
      <c r="E177" s="199"/>
      <c r="F177" s="199"/>
      <c r="G177" s="199"/>
    </row>
    <row r="178" spans="1:7" x14ac:dyDescent="0.35">
      <c r="A178" s="199"/>
      <c r="B178" s="199"/>
      <c r="C178" s="199"/>
      <c r="D178" s="199"/>
      <c r="E178" s="199"/>
      <c r="F178" s="199"/>
      <c r="G178" s="199"/>
    </row>
    <row r="179" spans="1:7" x14ac:dyDescent="0.35">
      <c r="A179" s="199"/>
      <c r="B179" s="199"/>
      <c r="C179" s="199"/>
      <c r="D179" s="199"/>
      <c r="E179" s="199"/>
      <c r="F179" s="199"/>
      <c r="G179" s="199"/>
    </row>
    <row r="180" spans="1:7" x14ac:dyDescent="0.35">
      <c r="A180" s="199"/>
      <c r="B180" s="199"/>
      <c r="C180" s="199"/>
      <c r="D180" s="199"/>
      <c r="E180" s="199"/>
      <c r="F180" s="199"/>
      <c r="G180" s="199"/>
    </row>
    <row r="181" spans="1:7" x14ac:dyDescent="0.35">
      <c r="A181" s="199"/>
      <c r="B181" s="199"/>
      <c r="C181" s="199"/>
      <c r="D181" s="199"/>
      <c r="E181" s="199"/>
      <c r="F181" s="199"/>
      <c r="G181" s="199"/>
    </row>
    <row r="182" spans="1:7" x14ac:dyDescent="0.35">
      <c r="A182" s="199"/>
      <c r="B182" s="199"/>
      <c r="C182" s="199"/>
      <c r="D182" s="199"/>
      <c r="E182" s="199"/>
      <c r="F182" s="199"/>
      <c r="G182" s="199"/>
    </row>
    <row r="183" spans="1:7" x14ac:dyDescent="0.35">
      <c r="A183" s="199"/>
      <c r="B183" s="199"/>
      <c r="C183" s="199"/>
      <c r="D183" s="199"/>
      <c r="E183" s="199"/>
      <c r="F183" s="199"/>
      <c r="G183" s="199"/>
    </row>
    <row r="184" spans="1:7" x14ac:dyDescent="0.35">
      <c r="A184" s="199"/>
      <c r="B184" s="199"/>
      <c r="C184" s="199"/>
      <c r="D184" s="199"/>
      <c r="E184" s="199"/>
      <c r="F184" s="199"/>
      <c r="G184" s="199"/>
    </row>
    <row r="185" spans="1:7" x14ac:dyDescent="0.35">
      <c r="A185" s="199"/>
      <c r="B185" s="199"/>
      <c r="C185" s="199"/>
      <c r="D185" s="199"/>
      <c r="E185" s="199"/>
      <c r="F185" s="199"/>
      <c r="G185" s="199"/>
    </row>
    <row r="186" spans="1:7" x14ac:dyDescent="0.35">
      <c r="A186" s="199"/>
      <c r="B186" s="199"/>
      <c r="C186" s="199"/>
      <c r="D186" s="199"/>
      <c r="E186" s="199"/>
      <c r="F186" s="199"/>
      <c r="G186" s="199"/>
    </row>
    <row r="187" spans="1:7" x14ac:dyDescent="0.35">
      <c r="A187" s="199"/>
      <c r="B187" s="199"/>
      <c r="C187" s="199"/>
      <c r="D187" s="199"/>
      <c r="E187" s="199"/>
      <c r="F187" s="199"/>
      <c r="G187" s="199"/>
    </row>
    <row r="188" spans="1:7" x14ac:dyDescent="0.35">
      <c r="A188" s="199"/>
      <c r="B188" s="199"/>
      <c r="C188" s="199"/>
      <c r="D188" s="199"/>
      <c r="E188" s="199"/>
      <c r="F188" s="199"/>
      <c r="G188" s="199"/>
    </row>
    <row r="189" spans="1:7" x14ac:dyDescent="0.35">
      <c r="A189" s="199"/>
      <c r="B189" s="199"/>
      <c r="C189" s="199"/>
      <c r="D189" s="199"/>
      <c r="E189" s="199"/>
      <c r="F189" s="199"/>
      <c r="G189" s="199"/>
    </row>
    <row r="190" spans="1:7" x14ac:dyDescent="0.35">
      <c r="A190" s="199"/>
      <c r="B190" s="199"/>
      <c r="C190" s="199"/>
      <c r="D190" s="199"/>
      <c r="E190" s="199"/>
      <c r="F190" s="199"/>
      <c r="G190" s="199"/>
    </row>
    <row r="191" spans="1:7" x14ac:dyDescent="0.35">
      <c r="A191" s="199"/>
      <c r="B191" s="199"/>
      <c r="C191" s="199"/>
      <c r="D191" s="199"/>
      <c r="E191" s="199"/>
      <c r="F191" s="199"/>
      <c r="G191" s="199"/>
    </row>
    <row r="192" spans="1:7" x14ac:dyDescent="0.35">
      <c r="A192" s="199"/>
      <c r="B192" s="199"/>
      <c r="C192" s="199"/>
      <c r="D192" s="199"/>
      <c r="E192" s="199"/>
      <c r="F192" s="199"/>
      <c r="G192" s="199"/>
    </row>
    <row r="193" spans="1:7" x14ac:dyDescent="0.35">
      <c r="A193" s="199"/>
      <c r="B193" s="199"/>
      <c r="C193" s="199"/>
      <c r="D193" s="199"/>
      <c r="E193" s="199"/>
      <c r="F193" s="199"/>
      <c r="G193" s="199"/>
    </row>
    <row r="194" spans="1:7" x14ac:dyDescent="0.35">
      <c r="A194" s="199"/>
      <c r="B194" s="199"/>
      <c r="C194" s="199"/>
      <c r="D194" s="199"/>
      <c r="E194" s="199"/>
      <c r="F194" s="199"/>
      <c r="G194" s="199"/>
    </row>
    <row r="195" spans="1:7" x14ac:dyDescent="0.35">
      <c r="A195" s="199"/>
      <c r="B195" s="199"/>
      <c r="C195" s="199"/>
      <c r="D195" s="199"/>
      <c r="E195" s="199"/>
      <c r="F195" s="199"/>
      <c r="G195" s="199"/>
    </row>
    <row r="196" spans="1:7" x14ac:dyDescent="0.35">
      <c r="A196" s="199"/>
      <c r="B196" s="199"/>
      <c r="C196" s="199"/>
      <c r="D196" s="199"/>
      <c r="E196" s="199"/>
      <c r="F196" s="199"/>
      <c r="G196" s="199"/>
    </row>
    <row r="197" spans="1:7" x14ac:dyDescent="0.35">
      <c r="A197" s="199"/>
      <c r="B197" s="199"/>
      <c r="C197" s="199"/>
      <c r="D197" s="199"/>
      <c r="E197" s="199"/>
      <c r="F197" s="199"/>
      <c r="G197" s="199"/>
    </row>
    <row r="198" spans="1:7" x14ac:dyDescent="0.35">
      <c r="A198" s="199"/>
      <c r="B198" s="199"/>
      <c r="C198" s="199"/>
      <c r="D198" s="199"/>
      <c r="E198" s="199"/>
      <c r="F198" s="199"/>
      <c r="G198" s="199"/>
    </row>
    <row r="199" spans="1:7" x14ac:dyDescent="0.35">
      <c r="A199" s="199"/>
      <c r="B199" s="199"/>
      <c r="C199" s="199"/>
      <c r="D199" s="199"/>
      <c r="E199" s="199"/>
      <c r="F199" s="199"/>
      <c r="G199" s="199"/>
    </row>
    <row r="200" spans="1:7" x14ac:dyDescent="0.35">
      <c r="A200" s="199"/>
      <c r="B200" s="199"/>
      <c r="C200" s="199"/>
      <c r="D200" s="199"/>
      <c r="E200" s="199"/>
      <c r="F200" s="199"/>
      <c r="G200" s="199"/>
    </row>
    <row r="201" spans="1:7" x14ac:dyDescent="0.35">
      <c r="A201" s="199"/>
      <c r="B201" s="199"/>
      <c r="C201" s="199"/>
      <c r="D201" s="199"/>
      <c r="E201" s="199"/>
      <c r="F201" s="199"/>
      <c r="G201" s="199"/>
    </row>
    <row r="202" spans="1:7" x14ac:dyDescent="0.35">
      <c r="A202" s="199"/>
      <c r="B202" s="199"/>
      <c r="C202" s="199"/>
      <c r="D202" s="199"/>
      <c r="E202" s="199"/>
      <c r="F202" s="199"/>
      <c r="G202" s="199"/>
    </row>
    <row r="203" spans="1:7" x14ac:dyDescent="0.35">
      <c r="A203" s="199"/>
      <c r="B203" s="199"/>
      <c r="C203" s="199"/>
      <c r="D203" s="199"/>
      <c r="E203" s="199"/>
      <c r="F203" s="199"/>
      <c r="G203" s="199"/>
    </row>
    <row r="204" spans="1:7" x14ac:dyDescent="0.35">
      <c r="A204" s="199"/>
      <c r="B204" s="199"/>
      <c r="C204" s="199"/>
      <c r="D204" s="199"/>
      <c r="E204" s="199"/>
      <c r="F204" s="199"/>
      <c r="G204" s="199"/>
    </row>
    <row r="205" spans="1:7" x14ac:dyDescent="0.35">
      <c r="A205" s="199"/>
      <c r="B205" s="199"/>
      <c r="C205" s="199"/>
      <c r="D205" s="199"/>
      <c r="E205" s="199"/>
      <c r="F205" s="199"/>
      <c r="G205" s="199"/>
    </row>
    <row r="206" spans="1:7" x14ac:dyDescent="0.35">
      <c r="A206" s="199"/>
      <c r="B206" s="199"/>
      <c r="C206" s="199"/>
      <c r="D206" s="199"/>
      <c r="E206" s="199"/>
      <c r="F206" s="199"/>
      <c r="G206" s="199"/>
    </row>
    <row r="207" spans="1:7" x14ac:dyDescent="0.35">
      <c r="A207" s="199"/>
      <c r="B207" s="199"/>
      <c r="C207" s="199"/>
      <c r="D207" s="199"/>
      <c r="E207" s="199"/>
      <c r="F207" s="199"/>
      <c r="G207" s="199"/>
    </row>
    <row r="208" spans="1:7" x14ac:dyDescent="0.35">
      <c r="A208" s="199"/>
      <c r="B208" s="199"/>
      <c r="C208" s="199"/>
      <c r="D208" s="199"/>
      <c r="E208" s="199"/>
      <c r="F208" s="199"/>
      <c r="G208" s="199"/>
    </row>
    <row r="209" spans="1:7" x14ac:dyDescent="0.35">
      <c r="A209" s="199"/>
      <c r="B209" s="199"/>
      <c r="C209" s="199"/>
      <c r="D209" s="199"/>
      <c r="E209" s="199"/>
      <c r="F209" s="199"/>
      <c r="G209" s="199"/>
    </row>
    <row r="210" spans="1:7" x14ac:dyDescent="0.35">
      <c r="A210" s="199"/>
      <c r="B210" s="199"/>
      <c r="C210" s="199"/>
      <c r="D210" s="199"/>
      <c r="E210" s="199"/>
      <c r="F210" s="199"/>
      <c r="G210" s="199"/>
    </row>
    <row r="211" spans="1:7" x14ac:dyDescent="0.35">
      <c r="A211" s="199"/>
      <c r="B211" s="199"/>
      <c r="C211" s="199"/>
      <c r="D211" s="199"/>
      <c r="E211" s="199"/>
      <c r="F211" s="199"/>
      <c r="G211" s="199"/>
    </row>
    <row r="212" spans="1:7" x14ac:dyDescent="0.35">
      <c r="A212" s="199"/>
      <c r="B212" s="199"/>
      <c r="C212" s="199"/>
      <c r="D212" s="199"/>
      <c r="E212" s="199"/>
      <c r="F212" s="199"/>
      <c r="G212" s="199"/>
    </row>
    <row r="213" spans="1:7" x14ac:dyDescent="0.35">
      <c r="A213" s="199"/>
      <c r="B213" s="199"/>
      <c r="C213" s="199"/>
      <c r="D213" s="199"/>
      <c r="E213" s="199"/>
      <c r="F213" s="199"/>
      <c r="G213" s="199"/>
    </row>
    <row r="214" spans="1:7" x14ac:dyDescent="0.35">
      <c r="A214" s="199"/>
      <c r="B214" s="199"/>
      <c r="C214" s="199"/>
      <c r="D214" s="199"/>
      <c r="E214" s="199"/>
      <c r="F214" s="199"/>
      <c r="G214" s="199"/>
    </row>
    <row r="215" spans="1:7" x14ac:dyDescent="0.35">
      <c r="A215" s="199"/>
      <c r="B215" s="199"/>
      <c r="C215" s="199"/>
      <c r="D215" s="199"/>
      <c r="E215" s="199"/>
      <c r="F215" s="199"/>
      <c r="G215" s="199"/>
    </row>
    <row r="216" spans="1:7" x14ac:dyDescent="0.35">
      <c r="A216" s="199"/>
      <c r="B216" s="199"/>
      <c r="C216" s="199"/>
      <c r="D216" s="199"/>
      <c r="E216" s="199"/>
      <c r="F216" s="199"/>
      <c r="G216" s="199"/>
    </row>
    <row r="217" spans="1:7" x14ac:dyDescent="0.35">
      <c r="A217" s="199"/>
      <c r="B217" s="199"/>
      <c r="C217" s="199"/>
      <c r="D217" s="199"/>
      <c r="E217" s="199"/>
      <c r="F217" s="199"/>
      <c r="G217" s="199"/>
    </row>
    <row r="218" spans="1:7" x14ac:dyDescent="0.35">
      <c r="A218" s="199"/>
      <c r="B218" s="199"/>
      <c r="C218" s="199"/>
      <c r="D218" s="199"/>
      <c r="E218" s="199"/>
      <c r="F218" s="199"/>
      <c r="G218" s="199"/>
    </row>
    <row r="219" spans="1:7" x14ac:dyDescent="0.35">
      <c r="A219" s="199"/>
      <c r="B219" s="199"/>
      <c r="C219" s="199"/>
      <c r="D219" s="199"/>
      <c r="E219" s="199"/>
      <c r="F219" s="199"/>
      <c r="G219" s="199"/>
    </row>
    <row r="220" spans="1:7" x14ac:dyDescent="0.35">
      <c r="A220" s="199"/>
      <c r="B220" s="199"/>
      <c r="C220" s="199"/>
      <c r="D220" s="199"/>
      <c r="E220" s="199"/>
      <c r="F220" s="199"/>
      <c r="G220" s="199"/>
    </row>
    <row r="221" spans="1:7" x14ac:dyDescent="0.35">
      <c r="A221" s="199"/>
      <c r="B221" s="199"/>
      <c r="C221" s="199"/>
      <c r="D221" s="199"/>
      <c r="E221" s="199"/>
      <c r="F221" s="199"/>
      <c r="G221" s="199"/>
    </row>
    <row r="222" spans="1:7" x14ac:dyDescent="0.35">
      <c r="A222" s="199"/>
      <c r="B222" s="199"/>
      <c r="C222" s="199"/>
      <c r="D222" s="199"/>
      <c r="E222" s="199"/>
      <c r="F222" s="199"/>
      <c r="G222" s="199"/>
    </row>
    <row r="223" spans="1:7" x14ac:dyDescent="0.35">
      <c r="A223" s="199"/>
      <c r="B223" s="199"/>
      <c r="C223" s="199"/>
      <c r="D223" s="199"/>
      <c r="E223" s="199"/>
      <c r="F223" s="199"/>
      <c r="G223" s="199"/>
    </row>
    <row r="224" spans="1:7" x14ac:dyDescent="0.35">
      <c r="A224" s="199"/>
      <c r="B224" s="199"/>
      <c r="C224" s="199"/>
      <c r="D224" s="199"/>
      <c r="E224" s="199"/>
      <c r="F224" s="199"/>
      <c r="G224" s="199"/>
    </row>
    <row r="225" spans="1:7" x14ac:dyDescent="0.35">
      <c r="A225" s="199"/>
      <c r="B225" s="199"/>
      <c r="C225" s="199"/>
      <c r="D225" s="199"/>
      <c r="E225" s="199"/>
      <c r="F225" s="199"/>
      <c r="G225" s="199"/>
    </row>
    <row r="226" spans="1:7" x14ac:dyDescent="0.35">
      <c r="A226" s="199"/>
      <c r="B226" s="199"/>
      <c r="C226" s="199"/>
      <c r="D226" s="199"/>
      <c r="E226" s="199"/>
      <c r="F226" s="199"/>
      <c r="G226" s="199"/>
    </row>
    <row r="227" spans="1:7" x14ac:dyDescent="0.35">
      <c r="A227" s="199"/>
      <c r="B227" s="199"/>
      <c r="C227" s="199"/>
      <c r="D227" s="199"/>
      <c r="E227" s="199"/>
      <c r="F227" s="199"/>
      <c r="G227" s="199"/>
    </row>
    <row r="228" spans="1:7" x14ac:dyDescent="0.35">
      <c r="A228" s="199"/>
      <c r="B228" s="199"/>
      <c r="C228" s="199"/>
      <c r="D228" s="199"/>
      <c r="E228" s="199"/>
      <c r="F228" s="199"/>
      <c r="G228" s="199"/>
    </row>
    <row r="229" spans="1:7" x14ac:dyDescent="0.35">
      <c r="A229" s="199"/>
      <c r="B229" s="199"/>
      <c r="C229" s="199"/>
      <c r="D229" s="199"/>
      <c r="E229" s="199"/>
      <c r="F229" s="199"/>
      <c r="G229" s="199"/>
    </row>
    <row r="230" spans="1:7" x14ac:dyDescent="0.35">
      <c r="A230" s="199"/>
      <c r="B230" s="199"/>
      <c r="C230" s="199"/>
      <c r="D230" s="199"/>
      <c r="E230" s="199"/>
      <c r="F230" s="199"/>
      <c r="G230" s="199"/>
    </row>
    <row r="231" spans="1:7" x14ac:dyDescent="0.35">
      <c r="A231" s="199"/>
      <c r="B231" s="199"/>
      <c r="C231" s="199"/>
      <c r="D231" s="199"/>
      <c r="E231" s="199"/>
      <c r="F231" s="199"/>
      <c r="G231" s="199"/>
    </row>
    <row r="232" spans="1:7" x14ac:dyDescent="0.35">
      <c r="A232" s="199"/>
      <c r="B232" s="199"/>
      <c r="C232" s="199"/>
      <c r="D232" s="199"/>
      <c r="E232" s="199"/>
      <c r="F232" s="199"/>
      <c r="G232" s="199"/>
    </row>
    <row r="233" spans="1:7" x14ac:dyDescent="0.35">
      <c r="A233" s="199"/>
      <c r="B233" s="199"/>
      <c r="C233" s="199"/>
      <c r="D233" s="199"/>
      <c r="E233" s="199"/>
      <c r="F233" s="199"/>
      <c r="G233" s="199"/>
    </row>
    <row r="234" spans="1:7" x14ac:dyDescent="0.35">
      <c r="A234" s="199"/>
      <c r="B234" s="199"/>
      <c r="C234" s="199"/>
      <c r="D234" s="199"/>
      <c r="E234" s="199"/>
      <c r="F234" s="199"/>
      <c r="G234" s="199"/>
    </row>
    <row r="235" spans="1:7" x14ac:dyDescent="0.35">
      <c r="A235" s="199"/>
      <c r="B235" s="199"/>
      <c r="C235" s="199"/>
      <c r="D235" s="199"/>
      <c r="E235" s="199"/>
      <c r="F235" s="199"/>
      <c r="G235" s="199"/>
    </row>
    <row r="236" spans="1:7" x14ac:dyDescent="0.35">
      <c r="A236" s="199"/>
      <c r="B236" s="199"/>
      <c r="C236" s="199"/>
      <c r="D236" s="199"/>
      <c r="E236" s="199"/>
      <c r="F236" s="199"/>
      <c r="G236" s="199"/>
    </row>
    <row r="237" spans="1:7" x14ac:dyDescent="0.35">
      <c r="A237" s="199"/>
      <c r="B237" s="199"/>
      <c r="C237" s="199"/>
      <c r="D237" s="199"/>
      <c r="E237" s="199"/>
      <c r="F237" s="199"/>
      <c r="G237" s="199"/>
    </row>
    <row r="238" spans="1:7" x14ac:dyDescent="0.35">
      <c r="A238" s="199"/>
      <c r="B238" s="199"/>
      <c r="C238" s="199"/>
      <c r="D238" s="199"/>
      <c r="E238" s="199"/>
      <c r="F238" s="199"/>
      <c r="G238" s="199"/>
    </row>
    <row r="239" spans="1:7" x14ac:dyDescent="0.35">
      <c r="A239" s="199"/>
      <c r="B239" s="199"/>
      <c r="C239" s="199"/>
      <c r="D239" s="199"/>
      <c r="E239" s="199"/>
      <c r="F239" s="199"/>
      <c r="G239" s="199"/>
    </row>
    <row r="240" spans="1:7" x14ac:dyDescent="0.35">
      <c r="A240" s="199"/>
      <c r="B240" s="199"/>
      <c r="C240" s="199"/>
      <c r="D240" s="199"/>
      <c r="E240" s="199"/>
      <c r="F240" s="199"/>
      <c r="G240" s="199"/>
    </row>
    <row r="241" spans="1:7" x14ac:dyDescent="0.35">
      <c r="A241" s="199"/>
      <c r="B241" s="199"/>
      <c r="C241" s="199"/>
      <c r="D241" s="199"/>
      <c r="E241" s="199"/>
      <c r="F241" s="199"/>
      <c r="G241" s="199"/>
    </row>
    <row r="242" spans="1:7" x14ac:dyDescent="0.35">
      <c r="A242" s="199"/>
      <c r="B242" s="199"/>
      <c r="C242" s="199"/>
      <c r="D242" s="199"/>
      <c r="E242" s="199"/>
      <c r="F242" s="199"/>
      <c r="G242" s="199"/>
    </row>
    <row r="243" spans="1:7" x14ac:dyDescent="0.35">
      <c r="A243" s="199"/>
      <c r="B243" s="199"/>
      <c r="C243" s="199"/>
      <c r="D243" s="199"/>
      <c r="E243" s="199"/>
      <c r="F243" s="199"/>
      <c r="G243" s="199"/>
    </row>
    <row r="244" spans="1:7" x14ac:dyDescent="0.35">
      <c r="A244" s="199"/>
      <c r="B244" s="199"/>
      <c r="C244" s="199"/>
      <c r="D244" s="199"/>
      <c r="E244" s="199"/>
      <c r="F244" s="199"/>
      <c r="G244" s="199"/>
    </row>
    <row r="245" spans="1:7" x14ac:dyDescent="0.35">
      <c r="A245" s="199"/>
      <c r="B245" s="199"/>
      <c r="C245" s="199"/>
      <c r="D245" s="199"/>
      <c r="E245" s="199"/>
      <c r="F245" s="199"/>
      <c r="G245" s="199"/>
    </row>
    <row r="246" spans="1:7" x14ac:dyDescent="0.35">
      <c r="A246" s="199"/>
      <c r="B246" s="199"/>
      <c r="C246" s="199"/>
      <c r="D246" s="199"/>
      <c r="E246" s="199"/>
      <c r="F246" s="199"/>
      <c r="G246" s="199"/>
    </row>
    <row r="247" spans="1:7" x14ac:dyDescent="0.35">
      <c r="A247" s="199"/>
      <c r="B247" s="199"/>
      <c r="C247" s="199"/>
      <c r="D247" s="199"/>
      <c r="E247" s="199"/>
      <c r="F247" s="199"/>
      <c r="G247" s="199"/>
    </row>
    <row r="248" spans="1:7" x14ac:dyDescent="0.35">
      <c r="A248" s="199"/>
      <c r="B248" s="199"/>
      <c r="C248" s="199"/>
      <c r="D248" s="199"/>
      <c r="E248" s="199"/>
      <c r="F248" s="199"/>
      <c r="G248" s="199"/>
    </row>
    <row r="249" spans="1:7" x14ac:dyDescent="0.35">
      <c r="A249" s="199"/>
      <c r="B249" s="199"/>
      <c r="C249" s="199"/>
      <c r="D249" s="199"/>
      <c r="E249" s="199"/>
      <c r="F249" s="199"/>
      <c r="G249" s="199"/>
    </row>
    <row r="250" spans="1:7" x14ac:dyDescent="0.35">
      <c r="A250" s="199"/>
      <c r="B250" s="199"/>
      <c r="C250" s="199"/>
      <c r="D250" s="199"/>
      <c r="E250" s="199"/>
      <c r="F250" s="199"/>
      <c r="G250" s="199"/>
    </row>
    <row r="251" spans="1:7" x14ac:dyDescent="0.35">
      <c r="A251" s="199"/>
      <c r="B251" s="199"/>
      <c r="C251" s="199"/>
      <c r="D251" s="199"/>
      <c r="E251" s="199"/>
      <c r="F251" s="199"/>
      <c r="G251" s="199"/>
    </row>
    <row r="252" spans="1:7" x14ac:dyDescent="0.35">
      <c r="A252" s="199"/>
      <c r="B252" s="199"/>
      <c r="C252" s="199"/>
      <c r="D252" s="199"/>
      <c r="E252" s="199"/>
      <c r="F252" s="199"/>
      <c r="G252" s="199"/>
    </row>
    <row r="253" spans="1:7" x14ac:dyDescent="0.35">
      <c r="A253" s="199"/>
      <c r="B253" s="199"/>
      <c r="C253" s="199"/>
      <c r="D253" s="199"/>
      <c r="E253" s="199"/>
      <c r="F253" s="199"/>
      <c r="G253" s="199"/>
    </row>
    <row r="254" spans="1:7" x14ac:dyDescent="0.35">
      <c r="A254" s="199"/>
      <c r="B254" s="199"/>
      <c r="C254" s="199"/>
      <c r="D254" s="199"/>
      <c r="E254" s="199"/>
      <c r="F254" s="199"/>
      <c r="G254" s="199"/>
    </row>
    <row r="255" spans="1:7" x14ac:dyDescent="0.35">
      <c r="A255" s="199"/>
      <c r="B255" s="199"/>
      <c r="C255" s="199"/>
      <c r="D255" s="199"/>
      <c r="E255" s="199"/>
      <c r="F255" s="199"/>
      <c r="G255" s="199"/>
    </row>
    <row r="256" spans="1:7" x14ac:dyDescent="0.35">
      <c r="A256" s="199"/>
      <c r="B256" s="199"/>
      <c r="C256" s="199"/>
      <c r="D256" s="199"/>
      <c r="E256" s="199"/>
      <c r="F256" s="199"/>
      <c r="G256" s="199"/>
    </row>
    <row r="257" spans="1:7" x14ac:dyDescent="0.35">
      <c r="A257" s="199"/>
      <c r="B257" s="199"/>
      <c r="C257" s="199"/>
      <c r="D257" s="199"/>
      <c r="E257" s="199"/>
      <c r="F257" s="199"/>
      <c r="G257" s="199"/>
    </row>
    <row r="258" spans="1:7" x14ac:dyDescent="0.35">
      <c r="A258" s="199"/>
      <c r="B258" s="199"/>
      <c r="C258" s="199"/>
      <c r="D258" s="199"/>
      <c r="E258" s="199"/>
      <c r="F258" s="199"/>
      <c r="G258" s="199"/>
    </row>
    <row r="259" spans="1:7" x14ac:dyDescent="0.35">
      <c r="A259" s="199"/>
      <c r="B259" s="199"/>
      <c r="C259" s="199"/>
      <c r="D259" s="199"/>
      <c r="E259" s="199"/>
      <c r="F259" s="199"/>
      <c r="G259" s="199"/>
    </row>
    <row r="260" spans="1:7" x14ac:dyDescent="0.35">
      <c r="A260" s="199"/>
      <c r="B260" s="199"/>
      <c r="C260" s="199"/>
      <c r="D260" s="199"/>
      <c r="E260" s="199"/>
      <c r="F260" s="199"/>
      <c r="G260" s="199"/>
    </row>
    <row r="261" spans="1:7" x14ac:dyDescent="0.35">
      <c r="A261" s="199"/>
      <c r="B261" s="199"/>
      <c r="C261" s="199"/>
      <c r="D261" s="199"/>
      <c r="E261" s="199"/>
      <c r="F261" s="199"/>
      <c r="G261" s="199"/>
    </row>
    <row r="262" spans="1:7" x14ac:dyDescent="0.35">
      <c r="A262" s="199"/>
      <c r="B262" s="199"/>
      <c r="C262" s="199"/>
      <c r="D262" s="199"/>
      <c r="E262" s="199"/>
      <c r="F262" s="199"/>
      <c r="G262" s="199"/>
    </row>
    <row r="263" spans="1:7" x14ac:dyDescent="0.35">
      <c r="A263" s="199"/>
      <c r="B263" s="199"/>
      <c r="C263" s="199"/>
      <c r="D263" s="199"/>
      <c r="E263" s="199"/>
      <c r="F263" s="199"/>
      <c r="G263" s="199"/>
    </row>
    <row r="264" spans="1:7" x14ac:dyDescent="0.35">
      <c r="A264" s="199"/>
      <c r="B264" s="199"/>
      <c r="C264" s="199"/>
      <c r="D264" s="199"/>
      <c r="E264" s="199"/>
      <c r="F264" s="199"/>
      <c r="G264" s="199"/>
    </row>
    <row r="265" spans="1:7" x14ac:dyDescent="0.35">
      <c r="A265" s="199"/>
      <c r="B265" s="199"/>
      <c r="C265" s="199"/>
      <c r="D265" s="199"/>
      <c r="E265" s="199"/>
      <c r="F265" s="199"/>
      <c r="G265" s="199"/>
    </row>
    <row r="266" spans="1:7" x14ac:dyDescent="0.35">
      <c r="A266" s="199"/>
      <c r="B266" s="199"/>
      <c r="C266" s="199"/>
      <c r="D266" s="199"/>
      <c r="E266" s="199"/>
      <c r="F266" s="199"/>
      <c r="G266" s="199"/>
    </row>
    <row r="267" spans="1:7" x14ac:dyDescent="0.35">
      <c r="A267" s="199"/>
      <c r="B267" s="199"/>
      <c r="C267" s="199"/>
      <c r="D267" s="199"/>
      <c r="E267" s="199"/>
      <c r="F267" s="199"/>
      <c r="G267" s="199"/>
    </row>
    <row r="268" spans="1:7" x14ac:dyDescent="0.35">
      <c r="A268" s="199"/>
      <c r="B268" s="199"/>
      <c r="C268" s="199"/>
      <c r="D268" s="199"/>
      <c r="E268" s="199"/>
      <c r="F268" s="199"/>
      <c r="G268" s="199"/>
    </row>
    <row r="269" spans="1:7" x14ac:dyDescent="0.35">
      <c r="A269" s="199"/>
      <c r="B269" s="199"/>
      <c r="C269" s="199"/>
      <c r="D269" s="199"/>
      <c r="E269" s="199"/>
      <c r="F269" s="199"/>
      <c r="G269" s="199"/>
    </row>
    <row r="270" spans="1:7" x14ac:dyDescent="0.35">
      <c r="A270" s="199"/>
      <c r="B270" s="199"/>
      <c r="C270" s="199"/>
      <c r="D270" s="199"/>
      <c r="E270" s="199"/>
      <c r="F270" s="199"/>
      <c r="G270" s="199"/>
    </row>
    <row r="271" spans="1:7" x14ac:dyDescent="0.35">
      <c r="A271" s="199"/>
      <c r="B271" s="199"/>
      <c r="C271" s="199"/>
      <c r="D271" s="199"/>
      <c r="E271" s="199"/>
      <c r="F271" s="199"/>
      <c r="G271" s="199"/>
    </row>
    <row r="272" spans="1:7" x14ac:dyDescent="0.35">
      <c r="A272" s="199"/>
      <c r="B272" s="199"/>
      <c r="C272" s="199"/>
      <c r="D272" s="199"/>
      <c r="E272" s="199"/>
      <c r="F272" s="199"/>
      <c r="G272" s="199"/>
    </row>
    <row r="273" spans="1:7" x14ac:dyDescent="0.35">
      <c r="A273" s="199"/>
      <c r="B273" s="199"/>
      <c r="C273" s="199"/>
      <c r="D273" s="199"/>
      <c r="E273" s="199"/>
      <c r="F273" s="199"/>
      <c r="G273" s="199"/>
    </row>
    <row r="274" spans="1:7" x14ac:dyDescent="0.35">
      <c r="A274" s="199"/>
      <c r="B274" s="199"/>
      <c r="C274" s="199"/>
      <c r="D274" s="199"/>
      <c r="E274" s="199"/>
      <c r="F274" s="199"/>
      <c r="G274" s="199"/>
    </row>
    <row r="275" spans="1:7" x14ac:dyDescent="0.35">
      <c r="A275" s="199"/>
      <c r="B275" s="199"/>
      <c r="C275" s="199"/>
      <c r="D275" s="199"/>
      <c r="E275" s="199"/>
      <c r="F275" s="199"/>
      <c r="G275" s="199"/>
    </row>
    <row r="276" spans="1:7" x14ac:dyDescent="0.35">
      <c r="A276" s="199"/>
      <c r="B276" s="199"/>
      <c r="C276" s="199"/>
      <c r="D276" s="199"/>
      <c r="E276" s="199"/>
      <c r="F276" s="199"/>
      <c r="G276" s="199"/>
    </row>
    <row r="277" spans="1:7" x14ac:dyDescent="0.35">
      <c r="A277" s="199"/>
      <c r="B277" s="199"/>
      <c r="C277" s="199"/>
      <c r="D277" s="199"/>
      <c r="E277" s="199"/>
      <c r="F277" s="199"/>
      <c r="G277" s="199"/>
    </row>
    <row r="278" spans="1:7" x14ac:dyDescent="0.35">
      <c r="A278" s="199"/>
      <c r="B278" s="199"/>
      <c r="C278" s="199"/>
      <c r="D278" s="199"/>
      <c r="E278" s="199"/>
      <c r="F278" s="199"/>
      <c r="G278" s="199"/>
    </row>
    <row r="279" spans="1:7" x14ac:dyDescent="0.35">
      <c r="A279" s="199"/>
      <c r="B279" s="199"/>
      <c r="C279" s="199"/>
      <c r="D279" s="199"/>
      <c r="E279" s="199"/>
      <c r="F279" s="199"/>
      <c r="G279" s="199"/>
    </row>
    <row r="280" spans="1:7" x14ac:dyDescent="0.35">
      <c r="A280" s="199"/>
      <c r="B280" s="199"/>
      <c r="C280" s="199"/>
      <c r="D280" s="199"/>
      <c r="E280" s="199"/>
      <c r="F280" s="199"/>
      <c r="G280" s="199"/>
    </row>
    <row r="281" spans="1:7" x14ac:dyDescent="0.35">
      <c r="A281" s="199"/>
      <c r="B281" s="199"/>
      <c r="C281" s="199"/>
      <c r="D281" s="199"/>
      <c r="E281" s="199"/>
      <c r="F281" s="199"/>
      <c r="G281" s="199"/>
    </row>
    <row r="282" spans="1:7" x14ac:dyDescent="0.35">
      <c r="A282" s="199"/>
      <c r="B282" s="199"/>
      <c r="C282" s="199"/>
      <c r="D282" s="199"/>
      <c r="E282" s="199"/>
      <c r="F282" s="199"/>
      <c r="G282" s="199"/>
    </row>
    <row r="283" spans="1:7" x14ac:dyDescent="0.35">
      <c r="A283" s="199"/>
      <c r="B283" s="199"/>
      <c r="C283" s="199"/>
      <c r="D283" s="199"/>
      <c r="E283" s="199"/>
      <c r="F283" s="199"/>
      <c r="G283" s="199"/>
    </row>
    <row r="284" spans="1:7" x14ac:dyDescent="0.35">
      <c r="A284" s="199"/>
      <c r="B284" s="199"/>
      <c r="C284" s="199"/>
      <c r="D284" s="199"/>
      <c r="E284" s="199"/>
      <c r="F284" s="199"/>
      <c r="G284" s="199"/>
    </row>
    <row r="285" spans="1:7" x14ac:dyDescent="0.35">
      <c r="A285" s="199"/>
      <c r="B285" s="199"/>
      <c r="C285" s="199"/>
      <c r="D285" s="199"/>
      <c r="E285" s="199"/>
      <c r="F285" s="199"/>
      <c r="G285" s="199"/>
    </row>
    <row r="286" spans="1:7" x14ac:dyDescent="0.35">
      <c r="A286" s="199"/>
      <c r="B286" s="199"/>
      <c r="C286" s="199"/>
      <c r="D286" s="199"/>
      <c r="E286" s="199"/>
      <c r="F286" s="199"/>
      <c r="G286" s="199"/>
    </row>
    <row r="287" spans="1:7" x14ac:dyDescent="0.35">
      <c r="A287" s="199"/>
      <c r="B287" s="199"/>
      <c r="C287" s="199"/>
      <c r="D287" s="199"/>
      <c r="E287" s="199"/>
      <c r="F287" s="199"/>
      <c r="G287" s="199"/>
    </row>
    <row r="288" spans="1:7" x14ac:dyDescent="0.35">
      <c r="A288" s="199"/>
      <c r="B288" s="199"/>
      <c r="C288" s="199"/>
      <c r="D288" s="199"/>
      <c r="E288" s="199"/>
      <c r="F288" s="199"/>
      <c r="G288" s="199"/>
    </row>
    <row r="289" spans="1:7" x14ac:dyDescent="0.35">
      <c r="A289" s="199"/>
      <c r="B289" s="199"/>
      <c r="C289" s="199"/>
      <c r="D289" s="199"/>
      <c r="E289" s="199"/>
      <c r="F289" s="199"/>
      <c r="G289" s="199"/>
    </row>
    <row r="290" spans="1:7" x14ac:dyDescent="0.35">
      <c r="A290" s="199"/>
      <c r="B290" s="199"/>
      <c r="C290" s="199"/>
      <c r="D290" s="199"/>
      <c r="E290" s="199"/>
      <c r="F290" s="199"/>
      <c r="G290" s="199"/>
    </row>
    <row r="291" spans="1:7" x14ac:dyDescent="0.35">
      <c r="A291" s="199"/>
      <c r="B291" s="199"/>
      <c r="C291" s="199"/>
      <c r="D291" s="199"/>
      <c r="E291" s="199"/>
      <c r="F291" s="199"/>
      <c r="G291" s="199"/>
    </row>
    <row r="292" spans="1:7" x14ac:dyDescent="0.35">
      <c r="A292" s="199"/>
      <c r="B292" s="199"/>
      <c r="C292" s="199"/>
      <c r="D292" s="199"/>
      <c r="E292" s="199"/>
      <c r="F292" s="199"/>
      <c r="G292" s="199"/>
    </row>
    <row r="293" spans="1:7" x14ac:dyDescent="0.35">
      <c r="A293" s="199"/>
      <c r="B293" s="199"/>
      <c r="C293" s="199"/>
      <c r="D293" s="199"/>
      <c r="E293" s="199"/>
      <c r="F293" s="199"/>
      <c r="G293" s="199"/>
    </row>
    <row r="294" spans="1:7" x14ac:dyDescent="0.35">
      <c r="A294" s="199"/>
      <c r="B294" s="199"/>
      <c r="C294" s="199"/>
      <c r="D294" s="199"/>
      <c r="E294" s="199"/>
      <c r="F294" s="199"/>
      <c r="G294" s="199"/>
    </row>
    <row r="295" spans="1:7" x14ac:dyDescent="0.35">
      <c r="A295" s="199"/>
      <c r="B295" s="199"/>
      <c r="C295" s="199"/>
      <c r="D295" s="199"/>
      <c r="E295" s="199"/>
      <c r="F295" s="199"/>
      <c r="G295" s="199"/>
    </row>
    <row r="296" spans="1:7" x14ac:dyDescent="0.35">
      <c r="A296" s="199"/>
      <c r="B296" s="199"/>
      <c r="C296" s="199"/>
      <c r="D296" s="199"/>
      <c r="E296" s="199"/>
      <c r="F296" s="199"/>
      <c r="G296" s="199"/>
    </row>
    <row r="297" spans="1:7" x14ac:dyDescent="0.35">
      <c r="A297" s="199"/>
      <c r="B297" s="199"/>
      <c r="C297" s="199"/>
      <c r="D297" s="199"/>
      <c r="E297" s="199"/>
      <c r="F297" s="199"/>
      <c r="G297" s="199"/>
    </row>
    <row r="298" spans="1:7" x14ac:dyDescent="0.35">
      <c r="A298" s="199"/>
      <c r="B298" s="199"/>
      <c r="C298" s="199"/>
      <c r="D298" s="199"/>
      <c r="E298" s="199"/>
      <c r="F298" s="199"/>
      <c r="G298" s="199"/>
    </row>
    <row r="299" spans="1:7" x14ac:dyDescent="0.35">
      <c r="A299" s="199"/>
      <c r="B299" s="199"/>
      <c r="C299" s="199"/>
      <c r="D299" s="199"/>
      <c r="E299" s="199"/>
      <c r="F299" s="199"/>
      <c r="G299" s="199"/>
    </row>
    <row r="300" spans="1:7" x14ac:dyDescent="0.35">
      <c r="A300" s="199"/>
      <c r="B300" s="199"/>
      <c r="C300" s="199"/>
      <c r="D300" s="199"/>
      <c r="E300" s="199"/>
      <c r="F300" s="199"/>
      <c r="G300" s="199"/>
    </row>
    <row r="301" spans="1:7" x14ac:dyDescent="0.35">
      <c r="A301" s="199"/>
      <c r="B301" s="199"/>
      <c r="C301" s="199"/>
      <c r="D301" s="199"/>
      <c r="E301" s="199"/>
      <c r="F301" s="199"/>
      <c r="G301" s="199"/>
    </row>
    <row r="302" spans="1:7" x14ac:dyDescent="0.35">
      <c r="A302" s="199"/>
      <c r="B302" s="199"/>
      <c r="C302" s="199"/>
      <c r="D302" s="199"/>
      <c r="E302" s="199"/>
      <c r="F302" s="199"/>
      <c r="G302" s="199"/>
    </row>
    <row r="303" spans="1:7" x14ac:dyDescent="0.35">
      <c r="A303" s="199"/>
      <c r="B303" s="199"/>
      <c r="C303" s="199"/>
      <c r="D303" s="199"/>
      <c r="E303" s="199"/>
      <c r="F303" s="199"/>
      <c r="G303" s="199"/>
    </row>
    <row r="304" spans="1:7" x14ac:dyDescent="0.35">
      <c r="A304" s="199"/>
      <c r="B304" s="199"/>
      <c r="C304" s="199"/>
      <c r="D304" s="199"/>
      <c r="E304" s="199"/>
      <c r="F304" s="199"/>
      <c r="G304" s="199"/>
    </row>
    <row r="305" spans="1:7" x14ac:dyDescent="0.35">
      <c r="A305" s="199"/>
      <c r="B305" s="199"/>
      <c r="C305" s="199"/>
      <c r="D305" s="199"/>
      <c r="E305" s="199"/>
      <c r="F305" s="199"/>
      <c r="G305" s="199"/>
    </row>
    <row r="306" spans="1:7" x14ac:dyDescent="0.35">
      <c r="A306" s="199"/>
      <c r="B306" s="199"/>
      <c r="C306" s="199"/>
      <c r="D306" s="199"/>
      <c r="E306" s="199"/>
      <c r="F306" s="199"/>
      <c r="G306" s="199"/>
    </row>
    <row r="307" spans="1:7" x14ac:dyDescent="0.35">
      <c r="A307" s="199"/>
      <c r="B307" s="199"/>
      <c r="C307" s="199"/>
      <c r="D307" s="199"/>
      <c r="E307" s="199"/>
      <c r="F307" s="199"/>
      <c r="G307" s="199"/>
    </row>
    <row r="308" spans="1:7" x14ac:dyDescent="0.35">
      <c r="A308" s="199"/>
      <c r="B308" s="199"/>
      <c r="C308" s="199"/>
      <c r="D308" s="199"/>
      <c r="E308" s="199"/>
      <c r="F308" s="199"/>
      <c r="G308" s="199"/>
    </row>
    <row r="309" spans="1:7" x14ac:dyDescent="0.35">
      <c r="A309" s="199"/>
      <c r="B309" s="199"/>
      <c r="C309" s="199"/>
      <c r="D309" s="199"/>
      <c r="E309" s="199"/>
      <c r="F309" s="199"/>
      <c r="G309" s="199"/>
    </row>
    <row r="310" spans="1:7" x14ac:dyDescent="0.35">
      <c r="A310" s="199"/>
      <c r="B310" s="199"/>
      <c r="C310" s="199"/>
      <c r="D310" s="199"/>
      <c r="E310" s="199"/>
      <c r="F310" s="199"/>
      <c r="G310" s="199"/>
    </row>
    <row r="311" spans="1:7" x14ac:dyDescent="0.35">
      <c r="A311" s="199"/>
      <c r="B311" s="199"/>
      <c r="C311" s="199"/>
      <c r="D311" s="199"/>
      <c r="E311" s="199"/>
      <c r="F311" s="199"/>
      <c r="G311" s="199"/>
    </row>
    <row r="312" spans="1:7" x14ac:dyDescent="0.35">
      <c r="A312" s="199"/>
      <c r="B312" s="199"/>
      <c r="C312" s="199"/>
      <c r="D312" s="199"/>
      <c r="E312" s="199"/>
      <c r="F312" s="199"/>
      <c r="G312" s="199"/>
    </row>
    <row r="313" spans="1:7" x14ac:dyDescent="0.35">
      <c r="A313" s="199"/>
      <c r="B313" s="199"/>
      <c r="C313" s="199"/>
      <c r="D313" s="199"/>
      <c r="E313" s="199"/>
      <c r="F313" s="199"/>
      <c r="G313" s="199"/>
    </row>
    <row r="314" spans="1:7" x14ac:dyDescent="0.35">
      <c r="A314" s="199"/>
      <c r="B314" s="199"/>
      <c r="C314" s="199"/>
      <c r="D314" s="199"/>
      <c r="E314" s="199"/>
      <c r="F314" s="199"/>
      <c r="G314" s="199"/>
    </row>
    <row r="315" spans="1:7" x14ac:dyDescent="0.35">
      <c r="A315" s="199"/>
      <c r="B315" s="199"/>
      <c r="C315" s="199"/>
      <c r="D315" s="199"/>
      <c r="E315" s="199"/>
      <c r="F315" s="199"/>
      <c r="G315" s="199"/>
    </row>
    <row r="316" spans="1:7" x14ac:dyDescent="0.35">
      <c r="A316" s="199"/>
      <c r="B316" s="199"/>
      <c r="C316" s="199"/>
      <c r="D316" s="199"/>
      <c r="E316" s="199"/>
      <c r="F316" s="199"/>
      <c r="G316" s="199"/>
    </row>
    <row r="317" spans="1:7" x14ac:dyDescent="0.35">
      <c r="A317" s="199"/>
      <c r="B317" s="199"/>
      <c r="C317" s="199"/>
      <c r="D317" s="199"/>
      <c r="E317" s="199"/>
      <c r="F317" s="199"/>
      <c r="G317" s="199"/>
    </row>
    <row r="318" spans="1:7" x14ac:dyDescent="0.35">
      <c r="A318" s="199"/>
      <c r="B318" s="199"/>
      <c r="C318" s="199"/>
      <c r="D318" s="199"/>
      <c r="E318" s="199"/>
      <c r="F318" s="199"/>
      <c r="G318" s="199"/>
    </row>
    <row r="319" spans="1:7" x14ac:dyDescent="0.35">
      <c r="A319" s="199"/>
      <c r="B319" s="199"/>
      <c r="C319" s="199"/>
      <c r="D319" s="199"/>
      <c r="E319" s="199"/>
      <c r="F319" s="199"/>
      <c r="G319" s="199"/>
    </row>
    <row r="320" spans="1:7" x14ac:dyDescent="0.35">
      <c r="A320" s="199"/>
      <c r="B320" s="199"/>
      <c r="C320" s="199"/>
      <c r="D320" s="199"/>
      <c r="E320" s="199"/>
      <c r="F320" s="199"/>
      <c r="G320" s="199"/>
    </row>
    <row r="321" spans="1:7" x14ac:dyDescent="0.35">
      <c r="A321" s="199"/>
      <c r="B321" s="199"/>
      <c r="C321" s="199"/>
      <c r="D321" s="199"/>
      <c r="E321" s="199"/>
      <c r="F321" s="199"/>
      <c r="G321" s="199"/>
    </row>
    <row r="322" spans="1:7" x14ac:dyDescent="0.35">
      <c r="A322" s="199"/>
      <c r="B322" s="199"/>
      <c r="C322" s="199"/>
      <c r="D322" s="199"/>
      <c r="E322" s="199"/>
      <c r="F322" s="199"/>
      <c r="G322" s="199"/>
    </row>
    <row r="323" spans="1:7" x14ac:dyDescent="0.35">
      <c r="A323" s="199"/>
      <c r="B323" s="199"/>
      <c r="C323" s="199"/>
      <c r="D323" s="199"/>
      <c r="E323" s="199"/>
      <c r="F323" s="199"/>
      <c r="G323" s="199"/>
    </row>
    <row r="324" spans="1:7" x14ac:dyDescent="0.35">
      <c r="A324" s="199"/>
      <c r="B324" s="199"/>
      <c r="C324" s="199"/>
      <c r="D324" s="199"/>
      <c r="E324" s="199"/>
      <c r="F324" s="199"/>
      <c r="G324" s="199"/>
    </row>
    <row r="325" spans="1:7" x14ac:dyDescent="0.35">
      <c r="A325" s="199"/>
      <c r="B325" s="199"/>
      <c r="C325" s="199"/>
      <c r="D325" s="199"/>
      <c r="E325" s="199"/>
      <c r="F325" s="199"/>
      <c r="G325" s="199"/>
    </row>
    <row r="326" spans="1:7" x14ac:dyDescent="0.35">
      <c r="A326" s="199"/>
      <c r="B326" s="199"/>
      <c r="C326" s="199"/>
      <c r="D326" s="199"/>
      <c r="E326" s="199"/>
      <c r="F326" s="199"/>
      <c r="G326" s="199"/>
    </row>
  </sheetData>
  <sortState xmlns:xlrd2="http://schemas.microsoft.com/office/spreadsheetml/2017/richdata2" ref="A2:G327">
    <sortCondition ref="A1:A327"/>
  </sortState>
  <conditionalFormatting sqref="A1">
    <cfRule type="duplicateValues" dxfId="4" priority="3"/>
    <cfRule type="duplicateValues" dxfId="3" priority="4"/>
  </conditionalFormatting>
  <conditionalFormatting sqref="A2:A143">
    <cfRule type="duplicateValues" dxfId="2" priority="1"/>
  </conditionalFormatting>
  <conditionalFormatting sqref="A144:A1048576">
    <cfRule type="duplicateValues" dxfId="1" priority="6"/>
  </conditionalFormatting>
  <conditionalFormatting sqref="B136:B143">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24135-BE79-4991-8F32-7FC02E7A7564}">
  <dimension ref="A1:G79"/>
  <sheetViews>
    <sheetView showGridLines="0" zoomScale="70" zoomScaleNormal="70" zoomScalePageLayoutView="68" workbookViewId="0">
      <selection activeCell="K28" sqref="K28"/>
    </sheetView>
  </sheetViews>
  <sheetFormatPr defaultColWidth="10.90625" defaultRowHeight="14.5" x14ac:dyDescent="0.35"/>
  <cols>
    <col min="1" max="1" width="6.453125" customWidth="1"/>
    <col min="2" max="2" width="50.90625" customWidth="1"/>
    <col min="3" max="3" width="14.7265625" customWidth="1"/>
    <col min="4" max="4" width="21.36328125" customWidth="1"/>
    <col min="5" max="5" width="22.08984375" customWidth="1"/>
    <col min="6" max="6" width="36" customWidth="1"/>
    <col min="7" max="7" width="9.81640625" customWidth="1"/>
    <col min="8" max="8" width="12.7265625" customWidth="1"/>
  </cols>
  <sheetData>
    <row r="1" spans="1:7" x14ac:dyDescent="0.35">
      <c r="A1" s="368"/>
      <c r="B1" s="368"/>
      <c r="C1" s="368"/>
      <c r="D1" s="368"/>
      <c r="E1" s="368"/>
      <c r="F1" s="368"/>
      <c r="G1" s="368"/>
    </row>
    <row r="2" spans="1:7" ht="15.5" hidden="1" x14ac:dyDescent="0.35">
      <c r="A2" s="368"/>
      <c r="B2" s="369" t="s">
        <v>7</v>
      </c>
      <c r="C2" s="369" t="s">
        <v>8</v>
      </c>
      <c r="D2" s="369" t="s">
        <v>9</v>
      </c>
      <c r="E2" s="369" t="s">
        <v>10</v>
      </c>
      <c r="F2" s="369" t="s">
        <v>11</v>
      </c>
      <c r="G2" s="369" t="s">
        <v>12</v>
      </c>
    </row>
    <row r="3" spans="1:7" x14ac:dyDescent="0.35">
      <c r="A3" s="368"/>
      <c r="B3" s="370" t="s">
        <v>46</v>
      </c>
      <c r="C3" s="370"/>
      <c r="D3" s="370"/>
      <c r="E3" s="370"/>
      <c r="F3" s="370"/>
      <c r="G3" s="370"/>
    </row>
    <row r="4" spans="1:7" x14ac:dyDescent="0.35">
      <c r="A4" s="368"/>
      <c r="B4" s="371" t="s">
        <v>0</v>
      </c>
      <c r="C4" s="371"/>
      <c r="D4" s="371"/>
      <c r="E4" s="371"/>
      <c r="F4" s="371"/>
      <c r="G4" s="371"/>
    </row>
    <row r="5" spans="1:7" ht="6" customHeight="1" x14ac:dyDescent="0.35">
      <c r="A5" s="368"/>
      <c r="B5" s="372"/>
      <c r="C5" s="373"/>
      <c r="D5" s="373"/>
      <c r="E5" s="373"/>
      <c r="F5" s="374"/>
      <c r="G5" s="375"/>
    </row>
    <row r="6" spans="1:7" x14ac:dyDescent="0.35">
      <c r="A6" s="368"/>
      <c r="B6" s="376" t="s">
        <v>1</v>
      </c>
      <c r="C6" s="376" t="s">
        <v>2</v>
      </c>
      <c r="D6" s="377" t="s">
        <v>3</v>
      </c>
      <c r="E6" s="377" t="s">
        <v>95</v>
      </c>
      <c r="F6" s="378" t="s">
        <v>96</v>
      </c>
      <c r="G6" s="379"/>
    </row>
    <row r="7" spans="1:7" x14ac:dyDescent="0.35">
      <c r="A7" s="368"/>
      <c r="B7" s="178"/>
      <c r="C7" s="178"/>
      <c r="D7" s="179"/>
      <c r="E7" s="178"/>
      <c r="F7" s="180"/>
      <c r="G7" s="380"/>
    </row>
    <row r="8" spans="1:7" x14ac:dyDescent="0.35">
      <c r="A8" s="368"/>
      <c r="B8" s="381"/>
      <c r="C8" s="381"/>
      <c r="D8" s="381"/>
      <c r="E8" s="381"/>
      <c r="F8" s="381"/>
      <c r="G8" s="381"/>
    </row>
    <row r="9" spans="1:7" x14ac:dyDescent="0.35">
      <c r="A9" s="368"/>
      <c r="B9" s="382" t="s">
        <v>4</v>
      </c>
      <c r="C9" s="382"/>
      <c r="D9" s="382"/>
      <c r="E9" s="382"/>
      <c r="F9" s="382"/>
      <c r="G9" s="383"/>
    </row>
    <row r="10" spans="1:7" ht="6" customHeight="1" x14ac:dyDescent="0.35">
      <c r="A10" s="368"/>
      <c r="B10" s="372"/>
      <c r="C10" s="373"/>
      <c r="D10" s="373"/>
      <c r="E10" s="373"/>
      <c r="F10" s="374"/>
      <c r="G10" s="375"/>
    </row>
    <row r="11" spans="1:7" x14ac:dyDescent="0.35">
      <c r="A11" s="368"/>
      <c r="B11" s="384" t="s">
        <v>12136</v>
      </c>
      <c r="C11" s="384"/>
      <c r="D11" s="384"/>
      <c r="E11" s="384"/>
      <c r="F11" s="384"/>
      <c r="G11" s="384"/>
    </row>
    <row r="12" spans="1:7" x14ac:dyDescent="0.35">
      <c r="A12" s="368"/>
      <c r="B12" s="385" t="s">
        <v>98</v>
      </c>
      <c r="C12" s="386"/>
      <c r="D12" s="386"/>
      <c r="E12" s="386"/>
      <c r="F12" s="386"/>
      <c r="G12" s="173"/>
    </row>
    <row r="13" spans="1:7" x14ac:dyDescent="0.35">
      <c r="A13" s="368"/>
      <c r="B13" s="385" t="s">
        <v>5</v>
      </c>
      <c r="C13" s="386"/>
      <c r="D13" s="386"/>
      <c r="E13" s="386"/>
      <c r="F13" s="386"/>
      <c r="G13" s="173"/>
    </row>
    <row r="14" spans="1:7" x14ac:dyDescent="0.35">
      <c r="A14" s="368"/>
      <c r="B14" s="385" t="s">
        <v>97</v>
      </c>
      <c r="C14" s="386"/>
      <c r="D14" s="386"/>
      <c r="E14" s="386"/>
      <c r="F14" s="386"/>
      <c r="G14" s="173"/>
    </row>
    <row r="15" spans="1:7" x14ac:dyDescent="0.35">
      <c r="A15" s="368"/>
      <c r="B15" s="387"/>
      <c r="C15" s="387"/>
      <c r="D15" s="387"/>
      <c r="E15" s="387"/>
      <c r="F15" s="387"/>
      <c r="G15" s="387"/>
    </row>
    <row r="16" spans="1:7" x14ac:dyDescent="0.35">
      <c r="A16" s="368"/>
      <c r="B16" s="384" t="s">
        <v>12135</v>
      </c>
      <c r="C16" s="384"/>
      <c r="D16" s="384"/>
      <c r="E16" s="384"/>
      <c r="F16" s="384"/>
      <c r="G16" s="388"/>
    </row>
    <row r="17" spans="1:7" ht="6" customHeight="1" x14ac:dyDescent="0.35">
      <c r="A17" s="368"/>
      <c r="B17" s="372"/>
      <c r="C17" s="373"/>
      <c r="D17" s="373"/>
      <c r="E17" s="373"/>
      <c r="F17" s="374"/>
      <c r="G17" s="375"/>
    </row>
    <row r="18" spans="1:7" x14ac:dyDescent="0.35">
      <c r="A18" s="368"/>
      <c r="B18" s="173"/>
      <c r="C18" s="373"/>
      <c r="D18" s="373"/>
      <c r="E18" s="373"/>
      <c r="F18" s="374"/>
      <c r="G18" s="375"/>
    </row>
    <row r="19" spans="1:7" x14ac:dyDescent="0.35">
      <c r="A19" s="368"/>
      <c r="B19" s="389"/>
      <c r="C19" s="390"/>
      <c r="D19" s="372"/>
      <c r="E19" s="372"/>
      <c r="F19" s="389"/>
      <c r="G19" s="389"/>
    </row>
    <row r="20" spans="1:7" x14ac:dyDescent="0.35">
      <c r="A20" s="368"/>
      <c r="B20" s="391" t="s">
        <v>108</v>
      </c>
      <c r="C20" s="391"/>
      <c r="D20" s="391"/>
      <c r="E20" s="391"/>
      <c r="F20" s="391"/>
      <c r="G20" s="391"/>
    </row>
    <row r="21" spans="1:7" ht="6" customHeight="1" x14ac:dyDescent="0.35">
      <c r="A21" s="368"/>
      <c r="B21" s="372"/>
      <c r="C21" s="373"/>
      <c r="D21" s="373"/>
      <c r="E21" s="373"/>
      <c r="F21" s="374"/>
      <c r="G21" s="375"/>
    </row>
    <row r="22" spans="1:7" x14ac:dyDescent="0.35">
      <c r="A22" s="368"/>
      <c r="B22" s="173"/>
      <c r="C22" s="392"/>
      <c r="D22" s="392"/>
      <c r="E22" s="392"/>
      <c r="F22" s="392"/>
      <c r="G22" s="392"/>
    </row>
    <row r="23" spans="1:7" x14ac:dyDescent="0.35">
      <c r="A23" s="368"/>
      <c r="B23" s="389"/>
      <c r="C23" s="390"/>
      <c r="D23" s="372"/>
      <c r="E23" s="372"/>
      <c r="F23" s="389"/>
      <c r="G23" s="389"/>
    </row>
    <row r="24" spans="1:7" x14ac:dyDescent="0.35">
      <c r="A24" s="368"/>
      <c r="B24" s="384" t="s">
        <v>12328</v>
      </c>
      <c r="C24" s="384"/>
      <c r="D24" s="384"/>
      <c r="E24" s="384"/>
      <c r="F24" s="384"/>
      <c r="G24" s="384"/>
    </row>
    <row r="25" spans="1:7" ht="6" customHeight="1" x14ac:dyDescent="0.35">
      <c r="A25" s="368"/>
      <c r="B25" s="372"/>
      <c r="C25" s="505"/>
      <c r="D25" s="505"/>
      <c r="E25" s="373"/>
      <c r="F25" s="374"/>
      <c r="G25" s="375"/>
    </row>
    <row r="26" spans="1:7" x14ac:dyDescent="0.35">
      <c r="A26" s="368"/>
      <c r="B26" s="504"/>
      <c r="C26" s="508"/>
      <c r="D26" s="509"/>
      <c r="E26" s="373"/>
      <c r="F26" s="373"/>
      <c r="G26" s="373"/>
    </row>
    <row r="27" spans="1:7" x14ac:dyDescent="0.35">
      <c r="A27" s="368"/>
      <c r="B27" s="504"/>
      <c r="C27" s="508"/>
      <c r="D27" s="509"/>
      <c r="E27" s="373"/>
      <c r="F27" s="373"/>
      <c r="G27" s="373"/>
    </row>
    <row r="28" spans="1:7" x14ac:dyDescent="0.35">
      <c r="A28" s="368"/>
      <c r="B28" s="504"/>
      <c r="C28" s="508"/>
      <c r="D28" s="509"/>
      <c r="E28" s="373"/>
      <c r="F28" s="373"/>
      <c r="G28" s="373"/>
    </row>
    <row r="29" spans="1:7" x14ac:dyDescent="0.35">
      <c r="A29" s="368"/>
      <c r="B29" s="504"/>
      <c r="C29" s="508"/>
      <c r="D29" s="509"/>
      <c r="E29" s="373"/>
      <c r="F29" s="373"/>
      <c r="G29" s="373"/>
    </row>
    <row r="30" spans="1:7" x14ac:dyDescent="0.35">
      <c r="A30" s="368"/>
      <c r="B30" s="504"/>
      <c r="C30" s="506"/>
      <c r="D30" s="507"/>
      <c r="E30" s="373"/>
      <c r="F30" s="373"/>
      <c r="G30" s="373"/>
    </row>
    <row r="31" spans="1:7" s="7" customFormat="1" x14ac:dyDescent="0.35">
      <c r="A31" s="393"/>
      <c r="B31" s="522"/>
      <c r="C31" s="523"/>
      <c r="D31" s="524"/>
      <c r="E31" s="524"/>
      <c r="F31" s="522"/>
      <c r="G31" s="522"/>
    </row>
    <row r="32" spans="1:7" x14ac:dyDescent="0.35">
      <c r="A32" s="368"/>
      <c r="B32" s="384" t="s">
        <v>135</v>
      </c>
      <c r="C32" s="384"/>
      <c r="D32" s="384"/>
      <c r="E32" s="384"/>
      <c r="F32" s="384"/>
      <c r="G32" s="384"/>
    </row>
    <row r="33" spans="1:7" ht="384.5" customHeight="1" x14ac:dyDescent="0.35">
      <c r="A33" s="368"/>
      <c r="B33" s="394"/>
      <c r="C33" s="376"/>
      <c r="D33" s="376"/>
      <c r="E33" s="376"/>
      <c r="F33" s="376"/>
      <c r="G33" s="376"/>
    </row>
    <row r="34" spans="1:7" x14ac:dyDescent="0.35">
      <c r="A34" s="368"/>
      <c r="B34" s="372"/>
      <c r="C34" s="373"/>
      <c r="D34" s="373"/>
      <c r="E34" s="373"/>
      <c r="F34" s="374"/>
      <c r="G34" s="375"/>
    </row>
    <row r="35" spans="1:7" x14ac:dyDescent="0.35">
      <c r="A35" s="368"/>
      <c r="B35" s="395" t="s">
        <v>136</v>
      </c>
      <c r="C35" s="395"/>
      <c r="D35" s="395"/>
      <c r="E35" s="395"/>
      <c r="F35" s="395"/>
      <c r="G35" s="395"/>
    </row>
    <row r="36" spans="1:7" ht="400" customHeight="1" x14ac:dyDescent="0.35">
      <c r="A36" s="368"/>
      <c r="B36" s="396"/>
      <c r="C36" s="397"/>
      <c r="D36" s="397"/>
      <c r="E36" s="397"/>
      <c r="F36" s="397"/>
      <c r="G36" s="397"/>
    </row>
    <row r="37" spans="1:7" x14ac:dyDescent="0.35">
      <c r="A37" s="368"/>
      <c r="B37" s="525"/>
      <c r="C37" s="525"/>
      <c r="D37" s="525"/>
      <c r="E37" s="525"/>
      <c r="F37" s="525"/>
      <c r="G37" s="525"/>
    </row>
    <row r="38" spans="1:7" x14ac:dyDescent="0.35">
      <c r="A38" s="368"/>
      <c r="B38" s="384" t="s">
        <v>6</v>
      </c>
      <c r="C38" s="384"/>
      <c r="D38" s="384"/>
      <c r="E38" s="384"/>
      <c r="F38" s="384"/>
      <c r="G38" s="384"/>
    </row>
    <row r="39" spans="1:7" ht="404.25" customHeight="1" x14ac:dyDescent="0.35">
      <c r="A39" s="368"/>
      <c r="B39" s="394"/>
      <c r="C39" s="376"/>
      <c r="D39" s="376"/>
      <c r="E39" s="376"/>
      <c r="F39" s="376"/>
      <c r="G39" s="376"/>
    </row>
    <row r="40" spans="1:7" x14ac:dyDescent="0.35">
      <c r="A40" s="368"/>
      <c r="B40" s="389"/>
      <c r="C40" s="390"/>
      <c r="D40" s="372"/>
      <c r="E40" s="372"/>
      <c r="F40" s="389"/>
      <c r="G40" s="389"/>
    </row>
    <row r="41" spans="1:7" x14ac:dyDescent="0.35">
      <c r="A41" s="368"/>
      <c r="B41" s="384" t="s">
        <v>137</v>
      </c>
      <c r="C41" s="384"/>
      <c r="D41" s="384"/>
      <c r="E41" s="384"/>
      <c r="F41" s="384"/>
      <c r="G41" s="384"/>
    </row>
    <row r="42" spans="1:7" ht="409.5" customHeight="1" x14ac:dyDescent="0.35">
      <c r="A42" s="368"/>
      <c r="B42" s="394"/>
      <c r="C42" s="376"/>
      <c r="D42" s="376"/>
      <c r="E42" s="376"/>
      <c r="F42" s="376"/>
      <c r="G42" s="376"/>
    </row>
    <row r="43" spans="1:7" x14ac:dyDescent="0.35">
      <c r="A43" s="368"/>
      <c r="B43" s="387"/>
      <c r="C43" s="387"/>
      <c r="D43" s="387"/>
      <c r="E43" s="387"/>
      <c r="F43" s="387"/>
      <c r="G43" s="387"/>
    </row>
    <row r="44" spans="1:7" x14ac:dyDescent="0.35">
      <c r="A44" s="368"/>
      <c r="B44" s="384" t="s">
        <v>138</v>
      </c>
      <c r="C44" s="384"/>
      <c r="D44" s="384"/>
      <c r="E44" s="384"/>
      <c r="F44" s="384"/>
      <c r="G44" s="384"/>
    </row>
    <row r="45" spans="1:7" ht="6" customHeight="1" x14ac:dyDescent="0.35">
      <c r="A45" s="368"/>
      <c r="B45" s="372"/>
      <c r="C45" s="373"/>
      <c r="D45" s="373"/>
      <c r="E45" s="373"/>
      <c r="F45" s="374"/>
      <c r="G45" s="375"/>
    </row>
    <row r="46" spans="1:7" x14ac:dyDescent="0.35">
      <c r="A46" s="368"/>
      <c r="B46" s="398" t="s">
        <v>139</v>
      </c>
      <c r="C46" s="398"/>
      <c r="D46" s="398"/>
      <c r="E46" s="398"/>
      <c r="F46" s="398"/>
      <c r="G46" s="398"/>
    </row>
    <row r="47" spans="1:7" x14ac:dyDescent="0.35">
      <c r="A47" s="368"/>
      <c r="B47" s="392" t="s">
        <v>140</v>
      </c>
      <c r="C47" s="392" t="s">
        <v>2</v>
      </c>
      <c r="D47" s="375"/>
      <c r="E47" s="375"/>
      <c r="F47" s="399"/>
      <c r="G47" s="375"/>
    </row>
    <row r="48" spans="1:7" x14ac:dyDescent="0.35">
      <c r="A48" s="368"/>
      <c r="B48" s="173"/>
      <c r="C48" s="173"/>
      <c r="D48" s="373"/>
      <c r="E48" s="373"/>
      <c r="F48" s="374"/>
      <c r="G48" s="375"/>
    </row>
    <row r="49" spans="1:7" x14ac:dyDescent="0.35">
      <c r="A49" s="368"/>
      <c r="B49" s="173"/>
      <c r="C49" s="173"/>
      <c r="D49" s="373"/>
      <c r="E49" s="373"/>
      <c r="F49" s="374"/>
      <c r="G49" s="375"/>
    </row>
    <row r="50" spans="1:7" x14ac:dyDescent="0.35">
      <c r="A50" s="368"/>
      <c r="B50" s="173"/>
      <c r="C50" s="173"/>
      <c r="D50" s="373"/>
      <c r="E50" s="373"/>
      <c r="F50" s="374"/>
      <c r="G50" s="375"/>
    </row>
    <row r="51" spans="1:7" x14ac:dyDescent="0.35">
      <c r="A51" s="368"/>
      <c r="B51" s="387"/>
      <c r="C51" s="387"/>
      <c r="D51" s="387"/>
      <c r="E51" s="387"/>
      <c r="F51" s="387"/>
      <c r="G51" s="387"/>
    </row>
    <row r="52" spans="1:7" x14ac:dyDescent="0.35">
      <c r="A52" s="368"/>
      <c r="B52" s="398" t="s">
        <v>12324</v>
      </c>
      <c r="C52" s="398"/>
      <c r="D52" s="398"/>
      <c r="E52" s="398"/>
      <c r="F52" s="398"/>
      <c r="G52" s="398"/>
    </row>
    <row r="53" spans="1:7" x14ac:dyDescent="0.35">
      <c r="A53" s="368"/>
      <c r="B53" s="392" t="s">
        <v>141</v>
      </c>
      <c r="C53" s="392" t="s">
        <v>2</v>
      </c>
      <c r="D53" s="375"/>
      <c r="E53" s="375"/>
      <c r="F53" s="399"/>
      <c r="G53" s="375"/>
    </row>
    <row r="54" spans="1:7" x14ac:dyDescent="0.35">
      <c r="A54" s="368"/>
      <c r="B54" s="174"/>
      <c r="C54" s="174"/>
      <c r="D54" s="373"/>
      <c r="E54" s="373"/>
      <c r="F54" s="374"/>
      <c r="G54" s="375"/>
    </row>
    <row r="55" spans="1:7" x14ac:dyDescent="0.35">
      <c r="A55" s="368"/>
      <c r="B55" s="174"/>
      <c r="C55" s="174"/>
      <c r="D55" s="373"/>
      <c r="E55" s="373"/>
      <c r="F55" s="374"/>
      <c r="G55" s="375"/>
    </row>
    <row r="56" spans="1:7" x14ac:dyDescent="0.35">
      <c r="A56" s="368"/>
      <c r="B56" s="174"/>
      <c r="C56" s="174"/>
      <c r="D56" s="373"/>
      <c r="E56" s="373"/>
      <c r="F56" s="374"/>
      <c r="G56" s="375"/>
    </row>
    <row r="57" spans="1:7" x14ac:dyDescent="0.35">
      <c r="A57" s="368"/>
      <c r="B57" s="174"/>
      <c r="C57" s="174"/>
      <c r="D57" s="373"/>
      <c r="E57" s="373"/>
      <c r="F57" s="374"/>
      <c r="G57" s="375"/>
    </row>
    <row r="58" spans="1:7" x14ac:dyDescent="0.35">
      <c r="A58" s="368"/>
      <c r="B58" s="174"/>
      <c r="C58" s="174"/>
      <c r="D58" s="373"/>
      <c r="E58" s="373"/>
      <c r="F58" s="374"/>
      <c r="G58" s="375"/>
    </row>
    <row r="59" spans="1:7" x14ac:dyDescent="0.35">
      <c r="A59" s="368"/>
      <c r="B59" s="174"/>
      <c r="C59" s="174"/>
      <c r="D59" s="373"/>
      <c r="E59" s="373"/>
      <c r="F59" s="374"/>
      <c r="G59" s="375"/>
    </row>
    <row r="60" spans="1:7" x14ac:dyDescent="0.35">
      <c r="A60" s="368"/>
      <c r="B60" s="174"/>
      <c r="C60" s="174"/>
      <c r="D60" s="373"/>
      <c r="E60" s="373"/>
      <c r="F60" s="374"/>
      <c r="G60" s="375"/>
    </row>
    <row r="61" spans="1:7" x14ac:dyDescent="0.35">
      <c r="A61" s="368"/>
      <c r="B61" s="174"/>
      <c r="C61" s="174"/>
      <c r="D61" s="373"/>
      <c r="E61" s="373"/>
      <c r="F61" s="374"/>
      <c r="G61" s="375"/>
    </row>
    <row r="62" spans="1:7" x14ac:dyDescent="0.35">
      <c r="A62" s="368"/>
      <c r="B62" s="174"/>
      <c r="C62" s="174"/>
      <c r="D62" s="373"/>
      <c r="E62" s="373"/>
      <c r="F62" s="374"/>
      <c r="G62" s="375"/>
    </row>
    <row r="63" spans="1:7" x14ac:dyDescent="0.35">
      <c r="A63" s="368"/>
      <c r="B63" s="174"/>
      <c r="C63" s="174"/>
      <c r="D63" s="373"/>
      <c r="E63" s="373"/>
      <c r="F63" s="374"/>
      <c r="G63" s="375"/>
    </row>
    <row r="64" spans="1:7" x14ac:dyDescent="0.35">
      <c r="A64" s="368"/>
      <c r="B64" s="174"/>
      <c r="C64" s="174"/>
      <c r="D64" s="373"/>
      <c r="E64" s="373"/>
      <c r="F64" s="374"/>
      <c r="G64" s="375"/>
    </row>
    <row r="65" spans="1:7" x14ac:dyDescent="0.35">
      <c r="A65" s="368"/>
      <c r="B65" s="174"/>
      <c r="C65" s="174"/>
      <c r="D65" s="373"/>
      <c r="E65" s="373"/>
      <c r="F65" s="374"/>
      <c r="G65" s="375"/>
    </row>
    <row r="66" spans="1:7" x14ac:dyDescent="0.35">
      <c r="A66" s="368"/>
      <c r="B66" s="174"/>
      <c r="C66" s="174"/>
      <c r="D66" s="373"/>
      <c r="E66" s="373"/>
      <c r="F66" s="374"/>
      <c r="G66" s="375"/>
    </row>
    <row r="67" spans="1:7" x14ac:dyDescent="0.35">
      <c r="A67" s="368"/>
      <c r="B67" s="174"/>
      <c r="C67" s="174"/>
      <c r="D67" s="373"/>
      <c r="E67" s="373"/>
      <c r="F67" s="374"/>
      <c r="G67" s="375"/>
    </row>
    <row r="68" spans="1:7" x14ac:dyDescent="0.35">
      <c r="A68" s="368"/>
      <c r="B68" s="174"/>
      <c r="C68" s="174"/>
      <c r="D68" s="373"/>
      <c r="E68" s="373"/>
      <c r="F68" s="374"/>
      <c r="G68" s="375"/>
    </row>
    <row r="69" spans="1:7" x14ac:dyDescent="0.35">
      <c r="B69" s="3"/>
      <c r="C69" s="3"/>
      <c r="D69" s="3"/>
      <c r="E69" s="3"/>
      <c r="F69" s="3"/>
      <c r="G69" s="3"/>
    </row>
    <row r="70" spans="1:7" x14ac:dyDescent="0.35">
      <c r="B70" s="3"/>
      <c r="C70" s="3"/>
      <c r="D70" s="3"/>
      <c r="E70" s="3"/>
      <c r="F70" s="3"/>
      <c r="G70" s="3"/>
    </row>
    <row r="71" spans="1:7" x14ac:dyDescent="0.35">
      <c r="B71" s="3"/>
      <c r="C71" s="3"/>
      <c r="D71" s="3"/>
      <c r="E71" s="3"/>
      <c r="F71" s="3"/>
      <c r="G71" s="3"/>
    </row>
    <row r="72" spans="1:7" x14ac:dyDescent="0.35">
      <c r="B72" s="3"/>
      <c r="C72" s="3"/>
      <c r="D72" s="3"/>
      <c r="E72" s="3"/>
      <c r="F72" s="3"/>
      <c r="G72" s="3"/>
    </row>
    <row r="73" spans="1:7" x14ac:dyDescent="0.35">
      <c r="B73" s="3"/>
      <c r="C73" s="3"/>
      <c r="D73" s="3"/>
      <c r="E73" s="3"/>
      <c r="F73" s="3"/>
      <c r="G73" s="3"/>
    </row>
    <row r="74" spans="1:7" x14ac:dyDescent="0.35">
      <c r="B74" s="3"/>
      <c r="C74" s="3"/>
      <c r="D74" s="3"/>
      <c r="E74" s="3"/>
      <c r="F74" s="3"/>
      <c r="G74" s="3"/>
    </row>
    <row r="75" spans="1:7" x14ac:dyDescent="0.35">
      <c r="B75" s="3"/>
      <c r="C75" s="3"/>
      <c r="D75" s="3"/>
      <c r="E75" s="3"/>
      <c r="F75" s="3"/>
      <c r="G75" s="3"/>
    </row>
    <row r="76" spans="1:7" x14ac:dyDescent="0.35">
      <c r="B76" s="3"/>
      <c r="C76" s="3"/>
      <c r="D76" s="3"/>
      <c r="E76" s="3"/>
      <c r="F76" s="3"/>
      <c r="G76" s="3"/>
    </row>
    <row r="77" spans="1:7" x14ac:dyDescent="0.35">
      <c r="B77" s="3"/>
      <c r="C77" s="3"/>
      <c r="D77" s="3"/>
      <c r="E77" s="3"/>
      <c r="F77" s="3"/>
      <c r="G77" s="3"/>
    </row>
    <row r="78" spans="1:7" x14ac:dyDescent="0.35">
      <c r="B78" s="3"/>
      <c r="C78" s="3"/>
      <c r="D78" s="3"/>
      <c r="E78" s="3"/>
      <c r="F78" s="3"/>
      <c r="G78" s="3"/>
    </row>
    <row r="79" spans="1:7" x14ac:dyDescent="0.35">
      <c r="B79" s="3"/>
      <c r="C79" s="3"/>
      <c r="D79" s="3"/>
      <c r="E79" s="3"/>
      <c r="F79" s="3"/>
      <c r="G79" s="3"/>
    </row>
  </sheetData>
  <sheetProtection algorithmName="SHA-512" hashValue="kCIw0sh598D2yvBilJP6fl+uibV4JgzeFu4vHiMBkl4kcl0318gKg6/uupBs1r47cg0YT4LbiuWo2edFonHSwA==" saltValue="w1kgXqazoDNrXmOEKSgjEA==" spinCount="100000" sheet="1" objects="1" scenarios="1"/>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4FDD623D-B410-4D38-BB2C-423294059D5C}">
          <x14:formula1>
            <xm:f>Llistes!$B$1:$B$6</xm:f>
          </x14:formula1>
          <xm:sqref>F7</xm:sqref>
        </x14:dataValidation>
        <x14:dataValidation type="list" allowBlank="1" showInputMessage="1" showErrorMessage="1" xr:uid="{260C1FD4-CD5D-4FD0-8049-DC322BEA76D2}">
          <x14:formula1>
            <xm:f>Llistes!$B$8:$B$50</xm:f>
          </x14:formula1>
          <xm:sqref>E7</xm:sqref>
        </x14:dataValidation>
        <x14:dataValidation type="list" allowBlank="1" showInputMessage="1" showErrorMessage="1" xr:uid="{E00AD906-38A1-4761-A89E-A4B6ACA3C097}">
          <x14:formula1>
            <xm:f>Llistes!$G$2:$G$3</xm:f>
          </x14:formula1>
          <xm:sqref>G12:G14</xm:sqref>
        </x14:dataValidation>
        <x14:dataValidation type="list" allowBlank="1" showInputMessage="1" showErrorMessage="1" xr:uid="{41928C11-A274-48E6-AA89-FAD3A77D13F5}">
          <x14:formula1>
            <xm:f>Llistes!$G$5:$G$11</xm:f>
          </x14:formula1>
          <xm:sqref>B18</xm:sqref>
        </x14:dataValidation>
        <x14:dataValidation type="list" allowBlank="1" showInputMessage="1" showErrorMessage="1" xr:uid="{AE69EE3B-50FB-4AF8-B1ED-71B07BC48456}">
          <x14:formula1>
            <xm:f>Llistes!$G$13:$G$38</xm:f>
          </x14:formula1>
          <xm:sqref>B22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940A5-A1AF-4009-B334-8F97491A47F2}">
  <dimension ref="B1:S49"/>
  <sheetViews>
    <sheetView showGridLines="0" zoomScale="70" zoomScaleNormal="70" workbookViewId="0">
      <selection activeCell="K28" sqref="K28"/>
    </sheetView>
  </sheetViews>
  <sheetFormatPr defaultColWidth="10.90625" defaultRowHeight="14.5" x14ac:dyDescent="0.35"/>
  <cols>
    <col min="1" max="1" width="6.453125" customWidth="1"/>
    <col min="2" max="2" width="26.453125" customWidth="1"/>
    <col min="3" max="18" width="9.1796875" customWidth="1"/>
  </cols>
  <sheetData>
    <row r="1" spans="2:19" x14ac:dyDescent="0.35">
      <c r="B1" s="3"/>
      <c r="C1" s="3"/>
      <c r="D1" s="3"/>
      <c r="E1" s="3"/>
      <c r="F1" s="3"/>
      <c r="G1" s="3"/>
      <c r="H1" s="3"/>
      <c r="I1" s="3"/>
      <c r="J1" s="3"/>
      <c r="K1" s="3"/>
      <c r="L1" s="3"/>
      <c r="M1" s="3"/>
      <c r="N1" s="3"/>
      <c r="O1" s="3"/>
      <c r="P1" s="3"/>
      <c r="Q1" s="3"/>
      <c r="R1" s="3"/>
      <c r="S1" s="3"/>
    </row>
    <row r="2" spans="2:19" hidden="1" x14ac:dyDescent="0.35">
      <c r="B2" s="10" t="s">
        <v>7</v>
      </c>
      <c r="C2" s="11" t="s">
        <v>8</v>
      </c>
      <c r="D2" s="11" t="s">
        <v>9</v>
      </c>
      <c r="E2" s="11" t="s">
        <v>10</v>
      </c>
      <c r="F2" s="11" t="s">
        <v>11</v>
      </c>
      <c r="G2" s="11" t="s">
        <v>12</v>
      </c>
      <c r="H2" s="11" t="s">
        <v>13</v>
      </c>
      <c r="I2" s="11" t="s">
        <v>14</v>
      </c>
      <c r="J2" s="11" t="s">
        <v>15</v>
      </c>
      <c r="K2" s="11" t="s">
        <v>18</v>
      </c>
      <c r="L2" s="11" t="s">
        <v>19</v>
      </c>
      <c r="M2" s="11" t="s">
        <v>20</v>
      </c>
      <c r="N2" s="11" t="s">
        <v>21</v>
      </c>
      <c r="O2" s="11" t="s">
        <v>22</v>
      </c>
      <c r="P2" s="11" t="s">
        <v>23</v>
      </c>
      <c r="Q2" s="11" t="s">
        <v>24</v>
      </c>
      <c r="R2" s="11" t="s">
        <v>25</v>
      </c>
      <c r="S2" s="3"/>
    </row>
    <row r="3" spans="2:19" x14ac:dyDescent="0.35">
      <c r="B3" s="6" t="s">
        <v>46</v>
      </c>
      <c r="C3" s="6"/>
      <c r="D3" s="6"/>
      <c r="E3" s="6"/>
      <c r="F3" s="6"/>
      <c r="G3" s="6"/>
      <c r="H3" s="526"/>
      <c r="I3" s="526"/>
      <c r="J3" s="526"/>
      <c r="K3" s="526"/>
      <c r="L3" s="526"/>
      <c r="M3" s="526"/>
      <c r="N3" s="526"/>
      <c r="O3" s="526"/>
      <c r="P3" s="526"/>
      <c r="Q3" s="526"/>
      <c r="R3" s="526"/>
      <c r="S3" s="3"/>
    </row>
    <row r="4" spans="2:19" ht="14.5" customHeight="1" x14ac:dyDescent="0.35">
      <c r="B4" s="15" t="s">
        <v>149</v>
      </c>
      <c r="C4" s="16"/>
      <c r="D4" s="16"/>
      <c r="E4" s="16"/>
      <c r="F4" s="16"/>
      <c r="G4" s="16"/>
      <c r="H4" s="16"/>
      <c r="I4" s="16"/>
      <c r="J4" s="16"/>
      <c r="K4" s="16"/>
      <c r="L4" s="16"/>
      <c r="M4" s="16"/>
      <c r="N4" s="16"/>
      <c r="O4" s="16"/>
      <c r="P4" s="16"/>
      <c r="Q4" s="16"/>
      <c r="R4" s="16"/>
      <c r="S4" s="3"/>
    </row>
    <row r="5" spans="2:19" ht="6" customHeight="1" x14ac:dyDescent="0.35">
      <c r="B5" s="17"/>
      <c r="C5" s="11"/>
      <c r="D5" s="11"/>
      <c r="E5" s="11"/>
      <c r="F5" s="11"/>
      <c r="G5" s="11"/>
      <c r="H5" s="11"/>
      <c r="I5" s="11"/>
      <c r="J5" s="11"/>
      <c r="K5" s="11"/>
      <c r="L5" s="11"/>
      <c r="M5" s="11"/>
      <c r="N5" s="11"/>
      <c r="O5" s="11"/>
      <c r="P5" s="11"/>
      <c r="Q5" s="12"/>
      <c r="R5" s="12"/>
      <c r="S5" s="3"/>
    </row>
    <row r="6" spans="2:19" ht="14.5" customHeight="1" x14ac:dyDescent="0.35">
      <c r="B6" s="18" t="s">
        <v>143</v>
      </c>
      <c r="C6" s="19"/>
      <c r="D6" s="19"/>
      <c r="E6" s="19"/>
      <c r="F6" s="19"/>
      <c r="G6" s="19"/>
      <c r="H6" s="19"/>
      <c r="I6" s="19"/>
      <c r="J6" s="19"/>
      <c r="K6" s="19"/>
      <c r="L6" s="19"/>
      <c r="M6" s="19"/>
      <c r="N6" s="19"/>
      <c r="O6" s="19"/>
      <c r="P6" s="19"/>
      <c r="Q6" s="19"/>
      <c r="R6" s="19"/>
      <c r="S6" s="3"/>
    </row>
    <row r="7" spans="2:19" ht="408.5" customHeight="1" x14ac:dyDescent="0.35">
      <c r="B7" s="175"/>
      <c r="C7" s="22"/>
      <c r="D7" s="22"/>
      <c r="E7" s="22"/>
      <c r="F7" s="22"/>
      <c r="G7" s="22"/>
      <c r="H7" s="22"/>
      <c r="I7" s="22"/>
      <c r="J7" s="22"/>
      <c r="K7" s="22"/>
      <c r="L7" s="400"/>
      <c r="M7" s="400"/>
      <c r="N7" s="400"/>
      <c r="O7" s="400"/>
      <c r="P7" s="400"/>
      <c r="Q7" s="400"/>
      <c r="R7" s="400"/>
      <c r="S7" s="3"/>
    </row>
    <row r="8" spans="2:19" ht="14.5" customHeight="1" x14ac:dyDescent="0.35">
      <c r="B8" s="12"/>
      <c r="C8" s="12"/>
      <c r="D8" s="12"/>
      <c r="E8" s="12"/>
      <c r="F8" s="12"/>
      <c r="G8" s="12"/>
      <c r="H8" s="12"/>
      <c r="I8" s="12"/>
      <c r="J8" s="12"/>
      <c r="K8" s="12"/>
      <c r="L8" s="12"/>
      <c r="M8" s="12"/>
      <c r="N8" s="12"/>
      <c r="O8" s="12"/>
      <c r="P8" s="12"/>
      <c r="Q8" s="12"/>
      <c r="R8" s="12"/>
      <c r="S8" s="3"/>
    </row>
    <row r="9" spans="2:19" ht="14.5" customHeight="1" x14ac:dyDescent="0.35">
      <c r="B9" s="18" t="s">
        <v>142</v>
      </c>
      <c r="C9" s="19"/>
      <c r="D9" s="19"/>
      <c r="E9" s="19"/>
      <c r="F9" s="19"/>
      <c r="G9" s="19"/>
      <c r="H9" s="19"/>
      <c r="I9" s="19"/>
      <c r="J9" s="19"/>
      <c r="K9" s="19"/>
      <c r="L9" s="19"/>
      <c r="M9" s="19"/>
      <c r="N9" s="19"/>
      <c r="O9" s="19"/>
      <c r="P9" s="19"/>
      <c r="Q9" s="19"/>
      <c r="R9" s="19"/>
      <c r="S9" s="3"/>
    </row>
    <row r="10" spans="2:19" ht="394.75" customHeight="1" x14ac:dyDescent="0.35">
      <c r="B10" s="175"/>
      <c r="C10" s="22"/>
      <c r="D10" s="22"/>
      <c r="E10" s="22"/>
      <c r="F10" s="22"/>
      <c r="G10" s="22"/>
      <c r="H10" s="22"/>
      <c r="I10" s="22"/>
      <c r="J10" s="22"/>
      <c r="K10" s="22"/>
      <c r="L10" s="400"/>
      <c r="M10" s="400"/>
      <c r="N10" s="400"/>
      <c r="O10" s="400"/>
      <c r="P10" s="400"/>
      <c r="Q10" s="400"/>
      <c r="R10" s="400"/>
      <c r="S10" s="3"/>
    </row>
    <row r="11" spans="2:19" ht="14.5" customHeight="1" x14ac:dyDescent="0.35">
      <c r="B11" s="14"/>
      <c r="C11" s="14"/>
      <c r="D11" s="14"/>
      <c r="E11" s="14"/>
      <c r="F11" s="14"/>
      <c r="G11" s="14"/>
      <c r="H11" s="14"/>
      <c r="I11" s="14"/>
      <c r="J11" s="14"/>
      <c r="K11" s="14"/>
      <c r="L11" s="14"/>
      <c r="M11" s="14"/>
      <c r="N11" s="14"/>
      <c r="O11" s="14"/>
      <c r="P11" s="14"/>
      <c r="Q11" s="12"/>
      <c r="R11" s="12"/>
      <c r="S11" s="3"/>
    </row>
    <row r="12" spans="2:19" ht="14.5" customHeight="1" x14ac:dyDescent="0.35">
      <c r="B12" s="18" t="s">
        <v>22539</v>
      </c>
      <c r="C12" s="23"/>
      <c r="D12" s="23"/>
      <c r="E12" s="23"/>
      <c r="F12" s="23"/>
      <c r="G12" s="23"/>
      <c r="H12" s="23"/>
      <c r="I12" s="23"/>
      <c r="J12" s="23"/>
      <c r="K12" s="23"/>
      <c r="L12" s="23"/>
      <c r="M12" s="23"/>
      <c r="N12" s="23"/>
      <c r="O12" s="23"/>
      <c r="P12" s="23"/>
      <c r="Q12" s="23"/>
      <c r="R12" s="23"/>
      <c r="S12" s="3"/>
    </row>
    <row r="13" spans="2:19" s="149" customFormat="1" ht="6" customHeight="1" x14ac:dyDescent="0.35">
      <c r="B13" s="147"/>
      <c r="C13" s="63"/>
      <c r="D13" s="63"/>
      <c r="E13" s="63"/>
      <c r="F13" s="63"/>
      <c r="G13" s="63"/>
      <c r="H13" s="63"/>
      <c r="I13" s="63"/>
      <c r="J13" s="63"/>
      <c r="K13" s="63"/>
      <c r="L13" s="63"/>
      <c r="M13" s="63"/>
      <c r="N13" s="63"/>
      <c r="O13" s="63"/>
      <c r="P13" s="63"/>
      <c r="Q13" s="63"/>
      <c r="R13" s="63"/>
      <c r="S13" s="12"/>
    </row>
    <row r="14" spans="2:19" ht="14.5" customHeight="1" x14ac:dyDescent="0.35">
      <c r="B14" s="24"/>
      <c r="C14" s="177" t="s">
        <v>150</v>
      </c>
      <c r="D14" s="177" t="s">
        <v>151</v>
      </c>
      <c r="E14" s="177" t="s">
        <v>152</v>
      </c>
      <c r="F14" s="177" t="s">
        <v>144</v>
      </c>
      <c r="G14" s="177" t="s">
        <v>153</v>
      </c>
      <c r="H14" s="177" t="s">
        <v>145</v>
      </c>
      <c r="I14" s="177" t="s">
        <v>146</v>
      </c>
      <c r="J14" s="177" t="s">
        <v>154</v>
      </c>
      <c r="K14" s="177" t="s">
        <v>155</v>
      </c>
      <c r="L14" s="177" t="s">
        <v>156</v>
      </c>
      <c r="M14" s="177" t="s">
        <v>157</v>
      </c>
      <c r="N14" s="177" t="s">
        <v>158</v>
      </c>
      <c r="O14" s="177" t="s">
        <v>159</v>
      </c>
      <c r="P14" s="177" t="s">
        <v>160</v>
      </c>
      <c r="Q14" s="177" t="s">
        <v>161</v>
      </c>
      <c r="R14" s="177" t="s">
        <v>147</v>
      </c>
      <c r="S14" s="3"/>
    </row>
    <row r="15" spans="2:19" ht="14.5" customHeight="1" x14ac:dyDescent="0.35">
      <c r="B15" s="176" t="s">
        <v>12137</v>
      </c>
      <c r="C15" s="26"/>
      <c r="D15" s="26"/>
      <c r="E15" s="26"/>
      <c r="F15" s="26"/>
      <c r="G15" s="26"/>
      <c r="H15" s="26"/>
      <c r="I15" s="26"/>
      <c r="J15" s="26"/>
      <c r="K15" s="26"/>
      <c r="L15" s="26"/>
      <c r="M15" s="26"/>
      <c r="N15" s="26"/>
      <c r="O15" s="26"/>
      <c r="P15" s="26"/>
      <c r="Q15" s="26"/>
      <c r="R15" s="26"/>
      <c r="S15" s="3"/>
    </row>
    <row r="16" spans="2:19" ht="14.5" customHeight="1" x14ac:dyDescent="0.35">
      <c r="B16" s="25" t="s">
        <v>17</v>
      </c>
      <c r="C16" s="26"/>
      <c r="D16" s="26"/>
      <c r="E16" s="26"/>
      <c r="F16" s="26"/>
      <c r="G16" s="26"/>
      <c r="H16" s="26"/>
      <c r="I16" s="26"/>
      <c r="J16" s="26"/>
      <c r="K16" s="26"/>
      <c r="L16" s="26"/>
      <c r="M16" s="26"/>
      <c r="N16" s="26"/>
      <c r="O16" s="26"/>
      <c r="P16" s="26"/>
      <c r="Q16" s="26"/>
      <c r="R16" s="26"/>
      <c r="S16" s="3"/>
    </row>
    <row r="17" spans="2:19" ht="14.5" customHeight="1" x14ac:dyDescent="0.35">
      <c r="B17" s="25" t="s">
        <v>148</v>
      </c>
      <c r="C17" s="26"/>
      <c r="D17" s="26"/>
      <c r="E17" s="26"/>
      <c r="F17" s="26"/>
      <c r="G17" s="26"/>
      <c r="H17" s="26"/>
      <c r="I17" s="26"/>
      <c r="J17" s="26"/>
      <c r="K17" s="26"/>
      <c r="L17" s="26"/>
      <c r="M17" s="26"/>
      <c r="N17" s="26"/>
      <c r="O17" s="26"/>
      <c r="P17" s="26"/>
      <c r="Q17" s="26"/>
      <c r="R17" s="26"/>
      <c r="S17" s="3"/>
    </row>
    <row r="18" spans="2:19" ht="14.5" customHeight="1" x14ac:dyDescent="0.35">
      <c r="B18" s="25" t="s">
        <v>16</v>
      </c>
      <c r="C18" s="26"/>
      <c r="D18" s="26"/>
      <c r="E18" s="26"/>
      <c r="F18" s="26"/>
      <c r="G18" s="26"/>
      <c r="H18" s="26"/>
      <c r="I18" s="26"/>
      <c r="J18" s="26"/>
      <c r="K18" s="26"/>
      <c r="L18" s="26"/>
      <c r="M18" s="26"/>
      <c r="N18" s="26"/>
      <c r="O18" s="26"/>
      <c r="P18" s="26"/>
      <c r="Q18" s="26"/>
      <c r="R18" s="26"/>
      <c r="S18" s="3"/>
    </row>
    <row r="19" spans="2:19" ht="14.5" customHeight="1" x14ac:dyDescent="0.35">
      <c r="B19" s="12"/>
      <c r="C19" s="12"/>
      <c r="D19" s="12"/>
      <c r="E19" s="12"/>
      <c r="F19" s="12"/>
      <c r="G19" s="12"/>
      <c r="H19" s="12"/>
      <c r="I19" s="12"/>
      <c r="J19" s="12"/>
      <c r="K19" s="12"/>
      <c r="L19" s="12"/>
      <c r="M19" s="12"/>
      <c r="N19" s="12"/>
      <c r="O19" s="12"/>
      <c r="P19" s="12"/>
      <c r="Q19" s="12"/>
      <c r="R19" s="12"/>
      <c r="S19" s="3"/>
    </row>
    <row r="20" spans="2:19" ht="14.5" customHeight="1" x14ac:dyDescent="0.35">
      <c r="B20" s="18" t="s">
        <v>12327</v>
      </c>
      <c r="C20" s="19"/>
      <c r="D20" s="19"/>
      <c r="E20" s="19"/>
      <c r="F20" s="19"/>
      <c r="G20" s="19"/>
      <c r="H20" s="19"/>
      <c r="I20" s="19"/>
      <c r="J20" s="19"/>
      <c r="K20" s="19"/>
      <c r="L20" s="19"/>
      <c r="M20" s="19"/>
      <c r="N20" s="19"/>
      <c r="O20" s="19"/>
      <c r="P20" s="19"/>
      <c r="Q20" s="19"/>
      <c r="R20" s="19"/>
      <c r="S20" s="3"/>
    </row>
    <row r="21" spans="2:19" ht="409" customHeight="1" x14ac:dyDescent="0.35">
      <c r="B21" s="175"/>
      <c r="C21" s="21"/>
      <c r="D21" s="21"/>
      <c r="E21" s="21"/>
      <c r="F21" s="21"/>
      <c r="G21" s="21"/>
      <c r="H21" s="21"/>
      <c r="I21" s="21"/>
      <c r="J21" s="21"/>
      <c r="K21" s="21"/>
      <c r="L21" s="401"/>
      <c r="M21" s="401"/>
      <c r="N21" s="401"/>
      <c r="O21" s="401"/>
      <c r="P21" s="401"/>
      <c r="Q21" s="401"/>
      <c r="R21" s="401"/>
      <c r="S21" s="3"/>
    </row>
    <row r="22" spans="2:19" ht="14.5" customHeight="1" x14ac:dyDescent="0.35">
      <c r="B22" s="3"/>
      <c r="C22" s="3"/>
      <c r="D22" s="3"/>
      <c r="E22" s="3"/>
      <c r="F22" s="3"/>
      <c r="G22" s="3"/>
      <c r="H22" s="3"/>
      <c r="I22" s="3"/>
      <c r="J22" s="3"/>
      <c r="K22" s="3"/>
      <c r="L22" s="3"/>
      <c r="M22" s="3"/>
      <c r="N22" s="3"/>
      <c r="O22" s="3"/>
      <c r="P22" s="3"/>
      <c r="Q22" s="3"/>
      <c r="R22" s="3"/>
      <c r="S22" s="3"/>
    </row>
    <row r="23" spans="2:19" ht="14.5" customHeight="1" x14ac:dyDescent="0.35">
      <c r="B23" s="3"/>
      <c r="C23" s="3"/>
      <c r="D23" s="3"/>
      <c r="E23" s="3"/>
      <c r="F23" s="3"/>
      <c r="G23" s="3"/>
      <c r="H23" s="3"/>
      <c r="I23" s="3"/>
      <c r="J23" s="3"/>
      <c r="K23" s="3"/>
      <c r="L23" s="3"/>
      <c r="M23" s="3"/>
      <c r="N23" s="3"/>
      <c r="O23" s="3"/>
      <c r="P23" s="3"/>
      <c r="Q23" s="3"/>
      <c r="R23" s="3"/>
      <c r="S23" s="3"/>
    </row>
    <row r="24" spans="2:19" ht="14.5" customHeight="1" x14ac:dyDescent="0.35">
      <c r="B24" s="3"/>
      <c r="C24" s="3"/>
      <c r="D24" s="3"/>
      <c r="E24" s="3"/>
      <c r="F24" s="3"/>
      <c r="G24" s="3"/>
      <c r="H24" s="3"/>
      <c r="I24" s="3"/>
      <c r="J24" s="3"/>
      <c r="K24" s="3"/>
      <c r="L24" s="3"/>
      <c r="M24" s="3"/>
      <c r="N24" s="3"/>
      <c r="O24" s="3"/>
      <c r="P24" s="3"/>
      <c r="Q24" s="3"/>
      <c r="R24" s="3"/>
      <c r="S24" s="3"/>
    </row>
    <row r="25" spans="2:19" ht="14.5" customHeight="1" x14ac:dyDescent="0.35">
      <c r="B25" s="3"/>
      <c r="C25" s="3"/>
      <c r="D25" s="3"/>
      <c r="E25" s="3"/>
      <c r="F25" s="3"/>
      <c r="G25" s="3"/>
      <c r="H25" s="3"/>
      <c r="I25" s="3"/>
      <c r="J25" s="3"/>
      <c r="K25" s="3"/>
      <c r="L25" s="3"/>
      <c r="M25" s="3"/>
      <c r="N25" s="3"/>
      <c r="O25" s="3"/>
      <c r="P25" s="3"/>
      <c r="Q25" s="3"/>
      <c r="R25" s="3"/>
      <c r="S25" s="3"/>
    </row>
    <row r="26" spans="2:19" ht="14.5" customHeight="1" x14ac:dyDescent="0.35">
      <c r="B26" s="3"/>
      <c r="C26" s="3"/>
      <c r="D26" s="3"/>
      <c r="E26" s="3"/>
      <c r="F26" s="3"/>
      <c r="G26" s="3"/>
      <c r="H26" s="3"/>
      <c r="I26" s="3"/>
      <c r="J26" s="3"/>
      <c r="K26" s="3"/>
      <c r="L26" s="3"/>
      <c r="M26" s="3"/>
      <c r="N26" s="3"/>
      <c r="O26" s="3"/>
      <c r="P26" s="3"/>
      <c r="Q26" s="3"/>
      <c r="R26" s="3"/>
      <c r="S26" s="3"/>
    </row>
    <row r="27" spans="2:19" ht="14.5" customHeight="1" x14ac:dyDescent="0.35">
      <c r="B27" s="3"/>
      <c r="C27" s="3"/>
      <c r="D27" s="3"/>
      <c r="E27" s="3"/>
      <c r="F27" s="3"/>
      <c r="G27" s="3"/>
      <c r="H27" s="3"/>
      <c r="I27" s="3"/>
      <c r="J27" s="3"/>
      <c r="K27" s="3"/>
      <c r="L27" s="3"/>
      <c r="M27" s="3"/>
      <c r="N27" s="3"/>
      <c r="O27" s="3"/>
      <c r="P27" s="3"/>
      <c r="Q27" s="3"/>
      <c r="R27" s="3"/>
      <c r="S27" s="3"/>
    </row>
    <row r="28" spans="2:19" ht="14.5" customHeight="1" x14ac:dyDescent="0.35">
      <c r="B28" s="3"/>
      <c r="C28" s="3"/>
      <c r="D28" s="3"/>
      <c r="E28" s="3"/>
      <c r="F28" s="3"/>
      <c r="G28" s="3"/>
      <c r="H28" s="3"/>
      <c r="I28" s="3"/>
      <c r="J28" s="3"/>
      <c r="K28" s="3"/>
      <c r="L28" s="3"/>
      <c r="M28" s="3"/>
      <c r="N28" s="3"/>
      <c r="O28" s="3"/>
      <c r="P28" s="3"/>
      <c r="Q28" s="3"/>
      <c r="R28" s="3"/>
      <c r="S28" s="3"/>
    </row>
    <row r="29" spans="2:19" ht="14.5" customHeight="1" x14ac:dyDescent="0.35">
      <c r="B29" s="3"/>
      <c r="C29" s="3"/>
      <c r="D29" s="3"/>
      <c r="E29" s="3"/>
      <c r="F29" s="3"/>
      <c r="G29" s="3"/>
      <c r="H29" s="3"/>
      <c r="I29" s="3"/>
      <c r="J29" s="3"/>
      <c r="K29" s="3"/>
      <c r="L29" s="3"/>
      <c r="M29" s="3"/>
      <c r="N29" s="3"/>
      <c r="O29" s="3"/>
      <c r="P29" s="3"/>
      <c r="Q29" s="3"/>
      <c r="R29" s="3"/>
      <c r="S29" s="3"/>
    </row>
    <row r="30" spans="2:19" ht="14.5" customHeight="1" x14ac:dyDescent="0.35">
      <c r="B30" s="3"/>
      <c r="C30" s="3"/>
      <c r="D30" s="3"/>
      <c r="E30" s="3"/>
      <c r="F30" s="3"/>
      <c r="G30" s="3"/>
      <c r="H30" s="3"/>
      <c r="I30" s="3"/>
      <c r="J30" s="3"/>
      <c r="K30" s="3"/>
      <c r="L30" s="3"/>
      <c r="M30" s="3"/>
      <c r="N30" s="3"/>
      <c r="O30" s="3"/>
      <c r="P30" s="3"/>
      <c r="Q30" s="3"/>
      <c r="R30" s="3"/>
      <c r="S30" s="3"/>
    </row>
    <row r="31" spans="2:19" ht="14.5" customHeight="1" x14ac:dyDescent="0.35">
      <c r="B31" s="3"/>
      <c r="C31" s="3"/>
      <c r="D31" s="3"/>
      <c r="E31" s="3"/>
      <c r="F31" s="3"/>
      <c r="G31" s="3"/>
      <c r="H31" s="3"/>
      <c r="I31" s="3"/>
      <c r="J31" s="3"/>
      <c r="K31" s="3"/>
      <c r="L31" s="3"/>
      <c r="M31" s="3"/>
      <c r="N31" s="3"/>
      <c r="O31" s="3"/>
      <c r="P31" s="3"/>
      <c r="Q31" s="3"/>
      <c r="R31" s="3"/>
      <c r="S31" s="3"/>
    </row>
    <row r="32" spans="2:19" ht="14.5" customHeight="1" x14ac:dyDescent="0.35">
      <c r="B32" s="3"/>
      <c r="C32" s="3"/>
      <c r="D32" s="3"/>
      <c r="E32" s="3"/>
      <c r="F32" s="3"/>
      <c r="G32" s="3"/>
      <c r="H32" s="3"/>
      <c r="I32" s="3"/>
      <c r="J32" s="3"/>
      <c r="K32" s="3"/>
      <c r="L32" s="3"/>
      <c r="M32" s="3"/>
      <c r="N32" s="3"/>
      <c r="O32" s="3"/>
      <c r="P32" s="3"/>
      <c r="Q32" s="3"/>
      <c r="R32" s="3"/>
      <c r="S32" s="3"/>
    </row>
    <row r="33" spans="2:19" ht="14.5" customHeight="1" x14ac:dyDescent="0.35">
      <c r="B33" s="3"/>
      <c r="C33" s="3"/>
      <c r="D33" s="3"/>
      <c r="E33" s="3"/>
      <c r="F33" s="3"/>
      <c r="G33" s="3"/>
      <c r="H33" s="3"/>
      <c r="I33" s="3"/>
      <c r="J33" s="3"/>
      <c r="K33" s="3"/>
      <c r="L33" s="3"/>
      <c r="M33" s="3"/>
      <c r="N33" s="3"/>
      <c r="O33" s="3"/>
      <c r="P33" s="3"/>
      <c r="Q33" s="3"/>
      <c r="R33" s="3"/>
      <c r="S33" s="3"/>
    </row>
    <row r="34" spans="2:19" ht="14.5" customHeight="1" x14ac:dyDescent="0.35">
      <c r="B34" s="3"/>
      <c r="C34" s="3"/>
      <c r="D34" s="3"/>
      <c r="E34" s="3"/>
      <c r="F34" s="3"/>
      <c r="G34" s="3"/>
      <c r="H34" s="3"/>
      <c r="I34" s="3"/>
      <c r="J34" s="3"/>
      <c r="K34" s="3"/>
      <c r="L34" s="3"/>
      <c r="M34" s="3"/>
      <c r="N34" s="3"/>
      <c r="O34" s="3"/>
      <c r="P34" s="3"/>
      <c r="Q34" s="3"/>
      <c r="R34" s="3"/>
      <c r="S34" s="3"/>
    </row>
    <row r="35" spans="2:19" ht="14.5" customHeight="1" x14ac:dyDescent="0.35">
      <c r="B35" s="3"/>
      <c r="C35" s="3"/>
      <c r="D35" s="3"/>
      <c r="E35" s="3"/>
      <c r="F35" s="3"/>
      <c r="G35" s="3"/>
      <c r="H35" s="3"/>
      <c r="I35" s="3"/>
      <c r="J35" s="3"/>
      <c r="K35" s="3"/>
      <c r="L35" s="3"/>
      <c r="M35" s="3"/>
      <c r="N35" s="3"/>
      <c r="O35" s="3"/>
      <c r="P35" s="3"/>
      <c r="Q35" s="3"/>
      <c r="R35" s="3"/>
      <c r="S35" s="3"/>
    </row>
    <row r="36" spans="2:19" ht="14.5" customHeight="1" x14ac:dyDescent="0.35">
      <c r="B36" s="3"/>
      <c r="C36" s="3"/>
      <c r="D36" s="3"/>
      <c r="E36" s="3"/>
      <c r="F36" s="3"/>
      <c r="G36" s="3"/>
      <c r="H36" s="3"/>
      <c r="I36" s="3"/>
      <c r="J36" s="3"/>
      <c r="K36" s="3"/>
      <c r="L36" s="3"/>
      <c r="M36" s="3"/>
      <c r="N36" s="3"/>
      <c r="O36" s="3"/>
      <c r="P36" s="3"/>
      <c r="Q36" s="3"/>
      <c r="R36" s="3"/>
      <c r="S36" s="3"/>
    </row>
    <row r="37" spans="2:19" x14ac:dyDescent="0.35">
      <c r="B37" s="3"/>
      <c r="C37" s="3"/>
      <c r="D37" s="3"/>
      <c r="E37" s="3"/>
      <c r="F37" s="3"/>
      <c r="G37" s="3"/>
      <c r="H37" s="3"/>
      <c r="I37" s="3"/>
      <c r="J37" s="3"/>
      <c r="K37" s="3"/>
      <c r="L37" s="3"/>
      <c r="M37" s="3"/>
      <c r="N37" s="3"/>
      <c r="O37" s="3"/>
      <c r="P37" s="3"/>
      <c r="Q37" s="3"/>
      <c r="R37" s="3"/>
      <c r="S37" s="3"/>
    </row>
    <row r="38" spans="2:19" x14ac:dyDescent="0.35">
      <c r="B38" s="3"/>
      <c r="C38" s="3"/>
      <c r="D38" s="3"/>
      <c r="E38" s="3"/>
      <c r="F38" s="3"/>
      <c r="G38" s="3"/>
      <c r="H38" s="3"/>
      <c r="I38" s="3"/>
      <c r="J38" s="3"/>
      <c r="K38" s="3"/>
      <c r="L38" s="3"/>
      <c r="M38" s="3"/>
      <c r="N38" s="3"/>
      <c r="O38" s="3"/>
      <c r="P38" s="3"/>
      <c r="Q38" s="3"/>
      <c r="R38" s="3"/>
      <c r="S38" s="3"/>
    </row>
    <row r="39" spans="2:19" x14ac:dyDescent="0.35">
      <c r="B39" s="3"/>
      <c r="C39" s="3"/>
      <c r="D39" s="3"/>
      <c r="E39" s="3"/>
      <c r="F39" s="3"/>
      <c r="G39" s="3"/>
      <c r="H39" s="3"/>
      <c r="I39" s="3"/>
      <c r="J39" s="3"/>
      <c r="K39" s="3"/>
      <c r="L39" s="3"/>
      <c r="M39" s="3"/>
      <c r="N39" s="3"/>
      <c r="O39" s="3"/>
      <c r="P39" s="3"/>
      <c r="Q39" s="3"/>
      <c r="R39" s="3"/>
      <c r="S39" s="3"/>
    </row>
    <row r="40" spans="2:19" x14ac:dyDescent="0.35">
      <c r="B40" s="3"/>
      <c r="C40" s="3"/>
      <c r="D40" s="3"/>
      <c r="E40" s="3"/>
      <c r="F40" s="3"/>
      <c r="G40" s="3"/>
      <c r="H40" s="3"/>
      <c r="I40" s="3"/>
      <c r="J40" s="3"/>
      <c r="K40" s="3"/>
      <c r="L40" s="3"/>
      <c r="M40" s="3"/>
      <c r="N40" s="3"/>
      <c r="O40" s="3"/>
      <c r="P40" s="3"/>
      <c r="Q40" s="3"/>
      <c r="R40" s="3"/>
      <c r="S40" s="3"/>
    </row>
    <row r="41" spans="2:19" x14ac:dyDescent="0.35">
      <c r="B41" s="3"/>
      <c r="C41" s="3"/>
      <c r="D41" s="3"/>
      <c r="E41" s="3"/>
      <c r="F41" s="3"/>
      <c r="G41" s="3"/>
      <c r="H41" s="3"/>
      <c r="I41" s="3"/>
      <c r="J41" s="3"/>
      <c r="K41" s="3"/>
      <c r="L41" s="3"/>
      <c r="M41" s="3"/>
      <c r="N41" s="3"/>
      <c r="O41" s="3"/>
      <c r="P41" s="3"/>
      <c r="Q41" s="3"/>
      <c r="R41" s="3"/>
      <c r="S41" s="3"/>
    </row>
    <row r="42" spans="2:19" x14ac:dyDescent="0.35">
      <c r="B42" s="3"/>
      <c r="C42" s="3"/>
      <c r="D42" s="3"/>
      <c r="E42" s="3"/>
      <c r="F42" s="3"/>
      <c r="G42" s="3"/>
      <c r="H42" s="3"/>
      <c r="I42" s="3"/>
      <c r="J42" s="3"/>
      <c r="K42" s="3"/>
      <c r="L42" s="3"/>
      <c r="M42" s="3"/>
      <c r="N42" s="3"/>
      <c r="O42" s="3"/>
      <c r="P42" s="3"/>
      <c r="Q42" s="3"/>
      <c r="R42" s="3"/>
      <c r="S42" s="3"/>
    </row>
    <row r="43" spans="2:19" x14ac:dyDescent="0.35">
      <c r="B43" s="3"/>
      <c r="C43" s="3"/>
      <c r="D43" s="3"/>
      <c r="E43" s="3"/>
      <c r="F43" s="3"/>
      <c r="G43" s="3"/>
      <c r="H43" s="3"/>
      <c r="I43" s="3"/>
      <c r="J43" s="3"/>
      <c r="K43" s="3"/>
      <c r="L43" s="3"/>
      <c r="M43" s="3"/>
      <c r="N43" s="3"/>
      <c r="O43" s="3"/>
      <c r="P43" s="3"/>
      <c r="Q43" s="3"/>
      <c r="R43" s="3"/>
      <c r="S43" s="3"/>
    </row>
    <row r="44" spans="2:19" x14ac:dyDescent="0.35">
      <c r="B44" s="3"/>
      <c r="C44" s="3"/>
      <c r="D44" s="3"/>
      <c r="E44" s="3"/>
      <c r="F44" s="3"/>
      <c r="G44" s="3"/>
      <c r="H44" s="3"/>
      <c r="I44" s="3"/>
      <c r="J44" s="3"/>
      <c r="K44" s="3"/>
      <c r="L44" s="3"/>
      <c r="M44" s="3"/>
      <c r="N44" s="3"/>
      <c r="O44" s="3"/>
      <c r="P44" s="3"/>
      <c r="Q44" s="3"/>
      <c r="R44" s="3"/>
      <c r="S44" s="3"/>
    </row>
    <row r="45" spans="2:19" x14ac:dyDescent="0.35">
      <c r="B45" s="3"/>
      <c r="C45" s="3"/>
      <c r="D45" s="3"/>
      <c r="E45" s="3"/>
      <c r="F45" s="3"/>
      <c r="G45" s="3"/>
      <c r="H45" s="3"/>
      <c r="I45" s="3"/>
      <c r="J45" s="3"/>
      <c r="K45" s="3"/>
      <c r="L45" s="3"/>
      <c r="M45" s="3"/>
      <c r="N45" s="3"/>
      <c r="O45" s="3"/>
      <c r="P45" s="3"/>
      <c r="Q45" s="3"/>
      <c r="R45" s="3"/>
      <c r="S45" s="3"/>
    </row>
    <row r="46" spans="2:19" x14ac:dyDescent="0.35">
      <c r="B46" s="3"/>
      <c r="C46" s="3"/>
      <c r="D46" s="3"/>
      <c r="E46" s="3"/>
      <c r="F46" s="3"/>
      <c r="G46" s="3"/>
      <c r="H46" s="3"/>
      <c r="I46" s="3"/>
      <c r="J46" s="3"/>
      <c r="K46" s="3"/>
      <c r="L46" s="3"/>
      <c r="M46" s="3"/>
      <c r="N46" s="3"/>
      <c r="O46" s="3"/>
      <c r="P46" s="3"/>
      <c r="Q46" s="3"/>
      <c r="R46" s="3"/>
      <c r="S46" s="3"/>
    </row>
    <row r="47" spans="2:19" x14ac:dyDescent="0.35">
      <c r="B47" s="3"/>
      <c r="C47" s="3"/>
      <c r="D47" s="3"/>
      <c r="E47" s="3"/>
      <c r="F47" s="3"/>
      <c r="G47" s="3"/>
      <c r="H47" s="3"/>
      <c r="I47" s="3"/>
      <c r="J47" s="3"/>
      <c r="K47" s="3"/>
      <c r="L47" s="3"/>
      <c r="M47" s="3"/>
      <c r="N47" s="3"/>
      <c r="O47" s="3"/>
      <c r="P47" s="3"/>
      <c r="Q47" s="3"/>
      <c r="R47" s="3"/>
      <c r="S47" s="3"/>
    </row>
    <row r="48" spans="2:19" x14ac:dyDescent="0.35">
      <c r="B48" s="3"/>
      <c r="C48" s="3"/>
      <c r="D48" s="3"/>
      <c r="E48" s="3"/>
      <c r="F48" s="3"/>
      <c r="G48" s="3"/>
      <c r="H48" s="3"/>
      <c r="I48" s="3"/>
      <c r="J48" s="3"/>
      <c r="K48" s="3"/>
      <c r="L48" s="3"/>
      <c r="M48" s="3"/>
      <c r="N48" s="3"/>
      <c r="O48" s="3"/>
      <c r="P48" s="3"/>
      <c r="Q48" s="3"/>
      <c r="R48" s="3"/>
      <c r="S48" s="3"/>
    </row>
    <row r="49" spans="2:19" x14ac:dyDescent="0.35">
      <c r="B49" s="3"/>
      <c r="C49" s="3"/>
      <c r="D49" s="3"/>
      <c r="E49" s="3"/>
      <c r="F49" s="3"/>
      <c r="G49" s="3"/>
      <c r="H49" s="3"/>
      <c r="I49" s="3"/>
      <c r="J49" s="3"/>
      <c r="K49" s="3"/>
      <c r="L49" s="3"/>
      <c r="M49" s="3"/>
      <c r="N49" s="3"/>
      <c r="O49" s="3"/>
      <c r="P49" s="3"/>
      <c r="Q49" s="3"/>
      <c r="R49" s="3"/>
      <c r="S49" s="3"/>
    </row>
  </sheetData>
  <sheetProtection algorithmName="SHA-512" hashValue="cZ+VFZ4MWkcgAqh0+jGWZWWONrA7hlAiKxDLecLOMmllOf1pFZKj+6PnIdn2UCsN9DXmpWFvNtzPusWyC81sOw==" saltValue="QByVB3y4HqQ1tWmYUH54Wg==" spinCount="100000" sheet="1" objects="1" scenarios="1"/>
  <phoneticPr fontId="19" type="noConversion"/>
  <conditionalFormatting sqref="C15:R18">
    <cfRule type="containsText" dxfId="84" priority="1" operator="containsText" text="x">
      <formula>NOT(ISERROR(SEARCH("x",C15)))</formula>
    </cfRule>
    <cfRule type="cellIs" dxfId="83" priority="2" stopIfTrue="1" operator="equal">
      <formula>"x"</formula>
    </cfRule>
  </conditionalFormatting>
  <dataValidations count="2">
    <dataValidation type="list" allowBlank="1" showInputMessage="1" showErrorMessage="1" sqref="D11" xr:uid="{B7CF9BC0-C3E8-4C8D-BC0C-8BFFF87DF97A}">
      <formula1>"Indústries extractives,Indústries manufactureres,Construcció,Comerç a l'engròs i al detall; reparació de vehicles de motor i motocicletes,Transport i emmagatzematge,Hostaleria,Informació i comunicacions,Activitats financeres i d'assegurances"</formula1>
    </dataValidation>
    <dataValidation type="list" allowBlank="1" showInputMessage="1" showErrorMessage="1" sqref="B11" xr:uid="{99C2CD6C-11D9-42FE-A91B-4B66BEF853F3}">
      <formula1>"1. Orientació i Acompanyament,2. Actuacions de formació (tria):,2.1 Formació introducció a l'ofici ,2.2 Formació Certificat Professionalitat,3. Contractació laboral mitjançant contracte de formació i aprenentatge "</formula1>
    </dataValidation>
  </dataValidations>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B266-BD3D-496A-A770-4F45DB5B40BB}">
  <dimension ref="B2:O36"/>
  <sheetViews>
    <sheetView showGridLines="0" zoomScale="60" zoomScaleNormal="60" workbookViewId="0">
      <selection activeCell="K28" sqref="K28"/>
    </sheetView>
  </sheetViews>
  <sheetFormatPr defaultColWidth="10.90625" defaultRowHeight="14.5" x14ac:dyDescent="0.35"/>
  <cols>
    <col min="1" max="1" width="6.453125" customWidth="1"/>
    <col min="2" max="2" width="41" customWidth="1"/>
    <col min="3" max="3" width="12.7265625" customWidth="1"/>
    <col min="4" max="4" width="94.08984375" customWidth="1"/>
  </cols>
  <sheetData>
    <row r="2" spans="2:15" ht="15.5" hidden="1" x14ac:dyDescent="0.35">
      <c r="B2" s="1" t="s">
        <v>7</v>
      </c>
      <c r="C2" s="1" t="s">
        <v>8</v>
      </c>
      <c r="D2" s="1" t="s">
        <v>9</v>
      </c>
    </row>
    <row r="3" spans="2:15" x14ac:dyDescent="0.35">
      <c r="B3" s="6" t="s">
        <v>46</v>
      </c>
      <c r="C3" s="6"/>
      <c r="D3" s="6"/>
      <c r="E3" s="28"/>
      <c r="F3" s="28"/>
      <c r="G3" s="28"/>
      <c r="H3" s="28"/>
      <c r="I3" s="28"/>
      <c r="J3" s="28"/>
      <c r="K3" s="28"/>
      <c r="L3" s="28"/>
      <c r="M3" s="28"/>
      <c r="N3" s="28"/>
      <c r="O3" s="28"/>
    </row>
    <row r="4" spans="2:15" x14ac:dyDescent="0.35">
      <c r="B4" s="29" t="s">
        <v>162</v>
      </c>
      <c r="C4" s="31"/>
      <c r="D4" s="409"/>
      <c r="E4" s="3"/>
      <c r="F4" s="3"/>
      <c r="G4" s="3"/>
      <c r="H4" s="3"/>
      <c r="I4" s="3"/>
      <c r="J4" s="3"/>
      <c r="K4" s="3"/>
    </row>
    <row r="5" spans="2:15" ht="6" customHeight="1" x14ac:dyDescent="0.35">
      <c r="B5" s="8"/>
      <c r="C5" s="8"/>
      <c r="D5" s="410"/>
      <c r="E5" s="3"/>
      <c r="F5" s="3"/>
      <c r="G5" s="3"/>
      <c r="H5" s="3"/>
      <c r="I5" s="3"/>
      <c r="J5" s="3"/>
      <c r="K5" s="3"/>
    </row>
    <row r="6" spans="2:15" x14ac:dyDescent="0.35">
      <c r="B6" s="5" t="s">
        <v>163</v>
      </c>
      <c r="C6" s="5"/>
      <c r="D6" s="5"/>
      <c r="E6" s="3"/>
      <c r="F6" s="3"/>
      <c r="G6" s="3"/>
      <c r="H6" s="3"/>
      <c r="I6" s="3"/>
      <c r="J6" s="3"/>
      <c r="K6" s="3"/>
    </row>
    <row r="7" spans="2:15" ht="6" customHeight="1" x14ac:dyDescent="0.35">
      <c r="B7" s="8"/>
      <c r="C7" s="8"/>
      <c r="D7" s="8"/>
      <c r="E7" s="3"/>
      <c r="F7" s="3"/>
      <c r="G7" s="3"/>
      <c r="H7" s="3"/>
      <c r="I7" s="3"/>
      <c r="J7" s="3"/>
      <c r="K7" s="3"/>
    </row>
    <row r="8" spans="2:15" ht="14.5" customHeight="1" x14ac:dyDescent="0.35">
      <c r="B8" s="405" t="s">
        <v>26</v>
      </c>
      <c r="C8" s="181"/>
      <c r="D8" s="527" t="str">
        <f t="shared" ref="D8" si="0">IF((C8=0),"",IF(OR(C8&lt;8,C8&gt;15),"ATENCIÓ! El nombre de participants ha de ser d'entre 8 i 15.",""))</f>
        <v/>
      </c>
      <c r="E8" s="3"/>
      <c r="F8" s="3"/>
      <c r="G8" s="3"/>
      <c r="H8" s="3"/>
      <c r="I8" s="3"/>
      <c r="J8" s="3"/>
      <c r="K8" s="3"/>
    </row>
    <row r="9" spans="2:15" ht="14.5" customHeight="1" x14ac:dyDescent="0.35">
      <c r="B9" s="403" t="s">
        <v>12138</v>
      </c>
      <c r="C9" s="404">
        <v>1</v>
      </c>
      <c r="D9" s="411"/>
      <c r="E9" s="3"/>
      <c r="F9" s="3"/>
      <c r="G9" s="3"/>
      <c r="H9" s="3"/>
      <c r="I9" s="3"/>
      <c r="J9" s="3"/>
      <c r="K9" s="3"/>
    </row>
    <row r="10" spans="2:15" ht="14.5" customHeight="1" x14ac:dyDescent="0.35">
      <c r="B10" s="407" t="s">
        <v>167</v>
      </c>
      <c r="C10" s="181"/>
      <c r="D10" s="411"/>
      <c r="E10" s="3"/>
      <c r="F10" s="3"/>
      <c r="G10" s="3"/>
      <c r="H10" s="3"/>
      <c r="I10" s="3"/>
      <c r="J10" s="3"/>
      <c r="K10" s="3"/>
    </row>
    <row r="11" spans="2:15" ht="14.5" customHeight="1" x14ac:dyDescent="0.35">
      <c r="B11" s="406" t="s">
        <v>27</v>
      </c>
      <c r="C11" s="408">
        <f>3367.26*C10</f>
        <v>0</v>
      </c>
      <c r="D11" s="402"/>
      <c r="E11" s="3"/>
      <c r="F11" s="3"/>
      <c r="G11" s="3"/>
      <c r="H11" s="3"/>
      <c r="I11" s="3"/>
      <c r="J11" s="3"/>
      <c r="K11" s="3"/>
    </row>
    <row r="12" spans="2:15" x14ac:dyDescent="0.35">
      <c r="B12" s="4"/>
      <c r="C12" s="4"/>
      <c r="D12" s="4"/>
      <c r="E12" s="3"/>
      <c r="F12" s="3"/>
      <c r="G12" s="3"/>
      <c r="H12" s="3"/>
      <c r="I12" s="3"/>
      <c r="J12" s="3"/>
      <c r="K12" s="3"/>
    </row>
    <row r="13" spans="2:15" x14ac:dyDescent="0.35">
      <c r="B13" s="5" t="s">
        <v>164</v>
      </c>
      <c r="C13" s="5"/>
      <c r="D13" s="5"/>
      <c r="E13" s="3"/>
      <c r="F13" s="3"/>
      <c r="G13" s="3"/>
      <c r="H13" s="3"/>
      <c r="I13" s="3"/>
      <c r="J13" s="3"/>
      <c r="K13" s="3"/>
    </row>
    <row r="14" spans="2:15" ht="6" customHeight="1" x14ac:dyDescent="0.35">
      <c r="B14" s="8"/>
      <c r="C14" s="8"/>
      <c r="D14" s="8"/>
      <c r="E14" s="3"/>
      <c r="F14" s="3"/>
      <c r="G14" s="3"/>
      <c r="H14" s="3"/>
      <c r="I14" s="3"/>
      <c r="J14" s="3"/>
      <c r="K14" s="3"/>
    </row>
    <row r="15" spans="2:15" ht="15.5" customHeight="1" x14ac:dyDescent="0.35">
      <c r="B15" s="9" t="s">
        <v>165</v>
      </c>
      <c r="C15" s="182"/>
      <c r="D15" s="412"/>
      <c r="E15" s="3"/>
      <c r="F15" s="3"/>
      <c r="G15" s="3"/>
      <c r="H15" s="3"/>
      <c r="I15" s="3"/>
      <c r="J15" s="3"/>
      <c r="K15" s="3"/>
    </row>
    <row r="16" spans="2:15" ht="409.5" customHeight="1" x14ac:dyDescent="0.35">
      <c r="B16" s="30"/>
      <c r="C16" s="30"/>
      <c r="D16" s="413"/>
      <c r="E16" s="3"/>
      <c r="F16" s="3"/>
      <c r="G16" s="3"/>
      <c r="H16" s="3"/>
      <c r="I16" s="3"/>
      <c r="J16" s="3"/>
      <c r="K16" s="3"/>
    </row>
    <row r="17" spans="2:11" ht="15" customHeight="1" x14ac:dyDescent="0.35">
      <c r="B17" s="9" t="s">
        <v>166</v>
      </c>
      <c r="C17" s="182"/>
      <c r="D17" s="414"/>
      <c r="E17" s="3"/>
      <c r="F17" s="3"/>
      <c r="G17" s="3"/>
      <c r="H17" s="3"/>
      <c r="I17" s="3"/>
      <c r="J17" s="3"/>
      <c r="K17" s="3"/>
    </row>
    <row r="18" spans="2:11" ht="409.5" customHeight="1" x14ac:dyDescent="0.35">
      <c r="B18" s="4"/>
      <c r="C18" s="2"/>
      <c r="D18" s="415"/>
      <c r="E18" s="3"/>
      <c r="F18" s="3"/>
      <c r="G18" s="3"/>
      <c r="H18" s="3"/>
      <c r="I18" s="3"/>
      <c r="J18" s="3"/>
      <c r="K18" s="3"/>
    </row>
    <row r="19" spans="2:11" ht="15" customHeight="1" x14ac:dyDescent="0.35">
      <c r="B19" s="9" t="s">
        <v>168</v>
      </c>
      <c r="C19" s="9"/>
      <c r="D19" s="416"/>
      <c r="E19" s="3"/>
      <c r="F19" s="3"/>
      <c r="G19" s="3"/>
      <c r="H19" s="3"/>
      <c r="I19" s="3"/>
      <c r="J19" s="3"/>
      <c r="K19" s="3"/>
    </row>
    <row r="20" spans="2:11" ht="397.5" customHeight="1" x14ac:dyDescent="0.35">
      <c r="B20" s="8"/>
      <c r="C20" s="8"/>
      <c r="D20" s="417"/>
      <c r="E20" s="3"/>
      <c r="F20" s="3"/>
      <c r="G20" s="3"/>
      <c r="H20" s="3"/>
      <c r="I20" s="3"/>
      <c r="J20" s="3"/>
      <c r="K20" s="3"/>
    </row>
    <row r="21" spans="2:11" x14ac:dyDescent="0.35">
      <c r="B21" s="3"/>
      <c r="C21" s="3"/>
      <c r="D21" s="3"/>
      <c r="E21" s="3"/>
      <c r="F21" s="3"/>
      <c r="G21" s="3"/>
      <c r="H21" s="3"/>
      <c r="I21" s="3"/>
      <c r="J21" s="3"/>
      <c r="K21" s="3"/>
    </row>
    <row r="22" spans="2:11" x14ac:dyDescent="0.35">
      <c r="B22" s="3"/>
      <c r="C22" s="3"/>
      <c r="D22" s="3"/>
      <c r="E22" s="3"/>
      <c r="F22" s="3"/>
      <c r="G22" s="3"/>
      <c r="H22" s="3"/>
      <c r="I22" s="3"/>
      <c r="J22" s="3"/>
      <c r="K22" s="3"/>
    </row>
    <row r="23" spans="2:11" x14ac:dyDescent="0.35">
      <c r="B23" s="3"/>
      <c r="C23" s="3"/>
      <c r="D23" s="3"/>
      <c r="E23" s="3"/>
      <c r="F23" s="3"/>
      <c r="G23" s="3"/>
      <c r="H23" s="3"/>
      <c r="I23" s="3"/>
      <c r="J23" s="3"/>
      <c r="K23" s="3"/>
    </row>
    <row r="24" spans="2:11" x14ac:dyDescent="0.35">
      <c r="B24" s="3"/>
      <c r="C24" s="3"/>
      <c r="D24" s="3"/>
      <c r="E24" s="3"/>
      <c r="F24" s="3"/>
      <c r="G24" s="3"/>
      <c r="H24" s="3"/>
      <c r="I24" s="3"/>
      <c r="J24" s="3"/>
      <c r="K24" s="3"/>
    </row>
    <row r="25" spans="2:11" x14ac:dyDescent="0.35">
      <c r="B25" s="3"/>
      <c r="C25" s="3"/>
      <c r="D25" s="3"/>
      <c r="E25" s="3"/>
      <c r="F25" s="3"/>
      <c r="G25" s="3"/>
      <c r="H25" s="3"/>
      <c r="I25" s="3"/>
      <c r="J25" s="3"/>
      <c r="K25" s="3"/>
    </row>
    <row r="26" spans="2:11" x14ac:dyDescent="0.35">
      <c r="B26" s="3"/>
      <c r="C26" s="3"/>
      <c r="D26" s="3"/>
      <c r="E26" s="3"/>
      <c r="F26" s="3"/>
      <c r="G26" s="3"/>
      <c r="H26" s="3"/>
      <c r="I26" s="3"/>
      <c r="J26" s="3"/>
      <c r="K26" s="3"/>
    </row>
    <row r="27" spans="2:11" x14ac:dyDescent="0.35">
      <c r="B27" s="3"/>
      <c r="C27" s="3"/>
      <c r="D27" s="3"/>
      <c r="E27" s="3"/>
      <c r="F27" s="3"/>
      <c r="G27" s="3"/>
      <c r="H27" s="3"/>
      <c r="I27" s="3"/>
      <c r="J27" s="3"/>
      <c r="K27" s="3"/>
    </row>
    <row r="28" spans="2:11" x14ac:dyDescent="0.35">
      <c r="B28" s="3"/>
      <c r="C28" s="3"/>
      <c r="D28" s="3"/>
      <c r="E28" s="3"/>
      <c r="F28" s="3"/>
      <c r="G28" s="3"/>
      <c r="H28" s="3"/>
      <c r="I28" s="3"/>
      <c r="J28" s="3"/>
      <c r="K28" s="3"/>
    </row>
    <row r="29" spans="2:11" x14ac:dyDescent="0.35">
      <c r="B29" s="3"/>
      <c r="C29" s="3"/>
      <c r="D29" s="3"/>
      <c r="E29" s="3"/>
      <c r="F29" s="3"/>
      <c r="G29" s="3"/>
      <c r="H29" s="3"/>
      <c r="I29" s="3"/>
      <c r="J29" s="3"/>
      <c r="K29" s="3"/>
    </row>
    <row r="30" spans="2:11" x14ac:dyDescent="0.35">
      <c r="B30" s="3"/>
      <c r="C30" s="3"/>
      <c r="D30" s="3"/>
      <c r="E30" s="3"/>
      <c r="F30" s="3"/>
      <c r="G30" s="3"/>
      <c r="H30" s="3"/>
      <c r="I30" s="3"/>
      <c r="J30" s="3"/>
      <c r="K30" s="3"/>
    </row>
    <row r="31" spans="2:11" x14ac:dyDescent="0.35">
      <c r="B31" s="3"/>
      <c r="C31" s="3"/>
      <c r="D31" s="3"/>
      <c r="E31" s="3"/>
      <c r="F31" s="3"/>
      <c r="G31" s="3"/>
      <c r="H31" s="3"/>
      <c r="I31" s="3"/>
      <c r="J31" s="3"/>
      <c r="K31" s="3"/>
    </row>
    <row r="32" spans="2:11" x14ac:dyDescent="0.35">
      <c r="B32" s="3"/>
      <c r="C32" s="3"/>
      <c r="D32" s="3"/>
      <c r="E32" s="3"/>
      <c r="F32" s="3"/>
      <c r="G32" s="3"/>
      <c r="H32" s="3"/>
      <c r="I32" s="3"/>
      <c r="J32" s="3"/>
      <c r="K32" s="3"/>
    </row>
    <row r="33" spans="2:11" x14ac:dyDescent="0.35">
      <c r="B33" s="3"/>
      <c r="C33" s="3"/>
      <c r="D33" s="3"/>
      <c r="E33" s="3"/>
      <c r="F33" s="3"/>
      <c r="G33" s="3"/>
      <c r="H33" s="3"/>
      <c r="I33" s="3"/>
      <c r="J33" s="3"/>
      <c r="K33" s="3"/>
    </row>
    <row r="34" spans="2:11" x14ac:dyDescent="0.35">
      <c r="B34" s="3"/>
      <c r="C34" s="3"/>
      <c r="D34" s="3"/>
      <c r="E34" s="3"/>
      <c r="F34" s="3"/>
      <c r="G34" s="3"/>
      <c r="H34" s="3"/>
      <c r="I34" s="3"/>
      <c r="J34" s="3"/>
      <c r="K34" s="3"/>
    </row>
    <row r="35" spans="2:11" x14ac:dyDescent="0.35">
      <c r="B35" s="3"/>
      <c r="C35" s="3"/>
      <c r="D35" s="3"/>
      <c r="E35" s="3"/>
      <c r="F35" s="3"/>
      <c r="G35" s="3"/>
      <c r="H35" s="3"/>
      <c r="I35" s="3"/>
      <c r="J35" s="3"/>
      <c r="K35" s="3"/>
    </row>
    <row r="36" spans="2:11" x14ac:dyDescent="0.35">
      <c r="B36" s="3"/>
      <c r="C36" s="3"/>
      <c r="D36" s="3"/>
      <c r="E36" s="3"/>
      <c r="F36" s="3"/>
      <c r="G36" s="3"/>
      <c r="H36" s="3"/>
      <c r="I36" s="3"/>
      <c r="J36" s="3"/>
      <c r="K36" s="3"/>
    </row>
  </sheetData>
  <sheetProtection algorithmName="SHA-512" hashValue="2whkwLOuf5oREBt+5tf9UG/53obYpS0kVIcw4rLYkZTXp/j7f6WgY0F63n5BeESaVM2rM+MhYG2WPcOBzFjr1Q==" saltValue="6Uz/GtehrBGPnRV4pOYbJw==" spinCount="100000" sheet="1" objects="1" scenarios="1"/>
  <phoneticPr fontId="19" type="noConversion"/>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49CA-22A9-414B-8161-C69FF503B055}">
  <dimension ref="A1:AE174"/>
  <sheetViews>
    <sheetView showGridLines="0" zoomScale="70" zoomScaleNormal="70" workbookViewId="0">
      <selection activeCell="F155" sqref="F155"/>
    </sheetView>
  </sheetViews>
  <sheetFormatPr defaultColWidth="10.90625" defaultRowHeight="14.5" x14ac:dyDescent="0.35"/>
  <cols>
    <col min="1" max="1" width="6.453125" customWidth="1"/>
    <col min="2" max="2" width="4" customWidth="1"/>
    <col min="3" max="3" width="43.453125" customWidth="1"/>
    <col min="4" max="4" width="42.81640625" customWidth="1"/>
    <col min="5" max="5" width="24.7265625" customWidth="1"/>
    <col min="6" max="6" width="26.08984375" customWidth="1"/>
    <col min="7" max="7" width="30.81640625" customWidth="1"/>
    <col min="8" max="8" width="59.6328125" customWidth="1"/>
    <col min="9" max="9" width="24.36328125" customWidth="1"/>
    <col min="10" max="10" width="24.26953125" customWidth="1"/>
    <col min="11" max="11" width="25" customWidth="1"/>
    <col min="12" max="12" width="24.453125" customWidth="1"/>
    <col min="13" max="13" width="29.7265625" customWidth="1"/>
    <col min="14" max="14" width="27.90625" customWidth="1"/>
    <col min="15" max="15" width="27" customWidth="1"/>
    <col min="16" max="16" width="25" customWidth="1"/>
    <col min="17" max="17" width="25.26953125" customWidth="1"/>
    <col min="18" max="18" width="24.90625" customWidth="1"/>
    <col min="19" max="19" width="22.08984375" customWidth="1"/>
    <col min="20" max="20" width="23.36328125" customWidth="1"/>
    <col min="21" max="21" width="21.08984375" customWidth="1"/>
    <col min="22" max="22" width="16.7265625" customWidth="1"/>
  </cols>
  <sheetData>
    <row r="1" spans="1:31"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31" hidden="1" x14ac:dyDescent="0.35">
      <c r="A2" s="3"/>
      <c r="B2" s="42" t="s">
        <v>7</v>
      </c>
      <c r="C2" s="43" t="s">
        <v>8</v>
      </c>
      <c r="D2" s="44" t="s">
        <v>9</v>
      </c>
      <c r="E2" s="44" t="s">
        <v>10</v>
      </c>
      <c r="F2" s="44" t="s">
        <v>11</v>
      </c>
      <c r="G2" s="44" t="s">
        <v>12</v>
      </c>
      <c r="H2" s="44" t="s">
        <v>13</v>
      </c>
      <c r="I2" s="44" t="s">
        <v>14</v>
      </c>
      <c r="J2" s="44" t="s">
        <v>15</v>
      </c>
      <c r="K2" s="44" t="s">
        <v>18</v>
      </c>
      <c r="L2" s="44" t="s">
        <v>19</v>
      </c>
      <c r="M2" s="44" t="s">
        <v>20</v>
      </c>
      <c r="N2" s="44" t="s">
        <v>21</v>
      </c>
      <c r="O2" s="44" t="s">
        <v>22</v>
      </c>
      <c r="P2" s="44" t="s">
        <v>23</v>
      </c>
      <c r="Q2" s="94" t="s">
        <v>195</v>
      </c>
      <c r="R2" s="94" t="s">
        <v>194</v>
      </c>
      <c r="S2" s="94" t="s">
        <v>196</v>
      </c>
      <c r="T2" s="94" t="s">
        <v>1377</v>
      </c>
      <c r="U2" s="94" t="s">
        <v>12121</v>
      </c>
      <c r="V2" s="94" t="s">
        <v>12122</v>
      </c>
      <c r="W2" s="3"/>
      <c r="X2" s="3"/>
      <c r="Y2" s="3"/>
      <c r="Z2" s="3"/>
      <c r="AA2" s="3"/>
      <c r="AB2" s="3"/>
      <c r="AC2" s="3"/>
      <c r="AD2" s="3"/>
      <c r="AE2" s="3"/>
    </row>
    <row r="3" spans="1:31" x14ac:dyDescent="0.35">
      <c r="A3" s="3"/>
      <c r="B3" s="6" t="s">
        <v>46</v>
      </c>
      <c r="C3" s="6"/>
      <c r="D3" s="6"/>
      <c r="E3" s="528"/>
      <c r="F3" s="528"/>
      <c r="G3" s="528"/>
      <c r="H3" s="528"/>
      <c r="I3" s="528"/>
      <c r="J3" s="528"/>
      <c r="K3" s="528"/>
      <c r="L3" s="528"/>
      <c r="M3" s="528"/>
      <c r="N3" s="528"/>
      <c r="O3" s="528"/>
      <c r="P3" s="528"/>
      <c r="Q3" s="529"/>
      <c r="R3" s="529"/>
      <c r="S3" s="12"/>
      <c r="T3" s="12"/>
      <c r="U3" s="12"/>
      <c r="V3" s="12"/>
      <c r="W3" s="3"/>
      <c r="X3" s="3"/>
      <c r="Y3" s="3"/>
      <c r="Z3" s="3"/>
      <c r="AA3" s="3"/>
      <c r="AB3" s="3"/>
      <c r="AC3" s="3"/>
      <c r="AD3" s="3"/>
      <c r="AE3" s="3"/>
    </row>
    <row r="4" spans="1:31" x14ac:dyDescent="0.35">
      <c r="A4" s="3"/>
      <c r="B4" s="76" t="s">
        <v>176</v>
      </c>
      <c r="C4" s="77"/>
      <c r="D4" s="78"/>
      <c r="E4" s="78"/>
      <c r="F4" s="78"/>
      <c r="G4" s="78"/>
      <c r="H4" s="78"/>
      <c r="I4" s="419"/>
      <c r="J4" s="419"/>
      <c r="K4" s="419"/>
      <c r="L4" s="419"/>
      <c r="M4" s="78"/>
      <c r="N4" s="78"/>
      <c r="O4" s="78"/>
      <c r="P4" s="78"/>
      <c r="Q4" s="95"/>
      <c r="R4" s="95"/>
      <c r="S4" s="12"/>
      <c r="T4" s="12"/>
      <c r="U4" s="12"/>
      <c r="V4" s="12"/>
      <c r="W4" s="3"/>
      <c r="X4" s="3"/>
      <c r="Y4" s="3"/>
      <c r="Z4" s="3"/>
      <c r="AA4" s="3"/>
      <c r="AB4" s="3"/>
      <c r="AC4" s="3"/>
      <c r="AD4" s="3"/>
      <c r="AE4" s="3"/>
    </row>
    <row r="5" spans="1:31" x14ac:dyDescent="0.35">
      <c r="A5" s="3"/>
      <c r="B5" s="46"/>
      <c r="C5" s="46"/>
      <c r="D5" s="46"/>
      <c r="E5" s="46"/>
      <c r="F5" s="46"/>
      <c r="G5" s="46"/>
      <c r="H5" s="46"/>
      <c r="I5" s="420"/>
      <c r="J5" s="420"/>
      <c r="K5" s="420"/>
      <c r="L5" s="420"/>
      <c r="M5" s="46"/>
      <c r="N5" s="46"/>
      <c r="O5" s="46"/>
      <c r="P5" s="46"/>
      <c r="Q5" s="46"/>
      <c r="R5" s="46"/>
      <c r="S5" s="12"/>
      <c r="T5" s="12"/>
      <c r="U5" s="12"/>
      <c r="V5" s="12"/>
      <c r="W5" s="3"/>
      <c r="X5" s="3"/>
      <c r="Y5" s="3"/>
      <c r="Z5" s="3"/>
      <c r="AA5" s="3"/>
      <c r="AB5" s="3"/>
      <c r="AC5" s="3"/>
      <c r="AD5" s="3"/>
      <c r="AE5" s="3"/>
    </row>
    <row r="6" spans="1:31" x14ac:dyDescent="0.35">
      <c r="A6" s="3"/>
      <c r="B6" s="46" t="s">
        <v>12146</v>
      </c>
      <c r="C6" s="12"/>
      <c r="D6" s="47"/>
      <c r="E6" s="48"/>
      <c r="F6" s="49"/>
      <c r="G6" s="49"/>
      <c r="H6" s="48"/>
      <c r="I6" s="421"/>
      <c r="J6" s="421"/>
      <c r="K6" s="421"/>
      <c r="L6" s="421"/>
      <c r="M6" s="48"/>
      <c r="N6" s="48"/>
      <c r="O6" s="48"/>
      <c r="P6" s="45"/>
      <c r="Q6" s="45"/>
      <c r="R6" s="45"/>
      <c r="S6" s="12"/>
      <c r="T6" s="12"/>
      <c r="U6" s="12"/>
      <c r="V6" s="12"/>
      <c r="W6" s="3"/>
      <c r="X6" s="3"/>
      <c r="Y6" s="3"/>
      <c r="Z6" s="3"/>
      <c r="AA6" s="3"/>
      <c r="AB6" s="3"/>
      <c r="AC6" s="3"/>
      <c r="AD6" s="3"/>
      <c r="AE6" s="3"/>
    </row>
    <row r="7" spans="1:31" x14ac:dyDescent="0.35">
      <c r="A7" s="3"/>
      <c r="B7" s="45"/>
      <c r="C7" s="46"/>
      <c r="D7" s="46"/>
      <c r="E7" s="46"/>
      <c r="F7" s="12"/>
      <c r="G7" s="50"/>
      <c r="H7" s="50"/>
      <c r="I7" s="498" t="s">
        <v>12321</v>
      </c>
      <c r="J7" s="422"/>
      <c r="K7" s="423"/>
      <c r="L7" s="424"/>
      <c r="M7" s="13"/>
      <c r="N7" s="13"/>
      <c r="O7" s="49"/>
      <c r="P7" s="51"/>
      <c r="Q7" s="51"/>
      <c r="R7" s="51"/>
      <c r="S7" s="12"/>
      <c r="T7" s="12"/>
      <c r="U7" s="12"/>
      <c r="V7" s="12"/>
      <c r="W7" s="3"/>
      <c r="X7" s="3"/>
      <c r="Y7" s="3"/>
      <c r="Z7" s="3"/>
      <c r="AA7" s="3"/>
      <c r="AB7" s="3"/>
      <c r="AC7" s="3"/>
      <c r="AD7" s="3"/>
      <c r="AE7" s="3"/>
    </row>
    <row r="8" spans="1:31" ht="39" x14ac:dyDescent="0.35">
      <c r="A8" s="3"/>
      <c r="B8" s="40" t="s">
        <v>28</v>
      </c>
      <c r="C8" s="39" t="s">
        <v>180</v>
      </c>
      <c r="D8" s="39" t="s">
        <v>177</v>
      </c>
      <c r="E8" s="39" t="s">
        <v>12139</v>
      </c>
      <c r="F8" s="40" t="s">
        <v>12140</v>
      </c>
      <c r="G8" s="40" t="s">
        <v>12145</v>
      </c>
      <c r="H8" s="40" t="s">
        <v>179</v>
      </c>
      <c r="I8" s="252" t="s">
        <v>12141</v>
      </c>
      <c r="J8" s="252" t="s">
        <v>12142</v>
      </c>
      <c r="K8" s="252" t="s">
        <v>12143</v>
      </c>
      <c r="L8" s="425" t="s">
        <v>12144</v>
      </c>
      <c r="M8" s="533"/>
      <c r="N8" s="534"/>
      <c r="O8" s="534"/>
      <c r="P8" s="534"/>
      <c r="Q8" s="534"/>
      <c r="R8" s="534"/>
      <c r="S8" s="12"/>
      <c r="T8" s="12"/>
      <c r="U8" s="12"/>
      <c r="V8" s="12"/>
      <c r="W8" s="3"/>
      <c r="X8" s="3"/>
      <c r="Y8" s="3"/>
      <c r="Z8" s="3"/>
      <c r="AA8" s="3"/>
      <c r="AB8" s="3"/>
      <c r="AC8" s="3"/>
      <c r="AD8" s="3"/>
      <c r="AE8" s="3"/>
    </row>
    <row r="9" spans="1:31" x14ac:dyDescent="0.35">
      <c r="A9" s="3"/>
      <c r="B9" s="83">
        <v>1</v>
      </c>
      <c r="C9" s="550"/>
      <c r="D9" s="81"/>
      <c r="E9" s="81"/>
      <c r="F9" s="418"/>
      <c r="G9" s="82"/>
      <c r="H9" s="82"/>
      <c r="I9" s="268" t="str">
        <f>IF(G9=0,"",IFERROR((G9/12*H9)-L9,""))</f>
        <v/>
      </c>
      <c r="J9" s="268">
        <f>IFERROR((G9/12*H9)*0.35,"")</f>
        <v>0</v>
      </c>
      <c r="K9" s="268">
        <f t="shared" ref="K9:K23" si="0">(G9/12*H9)*0.4</f>
        <v>0</v>
      </c>
      <c r="L9" s="426">
        <f>F36</f>
        <v>0</v>
      </c>
      <c r="M9" s="546" t="str">
        <f>IF(L9=0,"",IF(G9=0,"",IF(L9&lt;J9,"ATENCIÓ! La formació vinculada al contracte no arriba al nº mínim d'hores.",IF(L9&gt;K9,"ATENCIÓ! La formació vinculada al contracte supera al nº màxim d'hores.",""))))</f>
        <v/>
      </c>
      <c r="N9" s="49"/>
      <c r="O9" s="51"/>
      <c r="P9" s="45"/>
      <c r="Q9" s="45"/>
      <c r="R9" s="45"/>
      <c r="S9" s="12"/>
      <c r="T9" s="12"/>
      <c r="U9" s="12"/>
      <c r="V9" s="12"/>
      <c r="W9" s="3"/>
      <c r="X9" s="3"/>
      <c r="Y9" s="3"/>
      <c r="Z9" s="3"/>
      <c r="AA9" s="3"/>
      <c r="AB9" s="3"/>
      <c r="AC9" s="3"/>
      <c r="AD9" s="3"/>
      <c r="AE9" s="3"/>
    </row>
    <row r="10" spans="1:31" x14ac:dyDescent="0.35">
      <c r="A10" s="3"/>
      <c r="B10" s="83">
        <v>2</v>
      </c>
      <c r="C10" s="550"/>
      <c r="D10" s="81"/>
      <c r="E10" s="81"/>
      <c r="F10" s="418"/>
      <c r="G10" s="82"/>
      <c r="H10" s="82"/>
      <c r="I10" s="268" t="str">
        <f t="shared" ref="I10:I23" si="1">IF(G10=0,"",IFERROR((G10/12*H10)-L10,""))</f>
        <v/>
      </c>
      <c r="J10" s="268">
        <f t="shared" ref="J10:J23" si="2">IFERROR((G10/12*H10)*0.35,"")</f>
        <v>0</v>
      </c>
      <c r="K10" s="268">
        <f t="shared" si="0"/>
        <v>0</v>
      </c>
      <c r="L10" s="426">
        <f>F36</f>
        <v>0</v>
      </c>
      <c r="M10" s="546" t="str">
        <f t="shared" ref="M10:M23" si="3">IF(L10=0,"",IF(G10=0,"",IF(L10&lt;J10,"ATENCIÓ! La formació vinculada al contracte no arriba al nº mínim d'hores.",IF(L10&gt;K10,"ATENCIÓ! La formació vinculada al contracte supera al nº màxim d'hores.",""))))</f>
        <v/>
      </c>
      <c r="N10" s="49"/>
      <c r="O10" s="51"/>
      <c r="P10" s="45"/>
      <c r="Q10" s="45"/>
      <c r="R10" s="45"/>
      <c r="S10" s="12"/>
      <c r="T10" s="12"/>
      <c r="U10" s="12"/>
      <c r="V10" s="12"/>
      <c r="W10" s="3"/>
      <c r="X10" s="3"/>
      <c r="Y10" s="3"/>
      <c r="Z10" s="3"/>
      <c r="AA10" s="3"/>
      <c r="AB10" s="3"/>
      <c r="AC10" s="3"/>
      <c r="AD10" s="3"/>
      <c r="AE10" s="3"/>
    </row>
    <row r="11" spans="1:31" x14ac:dyDescent="0.35">
      <c r="A11" s="3"/>
      <c r="B11" s="83">
        <v>3</v>
      </c>
      <c r="C11" s="550"/>
      <c r="D11" s="81"/>
      <c r="E11" s="81"/>
      <c r="F11" s="418"/>
      <c r="G11" s="82"/>
      <c r="H11" s="82"/>
      <c r="I11" s="268" t="str">
        <f t="shared" si="1"/>
        <v/>
      </c>
      <c r="J11" s="268">
        <f t="shared" si="2"/>
        <v>0</v>
      </c>
      <c r="K11" s="268">
        <f t="shared" si="0"/>
        <v>0</v>
      </c>
      <c r="L11" s="426">
        <f>F36</f>
        <v>0</v>
      </c>
      <c r="M11" s="546" t="str">
        <f t="shared" si="3"/>
        <v/>
      </c>
      <c r="N11" s="49"/>
      <c r="O11" s="51"/>
      <c r="P11" s="45"/>
      <c r="Q11" s="45"/>
      <c r="R11" s="45"/>
      <c r="S11" s="12"/>
      <c r="T11" s="12"/>
      <c r="U11" s="12"/>
      <c r="V11" s="12"/>
      <c r="W11" s="3"/>
      <c r="X11" s="3"/>
      <c r="Y11" s="3"/>
      <c r="Z11" s="3"/>
      <c r="AA11" s="3"/>
      <c r="AB11" s="3"/>
      <c r="AC11" s="3"/>
      <c r="AD11" s="3"/>
      <c r="AE11" s="3"/>
    </row>
    <row r="12" spans="1:31" x14ac:dyDescent="0.35">
      <c r="A12" s="3"/>
      <c r="B12" s="83">
        <v>4</v>
      </c>
      <c r="C12" s="550"/>
      <c r="D12" s="81"/>
      <c r="E12" s="81"/>
      <c r="F12" s="418"/>
      <c r="G12" s="82"/>
      <c r="H12" s="82"/>
      <c r="I12" s="268" t="str">
        <f t="shared" si="1"/>
        <v/>
      </c>
      <c r="J12" s="268">
        <f t="shared" si="2"/>
        <v>0</v>
      </c>
      <c r="K12" s="268">
        <f t="shared" si="0"/>
        <v>0</v>
      </c>
      <c r="L12" s="426">
        <f>F36</f>
        <v>0</v>
      </c>
      <c r="M12" s="546" t="str">
        <f t="shared" si="3"/>
        <v/>
      </c>
      <c r="N12" s="49"/>
      <c r="O12" s="51"/>
      <c r="P12" s="45"/>
      <c r="Q12" s="45"/>
      <c r="R12" s="45"/>
      <c r="S12" s="12"/>
      <c r="T12" s="12"/>
      <c r="U12" s="12"/>
      <c r="V12" s="12"/>
      <c r="W12" s="3"/>
      <c r="X12" s="3"/>
      <c r="Y12" s="3"/>
      <c r="Z12" s="3"/>
      <c r="AA12" s="3"/>
      <c r="AB12" s="3"/>
      <c r="AC12" s="3"/>
      <c r="AD12" s="3"/>
      <c r="AE12" s="3"/>
    </row>
    <row r="13" spans="1:31" x14ac:dyDescent="0.35">
      <c r="A13" s="3"/>
      <c r="B13" s="83">
        <v>5</v>
      </c>
      <c r="C13" s="550"/>
      <c r="D13" s="81"/>
      <c r="E13" s="81"/>
      <c r="F13" s="418"/>
      <c r="G13" s="82"/>
      <c r="H13" s="82"/>
      <c r="I13" s="268" t="str">
        <f t="shared" si="1"/>
        <v/>
      </c>
      <c r="J13" s="268">
        <f t="shared" si="2"/>
        <v>0</v>
      </c>
      <c r="K13" s="268">
        <f t="shared" si="0"/>
        <v>0</v>
      </c>
      <c r="L13" s="426">
        <f>F36</f>
        <v>0</v>
      </c>
      <c r="M13" s="546" t="str">
        <f t="shared" si="3"/>
        <v/>
      </c>
      <c r="N13" s="49"/>
      <c r="O13" s="51"/>
      <c r="P13" s="45"/>
      <c r="Q13" s="45"/>
      <c r="R13" s="45"/>
      <c r="S13" s="12"/>
      <c r="T13" s="12"/>
      <c r="U13" s="12"/>
      <c r="V13" s="12"/>
      <c r="W13" s="3"/>
      <c r="X13" s="3"/>
      <c r="Y13" s="3"/>
      <c r="Z13" s="3"/>
      <c r="AA13" s="3"/>
      <c r="AB13" s="3"/>
      <c r="AC13" s="3"/>
      <c r="AD13" s="3"/>
      <c r="AE13" s="3"/>
    </row>
    <row r="14" spans="1:31" x14ac:dyDescent="0.35">
      <c r="A14" s="3"/>
      <c r="B14" s="83">
        <v>6</v>
      </c>
      <c r="C14" s="550"/>
      <c r="D14" s="81"/>
      <c r="E14" s="81"/>
      <c r="F14" s="418"/>
      <c r="G14" s="82"/>
      <c r="H14" s="82"/>
      <c r="I14" s="268" t="str">
        <f t="shared" si="1"/>
        <v/>
      </c>
      <c r="J14" s="268">
        <f t="shared" si="2"/>
        <v>0</v>
      </c>
      <c r="K14" s="268">
        <f t="shared" si="0"/>
        <v>0</v>
      </c>
      <c r="L14" s="426">
        <f>F36</f>
        <v>0</v>
      </c>
      <c r="M14" s="546" t="str">
        <f t="shared" si="3"/>
        <v/>
      </c>
      <c r="N14" s="49"/>
      <c r="O14" s="51"/>
      <c r="P14" s="45"/>
      <c r="Q14" s="45"/>
      <c r="R14" s="45"/>
      <c r="S14" s="12"/>
      <c r="T14" s="12"/>
      <c r="U14" s="12"/>
      <c r="V14" s="12"/>
      <c r="W14" s="3"/>
      <c r="X14" s="3"/>
      <c r="Y14" s="3"/>
      <c r="Z14" s="3"/>
      <c r="AA14" s="3"/>
      <c r="AB14" s="3"/>
      <c r="AC14" s="3"/>
      <c r="AD14" s="3"/>
      <c r="AE14" s="3"/>
    </row>
    <row r="15" spans="1:31" x14ac:dyDescent="0.35">
      <c r="A15" s="3"/>
      <c r="B15" s="83">
        <v>7</v>
      </c>
      <c r="C15" s="550"/>
      <c r="D15" s="81"/>
      <c r="E15" s="81"/>
      <c r="F15" s="418"/>
      <c r="G15" s="82"/>
      <c r="H15" s="82"/>
      <c r="I15" s="268" t="str">
        <f t="shared" si="1"/>
        <v/>
      </c>
      <c r="J15" s="268">
        <f t="shared" si="2"/>
        <v>0</v>
      </c>
      <c r="K15" s="268">
        <f t="shared" si="0"/>
        <v>0</v>
      </c>
      <c r="L15" s="426">
        <f>F36</f>
        <v>0</v>
      </c>
      <c r="M15" s="546" t="str">
        <f t="shared" si="3"/>
        <v/>
      </c>
      <c r="N15" s="49"/>
      <c r="O15" s="51"/>
      <c r="P15" s="45"/>
      <c r="Q15" s="45"/>
      <c r="R15" s="45"/>
      <c r="S15" s="12"/>
      <c r="T15" s="12"/>
      <c r="U15" s="12"/>
      <c r="V15" s="12"/>
      <c r="W15" s="3"/>
      <c r="X15" s="3"/>
      <c r="Y15" s="3"/>
      <c r="Z15" s="3"/>
      <c r="AA15" s="3"/>
      <c r="AB15" s="3"/>
      <c r="AC15" s="3"/>
      <c r="AD15" s="3"/>
      <c r="AE15" s="3"/>
    </row>
    <row r="16" spans="1:31" x14ac:dyDescent="0.35">
      <c r="A16" s="3"/>
      <c r="B16" s="83">
        <v>8</v>
      </c>
      <c r="C16" s="550"/>
      <c r="D16" s="81"/>
      <c r="E16" s="81"/>
      <c r="F16" s="418"/>
      <c r="G16" s="82"/>
      <c r="H16" s="82"/>
      <c r="I16" s="268" t="str">
        <f t="shared" si="1"/>
        <v/>
      </c>
      <c r="J16" s="268">
        <f t="shared" si="2"/>
        <v>0</v>
      </c>
      <c r="K16" s="268">
        <f t="shared" si="0"/>
        <v>0</v>
      </c>
      <c r="L16" s="426">
        <f>F36</f>
        <v>0</v>
      </c>
      <c r="M16" s="546" t="str">
        <f t="shared" si="3"/>
        <v/>
      </c>
      <c r="N16" s="49"/>
      <c r="O16" s="51"/>
      <c r="P16" s="45"/>
      <c r="Q16" s="45"/>
      <c r="R16" s="45"/>
      <c r="S16" s="12"/>
      <c r="T16" s="12"/>
      <c r="U16" s="12"/>
      <c r="V16" s="12"/>
      <c r="W16" s="3"/>
      <c r="X16" s="3"/>
      <c r="Y16" s="3"/>
      <c r="Z16" s="3"/>
      <c r="AA16" s="3"/>
      <c r="AB16" s="3"/>
      <c r="AC16" s="3"/>
      <c r="AD16" s="3"/>
      <c r="AE16" s="3"/>
    </row>
    <row r="17" spans="1:31" x14ac:dyDescent="0.35">
      <c r="A17" s="3"/>
      <c r="B17" s="83">
        <v>9</v>
      </c>
      <c r="C17" s="550"/>
      <c r="D17" s="81"/>
      <c r="E17" s="81"/>
      <c r="F17" s="418"/>
      <c r="G17" s="82"/>
      <c r="H17" s="82"/>
      <c r="I17" s="268" t="str">
        <f t="shared" si="1"/>
        <v/>
      </c>
      <c r="J17" s="268">
        <f t="shared" si="2"/>
        <v>0</v>
      </c>
      <c r="K17" s="268">
        <f t="shared" si="0"/>
        <v>0</v>
      </c>
      <c r="L17" s="426">
        <f>F36</f>
        <v>0</v>
      </c>
      <c r="M17" s="546" t="str">
        <f t="shared" si="3"/>
        <v/>
      </c>
      <c r="N17" s="49"/>
      <c r="O17" s="51"/>
      <c r="P17" s="45"/>
      <c r="Q17" s="45"/>
      <c r="R17" s="45"/>
      <c r="S17" s="12"/>
      <c r="T17" s="12"/>
      <c r="U17" s="12"/>
      <c r="V17" s="12"/>
      <c r="W17" s="3"/>
      <c r="X17" s="3"/>
      <c r="Y17" s="3"/>
      <c r="Z17" s="3"/>
      <c r="AA17" s="3"/>
      <c r="AB17" s="3"/>
      <c r="AC17" s="3"/>
      <c r="AD17" s="3"/>
      <c r="AE17" s="3"/>
    </row>
    <row r="18" spans="1:31" x14ac:dyDescent="0.35">
      <c r="A18" s="3"/>
      <c r="B18" s="83">
        <v>10</v>
      </c>
      <c r="C18" s="550"/>
      <c r="D18" s="81"/>
      <c r="E18" s="81"/>
      <c r="F18" s="418"/>
      <c r="G18" s="82"/>
      <c r="H18" s="82"/>
      <c r="I18" s="268" t="str">
        <f t="shared" si="1"/>
        <v/>
      </c>
      <c r="J18" s="268">
        <f t="shared" si="2"/>
        <v>0</v>
      </c>
      <c r="K18" s="268">
        <f t="shared" si="0"/>
        <v>0</v>
      </c>
      <c r="L18" s="426">
        <f>F36</f>
        <v>0</v>
      </c>
      <c r="M18" s="546" t="str">
        <f t="shared" si="3"/>
        <v/>
      </c>
      <c r="N18" s="49"/>
      <c r="O18" s="51"/>
      <c r="P18" s="45"/>
      <c r="Q18" s="45"/>
      <c r="R18" s="45"/>
      <c r="S18" s="12"/>
      <c r="T18" s="12"/>
      <c r="U18" s="12"/>
      <c r="V18" s="12"/>
      <c r="W18" s="3"/>
      <c r="X18" s="3"/>
      <c r="Y18" s="3"/>
      <c r="Z18" s="3"/>
      <c r="AA18" s="3"/>
      <c r="AB18" s="3"/>
      <c r="AC18" s="3"/>
      <c r="AD18" s="3"/>
      <c r="AE18" s="3"/>
    </row>
    <row r="19" spans="1:31" x14ac:dyDescent="0.35">
      <c r="A19" s="3"/>
      <c r="B19" s="83">
        <v>11</v>
      </c>
      <c r="C19" s="550"/>
      <c r="D19" s="81"/>
      <c r="E19" s="81"/>
      <c r="F19" s="418"/>
      <c r="G19" s="82"/>
      <c r="H19" s="82"/>
      <c r="I19" s="268" t="str">
        <f t="shared" si="1"/>
        <v/>
      </c>
      <c r="J19" s="268">
        <f t="shared" si="2"/>
        <v>0</v>
      </c>
      <c r="K19" s="268">
        <f t="shared" si="0"/>
        <v>0</v>
      </c>
      <c r="L19" s="426">
        <f>F36</f>
        <v>0</v>
      </c>
      <c r="M19" s="546" t="str">
        <f t="shared" si="3"/>
        <v/>
      </c>
      <c r="N19" s="49"/>
      <c r="O19" s="51"/>
      <c r="P19" s="45"/>
      <c r="Q19" s="45"/>
      <c r="R19" s="45"/>
      <c r="S19" s="12"/>
      <c r="T19" s="12"/>
      <c r="U19" s="12"/>
      <c r="V19" s="12"/>
      <c r="W19" s="3"/>
      <c r="X19" s="3"/>
      <c r="Y19" s="3"/>
      <c r="Z19" s="3"/>
      <c r="AA19" s="3"/>
      <c r="AB19" s="3"/>
      <c r="AC19" s="3"/>
      <c r="AD19" s="3"/>
      <c r="AE19" s="3"/>
    </row>
    <row r="20" spans="1:31" x14ac:dyDescent="0.35">
      <c r="A20" s="3"/>
      <c r="B20" s="83">
        <v>12</v>
      </c>
      <c r="C20" s="550"/>
      <c r="D20" s="81"/>
      <c r="E20" s="81"/>
      <c r="F20" s="418"/>
      <c r="G20" s="82"/>
      <c r="H20" s="82"/>
      <c r="I20" s="268" t="str">
        <f t="shared" si="1"/>
        <v/>
      </c>
      <c r="J20" s="268">
        <f t="shared" si="2"/>
        <v>0</v>
      </c>
      <c r="K20" s="268">
        <f t="shared" si="0"/>
        <v>0</v>
      </c>
      <c r="L20" s="426">
        <f>F36</f>
        <v>0</v>
      </c>
      <c r="M20" s="546" t="str">
        <f t="shared" si="3"/>
        <v/>
      </c>
      <c r="N20" s="49"/>
      <c r="O20" s="51"/>
      <c r="P20" s="45"/>
      <c r="Q20" s="45"/>
      <c r="R20" s="45"/>
      <c r="S20" s="12"/>
      <c r="T20" s="12"/>
      <c r="U20" s="12"/>
      <c r="V20" s="12"/>
      <c r="W20" s="3"/>
      <c r="X20" s="3"/>
      <c r="Y20" s="3"/>
      <c r="Z20" s="3"/>
      <c r="AA20" s="3"/>
      <c r="AB20" s="3"/>
      <c r="AC20" s="3"/>
      <c r="AD20" s="3"/>
      <c r="AE20" s="3"/>
    </row>
    <row r="21" spans="1:31" x14ac:dyDescent="0.35">
      <c r="A21" s="3"/>
      <c r="B21" s="83">
        <v>13</v>
      </c>
      <c r="C21" s="550"/>
      <c r="D21" s="81"/>
      <c r="E21" s="81"/>
      <c r="F21" s="418"/>
      <c r="G21" s="82"/>
      <c r="H21" s="82"/>
      <c r="I21" s="268" t="str">
        <f t="shared" si="1"/>
        <v/>
      </c>
      <c r="J21" s="268">
        <f t="shared" si="2"/>
        <v>0</v>
      </c>
      <c r="K21" s="268">
        <f t="shared" si="0"/>
        <v>0</v>
      </c>
      <c r="L21" s="426">
        <f>F36</f>
        <v>0</v>
      </c>
      <c r="M21" s="546" t="str">
        <f t="shared" si="3"/>
        <v/>
      </c>
      <c r="N21" s="49"/>
      <c r="O21" s="51"/>
      <c r="P21" s="45"/>
      <c r="Q21" s="45"/>
      <c r="R21" s="45"/>
      <c r="S21" s="12"/>
      <c r="T21" s="12"/>
      <c r="U21" s="12"/>
      <c r="V21" s="12"/>
      <c r="W21" s="3"/>
      <c r="X21" s="3"/>
      <c r="Y21" s="3"/>
      <c r="Z21" s="3"/>
      <c r="AA21" s="3"/>
      <c r="AB21" s="3"/>
      <c r="AC21" s="3"/>
      <c r="AD21" s="3"/>
      <c r="AE21" s="3"/>
    </row>
    <row r="22" spans="1:31" x14ac:dyDescent="0.35">
      <c r="A22" s="3"/>
      <c r="B22" s="83">
        <v>14</v>
      </c>
      <c r="C22" s="550"/>
      <c r="D22" s="81"/>
      <c r="E22" s="81"/>
      <c r="F22" s="418"/>
      <c r="G22" s="82"/>
      <c r="H22" s="82"/>
      <c r="I22" s="268" t="str">
        <f t="shared" si="1"/>
        <v/>
      </c>
      <c r="J22" s="268">
        <f t="shared" si="2"/>
        <v>0</v>
      </c>
      <c r="K22" s="268">
        <f t="shared" si="0"/>
        <v>0</v>
      </c>
      <c r="L22" s="426">
        <f>F36</f>
        <v>0</v>
      </c>
      <c r="M22" s="546" t="str">
        <f t="shared" si="3"/>
        <v/>
      </c>
      <c r="N22" s="49"/>
      <c r="O22" s="51"/>
      <c r="P22" s="45"/>
      <c r="Q22" s="45"/>
      <c r="R22" s="45"/>
      <c r="S22" s="12"/>
      <c r="T22" s="12"/>
      <c r="U22" s="12"/>
      <c r="V22" s="12"/>
      <c r="W22" s="3"/>
      <c r="X22" s="3"/>
      <c r="Y22" s="3"/>
      <c r="Z22" s="3"/>
      <c r="AA22" s="3"/>
      <c r="AB22" s="3"/>
      <c r="AC22" s="3"/>
      <c r="AD22" s="3"/>
      <c r="AE22" s="3"/>
    </row>
    <row r="23" spans="1:31" x14ac:dyDescent="0.35">
      <c r="A23" s="3"/>
      <c r="B23" s="84">
        <v>15</v>
      </c>
      <c r="C23" s="550"/>
      <c r="D23" s="81"/>
      <c r="E23" s="81"/>
      <c r="F23" s="418"/>
      <c r="G23" s="82"/>
      <c r="H23" s="82"/>
      <c r="I23" s="268" t="str">
        <f t="shared" si="1"/>
        <v/>
      </c>
      <c r="J23" s="268">
        <f t="shared" si="2"/>
        <v>0</v>
      </c>
      <c r="K23" s="268">
        <f t="shared" si="0"/>
        <v>0</v>
      </c>
      <c r="L23" s="426">
        <f>F36</f>
        <v>0</v>
      </c>
      <c r="M23" s="546" t="str">
        <f t="shared" si="3"/>
        <v/>
      </c>
      <c r="N23" s="52"/>
      <c r="O23" s="53"/>
      <c r="P23" s="54"/>
      <c r="Q23" s="54"/>
      <c r="R23" s="54"/>
      <c r="S23" s="12"/>
      <c r="T23" s="12"/>
      <c r="U23" s="12"/>
      <c r="V23" s="12"/>
      <c r="W23" s="3"/>
      <c r="X23" s="3"/>
      <c r="Y23" s="3"/>
      <c r="Z23" s="3"/>
      <c r="AA23" s="3"/>
      <c r="AB23" s="3"/>
      <c r="AC23" s="3"/>
      <c r="AD23" s="3"/>
      <c r="AE23" s="3"/>
    </row>
    <row r="24" spans="1:31" x14ac:dyDescent="0.35">
      <c r="A24" s="3"/>
      <c r="B24" s="427" t="s">
        <v>178</v>
      </c>
      <c r="C24" s="244"/>
      <c r="D24" s="428"/>
      <c r="E24" s="428"/>
      <c r="F24" s="428"/>
      <c r="G24" s="428"/>
      <c r="H24" s="55"/>
      <c r="I24" s="55"/>
      <c r="J24" s="55"/>
      <c r="K24" s="55"/>
      <c r="L24" s="56"/>
      <c r="M24" s="52"/>
      <c r="N24" s="52"/>
      <c r="O24" s="53"/>
      <c r="P24" s="54"/>
      <c r="Q24" s="54"/>
      <c r="R24" s="54"/>
      <c r="S24" s="12"/>
      <c r="T24" s="12"/>
      <c r="U24" s="12"/>
      <c r="V24" s="12"/>
      <c r="W24" s="3"/>
      <c r="X24" s="3"/>
      <c r="Y24" s="3"/>
      <c r="Z24" s="3"/>
      <c r="AA24" s="3"/>
      <c r="AB24" s="3"/>
      <c r="AC24" s="3"/>
      <c r="AD24" s="3"/>
      <c r="AE24" s="3"/>
    </row>
    <row r="25" spans="1:31" x14ac:dyDescent="0.35">
      <c r="A25" s="3"/>
      <c r="B25" s="244"/>
      <c r="C25" s="429"/>
      <c r="D25" s="429"/>
      <c r="E25" s="429"/>
      <c r="F25" s="429"/>
      <c r="G25" s="429"/>
      <c r="H25" s="57"/>
      <c r="I25" s="57"/>
      <c r="J25" s="57"/>
      <c r="K25" s="58"/>
      <c r="L25" s="51"/>
      <c r="M25" s="49"/>
      <c r="N25" s="49"/>
      <c r="O25" s="51"/>
      <c r="P25" s="45"/>
      <c r="Q25" s="45"/>
      <c r="R25" s="45"/>
      <c r="S25" s="12"/>
      <c r="T25" s="12"/>
      <c r="U25" s="12"/>
      <c r="V25" s="12"/>
      <c r="W25" s="3"/>
      <c r="X25" s="3"/>
      <c r="Y25" s="3"/>
      <c r="Z25" s="3"/>
      <c r="AA25" s="3"/>
      <c r="AB25" s="3"/>
      <c r="AC25" s="3"/>
      <c r="AD25" s="3"/>
      <c r="AE25" s="3"/>
    </row>
    <row r="26" spans="1:31" ht="14.5" customHeight="1" x14ac:dyDescent="0.35">
      <c r="A26" s="85"/>
      <c r="B26" s="244"/>
      <c r="C26" s="247" t="s">
        <v>181</v>
      </c>
      <c r="D26" s="248"/>
      <c r="E26" s="248"/>
      <c r="F26" s="248"/>
      <c r="G26" s="538"/>
      <c r="H26" s="535"/>
      <c r="I26" s="536"/>
      <c r="J26" s="536"/>
      <c r="K26" s="536"/>
      <c r="L26" s="51"/>
      <c r="M26" s="49"/>
      <c r="N26" s="49"/>
      <c r="O26" s="51"/>
      <c r="P26" s="45"/>
      <c r="Q26" s="45"/>
      <c r="R26" s="45"/>
      <c r="S26" s="12"/>
      <c r="T26" s="12"/>
      <c r="U26" s="12"/>
      <c r="V26" s="12"/>
      <c r="W26" s="3"/>
      <c r="X26" s="3"/>
      <c r="Y26" s="3"/>
      <c r="Z26" s="3"/>
      <c r="AA26" s="3"/>
      <c r="AB26" s="3"/>
      <c r="AC26" s="3"/>
      <c r="AD26" s="3"/>
      <c r="AE26" s="3"/>
    </row>
    <row r="27" spans="1:31" x14ac:dyDescent="0.35">
      <c r="A27" s="3"/>
      <c r="B27" s="244"/>
      <c r="C27" s="249" t="s">
        <v>29</v>
      </c>
      <c r="D27" s="250"/>
      <c r="E27" s="251" t="s">
        <v>188</v>
      </c>
      <c r="F27" s="251" t="s">
        <v>182</v>
      </c>
      <c r="G27" s="251" t="s">
        <v>30</v>
      </c>
      <c r="H27" s="230"/>
      <c r="I27" s="230"/>
      <c r="J27" s="230"/>
      <c r="K27" s="45"/>
      <c r="L27" s="45"/>
      <c r="M27" s="45"/>
      <c r="N27" s="45"/>
      <c r="O27" s="59"/>
      <c r="P27" s="45"/>
      <c r="Q27" s="45"/>
      <c r="R27" s="45"/>
      <c r="S27" s="12"/>
      <c r="T27" s="12"/>
      <c r="U27" s="12"/>
      <c r="V27" s="12"/>
      <c r="W27" s="3"/>
      <c r="X27" s="3"/>
      <c r="Y27" s="3"/>
      <c r="Z27" s="3"/>
      <c r="AA27" s="3"/>
      <c r="AB27" s="3"/>
      <c r="AC27" s="3"/>
      <c r="AD27" s="3"/>
      <c r="AE27" s="3"/>
    </row>
    <row r="28" spans="1:31" ht="16" customHeight="1" x14ac:dyDescent="0.35">
      <c r="A28" s="3"/>
      <c r="B28" s="244"/>
      <c r="C28" s="253" t="s">
        <v>183</v>
      </c>
      <c r="D28" s="254"/>
      <c r="E28" s="456"/>
      <c r="F28" s="246">
        <f>IF(ISNUMBER(G56),G56,0)+IF(ISNUMBER(G148),G148,0)</f>
        <v>0</v>
      </c>
      <c r="G28" s="255">
        <f>SUM(N56+O148)</f>
        <v>0</v>
      </c>
      <c r="H28" s="499"/>
      <c r="I28" s="230"/>
      <c r="J28" s="230"/>
      <c r="K28" s="45"/>
      <c r="L28" s="51"/>
      <c r="M28" s="49"/>
      <c r="N28" s="49"/>
      <c r="O28" s="51"/>
      <c r="P28" s="45"/>
      <c r="Q28" s="45"/>
      <c r="R28" s="45"/>
      <c r="S28" s="12"/>
      <c r="T28" s="12"/>
      <c r="U28" s="12"/>
      <c r="V28" s="12"/>
      <c r="W28" s="3"/>
      <c r="X28" s="3"/>
      <c r="Y28" s="3"/>
      <c r="Z28" s="3"/>
      <c r="AA28" s="3"/>
      <c r="AB28" s="3"/>
      <c r="AC28" s="3"/>
      <c r="AD28" s="3"/>
      <c r="AE28" s="3"/>
    </row>
    <row r="29" spans="1:31" ht="16" customHeight="1" x14ac:dyDescent="0.45">
      <c r="A29" s="3"/>
      <c r="B29" s="244"/>
      <c r="C29" s="253" t="s">
        <v>175</v>
      </c>
      <c r="D29" s="254"/>
      <c r="E29" s="223"/>
      <c r="F29" s="246">
        <f>IF(ISNUMBER(G67),G67,0)+IF(ISNUMBER(G154),G154,0)</f>
        <v>0</v>
      </c>
      <c r="G29" s="255">
        <f>SUM(N67+N154)</f>
        <v>0</v>
      </c>
      <c r="H29" s="244"/>
      <c r="I29" s="500" t="s">
        <v>22537</v>
      </c>
      <c r="J29" s="501"/>
      <c r="K29" s="45"/>
      <c r="L29" s="51"/>
      <c r="M29" s="49"/>
      <c r="N29" s="49"/>
      <c r="O29" s="60"/>
      <c r="P29" s="45"/>
      <c r="Q29" s="45"/>
      <c r="R29" s="45"/>
      <c r="S29" s="12"/>
      <c r="T29" s="12"/>
      <c r="U29" s="12"/>
      <c r="V29" s="12"/>
      <c r="W29" s="3"/>
      <c r="X29" s="3"/>
      <c r="Y29" s="3"/>
      <c r="Z29" s="3"/>
      <c r="AA29" s="3"/>
      <c r="AB29" s="3"/>
      <c r="AC29" s="3"/>
      <c r="AD29" s="3"/>
      <c r="AE29" s="3"/>
    </row>
    <row r="30" spans="1:31" ht="16" customHeight="1" x14ac:dyDescent="0.45">
      <c r="A30" s="3"/>
      <c r="B30" s="244"/>
      <c r="C30" s="245"/>
      <c r="D30" s="256"/>
      <c r="E30" s="453" t="s">
        <v>31</v>
      </c>
      <c r="F30" s="257">
        <f>SUM(F28:F29)</f>
        <v>0</v>
      </c>
      <c r="G30" s="258">
        <f>SUM(G28:G29)</f>
        <v>0</v>
      </c>
      <c r="H30" s="502"/>
      <c r="I30" s="500" t="s">
        <v>22538</v>
      </c>
      <c r="J30" s="503"/>
      <c r="K30" s="61"/>
      <c r="L30" s="61"/>
      <c r="M30" s="45"/>
      <c r="N30" s="45"/>
      <c r="O30" s="62"/>
      <c r="P30" s="539"/>
      <c r="Q30" s="539"/>
      <c r="R30" s="539"/>
      <c r="S30" s="12"/>
      <c r="T30" s="12"/>
      <c r="U30" s="12"/>
      <c r="V30" s="12"/>
      <c r="W30" s="3"/>
      <c r="X30" s="3"/>
      <c r="Y30" s="3"/>
      <c r="Z30" s="3"/>
      <c r="AA30" s="3"/>
      <c r="AB30" s="3"/>
      <c r="AC30" s="3"/>
      <c r="AD30" s="3"/>
      <c r="AE30" s="3"/>
    </row>
    <row r="31" spans="1:31" x14ac:dyDescent="0.35">
      <c r="A31" s="3"/>
      <c r="B31" s="244"/>
      <c r="C31" s="245"/>
      <c r="D31" s="245"/>
      <c r="E31" s="452"/>
      <c r="F31" s="245"/>
      <c r="G31" s="245"/>
      <c r="H31" s="245"/>
      <c r="I31" s="245"/>
      <c r="J31" s="245"/>
      <c r="K31" s="63"/>
      <c r="L31" s="51"/>
      <c r="M31" s="49"/>
      <c r="N31" s="49"/>
      <c r="O31" s="51"/>
      <c r="P31" s="45"/>
      <c r="Q31" s="45"/>
      <c r="R31" s="45"/>
      <c r="S31" s="12"/>
      <c r="T31" s="12"/>
      <c r="U31" s="12"/>
      <c r="V31" s="12"/>
      <c r="W31" s="3"/>
      <c r="X31" s="3"/>
      <c r="Y31" s="3"/>
      <c r="Z31" s="3"/>
      <c r="AA31" s="3"/>
      <c r="AB31" s="3"/>
      <c r="AC31" s="3"/>
      <c r="AD31" s="3"/>
      <c r="AE31" s="3"/>
    </row>
    <row r="32" spans="1:31" ht="14.5" customHeight="1" x14ac:dyDescent="0.35">
      <c r="A32" s="3"/>
      <c r="B32" s="244"/>
      <c r="C32" s="249" t="s">
        <v>148</v>
      </c>
      <c r="D32" s="450"/>
      <c r="E32" s="251" t="s">
        <v>188</v>
      </c>
      <c r="F32" s="251" t="s">
        <v>182</v>
      </c>
      <c r="G32" s="252" t="s">
        <v>30</v>
      </c>
      <c r="H32" s="27"/>
      <c r="I32" s="27"/>
      <c r="J32" s="27"/>
      <c r="K32" s="63"/>
      <c r="L32" s="51"/>
      <c r="M32" s="49"/>
      <c r="N32" s="49"/>
      <c r="O32" s="51"/>
      <c r="P32" s="45"/>
      <c r="Q32" s="45"/>
      <c r="R32" s="45"/>
      <c r="S32" s="12"/>
      <c r="T32" s="12"/>
      <c r="U32" s="12"/>
      <c r="V32" s="12"/>
      <c r="W32" s="3"/>
      <c r="X32" s="3"/>
      <c r="Y32" s="3"/>
      <c r="Z32" s="3"/>
      <c r="AA32" s="3"/>
      <c r="AB32" s="3"/>
      <c r="AC32" s="3"/>
      <c r="AD32" s="3"/>
      <c r="AE32" s="3"/>
    </row>
    <row r="33" spans="1:31" ht="16" customHeight="1" x14ac:dyDescent="0.35">
      <c r="A33" s="3"/>
      <c r="B33" s="244"/>
      <c r="C33" s="253" t="s">
        <v>12317</v>
      </c>
      <c r="D33" s="451"/>
      <c r="E33" s="456"/>
      <c r="F33" s="268">
        <f>SUM(G82+G161+U90)</f>
        <v>0</v>
      </c>
      <c r="G33" s="259">
        <f>SUM(Q82+V90+Q161)</f>
        <v>0</v>
      </c>
      <c r="H33" s="27"/>
      <c r="I33" s="27"/>
      <c r="J33" s="27"/>
      <c r="K33" s="63"/>
      <c r="L33" s="51"/>
      <c r="M33" s="49"/>
      <c r="N33" s="49"/>
      <c r="O33" s="51"/>
      <c r="P33" s="45"/>
      <c r="Q33" s="45"/>
      <c r="R33" s="45"/>
      <c r="S33" s="12"/>
      <c r="T33" s="12"/>
      <c r="U33" s="12"/>
      <c r="V33" s="12"/>
      <c r="W33" s="3"/>
      <c r="X33" s="3"/>
      <c r="Y33" s="3"/>
      <c r="Z33" s="3"/>
      <c r="AA33" s="3"/>
      <c r="AB33" s="3"/>
      <c r="AC33" s="3"/>
      <c r="AD33" s="3"/>
      <c r="AE33" s="3"/>
    </row>
    <row r="34" spans="1:31" ht="16" customHeight="1" x14ac:dyDescent="0.35">
      <c r="A34" s="3"/>
      <c r="B34" s="244"/>
      <c r="C34" s="253" t="s">
        <v>12318</v>
      </c>
      <c r="D34" s="451"/>
      <c r="E34" s="456"/>
      <c r="F34" s="268">
        <f>SUM(P121+I107+I167)</f>
        <v>0</v>
      </c>
      <c r="G34" s="259">
        <f>SUM(N107+Q121+P167)</f>
        <v>0</v>
      </c>
      <c r="H34" s="27"/>
      <c r="I34" s="27"/>
      <c r="J34" s="27"/>
      <c r="K34" s="63"/>
      <c r="L34" s="51"/>
      <c r="M34" s="49"/>
      <c r="N34" s="49"/>
      <c r="O34" s="51"/>
      <c r="P34" s="45"/>
      <c r="Q34" s="45"/>
      <c r="R34" s="45"/>
      <c r="S34" s="12"/>
      <c r="T34" s="12"/>
      <c r="U34" s="12"/>
      <c r="V34" s="12"/>
      <c r="W34" s="3"/>
      <c r="X34" s="3"/>
      <c r="Y34" s="3"/>
      <c r="Z34" s="3"/>
      <c r="AA34" s="3"/>
      <c r="AB34" s="3"/>
      <c r="AC34" s="3"/>
      <c r="AD34" s="3"/>
      <c r="AE34" s="3"/>
    </row>
    <row r="35" spans="1:31" ht="16" customHeight="1" x14ac:dyDescent="0.35">
      <c r="A35" s="3"/>
      <c r="B35" s="244"/>
      <c r="C35" s="253" t="s">
        <v>32</v>
      </c>
      <c r="D35" s="451"/>
      <c r="E35" s="223"/>
      <c r="F35" s="268">
        <f>SUM(G137+G173)</f>
        <v>0</v>
      </c>
      <c r="G35" s="259">
        <f>SUM(N137+N173)</f>
        <v>0</v>
      </c>
      <c r="H35" s="45"/>
      <c r="I35" s="45"/>
      <c r="J35" s="45"/>
      <c r="K35" s="45"/>
      <c r="L35" s="45"/>
      <c r="M35" s="59"/>
      <c r="N35" s="49"/>
      <c r="O35" s="51"/>
      <c r="P35" s="45"/>
      <c r="Q35" s="45"/>
      <c r="R35" s="45"/>
      <c r="S35" s="12"/>
      <c r="T35" s="12"/>
      <c r="U35" s="12"/>
      <c r="V35" s="12"/>
      <c r="W35" s="3"/>
      <c r="X35" s="3"/>
      <c r="Y35" s="3"/>
      <c r="Z35" s="3"/>
      <c r="AA35" s="3"/>
      <c r="AB35" s="3"/>
      <c r="AC35" s="3"/>
      <c r="AD35" s="3"/>
      <c r="AE35" s="3"/>
    </row>
    <row r="36" spans="1:31" ht="16" customHeight="1" x14ac:dyDescent="0.35">
      <c r="A36" s="3"/>
      <c r="B36" s="244"/>
      <c r="C36" s="245"/>
      <c r="D36" s="256"/>
      <c r="E36" s="453" t="s">
        <v>31</v>
      </c>
      <c r="F36" s="312">
        <f>SUM(F33:F35)</f>
        <v>0</v>
      </c>
      <c r="G36" s="260">
        <f>SUM(G33:G35)</f>
        <v>0</v>
      </c>
      <c r="H36" s="61"/>
      <c r="I36" s="61"/>
      <c r="J36" s="61"/>
      <c r="K36" s="61"/>
      <c r="L36" s="61"/>
      <c r="M36" s="64"/>
      <c r="N36" s="45"/>
      <c r="O36" s="51"/>
      <c r="P36" s="45"/>
      <c r="Q36" s="45"/>
      <c r="R36" s="45"/>
      <c r="S36" s="12"/>
      <c r="T36" s="12"/>
      <c r="U36" s="12"/>
      <c r="V36" s="12"/>
      <c r="W36" s="3"/>
      <c r="X36" s="3"/>
      <c r="Y36" s="3"/>
      <c r="Z36" s="3"/>
      <c r="AA36" s="3"/>
      <c r="AB36" s="3"/>
      <c r="AC36" s="3"/>
      <c r="AD36" s="3"/>
      <c r="AE36" s="3"/>
    </row>
    <row r="37" spans="1:31" ht="16" customHeight="1" x14ac:dyDescent="0.35">
      <c r="A37" s="3"/>
      <c r="B37" s="244"/>
      <c r="C37" s="245"/>
      <c r="D37" s="256"/>
      <c r="E37" s="453"/>
      <c r="F37" s="460"/>
      <c r="G37" s="461"/>
      <c r="H37" s="61"/>
      <c r="I37" s="61"/>
      <c r="J37" s="61"/>
      <c r="K37" s="61"/>
      <c r="L37" s="61"/>
      <c r="M37" s="64"/>
      <c r="N37" s="45"/>
      <c r="O37" s="51"/>
      <c r="P37" s="45"/>
      <c r="Q37" s="45"/>
      <c r="R37" s="45"/>
      <c r="S37" s="12"/>
      <c r="T37" s="12"/>
      <c r="U37" s="12"/>
      <c r="V37" s="12"/>
      <c r="W37" s="3"/>
      <c r="X37" s="3"/>
      <c r="Y37" s="3"/>
      <c r="Z37" s="3"/>
      <c r="AA37" s="3"/>
      <c r="AB37" s="3"/>
      <c r="AC37" s="3"/>
      <c r="AD37" s="3"/>
      <c r="AE37" s="3"/>
    </row>
    <row r="38" spans="1:31" ht="16" customHeight="1" x14ac:dyDescent="0.35">
      <c r="A38" s="3"/>
      <c r="B38" s="244"/>
      <c r="C38" s="261"/>
      <c r="D38" s="261"/>
      <c r="E38" s="261"/>
      <c r="F38" s="457" t="s">
        <v>12323</v>
      </c>
      <c r="G38" s="458">
        <f>SUM(G30+G36)</f>
        <v>0</v>
      </c>
      <c r="H38" s="65"/>
      <c r="I38" s="65"/>
      <c r="J38" s="65"/>
      <c r="K38" s="65"/>
      <c r="L38" s="65"/>
      <c r="M38" s="65"/>
      <c r="N38" s="65"/>
      <c r="O38" s="65"/>
      <c r="P38" s="65"/>
      <c r="Q38" s="65"/>
      <c r="R38" s="65"/>
      <c r="S38" s="12"/>
      <c r="T38" s="12"/>
      <c r="U38" s="12"/>
      <c r="V38" s="12"/>
      <c r="W38" s="3"/>
      <c r="X38" s="3"/>
      <c r="Y38" s="3"/>
      <c r="Z38" s="3"/>
      <c r="AA38" s="3"/>
      <c r="AB38" s="3"/>
      <c r="AC38" s="3"/>
      <c r="AD38" s="3"/>
      <c r="AE38" s="3"/>
    </row>
    <row r="39" spans="1:31" ht="14.5" customHeight="1" x14ac:dyDescent="0.35">
      <c r="A39" s="3"/>
      <c r="B39" s="244"/>
      <c r="C39" s="261"/>
      <c r="D39" s="261"/>
      <c r="E39" s="261"/>
      <c r="F39" s="457"/>
      <c r="G39" s="459"/>
      <c r="H39" s="65"/>
      <c r="I39" s="65"/>
      <c r="J39" s="65"/>
      <c r="K39" s="65"/>
      <c r="L39" s="65"/>
      <c r="M39" s="65"/>
      <c r="N39" s="65"/>
      <c r="O39" s="65"/>
      <c r="P39" s="65"/>
      <c r="Q39" s="65"/>
      <c r="R39" s="65"/>
      <c r="S39" s="12"/>
      <c r="T39" s="12"/>
      <c r="U39" s="12"/>
      <c r="V39" s="12"/>
      <c r="W39" s="3"/>
      <c r="X39" s="3"/>
      <c r="Y39" s="3"/>
      <c r="Z39" s="3"/>
      <c r="AA39" s="3"/>
      <c r="AB39" s="3"/>
      <c r="AC39" s="3"/>
      <c r="AD39" s="3"/>
      <c r="AE39" s="3"/>
    </row>
    <row r="40" spans="1:31" ht="14.5" customHeight="1" x14ac:dyDescent="0.35">
      <c r="A40" s="3"/>
      <c r="B40" s="244"/>
      <c r="C40" s="247" t="s">
        <v>184</v>
      </c>
      <c r="D40" s="248"/>
      <c r="E40" s="248"/>
      <c r="F40" s="248"/>
      <c r="G40" s="537"/>
      <c r="H40" s="65"/>
      <c r="I40" s="65"/>
      <c r="J40" s="65"/>
      <c r="K40" s="65"/>
      <c r="L40" s="65"/>
      <c r="M40" s="65"/>
      <c r="N40" s="65"/>
      <c r="O40" s="65"/>
      <c r="P40" s="65"/>
      <c r="Q40" s="65"/>
      <c r="R40" s="65"/>
      <c r="S40" s="12"/>
      <c r="T40" s="12"/>
      <c r="U40" s="12"/>
      <c r="V40" s="12"/>
      <c r="W40" s="3"/>
      <c r="X40" s="3"/>
      <c r="Y40" s="3"/>
      <c r="Z40" s="3"/>
      <c r="AA40" s="3"/>
      <c r="AB40" s="3"/>
      <c r="AC40" s="3"/>
      <c r="AD40" s="3"/>
      <c r="AE40" s="3"/>
    </row>
    <row r="41" spans="1:31" ht="14.5" customHeight="1" x14ac:dyDescent="0.35">
      <c r="A41" s="3"/>
      <c r="B41" s="244"/>
      <c r="C41" s="262" t="s">
        <v>185</v>
      </c>
      <c r="D41" s="262" t="s">
        <v>33</v>
      </c>
      <c r="E41" s="262" t="s">
        <v>34</v>
      </c>
      <c r="F41" s="262" t="s">
        <v>35</v>
      </c>
      <c r="G41" s="455" t="s">
        <v>12322</v>
      </c>
      <c r="H41" s="65"/>
      <c r="I41" s="454"/>
      <c r="J41" s="65"/>
      <c r="K41" s="65"/>
      <c r="L41" s="65"/>
      <c r="M41" s="65"/>
      <c r="N41" s="65"/>
      <c r="O41" s="65"/>
      <c r="P41" s="65"/>
      <c r="Q41" s="65"/>
      <c r="R41" s="65"/>
      <c r="S41" s="12"/>
      <c r="T41" s="12"/>
      <c r="U41" s="12"/>
      <c r="V41" s="12"/>
      <c r="W41" s="3"/>
      <c r="X41" s="3"/>
      <c r="Y41" s="3"/>
      <c r="Z41" s="3"/>
      <c r="AA41" s="3"/>
      <c r="AB41" s="3"/>
      <c r="AC41" s="3"/>
      <c r="AD41" s="3"/>
      <c r="AE41" s="3"/>
    </row>
    <row r="42" spans="1:31" ht="14.5" customHeight="1" x14ac:dyDescent="0.35">
      <c r="A42" s="3"/>
      <c r="B42" s="244"/>
      <c r="C42" s="263">
        <f>SUM(F30+F36)</f>
        <v>0</v>
      </c>
      <c r="D42" s="263">
        <f>SUM(F33+F34)</f>
        <v>0</v>
      </c>
      <c r="E42" s="263">
        <f>SUM(F30+F35)</f>
        <v>0</v>
      </c>
      <c r="F42" s="264" t="str">
        <f>IF(E42&gt;0,(E42/C42),"0")</f>
        <v>0</v>
      </c>
      <c r="G42" s="545" t="str">
        <f>IF(E42=0,"",IF(F42&gt;0.25,"ATENCIÓ! LA FORMACIÓ QUE NO ÉS DE CP NO POT SUPOSAR MÉS DEL 25% DEL TOTAL D'HORES DE FORMACIÓ DEL PROJECTE",""))</f>
        <v/>
      </c>
      <c r="H42" s="12"/>
      <c r="I42" s="12"/>
      <c r="J42" s="12"/>
      <c r="K42" s="65"/>
      <c r="L42" s="65"/>
      <c r="M42" s="65"/>
      <c r="N42" s="65"/>
      <c r="O42" s="65"/>
      <c r="P42" s="65"/>
      <c r="Q42" s="65"/>
      <c r="R42" s="65"/>
      <c r="S42" s="12"/>
      <c r="T42" s="12"/>
      <c r="U42" s="12"/>
      <c r="V42" s="12"/>
      <c r="W42" s="3"/>
      <c r="X42" s="3"/>
      <c r="Y42" s="3"/>
      <c r="Z42" s="3"/>
      <c r="AA42" s="3"/>
      <c r="AB42" s="3"/>
      <c r="AC42" s="3"/>
      <c r="AD42" s="3"/>
      <c r="AE42" s="3"/>
    </row>
    <row r="43" spans="1:31" ht="14.5" customHeight="1" x14ac:dyDescent="0.35">
      <c r="A43" s="3"/>
      <c r="B43" s="244"/>
      <c r="C43" s="430"/>
      <c r="D43" s="121"/>
      <c r="E43" s="121"/>
      <c r="F43" s="121"/>
      <c r="G43" s="121"/>
      <c r="H43" s="91"/>
      <c r="I43" s="91"/>
      <c r="J43" s="91"/>
      <c r="K43" s="91"/>
      <c r="L43" s="91"/>
      <c r="M43" s="91"/>
      <c r="N43" s="91"/>
      <c r="O43" s="91"/>
      <c r="P43" s="91"/>
      <c r="Q43" s="91"/>
      <c r="R43" s="91"/>
      <c r="S43" s="12"/>
      <c r="T43" s="12"/>
      <c r="U43" s="12"/>
      <c r="V43" s="12"/>
      <c r="W43" s="3"/>
      <c r="X43" s="3"/>
      <c r="Y43" s="3"/>
      <c r="Z43" s="3"/>
      <c r="AA43" s="3"/>
      <c r="AB43" s="3"/>
      <c r="AC43" s="3"/>
      <c r="AD43" s="3"/>
      <c r="AE43" s="3"/>
    </row>
    <row r="44" spans="1:31" ht="24" customHeight="1" x14ac:dyDescent="0.35">
      <c r="A44" s="3"/>
      <c r="B44" s="431"/>
      <c r="C44" s="432" t="s">
        <v>22536</v>
      </c>
      <c r="D44" s="433"/>
      <c r="E44" s="433"/>
      <c r="F44" s="433"/>
      <c r="G44" s="433"/>
      <c r="H44" s="93"/>
      <c r="I44" s="93"/>
      <c r="J44" s="93"/>
      <c r="K44" s="93"/>
      <c r="L44" s="93"/>
      <c r="M44" s="93"/>
      <c r="N44" s="93"/>
      <c r="O44" s="93"/>
      <c r="P44" s="93"/>
      <c r="Q44" s="93"/>
      <c r="R44" s="93"/>
      <c r="S44" s="12"/>
      <c r="T44" s="12"/>
      <c r="U44" s="12"/>
      <c r="V44" s="12"/>
      <c r="W44" s="3"/>
      <c r="X44" s="3"/>
      <c r="Y44" s="3"/>
      <c r="Z44" s="3"/>
      <c r="AA44" s="3"/>
      <c r="AB44" s="3"/>
      <c r="AC44" s="3"/>
      <c r="AD44" s="3"/>
      <c r="AE44" s="3"/>
    </row>
    <row r="45" spans="1:31" ht="16" customHeight="1" thickBot="1" x14ac:dyDescent="0.4">
      <c r="A45" s="3"/>
      <c r="B45" s="89"/>
      <c r="C45" s="147"/>
      <c r="D45" s="90"/>
      <c r="E45" s="90"/>
      <c r="F45" s="90"/>
      <c r="G45" s="90"/>
      <c r="H45" s="90"/>
      <c r="I45" s="90"/>
      <c r="J45" s="90"/>
      <c r="K45" s="90"/>
      <c r="L45" s="90"/>
      <c r="M45" s="90"/>
      <c r="N45" s="90"/>
      <c r="O45" s="90"/>
      <c r="P45" s="90"/>
      <c r="Q45" s="90"/>
      <c r="R45" s="90"/>
      <c r="S45" s="12"/>
      <c r="T45" s="12"/>
      <c r="U45" s="12"/>
      <c r="V45" s="12"/>
      <c r="W45" s="3"/>
      <c r="X45" s="3"/>
      <c r="Y45" s="3"/>
      <c r="Z45" s="3"/>
      <c r="AA45" s="3"/>
      <c r="AB45" s="3"/>
      <c r="AC45" s="3"/>
      <c r="AD45" s="3"/>
      <c r="AE45" s="3"/>
    </row>
    <row r="46" spans="1:31" ht="24" customHeight="1" x14ac:dyDescent="0.35">
      <c r="A46" s="3"/>
      <c r="B46" s="89"/>
      <c r="C46" s="186" t="s">
        <v>12133</v>
      </c>
      <c r="D46" s="187"/>
      <c r="E46" s="187"/>
      <c r="F46" s="187"/>
      <c r="G46" s="187"/>
      <c r="H46" s="187"/>
      <c r="I46" s="187"/>
      <c r="J46" s="187"/>
      <c r="K46" s="187"/>
      <c r="L46" s="187"/>
      <c r="M46" s="187"/>
      <c r="N46" s="187"/>
      <c r="O46" s="187"/>
      <c r="P46" s="187"/>
      <c r="Q46" s="187"/>
      <c r="R46" s="188"/>
      <c r="S46" s="12"/>
      <c r="T46" s="12"/>
      <c r="U46" s="12"/>
      <c r="V46" s="12"/>
      <c r="W46" s="3"/>
      <c r="X46" s="3"/>
      <c r="Y46" s="3"/>
      <c r="Z46" s="3"/>
      <c r="AA46" s="3"/>
      <c r="AB46" s="3"/>
      <c r="AC46" s="3"/>
      <c r="AD46" s="3"/>
      <c r="AE46" s="3"/>
    </row>
    <row r="47" spans="1:31" ht="16" customHeight="1" x14ac:dyDescent="0.35">
      <c r="A47" s="3"/>
      <c r="B47" s="89"/>
      <c r="C47" s="166"/>
      <c r="D47" s="90"/>
      <c r="E47" s="90"/>
      <c r="F47" s="90"/>
      <c r="G47" s="90"/>
      <c r="H47" s="90"/>
      <c r="I47" s="90"/>
      <c r="J47" s="90"/>
      <c r="K47" s="90"/>
      <c r="L47" s="90"/>
      <c r="M47" s="90"/>
      <c r="N47" s="90"/>
      <c r="O47" s="90"/>
      <c r="P47" s="90"/>
      <c r="Q47" s="90"/>
      <c r="R47" s="189"/>
      <c r="S47" s="12"/>
      <c r="T47" s="12"/>
      <c r="U47" s="12"/>
      <c r="V47" s="12"/>
      <c r="W47" s="3"/>
      <c r="X47" s="3"/>
      <c r="Y47" s="3"/>
      <c r="Z47" s="3"/>
      <c r="AA47" s="3"/>
      <c r="AB47" s="3"/>
      <c r="AC47" s="3"/>
      <c r="AD47" s="3"/>
      <c r="AE47" s="3"/>
    </row>
    <row r="48" spans="1:31" ht="24" customHeight="1" x14ac:dyDescent="0.35">
      <c r="A48" s="3"/>
      <c r="B48" s="89"/>
      <c r="C48" s="190" t="s">
        <v>32</v>
      </c>
      <c r="D48" s="20"/>
      <c r="E48" s="20"/>
      <c r="F48" s="20"/>
      <c r="G48" s="20"/>
      <c r="H48" s="20"/>
      <c r="I48" s="20"/>
      <c r="J48" s="20"/>
      <c r="K48" s="20"/>
      <c r="L48" s="20"/>
      <c r="M48" s="20"/>
      <c r="N48" s="20"/>
      <c r="O48" s="20"/>
      <c r="P48" s="20"/>
      <c r="Q48" s="20"/>
      <c r="R48" s="191"/>
      <c r="S48" s="12"/>
      <c r="T48" s="12"/>
      <c r="U48" s="12"/>
      <c r="V48" s="12"/>
      <c r="W48" s="3"/>
      <c r="X48" s="3"/>
      <c r="Y48" s="3"/>
      <c r="Z48" s="3"/>
      <c r="AA48" s="3"/>
      <c r="AB48" s="3"/>
      <c r="AC48" s="3"/>
      <c r="AD48" s="3"/>
      <c r="AE48" s="3"/>
    </row>
    <row r="49" spans="1:31" ht="24" customHeight="1" x14ac:dyDescent="0.35">
      <c r="A49" s="3"/>
      <c r="B49" s="89"/>
      <c r="C49" s="205" t="s">
        <v>36</v>
      </c>
      <c r="D49" s="206" t="s">
        <v>37</v>
      </c>
      <c r="E49" s="206" t="s">
        <v>191</v>
      </c>
      <c r="F49" s="206" t="s">
        <v>39</v>
      </c>
      <c r="G49" s="206" t="s">
        <v>186</v>
      </c>
      <c r="H49" s="206" t="s">
        <v>40</v>
      </c>
      <c r="I49" s="206" t="s">
        <v>187</v>
      </c>
      <c r="J49" s="206" t="s">
        <v>188</v>
      </c>
      <c r="K49" s="207" t="s">
        <v>41</v>
      </c>
      <c r="L49" s="207" t="s">
        <v>12316</v>
      </c>
      <c r="M49" s="235" t="s">
        <v>42</v>
      </c>
      <c r="N49" s="236" t="s">
        <v>43</v>
      </c>
      <c r="O49" s="439"/>
      <c r="P49" s="439"/>
      <c r="Q49" s="148"/>
      <c r="R49" s="155"/>
      <c r="S49" s="12"/>
      <c r="T49" s="12"/>
      <c r="U49" s="12"/>
      <c r="V49" s="12"/>
      <c r="W49" s="3"/>
      <c r="X49" s="3"/>
      <c r="Y49" s="3"/>
      <c r="Z49" s="3"/>
      <c r="AA49" s="3"/>
      <c r="AB49" s="3"/>
      <c r="AC49" s="3"/>
      <c r="AD49" s="3"/>
      <c r="AE49" s="3"/>
    </row>
    <row r="50" spans="1:31" ht="16" customHeight="1" x14ac:dyDescent="0.35">
      <c r="A50" s="3"/>
      <c r="B50" s="89"/>
      <c r="C50" s="129"/>
      <c r="D50" s="224" t="str">
        <f>IFERROR(VLOOKUP($C50,'Formació NO CP sense FCO-CTR'!$A$2:$G$2140,2,FALSE),"")</f>
        <v/>
      </c>
      <c r="E50" s="224" t="str">
        <f>IFERROR(VLOOKUP($C50,'Formació NO CP sense FCO-CTR'!$A$2:$G$2140,3,FALSE),"")</f>
        <v/>
      </c>
      <c r="F50" s="225" t="str">
        <f>IFERROR(VLOOKUP($C50,'Formació NO CP sense FCO-CTR'!$A$2:$G$2140,4,FALSE),"")</f>
        <v/>
      </c>
      <c r="G50" s="225" t="str">
        <f>IFERROR(VLOOKUP($C50,'Formació NO CP sense FCO-CTR'!$A$2:$G$2140,5,FALSE),"")</f>
        <v/>
      </c>
      <c r="H50" s="184"/>
      <c r="I50" s="184"/>
      <c r="J50" s="184"/>
      <c r="K50" s="233" t="str">
        <f>IFERROR(VLOOKUP($C50,'Formació NO CP sense FCO-CTR'!$A$2:$G$2140,6,FALSE),"")</f>
        <v/>
      </c>
      <c r="L50" s="111"/>
      <c r="M50" s="237" t="str">
        <f>IFERROR(VLOOKUP($C50,'Formació NO CP sense FCO-CTR'!$A$2:$G$2140,7,FALSE),"")</f>
        <v/>
      </c>
      <c r="N50" s="238" t="str">
        <f>IFERROR(IF(L50="Sí",M50*J50*G50,K50*J50*G50),"")</f>
        <v/>
      </c>
      <c r="O50" s="227" t="str">
        <f>IFERROR(VLOOKUP($B50,'[1]Formació NO CP sense FCO-CTR'!$A$2:$G$3235,6,FALSE),"")</f>
        <v/>
      </c>
      <c r="P50" s="227" t="str">
        <f>IFERROR(VLOOKUP($B50,'[1]Formació NO CP sense FCO-CTR'!$A$2:$G$3235,7,FALSE),"")</f>
        <v/>
      </c>
      <c r="Q50" s="105"/>
      <c r="R50" s="157"/>
      <c r="S50" s="12"/>
      <c r="T50" s="12"/>
      <c r="U50" s="12"/>
      <c r="V50" s="12"/>
      <c r="W50" s="3"/>
      <c r="X50" s="3"/>
      <c r="Y50" s="3"/>
      <c r="Z50" s="3"/>
      <c r="AA50" s="3"/>
      <c r="AB50" s="3"/>
      <c r="AC50" s="3"/>
      <c r="AD50" s="3"/>
      <c r="AE50" s="3"/>
    </row>
    <row r="51" spans="1:31" ht="16" customHeight="1" x14ac:dyDescent="0.35">
      <c r="A51" s="3"/>
      <c r="B51" s="89"/>
      <c r="C51" s="129"/>
      <c r="D51" s="224" t="str">
        <f>IFERROR(VLOOKUP($C51,'Formació NO CP sense FCO-CTR'!$A$2:$G$2140,2,FALSE),"")</f>
        <v/>
      </c>
      <c r="E51" s="224" t="str">
        <f>IFERROR(VLOOKUP($C51,'Formació NO CP sense FCO-CTR'!$A$2:$G$2140,3,FALSE),"")</f>
        <v/>
      </c>
      <c r="F51" s="225" t="str">
        <f>IFERROR(VLOOKUP($C51,'Formació NO CP sense FCO-CTR'!$A$2:$G$2140,4,FALSE),"")</f>
        <v/>
      </c>
      <c r="G51" s="225" t="str">
        <f>IFERROR(VLOOKUP($C51,'Formació NO CP sense FCO-CTR'!$A$2:$G$2140,5,FALSE),"")</f>
        <v/>
      </c>
      <c r="H51" s="184"/>
      <c r="I51" s="184"/>
      <c r="J51" s="184"/>
      <c r="K51" s="233" t="str">
        <f>IFERROR(VLOOKUP($C51,'Formació NO CP sense FCO-CTR'!$A$2:$G$2140,6,FALSE),"")</f>
        <v/>
      </c>
      <c r="L51" s="111"/>
      <c r="M51" s="237" t="str">
        <f>IFERROR(VLOOKUP($C51,'Formació NO CP sense FCO-CTR'!$A$2:$G$2140,7,FALSE),"")</f>
        <v/>
      </c>
      <c r="N51" s="238" t="str">
        <f t="shared" ref="N51:N55" si="4">IFERROR(IF(L51="Sí",M51*J51*G51,K51*J51*G51),"")</f>
        <v/>
      </c>
      <c r="O51" s="227" t="str">
        <f>IFERROR(VLOOKUP($B51,'[1]Formació NO CP sense FCO-CTR'!$A$2:$G$3235,6,FALSE),"")</f>
        <v/>
      </c>
      <c r="P51" s="227" t="str">
        <f>IFERROR(VLOOKUP($B51,'[1]Formació NO CP sense FCO-CTR'!$A$2:$G$3235,7,FALSE),"")</f>
        <v/>
      </c>
      <c r="Q51" s="105"/>
      <c r="R51" s="157"/>
      <c r="S51" s="12"/>
      <c r="T51" s="12"/>
      <c r="U51" s="12"/>
      <c r="V51" s="12"/>
      <c r="W51" s="3"/>
      <c r="X51" s="3"/>
      <c r="Y51" s="3"/>
      <c r="Z51" s="3"/>
      <c r="AA51" s="3"/>
      <c r="AB51" s="3"/>
      <c r="AC51" s="3"/>
      <c r="AD51" s="3"/>
      <c r="AE51" s="3"/>
    </row>
    <row r="52" spans="1:31" ht="16" customHeight="1" x14ac:dyDescent="0.35">
      <c r="A52" s="3"/>
      <c r="B52" s="12"/>
      <c r="C52" s="129"/>
      <c r="D52" s="224" t="str">
        <f>IFERROR(VLOOKUP($C52,'Formació NO CP sense FCO-CTR'!$A$2:$G$2140,2,FALSE),"")</f>
        <v/>
      </c>
      <c r="E52" s="224" t="str">
        <f>IFERROR(VLOOKUP($C52,'Formació NO CP sense FCO-CTR'!$A$2:$G$2140,3,FALSE),"")</f>
        <v/>
      </c>
      <c r="F52" s="225" t="str">
        <f>IFERROR(VLOOKUP($C52,'Formació NO CP sense FCO-CTR'!$A$2:$G$2140,4,FALSE),"")</f>
        <v/>
      </c>
      <c r="G52" s="225" t="str">
        <f>IFERROR(VLOOKUP($C52,'Formació NO CP sense FCO-CTR'!$A$2:$G$2140,5,FALSE),"")</f>
        <v/>
      </c>
      <c r="H52" s="184"/>
      <c r="I52" s="184"/>
      <c r="J52" s="184"/>
      <c r="K52" s="233" t="str">
        <f>IFERROR(VLOOKUP($C52,'Formació NO CP sense FCO-CTR'!$A$2:$G$2140,6,FALSE),"")</f>
        <v/>
      </c>
      <c r="L52" s="111"/>
      <c r="M52" s="237" t="str">
        <f>IFERROR(VLOOKUP($C52,'Formació NO CP sense FCO-CTR'!$A$2:$G$2140,7,FALSE),"")</f>
        <v/>
      </c>
      <c r="N52" s="238" t="str">
        <f t="shared" si="4"/>
        <v/>
      </c>
      <c r="O52" s="227" t="str">
        <f>IFERROR(VLOOKUP($B55,'[1]Formació NO CP sense FCO-CTR'!$A$2:$G$3235,6,FALSE),"")</f>
        <v/>
      </c>
      <c r="P52" s="227" t="str">
        <f>IFERROR(VLOOKUP($B55,'[1]Formació NO CP sense FCO-CTR'!$A$2:$G$3235,7,FALSE),"")</f>
        <v/>
      </c>
      <c r="Q52" s="105"/>
      <c r="R52" s="157"/>
      <c r="S52" s="12"/>
      <c r="T52" s="12"/>
      <c r="U52" s="12"/>
      <c r="V52" s="12"/>
      <c r="W52" s="3"/>
      <c r="X52" s="3"/>
      <c r="Y52" s="3"/>
      <c r="Z52" s="3"/>
      <c r="AA52" s="3"/>
      <c r="AB52" s="3"/>
      <c r="AC52" s="3"/>
      <c r="AD52" s="3"/>
      <c r="AE52" s="3"/>
    </row>
    <row r="53" spans="1:31" ht="16" customHeight="1" x14ac:dyDescent="0.35">
      <c r="A53" s="3"/>
      <c r="B53" s="12"/>
      <c r="C53" s="129"/>
      <c r="D53" s="224" t="str">
        <f>IFERROR(VLOOKUP($C53,'Formació NO CP sense FCO-CTR'!$A$2:$G$2140,2,FALSE),"")</f>
        <v/>
      </c>
      <c r="E53" s="224" t="str">
        <f>IFERROR(VLOOKUP($C53,'Formació NO CP sense FCO-CTR'!$A$2:$G$2140,3,FALSE),"")</f>
        <v/>
      </c>
      <c r="F53" s="225" t="str">
        <f>IFERROR(VLOOKUP($C53,'Formació NO CP sense FCO-CTR'!$A$2:$G$2140,4,FALSE),"")</f>
        <v/>
      </c>
      <c r="G53" s="225" t="str">
        <f>IFERROR(VLOOKUP($C53,'Formació NO CP sense FCO-CTR'!$A$2:$G$2140,5,FALSE),"")</f>
        <v/>
      </c>
      <c r="H53" s="184"/>
      <c r="I53" s="184"/>
      <c r="J53" s="184"/>
      <c r="K53" s="233" t="str">
        <f>IFERROR(VLOOKUP($C53,'Formació NO CP sense FCO-CTR'!$A$2:$G$2140,6,FALSE),"")</f>
        <v/>
      </c>
      <c r="L53" s="111"/>
      <c r="M53" s="237" t="str">
        <f>IFERROR(VLOOKUP($C53,'Formació NO CP sense FCO-CTR'!$A$2:$G$2140,7,FALSE),"")</f>
        <v/>
      </c>
      <c r="N53" s="238" t="str">
        <f t="shared" si="4"/>
        <v/>
      </c>
      <c r="O53" s="227"/>
      <c r="P53" s="227"/>
      <c r="Q53" s="105"/>
      <c r="R53" s="157"/>
      <c r="S53" s="12"/>
      <c r="T53" s="12"/>
      <c r="U53" s="12"/>
      <c r="V53" s="12"/>
      <c r="W53" s="3"/>
      <c r="X53" s="3"/>
      <c r="Y53" s="3"/>
      <c r="Z53" s="3"/>
      <c r="AA53" s="3"/>
      <c r="AB53" s="3"/>
      <c r="AC53" s="3"/>
      <c r="AD53" s="3"/>
      <c r="AE53" s="3"/>
    </row>
    <row r="54" spans="1:31" ht="16" customHeight="1" x14ac:dyDescent="0.35">
      <c r="A54" s="3"/>
      <c r="B54" s="12"/>
      <c r="C54" s="129"/>
      <c r="D54" s="224" t="str">
        <f>IFERROR(VLOOKUP($C54,'Formació NO CP sense FCO-CTR'!$A$2:$G$2140,2,FALSE),"")</f>
        <v/>
      </c>
      <c r="E54" s="224" t="str">
        <f>IFERROR(VLOOKUP($C54,'Formació NO CP sense FCO-CTR'!$A$2:$G$2140,3,FALSE),"")</f>
        <v/>
      </c>
      <c r="F54" s="225" t="str">
        <f>IFERROR(VLOOKUP($C54,'Formació NO CP sense FCO-CTR'!$A$2:$G$2140,4,FALSE),"")</f>
        <v/>
      </c>
      <c r="G54" s="225" t="str">
        <f>IFERROR(VLOOKUP($C54,'Formació NO CP sense FCO-CTR'!$A$2:$G$2140,5,FALSE),"")</f>
        <v/>
      </c>
      <c r="H54" s="184"/>
      <c r="I54" s="184"/>
      <c r="J54" s="184"/>
      <c r="K54" s="233" t="str">
        <f>IFERROR(VLOOKUP($C54,'Formació NO CP sense FCO-CTR'!$A$2:$G$2140,6,FALSE),"")</f>
        <v/>
      </c>
      <c r="L54" s="111"/>
      <c r="M54" s="237" t="str">
        <f>IFERROR(VLOOKUP($C54,'Formació NO CP sense FCO-CTR'!$A$2:$G$2140,7,FALSE),"")</f>
        <v/>
      </c>
      <c r="N54" s="238" t="str">
        <f t="shared" si="4"/>
        <v/>
      </c>
      <c r="O54" s="227"/>
      <c r="P54" s="227"/>
      <c r="Q54" s="105"/>
      <c r="R54" s="157"/>
      <c r="S54" s="12"/>
      <c r="T54" s="12"/>
      <c r="U54" s="12"/>
      <c r="V54" s="12"/>
      <c r="W54" s="3"/>
      <c r="X54" s="3"/>
      <c r="Y54" s="3"/>
      <c r="Z54" s="3"/>
      <c r="AA54" s="3"/>
      <c r="AB54" s="3"/>
      <c r="AC54" s="3"/>
      <c r="AD54" s="3"/>
      <c r="AE54" s="3"/>
    </row>
    <row r="55" spans="1:31" ht="16" customHeight="1" thickBot="1" x14ac:dyDescent="0.4">
      <c r="A55" s="3"/>
      <c r="B55" s="89"/>
      <c r="C55" s="129"/>
      <c r="D55" s="224" t="str">
        <f>IFERROR(VLOOKUP($C55,'Formació NO CP sense FCO-CTR'!$A$2:$G$2140,2,FALSE),"")</f>
        <v/>
      </c>
      <c r="E55" s="224" t="str">
        <f>IFERROR(VLOOKUP($C55,'Formació NO CP sense FCO-CTR'!$A$2:$G$2140,3,FALSE),"")</f>
        <v/>
      </c>
      <c r="F55" s="225" t="str">
        <f>IFERROR(VLOOKUP($C55,'Formació NO CP sense FCO-CTR'!$A$2:$G$2140,4,FALSE),"")</f>
        <v/>
      </c>
      <c r="G55" s="225" t="str">
        <f>IFERROR(VLOOKUP($C55,'Formació NO CP sense FCO-CTR'!$A$2:$G$2140,5,FALSE),"")</f>
        <v/>
      </c>
      <c r="H55" s="184"/>
      <c r="I55" s="184"/>
      <c r="J55" s="184"/>
      <c r="K55" s="233" t="str">
        <f>IFERROR(VLOOKUP($C55,'Formació NO CP sense FCO-CTR'!$A$2:$G$2140,6,FALSE),"")</f>
        <v/>
      </c>
      <c r="L55" s="111"/>
      <c r="M55" s="237" t="str">
        <f>IFERROR(VLOOKUP($C55,'Formació NO CP sense FCO-CTR'!$A$2:$G$2140,7,FALSE),"")</f>
        <v/>
      </c>
      <c r="N55" s="238" t="str">
        <f t="shared" si="4"/>
        <v/>
      </c>
      <c r="O55" s="227" t="str">
        <f>IFERROR(VLOOKUP(#REF!,'[1]Formació NO CP sense FCO-CTR'!$A$2:$G$3235,6,FALSE),"")</f>
        <v/>
      </c>
      <c r="P55" s="227" t="str">
        <f>IFERROR(VLOOKUP(#REF!,'[1]Formació NO CP sense FCO-CTR'!$A$2:$G$3235,7,FALSE),"")</f>
        <v/>
      </c>
      <c r="Q55" s="105"/>
      <c r="R55" s="157"/>
      <c r="S55" s="12"/>
      <c r="T55" s="12"/>
      <c r="U55" s="12"/>
      <c r="V55" s="12"/>
      <c r="W55" s="3"/>
      <c r="X55" s="3"/>
      <c r="Y55" s="3"/>
      <c r="Z55" s="3"/>
      <c r="AA55" s="3"/>
      <c r="AB55" s="3"/>
      <c r="AC55" s="3"/>
      <c r="AD55" s="3"/>
      <c r="AE55" s="3"/>
    </row>
    <row r="56" spans="1:31" ht="15" customHeight="1" thickBot="1" x14ac:dyDescent="0.4">
      <c r="A56" s="3"/>
      <c r="B56" s="89"/>
      <c r="C56" s="192"/>
      <c r="D56" s="227"/>
      <c r="E56" s="227"/>
      <c r="F56" s="228" t="s">
        <v>31</v>
      </c>
      <c r="G56" s="229">
        <f>IFERROR(SUM(G50:G55),"")</f>
        <v>0</v>
      </c>
      <c r="H56" s="172"/>
      <c r="I56" s="172"/>
      <c r="J56" s="172"/>
      <c r="K56" s="234"/>
      <c r="L56" s="106"/>
      <c r="M56" s="239" t="s">
        <v>31</v>
      </c>
      <c r="N56" s="240">
        <f>IFERROR(SUM(N50:N55),"")</f>
        <v>0</v>
      </c>
      <c r="O56" s="227"/>
      <c r="P56" s="227"/>
      <c r="Q56" s="105"/>
      <c r="R56" s="157"/>
      <c r="S56" s="244"/>
      <c r="T56" s="244"/>
      <c r="U56" s="244"/>
      <c r="V56" s="12"/>
      <c r="W56" s="3"/>
      <c r="X56" s="3"/>
      <c r="Y56" s="3"/>
      <c r="Z56" s="3"/>
      <c r="AA56" s="3"/>
      <c r="AB56" s="3"/>
      <c r="AC56" s="3"/>
      <c r="AD56" s="3"/>
      <c r="AE56" s="3"/>
    </row>
    <row r="57" spans="1:31" ht="16" customHeight="1" thickBot="1" x14ac:dyDescent="0.4">
      <c r="A57" s="3"/>
      <c r="B57" s="89"/>
      <c r="C57" s="193"/>
      <c r="D57" s="194"/>
      <c r="E57" s="195"/>
      <c r="F57" s="196"/>
      <c r="G57" s="530"/>
      <c r="H57" s="132"/>
      <c r="I57" s="197"/>
      <c r="J57" s="144"/>
      <c r="K57" s="144"/>
      <c r="L57" s="144"/>
      <c r="M57" s="144"/>
      <c r="N57" s="198"/>
      <c r="O57" s="540"/>
      <c r="P57" s="196"/>
      <c r="Q57" s="196"/>
      <c r="R57" s="209"/>
      <c r="S57" s="543"/>
      <c r="T57" s="543"/>
      <c r="U57" s="244"/>
      <c r="V57" s="12"/>
      <c r="W57" s="3"/>
      <c r="X57" s="3"/>
      <c r="Y57" s="3"/>
      <c r="Z57" s="3"/>
      <c r="AA57" s="3"/>
      <c r="AB57" s="3"/>
      <c r="AC57" s="3"/>
      <c r="AD57" s="3"/>
      <c r="AE57" s="3"/>
    </row>
    <row r="58" spans="1:31" ht="16" customHeight="1" thickBot="1" x14ac:dyDescent="0.4">
      <c r="A58" s="3"/>
      <c r="B58" s="89"/>
      <c r="C58" s="45"/>
      <c r="D58" s="45"/>
      <c r="E58" s="51"/>
      <c r="F58" s="51"/>
      <c r="G58" s="13"/>
      <c r="H58" s="45"/>
      <c r="I58" s="45"/>
      <c r="J58" s="45"/>
      <c r="K58" s="45"/>
      <c r="L58" s="45"/>
      <c r="M58" s="45"/>
      <c r="N58" s="45"/>
      <c r="O58" s="442"/>
      <c r="P58" s="230"/>
      <c r="Q58" s="230"/>
      <c r="R58" s="230"/>
      <c r="S58" s="244"/>
      <c r="T58" s="244"/>
      <c r="U58" s="244"/>
      <c r="V58" s="12"/>
      <c r="W58" s="3"/>
      <c r="X58" s="3"/>
      <c r="Y58" s="3"/>
      <c r="Z58" s="3"/>
      <c r="AA58" s="3"/>
      <c r="AB58" s="3"/>
      <c r="AC58" s="3"/>
      <c r="AD58" s="3"/>
      <c r="AE58" s="3"/>
    </row>
    <row r="59" spans="1:31" ht="24" customHeight="1" x14ac:dyDescent="0.35">
      <c r="A59" s="3"/>
      <c r="B59" s="89"/>
      <c r="C59" s="210" t="s">
        <v>12134</v>
      </c>
      <c r="D59" s="211"/>
      <c r="E59" s="211"/>
      <c r="F59" s="211"/>
      <c r="G59" s="211"/>
      <c r="H59" s="211"/>
      <c r="I59" s="211"/>
      <c r="J59" s="211"/>
      <c r="K59" s="211"/>
      <c r="L59" s="211"/>
      <c r="M59" s="211"/>
      <c r="N59" s="212"/>
      <c r="O59" s="430"/>
      <c r="P59" s="531"/>
      <c r="Q59" s="430"/>
      <c r="R59" s="430"/>
      <c r="S59" s="244"/>
      <c r="T59" s="244"/>
      <c r="U59" s="244"/>
      <c r="V59" s="12"/>
      <c r="W59" s="3"/>
      <c r="X59" s="3"/>
      <c r="Y59" s="3"/>
      <c r="Z59" s="3"/>
      <c r="AA59" s="3"/>
      <c r="AB59" s="3"/>
      <c r="AC59" s="3"/>
      <c r="AD59" s="3"/>
      <c r="AE59" s="3"/>
    </row>
    <row r="60" spans="1:31" ht="24" customHeight="1" x14ac:dyDescent="0.35">
      <c r="A60" s="3"/>
      <c r="B60" s="89"/>
      <c r="C60" s="205" t="s">
        <v>36</v>
      </c>
      <c r="D60" s="206" t="s">
        <v>37</v>
      </c>
      <c r="E60" s="206" t="s">
        <v>191</v>
      </c>
      <c r="F60" s="206" t="s">
        <v>39</v>
      </c>
      <c r="G60" s="206" t="s">
        <v>44</v>
      </c>
      <c r="H60" s="206" t="s">
        <v>197</v>
      </c>
      <c r="I60" s="207" t="s">
        <v>198</v>
      </c>
      <c r="J60" s="204" t="s">
        <v>188</v>
      </c>
      <c r="K60" s="206" t="s">
        <v>41</v>
      </c>
      <c r="L60" s="204" t="s">
        <v>12316</v>
      </c>
      <c r="M60" s="206" t="s">
        <v>42</v>
      </c>
      <c r="N60" s="208" t="s">
        <v>43</v>
      </c>
      <c r="O60" s="439"/>
      <c r="P60" s="531"/>
      <c r="Q60" s="439"/>
      <c r="R60" s="439"/>
      <c r="S60" s="244"/>
      <c r="T60" s="244"/>
      <c r="U60" s="244"/>
      <c r="V60" s="12"/>
      <c r="W60" s="3"/>
      <c r="X60" s="3"/>
      <c r="Y60" s="3"/>
      <c r="Z60" s="3"/>
      <c r="AA60" s="3"/>
      <c r="AB60" s="3"/>
      <c r="AC60" s="3"/>
      <c r="AD60" s="3"/>
      <c r="AE60" s="3"/>
    </row>
    <row r="61" spans="1:31" ht="16" customHeight="1" x14ac:dyDescent="0.35">
      <c r="A61" s="3"/>
      <c r="B61" s="89"/>
      <c r="C61" s="213"/>
      <c r="D61" s="224" t="str">
        <f>IFERROR(VLOOKUP($C61,'FCO + CTR'!$A$2:$G$143,2,),"")</f>
        <v/>
      </c>
      <c r="E61" s="224" t="str">
        <f>IFERROR(VLOOKUP($C61,'FCO + CTR'!$A$2:$G$143,3,),"")</f>
        <v/>
      </c>
      <c r="F61" s="225" t="str">
        <f>IFERROR(VLOOKUP($C61,'FCO + CTR'!$A$2:$G$143,4,),"")</f>
        <v/>
      </c>
      <c r="G61" s="225" t="str">
        <f>IFERROR(VLOOKUP($C61,'FCO + CTR'!$A$2:$G$143,5,),"")</f>
        <v/>
      </c>
      <c r="H61" s="110"/>
      <c r="I61" s="102"/>
      <c r="J61" s="220"/>
      <c r="K61" s="225" t="str">
        <f>IFERROR(VLOOKUP($C61,'FCO + CTR'!$A$2:$G$143,6,),"")</f>
        <v/>
      </c>
      <c r="L61" s="221"/>
      <c r="M61" s="241" t="str">
        <f>IFERROR(VLOOKUP($C61,'FCO + CTR'!$A$2:$G$143,7,),"")</f>
        <v/>
      </c>
      <c r="N61" s="242" t="str">
        <f>IFERROR(IF(L61="Sí",M61*J61*G61,G61*K61*J61),"")</f>
        <v/>
      </c>
      <c r="O61" s="227"/>
      <c r="P61" s="227"/>
      <c r="Q61" s="227"/>
      <c r="R61" s="227"/>
      <c r="S61" s="244"/>
      <c r="T61" s="12"/>
      <c r="U61" s="12"/>
      <c r="V61" s="12"/>
      <c r="W61" s="3"/>
      <c r="X61" s="3"/>
      <c r="Y61" s="3"/>
      <c r="Z61" s="3"/>
      <c r="AA61" s="3"/>
      <c r="AB61" s="3"/>
      <c r="AC61" s="3"/>
      <c r="AD61" s="3"/>
      <c r="AE61" s="3"/>
    </row>
    <row r="62" spans="1:31" ht="16" customHeight="1" x14ac:dyDescent="0.35">
      <c r="A62" s="3"/>
      <c r="B62" s="89"/>
      <c r="C62" s="213"/>
      <c r="D62" s="224" t="str">
        <f>IFERROR(VLOOKUP($C62,'FCO + CTR'!$A$2:$G$143,2,),"")</f>
        <v/>
      </c>
      <c r="E62" s="224" t="str">
        <f>IFERROR(VLOOKUP($C62,'FCO + CTR'!$A$2:$G$143,3,),"")</f>
        <v/>
      </c>
      <c r="F62" s="225" t="str">
        <f>IFERROR(VLOOKUP($C62,'FCO + CTR'!$A$2:$G$143,4,),"")</f>
        <v/>
      </c>
      <c r="G62" s="225" t="str">
        <f>IFERROR(VLOOKUP($C62,'FCO + CTR'!$A$2:$G$143,5,),"")</f>
        <v/>
      </c>
      <c r="H62" s="110"/>
      <c r="I62" s="102"/>
      <c r="J62" s="220"/>
      <c r="K62" s="225" t="str">
        <f>IFERROR(VLOOKUP($C62,'FCO + CTR'!$A$2:$G$143,6,),"")</f>
        <v/>
      </c>
      <c r="L62" s="221"/>
      <c r="M62" s="241" t="str">
        <f>IFERROR(VLOOKUP($C62,'FCO + CTR'!$A$2:$G$143,7,),"")</f>
        <v/>
      </c>
      <c r="N62" s="242" t="str">
        <f t="shared" ref="N62:N66" si="5">IFERROR(IF(L62="Sí",M62*J62*G62,G62*K62*J62),"")</f>
        <v/>
      </c>
      <c r="O62" s="227"/>
      <c r="P62" s="227"/>
      <c r="Q62" s="227"/>
      <c r="R62" s="227"/>
      <c r="S62" s="244"/>
      <c r="T62" s="12"/>
      <c r="U62" s="12"/>
      <c r="V62" s="12"/>
      <c r="W62" s="3"/>
      <c r="X62" s="3"/>
      <c r="Y62" s="3"/>
      <c r="Z62" s="3"/>
      <c r="AA62" s="3"/>
      <c r="AB62" s="3"/>
      <c r="AC62" s="3"/>
      <c r="AD62" s="3"/>
      <c r="AE62" s="3"/>
    </row>
    <row r="63" spans="1:31" ht="16" customHeight="1" x14ac:dyDescent="0.35">
      <c r="A63" s="3"/>
      <c r="B63" s="89"/>
      <c r="C63" s="213"/>
      <c r="D63" s="224" t="str">
        <f>IFERROR(VLOOKUP($C63,'FCO + CTR'!$A$2:$G$143,2,),"")</f>
        <v/>
      </c>
      <c r="E63" s="224" t="str">
        <f>IFERROR(VLOOKUP($C63,'FCO + CTR'!$A$2:$G$143,3,),"")</f>
        <v/>
      </c>
      <c r="F63" s="225" t="str">
        <f>IFERROR(VLOOKUP($C63,'FCO + CTR'!$A$2:$G$143,4,),"")</f>
        <v/>
      </c>
      <c r="G63" s="225" t="str">
        <f>IFERROR(VLOOKUP($C63,'FCO + CTR'!$A$2:$G$143,5,),"")</f>
        <v/>
      </c>
      <c r="H63" s="110"/>
      <c r="I63" s="102"/>
      <c r="J63" s="220"/>
      <c r="K63" s="225" t="str">
        <f>IFERROR(VLOOKUP($C63,'FCO + CTR'!$A$2:$G$143,6,),"")</f>
        <v/>
      </c>
      <c r="L63" s="221"/>
      <c r="M63" s="241" t="str">
        <f>IFERROR(VLOOKUP($C63,'FCO + CTR'!$A$2:$G$143,7,),"")</f>
        <v/>
      </c>
      <c r="N63" s="242" t="str">
        <f t="shared" si="5"/>
        <v/>
      </c>
      <c r="O63" s="227"/>
      <c r="P63" s="227"/>
      <c r="Q63" s="227"/>
      <c r="R63" s="227"/>
      <c r="S63" s="244"/>
      <c r="T63" s="12"/>
      <c r="U63" s="12"/>
      <c r="V63" s="12"/>
      <c r="W63" s="3"/>
      <c r="X63" s="3"/>
      <c r="Y63" s="3"/>
      <c r="Z63" s="3"/>
      <c r="AA63" s="3"/>
      <c r="AB63" s="3"/>
      <c r="AC63" s="3"/>
      <c r="AD63" s="3"/>
      <c r="AE63" s="3"/>
    </row>
    <row r="64" spans="1:31" ht="16" customHeight="1" x14ac:dyDescent="0.35">
      <c r="A64" s="3"/>
      <c r="B64" s="89"/>
      <c r="C64" s="213"/>
      <c r="D64" s="224" t="str">
        <f>IFERROR(VLOOKUP($C64,'FCO + CTR'!$A$2:$G$143,2,),"")</f>
        <v/>
      </c>
      <c r="E64" s="224" t="str">
        <f>IFERROR(VLOOKUP($C64,'FCO + CTR'!$A$2:$G$143,3,),"")</f>
        <v/>
      </c>
      <c r="F64" s="225" t="str">
        <f>IFERROR(VLOOKUP($C64,'FCO + CTR'!$A$2:$G$143,4,),"")</f>
        <v/>
      </c>
      <c r="G64" s="225" t="str">
        <f>IFERROR(VLOOKUP($C64,'FCO + CTR'!$A$2:$G$143,5,),"")</f>
        <v/>
      </c>
      <c r="H64" s="110"/>
      <c r="I64" s="102"/>
      <c r="J64" s="220"/>
      <c r="K64" s="225" t="str">
        <f>IFERROR(VLOOKUP($C64,'FCO + CTR'!$A$2:$G$143,6,),"")</f>
        <v/>
      </c>
      <c r="L64" s="221"/>
      <c r="M64" s="241" t="str">
        <f>IFERROR(VLOOKUP($C64,'FCO + CTR'!$A$2:$G$143,7,),"")</f>
        <v/>
      </c>
      <c r="N64" s="242" t="str">
        <f t="shared" si="5"/>
        <v/>
      </c>
      <c r="O64" s="227"/>
      <c r="P64" s="227"/>
      <c r="Q64" s="227"/>
      <c r="R64" s="227"/>
      <c r="S64" s="244"/>
      <c r="T64" s="12"/>
      <c r="U64" s="12"/>
      <c r="V64" s="12"/>
      <c r="W64" s="3"/>
      <c r="X64" s="3"/>
      <c r="Y64" s="3"/>
      <c r="Z64" s="3"/>
      <c r="AA64" s="3"/>
      <c r="AB64" s="3"/>
      <c r="AC64" s="3"/>
      <c r="AD64" s="3"/>
      <c r="AE64" s="3"/>
    </row>
    <row r="65" spans="1:31" ht="16" customHeight="1" x14ac:dyDescent="0.35">
      <c r="A65" s="3"/>
      <c r="B65" s="89"/>
      <c r="C65" s="213"/>
      <c r="D65" s="224" t="str">
        <f>IFERROR(VLOOKUP($C65,'FCO + CTR'!$A$2:$G$143,2,),"")</f>
        <v/>
      </c>
      <c r="E65" s="224" t="str">
        <f>IFERROR(VLOOKUP($C65,'FCO + CTR'!$A$2:$G$143,3,),"")</f>
        <v/>
      </c>
      <c r="F65" s="225" t="str">
        <f>IFERROR(VLOOKUP($C65,'FCO + CTR'!$A$2:$G$143,4,),"")</f>
        <v/>
      </c>
      <c r="G65" s="225" t="str">
        <f>IFERROR(VLOOKUP($C65,'FCO + CTR'!$A$2:$G$143,5,),"")</f>
        <v/>
      </c>
      <c r="H65" s="110"/>
      <c r="I65" s="102"/>
      <c r="J65" s="220"/>
      <c r="K65" s="225" t="str">
        <f>IFERROR(VLOOKUP($C65,'FCO + CTR'!$A$2:$G$143,6,),"")</f>
        <v/>
      </c>
      <c r="L65" s="221"/>
      <c r="M65" s="241" t="str">
        <f>IFERROR(VLOOKUP($C65,'FCO + CTR'!$A$2:$G$143,7,),"")</f>
        <v/>
      </c>
      <c r="N65" s="242" t="str">
        <f t="shared" si="5"/>
        <v/>
      </c>
      <c r="O65" s="227"/>
      <c r="P65" s="227"/>
      <c r="Q65" s="227"/>
      <c r="R65" s="227"/>
      <c r="S65" s="244"/>
      <c r="T65" s="12"/>
      <c r="U65" s="12"/>
      <c r="V65" s="12"/>
      <c r="W65" s="3"/>
      <c r="X65" s="3"/>
      <c r="Y65" s="3"/>
      <c r="Z65" s="3"/>
      <c r="AA65" s="3"/>
      <c r="AB65" s="3"/>
      <c r="AC65" s="3"/>
      <c r="AD65" s="3"/>
      <c r="AE65" s="3"/>
    </row>
    <row r="66" spans="1:31" ht="16" customHeight="1" thickBot="1" x14ac:dyDescent="0.4">
      <c r="A66" s="3"/>
      <c r="B66" s="89"/>
      <c r="C66" s="213"/>
      <c r="D66" s="224" t="str">
        <f>IFERROR(VLOOKUP($C66,'FCO + CTR'!$A$2:$G$143,2,),"")</f>
        <v/>
      </c>
      <c r="E66" s="224" t="str">
        <f>IFERROR(VLOOKUP($C66,'FCO + CTR'!$A$2:$G$143,3,),"")</f>
        <v/>
      </c>
      <c r="F66" s="225" t="str">
        <f>IFERROR(VLOOKUP($C66,'FCO + CTR'!$A$2:$G$143,4,),"")</f>
        <v/>
      </c>
      <c r="G66" s="225" t="str">
        <f>IFERROR(VLOOKUP($C66,'FCO + CTR'!$A$2:$G$143,5,),"")</f>
        <v/>
      </c>
      <c r="H66" s="102"/>
      <c r="I66" s="102"/>
      <c r="J66" s="220"/>
      <c r="K66" s="225" t="str">
        <f>IFERROR(VLOOKUP($C66,'FCO + CTR'!$A$2:$G$143,6,),"")</f>
        <v/>
      </c>
      <c r="L66" s="221"/>
      <c r="M66" s="241" t="str">
        <f>IFERROR(VLOOKUP($C66,'FCO + CTR'!$A$2:$G$143,7,),"")</f>
        <v/>
      </c>
      <c r="N66" s="242" t="str">
        <f t="shared" si="5"/>
        <v/>
      </c>
      <c r="O66" s="227"/>
      <c r="P66" s="227"/>
      <c r="Q66" s="227"/>
      <c r="R66" s="227"/>
      <c r="S66" s="244"/>
      <c r="T66" s="12"/>
      <c r="U66" s="12"/>
      <c r="V66" s="12"/>
      <c r="W66" s="3"/>
      <c r="X66" s="3"/>
      <c r="Y66" s="3"/>
      <c r="Z66" s="3"/>
      <c r="AA66" s="3"/>
      <c r="AB66" s="3"/>
      <c r="AC66" s="3"/>
      <c r="AD66" s="3"/>
      <c r="AE66" s="3"/>
    </row>
    <row r="67" spans="1:31" ht="15" customHeight="1" thickBot="1" x14ac:dyDescent="0.4">
      <c r="A67" s="3"/>
      <c r="B67" s="89"/>
      <c r="C67" s="130"/>
      <c r="D67" s="230"/>
      <c r="E67" s="231"/>
      <c r="F67" s="169" t="s">
        <v>31</v>
      </c>
      <c r="G67" s="232">
        <f>IFERROR(SUM(G61:G66),"")</f>
        <v>0</v>
      </c>
      <c r="H67" s="542" t="str">
        <f>IF(G67&gt;60,"ATENCIÓ! LA FORMACIÓ NO POT SUPERAR LES 60 HORES","")</f>
        <v/>
      </c>
      <c r="I67" s="214"/>
      <c r="J67" s="45"/>
      <c r="K67" s="45"/>
      <c r="L67" s="45"/>
      <c r="M67" s="231" t="s">
        <v>31</v>
      </c>
      <c r="N67" s="243">
        <f>IFERROR(SUM(N61:N66),"")</f>
        <v>0</v>
      </c>
      <c r="O67" s="230"/>
      <c r="P67" s="435"/>
      <c r="Q67" s="435"/>
      <c r="R67" s="435"/>
      <c r="S67" s="244"/>
      <c r="T67" s="12"/>
      <c r="U67" s="12"/>
      <c r="V67" s="12"/>
      <c r="W67" s="3"/>
      <c r="X67" s="3"/>
      <c r="Y67" s="3"/>
      <c r="Z67" s="3"/>
      <c r="AA67" s="3"/>
      <c r="AB67" s="3"/>
      <c r="AC67" s="3"/>
      <c r="AD67" s="3"/>
      <c r="AE67" s="3"/>
    </row>
    <row r="68" spans="1:31" ht="16" customHeight="1" thickBot="1" x14ac:dyDescent="0.4">
      <c r="A68" s="3"/>
      <c r="B68" s="12"/>
      <c r="C68" s="193"/>
      <c r="D68" s="144"/>
      <c r="E68" s="215"/>
      <c r="F68" s="216"/>
      <c r="G68" s="217"/>
      <c r="H68" s="218"/>
      <c r="I68" s="144"/>
      <c r="J68" s="144"/>
      <c r="K68" s="144"/>
      <c r="L68" s="144"/>
      <c r="M68" s="144"/>
      <c r="N68" s="219"/>
      <c r="O68" s="230"/>
      <c r="P68" s="435"/>
      <c r="Q68" s="435"/>
      <c r="R68" s="435"/>
      <c r="S68" s="244"/>
      <c r="T68" s="12"/>
      <c r="U68" s="12"/>
      <c r="V68" s="12"/>
      <c r="W68" s="3"/>
      <c r="X68" s="3"/>
      <c r="Y68" s="3"/>
      <c r="Z68" s="3"/>
      <c r="AA68" s="3"/>
      <c r="AB68" s="3"/>
      <c r="AC68" s="3"/>
      <c r="AD68" s="3"/>
      <c r="AE68" s="3"/>
    </row>
    <row r="69" spans="1:31" x14ac:dyDescent="0.35">
      <c r="A69" s="3"/>
      <c r="B69" s="12"/>
      <c r="C69" s="45"/>
      <c r="D69" s="45"/>
      <c r="E69" s="51"/>
      <c r="F69" s="72"/>
      <c r="G69" s="13"/>
      <c r="H69" s="73"/>
      <c r="I69" s="45"/>
      <c r="J69" s="45"/>
      <c r="K69" s="45"/>
      <c r="L69" s="45"/>
      <c r="M69" s="45"/>
      <c r="N69" s="72"/>
      <c r="O69" s="442"/>
      <c r="P69" s="230"/>
      <c r="Q69" s="230"/>
      <c r="R69" s="230"/>
      <c r="S69" s="244"/>
      <c r="T69" s="12"/>
      <c r="U69" s="12"/>
      <c r="V69" s="12"/>
      <c r="W69" s="3"/>
      <c r="X69" s="3"/>
      <c r="Y69" s="3"/>
      <c r="Z69" s="3"/>
      <c r="AA69" s="3"/>
      <c r="AB69" s="3"/>
      <c r="AC69" s="3"/>
      <c r="AD69" s="3"/>
      <c r="AE69" s="3"/>
    </row>
    <row r="70" spans="1:31" x14ac:dyDescent="0.35">
      <c r="A70" s="3"/>
      <c r="B70" s="12"/>
      <c r="C70" s="45"/>
      <c r="D70" s="45"/>
      <c r="E70" s="51"/>
      <c r="F70" s="72"/>
      <c r="G70" s="13"/>
      <c r="H70" s="73"/>
      <c r="I70" s="45"/>
      <c r="J70" s="45"/>
      <c r="K70" s="45"/>
      <c r="L70" s="45"/>
      <c r="M70" s="45"/>
      <c r="N70" s="72"/>
      <c r="O70" s="442"/>
      <c r="P70" s="230"/>
      <c r="Q70" s="230"/>
      <c r="R70" s="230"/>
      <c r="S70" s="244"/>
      <c r="T70" s="12"/>
      <c r="U70" s="12"/>
      <c r="V70" s="12"/>
      <c r="W70" s="3"/>
      <c r="X70" s="3"/>
      <c r="Y70" s="3"/>
      <c r="Z70" s="3"/>
      <c r="AA70" s="3"/>
      <c r="AB70" s="3"/>
      <c r="AC70" s="3"/>
      <c r="AD70" s="3"/>
      <c r="AE70" s="3"/>
    </row>
    <row r="71" spans="1:31" s="149" customFormat="1" x14ac:dyDescent="0.35">
      <c r="O71" s="290"/>
      <c r="P71" s="290"/>
      <c r="Q71" s="290"/>
      <c r="R71" s="290"/>
      <c r="S71" s="290"/>
    </row>
    <row r="72" spans="1:31" ht="24" customHeight="1" x14ac:dyDescent="0.35">
      <c r="A72" s="3"/>
      <c r="B72" s="12"/>
      <c r="C72" s="135" t="s">
        <v>189</v>
      </c>
      <c r="D72" s="92"/>
      <c r="E72" s="92"/>
      <c r="F72" s="92"/>
      <c r="G72" s="92"/>
      <c r="H72" s="92"/>
      <c r="I72" s="92"/>
      <c r="J72" s="92"/>
      <c r="K72" s="92"/>
      <c r="L72" s="92"/>
      <c r="M72" s="92"/>
      <c r="N72" s="92"/>
      <c r="O72" s="92"/>
      <c r="P72" s="92"/>
      <c r="Q72" s="92"/>
      <c r="R72" s="92"/>
      <c r="S72" s="183"/>
      <c r="T72" s="183"/>
      <c r="U72" s="183"/>
      <c r="V72" s="183"/>
      <c r="W72" s="3"/>
      <c r="X72" s="3"/>
      <c r="Y72" s="3"/>
      <c r="Z72" s="3"/>
      <c r="AA72" s="3"/>
      <c r="AB72" s="3"/>
      <c r="AC72" s="3"/>
      <c r="AD72" s="3"/>
      <c r="AE72" s="3"/>
    </row>
    <row r="73" spans="1:31" ht="14.5" customHeight="1" thickBot="1" x14ac:dyDescent="0.4">
      <c r="A73" s="3"/>
      <c r="B73" s="12"/>
      <c r="C73" s="134"/>
      <c r="D73" s="90"/>
      <c r="E73" s="90"/>
      <c r="F73" s="90"/>
      <c r="G73" s="90"/>
      <c r="H73" s="90"/>
      <c r="I73" s="90"/>
      <c r="J73" s="90"/>
      <c r="K73" s="90"/>
      <c r="L73" s="90"/>
      <c r="M73" s="90"/>
      <c r="N73" s="90"/>
      <c r="O73" s="90"/>
      <c r="P73" s="90"/>
      <c r="Q73" s="90"/>
      <c r="R73" s="90"/>
      <c r="S73" s="12"/>
      <c r="T73" s="12"/>
      <c r="U73" s="12"/>
      <c r="V73" s="12"/>
      <c r="W73" s="3"/>
      <c r="X73" s="3"/>
      <c r="Y73" s="3"/>
      <c r="Z73" s="3"/>
      <c r="AA73" s="3"/>
      <c r="AB73" s="3"/>
      <c r="AC73" s="3"/>
      <c r="AD73" s="3"/>
      <c r="AE73" s="3"/>
    </row>
    <row r="74" spans="1:31" ht="24" customHeight="1" x14ac:dyDescent="0.35">
      <c r="A74" s="3"/>
      <c r="B74" s="12"/>
      <c r="C74" s="124" t="s">
        <v>5201</v>
      </c>
      <c r="D74" s="336"/>
      <c r="E74" s="336"/>
      <c r="F74" s="336"/>
      <c r="G74" s="336"/>
      <c r="H74" s="336"/>
      <c r="I74" s="336"/>
      <c r="J74" s="125"/>
      <c r="K74" s="125"/>
      <c r="L74" s="125"/>
      <c r="M74" s="125"/>
      <c r="N74" s="125"/>
      <c r="O74" s="125"/>
      <c r="P74" s="126"/>
      <c r="Q74" s="126"/>
      <c r="R74" s="126"/>
      <c r="S74" s="145"/>
      <c r="T74" s="145"/>
      <c r="U74" s="145"/>
      <c r="V74" s="146"/>
      <c r="W74" s="3"/>
      <c r="X74" s="3"/>
      <c r="Y74" s="3"/>
      <c r="Z74" s="3"/>
      <c r="AA74" s="3"/>
      <c r="AB74" s="3"/>
      <c r="AC74" s="3"/>
      <c r="AD74" s="3"/>
      <c r="AE74" s="3"/>
    </row>
    <row r="75" spans="1:31" ht="14.5" customHeight="1" x14ac:dyDescent="0.35">
      <c r="A75" s="3"/>
      <c r="B75" s="12"/>
      <c r="C75" s="136"/>
      <c r="D75" s="337"/>
      <c r="E75" s="337"/>
      <c r="F75" s="337"/>
      <c r="G75" s="337"/>
      <c r="H75" s="337"/>
      <c r="I75" s="337"/>
      <c r="J75" s="94"/>
      <c r="K75" s="94"/>
      <c r="L75" s="94"/>
      <c r="M75" s="94"/>
      <c r="N75" s="94"/>
      <c r="O75" s="94"/>
      <c r="P75" s="13"/>
      <c r="Q75" s="13"/>
      <c r="R75" s="13"/>
      <c r="S75" s="12"/>
      <c r="T75" s="12"/>
      <c r="U75" s="12"/>
      <c r="V75" s="142"/>
      <c r="W75" s="3"/>
      <c r="X75" s="3"/>
      <c r="Y75" s="3"/>
      <c r="Z75" s="3"/>
      <c r="AA75" s="3"/>
      <c r="AB75" s="3"/>
      <c r="AC75" s="3"/>
      <c r="AD75" s="3"/>
      <c r="AE75" s="3"/>
    </row>
    <row r="76" spans="1:31" ht="24" customHeight="1" x14ac:dyDescent="0.35">
      <c r="A76" s="3"/>
      <c r="B76" s="12"/>
      <c r="C76" s="127" t="s">
        <v>12114</v>
      </c>
      <c r="D76" s="338"/>
      <c r="E76" s="338"/>
      <c r="F76" s="338"/>
      <c r="G76" s="338"/>
      <c r="H76" s="338"/>
      <c r="I76" s="338"/>
      <c r="J76" s="123"/>
      <c r="K76" s="123"/>
      <c r="L76" s="123"/>
      <c r="M76" s="338"/>
      <c r="N76" s="338"/>
      <c r="O76" s="338"/>
      <c r="P76" s="248"/>
      <c r="Q76" s="248"/>
      <c r="R76" s="86"/>
      <c r="S76" s="139"/>
      <c r="T76" s="139"/>
      <c r="U76" s="139"/>
      <c r="V76" s="143"/>
      <c r="W76" s="3"/>
      <c r="X76" s="3"/>
      <c r="Y76" s="3"/>
      <c r="Z76" s="3"/>
      <c r="AA76" s="3"/>
      <c r="AB76" s="3"/>
      <c r="AC76" s="3"/>
      <c r="AD76" s="3"/>
      <c r="AE76" s="3"/>
    </row>
    <row r="77" spans="1:31" ht="24" customHeight="1" x14ac:dyDescent="0.35">
      <c r="A77" s="3"/>
      <c r="B77" s="12"/>
      <c r="C77" s="128" t="s">
        <v>5200</v>
      </c>
      <c r="D77" s="252" t="s">
        <v>190</v>
      </c>
      <c r="E77" s="252" t="s">
        <v>191</v>
      </c>
      <c r="F77" s="252" t="s">
        <v>39</v>
      </c>
      <c r="G77" s="252" t="s">
        <v>192</v>
      </c>
      <c r="H77" s="252" t="s">
        <v>12117</v>
      </c>
      <c r="I77" s="252" t="s">
        <v>193</v>
      </c>
      <c r="J77" s="40" t="s">
        <v>188</v>
      </c>
      <c r="K77" s="265" t="s">
        <v>197</v>
      </c>
      <c r="L77" s="40" t="s">
        <v>198</v>
      </c>
      <c r="M77" s="289" t="s">
        <v>12147</v>
      </c>
      <c r="N77" s="289" t="s">
        <v>12148</v>
      </c>
      <c r="O77" s="289" t="s">
        <v>12115</v>
      </c>
      <c r="P77" s="289" t="s">
        <v>12116</v>
      </c>
      <c r="Q77" s="289" t="s">
        <v>43</v>
      </c>
      <c r="R77" s="290"/>
      <c r="S77" s="244"/>
      <c r="T77" s="244"/>
      <c r="U77" s="12"/>
      <c r="V77" s="142"/>
      <c r="W77" s="3"/>
      <c r="X77" s="3"/>
      <c r="Y77" s="3"/>
      <c r="Z77" s="3"/>
      <c r="AA77" s="3"/>
      <c r="AB77" s="3"/>
      <c r="AC77" s="3"/>
      <c r="AD77" s="3"/>
      <c r="AE77" s="3"/>
    </row>
    <row r="78" spans="1:31" ht="16" customHeight="1" x14ac:dyDescent="0.35">
      <c r="A78" s="3"/>
      <c r="B78" s="12"/>
      <c r="C78" s="269"/>
      <c r="D78" s="225" t="str">
        <f>IFERROR(VLOOKUP($C78,CP!$A$2:$J$583,2,FALSE),"")</f>
        <v/>
      </c>
      <c r="E78" s="87" t="str">
        <f>IFERROR(VLOOKUP($C78,CP!$A$2:$J$583,3,FALSE),"")</f>
        <v/>
      </c>
      <c r="F78" s="87" t="str">
        <f>IFERROR(VLOOKUP($C78,CP!$A$2:$J$583,4,FALSE),"")</f>
        <v/>
      </c>
      <c r="G78" s="87" t="str">
        <f>IFERROR(VLOOKUP($C78,CP!$A$2:$J$583,5,FALSE),"")</f>
        <v/>
      </c>
      <c r="H78" s="87" t="str">
        <f>IFERROR(VLOOKUP($C78,CP!$A$2:$J$583,6,FALSE),"")</f>
        <v/>
      </c>
      <c r="I78" s="87" t="str">
        <f>IFERROR(VLOOKUP($C78,CP!$A$2:$J$583,7,FALSE),"")</f>
        <v/>
      </c>
      <c r="J78" s="101"/>
      <c r="K78" s="102"/>
      <c r="L78" s="102"/>
      <c r="M78" s="233" t="str">
        <f>IFERROR(VLOOKUP($C78,CP!$A$2:$J$583,8,FALSE),"")</f>
        <v/>
      </c>
      <c r="N78" s="233" t="str">
        <f>IFERROR(VLOOKUP($C78,CP!$A$2:$J$583,9,FALSE),"")</f>
        <v/>
      </c>
      <c r="O78" s="291" t="str">
        <f>IFERROR(J78*M78*H78,"")</f>
        <v/>
      </c>
      <c r="P78" s="291" t="str">
        <f>IFERROR(N78*J78*I78,"")</f>
        <v/>
      </c>
      <c r="Q78" s="292" t="str">
        <f>IFERROR(O78+P78,"")</f>
        <v/>
      </c>
      <c r="R78" s="290"/>
      <c r="S78" s="244"/>
      <c r="T78" s="244"/>
      <c r="U78" s="12"/>
      <c r="V78" s="142"/>
      <c r="W78" s="3"/>
      <c r="X78" s="3"/>
      <c r="Y78" s="3"/>
      <c r="Z78" s="3"/>
      <c r="AA78" s="3"/>
      <c r="AB78" s="3"/>
      <c r="AC78" s="3"/>
      <c r="AD78" s="3"/>
      <c r="AE78" s="3"/>
    </row>
    <row r="79" spans="1:31" ht="16" customHeight="1" x14ac:dyDescent="0.35">
      <c r="A79" s="3"/>
      <c r="B79" s="12"/>
      <c r="C79" s="269"/>
      <c r="D79" s="225" t="str">
        <f>IFERROR(VLOOKUP($C79,CP!$A$2:$J$583,2,FALSE),"")</f>
        <v/>
      </c>
      <c r="E79" s="87" t="str">
        <f>IFERROR(VLOOKUP($C79,CP!$A$2:$J$583,3,FALSE),"")</f>
        <v/>
      </c>
      <c r="F79" s="87" t="str">
        <f>IFERROR(VLOOKUP($C79,CP!$A$2:$J$583,4,FALSE),"")</f>
        <v/>
      </c>
      <c r="G79" s="87" t="str">
        <f>IFERROR(VLOOKUP($C79,CP!$A$2:$J$583,5,FALSE),"")</f>
        <v/>
      </c>
      <c r="H79" s="87" t="str">
        <f>IFERROR(VLOOKUP($C79,CP!$A$2:$J$583,6,FALSE),"")</f>
        <v/>
      </c>
      <c r="I79" s="87" t="str">
        <f>IFERROR(VLOOKUP($C79,CP!$A$2:$J$583,7,FALSE),"")</f>
        <v/>
      </c>
      <c r="J79" s="101"/>
      <c r="K79" s="102"/>
      <c r="L79" s="102"/>
      <c r="M79" s="233" t="str">
        <f>IFERROR(VLOOKUP($C79,CP!$A$2:$J$583,8,FALSE),"")</f>
        <v/>
      </c>
      <c r="N79" s="233" t="str">
        <f>IFERROR(VLOOKUP($C79,CP!$A$2:$J$583,9,FALSE),"")</f>
        <v/>
      </c>
      <c r="O79" s="291" t="str">
        <f>IFERROR(J79*M79*H79,"")</f>
        <v/>
      </c>
      <c r="P79" s="291" t="str">
        <f>IFERROR(N79*J79*I79,"")</f>
        <v/>
      </c>
      <c r="Q79" s="292" t="str">
        <f>IFERROR(O79+P79,"")</f>
        <v/>
      </c>
      <c r="R79" s="290"/>
      <c r="S79" s="244"/>
      <c r="T79" s="244"/>
      <c r="U79" s="12"/>
      <c r="V79" s="142"/>
      <c r="W79" s="3"/>
      <c r="X79" s="3"/>
      <c r="Y79" s="3"/>
      <c r="Z79" s="3"/>
      <c r="AA79" s="3"/>
      <c r="AB79" s="3"/>
      <c r="AC79" s="3"/>
      <c r="AD79" s="3"/>
      <c r="AE79" s="3"/>
    </row>
    <row r="80" spans="1:31" ht="16" customHeight="1" x14ac:dyDescent="0.35">
      <c r="A80" s="3"/>
      <c r="B80" s="12"/>
      <c r="C80" s="269"/>
      <c r="D80" s="225" t="str">
        <f>IFERROR(VLOOKUP($C80,CP!$A$2:$J$583,2,FALSE),"")</f>
        <v/>
      </c>
      <c r="E80" s="87" t="str">
        <f>IFERROR(VLOOKUP($C80,CP!$A$2:$J$583,3,FALSE),"")</f>
        <v/>
      </c>
      <c r="F80" s="87" t="str">
        <f>IFERROR(VLOOKUP($C80,CP!$A$2:$J$583,4,FALSE),"")</f>
        <v/>
      </c>
      <c r="G80" s="87" t="str">
        <f>IFERROR(VLOOKUP($C80,CP!$A$2:$J$583,5,FALSE),"")</f>
        <v/>
      </c>
      <c r="H80" s="87" t="str">
        <f>IFERROR(VLOOKUP($C80,CP!$A$2:$J$583,6,FALSE),"")</f>
        <v/>
      </c>
      <c r="I80" s="87" t="str">
        <f>IFERROR(VLOOKUP($C80,CP!$A$2:$J$583,7,FALSE),"")</f>
        <v/>
      </c>
      <c r="J80" s="101"/>
      <c r="K80" s="102"/>
      <c r="L80" s="102"/>
      <c r="M80" s="233" t="str">
        <f>IFERROR(VLOOKUP($C80,CP!$A$2:$J$583,8,FALSE),"")</f>
        <v/>
      </c>
      <c r="N80" s="233" t="str">
        <f>IFERROR(VLOOKUP($C80,CP!$A$2:$J$583,9,FALSE),"")</f>
        <v/>
      </c>
      <c r="O80" s="291" t="str">
        <f>IFERROR(J80*M80*H80,"")</f>
        <v/>
      </c>
      <c r="P80" s="291" t="str">
        <f>IFERROR(N80*J80*I80,"")</f>
        <v/>
      </c>
      <c r="Q80" s="292" t="str">
        <f>IFERROR(O80+P80,"")</f>
        <v/>
      </c>
      <c r="R80" s="290"/>
      <c r="S80" s="244"/>
      <c r="T80" s="244"/>
      <c r="U80" s="12"/>
      <c r="V80" s="142"/>
      <c r="W80" s="3"/>
      <c r="X80" s="3"/>
      <c r="Y80" s="3"/>
      <c r="Z80" s="3"/>
      <c r="AA80" s="3"/>
      <c r="AB80" s="3"/>
      <c r="AC80" s="3"/>
      <c r="AD80" s="3"/>
      <c r="AE80" s="3"/>
    </row>
    <row r="81" spans="1:31" ht="16" customHeight="1" thickBot="1" x14ac:dyDescent="0.4">
      <c r="A81" s="3"/>
      <c r="B81" s="12"/>
      <c r="C81" s="269"/>
      <c r="D81" s="225" t="str">
        <f>IFERROR(VLOOKUP($C81,CP!$A$2:$J$583,2,FALSE),"")</f>
        <v/>
      </c>
      <c r="E81" s="87" t="str">
        <f>IFERROR(VLOOKUP($C81,CP!$A$2:$J$583,3,FALSE),"")</f>
        <v/>
      </c>
      <c r="F81" s="87" t="str">
        <f>IFERROR(VLOOKUP($C81,CP!$A$2:$J$583,4,FALSE),"")</f>
        <v/>
      </c>
      <c r="G81" s="273" t="str">
        <f>IFERROR(VLOOKUP($C81,CP!$A$2:$J$583,5,FALSE),"")</f>
        <v/>
      </c>
      <c r="H81" s="87" t="str">
        <f>IFERROR(VLOOKUP($C81,CP!$A$2:$J$583,6,FALSE),"")</f>
        <v/>
      </c>
      <c r="I81" s="87" t="str">
        <f>IFERROR(VLOOKUP($C81,CP!$A$2:$J$583,7,FALSE),"")</f>
        <v/>
      </c>
      <c r="J81" s="101"/>
      <c r="K81" s="102"/>
      <c r="L81" s="102"/>
      <c r="M81" s="233" t="str">
        <f>IFERROR(VLOOKUP($C81,CP!$A$2:$J$583,8,FALSE),"")</f>
        <v/>
      </c>
      <c r="N81" s="233" t="str">
        <f>IFERROR(VLOOKUP($C81,CP!$A$2:$J$583,9,FALSE),"")</f>
        <v/>
      </c>
      <c r="O81" s="291" t="str">
        <f>IFERROR(J81*M81*H81,"")</f>
        <v/>
      </c>
      <c r="P81" s="291" t="str">
        <f>IFERROR(N81*J81*I81,"")</f>
        <v/>
      </c>
      <c r="Q81" s="293" t="str">
        <f>IFERROR(O81+P81,"")</f>
        <v/>
      </c>
      <c r="R81" s="290"/>
      <c r="S81" s="244"/>
      <c r="T81" s="244"/>
      <c r="U81" s="12"/>
      <c r="V81" s="142"/>
      <c r="W81" s="3"/>
      <c r="X81" s="3"/>
      <c r="Y81" s="3"/>
      <c r="Z81" s="3"/>
      <c r="AA81" s="3"/>
      <c r="AB81" s="3"/>
      <c r="AC81" s="3"/>
      <c r="AD81" s="3"/>
      <c r="AE81" s="3"/>
    </row>
    <row r="82" spans="1:31" ht="15" thickBot="1" x14ac:dyDescent="0.4">
      <c r="A82" s="3"/>
      <c r="B82" s="12"/>
      <c r="C82" s="270"/>
      <c r="D82" s="274"/>
      <c r="E82" s="275"/>
      <c r="F82" s="276" t="s">
        <v>31</v>
      </c>
      <c r="G82" s="277">
        <f>SUM(G78:G81)</f>
        <v>0</v>
      </c>
      <c r="H82" s="278"/>
      <c r="I82" s="279"/>
      <c r="J82" s="96"/>
      <c r="K82" s="65"/>
      <c r="L82" s="74"/>
      <c r="M82" s="278"/>
      <c r="N82" s="294"/>
      <c r="O82" s="295"/>
      <c r="P82" s="295" t="s">
        <v>31</v>
      </c>
      <c r="Q82" s="296">
        <f>SUM(Q78:Q81)</f>
        <v>0</v>
      </c>
      <c r="R82" s="290"/>
      <c r="S82" s="244"/>
      <c r="T82" s="244"/>
      <c r="U82" s="12"/>
      <c r="V82" s="142"/>
      <c r="W82" s="3"/>
      <c r="X82" s="3"/>
      <c r="Y82" s="3"/>
      <c r="Z82" s="3"/>
      <c r="AA82" s="3"/>
      <c r="AB82" s="3"/>
      <c r="AC82" s="3"/>
      <c r="AD82" s="3"/>
      <c r="AE82" s="3"/>
    </row>
    <row r="83" spans="1:31" x14ac:dyDescent="0.35">
      <c r="A83" s="3"/>
      <c r="B83" s="12"/>
      <c r="C83" s="130"/>
      <c r="D83" s="280"/>
      <c r="E83" s="280"/>
      <c r="F83" s="274"/>
      <c r="G83" s="274"/>
      <c r="H83" s="261"/>
      <c r="I83" s="244"/>
      <c r="J83" s="121"/>
      <c r="K83" s="121"/>
      <c r="L83" s="65"/>
      <c r="M83" s="261"/>
      <c r="N83" s="230"/>
      <c r="O83" s="244"/>
      <c r="P83" s="297"/>
      <c r="Q83" s="297"/>
      <c r="R83" s="298"/>
      <c r="S83" s="244"/>
      <c r="T83" s="244"/>
      <c r="U83" s="12"/>
      <c r="V83" s="142"/>
      <c r="W83" s="3"/>
      <c r="X83" s="3"/>
      <c r="Y83" s="3"/>
      <c r="Z83" s="3"/>
      <c r="AA83" s="3"/>
      <c r="AB83" s="3"/>
      <c r="AC83" s="3"/>
      <c r="AD83" s="3"/>
      <c r="AE83" s="3"/>
    </row>
    <row r="84" spans="1:31" ht="24" customHeight="1" x14ac:dyDescent="0.35">
      <c r="A84" s="3"/>
      <c r="B84" s="12"/>
      <c r="C84" s="127" t="s">
        <v>12314</v>
      </c>
      <c r="D84" s="281"/>
      <c r="E84" s="281"/>
      <c r="F84" s="282"/>
      <c r="G84" s="282"/>
      <c r="H84" s="283"/>
      <c r="I84" s="284"/>
      <c r="J84" s="140"/>
      <c r="K84" s="138"/>
      <c r="L84" s="474"/>
      <c r="M84" s="138"/>
      <c r="N84" s="138"/>
      <c r="O84" s="471"/>
      <c r="P84" s="472"/>
      <c r="Q84" s="440"/>
      <c r="R84" s="441"/>
      <c r="S84" s="284"/>
      <c r="T84" s="441"/>
      <c r="U84" s="284"/>
      <c r="V84" s="143"/>
      <c r="W84" s="3"/>
      <c r="X84" s="3"/>
      <c r="Y84" s="3"/>
      <c r="Z84" s="3"/>
      <c r="AA84" s="3"/>
      <c r="AB84" s="3"/>
      <c r="AC84" s="3"/>
      <c r="AD84" s="3"/>
      <c r="AE84" s="3"/>
    </row>
    <row r="85" spans="1:31" ht="26" x14ac:dyDescent="0.35">
      <c r="A85" s="3"/>
      <c r="B85" s="12"/>
      <c r="C85" s="128" t="s">
        <v>5200</v>
      </c>
      <c r="D85" s="252" t="s">
        <v>190</v>
      </c>
      <c r="E85" s="252" t="s">
        <v>191</v>
      </c>
      <c r="F85" s="252" t="s">
        <v>39</v>
      </c>
      <c r="G85" s="252" t="s">
        <v>192</v>
      </c>
      <c r="H85" s="252" t="s">
        <v>1379</v>
      </c>
      <c r="I85" s="252" t="s">
        <v>193</v>
      </c>
      <c r="J85" s="40" t="s">
        <v>188</v>
      </c>
      <c r="K85" s="265" t="s">
        <v>197</v>
      </c>
      <c r="L85" s="40" t="s">
        <v>198</v>
      </c>
      <c r="M85" s="40" t="s">
        <v>12319</v>
      </c>
      <c r="N85" s="473" t="s">
        <v>12119</v>
      </c>
      <c r="O85" s="473" t="s">
        <v>12332</v>
      </c>
      <c r="P85" s="473" t="s">
        <v>12331</v>
      </c>
      <c r="Q85" s="300" t="s">
        <v>12120</v>
      </c>
      <c r="R85" s="289" t="s">
        <v>12333</v>
      </c>
      <c r="S85" s="289" t="s">
        <v>12115</v>
      </c>
      <c r="T85" s="478" t="s">
        <v>12116</v>
      </c>
      <c r="U85" s="478" t="s">
        <v>44</v>
      </c>
      <c r="V85" s="484" t="s">
        <v>43</v>
      </c>
      <c r="W85" s="3"/>
      <c r="X85" s="3"/>
      <c r="Y85" s="3"/>
      <c r="Z85" s="3"/>
      <c r="AA85" s="3"/>
      <c r="AB85" s="3"/>
      <c r="AC85" s="3"/>
      <c r="AD85" s="3"/>
      <c r="AE85" s="3"/>
    </row>
    <row r="86" spans="1:31" ht="16" customHeight="1" x14ac:dyDescent="0.35">
      <c r="A86" s="3"/>
      <c r="B86" s="12"/>
      <c r="C86" s="269"/>
      <c r="D86" s="225" t="str">
        <f>IFERROR(VLOOKUP($C86,CP!$A$2:$J$583,2,FALSE),"")</f>
        <v/>
      </c>
      <c r="E86" s="225" t="str">
        <f>IFERROR(VLOOKUP($C86,CP!$A$2:$J$583,3,FALSE),"")</f>
        <v/>
      </c>
      <c r="F86" s="225" t="str">
        <f>IFERROR(VLOOKUP($C86,CP!$A$2:$J$583,4,FALSE),"")</f>
        <v/>
      </c>
      <c r="G86" s="225" t="str">
        <f>IFERROR(VLOOKUP($C86,CP!$A$2:$J$583,5,FALSE),"")</f>
        <v/>
      </c>
      <c r="H86" s="225" t="str">
        <f>IFERROR(VLOOKUP($C86,CP!$A$2:$J$583,6,FALSE),"")</f>
        <v/>
      </c>
      <c r="I86" s="225" t="str">
        <f>IFERROR(VLOOKUP($C86,CP!$A$2:$J$583,7,FALSE),"")</f>
        <v/>
      </c>
      <c r="J86" s="101"/>
      <c r="K86" s="102"/>
      <c r="L86" s="102"/>
      <c r="M86" s="223"/>
      <c r="N86" s="102"/>
      <c r="O86" s="554"/>
      <c r="P86" s="554"/>
      <c r="Q86" s="301" t="str">
        <f>IFERROR(VLOOKUP($C86,CP!$A$2:$J$583,10,FALSE),"")</f>
        <v/>
      </c>
      <c r="R86" s="233" t="str">
        <f>IFERROR(VLOOKUP($C86,CP!$A$2:$J$583,9,FALSE),"")</f>
        <v/>
      </c>
      <c r="S86" s="302" t="str">
        <f>IFERROR(IF(M86="Sí",J86*O86*Q86,J86*Q86*H86),"")</f>
        <v/>
      </c>
      <c r="T86" s="479" t="str">
        <f>IFERROR(IF(M86="Sí",J86*R86*P86,J86*R86*I86),"")</f>
        <v/>
      </c>
      <c r="U86" s="481" t="str">
        <f>IF(M86="Sí",N86,G86)</f>
        <v/>
      </c>
      <c r="V86" s="485" t="str">
        <f>IFERROR(S86+T86,"")</f>
        <v/>
      </c>
      <c r="W86" s="3"/>
      <c r="X86" s="3"/>
      <c r="Y86" s="3"/>
      <c r="Z86" s="3"/>
      <c r="AA86" s="3"/>
      <c r="AB86" s="3"/>
      <c r="AC86" s="3"/>
      <c r="AD86" s="3"/>
      <c r="AE86" s="3"/>
    </row>
    <row r="87" spans="1:31" ht="16" customHeight="1" x14ac:dyDescent="0.35">
      <c r="A87" s="3"/>
      <c r="B87" s="12"/>
      <c r="C87" s="269"/>
      <c r="D87" s="225" t="str">
        <f>IFERROR(VLOOKUP($C87,CP!$A$2:$J$583,2,FALSE),"")</f>
        <v/>
      </c>
      <c r="E87" s="225" t="str">
        <f>IFERROR(VLOOKUP($C87,CP!$A$2:$J$583,3,FALSE),"")</f>
        <v/>
      </c>
      <c r="F87" s="225" t="str">
        <f>IFERROR(VLOOKUP($C87,CP!$A$2:$J$583,4,FALSE),"")</f>
        <v/>
      </c>
      <c r="G87" s="225" t="str">
        <f>IFERROR(VLOOKUP($C87,CP!$A$2:$J$583,5,FALSE),"")</f>
        <v/>
      </c>
      <c r="H87" s="225" t="str">
        <f>IFERROR(VLOOKUP($C87,CP!$A$2:$J$583,6,FALSE),"")</f>
        <v/>
      </c>
      <c r="I87" s="225" t="str">
        <f>IFERROR(VLOOKUP($C87,CP!$A$2:$J$583,7,FALSE),"")</f>
        <v/>
      </c>
      <c r="J87" s="101"/>
      <c r="K87" s="102"/>
      <c r="L87" s="102"/>
      <c r="M87" s="223"/>
      <c r="N87" s="102"/>
      <c r="O87" s="554"/>
      <c r="P87" s="554"/>
      <c r="Q87" s="301" t="str">
        <f>IFERROR(VLOOKUP($C87,CP!$A$2:$J$583,10,FALSE),"")</f>
        <v/>
      </c>
      <c r="R87" s="233" t="str">
        <f>IFERROR(VLOOKUP($C87,CP!$A$2:$J$583,9,FALSE),"")</f>
        <v/>
      </c>
      <c r="S87" s="302" t="str">
        <f>IFERROR(IF(M87="Sí",J87*O87*Q87,J87*Q87*H87),"")</f>
        <v/>
      </c>
      <c r="T87" s="479" t="str">
        <f t="shared" ref="T87:T89" si="6">IFERROR(IF(M87="Sí",J87*R87*P87,J87*R87*I87),"")</f>
        <v/>
      </c>
      <c r="U87" s="481" t="str">
        <f t="shared" ref="U87:U89" si="7">IF(M87="Sí",N87,G87)</f>
        <v/>
      </c>
      <c r="V87" s="485" t="str">
        <f>IFERROR(S87+T87,"")</f>
        <v/>
      </c>
      <c r="W87" s="3"/>
      <c r="X87" s="3"/>
      <c r="Y87" s="3"/>
      <c r="Z87" s="3"/>
      <c r="AA87" s="3"/>
      <c r="AB87" s="3"/>
      <c r="AC87" s="3"/>
      <c r="AD87" s="3"/>
      <c r="AE87" s="3"/>
    </row>
    <row r="88" spans="1:31" ht="16" customHeight="1" x14ac:dyDescent="0.35">
      <c r="A88" s="3"/>
      <c r="B88" s="12"/>
      <c r="C88" s="269"/>
      <c r="D88" s="225" t="str">
        <f>IFERROR(VLOOKUP($C88,CP!$A$2:$J$583,2,FALSE),"")</f>
        <v/>
      </c>
      <c r="E88" s="225" t="str">
        <f>IFERROR(VLOOKUP($C88,CP!$A$2:$J$583,3,FALSE),"")</f>
        <v/>
      </c>
      <c r="F88" s="226" t="str">
        <f>IFERROR(VLOOKUP($C88,CP!$A$2:$J$583,4,FALSE),"")</f>
        <v/>
      </c>
      <c r="G88" s="225" t="str">
        <f>IFERROR(VLOOKUP($C88,CP!$A$2:$J$583,5,FALSE),"")</f>
        <v/>
      </c>
      <c r="H88" s="225" t="str">
        <f>IFERROR(VLOOKUP($C88,CP!$A$2:$J$583,6,FALSE),"")</f>
        <v/>
      </c>
      <c r="I88" s="225" t="str">
        <f>IFERROR(VLOOKUP($C88,CP!$A$2:$J$583,7,FALSE),"")</f>
        <v/>
      </c>
      <c r="J88" s="101"/>
      <c r="K88" s="102"/>
      <c r="L88" s="102"/>
      <c r="M88" s="223"/>
      <c r="N88" s="102"/>
      <c r="O88" s="554"/>
      <c r="P88" s="554"/>
      <c r="Q88" s="301" t="str">
        <f>IFERROR(VLOOKUP($C88,CP!$A$2:$J$583,10,FALSE),"")</f>
        <v/>
      </c>
      <c r="R88" s="233" t="str">
        <f>IFERROR(VLOOKUP($C88,CP!$A$2:$J$583,9,FALSE),"")</f>
        <v/>
      </c>
      <c r="S88" s="302" t="str">
        <f>IFERROR(IF(M88="Sí",J88*O88*Q88,J88*Q88*H88),"")</f>
        <v/>
      </c>
      <c r="T88" s="479" t="str">
        <f t="shared" si="6"/>
        <v/>
      </c>
      <c r="U88" s="481" t="str">
        <f t="shared" si="7"/>
        <v/>
      </c>
      <c r="V88" s="485" t="str">
        <f>IFERROR(S88+T88,"")</f>
        <v/>
      </c>
      <c r="W88" s="3"/>
      <c r="X88" s="3"/>
      <c r="Y88" s="3"/>
      <c r="Z88" s="3"/>
      <c r="AA88" s="3"/>
      <c r="AB88" s="3"/>
      <c r="AC88" s="3"/>
      <c r="AD88" s="3"/>
      <c r="AE88" s="3"/>
    </row>
    <row r="89" spans="1:31" ht="16" customHeight="1" thickBot="1" x14ac:dyDescent="0.4">
      <c r="A89" s="3"/>
      <c r="B89" s="12"/>
      <c r="C89" s="269"/>
      <c r="D89" s="225" t="str">
        <f>IFERROR(VLOOKUP($C89,CP!$A$2:$J$583,2,FALSE),"")</f>
        <v/>
      </c>
      <c r="E89" s="285" t="str">
        <f>IFERROR(VLOOKUP($C89,CP!$A$2:$J$583,3,FALSE),"")</f>
        <v/>
      </c>
      <c r="F89" s="225" t="str">
        <f>IFERROR(VLOOKUP($C89,CP!$A$2:$J$583,4,FALSE),"")</f>
        <v/>
      </c>
      <c r="G89" s="286" t="str">
        <f>IFERROR(VLOOKUP($C89,CP!$A$2:$J$583,5,FALSE),"")</f>
        <v/>
      </c>
      <c r="H89" s="225" t="str">
        <f>IFERROR(VLOOKUP($C89,CP!$A$2:$J$583,6,FALSE),"")</f>
        <v/>
      </c>
      <c r="I89" s="225" t="str">
        <f>IFERROR(VLOOKUP($C89,CP!$A$2:$J$583,7,FALSE),"")</f>
        <v/>
      </c>
      <c r="J89" s="101"/>
      <c r="K89" s="102"/>
      <c r="L89" s="102"/>
      <c r="M89" s="223"/>
      <c r="N89" s="102"/>
      <c r="O89" s="554"/>
      <c r="P89" s="554"/>
      <c r="Q89" s="301" t="str">
        <f>IFERROR(VLOOKUP($C89,CP!$A$2:$J$583,10,FALSE),"")</f>
        <v/>
      </c>
      <c r="R89" s="233" t="str">
        <f>IFERROR(VLOOKUP($C89,CP!$A$2:$J$583,9,FALSE),"")</f>
        <v/>
      </c>
      <c r="S89" s="302" t="str">
        <f>IFERROR(IF(M89="Sí",J89*O89*Q89,J89*Q89*H89),"")</f>
        <v/>
      </c>
      <c r="T89" s="479" t="str">
        <f t="shared" si="6"/>
        <v/>
      </c>
      <c r="U89" s="481" t="str">
        <f t="shared" si="7"/>
        <v/>
      </c>
      <c r="V89" s="486" t="str">
        <f>IFERROR(S89+T89,"")</f>
        <v/>
      </c>
      <c r="W89" s="3"/>
      <c r="X89" s="3"/>
      <c r="Y89" s="3"/>
      <c r="Z89" s="3"/>
      <c r="AA89" s="3"/>
      <c r="AB89" s="3"/>
      <c r="AC89" s="3"/>
      <c r="AD89" s="3"/>
      <c r="AE89" s="3"/>
    </row>
    <row r="90" spans="1:31" ht="15" thickBot="1" x14ac:dyDescent="0.4">
      <c r="A90" s="3"/>
      <c r="B90" s="12"/>
      <c r="C90" s="270"/>
      <c r="D90" s="287"/>
      <c r="E90" s="287"/>
      <c r="F90" s="276" t="s">
        <v>31</v>
      </c>
      <c r="G90" s="277">
        <f>SUM(G86:G89)</f>
        <v>0</v>
      </c>
      <c r="H90" s="288"/>
      <c r="I90" s="279"/>
      <c r="J90" s="266"/>
      <c r="K90" s="267"/>
      <c r="L90" s="267"/>
      <c r="M90" s="272" t="s">
        <v>31</v>
      </c>
      <c r="N90" s="299">
        <f>SUM(N86:N89)</f>
        <v>0</v>
      </c>
      <c r="O90" s="271"/>
      <c r="P90" s="271"/>
      <c r="Q90" s="295"/>
      <c r="R90" s="303"/>
      <c r="S90" s="294"/>
      <c r="T90" s="304" t="s">
        <v>31</v>
      </c>
      <c r="U90" s="482">
        <f>SUM(U86:U89)</f>
        <v>0</v>
      </c>
      <c r="V90" s="483">
        <f>SUM(V86:V89)</f>
        <v>0</v>
      </c>
      <c r="W90" s="3"/>
      <c r="X90" s="3"/>
      <c r="Y90" s="3"/>
      <c r="Z90" s="3"/>
      <c r="AA90" s="3"/>
      <c r="AB90" s="3"/>
      <c r="AC90" s="3"/>
      <c r="AD90" s="3"/>
      <c r="AE90" s="3"/>
    </row>
    <row r="91" spans="1:31" ht="15" thickBot="1" x14ac:dyDescent="0.4">
      <c r="A91" s="3"/>
      <c r="B91" s="12"/>
      <c r="C91" s="193"/>
      <c r="D91" s="339"/>
      <c r="E91" s="339"/>
      <c r="F91" s="340"/>
      <c r="G91" s="340"/>
      <c r="H91" s="341"/>
      <c r="I91" s="342"/>
      <c r="J91" s="310"/>
      <c r="K91" s="310"/>
      <c r="L91" s="131"/>
      <c r="M91" s="131"/>
      <c r="N91" s="132"/>
      <c r="O91" s="144"/>
      <c r="P91" s="132"/>
      <c r="Q91" s="132"/>
      <c r="R91" s="133"/>
      <c r="S91" s="132"/>
      <c r="T91" s="132"/>
      <c r="U91" s="133"/>
      <c r="V91" s="311"/>
      <c r="W91" s="3"/>
      <c r="X91" s="3"/>
      <c r="Y91" s="3"/>
      <c r="Z91" s="3"/>
      <c r="AA91" s="3"/>
      <c r="AB91" s="3"/>
      <c r="AC91" s="3"/>
      <c r="AD91" s="3"/>
      <c r="AE91" s="3"/>
    </row>
    <row r="92" spans="1:31" ht="15" thickBot="1" x14ac:dyDescent="0.4">
      <c r="A92" s="3"/>
      <c r="B92" s="12"/>
      <c r="C92" s="45"/>
      <c r="D92" s="119"/>
      <c r="E92" s="119"/>
      <c r="F92" s="120"/>
      <c r="G92" s="120"/>
      <c r="H92" s="65"/>
      <c r="I92" s="12"/>
      <c r="J92" s="121"/>
      <c r="K92" s="121"/>
      <c r="L92" s="65"/>
      <c r="M92" s="65"/>
      <c r="N92" s="45"/>
      <c r="O92" s="12"/>
      <c r="P92" s="71"/>
      <c r="Q92" s="297"/>
      <c r="R92" s="297"/>
      <c r="S92" s="244"/>
      <c r="T92" s="244"/>
      <c r="U92" s="544"/>
      <c r="V92" s="244"/>
      <c r="W92" s="438"/>
      <c r="X92" s="3"/>
      <c r="Y92" s="3"/>
      <c r="Z92" s="3"/>
      <c r="AA92" s="3"/>
      <c r="AB92" s="3"/>
      <c r="AC92" s="3"/>
      <c r="AD92" s="3"/>
      <c r="AE92" s="3"/>
    </row>
    <row r="93" spans="1:31" ht="24" customHeight="1" x14ac:dyDescent="0.35">
      <c r="A93" s="3"/>
      <c r="B93" s="12"/>
      <c r="C93" s="163" t="s">
        <v>1380</v>
      </c>
      <c r="D93" s="164"/>
      <c r="E93" s="164"/>
      <c r="F93" s="164"/>
      <c r="G93" s="164"/>
      <c r="H93" s="164"/>
      <c r="I93" s="164"/>
      <c r="J93" s="164"/>
      <c r="K93" s="164"/>
      <c r="L93" s="164"/>
      <c r="M93" s="164"/>
      <c r="N93" s="164"/>
      <c r="O93" s="164"/>
      <c r="P93" s="164"/>
      <c r="Q93" s="165"/>
      <c r="R93" s="343"/>
      <c r="S93" s="244"/>
      <c r="T93" s="244"/>
      <c r="U93" s="544"/>
      <c r="V93" s="244"/>
      <c r="W93" s="438"/>
      <c r="X93" s="3"/>
      <c r="Y93" s="3"/>
      <c r="Z93" s="3"/>
      <c r="AA93" s="3"/>
      <c r="AB93" s="3"/>
      <c r="AC93" s="3"/>
      <c r="AD93" s="3"/>
      <c r="AE93" s="3"/>
    </row>
    <row r="94" spans="1:31" ht="14.5" customHeight="1" x14ac:dyDescent="0.35">
      <c r="A94" s="3"/>
      <c r="B94" s="12"/>
      <c r="C94" s="166"/>
      <c r="D94" s="343"/>
      <c r="E94" s="343"/>
      <c r="F94" s="343"/>
      <c r="G94" s="147"/>
      <c r="H94" s="343"/>
      <c r="I94" s="343"/>
      <c r="J94" s="147"/>
      <c r="K94" s="147"/>
      <c r="L94" s="147"/>
      <c r="M94" s="147"/>
      <c r="N94" s="147"/>
      <c r="O94" s="147"/>
      <c r="P94" s="147"/>
      <c r="Q94" s="363"/>
      <c r="R94" s="343"/>
      <c r="S94" s="244"/>
      <c r="T94" s="244"/>
      <c r="U94" s="544"/>
      <c r="V94" s="244"/>
      <c r="W94" s="438"/>
      <c r="X94" s="3"/>
      <c r="Y94" s="3"/>
      <c r="Z94" s="3"/>
      <c r="AA94" s="3"/>
      <c r="AB94" s="3"/>
      <c r="AC94" s="3"/>
      <c r="AD94" s="3"/>
      <c r="AE94" s="3"/>
    </row>
    <row r="95" spans="1:31" ht="24" customHeight="1" x14ac:dyDescent="0.35">
      <c r="A95" s="3"/>
      <c r="B95" s="12"/>
      <c r="C95" s="127" t="s">
        <v>12114</v>
      </c>
      <c r="D95" s="338"/>
      <c r="E95" s="338"/>
      <c r="F95" s="338"/>
      <c r="G95" s="123"/>
      <c r="H95" s="247"/>
      <c r="I95" s="247"/>
      <c r="J95" s="18"/>
      <c r="K95" s="18"/>
      <c r="L95" s="18"/>
      <c r="M95" s="247"/>
      <c r="N95" s="247"/>
      <c r="O95" s="18"/>
      <c r="P95" s="18"/>
      <c r="Q95" s="167"/>
      <c r="R95" s="343"/>
      <c r="S95" s="244"/>
      <c r="T95" s="244"/>
      <c r="U95" s="544"/>
      <c r="V95" s="244"/>
      <c r="W95" s="438"/>
      <c r="X95" s="3"/>
      <c r="Y95" s="3"/>
      <c r="Z95" s="3"/>
      <c r="AA95" s="3"/>
      <c r="AB95" s="3"/>
      <c r="AC95" s="3"/>
      <c r="AD95" s="3"/>
      <c r="AE95" s="3"/>
    </row>
    <row r="96" spans="1:31" ht="24" customHeight="1" x14ac:dyDescent="0.35">
      <c r="A96" s="3"/>
      <c r="B96" s="12"/>
      <c r="C96" s="128" t="s">
        <v>5200</v>
      </c>
      <c r="D96" s="252" t="s">
        <v>190</v>
      </c>
      <c r="E96" s="252" t="s">
        <v>191</v>
      </c>
      <c r="F96" s="252" t="s">
        <v>39</v>
      </c>
      <c r="G96" s="40" t="s">
        <v>22565</v>
      </c>
      <c r="H96" s="252" t="s">
        <v>24920</v>
      </c>
      <c r="I96" s="344" t="s">
        <v>1381</v>
      </c>
      <c r="J96" s="88" t="s">
        <v>188</v>
      </c>
      <c r="K96" s="40" t="s">
        <v>197</v>
      </c>
      <c r="L96" s="40" t="s">
        <v>198</v>
      </c>
      <c r="M96" s="252" t="s">
        <v>41</v>
      </c>
      <c r="N96" s="289" t="s">
        <v>43</v>
      </c>
      <c r="O96" s="148"/>
      <c r="P96" s="148"/>
      <c r="Q96" s="496"/>
      <c r="R96" s="439"/>
      <c r="S96" s="244"/>
      <c r="T96" s="244"/>
      <c r="U96" s="543"/>
      <c r="V96" s="244"/>
      <c r="W96" s="438"/>
      <c r="X96" s="3"/>
      <c r="Y96" s="3"/>
      <c r="Z96" s="3"/>
      <c r="AA96" s="3"/>
      <c r="AB96" s="3"/>
      <c r="AC96" s="3"/>
      <c r="AD96" s="3"/>
      <c r="AE96" s="3"/>
    </row>
    <row r="97" spans="1:31" ht="16" customHeight="1" x14ac:dyDescent="0.35">
      <c r="A97" s="3"/>
      <c r="B97" s="12"/>
      <c r="C97" s="156"/>
      <c r="D97" s="224" t="str">
        <f>IFERROR(VLOOKUP($C97,'Llistat CP'!$A$2:$B$583,2,FALSE),"")</f>
        <v/>
      </c>
      <c r="E97" s="224" t="str">
        <f>IFERROR(VLOOKUP($C97,CP!$A$2:$J$583,3,FALSE),"")</f>
        <v/>
      </c>
      <c r="F97" s="225" t="str">
        <f>IFERROR(VLOOKUP($C97,CP!$A$2:$J$583,4,FALSE),"")</f>
        <v/>
      </c>
      <c r="G97" s="222"/>
      <c r="H97" s="345" t="str">
        <f>IFERROR(VLOOKUP(G97,MODULSCP!$D$2:$E$2353,2,FALSE),"")</f>
        <v/>
      </c>
      <c r="I97" s="345" t="str">
        <f>IFERROR(VLOOKUP(G97,MODULSCP!$D$2:$F$2353,3,FALSE),"")</f>
        <v/>
      </c>
      <c r="J97" s="109"/>
      <c r="K97" s="110"/>
      <c r="L97" s="111"/>
      <c r="M97" s="233" t="str">
        <f>IFERROR(VLOOKUP($C97,CP!$A$2:$J$583,8,FALSE),"")</f>
        <v/>
      </c>
      <c r="N97" s="348" t="str">
        <f>IFERROR(Tabla6[[#This Row],[Columna12]]*Tabla6[[#This Row],[Columna9]]*Tabla6[[#This Row],[Columna8]],"")</f>
        <v/>
      </c>
      <c r="O97" s="150"/>
      <c r="P97" s="105"/>
      <c r="Q97" s="496"/>
      <c r="R97" s="227"/>
      <c r="S97" s="244"/>
      <c r="T97" s="244"/>
      <c r="U97" s="244"/>
      <c r="V97" s="244"/>
      <c r="W97" s="438"/>
      <c r="X97" s="3"/>
      <c r="Y97" s="3"/>
      <c r="Z97" s="3"/>
      <c r="AA97" s="3"/>
      <c r="AB97" s="3"/>
      <c r="AC97" s="3"/>
      <c r="AD97" s="3"/>
      <c r="AE97" s="3"/>
    </row>
    <row r="98" spans="1:31" ht="16" customHeight="1" x14ac:dyDescent="0.35">
      <c r="A98" s="3"/>
      <c r="B98" s="541"/>
      <c r="C98" s="156"/>
      <c r="D98" s="224" t="str">
        <f>IFERROR(VLOOKUP($C98,'Llistat CP'!$A$2:$B$583,2,FALSE),"")</f>
        <v/>
      </c>
      <c r="E98" s="224" t="str">
        <f>IFERROR(VLOOKUP($C98,CP!$A$2:$J$583,3,FALSE),"")</f>
        <v/>
      </c>
      <c r="F98" s="225" t="str">
        <f>IFERROR(VLOOKUP($C98,CP!$A$2:$J$583,4,FALSE),"")</f>
        <v/>
      </c>
      <c r="G98" s="222"/>
      <c r="H98" s="345" t="str">
        <f>IFERROR(VLOOKUP(G98,MODULSCP!$D$2:$E$2353,2,FALSE),"")</f>
        <v/>
      </c>
      <c r="I98" s="345" t="str">
        <f>IFERROR(VLOOKUP(G98,MODULSCP!$D$2:$F$2353,3,FALSE),"")</f>
        <v/>
      </c>
      <c r="J98" s="109"/>
      <c r="K98" s="110"/>
      <c r="L98" s="112"/>
      <c r="M98" s="233" t="str">
        <f>IFERROR(VLOOKUP($C98,CP!$A$2:$J$583,8,FALSE),"")</f>
        <v/>
      </c>
      <c r="N98" s="348" t="str">
        <f>IFERROR(Tabla6[[#This Row],[Columna12]]*Tabla6[[#This Row],[Columna9]]*Tabla6[[#This Row],[Columna8]],"")</f>
        <v/>
      </c>
      <c r="O98" s="150"/>
      <c r="P98" s="105"/>
      <c r="Q98" s="496"/>
      <c r="R98" s="227"/>
      <c r="S98" s="244"/>
      <c r="T98" s="244"/>
      <c r="U98" s="244"/>
      <c r="V98" s="244"/>
      <c r="W98" s="438"/>
      <c r="X98" s="3"/>
      <c r="Y98" s="3"/>
      <c r="Z98" s="3"/>
      <c r="AA98" s="3"/>
      <c r="AB98" s="3"/>
      <c r="AC98" s="3"/>
      <c r="AD98" s="3"/>
      <c r="AE98" s="3"/>
    </row>
    <row r="99" spans="1:31" ht="16" customHeight="1" x14ac:dyDescent="0.35">
      <c r="A99" s="3"/>
      <c r="B99" s="541"/>
      <c r="C99" s="156"/>
      <c r="D99" s="224" t="str">
        <f>IFERROR(VLOOKUP($C99,'Llistat CP'!$A$2:$B$583,2,FALSE),"")</f>
        <v/>
      </c>
      <c r="E99" s="224" t="str">
        <f>IFERROR(VLOOKUP($C99,CP!$A$2:$J$583,3,FALSE),"")</f>
        <v/>
      </c>
      <c r="F99" s="225" t="str">
        <f>IFERROR(VLOOKUP($C99,CP!$A$2:$J$583,4,FALSE),"")</f>
        <v/>
      </c>
      <c r="G99" s="222"/>
      <c r="H99" s="345" t="str">
        <f>IFERROR(VLOOKUP(G99,MODULSCP!$D$2:$E$2353,2,FALSE),"")</f>
        <v/>
      </c>
      <c r="I99" s="345" t="str">
        <f>IFERROR(VLOOKUP(G99,MODULSCP!$D$2:$F$2353,3,FALSE),"")</f>
        <v/>
      </c>
      <c r="J99" s="109"/>
      <c r="K99" s="110"/>
      <c r="L99" s="112"/>
      <c r="M99" s="233" t="str">
        <f>IFERROR(VLOOKUP($C99,CP!$A$2:$J$583,8,FALSE),"")</f>
        <v/>
      </c>
      <c r="N99" s="348" t="str">
        <f>IFERROR(Tabla6[[#This Row],[Columna12]]*Tabla6[[#This Row],[Columna9]]*Tabla6[[#This Row],[Columna8]],"")</f>
        <v/>
      </c>
      <c r="O99" s="150"/>
      <c r="P99" s="105"/>
      <c r="Q99" s="496"/>
      <c r="R99" s="227"/>
      <c r="S99" s="244"/>
      <c r="T99" s="244"/>
      <c r="U99" s="244"/>
      <c r="V99" s="244"/>
      <c r="W99" s="438"/>
      <c r="X99" s="3"/>
      <c r="Y99" s="3"/>
      <c r="Z99" s="3"/>
      <c r="AA99" s="3"/>
      <c r="AB99" s="3"/>
      <c r="AC99" s="3"/>
      <c r="AD99" s="3"/>
      <c r="AE99" s="3"/>
    </row>
    <row r="100" spans="1:31" ht="16" customHeight="1" x14ac:dyDescent="0.35">
      <c r="A100" s="3"/>
      <c r="B100" s="541"/>
      <c r="C100" s="156"/>
      <c r="D100" s="224" t="str">
        <f>IFERROR(VLOOKUP($C100,'Llistat CP'!$A$2:$B$583,2,FALSE),"")</f>
        <v/>
      </c>
      <c r="E100" s="224" t="str">
        <f>IFERROR(VLOOKUP($C100,CP!$A$2:$J$583,3,FALSE),"")</f>
        <v/>
      </c>
      <c r="F100" s="225" t="str">
        <f>IFERROR(VLOOKUP($C100,CP!$A$2:$J$583,4,FALSE),"")</f>
        <v/>
      </c>
      <c r="G100" s="222"/>
      <c r="H100" s="345" t="str">
        <f>IFERROR(VLOOKUP(G100,MODULSCP!$D$2:$E$2353,2,FALSE),"")</f>
        <v/>
      </c>
      <c r="I100" s="345" t="str">
        <f>IFERROR(VLOOKUP(G100,MODULSCP!$D$2:$F$2353,3,FALSE),"")</f>
        <v/>
      </c>
      <c r="J100" s="109"/>
      <c r="K100" s="110"/>
      <c r="L100" s="112"/>
      <c r="M100" s="233" t="str">
        <f>IFERROR(VLOOKUP($C100,CP!$A$2:$J$583,8,FALSE),"")</f>
        <v/>
      </c>
      <c r="N100" s="348" t="str">
        <f>IFERROR(Tabla6[[#This Row],[Columna12]]*Tabla6[[#This Row],[Columna9]]*Tabla6[[#This Row],[Columna8]],"")</f>
        <v/>
      </c>
      <c r="O100" s="150"/>
      <c r="P100" s="105"/>
      <c r="Q100" s="496"/>
      <c r="R100" s="227"/>
      <c r="S100" s="244"/>
      <c r="T100" s="244"/>
      <c r="U100" s="244"/>
      <c r="V100" s="244"/>
      <c r="W100" s="438"/>
      <c r="X100" s="3"/>
      <c r="Y100" s="3"/>
      <c r="Z100" s="3"/>
      <c r="AA100" s="3"/>
      <c r="AB100" s="3"/>
      <c r="AC100" s="3"/>
      <c r="AD100" s="3"/>
      <c r="AE100" s="3"/>
    </row>
    <row r="101" spans="1:31" ht="16" customHeight="1" x14ac:dyDescent="0.35">
      <c r="A101" s="3"/>
      <c r="B101" s="541"/>
      <c r="C101" s="156"/>
      <c r="D101" s="224" t="str">
        <f>IFERROR(VLOOKUP($C101,'Llistat CP'!$A$2:$B$583,2,FALSE),"")</f>
        <v/>
      </c>
      <c r="E101" s="224" t="str">
        <f>IFERROR(VLOOKUP($C101,CP!$A$2:$J$583,3,FALSE),"")</f>
        <v/>
      </c>
      <c r="F101" s="225" t="str">
        <f>IFERROR(VLOOKUP($C101,CP!$A$2:$J$583,4,FALSE),"")</f>
        <v/>
      </c>
      <c r="G101" s="222"/>
      <c r="H101" s="345" t="str">
        <f>IFERROR(VLOOKUP(G101,MODULSCP!$D$2:$E$2353,2,FALSE),"")</f>
        <v/>
      </c>
      <c r="I101" s="345" t="str">
        <f>IFERROR(VLOOKUP(G101,MODULSCP!$D$2:$F$2353,3,FALSE),"")</f>
        <v/>
      </c>
      <c r="J101" s="109"/>
      <c r="K101" s="110"/>
      <c r="L101" s="112"/>
      <c r="M101" s="233" t="str">
        <f>IFERROR(VLOOKUP($C101,CP!$A$2:$J$583,8,FALSE),"")</f>
        <v/>
      </c>
      <c r="N101" s="348" t="str">
        <f>IFERROR(Tabla6[[#This Row],[Columna12]]*Tabla6[[#This Row],[Columna9]]*Tabla6[[#This Row],[Columna8]],"")</f>
        <v/>
      </c>
      <c r="O101" s="150"/>
      <c r="P101" s="105"/>
      <c r="Q101" s="496"/>
      <c r="R101" s="227"/>
      <c r="S101" s="244"/>
      <c r="T101" s="244"/>
      <c r="U101" s="244"/>
      <c r="V101" s="244"/>
      <c r="W101" s="438"/>
      <c r="X101" s="3"/>
      <c r="Y101" s="3"/>
      <c r="Z101" s="3"/>
      <c r="AA101" s="3"/>
      <c r="AB101" s="3"/>
      <c r="AC101" s="3"/>
      <c r="AD101" s="3"/>
      <c r="AE101" s="3"/>
    </row>
    <row r="102" spans="1:31" ht="16" customHeight="1" x14ac:dyDescent="0.35">
      <c r="A102" s="3"/>
      <c r="B102" s="541"/>
      <c r="C102" s="156"/>
      <c r="D102" s="224" t="str">
        <f>IFERROR(VLOOKUP($C102,'Llistat CP'!$A$2:$B$583,2,FALSE),"")</f>
        <v/>
      </c>
      <c r="E102" s="224" t="str">
        <f>IFERROR(VLOOKUP($C102,CP!$A$2:$J$583,3,FALSE),"")</f>
        <v/>
      </c>
      <c r="F102" s="225" t="str">
        <f>IFERROR(VLOOKUP($C102,CP!$A$2:$J$583,4,FALSE),"")</f>
        <v/>
      </c>
      <c r="G102" s="222"/>
      <c r="H102" s="345" t="str">
        <f>IFERROR(VLOOKUP(G102,MODULSCP!$D$2:$E$2353,2,FALSE),"")</f>
        <v/>
      </c>
      <c r="I102" s="345" t="str">
        <f>IFERROR(VLOOKUP(G102,MODULSCP!$D$2:$F$2353,3,FALSE),"")</f>
        <v/>
      </c>
      <c r="J102" s="109"/>
      <c r="K102" s="110"/>
      <c r="L102" s="112"/>
      <c r="M102" s="233" t="str">
        <f>IFERROR(VLOOKUP($C102,CP!$A$2:$J$583,8,FALSE),"")</f>
        <v/>
      </c>
      <c r="N102" s="348" t="str">
        <f>IFERROR(Tabla6[[#This Row],[Columna12]]*Tabla6[[#This Row],[Columna9]]*Tabla6[[#This Row],[Columna8]],"")</f>
        <v/>
      </c>
      <c r="O102" s="150"/>
      <c r="P102" s="105"/>
      <c r="Q102" s="496"/>
      <c r="R102" s="227"/>
      <c r="S102" s="244"/>
      <c r="T102" s="244"/>
      <c r="U102" s="244"/>
      <c r="V102" s="244"/>
      <c r="W102" s="438"/>
      <c r="X102" s="3"/>
      <c r="Y102" s="3"/>
      <c r="Z102" s="3"/>
      <c r="AA102" s="3"/>
      <c r="AB102" s="3"/>
      <c r="AC102" s="3"/>
      <c r="AD102" s="3"/>
      <c r="AE102" s="3"/>
    </row>
    <row r="103" spans="1:31" ht="16" customHeight="1" x14ac:dyDescent="0.35">
      <c r="A103" s="3"/>
      <c r="B103" s="541"/>
      <c r="C103" s="156"/>
      <c r="D103" s="224" t="str">
        <f>IFERROR(VLOOKUP($C103,'Llistat CP'!$A$2:$B$583,2,FALSE),"")</f>
        <v/>
      </c>
      <c r="E103" s="224" t="str">
        <f>IFERROR(VLOOKUP($C103,CP!$A$2:$J$583,3,FALSE),"")</f>
        <v/>
      </c>
      <c r="F103" s="225" t="str">
        <f>IFERROR(VLOOKUP($C103,CP!$A$2:$J$583,4,FALSE),"")</f>
        <v/>
      </c>
      <c r="G103" s="222"/>
      <c r="H103" s="345" t="str">
        <f>IFERROR(VLOOKUP(G103,MODULSCP!$D$2:$E$2353,2,FALSE),"")</f>
        <v/>
      </c>
      <c r="I103" s="345" t="str">
        <f>IFERROR(VLOOKUP(G103,MODULSCP!$D$2:$F$2353,3,FALSE),"")</f>
        <v/>
      </c>
      <c r="J103" s="109"/>
      <c r="K103" s="110"/>
      <c r="L103" s="112"/>
      <c r="M103" s="233" t="str">
        <f>IFERROR(VLOOKUP($C103,CP!$A$2:$J$583,8,FALSE),"")</f>
        <v/>
      </c>
      <c r="N103" s="348" t="str">
        <f>IFERROR(Tabla6[[#This Row],[Columna12]]*Tabla6[[#This Row],[Columna9]]*Tabla6[[#This Row],[Columna8]],"")</f>
        <v/>
      </c>
      <c r="O103" s="150"/>
      <c r="P103" s="105"/>
      <c r="Q103" s="496"/>
      <c r="R103" s="227"/>
      <c r="S103" s="244"/>
      <c r="T103" s="244"/>
      <c r="U103" s="244"/>
      <c r="V103" s="244"/>
      <c r="W103" s="438"/>
      <c r="X103" s="3"/>
      <c r="Y103" s="3"/>
      <c r="Z103" s="3"/>
      <c r="AA103" s="3"/>
      <c r="AB103" s="3"/>
      <c r="AC103" s="3"/>
      <c r="AD103" s="3"/>
      <c r="AE103" s="3"/>
    </row>
    <row r="104" spans="1:31" ht="16" customHeight="1" x14ac:dyDescent="0.35">
      <c r="A104" s="3"/>
      <c r="B104" s="541"/>
      <c r="C104" s="156"/>
      <c r="D104" s="224" t="str">
        <f>IFERROR(VLOOKUP($C104,'Llistat CP'!$A$2:$B$583,2,FALSE),"")</f>
        <v/>
      </c>
      <c r="E104" s="224" t="str">
        <f>IFERROR(VLOOKUP($C104,CP!$A$2:$J$583,3,FALSE),"")</f>
        <v/>
      </c>
      <c r="F104" s="225" t="str">
        <f>IFERROR(VLOOKUP($C104,CP!$A$2:$J$583,4,FALSE),"")</f>
        <v/>
      </c>
      <c r="G104" s="222"/>
      <c r="H104" s="345" t="str">
        <f>IFERROR(VLOOKUP(G104,MODULSCP!$D$2:$E$2353,2,FALSE),"")</f>
        <v/>
      </c>
      <c r="I104" s="345" t="str">
        <f>IFERROR(VLOOKUP(G104,MODULSCP!$D$2:$F$2353,3,FALSE),"")</f>
        <v/>
      </c>
      <c r="J104" s="109"/>
      <c r="K104" s="110"/>
      <c r="L104" s="112"/>
      <c r="M104" s="233" t="str">
        <f>IFERROR(VLOOKUP($C104,CP!$A$2:$J$583,8,FALSE),"")</f>
        <v/>
      </c>
      <c r="N104" s="348" t="str">
        <f>IFERROR(Tabla6[[#This Row],[Columna12]]*Tabla6[[#This Row],[Columna9]]*Tabla6[[#This Row],[Columna8]],"")</f>
        <v/>
      </c>
      <c r="O104" s="150"/>
      <c r="P104" s="105"/>
      <c r="Q104" s="496"/>
      <c r="R104" s="227"/>
      <c r="S104" s="244"/>
      <c r="T104" s="244"/>
      <c r="U104" s="244"/>
      <c r="V104" s="244"/>
      <c r="W104" s="438"/>
      <c r="X104" s="3"/>
      <c r="Y104" s="3"/>
      <c r="Z104" s="3"/>
      <c r="AA104" s="3"/>
      <c r="AB104" s="3"/>
      <c r="AC104" s="3"/>
      <c r="AD104" s="3"/>
      <c r="AE104" s="3"/>
    </row>
    <row r="105" spans="1:31" ht="16" customHeight="1" x14ac:dyDescent="0.35">
      <c r="A105" s="3"/>
      <c r="B105" s="541"/>
      <c r="C105" s="156"/>
      <c r="D105" s="224" t="str">
        <f>IFERROR(VLOOKUP($C105,'Llistat CP'!$A$2:$B$583,2,FALSE),"")</f>
        <v/>
      </c>
      <c r="E105" s="224" t="str">
        <f>IFERROR(VLOOKUP($C105,CP!$A$2:$J$583,3,FALSE),"")</f>
        <v/>
      </c>
      <c r="F105" s="225" t="str">
        <f>IFERROR(VLOOKUP($C105,CP!$A$2:$J$583,4,FALSE),"")</f>
        <v/>
      </c>
      <c r="G105" s="222"/>
      <c r="H105" s="345" t="str">
        <f>IFERROR(VLOOKUP(G105,MODULSCP!$D$2:$E$2353,2,FALSE),"")</f>
        <v/>
      </c>
      <c r="I105" s="345" t="str">
        <f>IFERROR(VLOOKUP(G105,MODULSCP!$D$2:$F$2353,3,FALSE),"")</f>
        <v/>
      </c>
      <c r="J105" s="109"/>
      <c r="K105" s="110"/>
      <c r="L105" s="112"/>
      <c r="M105" s="233" t="str">
        <f>IFERROR(VLOOKUP($C105,CP!$A$2:$J$583,8,FALSE),"")</f>
        <v/>
      </c>
      <c r="N105" s="348" t="str">
        <f>IFERROR(Tabla6[[#This Row],[Columna12]]*Tabla6[[#This Row],[Columna9]]*Tabla6[[#This Row],[Columna8]],"")</f>
        <v/>
      </c>
      <c r="O105" s="150"/>
      <c r="P105" s="105"/>
      <c r="Q105" s="496"/>
      <c r="R105" s="227"/>
      <c r="S105" s="244"/>
      <c r="T105" s="244"/>
      <c r="U105" s="244"/>
      <c r="V105" s="244"/>
      <c r="W105" s="438"/>
      <c r="X105" s="3"/>
      <c r="Y105" s="3"/>
      <c r="Z105" s="3"/>
      <c r="AA105" s="3"/>
      <c r="AB105" s="3"/>
      <c r="AC105" s="3"/>
      <c r="AD105" s="3"/>
      <c r="AE105" s="3"/>
    </row>
    <row r="106" spans="1:31" ht="16" customHeight="1" thickBot="1" x14ac:dyDescent="0.4">
      <c r="A106" s="3"/>
      <c r="B106" s="541"/>
      <c r="C106" s="156"/>
      <c r="D106" s="224" t="str">
        <f>IFERROR(VLOOKUP($C106,'Llistat CP'!$A$2:$B$583,2,FALSE),"")</f>
        <v/>
      </c>
      <c r="E106" s="224" t="str">
        <f>IFERROR(VLOOKUP($C106,CP!$A$2:$J$583,3,FALSE),"")</f>
        <v/>
      </c>
      <c r="F106" s="225" t="str">
        <f>IFERROR(VLOOKUP($C106,CP!$A$2:$J$583,4,FALSE),"")</f>
        <v/>
      </c>
      <c r="G106" s="222"/>
      <c r="H106" s="345" t="str">
        <f>IFERROR(VLOOKUP(G106,MODULSCP!$D$2:$E$2353,2,FALSE),"")</f>
        <v/>
      </c>
      <c r="I106" s="345" t="str">
        <f>IFERROR(VLOOKUP(G106,MODULSCP!$D$2:$F$2353,3,FALSE),"")</f>
        <v/>
      </c>
      <c r="J106" s="109"/>
      <c r="K106" s="110"/>
      <c r="L106" s="112"/>
      <c r="M106" s="233" t="str">
        <f>IFERROR(VLOOKUP($C106,CP!$A$2:$J$583,8,FALSE),"")</f>
        <v/>
      </c>
      <c r="N106" s="349" t="str">
        <f>IFERROR(Tabla6[[#This Row],[Columna12]]*Tabla6[[#This Row],[Columna9]]*Tabla6[[#This Row],[Columna8]],"")</f>
        <v/>
      </c>
      <c r="O106" s="150"/>
      <c r="P106" s="105"/>
      <c r="Q106" s="496"/>
      <c r="R106" s="227"/>
      <c r="S106" s="244"/>
      <c r="T106" s="244"/>
      <c r="U106" s="244"/>
      <c r="V106" s="244"/>
      <c r="W106" s="438"/>
      <c r="X106" s="3"/>
      <c r="Y106" s="3"/>
      <c r="Z106" s="3"/>
      <c r="AA106" s="3"/>
      <c r="AB106" s="3"/>
      <c r="AC106" s="3"/>
      <c r="AD106" s="3"/>
      <c r="AE106" s="3"/>
    </row>
    <row r="107" spans="1:31" ht="15" thickBot="1" x14ac:dyDescent="0.4">
      <c r="A107" s="3"/>
      <c r="B107" s="541"/>
      <c r="C107" s="158"/>
      <c r="D107" s="227"/>
      <c r="E107" s="227"/>
      <c r="F107" s="227"/>
      <c r="G107" s="105"/>
      <c r="H107" s="346"/>
      <c r="I107" s="347">
        <f>SUM(I97:I106)</f>
        <v>0</v>
      </c>
      <c r="J107" s="106"/>
      <c r="K107" s="107"/>
      <c r="L107" s="107"/>
      <c r="M107" s="350" t="s">
        <v>31</v>
      </c>
      <c r="N107" s="351">
        <f>SUM(N97:N106)</f>
        <v>0</v>
      </c>
      <c r="O107" s="105"/>
      <c r="P107" s="105"/>
      <c r="Q107" s="496"/>
      <c r="R107" s="227"/>
      <c r="S107" s="244"/>
      <c r="T107" s="244"/>
      <c r="U107" s="244"/>
      <c r="V107" s="244"/>
      <c r="W107" s="438"/>
      <c r="X107" s="3"/>
      <c r="Y107" s="3"/>
      <c r="Z107" s="3"/>
      <c r="AA107" s="3"/>
      <c r="AB107" s="3"/>
      <c r="AC107" s="3"/>
      <c r="AD107" s="3"/>
      <c r="AE107" s="3"/>
    </row>
    <row r="108" spans="1:31" x14ac:dyDescent="0.35">
      <c r="A108" s="3"/>
      <c r="B108" s="541"/>
      <c r="C108" s="158"/>
      <c r="D108" s="105"/>
      <c r="E108" s="105"/>
      <c r="F108" s="105"/>
      <c r="G108" s="105"/>
      <c r="H108" s="346"/>
      <c r="I108" s="234"/>
      <c r="J108" s="106"/>
      <c r="K108" s="107"/>
      <c r="L108" s="107"/>
      <c r="M108" s="108"/>
      <c r="N108" s="122"/>
      <c r="O108" s="227"/>
      <c r="P108" s="227"/>
      <c r="Q108" s="496"/>
      <c r="R108" s="227"/>
      <c r="S108" s="244"/>
      <c r="T108" s="244"/>
      <c r="U108" s="244"/>
      <c r="V108" s="244"/>
      <c r="W108" s="438"/>
      <c r="X108" s="3"/>
      <c r="Y108" s="3"/>
      <c r="Z108" s="3"/>
      <c r="AA108" s="3"/>
      <c r="AB108" s="3"/>
      <c r="AC108" s="3"/>
      <c r="AD108" s="3"/>
      <c r="AE108" s="3"/>
    </row>
    <row r="109" spans="1:31" ht="24" customHeight="1" x14ac:dyDescent="0.35">
      <c r="A109" s="3"/>
      <c r="B109" s="541"/>
      <c r="C109" s="127" t="s">
        <v>12118</v>
      </c>
      <c r="D109" s="281"/>
      <c r="E109" s="281"/>
      <c r="F109" s="282"/>
      <c r="G109" s="137"/>
      <c r="H109" s="138"/>
      <c r="I109" s="139"/>
      <c r="J109" s="151"/>
      <c r="K109" s="151"/>
      <c r="L109" s="152"/>
      <c r="M109" s="153"/>
      <c r="N109" s="154"/>
      <c r="O109" s="352"/>
      <c r="P109" s="352"/>
      <c r="Q109" s="353"/>
      <c r="R109" s="227"/>
      <c r="S109" s="244"/>
      <c r="T109" s="244"/>
      <c r="U109" s="244"/>
      <c r="V109" s="244"/>
      <c r="W109" s="438"/>
      <c r="X109" s="3"/>
      <c r="Y109" s="3"/>
      <c r="Z109" s="3"/>
      <c r="AA109" s="3"/>
      <c r="AB109" s="3"/>
      <c r="AC109" s="3"/>
      <c r="AD109" s="3"/>
      <c r="AE109" s="3"/>
    </row>
    <row r="110" spans="1:31" ht="24" customHeight="1" x14ac:dyDescent="0.35">
      <c r="A110" s="3"/>
      <c r="B110" s="541"/>
      <c r="C110" s="128" t="s">
        <v>5200</v>
      </c>
      <c r="D110" s="252" t="s">
        <v>190</v>
      </c>
      <c r="E110" s="252" t="s">
        <v>191</v>
      </c>
      <c r="F110" s="252" t="s">
        <v>39</v>
      </c>
      <c r="G110" s="40" t="s">
        <v>22565</v>
      </c>
      <c r="H110" s="252" t="s">
        <v>24920</v>
      </c>
      <c r="I110" s="344" t="s">
        <v>1381</v>
      </c>
      <c r="J110" s="40" t="s">
        <v>12315</v>
      </c>
      <c r="K110" s="40" t="s">
        <v>12149</v>
      </c>
      <c r="L110" s="88" t="s">
        <v>188</v>
      </c>
      <c r="M110" s="40" t="s">
        <v>197</v>
      </c>
      <c r="N110" s="40" t="s">
        <v>198</v>
      </c>
      <c r="O110" s="367" t="s">
        <v>42</v>
      </c>
      <c r="P110" s="367" t="s">
        <v>44</v>
      </c>
      <c r="Q110" s="354" t="s">
        <v>43</v>
      </c>
      <c r="R110" s="227"/>
      <c r="S110" s="244"/>
      <c r="T110" s="244"/>
      <c r="U110" s="244"/>
      <c r="V110" s="244"/>
      <c r="W110" s="438"/>
      <c r="X110" s="3"/>
      <c r="Y110" s="3"/>
      <c r="Z110" s="3"/>
      <c r="AA110" s="3"/>
      <c r="AB110" s="3"/>
      <c r="AC110" s="3"/>
      <c r="AD110" s="3"/>
      <c r="AE110" s="3"/>
    </row>
    <row r="111" spans="1:31" ht="16" customHeight="1" x14ac:dyDescent="0.35">
      <c r="A111" s="3"/>
      <c r="B111" s="541"/>
      <c r="C111" s="156"/>
      <c r="D111" s="224" t="str">
        <f>IFERROR(VLOOKUP($C111,'Llistat CP'!$A$2:$B$583,2,FALSE),"")</f>
        <v/>
      </c>
      <c r="E111" s="224" t="str">
        <f>IFERROR(VLOOKUP($C111,CP!$A$2:$J$583,3,FALSE),"")</f>
        <v/>
      </c>
      <c r="F111" s="225" t="str">
        <f>IFERROR(VLOOKUP($C111,CP!$A$2:$J$583,4,FALSE),"")</f>
        <v/>
      </c>
      <c r="G111" s="222"/>
      <c r="H111" s="345" t="str">
        <f>IFERROR(VLOOKUP(G111,MODULSCP!$D$2:$E$2353,2,FALSE),"")</f>
        <v/>
      </c>
      <c r="I111" s="345" t="str">
        <f>IFERROR(VLOOKUP(G111,MODULSCP!$D$2:$F$2353,3,FALSE),"")</f>
        <v/>
      </c>
      <c r="J111" s="335"/>
      <c r="K111" s="223"/>
      <c r="L111" s="109"/>
      <c r="M111" s="110"/>
      <c r="N111" s="111"/>
      <c r="O111" s="487" t="str">
        <f>IFERROR(VLOOKUP($C111,CP!$A$2:$J$583,10,FALSE),"")</f>
        <v/>
      </c>
      <c r="P111" s="481" t="str">
        <f>IF(OR(J111="",K111=""),I111,IF(J111="Sí",K111,I111))</f>
        <v/>
      </c>
      <c r="Q111" s="488" t="str">
        <f>IFERROR(IF(J111="Sí",K111*L111*O111,L111*O111*I111),"")</f>
        <v/>
      </c>
      <c r="R111" s="227"/>
      <c r="S111" s="244"/>
      <c r="T111" s="244"/>
      <c r="U111" s="244"/>
      <c r="V111" s="244"/>
      <c r="W111" s="438"/>
      <c r="X111" s="3"/>
      <c r="Y111" s="3"/>
      <c r="Z111" s="3"/>
      <c r="AA111" s="3"/>
      <c r="AB111" s="3"/>
      <c r="AC111" s="3"/>
      <c r="AD111" s="3"/>
      <c r="AE111" s="3"/>
    </row>
    <row r="112" spans="1:31" ht="16" customHeight="1" x14ac:dyDescent="0.35">
      <c r="A112" s="3"/>
      <c r="B112" s="541"/>
      <c r="C112" s="156"/>
      <c r="D112" s="224" t="str">
        <f>IFERROR(VLOOKUP($C112,'Llistat CP'!$A$2:$B$583,2,FALSE),"")</f>
        <v/>
      </c>
      <c r="E112" s="224" t="str">
        <f>IFERROR(VLOOKUP($C112,CP!$A$2:$J$583,3,FALSE),"")</f>
        <v/>
      </c>
      <c r="F112" s="225" t="str">
        <f>IFERROR(VLOOKUP($C112,CP!$A$2:$J$583,4,FALSE),"")</f>
        <v/>
      </c>
      <c r="G112" s="222"/>
      <c r="H112" s="345" t="str">
        <f>IFERROR(VLOOKUP(G112,MODULSCP!$D$2:$E$2353,2,FALSE),"")</f>
        <v/>
      </c>
      <c r="I112" s="345" t="str">
        <f>IFERROR(VLOOKUP(G112,MODULSCP!$D$2:$F$2353,3,FALSE),"")</f>
        <v/>
      </c>
      <c r="J112" s="335"/>
      <c r="K112" s="223"/>
      <c r="L112" s="109"/>
      <c r="M112" s="110"/>
      <c r="N112" s="112"/>
      <c r="O112" s="487" t="str">
        <f>IFERROR(VLOOKUP($C112,CP!$A$2:$J$583,10,FALSE),"")</f>
        <v/>
      </c>
      <c r="P112" s="481" t="str">
        <f t="shared" ref="P112:P120" si="8">IF(OR(J112="",K112=""),I112,IF(J112="Sí",K112,I112))</f>
        <v/>
      </c>
      <c r="Q112" s="488" t="str">
        <f>IFERROR(IF(J112="Sí",K112*L112*O112,L112*O112*I112),"")</f>
        <v/>
      </c>
      <c r="R112" s="227"/>
      <c r="S112" s="244"/>
      <c r="T112" s="244"/>
      <c r="U112" s="244"/>
      <c r="V112" s="244"/>
      <c r="W112" s="438"/>
      <c r="X112" s="3"/>
      <c r="Y112" s="3"/>
      <c r="Z112" s="3"/>
      <c r="AA112" s="3"/>
      <c r="AB112" s="3"/>
      <c r="AC112" s="3"/>
      <c r="AD112" s="3"/>
      <c r="AE112" s="3"/>
    </row>
    <row r="113" spans="1:31" ht="16" customHeight="1" x14ac:dyDescent="0.35">
      <c r="A113" s="3"/>
      <c r="B113" s="541"/>
      <c r="C113" s="156"/>
      <c r="D113" s="224" t="str">
        <f>IFERROR(VLOOKUP($C113,'Llistat CP'!$A$2:$B$583,2,FALSE),"")</f>
        <v/>
      </c>
      <c r="E113" s="224" t="str">
        <f>IFERROR(VLOOKUP($C113,CP!$A$2:$J$583,3,FALSE),"")</f>
        <v/>
      </c>
      <c r="F113" s="225" t="str">
        <f>IFERROR(VLOOKUP($C113,CP!$A$2:$J$583,4,FALSE),"")</f>
        <v/>
      </c>
      <c r="G113" s="222"/>
      <c r="H113" s="345" t="str">
        <f>IFERROR(VLOOKUP(G113,MODULSCP!$D$2:$E$2353,2,FALSE),"")</f>
        <v/>
      </c>
      <c r="I113" s="345" t="str">
        <f>IFERROR(VLOOKUP(G113,MODULSCP!$D$2:$F$2353,3,FALSE),"")</f>
        <v/>
      </c>
      <c r="J113" s="335"/>
      <c r="K113" s="223"/>
      <c r="L113" s="109"/>
      <c r="M113" s="110"/>
      <c r="N113" s="112"/>
      <c r="O113" s="487" t="str">
        <f>IFERROR(VLOOKUP($C113,CP!$A$2:$J$583,10,FALSE),"")</f>
        <v/>
      </c>
      <c r="P113" s="481" t="str">
        <f t="shared" si="8"/>
        <v/>
      </c>
      <c r="Q113" s="488" t="str">
        <f>IFERROR(IF(J113="Sí",K113*#REF!*O113,#REF!*O113*I113),"")</f>
        <v/>
      </c>
      <c r="R113" s="227"/>
      <c r="S113" s="244"/>
      <c r="T113" s="244"/>
      <c r="U113" s="244"/>
      <c r="V113" s="244"/>
      <c r="W113" s="438"/>
      <c r="X113" s="3"/>
      <c r="Y113" s="3"/>
      <c r="Z113" s="3"/>
      <c r="AA113" s="3"/>
      <c r="AB113" s="3"/>
      <c r="AC113" s="3"/>
      <c r="AD113" s="3"/>
      <c r="AE113" s="3"/>
    </row>
    <row r="114" spans="1:31" ht="16" customHeight="1" x14ac:dyDescent="0.35">
      <c r="A114" s="3"/>
      <c r="B114" s="541"/>
      <c r="C114" s="156"/>
      <c r="D114" s="224" t="str">
        <f>IFERROR(VLOOKUP($C114,'Llistat CP'!$A$2:$B$583,2,FALSE),"")</f>
        <v/>
      </c>
      <c r="E114" s="224" t="str">
        <f>IFERROR(VLOOKUP($C114,CP!$A$2:$J$583,3,FALSE),"")</f>
        <v/>
      </c>
      <c r="F114" s="225" t="str">
        <f>IFERROR(VLOOKUP($C114,CP!$A$2:$J$583,4,FALSE),"")</f>
        <v/>
      </c>
      <c r="G114" s="222"/>
      <c r="H114" s="345" t="str">
        <f>IFERROR(VLOOKUP(G114,MODULSCP!$D$2:$E$2353,2,FALSE),"")</f>
        <v/>
      </c>
      <c r="I114" s="345" t="str">
        <f>IFERROR(VLOOKUP(G114,MODULSCP!$D$2:$F$2353,3,FALSE),"")</f>
        <v/>
      </c>
      <c r="J114" s="335"/>
      <c r="K114" s="223"/>
      <c r="L114" s="109"/>
      <c r="M114" s="110"/>
      <c r="N114" s="112"/>
      <c r="O114" s="487" t="str">
        <f>IFERROR(VLOOKUP($C114,CP!$A$2:$J$583,10,FALSE),"")</f>
        <v/>
      </c>
      <c r="P114" s="481" t="str">
        <f t="shared" si="8"/>
        <v/>
      </c>
      <c r="Q114" s="488" t="str">
        <f>IFERROR(IF(J114="Sí",K114*L113*O114,L113*O114*I114),"")</f>
        <v/>
      </c>
      <c r="R114" s="227"/>
      <c r="S114" s="244"/>
      <c r="T114" s="244"/>
      <c r="U114" s="244"/>
      <c r="V114" s="244"/>
      <c r="W114" s="438"/>
      <c r="X114" s="3"/>
      <c r="Y114" s="3"/>
      <c r="Z114" s="3"/>
      <c r="AA114" s="3"/>
      <c r="AB114" s="3"/>
      <c r="AC114" s="3"/>
      <c r="AD114" s="3"/>
      <c r="AE114" s="3"/>
    </row>
    <row r="115" spans="1:31" ht="16" customHeight="1" x14ac:dyDescent="0.35">
      <c r="A115" s="3"/>
      <c r="B115" s="541"/>
      <c r="C115" s="156"/>
      <c r="D115" s="224" t="str">
        <f>IFERROR(VLOOKUP($C115,'Llistat CP'!$A$2:$B$583,2,FALSE),"")</f>
        <v/>
      </c>
      <c r="E115" s="224" t="str">
        <f>IFERROR(VLOOKUP($C115,CP!$A$2:$J$583,3,FALSE),"")</f>
        <v/>
      </c>
      <c r="F115" s="225" t="str">
        <f>IFERROR(VLOOKUP($C115,CP!$A$2:$J$583,4,FALSE),"")</f>
        <v/>
      </c>
      <c r="G115" s="222"/>
      <c r="H115" s="345" t="str">
        <f>IFERROR(VLOOKUP(G115,MODULSCP!$D$2:$E$2353,2,FALSE),"")</f>
        <v/>
      </c>
      <c r="I115" s="345" t="str">
        <f>IFERROR(VLOOKUP(G115,MODULSCP!$D$2:$F$2353,3,FALSE),"")</f>
        <v/>
      </c>
      <c r="J115" s="335"/>
      <c r="K115" s="223"/>
      <c r="L115" s="109"/>
      <c r="M115" s="110"/>
      <c r="N115" s="112"/>
      <c r="O115" s="487" t="str">
        <f>IFERROR(VLOOKUP($C115,CP!$A$2:$J$583,10,FALSE),"")</f>
        <v/>
      </c>
      <c r="P115" s="481" t="str">
        <f t="shared" si="8"/>
        <v/>
      </c>
      <c r="Q115" s="488" t="str">
        <f t="shared" ref="Q115:Q120" si="9">IFERROR(IF(J115="Sí",K115*L115*O115,L115*O115*I115),"")</f>
        <v/>
      </c>
      <c r="R115" s="227"/>
      <c r="S115" s="244"/>
      <c r="T115" s="244"/>
      <c r="U115" s="244"/>
      <c r="V115" s="244"/>
      <c r="W115" s="438"/>
      <c r="X115" s="3"/>
      <c r="Y115" s="3"/>
      <c r="Z115" s="3"/>
      <c r="AA115" s="3"/>
      <c r="AB115" s="3"/>
      <c r="AC115" s="3"/>
      <c r="AD115" s="3"/>
      <c r="AE115" s="3"/>
    </row>
    <row r="116" spans="1:31" ht="16" customHeight="1" x14ac:dyDescent="0.35">
      <c r="A116" s="3"/>
      <c r="B116" s="541"/>
      <c r="C116" s="156"/>
      <c r="D116" s="224" t="str">
        <f>IFERROR(VLOOKUP($C116,'Llistat CP'!$A$2:$B$583,2,FALSE),"")</f>
        <v/>
      </c>
      <c r="E116" s="224" t="str">
        <f>IFERROR(VLOOKUP($C116,CP!$A$2:$J$583,3,FALSE),"")</f>
        <v/>
      </c>
      <c r="F116" s="225" t="str">
        <f>IFERROR(VLOOKUP($C116,CP!$A$2:$J$583,4,FALSE),"")</f>
        <v/>
      </c>
      <c r="G116" s="222"/>
      <c r="H116" s="345" t="str">
        <f>IFERROR(VLOOKUP(G116,MODULSCP!$D$2:$E$2353,2,FALSE),"")</f>
        <v/>
      </c>
      <c r="I116" s="345" t="str">
        <f>IFERROR(VLOOKUP(G116,MODULSCP!$D$2:$F$2353,3,FALSE),"")</f>
        <v/>
      </c>
      <c r="J116" s="335"/>
      <c r="K116" s="223"/>
      <c r="L116" s="109"/>
      <c r="M116" s="110"/>
      <c r="N116" s="112"/>
      <c r="O116" s="487" t="str">
        <f>IFERROR(VLOOKUP($C116,CP!$A$2:$J$583,10,FALSE),"")</f>
        <v/>
      </c>
      <c r="P116" s="481" t="str">
        <f t="shared" si="8"/>
        <v/>
      </c>
      <c r="Q116" s="488" t="str">
        <f t="shared" si="9"/>
        <v/>
      </c>
      <c r="R116" s="227"/>
      <c r="S116" s="244"/>
      <c r="T116" s="244"/>
      <c r="U116" s="244"/>
      <c r="V116" s="244"/>
      <c r="W116" s="438"/>
      <c r="X116" s="3"/>
      <c r="Y116" s="3"/>
      <c r="Z116" s="3"/>
      <c r="AA116" s="3"/>
      <c r="AB116" s="3"/>
      <c r="AC116" s="3"/>
      <c r="AD116" s="3"/>
      <c r="AE116" s="3"/>
    </row>
    <row r="117" spans="1:31" ht="16" customHeight="1" x14ac:dyDescent="0.35">
      <c r="A117" s="3"/>
      <c r="B117" s="541"/>
      <c r="C117" s="156"/>
      <c r="D117" s="224" t="str">
        <f>IFERROR(VLOOKUP($C117,'Llistat CP'!$A$2:$B$583,2,FALSE),"")</f>
        <v/>
      </c>
      <c r="E117" s="224" t="str">
        <f>IFERROR(VLOOKUP($C117,CP!$A$2:$J$583,3,FALSE),"")</f>
        <v/>
      </c>
      <c r="F117" s="225" t="str">
        <f>IFERROR(VLOOKUP($C117,CP!$A$2:$J$583,4,FALSE),"")</f>
        <v/>
      </c>
      <c r="G117" s="222"/>
      <c r="H117" s="345" t="str">
        <f>IFERROR(VLOOKUP(G117,MODULSCP!$D$2:$E$2353,2,FALSE),"")</f>
        <v/>
      </c>
      <c r="I117" s="345" t="str">
        <f>IFERROR(VLOOKUP(G117,MODULSCP!$D$2:$F$2353,3,FALSE),"")</f>
        <v/>
      </c>
      <c r="J117" s="335"/>
      <c r="K117" s="223"/>
      <c r="L117" s="109"/>
      <c r="M117" s="110"/>
      <c r="N117" s="112"/>
      <c r="O117" s="487" t="str">
        <f>IFERROR(VLOOKUP($C117,CP!$A$2:$J$583,10,FALSE),"")</f>
        <v/>
      </c>
      <c r="P117" s="481" t="str">
        <f t="shared" si="8"/>
        <v/>
      </c>
      <c r="Q117" s="488" t="str">
        <f t="shared" si="9"/>
        <v/>
      </c>
      <c r="R117" s="227"/>
      <c r="S117" s="244"/>
      <c r="T117" s="244"/>
      <c r="U117" s="244"/>
      <c r="V117" s="244"/>
      <c r="W117" s="438"/>
      <c r="X117" s="3"/>
      <c r="Y117" s="3"/>
      <c r="Z117" s="3"/>
      <c r="AA117" s="3"/>
      <c r="AB117" s="3"/>
      <c r="AC117" s="3"/>
      <c r="AD117" s="3"/>
      <c r="AE117" s="3"/>
    </row>
    <row r="118" spans="1:31" ht="16" customHeight="1" x14ac:dyDescent="0.35">
      <c r="A118" s="3"/>
      <c r="B118" s="541"/>
      <c r="C118" s="156"/>
      <c r="D118" s="224" t="str">
        <f>IFERROR(VLOOKUP($C118,'Llistat CP'!$A$2:$B$583,2,FALSE),"")</f>
        <v/>
      </c>
      <c r="E118" s="224" t="str">
        <f>IFERROR(VLOOKUP($C118,CP!$A$2:$J$583,3,FALSE),"")</f>
        <v/>
      </c>
      <c r="F118" s="225" t="str">
        <f>IFERROR(VLOOKUP($C118,CP!$A$2:$J$583,4,FALSE),"")</f>
        <v/>
      </c>
      <c r="G118" s="222"/>
      <c r="H118" s="345" t="str">
        <f>IFERROR(VLOOKUP(G118,MODULSCP!$D$2:$E$2353,2,FALSE),"")</f>
        <v/>
      </c>
      <c r="I118" s="345" t="str">
        <f>IFERROR(VLOOKUP(G118,MODULSCP!$D$2:$F$2353,3,FALSE),"")</f>
        <v/>
      </c>
      <c r="J118" s="335"/>
      <c r="K118" s="223"/>
      <c r="L118" s="109"/>
      <c r="M118" s="110"/>
      <c r="N118" s="112"/>
      <c r="O118" s="487" t="str">
        <f>IFERROR(VLOOKUP($C118,CP!$A$2:$J$583,10,FALSE),"")</f>
        <v/>
      </c>
      <c r="P118" s="481" t="str">
        <f t="shared" si="8"/>
        <v/>
      </c>
      <c r="Q118" s="488" t="str">
        <f t="shared" si="9"/>
        <v/>
      </c>
      <c r="R118" s="227"/>
      <c r="S118" s="244"/>
      <c r="T118" s="244"/>
      <c r="U118" s="244"/>
      <c r="V118" s="244"/>
      <c r="W118" s="438"/>
      <c r="X118" s="3"/>
      <c r="Y118" s="3"/>
      <c r="Z118" s="3"/>
      <c r="AA118" s="3"/>
      <c r="AB118" s="3"/>
      <c r="AC118" s="3"/>
      <c r="AD118" s="3"/>
      <c r="AE118" s="3"/>
    </row>
    <row r="119" spans="1:31" ht="16" customHeight="1" x14ac:dyDescent="0.35">
      <c r="A119" s="3"/>
      <c r="B119" s="541"/>
      <c r="C119" s="156"/>
      <c r="D119" s="224" t="str">
        <f>IFERROR(VLOOKUP($C119,'Llistat CP'!$A$2:$B$583,2,FALSE),"")</f>
        <v/>
      </c>
      <c r="E119" s="224" t="str">
        <f>IFERROR(VLOOKUP($C119,CP!$A$2:$J$583,3,FALSE),"")</f>
        <v/>
      </c>
      <c r="F119" s="225" t="str">
        <f>IFERROR(VLOOKUP($C119,CP!$A$2:$J$583,4,FALSE),"")</f>
        <v/>
      </c>
      <c r="G119" s="222"/>
      <c r="H119" s="345" t="str">
        <f>IFERROR(VLOOKUP(G119,MODULSCP!$D$2:$E$2353,2,FALSE),"")</f>
        <v/>
      </c>
      <c r="I119" s="345" t="str">
        <f>IFERROR(VLOOKUP(G119,MODULSCP!$D$2:$F$2353,3,FALSE),"")</f>
        <v/>
      </c>
      <c r="J119" s="335"/>
      <c r="K119" s="223"/>
      <c r="L119" s="109"/>
      <c r="M119" s="110"/>
      <c r="N119" s="112"/>
      <c r="O119" s="487" t="str">
        <f>IFERROR(VLOOKUP($C119,CP!$A$2:$J$583,10,FALSE),"")</f>
        <v/>
      </c>
      <c r="P119" s="481" t="str">
        <f t="shared" si="8"/>
        <v/>
      </c>
      <c r="Q119" s="488" t="str">
        <f t="shared" si="9"/>
        <v/>
      </c>
      <c r="R119" s="227"/>
      <c r="S119" s="244"/>
      <c r="T119" s="244"/>
      <c r="U119" s="244"/>
      <c r="V119" s="244"/>
      <c r="W119" s="438"/>
      <c r="X119" s="3"/>
      <c r="Y119" s="3"/>
      <c r="Z119" s="3"/>
      <c r="AA119" s="3"/>
      <c r="AB119" s="3"/>
      <c r="AC119" s="3"/>
      <c r="AD119" s="3"/>
      <c r="AE119" s="3"/>
    </row>
    <row r="120" spans="1:31" ht="16" customHeight="1" thickBot="1" x14ac:dyDescent="0.4">
      <c r="A120" s="3"/>
      <c r="B120" s="541"/>
      <c r="C120" s="156"/>
      <c r="D120" s="224" t="str">
        <f>IFERROR(VLOOKUP($C120,'Llistat CP'!$A$2:$B$583,2,FALSE),"")</f>
        <v/>
      </c>
      <c r="E120" s="224" t="str">
        <f>IFERROR(VLOOKUP($C120,CP!$A$2:$J$583,3,FALSE),"")</f>
        <v/>
      </c>
      <c r="F120" s="225" t="str">
        <f>IFERROR(VLOOKUP($C120,CP!$A$2:$J$583,4,FALSE),"")</f>
        <v/>
      </c>
      <c r="G120" s="222"/>
      <c r="H120" s="345" t="str">
        <f>IFERROR(VLOOKUP(G120,MODULSCP!$D$2:$E$2353,2,FALSE),"")</f>
        <v/>
      </c>
      <c r="I120" s="345" t="str">
        <f>IFERROR(VLOOKUP(G120,MODULSCP!$D$2:$F$2353,3,FALSE),"")</f>
        <v/>
      </c>
      <c r="J120" s="335"/>
      <c r="K120" s="223"/>
      <c r="L120" s="109"/>
      <c r="M120" s="110"/>
      <c r="N120" s="112"/>
      <c r="O120" s="487" t="str">
        <f>IFERROR(VLOOKUP($C120,CP!$A$2:$J$583,10,FALSE),"")</f>
        <v/>
      </c>
      <c r="P120" s="481" t="str">
        <f t="shared" si="8"/>
        <v/>
      </c>
      <c r="Q120" s="489" t="str">
        <f t="shared" si="9"/>
        <v/>
      </c>
      <c r="R120" s="227"/>
      <c r="S120" s="244"/>
      <c r="T120" s="244"/>
      <c r="U120" s="244"/>
      <c r="V120" s="244"/>
      <c r="W120" s="438"/>
      <c r="X120" s="3"/>
      <c r="Y120" s="3"/>
      <c r="Z120" s="3"/>
      <c r="AA120" s="3"/>
      <c r="AB120" s="3"/>
      <c r="AC120" s="3"/>
      <c r="AD120" s="3"/>
      <c r="AE120" s="3"/>
    </row>
    <row r="121" spans="1:31" ht="15" thickBot="1" x14ac:dyDescent="0.4">
      <c r="A121" s="3"/>
      <c r="B121" s="541"/>
      <c r="C121" s="305"/>
      <c r="D121" s="358"/>
      <c r="E121" s="358"/>
      <c r="F121" s="358"/>
      <c r="G121" s="306"/>
      <c r="H121" s="357"/>
      <c r="I121" s="347">
        <f>SUM(I111:I120)</f>
        <v>0</v>
      </c>
      <c r="J121" s="307"/>
      <c r="K121" s="356">
        <f>SUM(K111:K120)</f>
        <v>0</v>
      </c>
      <c r="L121" s="308"/>
      <c r="M121" s="309"/>
      <c r="N121" s="107"/>
      <c r="O121" s="350" t="s">
        <v>31</v>
      </c>
      <c r="P121" s="480">
        <f>SUM(P111:P120)</f>
        <v>0</v>
      </c>
      <c r="Q121" s="490">
        <f>SUM(Q111:Q120)</f>
        <v>0</v>
      </c>
      <c r="R121" s="227"/>
      <c r="S121" s="244"/>
      <c r="T121" s="244"/>
      <c r="U121" s="244"/>
      <c r="V121" s="244"/>
      <c r="W121" s="438"/>
      <c r="X121" s="3"/>
      <c r="Y121" s="3"/>
      <c r="Z121" s="3"/>
      <c r="AA121" s="3"/>
      <c r="AB121" s="3"/>
      <c r="AC121" s="3"/>
      <c r="AD121" s="3"/>
      <c r="AE121" s="3"/>
    </row>
    <row r="122" spans="1:31" ht="15" thickBot="1" x14ac:dyDescent="0.4">
      <c r="A122" s="3"/>
      <c r="B122" s="541"/>
      <c r="C122" s="159"/>
      <c r="D122" s="359"/>
      <c r="E122" s="359"/>
      <c r="F122" s="359"/>
      <c r="G122" s="160"/>
      <c r="H122" s="161"/>
      <c r="I122" s="162"/>
      <c r="J122" s="132"/>
      <c r="K122" s="132"/>
      <c r="L122" s="162"/>
      <c r="M122" s="161"/>
      <c r="N122" s="161"/>
      <c r="O122" s="355"/>
      <c r="P122" s="491"/>
      <c r="Q122" s="497"/>
      <c r="R122" s="227"/>
      <c r="S122" s="244"/>
      <c r="T122" s="244"/>
      <c r="U122" s="244"/>
      <c r="V122" s="244"/>
      <c r="W122" s="438"/>
      <c r="X122" s="3"/>
      <c r="Y122" s="3"/>
      <c r="Z122" s="3"/>
      <c r="AA122" s="3"/>
      <c r="AB122" s="3"/>
      <c r="AC122" s="3"/>
      <c r="AD122" s="3"/>
      <c r="AE122" s="3"/>
    </row>
    <row r="123" spans="1:31" ht="15" thickBot="1" x14ac:dyDescent="0.4">
      <c r="A123" s="3"/>
      <c r="B123" s="12"/>
      <c r="C123" s="45"/>
      <c r="D123" s="66"/>
      <c r="E123" s="67"/>
      <c r="F123" s="75"/>
      <c r="G123" s="103"/>
      <c r="H123" s="70"/>
      <c r="I123" s="45"/>
      <c r="J123" s="45"/>
      <c r="K123" s="45"/>
      <c r="L123" s="45"/>
      <c r="M123" s="45"/>
      <c r="N123" s="69"/>
      <c r="O123" s="66"/>
      <c r="P123" s="68"/>
      <c r="Q123" s="435"/>
      <c r="R123" s="435"/>
      <c r="S123" s="244"/>
      <c r="T123" s="244"/>
      <c r="U123" s="244"/>
      <c r="V123" s="244"/>
      <c r="W123" s="438"/>
      <c r="X123" s="3"/>
      <c r="Y123" s="3"/>
      <c r="Z123" s="3"/>
      <c r="AA123" s="3"/>
      <c r="AB123" s="3"/>
      <c r="AC123" s="3"/>
      <c r="AD123" s="3"/>
      <c r="AE123" s="3"/>
    </row>
    <row r="124" spans="1:31" ht="24" customHeight="1" x14ac:dyDescent="0.35">
      <c r="A124" s="3"/>
      <c r="B124" s="12"/>
      <c r="C124" s="163" t="s">
        <v>1378</v>
      </c>
      <c r="D124" s="164"/>
      <c r="E124" s="164"/>
      <c r="F124" s="164"/>
      <c r="G124" s="164"/>
      <c r="H124" s="164"/>
      <c r="I124" s="164"/>
      <c r="J124" s="164"/>
      <c r="K124" s="164"/>
      <c r="L124" s="164"/>
      <c r="M124" s="361"/>
      <c r="N124" s="362"/>
      <c r="O124" s="343"/>
      <c r="P124" s="532"/>
      <c r="Q124" s="343"/>
      <c r="R124" s="343"/>
      <c r="S124" s="244"/>
      <c r="T124" s="244"/>
      <c r="U124" s="244"/>
      <c r="V124" s="244"/>
      <c r="W124" s="438"/>
      <c r="X124" s="3"/>
      <c r="Y124" s="3"/>
      <c r="Z124" s="3"/>
      <c r="AA124" s="3"/>
      <c r="AB124" s="3"/>
      <c r="AC124" s="3"/>
      <c r="AD124" s="3"/>
      <c r="AE124" s="3"/>
    </row>
    <row r="125" spans="1:31" ht="16" customHeight="1" x14ac:dyDescent="0.35">
      <c r="A125" s="3"/>
      <c r="B125" s="12"/>
      <c r="C125" s="166"/>
      <c r="D125" s="343"/>
      <c r="E125" s="343"/>
      <c r="F125" s="343"/>
      <c r="G125" s="343"/>
      <c r="H125" s="147"/>
      <c r="I125" s="147"/>
      <c r="J125" s="147"/>
      <c r="K125" s="343"/>
      <c r="L125" s="147"/>
      <c r="M125" s="343"/>
      <c r="N125" s="363"/>
      <c r="O125" s="343"/>
      <c r="P125" s="532"/>
      <c r="Q125" s="343"/>
      <c r="R125" s="343"/>
      <c r="S125" s="244"/>
      <c r="T125" s="244"/>
      <c r="U125" s="244"/>
      <c r="V125" s="244"/>
      <c r="W125" s="438"/>
      <c r="X125" s="3"/>
      <c r="Y125" s="3"/>
      <c r="Z125" s="3"/>
      <c r="AA125" s="3"/>
      <c r="AB125" s="3"/>
      <c r="AC125" s="3"/>
      <c r="AD125" s="3"/>
      <c r="AE125" s="3"/>
    </row>
    <row r="126" spans="1:31" ht="24" customHeight="1" x14ac:dyDescent="0.35">
      <c r="A126" s="3"/>
      <c r="B126" s="12"/>
      <c r="C126" s="128" t="s">
        <v>5202</v>
      </c>
      <c r="D126" s="252" t="s">
        <v>37</v>
      </c>
      <c r="E126" s="252" t="s">
        <v>191</v>
      </c>
      <c r="F126" s="252" t="s">
        <v>39</v>
      </c>
      <c r="G126" s="252" t="s">
        <v>44</v>
      </c>
      <c r="H126" s="40" t="s">
        <v>40</v>
      </c>
      <c r="I126" s="104" t="s">
        <v>187</v>
      </c>
      <c r="J126" s="88" t="s">
        <v>188</v>
      </c>
      <c r="K126" s="252" t="s">
        <v>41</v>
      </c>
      <c r="L126" s="40" t="s">
        <v>12124</v>
      </c>
      <c r="M126" s="252" t="s">
        <v>42</v>
      </c>
      <c r="N126" s="354" t="s">
        <v>43</v>
      </c>
      <c r="O126" s="434"/>
      <c r="P126" s="532"/>
      <c r="Q126" s="435"/>
      <c r="R126" s="435"/>
      <c r="S126" s="244"/>
      <c r="T126" s="244"/>
      <c r="U126" s="244"/>
      <c r="V126" s="244"/>
      <c r="W126" s="438"/>
      <c r="X126" s="3"/>
      <c r="Y126" s="3"/>
      <c r="Z126" s="3"/>
      <c r="AA126" s="3"/>
      <c r="AB126" s="3"/>
      <c r="AC126" s="3"/>
      <c r="AD126" s="3"/>
      <c r="AE126" s="3"/>
    </row>
    <row r="127" spans="1:31" x14ac:dyDescent="0.35">
      <c r="A127" s="3"/>
      <c r="B127" s="12"/>
      <c r="C127" s="156"/>
      <c r="D127" s="224" t="str">
        <f>IFERROR(VLOOKUP($C127,'Formació no CP + FCO + CTR'!$A$2:$G$3553,2,FALSE),"")</f>
        <v/>
      </c>
      <c r="E127" s="224" t="str">
        <f>IFERROR(VLOOKUP($C127,'Formació no CP + FCO + CTR'!$A$2:$G$3553,3,FALSE),"")</f>
        <v/>
      </c>
      <c r="F127" s="225" t="str">
        <f>IFERROR(VLOOKUP($C127,'Formació no CP + FCO + CTR'!$A$2:$G$3553,4,FALSE),"")</f>
        <v/>
      </c>
      <c r="G127" s="225" t="str">
        <f>IFERROR(VLOOKUP($C127,'Formació no CP + FCO + CTR'!$A$2:$G$3553,5,FALSE),"")</f>
        <v/>
      </c>
      <c r="H127" s="334"/>
      <c r="I127" s="334"/>
      <c r="J127" s="109"/>
      <c r="K127" s="225" t="str">
        <f>IFERROR(VLOOKUP($C127,'Formació no CP + FCO + CTR'!$A$2:$G$3553,6,FALSE),"")</f>
        <v/>
      </c>
      <c r="L127" s="111"/>
      <c r="M127" s="233" t="str">
        <f>IFERROR(VLOOKUP($C127,'Formació no CP + FCO + CTR'!$A$2:$G$3553,7,FALSE),"")</f>
        <v/>
      </c>
      <c r="N127" s="364" t="str">
        <f>IFERROR(IF(L127="Sí",G127*M127*J127,K127*J127*G127),"")</f>
        <v/>
      </c>
      <c r="O127" s="434"/>
      <c r="P127" s="532"/>
      <c r="Q127" s="435"/>
      <c r="R127" s="435"/>
      <c r="S127" s="244"/>
      <c r="T127" s="244"/>
      <c r="U127" s="244"/>
      <c r="V127" s="244"/>
      <c r="W127" s="438"/>
      <c r="X127" s="3"/>
      <c r="Y127" s="3"/>
      <c r="Z127" s="3"/>
      <c r="AA127" s="3"/>
      <c r="AB127" s="3"/>
      <c r="AC127" s="3"/>
      <c r="AD127" s="3"/>
      <c r="AE127" s="3"/>
    </row>
    <row r="128" spans="1:31" x14ac:dyDescent="0.35">
      <c r="A128" s="3"/>
      <c r="B128" s="12"/>
      <c r="C128" s="156"/>
      <c r="D128" s="224" t="str">
        <f>IFERROR(VLOOKUP($C128,'Formació no CP + FCO + CTR'!$A$2:$G$3553,2,FALSE),"")</f>
        <v/>
      </c>
      <c r="E128" s="224" t="str">
        <f>IFERROR(VLOOKUP($C128,'Formació no CP + FCO + CTR'!$A$2:$G$3553,3,FALSE),"")</f>
        <v/>
      </c>
      <c r="F128" s="225" t="str">
        <f>IFERROR(VLOOKUP($C128,'Formació no CP + FCO + CTR'!$A$2:$G$3553,4,FALSE),"")</f>
        <v/>
      </c>
      <c r="G128" s="225" t="str">
        <f>IFERROR(VLOOKUP($C128,'Formació no CP + FCO + CTR'!$A$2:$G$3553,5,FALSE),"")</f>
        <v/>
      </c>
      <c r="H128" s="334"/>
      <c r="I128" s="334"/>
      <c r="J128" s="109"/>
      <c r="K128" s="225" t="str">
        <f>IFERROR(VLOOKUP($C128,'Formació no CP + FCO + CTR'!$A$2:$G$3553,6,FALSE),"")</f>
        <v/>
      </c>
      <c r="L128" s="112"/>
      <c r="M128" s="233" t="str">
        <f>IFERROR(VLOOKUP($C128,'Formació no CP + FCO + CTR'!$A$2:$G$3553,7,FALSE),"")</f>
        <v/>
      </c>
      <c r="N128" s="364" t="str">
        <f t="shared" ref="N128:N136" si="10">IFERROR(IF(L128="Sí",G128*M128*J128,K128*J128*G128),"")</f>
        <v/>
      </c>
      <c r="O128" s="434"/>
      <c r="P128" s="532"/>
      <c r="Q128" s="435"/>
      <c r="R128" s="435"/>
      <c r="S128" s="244"/>
      <c r="T128" s="244"/>
      <c r="U128" s="244"/>
      <c r="V128" s="244"/>
      <c r="W128" s="438"/>
      <c r="X128" s="3"/>
      <c r="Y128" s="3"/>
      <c r="Z128" s="3"/>
      <c r="AA128" s="3"/>
      <c r="AB128" s="3"/>
      <c r="AC128" s="3"/>
      <c r="AD128" s="3"/>
      <c r="AE128" s="3"/>
    </row>
    <row r="129" spans="1:31" x14ac:dyDescent="0.35">
      <c r="A129" s="3"/>
      <c r="B129" s="12"/>
      <c r="C129" s="156"/>
      <c r="D129" s="224" t="str">
        <f>IFERROR(VLOOKUP($C129,'Formació no CP + FCO + CTR'!$A$2:$G$3553,2,FALSE),"")</f>
        <v/>
      </c>
      <c r="E129" s="224" t="str">
        <f>IFERROR(VLOOKUP($C129,'Formació no CP + FCO + CTR'!$A$2:$G$3553,3,FALSE),"")</f>
        <v/>
      </c>
      <c r="F129" s="225" t="str">
        <f>IFERROR(VLOOKUP($C129,'Formació no CP + FCO + CTR'!$A$2:$G$3553,4,FALSE),"")</f>
        <v/>
      </c>
      <c r="G129" s="225" t="str">
        <f>IFERROR(VLOOKUP($C129,'Formació no CP + FCO + CTR'!$A$2:$G$3553,5,FALSE),"")</f>
        <v/>
      </c>
      <c r="H129" s="334"/>
      <c r="I129" s="334"/>
      <c r="J129" s="109"/>
      <c r="K129" s="225" t="str">
        <f>IFERROR(VLOOKUP($C129,'Formació no CP + FCO + CTR'!$A$2:$G$3553,6,FALSE),"")</f>
        <v/>
      </c>
      <c r="L129" s="112"/>
      <c r="M129" s="233" t="str">
        <f>IFERROR(VLOOKUP($C129,'Formació no CP + FCO + CTR'!$A$2:$G$3553,7,FALSE),"")</f>
        <v/>
      </c>
      <c r="N129" s="364" t="str">
        <f t="shared" si="10"/>
        <v/>
      </c>
      <c r="O129" s="436"/>
      <c r="P129" s="532"/>
      <c r="Q129" s="436"/>
      <c r="R129" s="436"/>
      <c r="S129" s="244"/>
      <c r="T129" s="244"/>
      <c r="U129" s="244"/>
      <c r="V129" s="244"/>
      <c r="W129" s="438"/>
      <c r="X129" s="3"/>
      <c r="Y129" s="3"/>
      <c r="Z129" s="3"/>
      <c r="AA129" s="3"/>
      <c r="AB129" s="3"/>
      <c r="AC129" s="3"/>
      <c r="AD129" s="3"/>
      <c r="AE129" s="3"/>
    </row>
    <row r="130" spans="1:31" x14ac:dyDescent="0.35">
      <c r="A130" s="3"/>
      <c r="B130" s="12"/>
      <c r="C130" s="156"/>
      <c r="D130" s="224" t="str">
        <f>IFERROR(VLOOKUP($C130,'Formació no CP + FCO + CTR'!$A$2:$G$3553,2,FALSE),"")</f>
        <v/>
      </c>
      <c r="E130" s="224" t="str">
        <f>IFERROR(VLOOKUP($C130,'Formació no CP + FCO + CTR'!$A$2:$G$3553,3,FALSE),"")</f>
        <v/>
      </c>
      <c r="F130" s="225" t="str">
        <f>IFERROR(VLOOKUP($C130,'Formació no CP + FCO + CTR'!$A$2:$G$3553,4,FALSE),"")</f>
        <v/>
      </c>
      <c r="G130" s="225" t="str">
        <f>IFERROR(VLOOKUP($C130,'Formació no CP + FCO + CTR'!$A$2:$G$3553,5,FALSE),"")</f>
        <v/>
      </c>
      <c r="H130" s="334"/>
      <c r="I130" s="334"/>
      <c r="J130" s="109"/>
      <c r="K130" s="225" t="str">
        <f>IFERROR(VLOOKUP($C130,'Formació no CP + FCO + CTR'!$A$2:$G$3553,6,FALSE),"")</f>
        <v/>
      </c>
      <c r="L130" s="112"/>
      <c r="M130" s="233" t="str">
        <f>IFERROR(VLOOKUP($C130,'Formació no CP + FCO + CTR'!$A$2:$G$3553,7,FALSE),"")</f>
        <v/>
      </c>
      <c r="N130" s="364" t="str">
        <f t="shared" si="10"/>
        <v/>
      </c>
      <c r="O130" s="343"/>
      <c r="P130" s="532"/>
      <c r="Q130" s="343"/>
      <c r="R130" s="343"/>
      <c r="S130" s="244"/>
      <c r="T130" s="244"/>
      <c r="U130" s="244"/>
      <c r="V130" s="244"/>
      <c r="W130" s="438"/>
      <c r="X130" s="3"/>
      <c r="Y130" s="3"/>
      <c r="Z130" s="3"/>
      <c r="AA130" s="3"/>
      <c r="AB130" s="3"/>
      <c r="AC130" s="3"/>
      <c r="AD130" s="3"/>
      <c r="AE130" s="3"/>
    </row>
    <row r="131" spans="1:31" x14ac:dyDescent="0.35">
      <c r="A131" s="3"/>
      <c r="B131" s="12"/>
      <c r="C131" s="156"/>
      <c r="D131" s="224" t="str">
        <f>IFERROR(VLOOKUP($C131,'Formació no CP + FCO + CTR'!$A$2:$G$3553,2,FALSE),"")</f>
        <v/>
      </c>
      <c r="E131" s="224" t="str">
        <f>IFERROR(VLOOKUP($C131,'Formació no CP + FCO + CTR'!$A$2:$G$3553,3,FALSE),"")</f>
        <v/>
      </c>
      <c r="F131" s="225" t="str">
        <f>IFERROR(VLOOKUP($C131,'Formació no CP + FCO + CTR'!$A$2:$G$3553,4,FALSE),"")</f>
        <v/>
      </c>
      <c r="G131" s="225" t="str">
        <f>IFERROR(VLOOKUP($C131,'Formació no CP + FCO + CTR'!$A$2:$G$3553,5,FALSE),"")</f>
        <v/>
      </c>
      <c r="H131" s="334"/>
      <c r="I131" s="334"/>
      <c r="J131" s="109"/>
      <c r="K131" s="225" t="str">
        <f>IFERROR(VLOOKUP($C131,'Formació no CP + FCO + CTR'!$A$2:$G$3553,6,FALSE),"")</f>
        <v/>
      </c>
      <c r="L131" s="112"/>
      <c r="M131" s="233" t="str">
        <f>IFERROR(VLOOKUP($C131,'Formació no CP + FCO + CTR'!$A$2:$G$3553,7,FALSE),"")</f>
        <v/>
      </c>
      <c r="N131" s="364" t="str">
        <f t="shared" si="10"/>
        <v/>
      </c>
      <c r="O131" s="437"/>
      <c r="P131" s="532"/>
      <c r="Q131" s="437"/>
      <c r="R131" s="437"/>
      <c r="S131" s="244"/>
      <c r="T131" s="244"/>
      <c r="U131" s="244"/>
      <c r="V131" s="244"/>
      <c r="W131" s="438"/>
      <c r="X131" s="3"/>
      <c r="Y131" s="3"/>
      <c r="Z131" s="3"/>
      <c r="AA131" s="3"/>
      <c r="AB131" s="3"/>
      <c r="AC131" s="3"/>
      <c r="AD131" s="3"/>
      <c r="AE131" s="3"/>
    </row>
    <row r="132" spans="1:31" x14ac:dyDescent="0.35">
      <c r="A132" s="3"/>
      <c r="B132" s="12"/>
      <c r="C132" s="156"/>
      <c r="D132" s="224" t="str">
        <f>IFERROR(VLOOKUP($C132,'Formació no CP + FCO + CTR'!$A$2:$G$3553,2,FALSE),"")</f>
        <v/>
      </c>
      <c r="E132" s="224" t="str">
        <f>IFERROR(VLOOKUP($C132,'Formació no CP + FCO + CTR'!$A$2:$G$3553,3,FALSE),"")</f>
        <v/>
      </c>
      <c r="F132" s="225" t="str">
        <f>IFERROR(VLOOKUP($C132,'Formació no CP + FCO + CTR'!$A$2:$G$3553,4,FALSE),"")</f>
        <v/>
      </c>
      <c r="G132" s="225" t="str">
        <f>IFERROR(VLOOKUP($C132,'Formació no CP + FCO + CTR'!$A$2:$G$3553,5,FALSE),"")</f>
        <v/>
      </c>
      <c r="H132" s="334"/>
      <c r="I132" s="334"/>
      <c r="J132" s="109"/>
      <c r="K132" s="225" t="str">
        <f>IFERROR(VLOOKUP($C132,'Formació no CP + FCO + CTR'!$A$2:$G$3553,6,FALSE),"")</f>
        <v/>
      </c>
      <c r="L132" s="112"/>
      <c r="M132" s="233" t="str">
        <f>IFERROR(VLOOKUP($C132,'Formació no CP + FCO + CTR'!$A$2:$G$3553,7,FALSE),"")</f>
        <v/>
      </c>
      <c r="N132" s="364" t="str">
        <f t="shared" si="10"/>
        <v/>
      </c>
      <c r="O132" s="244"/>
      <c r="P132" s="532"/>
      <c r="Q132" s="244"/>
      <c r="R132" s="244"/>
      <c r="S132" s="244"/>
      <c r="T132" s="244"/>
      <c r="U132" s="244"/>
      <c r="V132" s="244"/>
      <c r="W132" s="438"/>
      <c r="X132" s="3"/>
      <c r="Y132" s="3"/>
      <c r="Z132" s="3"/>
      <c r="AA132" s="3"/>
      <c r="AB132" s="3"/>
      <c r="AC132" s="3"/>
      <c r="AD132" s="3"/>
      <c r="AE132" s="3"/>
    </row>
    <row r="133" spans="1:31" x14ac:dyDescent="0.35">
      <c r="A133" s="3"/>
      <c r="B133" s="12"/>
      <c r="C133" s="156"/>
      <c r="D133" s="224" t="str">
        <f>IFERROR(VLOOKUP($C133,'Formació no CP + FCO + CTR'!$A$2:$G$3553,2,FALSE),"")</f>
        <v/>
      </c>
      <c r="E133" s="224" t="str">
        <f>IFERROR(VLOOKUP($C133,'Formació no CP + FCO + CTR'!$A$2:$G$3553,3,FALSE),"")</f>
        <v/>
      </c>
      <c r="F133" s="225" t="str">
        <f>IFERROR(VLOOKUP($C133,'Formació no CP + FCO + CTR'!$A$2:$G$3553,4,FALSE),"")</f>
        <v/>
      </c>
      <c r="G133" s="225" t="str">
        <f>IFERROR(VLOOKUP($C133,'Formació no CP + FCO + CTR'!$A$2:$G$3553,5,FALSE),"")</f>
        <v/>
      </c>
      <c r="H133" s="334"/>
      <c r="I133" s="334"/>
      <c r="J133" s="109"/>
      <c r="K133" s="225" t="str">
        <f>IFERROR(VLOOKUP($C133,'Formació no CP + FCO + CTR'!$A$2:$G$3553,6,FALSE),"")</f>
        <v/>
      </c>
      <c r="L133" s="112"/>
      <c r="M133" s="233" t="str">
        <f>IFERROR(VLOOKUP($C133,'Formació no CP + FCO + CTR'!$A$2:$G$3553,7,FALSE),"")</f>
        <v/>
      </c>
      <c r="N133" s="364" t="str">
        <f t="shared" si="10"/>
        <v/>
      </c>
      <c r="O133" s="244"/>
      <c r="P133" s="532"/>
      <c r="Q133" s="244"/>
      <c r="R133" s="244"/>
      <c r="S133" s="244"/>
      <c r="T133" s="244"/>
      <c r="U133" s="244"/>
      <c r="V133" s="244"/>
      <c r="W133" s="438"/>
      <c r="X133" s="3"/>
      <c r="Y133" s="3"/>
      <c r="Z133" s="3"/>
      <c r="AA133" s="3"/>
      <c r="AB133" s="3"/>
      <c r="AC133" s="3"/>
      <c r="AD133" s="3"/>
      <c r="AE133" s="3"/>
    </row>
    <row r="134" spans="1:31" x14ac:dyDescent="0.35">
      <c r="B134" s="12"/>
      <c r="C134" s="156"/>
      <c r="D134" s="224" t="str">
        <f>IFERROR(VLOOKUP($C134,'Formació no CP + FCO + CTR'!$A$2:$G$3553,2,FALSE),"")</f>
        <v/>
      </c>
      <c r="E134" s="224" t="str">
        <f>IFERROR(VLOOKUP($C134,'Formació no CP + FCO + CTR'!$A$2:$G$3553,3,FALSE),"")</f>
        <v/>
      </c>
      <c r="F134" s="225" t="str">
        <f>IFERROR(VLOOKUP($C134,'Formació no CP + FCO + CTR'!$A$2:$G$3553,4,FALSE),"")</f>
        <v/>
      </c>
      <c r="G134" s="225" t="str">
        <f>IFERROR(VLOOKUP($C134,'Formació no CP + FCO + CTR'!$A$2:$G$3553,5,FALSE),"")</f>
        <v/>
      </c>
      <c r="H134" s="334"/>
      <c r="I134" s="334"/>
      <c r="J134" s="109"/>
      <c r="K134" s="225" t="str">
        <f>IFERROR(VLOOKUP($C134,'Formació no CP + FCO + CTR'!$A$2:$G$3553,6,FALSE),"")</f>
        <v/>
      </c>
      <c r="L134" s="112"/>
      <c r="M134" s="233" t="str">
        <f>IFERROR(VLOOKUP($C134,'Formació no CP + FCO + CTR'!$A$2:$G$3553,7,FALSE),"")</f>
        <v/>
      </c>
      <c r="N134" s="364" t="str">
        <f t="shared" si="10"/>
        <v/>
      </c>
      <c r="O134" s="244"/>
      <c r="P134" s="543"/>
      <c r="Q134" s="290"/>
      <c r="R134" s="290"/>
      <c r="S134" s="244"/>
      <c r="T134" s="244"/>
      <c r="U134" s="244"/>
      <c r="V134" s="244"/>
      <c r="W134" s="368"/>
    </row>
    <row r="135" spans="1:31" x14ac:dyDescent="0.35">
      <c r="B135" s="12"/>
      <c r="C135" s="156"/>
      <c r="D135" s="224" t="str">
        <f>IFERROR(VLOOKUP($C135,'Formació no CP + FCO + CTR'!$A$2:$G$3553,2,FALSE),"")</f>
        <v/>
      </c>
      <c r="E135" s="224" t="str">
        <f>IFERROR(VLOOKUP($C135,'Formació no CP + FCO + CTR'!$A$2:$G$3553,3,FALSE),"")</f>
        <v/>
      </c>
      <c r="F135" s="225" t="str">
        <f>IFERROR(VLOOKUP($C135,'Formació no CP + FCO + CTR'!$A$2:$G$3553,4,FALSE),"")</f>
        <v/>
      </c>
      <c r="G135" s="225" t="str">
        <f>IFERROR(VLOOKUP($C135,'Formació no CP + FCO + CTR'!$A$2:$G$3553,5,FALSE),"")</f>
        <v/>
      </c>
      <c r="H135" s="334"/>
      <c r="I135" s="334"/>
      <c r="J135" s="109"/>
      <c r="K135" s="225" t="str">
        <f>IFERROR(VLOOKUP($C135,'Formació no CP + FCO + CTR'!$A$2:$G$3553,6,FALSE),"")</f>
        <v/>
      </c>
      <c r="L135" s="112"/>
      <c r="M135" s="233" t="str">
        <f>IFERROR(VLOOKUP($C135,'Formació no CP + FCO + CTR'!$A$2:$G$3553,7,FALSE),"")</f>
        <v/>
      </c>
      <c r="N135" s="364" t="str">
        <f t="shared" si="10"/>
        <v/>
      </c>
      <c r="O135" s="244"/>
      <c r="P135" s="543"/>
      <c r="Q135" s="290"/>
      <c r="R135" s="290"/>
      <c r="S135" s="244"/>
      <c r="T135" s="244"/>
      <c r="U135" s="244"/>
      <c r="V135" s="244"/>
      <c r="W135" s="368"/>
    </row>
    <row r="136" spans="1:31" ht="15" thickBot="1" x14ac:dyDescent="0.4">
      <c r="B136" s="12"/>
      <c r="C136" s="156"/>
      <c r="D136" s="224" t="str">
        <f>IFERROR(VLOOKUP($C136,'Formació no CP + FCO + CTR'!$A$2:$G$3553,2,FALSE),"")</f>
        <v/>
      </c>
      <c r="E136" s="224" t="str">
        <f>IFERROR(VLOOKUP($C136,'Formació no CP + FCO + CTR'!$A$2:$G$3553,3,FALSE),"")</f>
        <v/>
      </c>
      <c r="F136" s="225" t="str">
        <f>IFERROR(VLOOKUP($C136,'Formació no CP + FCO + CTR'!$A$2:$G$3553,4,FALSE),"")</f>
        <v/>
      </c>
      <c r="G136" s="225" t="str">
        <f>IFERROR(VLOOKUP($C136,'Formació no CP + FCO + CTR'!$A$2:$G$3553,5,FALSE),"")</f>
        <v/>
      </c>
      <c r="H136" s="334"/>
      <c r="I136" s="334"/>
      <c r="J136" s="109"/>
      <c r="K136" s="225" t="str">
        <f>IFERROR(VLOOKUP($C136,'Formació no CP + FCO + CTR'!$A$2:$G$3553,6,FALSE),"")</f>
        <v/>
      </c>
      <c r="L136" s="112"/>
      <c r="M136" s="233" t="str">
        <f>IFERROR(VLOOKUP($C136,'Formació no CP + FCO + CTR'!$A$2:$G$3553,7,FALSE),"")</f>
        <v/>
      </c>
      <c r="N136" s="364" t="str">
        <f t="shared" si="10"/>
        <v/>
      </c>
      <c r="O136" s="244"/>
      <c r="P136" s="543"/>
      <c r="Q136" s="290"/>
      <c r="R136" s="290"/>
      <c r="S136" s="244"/>
      <c r="T136" s="244"/>
      <c r="U136" s="244"/>
      <c r="V136" s="244"/>
      <c r="W136" s="368"/>
    </row>
    <row r="137" spans="1:31" ht="15" thickBot="1" x14ac:dyDescent="0.4">
      <c r="B137" s="12"/>
      <c r="C137" s="168"/>
      <c r="D137" s="342"/>
      <c r="E137" s="342"/>
      <c r="F137" s="342"/>
      <c r="G137" s="360">
        <f>SUM(G127:G136)</f>
        <v>0</v>
      </c>
      <c r="H137" s="132"/>
      <c r="I137" s="132"/>
      <c r="J137" s="132"/>
      <c r="K137" s="342"/>
      <c r="L137" s="132"/>
      <c r="M137" s="365" t="s">
        <v>31</v>
      </c>
      <c r="N137" s="366">
        <f>SUM(N127:N136)</f>
        <v>0</v>
      </c>
      <c r="O137" s="244"/>
      <c r="P137" s="244"/>
      <c r="Q137" s="290"/>
      <c r="R137" s="290"/>
      <c r="S137" s="244"/>
      <c r="T137" s="244"/>
      <c r="U137" s="244"/>
      <c r="V137" s="244"/>
      <c r="W137" s="368"/>
    </row>
    <row r="138" spans="1:31" ht="16" customHeight="1" x14ac:dyDescent="0.35">
      <c r="B138" s="12"/>
      <c r="C138" s="12"/>
      <c r="D138" s="244"/>
      <c r="E138" s="244"/>
      <c r="F138" s="244"/>
      <c r="G138" s="244"/>
      <c r="H138" s="12"/>
      <c r="I138" s="12"/>
      <c r="J138" s="12"/>
      <c r="K138" s="12"/>
      <c r="L138" s="12"/>
      <c r="M138" s="12"/>
      <c r="N138" s="12"/>
      <c r="O138" s="244"/>
      <c r="P138" s="244"/>
      <c r="Q138" s="290"/>
      <c r="R138" s="290"/>
      <c r="S138" s="244"/>
      <c r="T138" s="244"/>
      <c r="U138" s="244"/>
      <c r="V138" s="244"/>
      <c r="W138" s="368"/>
    </row>
    <row r="139" spans="1:31" ht="16" customHeight="1" thickBot="1" x14ac:dyDescent="0.4">
      <c r="B139" s="12"/>
      <c r="C139" s="12"/>
      <c r="D139" s="244"/>
      <c r="E139" s="244"/>
      <c r="F139" s="244"/>
      <c r="G139" s="244"/>
      <c r="H139" s="12"/>
      <c r="I139" s="12"/>
      <c r="J139" s="12"/>
      <c r="K139" s="12"/>
      <c r="L139" s="12"/>
      <c r="M139" s="12"/>
      <c r="N139" s="12"/>
      <c r="O139" s="244"/>
      <c r="P139" s="244"/>
      <c r="Q139" s="290"/>
      <c r="R139" s="290"/>
      <c r="S139" s="244"/>
      <c r="T139" s="244"/>
      <c r="U139" s="244"/>
      <c r="V139" s="244"/>
      <c r="W139" s="368"/>
    </row>
    <row r="140" spans="1:31" ht="24" customHeight="1" x14ac:dyDescent="0.35">
      <c r="B140" s="12"/>
      <c r="C140" s="318" t="s">
        <v>12128</v>
      </c>
      <c r="D140" s="319"/>
      <c r="E140" s="319"/>
      <c r="F140" s="319"/>
      <c r="G140" s="319"/>
      <c r="H140" s="319"/>
      <c r="I140" s="319"/>
      <c r="J140" s="319"/>
      <c r="K140" s="319"/>
      <c r="L140" s="319"/>
      <c r="M140" s="319"/>
      <c r="N140" s="320"/>
      <c r="O140" s="320"/>
      <c r="P140" s="320"/>
      <c r="Q140" s="518"/>
      <c r="R140" s="290"/>
      <c r="S140" s="244"/>
      <c r="T140" s="244"/>
      <c r="U140" s="244"/>
      <c r="V140" s="244"/>
      <c r="W140" s="368"/>
    </row>
    <row r="141" spans="1:31" ht="16" customHeight="1" x14ac:dyDescent="0.35">
      <c r="B141" s="12"/>
      <c r="C141" s="321"/>
      <c r="D141" s="244"/>
      <c r="E141" s="244"/>
      <c r="F141" s="244"/>
      <c r="G141" s="244"/>
      <c r="H141" s="244"/>
      <c r="I141" s="244"/>
      <c r="J141" s="244"/>
      <c r="K141" s="244"/>
      <c r="L141" s="244"/>
      <c r="M141" s="244"/>
      <c r="N141" s="244"/>
      <c r="O141" s="244"/>
      <c r="P141" s="244"/>
      <c r="Q141" s="496"/>
      <c r="R141" s="290"/>
      <c r="S141" s="244"/>
      <c r="T141" s="244"/>
      <c r="U141" s="244"/>
      <c r="V141" s="244"/>
      <c r="W141" s="368"/>
    </row>
    <row r="142" spans="1:31" ht="24" customHeight="1" x14ac:dyDescent="0.35">
      <c r="B142" s="12"/>
      <c r="C142" s="322" t="s">
        <v>22535</v>
      </c>
      <c r="D142" s="323"/>
      <c r="E142" s="323"/>
      <c r="F142" s="323"/>
      <c r="G142" s="323"/>
      <c r="H142" s="323"/>
      <c r="I142" s="323"/>
      <c r="J142" s="323"/>
      <c r="K142" s="323"/>
      <c r="L142" s="323"/>
      <c r="M142" s="323"/>
      <c r="N142" s="323"/>
      <c r="O142" s="323"/>
      <c r="P142" s="323"/>
      <c r="Q142" s="324"/>
      <c r="R142" s="290"/>
      <c r="S142" s="244"/>
      <c r="T142" s="244"/>
      <c r="U142" s="244"/>
      <c r="V142" s="244"/>
      <c r="W142" s="368"/>
    </row>
    <row r="143" spans="1:31" ht="24" customHeight="1" x14ac:dyDescent="0.35">
      <c r="B143" s="12"/>
      <c r="C143" s="325" t="s">
        <v>12129</v>
      </c>
      <c r="D143" s="326"/>
      <c r="E143" s="326"/>
      <c r="F143" s="326"/>
      <c r="G143" s="326"/>
      <c r="H143" s="326"/>
      <c r="I143" s="326"/>
      <c r="J143" s="326"/>
      <c r="K143" s="326"/>
      <c r="L143" s="326"/>
      <c r="M143" s="326"/>
      <c r="N143" s="326"/>
      <c r="O143" s="326"/>
      <c r="P143" s="326"/>
      <c r="Q143" s="327"/>
      <c r="R143" s="290"/>
      <c r="S143" s="244"/>
      <c r="T143" s="244"/>
      <c r="U143" s="244"/>
      <c r="V143" s="244"/>
      <c r="W143" s="368"/>
    </row>
    <row r="144" spans="1:31" ht="24" customHeight="1" x14ac:dyDescent="0.35">
      <c r="B144" s="12"/>
      <c r="C144" s="328" t="s">
        <v>36</v>
      </c>
      <c r="D144" s="252" t="s">
        <v>37</v>
      </c>
      <c r="E144" s="252" t="s">
        <v>191</v>
      </c>
      <c r="F144" s="252" t="s">
        <v>39</v>
      </c>
      <c r="G144" s="367" t="s">
        <v>44</v>
      </c>
      <c r="H144" s="367" t="s">
        <v>12320</v>
      </c>
      <c r="I144" s="367" t="s">
        <v>40</v>
      </c>
      <c r="J144" s="367" t="s">
        <v>187</v>
      </c>
      <c r="K144" s="367" t="s">
        <v>188</v>
      </c>
      <c r="L144" s="367" t="s">
        <v>41</v>
      </c>
      <c r="M144" s="367" t="s">
        <v>42</v>
      </c>
      <c r="N144" s="367" t="s">
        <v>12123</v>
      </c>
      <c r="O144" s="252" t="s">
        <v>43</v>
      </c>
      <c r="P144" s="12"/>
      <c r="Q144" s="496"/>
      <c r="R144" s="290"/>
      <c r="S144" s="244"/>
      <c r="T144" s="244"/>
      <c r="U144" s="244"/>
      <c r="V144" s="244"/>
      <c r="W144" s="368"/>
    </row>
    <row r="145" spans="2:23" x14ac:dyDescent="0.35">
      <c r="B145" s="12"/>
      <c r="C145" s="445"/>
      <c r="D145" s="223"/>
      <c r="E145" s="511"/>
      <c r="F145" s="223"/>
      <c r="G145" s="446"/>
      <c r="H145" s="510" t="s">
        <v>22543</v>
      </c>
      <c r="I145" s="447"/>
      <c r="J145" s="223"/>
      <c r="K145" s="223"/>
      <c r="L145" s="513" t="str">
        <f>IFERROR(VLOOKUP($E145,Llistes!$G$46:$J$71,2,FALSE),"")</f>
        <v/>
      </c>
      <c r="M145" s="514" t="str">
        <f>IFERROR(VLOOKUP($E145,Llistes!$G$46:$J$71,4,FALSE),"")</f>
        <v/>
      </c>
      <c r="N145" s="223"/>
      <c r="O145" s="512" t="str">
        <f>IF(N145="","",IF(N145="Sí",Tabla6[[#This Row],[Columna12]]*Tabla6[[#This Row],[Columna10]]*Tabla6[[#This Row],[Columna6]],Tabla6[[#This Row],[Columna11]]*Tabla6[[#This Row],[Columna10]]*Tabla6[[#This Row],[Columna6]]))</f>
        <v/>
      </c>
      <c r="P145" s="12"/>
      <c r="Q145" s="496"/>
      <c r="R145" s="290"/>
      <c r="S145" s="244"/>
      <c r="T145" s="244"/>
      <c r="U145" s="244"/>
      <c r="V145" s="244"/>
      <c r="W145" s="368"/>
    </row>
    <row r="146" spans="2:23" x14ac:dyDescent="0.35">
      <c r="B146" s="12"/>
      <c r="C146" s="445"/>
      <c r="D146" s="223"/>
      <c r="E146" s="511"/>
      <c r="F146" s="223"/>
      <c r="G146" s="446"/>
      <c r="H146" s="510" t="s">
        <v>22543</v>
      </c>
      <c r="I146" s="447"/>
      <c r="J146" s="223"/>
      <c r="K146" s="223"/>
      <c r="L146" s="513" t="str">
        <f>IFERROR(VLOOKUP($E146,Llistes!$G$46:$J$71,2,FALSE),"")</f>
        <v/>
      </c>
      <c r="M146" s="514" t="str">
        <f>IFERROR(VLOOKUP($E146,Llistes!$G$46:$J$71,4,FALSE),"")</f>
        <v/>
      </c>
      <c r="N146" s="223"/>
      <c r="O146" s="512" t="str">
        <f>IF(N146="","",IF(N146="Sí",Tabla6[[#This Row],[Columna12]]*Tabla6[[#This Row],[Columna10]]*Tabla6[[#This Row],[Columna6]],Tabla6[[#This Row],[Columna11]]*Tabla6[[#This Row],[Columna10]]*Tabla6[[#This Row],[Columna6]]))</f>
        <v/>
      </c>
      <c r="P146" s="12"/>
      <c r="Q146" s="496"/>
      <c r="R146" s="290"/>
      <c r="S146" s="244"/>
      <c r="T146" s="244"/>
      <c r="U146" s="244"/>
      <c r="V146" s="244"/>
      <c r="W146" s="368"/>
    </row>
    <row r="147" spans="2:23" x14ac:dyDescent="0.35">
      <c r="B147" s="12"/>
      <c r="C147" s="445"/>
      <c r="D147" s="223"/>
      <c r="E147" s="511"/>
      <c r="F147" s="223"/>
      <c r="G147" s="446"/>
      <c r="H147" s="510" t="s">
        <v>22543</v>
      </c>
      <c r="I147" s="447"/>
      <c r="J147" s="223"/>
      <c r="K147" s="223"/>
      <c r="L147" s="513" t="str">
        <f>IFERROR(VLOOKUP($E147,Llistes!$G$46:$J$71,2,FALSE),"")</f>
        <v/>
      </c>
      <c r="M147" s="514" t="str">
        <f>IFERROR(VLOOKUP($E147,Llistes!$G$46:$J$71,4,FALSE),"")</f>
        <v/>
      </c>
      <c r="N147" s="223"/>
      <c r="O147" s="512" t="str">
        <f>IF(N147="","",IF(N147="Sí",Tabla6[[#This Row],[Columna12]]*Tabla6[[#This Row],[Columna10]]*Tabla6[[#This Row],[Columna6]],Tabla6[[#This Row],[Columna11]]*Tabla6[[#This Row],[Columna10]]*Tabla6[[#This Row],[Columna6]]))</f>
        <v/>
      </c>
      <c r="P147" s="12"/>
      <c r="Q147" s="496"/>
      <c r="R147" s="290"/>
      <c r="S147" s="244"/>
      <c r="T147" s="244"/>
      <c r="U147" s="244"/>
      <c r="V147" s="244"/>
      <c r="W147" s="368"/>
    </row>
    <row r="148" spans="2:23" x14ac:dyDescent="0.35">
      <c r="B148" s="12"/>
      <c r="C148" s="329"/>
      <c r="D148" s="244"/>
      <c r="E148" s="244"/>
      <c r="F148" s="244"/>
      <c r="G148" s="313">
        <f>SUM(G145:G147)</f>
        <v>0</v>
      </c>
      <c r="H148" s="566">
        <f>IF(H145="Sí",0,G145)</f>
        <v>0</v>
      </c>
      <c r="I148" s="567">
        <f>IF(H146="Sí",0,G146)</f>
        <v>0</v>
      </c>
      <c r="J148" s="553">
        <f>IF(H147="Sí",0,G147)</f>
        <v>0</v>
      </c>
      <c r="K148" s="553">
        <f>SUM(Tabla6[[#This Row],[Columna7]:[Columna9]])</f>
        <v>0</v>
      </c>
      <c r="L148" s="553"/>
      <c r="M148" s="12"/>
      <c r="N148" s="330" t="s">
        <v>31</v>
      </c>
      <c r="O148" s="316">
        <f>SUM(O145:O147)</f>
        <v>0</v>
      </c>
      <c r="P148" s="12"/>
      <c r="Q148" s="496"/>
      <c r="R148" s="290"/>
      <c r="S148" s="244"/>
      <c r="T148" s="244"/>
      <c r="U148" s="244"/>
      <c r="V148" s="244"/>
      <c r="W148" s="368"/>
    </row>
    <row r="149" spans="2:23" ht="24" customHeight="1" x14ac:dyDescent="0.35">
      <c r="B149" s="12"/>
      <c r="C149" s="325" t="s">
        <v>12130</v>
      </c>
      <c r="D149" s="326"/>
      <c r="E149" s="326"/>
      <c r="F149" s="326"/>
      <c r="G149" s="326"/>
      <c r="H149" s="326"/>
      <c r="I149" s="326"/>
      <c r="J149" s="326"/>
      <c r="K149" s="326"/>
      <c r="L149" s="326"/>
      <c r="M149" s="326"/>
      <c r="N149" s="326"/>
      <c r="O149" s="568">
        <f>IF(H145="Sí",G145,0)</f>
        <v>0</v>
      </c>
      <c r="P149" s="326"/>
      <c r="Q149" s="327"/>
      <c r="R149" s="290"/>
      <c r="S149" s="244"/>
      <c r="T149" s="244"/>
      <c r="U149" s="244"/>
      <c r="V149" s="244"/>
      <c r="W149" s="368"/>
    </row>
    <row r="150" spans="2:23" ht="24" customHeight="1" x14ac:dyDescent="0.35">
      <c r="B150" s="12"/>
      <c r="C150" s="328" t="s">
        <v>36</v>
      </c>
      <c r="D150" s="252" t="s">
        <v>37</v>
      </c>
      <c r="E150" s="252" t="s">
        <v>191</v>
      </c>
      <c r="F150" s="252" t="s">
        <v>39</v>
      </c>
      <c r="G150" s="252" t="s">
        <v>44</v>
      </c>
      <c r="H150" s="252" t="s">
        <v>40</v>
      </c>
      <c r="I150" s="252" t="s">
        <v>187</v>
      </c>
      <c r="J150" s="252" t="s">
        <v>188</v>
      </c>
      <c r="K150" s="252" t="s">
        <v>41</v>
      </c>
      <c r="L150" s="252" t="s">
        <v>42</v>
      </c>
      <c r="M150" s="252" t="s">
        <v>12123</v>
      </c>
      <c r="N150" s="252" t="s">
        <v>43</v>
      </c>
      <c r="O150" s="553">
        <f t="shared" ref="O150:O151" si="11">IF(H146="Sí",G146,0)</f>
        <v>0</v>
      </c>
      <c r="P150" s="244"/>
      <c r="Q150" s="496"/>
      <c r="R150" s="290"/>
      <c r="S150" s="244"/>
      <c r="T150" s="244"/>
      <c r="U150" s="244"/>
      <c r="V150" s="244"/>
      <c r="W150" s="368"/>
    </row>
    <row r="151" spans="2:23" x14ac:dyDescent="0.35">
      <c r="B151" s="12"/>
      <c r="C151" s="445"/>
      <c r="D151" s="223"/>
      <c r="E151" s="223"/>
      <c r="F151" s="223"/>
      <c r="G151" s="448"/>
      <c r="H151" s="223"/>
      <c r="I151" s="223"/>
      <c r="J151" s="223"/>
      <c r="K151" s="513" t="str">
        <f>IFERROR(VLOOKUP($E151,Llistes!$G$75:$J$76,2,FALSE),"")</f>
        <v/>
      </c>
      <c r="L151" s="514" t="str">
        <f>IFERROR(VLOOKUP($E151,Llistes!$G$75:$J$76,4,FALSE),"")</f>
        <v/>
      </c>
      <c r="M151" s="223"/>
      <c r="N151" s="512" t="str">
        <f>IF(M151="","",IF(M151="Sí",Tabla6[[#This Row],[Columna11]]*Tabla6[[#This Row],[Columna9]]*Tabla6[[#This Row],[Columna6]],Tabla6[[#This Row],[Columna10]]*Tabla6[[#This Row],[Columna9]]*Tabla6[[#This Row],[Columna6]]))</f>
        <v/>
      </c>
      <c r="O151" s="553">
        <f t="shared" si="11"/>
        <v>0</v>
      </c>
      <c r="P151" s="12"/>
      <c r="Q151" s="496"/>
      <c r="R151" s="290"/>
      <c r="S151" s="244"/>
      <c r="T151" s="244"/>
      <c r="U151" s="244"/>
      <c r="V151" s="244"/>
      <c r="W151" s="368"/>
    </row>
    <row r="152" spans="2:23" x14ac:dyDescent="0.35">
      <c r="B152" s="12"/>
      <c r="C152" s="445"/>
      <c r="D152" s="223"/>
      <c r="E152" s="223"/>
      <c r="F152" s="223"/>
      <c r="G152" s="448"/>
      <c r="H152" s="223"/>
      <c r="I152" s="223"/>
      <c r="J152" s="223"/>
      <c r="K152" s="513" t="str">
        <f>IFERROR(VLOOKUP($E152,Llistes!$G$75:$J$76,2,FALSE),"")</f>
        <v/>
      </c>
      <c r="L152" s="514" t="str">
        <f>IFERROR(VLOOKUP($E152,Llistes!$G$75:$J$76,4,FALSE),"")</f>
        <v/>
      </c>
      <c r="M152" s="223"/>
      <c r="N152" s="512" t="str">
        <f>IF(M152="","",IF(M152="Sí",Tabla6[[#This Row],[Columna11]]*Tabla6[[#This Row],[Columna9]]*Tabla6[[#This Row],[Columna6]],Tabla6[[#This Row],[Columna10]]*Tabla6[[#This Row],[Columna9]]*Tabla6[[#This Row],[Columna6]]))</f>
        <v/>
      </c>
      <c r="O152" s="553">
        <f>SUM(O149:O151)</f>
        <v>0</v>
      </c>
      <c r="P152" s="12"/>
      <c r="Q152" s="496"/>
      <c r="R152" s="290"/>
      <c r="S152" s="244"/>
      <c r="T152" s="244"/>
      <c r="U152" s="244"/>
      <c r="V152" s="244"/>
      <c r="W152" s="368"/>
    </row>
    <row r="153" spans="2:23" x14ac:dyDescent="0.35">
      <c r="B153" s="12"/>
      <c r="C153" s="445"/>
      <c r="D153" s="223"/>
      <c r="E153" s="223"/>
      <c r="F153" s="223"/>
      <c r="G153" s="448"/>
      <c r="H153" s="223"/>
      <c r="I153" s="223"/>
      <c r="J153" s="223"/>
      <c r="K153" s="513" t="str">
        <f>IFERROR(VLOOKUP($E153,Llistes!$G$75:$J$76,2,FALSE),"")</f>
        <v/>
      </c>
      <c r="L153" s="514" t="str">
        <f>IFERROR(VLOOKUP($E153,Llistes!$G$75:$J$76,4,FALSE),"")</f>
        <v/>
      </c>
      <c r="M153" s="223"/>
      <c r="N153" s="512" t="str">
        <f>IF(M153="","",IF(M153="Sí",Tabla6[[#This Row],[Columna11]]*Tabla6[[#This Row],[Columna9]]*Tabla6[[#This Row],[Columna6]],Tabla6[[#This Row],[Columna10]]*Tabla6[[#This Row],[Columna9]]*Tabla6[[#This Row],[Columna6]]))</f>
        <v/>
      </c>
      <c r="O153" s="553"/>
      <c r="P153" s="12"/>
      <c r="Q153" s="496"/>
      <c r="R153" s="290"/>
      <c r="S153" s="244"/>
      <c r="T153" s="244"/>
      <c r="U153" s="244"/>
      <c r="V153" s="244"/>
      <c r="W153" s="368"/>
    </row>
    <row r="154" spans="2:23" x14ac:dyDescent="0.35">
      <c r="B154" s="12"/>
      <c r="C154" s="329"/>
      <c r="D154" s="244"/>
      <c r="E154" s="244"/>
      <c r="F154" s="244"/>
      <c r="G154" s="314">
        <f>SUM(G151:G153)</f>
        <v>0</v>
      </c>
      <c r="H154" s="244"/>
      <c r="I154" s="244"/>
      <c r="J154" s="244"/>
      <c r="K154" s="244"/>
      <c r="L154" s="12"/>
      <c r="M154" s="330" t="s">
        <v>31</v>
      </c>
      <c r="N154" s="316">
        <f>SUM(N151:N153)</f>
        <v>0</v>
      </c>
      <c r="O154" s="553"/>
      <c r="P154" s="244"/>
      <c r="Q154" s="496"/>
      <c r="R154" s="290"/>
      <c r="S154" s="244"/>
      <c r="T154" s="244"/>
      <c r="U154" s="244"/>
      <c r="V154" s="244"/>
      <c r="W154" s="368"/>
    </row>
    <row r="155" spans="2:23" ht="24" customHeight="1" x14ac:dyDescent="0.35">
      <c r="B155" s="12"/>
      <c r="C155" s="322" t="s">
        <v>189</v>
      </c>
      <c r="D155" s="323"/>
      <c r="E155" s="323"/>
      <c r="F155" s="323"/>
      <c r="G155" s="323"/>
      <c r="H155" s="323"/>
      <c r="I155" s="323"/>
      <c r="J155" s="323"/>
      <c r="K155" s="323"/>
      <c r="L155" s="323"/>
      <c r="M155" s="323"/>
      <c r="N155" s="323"/>
      <c r="O155" s="323"/>
      <c r="P155" s="323"/>
      <c r="Q155" s="324"/>
      <c r="R155" s="290"/>
      <c r="S155" s="244"/>
      <c r="T155" s="244"/>
      <c r="U155" s="244"/>
      <c r="V155" s="244"/>
      <c r="W155" s="368"/>
    </row>
    <row r="156" spans="2:23" ht="24" customHeight="1" x14ac:dyDescent="0.35">
      <c r="B156" s="12"/>
      <c r="C156" s="325" t="s">
        <v>12125</v>
      </c>
      <c r="D156" s="326"/>
      <c r="E156" s="326"/>
      <c r="F156" s="326"/>
      <c r="G156" s="326"/>
      <c r="H156" s="326"/>
      <c r="I156" s="326"/>
      <c r="J156" s="326"/>
      <c r="K156" s="326"/>
      <c r="L156" s="326"/>
      <c r="M156" s="326"/>
      <c r="N156" s="326"/>
      <c r="O156" s="326"/>
      <c r="P156" s="516"/>
      <c r="Q156" s="520"/>
      <c r="R156" s="290"/>
      <c r="S156" s="244"/>
      <c r="T156" s="244"/>
      <c r="U156" s="244"/>
      <c r="V156" s="244"/>
      <c r="W156" s="368"/>
    </row>
    <row r="157" spans="2:23" ht="24" customHeight="1" x14ac:dyDescent="0.35">
      <c r="B157" s="12"/>
      <c r="C157" s="328" t="s">
        <v>36</v>
      </c>
      <c r="D157" s="252" t="s">
        <v>37</v>
      </c>
      <c r="E157" s="252" t="s">
        <v>191</v>
      </c>
      <c r="F157" s="252" t="s">
        <v>39</v>
      </c>
      <c r="G157" s="252" t="s">
        <v>44</v>
      </c>
      <c r="H157" s="252" t="s">
        <v>40</v>
      </c>
      <c r="I157" s="252" t="s">
        <v>187</v>
      </c>
      <c r="J157" s="252" t="s">
        <v>188</v>
      </c>
      <c r="K157" s="252" t="s">
        <v>22534</v>
      </c>
      <c r="L157" s="425" t="s">
        <v>22533</v>
      </c>
      <c r="M157" s="425" t="s">
        <v>22544</v>
      </c>
      <c r="N157" s="425" t="s">
        <v>22545</v>
      </c>
      <c r="O157" s="425" t="s">
        <v>22546</v>
      </c>
      <c r="P157" s="425" t="s">
        <v>12123</v>
      </c>
      <c r="Q157" s="493" t="s">
        <v>43</v>
      </c>
      <c r="R157" s="290"/>
      <c r="S157" s="244"/>
      <c r="T157" s="244"/>
      <c r="U157" s="244"/>
      <c r="V157" s="244"/>
      <c r="W157" s="368"/>
    </row>
    <row r="158" spans="2:23" x14ac:dyDescent="0.35">
      <c r="B158" s="12"/>
      <c r="C158" s="445"/>
      <c r="D158" s="223"/>
      <c r="E158" s="223"/>
      <c r="F158" s="223"/>
      <c r="G158" s="448"/>
      <c r="H158" s="223"/>
      <c r="I158" s="223"/>
      <c r="J158" s="223"/>
      <c r="K158" s="521" t="str">
        <f>IFERROR(VLOOKUP($E158,Llistes!$G$46:$J$71,2,FALSE),"")</f>
        <v/>
      </c>
      <c r="L158" s="514" t="str">
        <f>IFERROR(VLOOKUP($E158,Llistes!$G$46:$J$71,3,FALSE),"")</f>
        <v/>
      </c>
      <c r="M158" s="514" t="str">
        <f>IFERROR(VLOOKUP($E158,Llistes!$G$46:$J$71,4,FALSE),"")</f>
        <v/>
      </c>
      <c r="N158" s="418"/>
      <c r="O158" s="418"/>
      <c r="P158" s="223"/>
      <c r="Q158" s="494"/>
      <c r="R158" s="290"/>
      <c r="S158" s="244"/>
      <c r="T158" s="244"/>
      <c r="U158" s="244"/>
      <c r="V158" s="244"/>
      <c r="W158" s="368"/>
    </row>
    <row r="159" spans="2:23" x14ac:dyDescent="0.35">
      <c r="B159" s="12"/>
      <c r="C159" s="445"/>
      <c r="D159" s="223"/>
      <c r="E159" s="223"/>
      <c r="F159" s="223"/>
      <c r="G159" s="448"/>
      <c r="H159" s="223"/>
      <c r="I159" s="223"/>
      <c r="J159" s="223"/>
      <c r="K159" s="521" t="str">
        <f>IFERROR(VLOOKUP($E159,Llistes!$G$46:$J$71,2,FALSE),"")</f>
        <v/>
      </c>
      <c r="L159" s="514" t="str">
        <f>IFERROR(VLOOKUP($E159,Llistes!$G$46:$J$71,3,FALSE),"")</f>
        <v/>
      </c>
      <c r="M159" s="514" t="str">
        <f>IFERROR(VLOOKUP($E159,Llistes!$G$46:$J$71,4,FALSE),"")</f>
        <v/>
      </c>
      <c r="N159" s="418"/>
      <c r="O159" s="418"/>
      <c r="P159" s="223"/>
      <c r="Q159" s="494"/>
      <c r="R159" s="290"/>
      <c r="S159" s="244"/>
      <c r="T159" s="244"/>
      <c r="U159" s="244"/>
      <c r="V159" s="244"/>
      <c r="W159" s="368"/>
    </row>
    <row r="160" spans="2:23" x14ac:dyDescent="0.35">
      <c r="B160" s="12"/>
      <c r="C160" s="445"/>
      <c r="D160" s="223"/>
      <c r="E160" s="223"/>
      <c r="F160" s="223"/>
      <c r="G160" s="448"/>
      <c r="H160" s="223"/>
      <c r="I160" s="223"/>
      <c r="J160" s="223"/>
      <c r="K160" s="521" t="str">
        <f>IFERROR(VLOOKUP($E160,Llistes!$G$46:$J$71,2,FALSE),"")</f>
        <v/>
      </c>
      <c r="L160" s="514" t="str">
        <f>IFERROR(VLOOKUP($E160,Llistes!$G$46:$J$71,3,FALSE),"")</f>
        <v/>
      </c>
      <c r="M160" s="514" t="str">
        <f>IFERROR(VLOOKUP($E160,Llistes!$G$46:$J$71,4,FALSE),"")</f>
        <v/>
      </c>
      <c r="N160" s="418"/>
      <c r="O160" s="418"/>
      <c r="P160" s="223"/>
      <c r="Q160" s="494"/>
      <c r="R160" s="290"/>
      <c r="S160" s="244"/>
      <c r="T160" s="244"/>
      <c r="U160" s="244"/>
      <c r="V160" s="244"/>
      <c r="W160" s="368"/>
    </row>
    <row r="161" spans="2:23" x14ac:dyDescent="0.35">
      <c r="B161" s="12"/>
      <c r="C161" s="329"/>
      <c r="D161" s="244"/>
      <c r="E161" s="244"/>
      <c r="F161" s="244"/>
      <c r="G161" s="314">
        <f>SUM(G158:G160)</f>
        <v>0</v>
      </c>
      <c r="H161" s="244"/>
      <c r="I161" s="244"/>
      <c r="J161" s="244"/>
      <c r="K161" s="244"/>
      <c r="L161" s="12"/>
      <c r="M161" s="12"/>
      <c r="N161" s="12"/>
      <c r="O161" s="12"/>
      <c r="P161" s="330" t="s">
        <v>31</v>
      </c>
      <c r="Q161" s="495">
        <f>SUM(Q158:Q160)</f>
        <v>0</v>
      </c>
      <c r="R161" s="290"/>
      <c r="S161" s="244"/>
      <c r="T161" s="244"/>
      <c r="U161" s="244"/>
      <c r="V161" s="244"/>
      <c r="W161" s="368"/>
    </row>
    <row r="162" spans="2:23" ht="24" customHeight="1" x14ac:dyDescent="0.35">
      <c r="B162" s="12"/>
      <c r="C162" s="325" t="s">
        <v>12126</v>
      </c>
      <c r="D162" s="326"/>
      <c r="E162" s="326"/>
      <c r="F162" s="326"/>
      <c r="G162" s="326"/>
      <c r="H162" s="326"/>
      <c r="I162" s="326"/>
      <c r="J162" s="326"/>
      <c r="K162" s="326"/>
      <c r="L162" s="326"/>
      <c r="M162" s="326"/>
      <c r="N162" s="326"/>
      <c r="O162" s="331"/>
      <c r="P162" s="517"/>
      <c r="Q162" s="327"/>
      <c r="R162" s="290"/>
      <c r="S162" s="244"/>
      <c r="T162" s="244"/>
      <c r="U162" s="244"/>
      <c r="V162" s="244"/>
      <c r="W162" s="368"/>
    </row>
    <row r="163" spans="2:23" ht="24" customHeight="1" x14ac:dyDescent="0.35">
      <c r="B163" s="12"/>
      <c r="C163" s="328" t="s">
        <v>36</v>
      </c>
      <c r="D163" s="252" t="s">
        <v>37</v>
      </c>
      <c r="E163" s="252" t="s">
        <v>5199</v>
      </c>
      <c r="F163" s="252" t="s">
        <v>12127</v>
      </c>
      <c r="G163" s="252" t="s">
        <v>191</v>
      </c>
      <c r="H163" s="252" t="s">
        <v>39</v>
      </c>
      <c r="I163" s="252" t="s">
        <v>1381</v>
      </c>
      <c r="J163" s="252" t="s">
        <v>40</v>
      </c>
      <c r="K163" s="252" t="s">
        <v>187</v>
      </c>
      <c r="L163" s="252" t="s">
        <v>188</v>
      </c>
      <c r="M163" s="252" t="s">
        <v>41</v>
      </c>
      <c r="N163" s="252" t="s">
        <v>42</v>
      </c>
      <c r="O163" s="252" t="s">
        <v>12123</v>
      </c>
      <c r="P163" s="252" t="s">
        <v>43</v>
      </c>
      <c r="Q163" s="496"/>
      <c r="R163" s="290"/>
      <c r="S163" s="244"/>
      <c r="T163" s="244"/>
      <c r="U163" s="244"/>
      <c r="V163" s="244"/>
      <c r="W163" s="368"/>
    </row>
    <row r="164" spans="2:23" x14ac:dyDescent="0.35">
      <c r="B164" s="12"/>
      <c r="C164" s="445"/>
      <c r="D164" s="223"/>
      <c r="E164" s="223"/>
      <c r="F164" s="223"/>
      <c r="G164" s="223"/>
      <c r="H164" s="223"/>
      <c r="I164" s="448"/>
      <c r="J164" s="223"/>
      <c r="K164" s="223"/>
      <c r="L164" s="223"/>
      <c r="M164" s="513" t="str">
        <f>IFERROR(VLOOKUP($G164,Llistes!$G$46:$J$71,2,FALSE),"")</f>
        <v/>
      </c>
      <c r="N164" s="514" t="str">
        <f>IFERROR(VLOOKUP($G164,Llistes!$G$46:$J$71,4,FALSE),"")</f>
        <v/>
      </c>
      <c r="O164" s="223"/>
      <c r="P164" s="512" t="str">
        <f>IF(O164="","",IF(O164="Sí",Tabla6[[#This Row],[Columna13]]*Tabla6[[#This Row],[Columna11]]*Tabla6[[#This Row],[Columna8]],Tabla6[[#This Row],[Columna12]]*Tabla6[[#This Row],[Columna11]]*Tabla6[[#This Row],[Columna8]]))</f>
        <v/>
      </c>
      <c r="Q164" s="496"/>
      <c r="R164" s="290"/>
      <c r="S164" s="244"/>
      <c r="T164" s="244"/>
      <c r="U164" s="244"/>
      <c r="V164" s="244"/>
      <c r="W164" s="368"/>
    </row>
    <row r="165" spans="2:23" x14ac:dyDescent="0.35">
      <c r="B165" s="12"/>
      <c r="C165" s="445"/>
      <c r="D165" s="223"/>
      <c r="E165" s="223"/>
      <c r="F165" s="223"/>
      <c r="G165" s="223"/>
      <c r="H165" s="223"/>
      <c r="I165" s="448"/>
      <c r="J165" s="223"/>
      <c r="K165" s="223"/>
      <c r="L165" s="223"/>
      <c r="M165" s="513" t="str">
        <f>IFERROR(VLOOKUP($G165,Llistes!$G$46:$J$71,2,FALSE),"")</f>
        <v/>
      </c>
      <c r="N165" s="514" t="str">
        <f>IFERROR(VLOOKUP($G165,Llistes!$G$46:$J$71,4,FALSE),"")</f>
        <v/>
      </c>
      <c r="O165" s="223"/>
      <c r="P165" s="512" t="str">
        <f>IF(O165="","",IF(O165="Sí",Tabla6[[#This Row],[Columna13]]*Tabla6[[#This Row],[Columna11]]*Tabla6[[#This Row],[Columna8]],Tabla6[[#This Row],[Columna12]]*Tabla6[[#This Row],[Columna11]]*Tabla6[[#This Row],[Columna8]]))</f>
        <v/>
      </c>
      <c r="Q165" s="496"/>
      <c r="R165" s="290"/>
      <c r="S165" s="244"/>
      <c r="T165" s="244"/>
      <c r="U165" s="244"/>
      <c r="V165" s="244"/>
      <c r="W165" s="368"/>
    </row>
    <row r="166" spans="2:23" x14ac:dyDescent="0.35">
      <c r="B166" s="12"/>
      <c r="C166" s="445"/>
      <c r="D166" s="223"/>
      <c r="E166" s="223"/>
      <c r="F166" s="223"/>
      <c r="G166" s="223"/>
      <c r="H166" s="223"/>
      <c r="I166" s="449"/>
      <c r="J166" s="223"/>
      <c r="K166" s="223"/>
      <c r="L166" s="223"/>
      <c r="M166" s="513" t="str">
        <f>IFERROR(VLOOKUP($G166,Llistes!$G$46:$J$71,2,FALSE),"")</f>
        <v/>
      </c>
      <c r="N166" s="514" t="str">
        <f>IFERROR(VLOOKUP($G166,Llistes!$G$46:$J$71,4,FALSE),"")</f>
        <v/>
      </c>
      <c r="O166" s="223"/>
      <c r="P166" s="512" t="str">
        <f>IF(O166="","",IF(O166="Sí",Tabla6[[#This Row],[Columna13]]*Tabla6[[#This Row],[Columna11]]*Tabla6[[#This Row],[Columna8]],Tabla6[[#This Row],[Columna12]]*Tabla6[[#This Row],[Columna11]]*Tabla6[[#This Row],[Columna8]]))</f>
        <v/>
      </c>
      <c r="Q166" s="496"/>
      <c r="R166" s="290"/>
      <c r="S166" s="244"/>
      <c r="T166" s="244"/>
      <c r="U166" s="244"/>
      <c r="V166" s="244"/>
      <c r="W166" s="368"/>
    </row>
    <row r="167" spans="2:23" x14ac:dyDescent="0.35">
      <c r="B167" s="12"/>
      <c r="C167" s="329"/>
      <c r="D167" s="244"/>
      <c r="E167" s="244"/>
      <c r="F167" s="244"/>
      <c r="G167" s="244"/>
      <c r="H167" s="244"/>
      <c r="I167" s="314">
        <f>SUM(I164:I166)</f>
        <v>0</v>
      </c>
      <c r="J167" s="244"/>
      <c r="K167" s="244"/>
      <c r="L167" s="244"/>
      <c r="M167" s="244"/>
      <c r="N167" s="12"/>
      <c r="O167" s="330" t="s">
        <v>31</v>
      </c>
      <c r="P167" s="316">
        <f>SUM(P164:P166)</f>
        <v>0</v>
      </c>
      <c r="Q167" s="496"/>
      <c r="R167" s="290"/>
      <c r="S167" s="244"/>
      <c r="T167" s="244"/>
      <c r="U167" s="244"/>
      <c r="V167" s="244"/>
      <c r="W167" s="368"/>
    </row>
    <row r="168" spans="2:23" ht="24" customHeight="1" x14ac:dyDescent="0.35">
      <c r="B168" s="12"/>
      <c r="C168" s="325" t="s">
        <v>32</v>
      </c>
      <c r="D168" s="326"/>
      <c r="E168" s="326"/>
      <c r="F168" s="326"/>
      <c r="G168" s="326"/>
      <c r="H168" s="326"/>
      <c r="I168" s="326"/>
      <c r="J168" s="326"/>
      <c r="K168" s="326"/>
      <c r="L168" s="326"/>
      <c r="M168" s="326"/>
      <c r="N168" s="331"/>
      <c r="O168" s="332"/>
      <c r="P168" s="332"/>
      <c r="Q168" s="327"/>
      <c r="R168" s="290"/>
      <c r="S168" s="244"/>
      <c r="T168" s="244"/>
      <c r="U168" s="244"/>
      <c r="V168" s="244"/>
      <c r="W168" s="368"/>
    </row>
    <row r="169" spans="2:23" x14ac:dyDescent="0.35">
      <c r="B169" s="12"/>
      <c r="C169" s="328" t="s">
        <v>36</v>
      </c>
      <c r="D169" s="252" t="s">
        <v>37</v>
      </c>
      <c r="E169" s="252" t="s">
        <v>191</v>
      </c>
      <c r="F169" s="252" t="s">
        <v>39</v>
      </c>
      <c r="G169" s="252" t="s">
        <v>44</v>
      </c>
      <c r="H169" s="252" t="s">
        <v>40</v>
      </c>
      <c r="I169" s="252" t="s">
        <v>187</v>
      </c>
      <c r="J169" s="252" t="s">
        <v>188</v>
      </c>
      <c r="K169" s="252" t="s">
        <v>41</v>
      </c>
      <c r="L169" s="252" t="s">
        <v>42</v>
      </c>
      <c r="M169" s="252" t="s">
        <v>12123</v>
      </c>
      <c r="N169" s="252" t="s">
        <v>43</v>
      </c>
      <c r="O169" s="333"/>
      <c r="P169" s="333"/>
      <c r="Q169" s="496"/>
      <c r="R169" s="290"/>
      <c r="S169" s="244"/>
      <c r="T169" s="244"/>
      <c r="U169" s="244"/>
      <c r="V169" s="244"/>
      <c r="W169" s="368"/>
    </row>
    <row r="170" spans="2:23" x14ac:dyDescent="0.35">
      <c r="B170" s="12"/>
      <c r="C170" s="445"/>
      <c r="D170" s="223"/>
      <c r="E170" s="223"/>
      <c r="F170" s="223"/>
      <c r="G170" s="448"/>
      <c r="H170" s="223"/>
      <c r="I170" s="223"/>
      <c r="J170" s="223"/>
      <c r="K170" s="513" t="str">
        <f>IFERROR(VLOOKUP(Tabla6[[#This Row],[Columna4]],Llistes!$G$82:$J$109,2,FALSE),"")</f>
        <v/>
      </c>
      <c r="L170" s="515" t="str">
        <f>IFERROR(VLOOKUP(Tabla6[[#This Row],[Columna4]],Llistes!$G$82:$J$109,4,FALSE),"")</f>
        <v/>
      </c>
      <c r="M170" s="223"/>
      <c r="N170" s="512" t="str">
        <f>IF(Tabla6[[#This Row],[Columna12]]="","",IF(Tabla6[[#This Row],[Columna12]]="Sí",Tabla6[[#This Row],[Columna11]]*Tabla6[[#This Row],[Columna9]]*Tabla6[[#This Row],[Columna6]],Tabla6[[#This Row],[Columna10]]*Tabla6[[#This Row],[Columna9]]*Tabla6[[#This Row],[Columna6]]))</f>
        <v/>
      </c>
      <c r="O170" s="171"/>
      <c r="P170" s="171"/>
      <c r="Q170" s="496"/>
      <c r="R170" s="290"/>
      <c r="S170" s="244"/>
      <c r="T170" s="244"/>
      <c r="U170" s="244"/>
      <c r="V170" s="244"/>
      <c r="W170" s="368"/>
    </row>
    <row r="171" spans="2:23" x14ac:dyDescent="0.35">
      <c r="B171" s="12"/>
      <c r="C171" s="445"/>
      <c r="D171" s="223"/>
      <c r="E171" s="223"/>
      <c r="F171" s="223"/>
      <c r="G171" s="448"/>
      <c r="H171" s="223"/>
      <c r="I171" s="223"/>
      <c r="J171" s="223"/>
      <c r="K171" s="513" t="str">
        <f>IFERROR(VLOOKUP(Tabla6[[#This Row],[Columna4]],Llistes!$G$82:$J$109,2,FALSE),"")</f>
        <v/>
      </c>
      <c r="L171" s="515"/>
      <c r="M171" s="223"/>
      <c r="N171" s="512" t="str">
        <f>IF(Tabla6[[#This Row],[Columna12]]="","",IF(Tabla6[[#This Row],[Columna12]]="Sí",Tabla6[[#This Row],[Columna11]]*Tabla6[[#This Row],[Columna9]]*Tabla6[[#This Row],[Columna6]],Tabla6[[#This Row],[Columna10]]*Tabla6[[#This Row],[Columna9]]*Tabla6[[#This Row],[Columna6]]))</f>
        <v/>
      </c>
      <c r="O171" s="171"/>
      <c r="P171" s="171"/>
      <c r="Q171" s="496"/>
      <c r="R171" s="290"/>
      <c r="S171" s="244"/>
      <c r="T171" s="244"/>
      <c r="U171" s="244"/>
      <c r="V171" s="244"/>
      <c r="W171" s="368"/>
    </row>
    <row r="172" spans="2:23" x14ac:dyDescent="0.35">
      <c r="B172" s="12"/>
      <c r="C172" s="445"/>
      <c r="D172" s="223"/>
      <c r="E172" s="223"/>
      <c r="F172" s="223"/>
      <c r="G172" s="448"/>
      <c r="H172" s="223"/>
      <c r="I172" s="223"/>
      <c r="J172" s="223"/>
      <c r="K172" s="513" t="str">
        <f>IFERROR(VLOOKUP(Tabla6[[#This Row],[Columna4]],Llistes!$G$82:$J$109,2,FALSE),"")</f>
        <v/>
      </c>
      <c r="L172" s="515"/>
      <c r="M172" s="223"/>
      <c r="N172" s="512" t="str">
        <f>IF(Tabla6[[#This Row],[Columna12]]="","",IF(Tabla6[[#This Row],[Columna12]]="Sí",Tabla6[[#This Row],[Columna11]]*Tabla6[[#This Row],[Columna9]]*Tabla6[[#This Row],[Columna6]],Tabla6[[#This Row],[Columna10]]*Tabla6[[#This Row],[Columna9]]*Tabla6[[#This Row],[Columna6]]))</f>
        <v/>
      </c>
      <c r="O172" s="171"/>
      <c r="P172" s="171"/>
      <c r="Q172" s="496"/>
      <c r="R172" s="290"/>
      <c r="S172" s="244"/>
      <c r="T172" s="244"/>
      <c r="U172" s="244"/>
      <c r="V172" s="244"/>
      <c r="W172" s="368"/>
    </row>
    <row r="173" spans="2:23" ht="15" thickBot="1" x14ac:dyDescent="0.4">
      <c r="B173" s="12"/>
      <c r="C173" s="168"/>
      <c r="D173" s="132"/>
      <c r="E173" s="132"/>
      <c r="F173" s="132"/>
      <c r="G173" s="315">
        <f>SUM(G170:G172)</f>
        <v>0</v>
      </c>
      <c r="H173" s="132"/>
      <c r="I173" s="132"/>
      <c r="J173" s="132"/>
      <c r="K173" s="132"/>
      <c r="L173" s="492"/>
      <c r="M173" s="170" t="s">
        <v>31</v>
      </c>
      <c r="N173" s="317">
        <f>SUM(N170:N172)</f>
        <v>0</v>
      </c>
      <c r="O173" s="132"/>
      <c r="P173" s="132"/>
      <c r="Q173" s="519"/>
      <c r="R173" s="290"/>
      <c r="S173" s="244"/>
      <c r="T173" s="244"/>
      <c r="U173" s="244"/>
      <c r="V173" s="244"/>
      <c r="W173" s="368"/>
    </row>
    <row r="174" spans="2:23" x14ac:dyDescent="0.35">
      <c r="Q174" s="368"/>
      <c r="R174" s="368"/>
      <c r="S174" s="368"/>
      <c r="T174" s="368"/>
      <c r="U174" s="368"/>
      <c r="V174" s="368"/>
      <c r="W174" s="368"/>
    </row>
  </sheetData>
  <sheetProtection algorithmName="SHA-512" hashValue="WKtNdb4ihnJUG5JJts3LYO1vdXBzvBOX8qKmhULHMFQu2BzNr69IyUxwD1ae0eVFUem2Ag9dnp6wOawQyHn1JA==" saltValue="gY6lc+7XavOC5zT6+oxBnw==" spinCount="100000" sheet="1" objects="1" scenarios="1"/>
  <phoneticPr fontId="19" type="noConversion"/>
  <conditionalFormatting sqref="F28">
    <cfRule type="cellIs" dxfId="56" priority="2" stopIfTrue="1" operator="greaterThan">
      <formula>80</formula>
    </cfRule>
  </conditionalFormatting>
  <conditionalFormatting sqref="F29">
    <cfRule type="cellIs" dxfId="55" priority="3" stopIfTrue="1" operator="greaterThan">
      <formula>60</formula>
    </cfRule>
  </conditionalFormatting>
  <conditionalFormatting sqref="F30">
    <cfRule type="cellIs" dxfId="54" priority="4" stopIfTrue="1" operator="greaterThan">
      <formula>140</formula>
    </cfRule>
  </conditionalFormatting>
  <conditionalFormatting sqref="G57:G58">
    <cfRule type="cellIs" dxfId="53" priority="5" stopIfTrue="1" operator="greaterThan">
      <formula>80</formula>
    </cfRule>
  </conditionalFormatting>
  <conditionalFormatting sqref="G67:G70">
    <cfRule type="cellIs" dxfId="52" priority="6" stopIfTrue="1" operator="greaterThan">
      <formula>60</formula>
    </cfRule>
  </conditionalFormatting>
  <dataValidations count="6">
    <dataValidation type="whole" operator="lessThanOrEqual" allowBlank="1" showInputMessage="1" showErrorMessage="1" error="Els contractes no poden ser superiors a 12 mesos" sqref="H9:H23" xr:uid="{15DE8128-4383-4787-A81F-FA84ACAA46ED}">
      <formula1>12</formula1>
    </dataValidation>
    <dataValidation type="whole" operator="greaterThan" allowBlank="1" showInputMessage="1" showErrorMessage="1" error="Cal indicar el nombre d'hores anuals establertes pel conveni col·lectiu" sqref="G9:G23" xr:uid="{2DC12491-EAEE-4298-B2F7-B018139D133C}">
      <formula1>0</formula1>
    </dataValidation>
    <dataValidation type="list" allowBlank="1" showInputMessage="1" showErrorMessage="1" sqref="H109 H82:H84 H91:H92" xr:uid="{82EAEBDA-C8C3-4548-9E96-1F6EEC3E7C5D}">
      <formula1>",Complet,Parcial"</formula1>
    </dataValidation>
    <dataValidation type="whole" allowBlank="1" showInputMessage="1" showErrorMessage="1" sqref="G145:G147 G151:G153 G158:G160 I164:I166 G170:G172" xr:uid="{4AEEDB4A-8180-43D4-A923-08971821AD3D}">
      <formula1>1</formula1>
      <formula2>10000</formula2>
    </dataValidation>
    <dataValidation type="custom" allowBlank="1" showInputMessage="1" showErrorMessage="1" sqref="N86:N89" xr:uid="{6D810C6F-A1D1-48A5-BB90-06B7F21DDA6D}">
      <formula1>N86&lt;=G86*2</formula1>
    </dataValidation>
    <dataValidation type="custom" allowBlank="1" showInputMessage="1" showErrorMessage="1" sqref="K111:K120" xr:uid="{EAFE2E42-30E2-4985-B77C-FBE326693951}">
      <formula1>K111&lt;=I111*2</formula1>
    </dataValidation>
  </dataValidations>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2">
        <x14:dataValidation type="list" allowBlank="1" showInputMessage="1" showErrorMessage="1" xr:uid="{2254A821-440C-4575-9615-04EFCF7D77BD}">
          <x14:formula1>
            <xm:f>Llistes!$G$2:$G$3</xm:f>
          </x14:formula1>
          <xm:sqref>L127:L136 M86:M89 J111:J120 M151:M153 N145:N147 P158:P160 N162 O164:O166 M170:M172 L61:L66 L50:L55</xm:sqref>
        </x14:dataValidation>
        <x14:dataValidation type="list" allowBlank="1" showInputMessage="1" showErrorMessage="1" xr:uid="{43A1AE86-BC3C-4B81-AB2C-2F724A34EDD0}">
          <x14:formula1>
            <xm:f>Llistes!$G$41:$G$42</xm:f>
          </x14:formula1>
          <xm:sqref>H155:H156 H162 F161 H167:H168</xm:sqref>
        </x14:dataValidation>
        <x14:dataValidation type="list" allowBlank="1" showInputMessage="1" showErrorMessage="1" xr:uid="{9E022C88-4E47-4A91-BFAB-37D7A51C0FBA}">
          <x14:formula1>
            <xm:f>Llistes!$G$44:$G$46</xm:f>
          </x14:formula1>
          <xm:sqref>I155:I156 I162 I168</xm:sqref>
        </x14:dataValidation>
        <x14:dataValidation type="list" allowBlank="1" showInputMessage="1" showErrorMessage="1" xr:uid="{E4BDEDAA-0291-4CB8-837C-A2496B4D37D6}">
          <x14:formula1>
            <xm:f>Llistes!$G$75:$G$76</xm:f>
          </x14:formula1>
          <xm:sqref>E151:E153</xm:sqref>
        </x14:dataValidation>
        <x14:dataValidation type="list" allowBlank="1" showInputMessage="1" showErrorMessage="1" xr:uid="{0A122A90-677F-4704-B8E5-0E238A65C498}">
          <x14:formula1>
            <xm:f>Llistes!$G$46:$G$71</xm:f>
          </x14:formula1>
          <xm:sqref>E145:E147 G164:G166 E158:E160</xm:sqref>
        </x14:dataValidation>
        <x14:dataValidation type="list" allowBlank="1" showInputMessage="1" showErrorMessage="1" xr:uid="{C9F49F94-06E0-4D57-AF9F-E04BEBB546AF}">
          <x14:formula1>
            <xm:f>Llistes!$G$82:$G$109</xm:f>
          </x14:formula1>
          <xm:sqref>E170:E172</xm:sqref>
        </x14:dataValidation>
        <x14:dataValidation type="list" allowBlank="1" showInputMessage="1" showErrorMessage="1" xr:uid="{B4830292-0383-4DEF-8C33-3D24E5D1092C}">
          <x14:formula1>
            <xm:f>CP!$A$2:$A$583</xm:f>
          </x14:formula1>
          <xm:sqref>C78:C81 C86:C89</xm:sqref>
        </x14:dataValidation>
        <x14:dataValidation type="list" allowBlank="1" showInputMessage="1" showErrorMessage="1" xr:uid="{98653A14-C67F-4FEC-819D-6A1736EAD59D}">
          <x14:formula1>
            <xm:f>'FCO + CTR'!$A$2:$A$143</xm:f>
          </x14:formula1>
          <xm:sqref>C61:C66</xm:sqref>
        </x14:dataValidation>
        <x14:dataValidation type="list" allowBlank="1" showInputMessage="1" showErrorMessage="1" xr:uid="{C48EDD3C-000C-48BB-AF6D-A0704408D9FD}">
          <x14:formula1>
            <xm:f>'Formació no CP + FCO + CTR'!$A$2:$A$3553</xm:f>
          </x14:formula1>
          <xm:sqref>C127:C136</xm:sqref>
        </x14:dataValidation>
        <x14:dataValidation type="list" allowBlank="1" showInputMessage="1" showErrorMessage="1" xr:uid="{7B1103FE-FC11-4CEA-B392-F59BD44D095C}">
          <x14:formula1>
            <xm:f>'Formació NO CP sense FCO-CTR'!$A$2:$A$2140</xm:f>
          </x14:formula1>
          <xm:sqref>C50:C55</xm:sqref>
        </x14:dataValidation>
        <x14:dataValidation type="list" allowBlank="1" showInputMessage="1" showErrorMessage="1" xr:uid="{E05D08E0-4B0A-403B-9239-1121AD8797C0}">
          <x14:formula1>
            <xm:f>'Llistat CP'!$A$2:$A$583</xm:f>
          </x14:formula1>
          <xm:sqref>C97:C106 C111:C120</xm:sqref>
        </x14:dataValidation>
        <x14:dataValidation type="list" allowBlank="1" showInputMessage="1" showErrorMessage="1" xr:uid="{2D64F87F-4DC4-4DC9-B073-FB9677098168}">
          <x14:formula1>
            <xm:f>MODULSCP!$D$2:$D$2353</xm:f>
          </x14:formula1>
          <xm:sqref>G97:G106 G111:G120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20DD-8F41-4D35-9BD0-2A5746115603}">
  <dimension ref="A1:H41"/>
  <sheetViews>
    <sheetView showGridLines="0" zoomScale="80" zoomScaleNormal="80" workbookViewId="0">
      <selection activeCell="K28" sqref="K28"/>
    </sheetView>
  </sheetViews>
  <sheetFormatPr defaultColWidth="10.90625" defaultRowHeight="14.5" x14ac:dyDescent="0.35"/>
  <cols>
    <col min="1" max="1" width="6.453125" customWidth="1"/>
    <col min="2" max="2" width="4.453125" customWidth="1"/>
    <col min="3" max="3" width="68.6328125" customWidth="1"/>
    <col min="4" max="7" width="15.453125" customWidth="1"/>
  </cols>
  <sheetData>
    <row r="1" spans="1:8" x14ac:dyDescent="0.35">
      <c r="A1" s="3"/>
      <c r="B1" s="3"/>
      <c r="C1" s="3"/>
      <c r="D1" s="3"/>
      <c r="E1" s="3"/>
      <c r="F1" s="3"/>
      <c r="G1" s="3"/>
      <c r="H1" s="3"/>
    </row>
    <row r="2" spans="1:8" hidden="1" x14ac:dyDescent="0.35">
      <c r="A2" s="3"/>
      <c r="B2" s="3"/>
      <c r="C2" s="32" t="s">
        <v>7</v>
      </c>
      <c r="D2" s="27" t="s">
        <v>8</v>
      </c>
      <c r="E2" s="27" t="s">
        <v>9</v>
      </c>
      <c r="F2" s="27" t="s">
        <v>12325</v>
      </c>
      <c r="G2" s="27" t="s">
        <v>10</v>
      </c>
      <c r="H2" s="27" t="s">
        <v>11</v>
      </c>
    </row>
    <row r="3" spans="1:8" x14ac:dyDescent="0.35">
      <c r="A3" s="3"/>
      <c r="B3" s="6" t="s">
        <v>46</v>
      </c>
      <c r="C3" s="6"/>
      <c r="D3" s="6"/>
      <c r="E3" s="547"/>
      <c r="F3" s="547"/>
      <c r="G3" s="547"/>
      <c r="H3" s="33" t="str">
        <f t="shared" ref="H3:H30" si="0">IF((F3=0),"",IF(OR(F3&lt;6,F3&gt;12),"ATENCIÓ! Els mesos de contractació han de ser 12, excepte en els projectes de reindustrialització, que poden ser entre 6 i 12.",""))</f>
        <v/>
      </c>
    </row>
    <row r="4" spans="1:8" x14ac:dyDescent="0.35">
      <c r="A4" s="3"/>
      <c r="B4" s="79" t="s">
        <v>172</v>
      </c>
      <c r="C4" s="80"/>
      <c r="D4" s="80"/>
      <c r="E4" s="80"/>
      <c r="F4" s="80"/>
      <c r="G4" s="35"/>
      <c r="H4" s="33" t="str">
        <f t="shared" si="0"/>
        <v/>
      </c>
    </row>
    <row r="5" spans="1:8" x14ac:dyDescent="0.35">
      <c r="A5" s="3"/>
      <c r="B5" s="3"/>
      <c r="C5" s="36"/>
      <c r="D5" s="33"/>
      <c r="E5" s="33"/>
      <c r="F5" s="33"/>
      <c r="G5" s="33"/>
      <c r="H5" s="33" t="str">
        <f t="shared" si="0"/>
        <v/>
      </c>
    </row>
    <row r="6" spans="1:8" ht="26" x14ac:dyDescent="0.35">
      <c r="A6" s="3"/>
      <c r="B6" s="37" t="s">
        <v>28</v>
      </c>
      <c r="C6" s="443" t="s">
        <v>169</v>
      </c>
      <c r="D6" s="425" t="s">
        <v>170</v>
      </c>
      <c r="E6" s="425" t="s">
        <v>171</v>
      </c>
      <c r="F6" s="252" t="s">
        <v>12326</v>
      </c>
      <c r="G6" s="252" t="s">
        <v>45</v>
      </c>
      <c r="H6" s="33"/>
    </row>
    <row r="7" spans="1:8" x14ac:dyDescent="0.35">
      <c r="A7" s="3"/>
      <c r="B7" s="38">
        <v>1</v>
      </c>
      <c r="C7" s="462"/>
      <c r="D7" s="418"/>
      <c r="E7" s="463"/>
      <c r="F7" s="463"/>
      <c r="G7" s="465">
        <f>E7*F7*994.99</f>
        <v>0</v>
      </c>
      <c r="H7" s="548"/>
    </row>
    <row r="8" spans="1:8" x14ac:dyDescent="0.35">
      <c r="A8" s="3"/>
      <c r="B8" s="38">
        <v>2</v>
      </c>
      <c r="C8" s="462"/>
      <c r="D8" s="418"/>
      <c r="E8" s="463"/>
      <c r="F8" s="463"/>
      <c r="G8" s="465">
        <f t="shared" ref="G8:G21" si="1">E8*F8*994.99</f>
        <v>0</v>
      </c>
      <c r="H8" s="46" t="str">
        <f t="shared" si="0"/>
        <v/>
      </c>
    </row>
    <row r="9" spans="1:8" x14ac:dyDescent="0.35">
      <c r="A9" s="3"/>
      <c r="B9" s="38">
        <v>3</v>
      </c>
      <c r="C9" s="462"/>
      <c r="D9" s="464"/>
      <c r="E9" s="463"/>
      <c r="F9" s="463"/>
      <c r="G9" s="465">
        <f t="shared" si="1"/>
        <v>0</v>
      </c>
      <c r="H9" s="33" t="str">
        <f t="shared" si="0"/>
        <v/>
      </c>
    </row>
    <row r="10" spans="1:8" x14ac:dyDescent="0.35">
      <c r="A10" s="3"/>
      <c r="B10" s="38">
        <v>4</v>
      </c>
      <c r="C10" s="462"/>
      <c r="D10" s="418"/>
      <c r="E10" s="463"/>
      <c r="F10" s="463"/>
      <c r="G10" s="465">
        <f t="shared" si="1"/>
        <v>0</v>
      </c>
      <c r="H10" s="33" t="str">
        <f t="shared" si="0"/>
        <v/>
      </c>
    </row>
    <row r="11" spans="1:8" x14ac:dyDescent="0.35">
      <c r="A11" s="3"/>
      <c r="B11" s="38">
        <v>5</v>
      </c>
      <c r="C11" s="462"/>
      <c r="D11" s="418"/>
      <c r="E11" s="463"/>
      <c r="F11" s="463"/>
      <c r="G11" s="465">
        <f t="shared" si="1"/>
        <v>0</v>
      </c>
      <c r="H11" s="33" t="str">
        <f t="shared" si="0"/>
        <v/>
      </c>
    </row>
    <row r="12" spans="1:8" x14ac:dyDescent="0.35">
      <c r="A12" s="3"/>
      <c r="B12" s="38">
        <v>6</v>
      </c>
      <c r="C12" s="462"/>
      <c r="D12" s="418"/>
      <c r="E12" s="463"/>
      <c r="F12" s="463"/>
      <c r="G12" s="465">
        <f t="shared" si="1"/>
        <v>0</v>
      </c>
      <c r="H12" s="33" t="str">
        <f t="shared" si="0"/>
        <v/>
      </c>
    </row>
    <row r="13" spans="1:8" x14ac:dyDescent="0.35">
      <c r="A13" s="3"/>
      <c r="B13" s="38">
        <v>7</v>
      </c>
      <c r="C13" s="462"/>
      <c r="D13" s="418"/>
      <c r="E13" s="463"/>
      <c r="F13" s="463"/>
      <c r="G13" s="465">
        <f t="shared" si="1"/>
        <v>0</v>
      </c>
      <c r="H13" s="33" t="str">
        <f t="shared" si="0"/>
        <v/>
      </c>
    </row>
    <row r="14" spans="1:8" x14ac:dyDescent="0.35">
      <c r="A14" s="3"/>
      <c r="B14" s="38">
        <v>8</v>
      </c>
      <c r="C14" s="462"/>
      <c r="D14" s="418"/>
      <c r="E14" s="463"/>
      <c r="F14" s="463"/>
      <c r="G14" s="465">
        <f t="shared" si="1"/>
        <v>0</v>
      </c>
      <c r="H14" s="33" t="str">
        <f t="shared" si="0"/>
        <v/>
      </c>
    </row>
    <row r="15" spans="1:8" x14ac:dyDescent="0.35">
      <c r="A15" s="3"/>
      <c r="B15" s="38">
        <v>9</v>
      </c>
      <c r="C15" s="462"/>
      <c r="D15" s="418"/>
      <c r="E15" s="463"/>
      <c r="F15" s="463"/>
      <c r="G15" s="465">
        <f t="shared" si="1"/>
        <v>0</v>
      </c>
      <c r="H15" s="33" t="str">
        <f t="shared" si="0"/>
        <v/>
      </c>
    </row>
    <row r="16" spans="1:8" x14ac:dyDescent="0.35">
      <c r="A16" s="3"/>
      <c r="B16" s="38">
        <v>10</v>
      </c>
      <c r="C16" s="462"/>
      <c r="D16" s="418"/>
      <c r="E16" s="463"/>
      <c r="F16" s="463"/>
      <c r="G16" s="465">
        <f t="shared" si="1"/>
        <v>0</v>
      </c>
      <c r="H16" s="33" t="str">
        <f t="shared" si="0"/>
        <v/>
      </c>
    </row>
    <row r="17" spans="1:8" x14ac:dyDescent="0.35">
      <c r="A17" s="3"/>
      <c r="B17" s="38">
        <v>11</v>
      </c>
      <c r="C17" s="462"/>
      <c r="D17" s="418"/>
      <c r="E17" s="463"/>
      <c r="F17" s="463"/>
      <c r="G17" s="465">
        <f t="shared" si="1"/>
        <v>0</v>
      </c>
      <c r="H17" s="33" t="str">
        <f t="shared" si="0"/>
        <v/>
      </c>
    </row>
    <row r="18" spans="1:8" x14ac:dyDescent="0.35">
      <c r="A18" s="3"/>
      <c r="B18" s="38">
        <v>12</v>
      </c>
      <c r="C18" s="462"/>
      <c r="D18" s="418"/>
      <c r="E18" s="463"/>
      <c r="F18" s="463"/>
      <c r="G18" s="465">
        <f t="shared" si="1"/>
        <v>0</v>
      </c>
      <c r="H18" s="33" t="str">
        <f t="shared" si="0"/>
        <v/>
      </c>
    </row>
    <row r="19" spans="1:8" x14ac:dyDescent="0.35">
      <c r="A19" s="3"/>
      <c r="B19" s="38">
        <v>13</v>
      </c>
      <c r="C19" s="462"/>
      <c r="D19" s="418"/>
      <c r="E19" s="463"/>
      <c r="F19" s="463"/>
      <c r="G19" s="465">
        <f t="shared" si="1"/>
        <v>0</v>
      </c>
      <c r="H19" s="33" t="str">
        <f t="shared" si="0"/>
        <v/>
      </c>
    </row>
    <row r="20" spans="1:8" x14ac:dyDescent="0.35">
      <c r="A20" s="3"/>
      <c r="B20" s="38">
        <v>14</v>
      </c>
      <c r="C20" s="462"/>
      <c r="D20" s="418"/>
      <c r="E20" s="463"/>
      <c r="F20" s="463"/>
      <c r="G20" s="465">
        <f t="shared" si="1"/>
        <v>0</v>
      </c>
      <c r="H20" s="33" t="str">
        <f t="shared" si="0"/>
        <v/>
      </c>
    </row>
    <row r="21" spans="1:8" x14ac:dyDescent="0.35">
      <c r="A21" s="3"/>
      <c r="B21" s="38">
        <v>15</v>
      </c>
      <c r="C21" s="462"/>
      <c r="D21" s="418"/>
      <c r="E21" s="463"/>
      <c r="F21" s="463"/>
      <c r="G21" s="465">
        <f t="shared" si="1"/>
        <v>0</v>
      </c>
      <c r="H21" s="33" t="str">
        <f t="shared" si="0"/>
        <v/>
      </c>
    </row>
    <row r="22" spans="1:8" x14ac:dyDescent="0.35">
      <c r="A22" s="3"/>
      <c r="B22" s="3"/>
      <c r="C22" s="13"/>
      <c r="D22" s="34"/>
      <c r="E22" s="12"/>
      <c r="F22" s="12"/>
      <c r="G22" s="466">
        <f>SUM(G7:G21)</f>
        <v>0</v>
      </c>
      <c r="H22" s="33" t="str">
        <f t="shared" si="0"/>
        <v/>
      </c>
    </row>
    <row r="23" spans="1:8" x14ac:dyDescent="0.35">
      <c r="A23" s="3"/>
      <c r="B23" s="3"/>
      <c r="C23" s="12"/>
      <c r="D23" s="12"/>
      <c r="E23" s="12"/>
      <c r="F23" s="12"/>
      <c r="G23" s="12"/>
      <c r="H23" s="33" t="str">
        <f t="shared" si="0"/>
        <v/>
      </c>
    </row>
    <row r="24" spans="1:8" x14ac:dyDescent="0.35">
      <c r="A24" s="3"/>
      <c r="B24" s="3"/>
      <c r="C24" s="18" t="s">
        <v>173</v>
      </c>
      <c r="D24" s="19"/>
      <c r="E24" s="19"/>
      <c r="F24" s="19"/>
      <c r="G24" s="19"/>
      <c r="H24" s="33" t="str">
        <f t="shared" si="0"/>
        <v/>
      </c>
    </row>
    <row r="25" spans="1:8" ht="325.5" customHeight="1" x14ac:dyDescent="0.35">
      <c r="A25" s="3"/>
      <c r="B25" s="3"/>
      <c r="C25" s="175"/>
      <c r="D25" s="41"/>
      <c r="E25" s="41"/>
      <c r="F25" s="41"/>
      <c r="G25" s="41"/>
      <c r="H25" s="33" t="str">
        <f t="shared" si="0"/>
        <v/>
      </c>
    </row>
    <row r="26" spans="1:8" x14ac:dyDescent="0.35">
      <c r="A26" s="3"/>
      <c r="B26" s="3"/>
      <c r="C26" s="12"/>
      <c r="D26" s="12"/>
      <c r="E26" s="12"/>
      <c r="F26" s="12"/>
      <c r="G26" s="12"/>
      <c r="H26" s="33" t="str">
        <f t="shared" si="0"/>
        <v/>
      </c>
    </row>
    <row r="27" spans="1:8" x14ac:dyDescent="0.35">
      <c r="A27" s="3"/>
      <c r="B27" s="3"/>
      <c r="C27" s="18" t="s">
        <v>174</v>
      </c>
      <c r="D27" s="19"/>
      <c r="E27" s="19"/>
      <c r="F27" s="19"/>
      <c r="G27" s="19"/>
      <c r="H27" s="33" t="str">
        <f t="shared" si="0"/>
        <v/>
      </c>
    </row>
    <row r="28" spans="1:8" ht="305.75" customHeight="1" x14ac:dyDescent="0.35">
      <c r="A28" s="3"/>
      <c r="B28" s="3"/>
      <c r="C28" s="41"/>
      <c r="D28" s="41"/>
      <c r="E28" s="41"/>
      <c r="F28" s="41"/>
      <c r="G28" s="41"/>
      <c r="H28" s="33" t="str">
        <f t="shared" si="0"/>
        <v/>
      </c>
    </row>
    <row r="29" spans="1:8" x14ac:dyDescent="0.35">
      <c r="A29" s="3"/>
      <c r="B29" s="3"/>
      <c r="C29" s="41"/>
      <c r="D29" s="41"/>
      <c r="E29" s="41"/>
      <c r="F29" s="41"/>
      <c r="G29" s="41"/>
      <c r="H29" s="33" t="str">
        <f t="shared" si="0"/>
        <v/>
      </c>
    </row>
    <row r="30" spans="1:8" ht="51.5" customHeight="1" x14ac:dyDescent="0.35">
      <c r="A30" s="3"/>
      <c r="B30" s="3"/>
      <c r="C30" s="444" t="s">
        <v>22548</v>
      </c>
      <c r="D30" s="33"/>
      <c r="E30" s="33"/>
      <c r="F30" s="33"/>
      <c r="G30" s="33"/>
      <c r="H30" s="33" t="str">
        <f t="shared" si="0"/>
        <v/>
      </c>
    </row>
    <row r="31" spans="1:8" x14ac:dyDescent="0.35">
      <c r="A31" s="3"/>
      <c r="B31" s="3"/>
      <c r="C31" s="3"/>
      <c r="D31" s="3"/>
      <c r="E31" s="3"/>
      <c r="F31" s="3"/>
      <c r="G31" s="3"/>
      <c r="H31" s="3"/>
    </row>
    <row r="32" spans="1:8" x14ac:dyDescent="0.35">
      <c r="A32" s="3"/>
      <c r="B32" s="3"/>
      <c r="C32" s="3"/>
      <c r="D32" s="3"/>
      <c r="E32" s="3"/>
      <c r="F32" s="3"/>
      <c r="G32" s="3"/>
      <c r="H32" s="3"/>
    </row>
    <row r="33" spans="1:8" x14ac:dyDescent="0.35">
      <c r="A33" s="3"/>
      <c r="B33" s="3"/>
      <c r="C33" s="3"/>
      <c r="D33" s="3"/>
      <c r="E33" s="3"/>
      <c r="F33" s="3"/>
      <c r="G33" s="3"/>
      <c r="H33" s="3"/>
    </row>
    <row r="34" spans="1:8" x14ac:dyDescent="0.35">
      <c r="A34" s="3"/>
      <c r="B34" s="3"/>
      <c r="C34" s="3"/>
      <c r="D34" s="3"/>
      <c r="E34" s="3"/>
      <c r="F34" s="3"/>
      <c r="G34" s="3"/>
      <c r="H34" s="3"/>
    </row>
    <row r="35" spans="1:8" x14ac:dyDescent="0.35">
      <c r="A35" s="3"/>
      <c r="B35" s="3"/>
      <c r="C35" s="3"/>
      <c r="D35" s="3"/>
      <c r="E35" s="3"/>
      <c r="F35" s="3"/>
      <c r="G35" s="3"/>
      <c r="H35" s="3"/>
    </row>
    <row r="36" spans="1:8" x14ac:dyDescent="0.35">
      <c r="A36" s="3"/>
      <c r="B36" s="3"/>
      <c r="C36" s="3"/>
      <c r="D36" s="3"/>
      <c r="E36" s="3"/>
      <c r="F36" s="3"/>
      <c r="G36" s="3"/>
      <c r="H36" s="3"/>
    </row>
    <row r="37" spans="1:8" x14ac:dyDescent="0.35">
      <c r="A37" s="3"/>
      <c r="B37" s="3"/>
      <c r="C37" s="3"/>
      <c r="D37" s="3"/>
      <c r="E37" s="3"/>
      <c r="F37" s="3"/>
      <c r="G37" s="3"/>
      <c r="H37" s="3"/>
    </row>
    <row r="38" spans="1:8" x14ac:dyDescent="0.35">
      <c r="A38" s="3"/>
      <c r="B38" s="3"/>
      <c r="C38" s="3"/>
      <c r="D38" s="3"/>
      <c r="E38" s="3"/>
      <c r="F38" s="3"/>
      <c r="G38" s="3"/>
      <c r="H38" s="3"/>
    </row>
    <row r="39" spans="1:8" x14ac:dyDescent="0.35">
      <c r="A39" s="3"/>
      <c r="B39" s="3"/>
      <c r="C39" s="3"/>
      <c r="D39" s="3"/>
      <c r="E39" s="3"/>
      <c r="F39" s="3"/>
      <c r="G39" s="3"/>
      <c r="H39" s="3"/>
    </row>
    <row r="40" spans="1:8" x14ac:dyDescent="0.35">
      <c r="A40" s="3"/>
      <c r="B40" s="3"/>
      <c r="C40" s="3"/>
      <c r="D40" s="3"/>
      <c r="E40" s="3"/>
      <c r="F40" s="3"/>
      <c r="G40" s="3"/>
      <c r="H40" s="3"/>
    </row>
    <row r="41" spans="1:8" x14ac:dyDescent="0.35">
      <c r="A41" s="3"/>
      <c r="B41" s="3"/>
      <c r="C41" s="3"/>
      <c r="D41" s="3"/>
      <c r="E41" s="3"/>
      <c r="F41" s="3"/>
      <c r="G41" s="3"/>
      <c r="H41" s="3"/>
    </row>
  </sheetData>
  <sheetProtection algorithmName="SHA-512" hashValue="x9KvTaWk/WyoENz2Yg9HP19AUh1FT+afqxugMHpt7alUOxecnx+cIpJOVFFCCfvY9lCmNYOsPe8VIyIoZuw1Lw==" saltValue="QGiTKu+gw5+PyzcrZGSd6w==" spinCount="100000" sheet="1" objects="1" scenarios="1"/>
  <phoneticPr fontId="19" type="noConversion"/>
  <dataValidations count="1">
    <dataValidation type="whole" allowBlank="1" showInputMessage="1" showErrorMessage="1" sqref="F7:F21" xr:uid="{1E078672-DF9A-481C-878C-E73FF86007E7}">
      <formula1>6</formula1>
      <formula2>12</formula2>
    </dataValidation>
  </dataValidations>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368C-76FF-4533-A16D-F5FFB7015694}">
  <dimension ref="A1:O4601"/>
  <sheetViews>
    <sheetView zoomScale="65" zoomScaleNormal="65" workbookViewId="0">
      <selection activeCell="K28" sqref="K28"/>
    </sheetView>
  </sheetViews>
  <sheetFormatPr defaultColWidth="8.7265625" defaultRowHeight="14.5" x14ac:dyDescent="0.35"/>
  <cols>
    <col min="1" max="1" width="11.453125" style="368" customWidth="1"/>
    <col min="2" max="2" width="48.6328125" style="368" customWidth="1"/>
    <col min="3" max="3" width="6.90625" style="368" customWidth="1"/>
    <col min="4" max="4" width="17.6328125" style="368" customWidth="1"/>
    <col min="5" max="5" width="18" style="368" customWidth="1"/>
    <col min="6" max="6" width="20.36328125" style="368" customWidth="1"/>
    <col min="7" max="7" width="10.26953125" style="368" customWidth="1"/>
    <col min="8" max="8" width="71.453125" style="368" customWidth="1"/>
    <col min="9" max="9" width="12" style="368" customWidth="1"/>
    <col min="10" max="10" width="66.453125" style="368" customWidth="1"/>
    <col min="11" max="11" width="12.6328125" style="368" customWidth="1"/>
    <col min="12" max="12" width="19.90625" style="368" customWidth="1"/>
    <col min="13" max="13" width="12.36328125" style="368" customWidth="1"/>
    <col min="14" max="14" width="18.26953125" style="368" customWidth="1"/>
    <col min="15" max="15" width="18.7265625" style="368" customWidth="1"/>
    <col min="16" max="16" width="9.453125" style="368" customWidth="1"/>
    <col min="17" max="16384" width="8.7265625" style="368"/>
  </cols>
  <sheetData>
    <row r="1" spans="1:15" x14ac:dyDescent="0.35">
      <c r="A1" s="477" t="s">
        <v>22519</v>
      </c>
      <c r="B1" s="477" t="s">
        <v>22520</v>
      </c>
      <c r="C1" s="477" t="s">
        <v>22521</v>
      </c>
      <c r="D1" s="477" t="s">
        <v>22518</v>
      </c>
      <c r="E1" s="477" t="s">
        <v>22531</v>
      </c>
      <c r="F1" s="477" t="s">
        <v>22532</v>
      </c>
      <c r="G1" s="477" t="s">
        <v>22522</v>
      </c>
      <c r="H1" s="477" t="s">
        <v>22523</v>
      </c>
      <c r="I1" s="477" t="s">
        <v>22524</v>
      </c>
      <c r="J1" s="477" t="s">
        <v>22525</v>
      </c>
      <c r="K1" s="477" t="s">
        <v>22526</v>
      </c>
      <c r="L1" s="477" t="s">
        <v>22527</v>
      </c>
      <c r="M1" s="477" t="s">
        <v>22528</v>
      </c>
      <c r="N1" s="477" t="s">
        <v>22529</v>
      </c>
      <c r="O1" s="477" t="s">
        <v>22530</v>
      </c>
    </row>
    <row r="2" spans="1:15" x14ac:dyDescent="0.35">
      <c r="A2" s="368" t="s">
        <v>200</v>
      </c>
      <c r="B2" s="368" t="s">
        <v>785</v>
      </c>
      <c r="C2" s="368" t="s">
        <v>786</v>
      </c>
      <c r="D2" s="368">
        <v>630</v>
      </c>
      <c r="E2" s="368">
        <v>409</v>
      </c>
      <c r="F2" s="368">
        <v>221</v>
      </c>
      <c r="G2" s="368" t="s">
        <v>12334</v>
      </c>
      <c r="H2" s="368" t="s">
        <v>12335</v>
      </c>
      <c r="I2" s="368" t="s">
        <v>5194</v>
      </c>
      <c r="J2" s="368" t="s">
        <v>5193</v>
      </c>
      <c r="K2" s="368" t="s">
        <v>12336</v>
      </c>
      <c r="L2" s="368" t="s">
        <v>12337</v>
      </c>
      <c r="M2" s="368">
        <v>103</v>
      </c>
      <c r="N2" s="368">
        <v>67</v>
      </c>
      <c r="O2" s="368">
        <v>36</v>
      </c>
    </row>
    <row r="3" spans="1:15" x14ac:dyDescent="0.35">
      <c r="A3" s="368" t="s">
        <v>200</v>
      </c>
      <c r="B3" s="368" t="s">
        <v>785</v>
      </c>
      <c r="C3" s="368" t="s">
        <v>786</v>
      </c>
      <c r="D3" s="368">
        <v>630</v>
      </c>
      <c r="E3" s="368">
        <v>409</v>
      </c>
      <c r="F3" s="368">
        <v>221</v>
      </c>
      <c r="G3" s="368" t="s">
        <v>12334</v>
      </c>
      <c r="H3" s="368" t="s">
        <v>12335</v>
      </c>
      <c r="I3" s="368" t="s">
        <v>5194</v>
      </c>
      <c r="J3" s="368" t="s">
        <v>5193</v>
      </c>
      <c r="K3" s="368" t="s">
        <v>12338</v>
      </c>
      <c r="L3" s="368" t="s">
        <v>5195</v>
      </c>
      <c r="M3" s="368">
        <v>103</v>
      </c>
      <c r="N3" s="368">
        <v>67</v>
      </c>
      <c r="O3" s="368">
        <v>36</v>
      </c>
    </row>
    <row r="4" spans="1:15" x14ac:dyDescent="0.35">
      <c r="A4" s="368" t="s">
        <v>200</v>
      </c>
      <c r="B4" s="368" t="s">
        <v>785</v>
      </c>
      <c r="C4" s="368" t="s">
        <v>786</v>
      </c>
      <c r="D4" s="368">
        <v>630</v>
      </c>
      <c r="E4" s="368">
        <v>409</v>
      </c>
      <c r="F4" s="368">
        <v>221</v>
      </c>
      <c r="G4" s="368" t="s">
        <v>12334</v>
      </c>
      <c r="H4" s="368" t="s">
        <v>12335</v>
      </c>
      <c r="I4" s="368" t="s">
        <v>5194</v>
      </c>
      <c r="J4" s="368" t="s">
        <v>5193</v>
      </c>
      <c r="K4" s="368" t="s">
        <v>12339</v>
      </c>
      <c r="L4" s="368" t="s">
        <v>12340</v>
      </c>
      <c r="M4" s="368">
        <v>69</v>
      </c>
      <c r="N4" s="368">
        <v>45</v>
      </c>
      <c r="O4" s="368">
        <v>24</v>
      </c>
    </row>
    <row r="5" spans="1:15" x14ac:dyDescent="0.35">
      <c r="A5" s="368" t="s">
        <v>200</v>
      </c>
      <c r="B5" s="368" t="s">
        <v>785</v>
      </c>
      <c r="C5" s="368" t="s">
        <v>786</v>
      </c>
      <c r="D5" s="368">
        <v>630</v>
      </c>
      <c r="E5" s="368">
        <v>409</v>
      </c>
      <c r="F5" s="368">
        <v>221</v>
      </c>
      <c r="G5" s="368" t="s">
        <v>12341</v>
      </c>
      <c r="H5" s="368" t="s">
        <v>12342</v>
      </c>
      <c r="I5" s="368" t="s">
        <v>5192</v>
      </c>
      <c r="J5" s="368" t="s">
        <v>5191</v>
      </c>
      <c r="K5" s="368" t="s">
        <v>12343</v>
      </c>
      <c r="L5" s="368" t="s">
        <v>12344</v>
      </c>
      <c r="M5" s="368">
        <v>57</v>
      </c>
      <c r="N5" s="368">
        <v>36</v>
      </c>
      <c r="O5" s="368">
        <v>21</v>
      </c>
    </row>
    <row r="6" spans="1:15" x14ac:dyDescent="0.35">
      <c r="A6" s="368" t="s">
        <v>200</v>
      </c>
      <c r="B6" s="368" t="s">
        <v>785</v>
      </c>
      <c r="C6" s="368" t="s">
        <v>786</v>
      </c>
      <c r="D6" s="368">
        <v>630</v>
      </c>
      <c r="E6" s="368">
        <v>409</v>
      </c>
      <c r="F6" s="368">
        <v>221</v>
      </c>
      <c r="G6" s="368" t="s">
        <v>12341</v>
      </c>
      <c r="H6" s="368" t="s">
        <v>12342</v>
      </c>
      <c r="I6" s="368" t="s">
        <v>5192</v>
      </c>
      <c r="J6" s="368" t="s">
        <v>5191</v>
      </c>
      <c r="K6" s="368" t="s">
        <v>12345</v>
      </c>
      <c r="L6" s="368" t="s">
        <v>12346</v>
      </c>
      <c r="M6" s="368">
        <v>80</v>
      </c>
      <c r="N6" s="368">
        <v>52</v>
      </c>
      <c r="O6" s="368">
        <v>28</v>
      </c>
    </row>
    <row r="7" spans="1:15" x14ac:dyDescent="0.35">
      <c r="A7" s="368" t="s">
        <v>200</v>
      </c>
      <c r="B7" s="368" t="s">
        <v>785</v>
      </c>
      <c r="C7" s="368" t="s">
        <v>786</v>
      </c>
      <c r="D7" s="368">
        <v>630</v>
      </c>
      <c r="E7" s="368">
        <v>409</v>
      </c>
      <c r="F7" s="368">
        <v>221</v>
      </c>
      <c r="G7" s="368" t="s">
        <v>12347</v>
      </c>
      <c r="H7" s="368" t="s">
        <v>12348</v>
      </c>
      <c r="I7" s="368" t="s">
        <v>5108</v>
      </c>
      <c r="J7" s="368" t="s">
        <v>5107</v>
      </c>
      <c r="K7" s="368" t="s">
        <v>12349</v>
      </c>
      <c r="L7" s="368" t="s">
        <v>12350</v>
      </c>
      <c r="M7" s="368">
        <v>34</v>
      </c>
      <c r="N7" s="368">
        <v>22</v>
      </c>
      <c r="O7" s="368">
        <v>12</v>
      </c>
    </row>
    <row r="8" spans="1:15" x14ac:dyDescent="0.35">
      <c r="A8" s="368" t="s">
        <v>200</v>
      </c>
      <c r="B8" s="368" t="s">
        <v>785</v>
      </c>
      <c r="C8" s="368" t="s">
        <v>786</v>
      </c>
      <c r="D8" s="368">
        <v>630</v>
      </c>
      <c r="E8" s="368">
        <v>409</v>
      </c>
      <c r="F8" s="368">
        <v>221</v>
      </c>
      <c r="G8" s="368" t="s">
        <v>12347</v>
      </c>
      <c r="H8" s="368" t="s">
        <v>12348</v>
      </c>
      <c r="I8" s="368" t="s">
        <v>5108</v>
      </c>
      <c r="J8" s="368" t="s">
        <v>5107</v>
      </c>
      <c r="K8" s="368" t="s">
        <v>12351</v>
      </c>
      <c r="L8" s="368" t="s">
        <v>12352</v>
      </c>
      <c r="M8" s="368">
        <v>34</v>
      </c>
      <c r="N8" s="368">
        <v>22</v>
      </c>
      <c r="O8" s="368">
        <v>12</v>
      </c>
    </row>
    <row r="9" spans="1:15" x14ac:dyDescent="0.35">
      <c r="A9" s="368" t="s">
        <v>200</v>
      </c>
      <c r="B9" s="368" t="s">
        <v>785</v>
      </c>
      <c r="C9" s="368" t="s">
        <v>786</v>
      </c>
      <c r="D9" s="368">
        <v>630</v>
      </c>
      <c r="E9" s="368">
        <v>409</v>
      </c>
      <c r="F9" s="368">
        <v>221</v>
      </c>
      <c r="G9" s="368" t="s">
        <v>12347</v>
      </c>
      <c r="H9" s="368" t="s">
        <v>12348</v>
      </c>
      <c r="I9" s="368" t="s">
        <v>5108</v>
      </c>
      <c r="J9" s="368" t="s">
        <v>5107</v>
      </c>
      <c r="K9" s="368" t="s">
        <v>12353</v>
      </c>
      <c r="L9" s="368" t="s">
        <v>12354</v>
      </c>
      <c r="M9" s="368">
        <v>58</v>
      </c>
      <c r="N9" s="368">
        <v>38</v>
      </c>
      <c r="O9" s="368">
        <v>20</v>
      </c>
    </row>
    <row r="10" spans="1:15" x14ac:dyDescent="0.35">
      <c r="A10" s="368" t="s">
        <v>200</v>
      </c>
      <c r="B10" s="368" t="s">
        <v>785</v>
      </c>
      <c r="C10" s="368" t="s">
        <v>786</v>
      </c>
      <c r="D10" s="368">
        <v>630</v>
      </c>
      <c r="E10" s="368">
        <v>409</v>
      </c>
      <c r="F10" s="368">
        <v>221</v>
      </c>
      <c r="G10" s="368" t="s">
        <v>12347</v>
      </c>
      <c r="H10" s="368" t="s">
        <v>12348</v>
      </c>
      <c r="I10" s="368" t="s">
        <v>5108</v>
      </c>
      <c r="J10" s="368" t="s">
        <v>5107</v>
      </c>
      <c r="K10" s="368" t="s">
        <v>12355</v>
      </c>
      <c r="L10" s="368" t="s">
        <v>12356</v>
      </c>
      <c r="M10" s="368">
        <v>58</v>
      </c>
      <c r="N10" s="368">
        <v>38</v>
      </c>
      <c r="O10" s="368">
        <v>20</v>
      </c>
    </row>
    <row r="11" spans="1:15" x14ac:dyDescent="0.35">
      <c r="A11" s="368" t="s">
        <v>200</v>
      </c>
      <c r="B11" s="368" t="s">
        <v>785</v>
      </c>
      <c r="C11" s="368" t="s">
        <v>786</v>
      </c>
      <c r="D11" s="368">
        <v>630</v>
      </c>
      <c r="E11" s="368">
        <v>409</v>
      </c>
      <c r="F11" s="368">
        <v>221</v>
      </c>
      <c r="G11" s="368" t="s">
        <v>12347</v>
      </c>
      <c r="H11" s="368" t="s">
        <v>12348</v>
      </c>
      <c r="I11" s="368" t="s">
        <v>5108</v>
      </c>
      <c r="J11" s="368" t="s">
        <v>5107</v>
      </c>
      <c r="K11" s="368" t="s">
        <v>12357</v>
      </c>
      <c r="L11" s="368" t="s">
        <v>12358</v>
      </c>
      <c r="M11" s="368">
        <v>34</v>
      </c>
      <c r="N11" s="368">
        <v>22</v>
      </c>
      <c r="O11" s="368">
        <v>12</v>
      </c>
    </row>
    <row r="12" spans="1:15" x14ac:dyDescent="0.35">
      <c r="A12" s="368" t="s">
        <v>201</v>
      </c>
      <c r="B12" s="368" t="s">
        <v>787</v>
      </c>
      <c r="C12" s="368" t="s">
        <v>786</v>
      </c>
      <c r="D12" s="368">
        <v>740</v>
      </c>
      <c r="E12" s="368">
        <v>481</v>
      </c>
      <c r="F12" s="368">
        <v>259</v>
      </c>
      <c r="G12" s="368" t="s">
        <v>12347</v>
      </c>
      <c r="H12" s="368" t="s">
        <v>12348</v>
      </c>
      <c r="I12" s="368" t="s">
        <v>5108</v>
      </c>
      <c r="J12" s="368" t="s">
        <v>5107</v>
      </c>
      <c r="K12" s="368" t="s">
        <v>12349</v>
      </c>
      <c r="L12" s="368" t="s">
        <v>12350</v>
      </c>
      <c r="M12" s="368">
        <v>32</v>
      </c>
      <c r="N12" s="368">
        <v>21</v>
      </c>
      <c r="O12" s="368">
        <v>11</v>
      </c>
    </row>
    <row r="13" spans="1:15" x14ac:dyDescent="0.35">
      <c r="A13" s="368" t="s">
        <v>201</v>
      </c>
      <c r="B13" s="368" t="s">
        <v>787</v>
      </c>
      <c r="C13" s="368" t="s">
        <v>786</v>
      </c>
      <c r="D13" s="368">
        <v>740</v>
      </c>
      <c r="E13" s="368">
        <v>481</v>
      </c>
      <c r="F13" s="368">
        <v>259</v>
      </c>
      <c r="G13" s="368" t="s">
        <v>12347</v>
      </c>
      <c r="H13" s="368" t="s">
        <v>12348</v>
      </c>
      <c r="I13" s="368" t="s">
        <v>5108</v>
      </c>
      <c r="J13" s="368" t="s">
        <v>5107</v>
      </c>
      <c r="K13" s="368" t="s">
        <v>12351</v>
      </c>
      <c r="L13" s="368" t="s">
        <v>12352</v>
      </c>
      <c r="M13" s="368">
        <v>32</v>
      </c>
      <c r="N13" s="368">
        <v>21</v>
      </c>
      <c r="O13" s="368">
        <v>11</v>
      </c>
    </row>
    <row r="14" spans="1:15" x14ac:dyDescent="0.35">
      <c r="A14" s="368" t="s">
        <v>201</v>
      </c>
      <c r="B14" s="368" t="s">
        <v>787</v>
      </c>
      <c r="C14" s="368" t="s">
        <v>786</v>
      </c>
      <c r="D14" s="368">
        <v>740</v>
      </c>
      <c r="E14" s="368">
        <v>481</v>
      </c>
      <c r="F14" s="368">
        <v>259</v>
      </c>
      <c r="G14" s="368" t="s">
        <v>12347</v>
      </c>
      <c r="H14" s="368" t="s">
        <v>12348</v>
      </c>
      <c r="I14" s="368" t="s">
        <v>5108</v>
      </c>
      <c r="J14" s="368" t="s">
        <v>5107</v>
      </c>
      <c r="K14" s="368" t="s">
        <v>12353</v>
      </c>
      <c r="L14" s="368" t="s">
        <v>12354</v>
      </c>
      <c r="M14" s="368">
        <v>53</v>
      </c>
      <c r="N14" s="368">
        <v>34</v>
      </c>
      <c r="O14" s="368">
        <v>19</v>
      </c>
    </row>
    <row r="15" spans="1:15" x14ac:dyDescent="0.35">
      <c r="A15" s="368" t="s">
        <v>201</v>
      </c>
      <c r="B15" s="368" t="s">
        <v>787</v>
      </c>
      <c r="C15" s="368" t="s">
        <v>786</v>
      </c>
      <c r="D15" s="368">
        <v>740</v>
      </c>
      <c r="E15" s="368">
        <v>481</v>
      </c>
      <c r="F15" s="368">
        <v>259</v>
      </c>
      <c r="G15" s="368" t="s">
        <v>12347</v>
      </c>
      <c r="H15" s="368" t="s">
        <v>12348</v>
      </c>
      <c r="I15" s="368" t="s">
        <v>5108</v>
      </c>
      <c r="J15" s="368" t="s">
        <v>5107</v>
      </c>
      <c r="K15" s="368" t="s">
        <v>12355</v>
      </c>
      <c r="L15" s="368" t="s">
        <v>12356</v>
      </c>
      <c r="M15" s="368">
        <v>53</v>
      </c>
      <c r="N15" s="368">
        <v>34</v>
      </c>
      <c r="O15" s="368">
        <v>19</v>
      </c>
    </row>
    <row r="16" spans="1:15" x14ac:dyDescent="0.35">
      <c r="A16" s="368" t="s">
        <v>201</v>
      </c>
      <c r="B16" s="368" t="s">
        <v>787</v>
      </c>
      <c r="C16" s="368" t="s">
        <v>786</v>
      </c>
      <c r="D16" s="368">
        <v>740</v>
      </c>
      <c r="E16" s="368">
        <v>481</v>
      </c>
      <c r="F16" s="368">
        <v>259</v>
      </c>
      <c r="G16" s="368" t="s">
        <v>12347</v>
      </c>
      <c r="H16" s="368" t="s">
        <v>12348</v>
      </c>
      <c r="I16" s="368" t="s">
        <v>5108</v>
      </c>
      <c r="J16" s="368" t="s">
        <v>5107</v>
      </c>
      <c r="K16" s="368" t="s">
        <v>12357</v>
      </c>
      <c r="L16" s="368" t="s">
        <v>12358</v>
      </c>
      <c r="M16" s="368">
        <v>32</v>
      </c>
      <c r="N16" s="368">
        <v>21</v>
      </c>
      <c r="O16" s="368">
        <v>11</v>
      </c>
    </row>
    <row r="17" spans="1:15" x14ac:dyDescent="0.35">
      <c r="A17" s="368" t="s">
        <v>201</v>
      </c>
      <c r="B17" s="368" t="s">
        <v>787</v>
      </c>
      <c r="C17" s="368" t="s">
        <v>786</v>
      </c>
      <c r="D17" s="368">
        <v>740</v>
      </c>
      <c r="E17" s="368">
        <v>481</v>
      </c>
      <c r="F17" s="368">
        <v>259</v>
      </c>
      <c r="G17" s="368" t="s">
        <v>12359</v>
      </c>
      <c r="H17" s="368" t="s">
        <v>12360</v>
      </c>
      <c r="I17" s="368" t="s">
        <v>5190</v>
      </c>
      <c r="J17" s="368" t="s">
        <v>5189</v>
      </c>
      <c r="K17" s="368" t="s">
        <v>12361</v>
      </c>
      <c r="L17" s="368" t="s">
        <v>5189</v>
      </c>
      <c r="M17" s="368">
        <v>95</v>
      </c>
      <c r="N17" s="368">
        <v>62</v>
      </c>
      <c r="O17" s="368">
        <v>33</v>
      </c>
    </row>
    <row r="18" spans="1:15" x14ac:dyDescent="0.35">
      <c r="A18" s="368" t="s">
        <v>201</v>
      </c>
      <c r="B18" s="368" t="s">
        <v>787</v>
      </c>
      <c r="C18" s="368" t="s">
        <v>786</v>
      </c>
      <c r="D18" s="368">
        <v>740</v>
      </c>
      <c r="E18" s="368">
        <v>481</v>
      </c>
      <c r="F18" s="368">
        <v>259</v>
      </c>
      <c r="G18" s="368" t="s">
        <v>12362</v>
      </c>
      <c r="H18" s="368" t="s">
        <v>12363</v>
      </c>
      <c r="I18" s="368" t="s">
        <v>5188</v>
      </c>
      <c r="J18" s="368" t="s">
        <v>5187</v>
      </c>
      <c r="K18" s="368" t="s">
        <v>12364</v>
      </c>
      <c r="L18" s="368" t="s">
        <v>12365</v>
      </c>
      <c r="M18" s="368">
        <v>53</v>
      </c>
      <c r="N18" s="368">
        <v>34</v>
      </c>
      <c r="O18" s="368">
        <v>19</v>
      </c>
    </row>
    <row r="19" spans="1:15" x14ac:dyDescent="0.35">
      <c r="A19" s="368" t="s">
        <v>201</v>
      </c>
      <c r="B19" s="368" t="s">
        <v>787</v>
      </c>
      <c r="C19" s="368" t="s">
        <v>786</v>
      </c>
      <c r="D19" s="368">
        <v>740</v>
      </c>
      <c r="E19" s="368">
        <v>481</v>
      </c>
      <c r="F19" s="368">
        <v>259</v>
      </c>
      <c r="G19" s="368" t="s">
        <v>12362</v>
      </c>
      <c r="H19" s="368" t="s">
        <v>12363</v>
      </c>
      <c r="I19" s="368" t="s">
        <v>5188</v>
      </c>
      <c r="J19" s="368" t="s">
        <v>5187</v>
      </c>
      <c r="K19" s="368" t="s">
        <v>12366</v>
      </c>
      <c r="L19" s="368" t="s">
        <v>12367</v>
      </c>
      <c r="M19" s="368">
        <v>74</v>
      </c>
      <c r="N19" s="368">
        <v>48</v>
      </c>
      <c r="O19" s="368">
        <v>26</v>
      </c>
    </row>
    <row r="20" spans="1:15" x14ac:dyDescent="0.35">
      <c r="A20" s="368" t="s">
        <v>201</v>
      </c>
      <c r="B20" s="368" t="s">
        <v>787</v>
      </c>
      <c r="C20" s="368" t="s">
        <v>786</v>
      </c>
      <c r="D20" s="368">
        <v>740</v>
      </c>
      <c r="E20" s="368">
        <v>481</v>
      </c>
      <c r="F20" s="368">
        <v>259</v>
      </c>
      <c r="G20" s="368" t="s">
        <v>12368</v>
      </c>
      <c r="H20" s="368" t="s">
        <v>12369</v>
      </c>
      <c r="I20" s="368" t="s">
        <v>5186</v>
      </c>
      <c r="J20" s="368" t="s">
        <v>5185</v>
      </c>
      <c r="K20" s="368" t="s">
        <v>12370</v>
      </c>
      <c r="L20" s="368" t="s">
        <v>5185</v>
      </c>
      <c r="M20" s="368">
        <v>63</v>
      </c>
      <c r="N20" s="368">
        <v>41</v>
      </c>
      <c r="O20" s="368">
        <v>22</v>
      </c>
    </row>
    <row r="21" spans="1:15" x14ac:dyDescent="0.35">
      <c r="A21" s="368" t="s">
        <v>201</v>
      </c>
      <c r="B21" s="368" t="s">
        <v>787</v>
      </c>
      <c r="C21" s="368" t="s">
        <v>786</v>
      </c>
      <c r="D21" s="368">
        <v>740</v>
      </c>
      <c r="E21" s="368">
        <v>481</v>
      </c>
      <c r="F21" s="368">
        <v>259</v>
      </c>
      <c r="G21" s="368" t="s">
        <v>12371</v>
      </c>
      <c r="H21" s="368" t="s">
        <v>12372</v>
      </c>
      <c r="I21" s="368" t="s">
        <v>5184</v>
      </c>
      <c r="J21" s="368" t="s">
        <v>5183</v>
      </c>
      <c r="K21" s="368" t="s">
        <v>12373</v>
      </c>
      <c r="L21" s="368" t="s">
        <v>12374</v>
      </c>
      <c r="M21" s="368">
        <v>95</v>
      </c>
      <c r="N21" s="368">
        <v>62</v>
      </c>
      <c r="O21" s="368">
        <v>33</v>
      </c>
    </row>
    <row r="22" spans="1:15" x14ac:dyDescent="0.35">
      <c r="A22" s="368" t="s">
        <v>201</v>
      </c>
      <c r="B22" s="368" t="s">
        <v>787</v>
      </c>
      <c r="C22" s="368" t="s">
        <v>786</v>
      </c>
      <c r="D22" s="368">
        <v>740</v>
      </c>
      <c r="E22" s="368">
        <v>481</v>
      </c>
      <c r="F22" s="368">
        <v>259</v>
      </c>
      <c r="G22" s="368" t="s">
        <v>12371</v>
      </c>
      <c r="H22" s="368" t="s">
        <v>12372</v>
      </c>
      <c r="I22" s="368" t="s">
        <v>5184</v>
      </c>
      <c r="J22" s="368" t="s">
        <v>5183</v>
      </c>
      <c r="K22" s="368" t="s">
        <v>12375</v>
      </c>
      <c r="L22" s="368" t="s">
        <v>12376</v>
      </c>
      <c r="M22" s="368">
        <v>95</v>
      </c>
      <c r="N22" s="368">
        <v>62</v>
      </c>
      <c r="O22" s="368">
        <v>33</v>
      </c>
    </row>
    <row r="23" spans="1:15" x14ac:dyDescent="0.35">
      <c r="A23" s="368" t="s">
        <v>201</v>
      </c>
      <c r="B23" s="368" t="s">
        <v>787</v>
      </c>
      <c r="C23" s="368" t="s">
        <v>786</v>
      </c>
      <c r="D23" s="368">
        <v>740</v>
      </c>
      <c r="E23" s="368">
        <v>481</v>
      </c>
      <c r="F23" s="368">
        <v>259</v>
      </c>
      <c r="G23" s="368" t="s">
        <v>12377</v>
      </c>
      <c r="H23" s="368" t="s">
        <v>12378</v>
      </c>
      <c r="I23" s="368" t="s">
        <v>5182</v>
      </c>
      <c r="J23" s="368" t="s">
        <v>5181</v>
      </c>
      <c r="K23" s="368" t="s">
        <v>12379</v>
      </c>
      <c r="L23" s="368" t="s">
        <v>5181</v>
      </c>
      <c r="M23" s="368">
        <v>63</v>
      </c>
      <c r="N23" s="368">
        <v>41</v>
      </c>
      <c r="O23" s="368">
        <v>22</v>
      </c>
    </row>
    <row r="24" spans="1:15" x14ac:dyDescent="0.35">
      <c r="A24" s="368" t="s">
        <v>202</v>
      </c>
      <c r="B24" s="368" t="s">
        <v>788</v>
      </c>
      <c r="C24" s="368" t="s">
        <v>786</v>
      </c>
      <c r="D24" s="368">
        <v>790</v>
      </c>
      <c r="E24" s="368">
        <v>513</v>
      </c>
      <c r="F24" s="368">
        <v>277</v>
      </c>
      <c r="G24" s="368" t="s">
        <v>12347</v>
      </c>
      <c r="H24" s="368" t="s">
        <v>12348</v>
      </c>
      <c r="I24" s="368" t="s">
        <v>5108</v>
      </c>
      <c r="J24" s="368" t="s">
        <v>5107</v>
      </c>
      <c r="K24" s="368" t="s">
        <v>12349</v>
      </c>
      <c r="L24" s="368" t="s">
        <v>12350</v>
      </c>
      <c r="M24" s="368">
        <v>36</v>
      </c>
      <c r="N24" s="368">
        <v>24</v>
      </c>
      <c r="O24" s="368">
        <v>12</v>
      </c>
    </row>
    <row r="25" spans="1:15" x14ac:dyDescent="0.35">
      <c r="A25" s="368" t="s">
        <v>202</v>
      </c>
      <c r="B25" s="368" t="s">
        <v>788</v>
      </c>
      <c r="C25" s="368" t="s">
        <v>786</v>
      </c>
      <c r="D25" s="368">
        <v>790</v>
      </c>
      <c r="E25" s="368">
        <v>513</v>
      </c>
      <c r="F25" s="368">
        <v>277</v>
      </c>
      <c r="G25" s="368" t="s">
        <v>12347</v>
      </c>
      <c r="H25" s="368" t="s">
        <v>12348</v>
      </c>
      <c r="I25" s="368" t="s">
        <v>5108</v>
      </c>
      <c r="J25" s="368" t="s">
        <v>5107</v>
      </c>
      <c r="K25" s="368" t="s">
        <v>12351</v>
      </c>
      <c r="L25" s="368" t="s">
        <v>12352</v>
      </c>
      <c r="M25" s="368">
        <v>36</v>
      </c>
      <c r="N25" s="368">
        <v>23</v>
      </c>
      <c r="O25" s="368">
        <v>13</v>
      </c>
    </row>
    <row r="26" spans="1:15" x14ac:dyDescent="0.35">
      <c r="A26" s="368" t="s">
        <v>202</v>
      </c>
      <c r="B26" s="368" t="s">
        <v>788</v>
      </c>
      <c r="C26" s="368" t="s">
        <v>786</v>
      </c>
      <c r="D26" s="368">
        <v>790</v>
      </c>
      <c r="E26" s="368">
        <v>513</v>
      </c>
      <c r="F26" s="368">
        <v>277</v>
      </c>
      <c r="G26" s="368" t="s">
        <v>12347</v>
      </c>
      <c r="H26" s="368" t="s">
        <v>12348</v>
      </c>
      <c r="I26" s="368" t="s">
        <v>5108</v>
      </c>
      <c r="J26" s="368" t="s">
        <v>5107</v>
      </c>
      <c r="K26" s="368" t="s">
        <v>12353</v>
      </c>
      <c r="L26" s="368" t="s">
        <v>12354</v>
      </c>
      <c r="M26" s="368">
        <v>59</v>
      </c>
      <c r="N26" s="368">
        <v>37</v>
      </c>
      <c r="O26" s="368">
        <v>22</v>
      </c>
    </row>
    <row r="27" spans="1:15" x14ac:dyDescent="0.35">
      <c r="A27" s="368" t="s">
        <v>202</v>
      </c>
      <c r="B27" s="368" t="s">
        <v>788</v>
      </c>
      <c r="C27" s="368" t="s">
        <v>786</v>
      </c>
      <c r="D27" s="368">
        <v>790</v>
      </c>
      <c r="E27" s="368">
        <v>513</v>
      </c>
      <c r="F27" s="368">
        <v>277</v>
      </c>
      <c r="G27" s="368" t="s">
        <v>12347</v>
      </c>
      <c r="H27" s="368" t="s">
        <v>12348</v>
      </c>
      <c r="I27" s="368" t="s">
        <v>5108</v>
      </c>
      <c r="J27" s="368" t="s">
        <v>5107</v>
      </c>
      <c r="K27" s="368" t="s">
        <v>12355</v>
      </c>
      <c r="L27" s="368" t="s">
        <v>12356</v>
      </c>
      <c r="M27" s="368">
        <v>59</v>
      </c>
      <c r="N27" s="368">
        <v>37</v>
      </c>
      <c r="O27" s="368">
        <v>22</v>
      </c>
    </row>
    <row r="28" spans="1:15" x14ac:dyDescent="0.35">
      <c r="A28" s="368" t="s">
        <v>202</v>
      </c>
      <c r="B28" s="368" t="s">
        <v>788</v>
      </c>
      <c r="C28" s="368" t="s">
        <v>786</v>
      </c>
      <c r="D28" s="368">
        <v>790</v>
      </c>
      <c r="E28" s="368">
        <v>513</v>
      </c>
      <c r="F28" s="368">
        <v>277</v>
      </c>
      <c r="G28" s="368" t="s">
        <v>12347</v>
      </c>
      <c r="H28" s="368" t="s">
        <v>12348</v>
      </c>
      <c r="I28" s="368" t="s">
        <v>5108</v>
      </c>
      <c r="J28" s="368" t="s">
        <v>5107</v>
      </c>
      <c r="K28" s="368" t="s">
        <v>12357</v>
      </c>
      <c r="L28" s="368" t="s">
        <v>12358</v>
      </c>
      <c r="M28" s="368">
        <v>36</v>
      </c>
      <c r="N28" s="368">
        <v>23</v>
      </c>
      <c r="O28" s="368">
        <v>13</v>
      </c>
    </row>
    <row r="29" spans="1:15" x14ac:dyDescent="0.35">
      <c r="A29" s="368" t="s">
        <v>202</v>
      </c>
      <c r="B29" s="368" t="s">
        <v>788</v>
      </c>
      <c r="C29" s="368" t="s">
        <v>786</v>
      </c>
      <c r="D29" s="368">
        <v>790</v>
      </c>
      <c r="E29" s="368">
        <v>513</v>
      </c>
      <c r="F29" s="368">
        <v>277</v>
      </c>
      <c r="G29" s="368" t="s">
        <v>12380</v>
      </c>
      <c r="H29" s="368" t="s">
        <v>12381</v>
      </c>
      <c r="I29" s="368" t="s">
        <v>5180</v>
      </c>
      <c r="J29" s="368" t="s">
        <v>5179</v>
      </c>
      <c r="K29" s="368" t="s">
        <v>12382</v>
      </c>
      <c r="L29" s="368" t="s">
        <v>16</v>
      </c>
      <c r="M29" s="368">
        <v>71</v>
      </c>
      <c r="N29" s="368">
        <v>45</v>
      </c>
      <c r="O29" s="368">
        <v>26</v>
      </c>
    </row>
    <row r="30" spans="1:15" x14ac:dyDescent="0.35">
      <c r="A30" s="368" t="s">
        <v>202</v>
      </c>
      <c r="B30" s="368" t="s">
        <v>788</v>
      </c>
      <c r="C30" s="368" t="s">
        <v>786</v>
      </c>
      <c r="D30" s="368">
        <v>790</v>
      </c>
      <c r="E30" s="368">
        <v>513</v>
      </c>
      <c r="F30" s="368">
        <v>277</v>
      </c>
      <c r="G30" s="368" t="s">
        <v>12380</v>
      </c>
      <c r="H30" s="368" t="s">
        <v>12381</v>
      </c>
      <c r="I30" s="368" t="s">
        <v>5180</v>
      </c>
      <c r="J30" s="368" t="s">
        <v>5179</v>
      </c>
      <c r="K30" s="368" t="s">
        <v>12383</v>
      </c>
      <c r="L30" s="368" t="s">
        <v>12384</v>
      </c>
      <c r="M30" s="368">
        <v>36</v>
      </c>
      <c r="N30" s="368">
        <v>23</v>
      </c>
      <c r="O30" s="368">
        <v>13</v>
      </c>
    </row>
    <row r="31" spans="1:15" x14ac:dyDescent="0.35">
      <c r="A31" s="368" t="s">
        <v>202</v>
      </c>
      <c r="B31" s="368" t="s">
        <v>788</v>
      </c>
      <c r="C31" s="368" t="s">
        <v>786</v>
      </c>
      <c r="D31" s="368">
        <v>790</v>
      </c>
      <c r="E31" s="368">
        <v>513</v>
      </c>
      <c r="F31" s="368">
        <v>277</v>
      </c>
      <c r="G31" s="368" t="s">
        <v>12380</v>
      </c>
      <c r="H31" s="368" t="s">
        <v>12381</v>
      </c>
      <c r="I31" s="368" t="s">
        <v>5180</v>
      </c>
      <c r="J31" s="368" t="s">
        <v>5179</v>
      </c>
      <c r="K31" s="368" t="s">
        <v>12385</v>
      </c>
      <c r="L31" s="368" t="s">
        <v>12386</v>
      </c>
      <c r="M31" s="368">
        <v>106</v>
      </c>
      <c r="N31" s="368">
        <v>67</v>
      </c>
      <c r="O31" s="368">
        <v>39</v>
      </c>
    </row>
    <row r="32" spans="1:15" x14ac:dyDescent="0.35">
      <c r="A32" s="368" t="s">
        <v>202</v>
      </c>
      <c r="B32" s="368" t="s">
        <v>788</v>
      </c>
      <c r="C32" s="368" t="s">
        <v>786</v>
      </c>
      <c r="D32" s="368">
        <v>790</v>
      </c>
      <c r="E32" s="368">
        <v>513</v>
      </c>
      <c r="F32" s="368">
        <v>277</v>
      </c>
      <c r="G32" s="368" t="s">
        <v>12380</v>
      </c>
      <c r="H32" s="368" t="s">
        <v>12381</v>
      </c>
      <c r="I32" s="368" t="s">
        <v>5180</v>
      </c>
      <c r="J32" s="368" t="s">
        <v>5179</v>
      </c>
      <c r="K32" s="368" t="s">
        <v>12387</v>
      </c>
      <c r="L32" s="368" t="s">
        <v>12388</v>
      </c>
      <c r="M32" s="368">
        <v>36</v>
      </c>
      <c r="N32" s="368">
        <v>23</v>
      </c>
      <c r="O32" s="368">
        <v>13</v>
      </c>
    </row>
    <row r="33" spans="1:15" x14ac:dyDescent="0.35">
      <c r="A33" s="368" t="s">
        <v>202</v>
      </c>
      <c r="B33" s="368" t="s">
        <v>788</v>
      </c>
      <c r="C33" s="368" t="s">
        <v>786</v>
      </c>
      <c r="D33" s="368">
        <v>790</v>
      </c>
      <c r="E33" s="368">
        <v>513</v>
      </c>
      <c r="F33" s="368">
        <v>277</v>
      </c>
      <c r="G33" s="368" t="s">
        <v>12389</v>
      </c>
      <c r="H33" s="368" t="s">
        <v>12390</v>
      </c>
      <c r="I33" s="368" t="s">
        <v>5178</v>
      </c>
      <c r="J33" s="368" t="s">
        <v>5177</v>
      </c>
      <c r="K33" s="368" t="s">
        <v>12391</v>
      </c>
      <c r="L33" s="368" t="s">
        <v>12392</v>
      </c>
      <c r="M33" s="368">
        <v>30</v>
      </c>
      <c r="N33" s="368">
        <v>30</v>
      </c>
      <c r="O33" s="368">
        <v>0</v>
      </c>
    </row>
    <row r="34" spans="1:15" x14ac:dyDescent="0.35">
      <c r="A34" s="368" t="s">
        <v>202</v>
      </c>
      <c r="B34" s="368" t="s">
        <v>788</v>
      </c>
      <c r="C34" s="368" t="s">
        <v>786</v>
      </c>
      <c r="D34" s="368">
        <v>790</v>
      </c>
      <c r="E34" s="368">
        <v>513</v>
      </c>
      <c r="F34" s="368">
        <v>277</v>
      </c>
      <c r="G34" s="368" t="s">
        <v>12389</v>
      </c>
      <c r="H34" s="368" t="s">
        <v>12390</v>
      </c>
      <c r="I34" s="368" t="s">
        <v>5178</v>
      </c>
      <c r="J34" s="368" t="s">
        <v>5177</v>
      </c>
      <c r="K34" s="368" t="s">
        <v>12393</v>
      </c>
      <c r="L34" s="368" t="s">
        <v>12394</v>
      </c>
      <c r="M34" s="368">
        <v>72</v>
      </c>
      <c r="N34" s="368">
        <v>46</v>
      </c>
      <c r="O34" s="368">
        <v>26</v>
      </c>
    </row>
    <row r="35" spans="1:15" x14ac:dyDescent="0.35">
      <c r="A35" s="368" t="s">
        <v>202</v>
      </c>
      <c r="B35" s="368" t="s">
        <v>788</v>
      </c>
      <c r="C35" s="368" t="s">
        <v>786</v>
      </c>
      <c r="D35" s="368">
        <v>790</v>
      </c>
      <c r="E35" s="368">
        <v>513</v>
      </c>
      <c r="F35" s="368">
        <v>277</v>
      </c>
      <c r="G35" s="368" t="s">
        <v>12389</v>
      </c>
      <c r="H35" s="368" t="s">
        <v>12390</v>
      </c>
      <c r="I35" s="368" t="s">
        <v>5178</v>
      </c>
      <c r="J35" s="368" t="s">
        <v>5177</v>
      </c>
      <c r="K35" s="368" t="s">
        <v>12395</v>
      </c>
      <c r="L35" s="368" t="s">
        <v>12396</v>
      </c>
      <c r="M35" s="368">
        <v>70</v>
      </c>
      <c r="N35" s="368">
        <v>44</v>
      </c>
      <c r="O35" s="368">
        <v>26</v>
      </c>
    </row>
    <row r="36" spans="1:15" x14ac:dyDescent="0.35">
      <c r="A36" s="368" t="s">
        <v>202</v>
      </c>
      <c r="B36" s="368" t="s">
        <v>788</v>
      </c>
      <c r="C36" s="368" t="s">
        <v>786</v>
      </c>
      <c r="D36" s="368">
        <v>790</v>
      </c>
      <c r="E36" s="368">
        <v>513</v>
      </c>
      <c r="F36" s="368">
        <v>277</v>
      </c>
      <c r="G36" s="368" t="s">
        <v>12397</v>
      </c>
      <c r="H36" s="368" t="s">
        <v>12398</v>
      </c>
      <c r="I36" s="368" t="s">
        <v>5144</v>
      </c>
      <c r="J36" s="368" t="s">
        <v>5143</v>
      </c>
      <c r="K36" s="368" t="s">
        <v>12399</v>
      </c>
      <c r="L36" s="368" t="s">
        <v>12400</v>
      </c>
      <c r="M36" s="368">
        <v>36</v>
      </c>
      <c r="N36" s="368">
        <v>23</v>
      </c>
      <c r="O36" s="368">
        <v>13</v>
      </c>
    </row>
    <row r="37" spans="1:15" x14ac:dyDescent="0.35">
      <c r="A37" s="368" t="s">
        <v>202</v>
      </c>
      <c r="B37" s="368" t="s">
        <v>788</v>
      </c>
      <c r="C37" s="368" t="s">
        <v>786</v>
      </c>
      <c r="D37" s="368">
        <v>790</v>
      </c>
      <c r="E37" s="368">
        <v>513</v>
      </c>
      <c r="F37" s="368">
        <v>277</v>
      </c>
      <c r="G37" s="368" t="s">
        <v>12397</v>
      </c>
      <c r="H37" s="368" t="s">
        <v>12398</v>
      </c>
      <c r="I37" s="368" t="s">
        <v>5144</v>
      </c>
      <c r="J37" s="368" t="s">
        <v>5143</v>
      </c>
      <c r="K37" s="368" t="s">
        <v>12401</v>
      </c>
      <c r="L37" s="368" t="s">
        <v>12402</v>
      </c>
      <c r="M37" s="368">
        <v>107</v>
      </c>
      <c r="N37" s="368">
        <v>68</v>
      </c>
      <c r="O37" s="368">
        <v>39</v>
      </c>
    </row>
    <row r="38" spans="1:15" x14ac:dyDescent="0.35">
      <c r="A38" s="368" t="s">
        <v>203</v>
      </c>
      <c r="B38" s="368" t="s">
        <v>789</v>
      </c>
      <c r="C38" s="368" t="s">
        <v>786</v>
      </c>
      <c r="D38" s="368">
        <v>520</v>
      </c>
      <c r="E38" s="368">
        <v>338</v>
      </c>
      <c r="F38" s="368">
        <v>182</v>
      </c>
      <c r="G38" s="368" t="s">
        <v>12403</v>
      </c>
      <c r="H38" s="368" t="s">
        <v>12404</v>
      </c>
      <c r="I38" s="368" t="s">
        <v>5176</v>
      </c>
      <c r="J38" s="368" t="s">
        <v>5175</v>
      </c>
      <c r="K38" s="368" t="s">
        <v>12405</v>
      </c>
      <c r="L38" s="368" t="s">
        <v>12406</v>
      </c>
      <c r="M38" s="368">
        <v>43</v>
      </c>
      <c r="N38" s="368">
        <v>26</v>
      </c>
      <c r="O38" s="368">
        <v>17</v>
      </c>
    </row>
    <row r="39" spans="1:15" x14ac:dyDescent="0.35">
      <c r="A39" s="368" t="s">
        <v>203</v>
      </c>
      <c r="B39" s="368" t="s">
        <v>789</v>
      </c>
      <c r="C39" s="368" t="s">
        <v>786</v>
      </c>
      <c r="D39" s="368">
        <v>520</v>
      </c>
      <c r="E39" s="368">
        <v>338</v>
      </c>
      <c r="F39" s="368">
        <v>182</v>
      </c>
      <c r="G39" s="368" t="s">
        <v>12403</v>
      </c>
      <c r="H39" s="368" t="s">
        <v>12404</v>
      </c>
      <c r="I39" s="368" t="s">
        <v>5176</v>
      </c>
      <c r="J39" s="368" t="s">
        <v>5175</v>
      </c>
      <c r="K39" s="368" t="s">
        <v>12407</v>
      </c>
      <c r="L39" s="368" t="s">
        <v>12408</v>
      </c>
      <c r="M39" s="368">
        <v>43</v>
      </c>
      <c r="N39" s="368">
        <v>26</v>
      </c>
      <c r="O39" s="368">
        <v>17</v>
      </c>
    </row>
    <row r="40" spans="1:15" x14ac:dyDescent="0.35">
      <c r="A40" s="368" t="s">
        <v>203</v>
      </c>
      <c r="B40" s="368" t="s">
        <v>789</v>
      </c>
      <c r="C40" s="368" t="s">
        <v>786</v>
      </c>
      <c r="D40" s="368">
        <v>520</v>
      </c>
      <c r="E40" s="368">
        <v>338</v>
      </c>
      <c r="F40" s="368">
        <v>182</v>
      </c>
      <c r="G40" s="368" t="s">
        <v>12403</v>
      </c>
      <c r="H40" s="368" t="s">
        <v>12404</v>
      </c>
      <c r="I40" s="368" t="s">
        <v>5176</v>
      </c>
      <c r="J40" s="368" t="s">
        <v>5175</v>
      </c>
      <c r="K40" s="368" t="s">
        <v>12409</v>
      </c>
      <c r="L40" s="368" t="s">
        <v>12410</v>
      </c>
      <c r="M40" s="368">
        <v>44</v>
      </c>
      <c r="N40" s="368">
        <v>26</v>
      </c>
      <c r="O40" s="368">
        <v>18</v>
      </c>
    </row>
    <row r="41" spans="1:15" x14ac:dyDescent="0.35">
      <c r="A41" s="368" t="s">
        <v>203</v>
      </c>
      <c r="B41" s="368" t="s">
        <v>789</v>
      </c>
      <c r="C41" s="368" t="s">
        <v>786</v>
      </c>
      <c r="D41" s="368">
        <v>520</v>
      </c>
      <c r="E41" s="368">
        <v>338</v>
      </c>
      <c r="F41" s="368">
        <v>182</v>
      </c>
      <c r="G41" s="368" t="s">
        <v>12411</v>
      </c>
      <c r="H41" s="368" t="s">
        <v>12412</v>
      </c>
      <c r="I41" s="368" t="s">
        <v>5174</v>
      </c>
      <c r="J41" s="368" t="s">
        <v>5173</v>
      </c>
      <c r="K41" s="368" t="s">
        <v>12413</v>
      </c>
      <c r="L41" s="368" t="s">
        <v>5173</v>
      </c>
      <c r="M41" s="368">
        <v>99</v>
      </c>
      <c r="N41" s="368">
        <v>60</v>
      </c>
      <c r="O41" s="368">
        <v>39</v>
      </c>
    </row>
    <row r="42" spans="1:15" x14ac:dyDescent="0.35">
      <c r="A42" s="368" t="s">
        <v>203</v>
      </c>
      <c r="B42" s="368" t="s">
        <v>789</v>
      </c>
      <c r="C42" s="368" t="s">
        <v>786</v>
      </c>
      <c r="D42" s="368">
        <v>520</v>
      </c>
      <c r="E42" s="368">
        <v>338</v>
      </c>
      <c r="F42" s="368">
        <v>182</v>
      </c>
      <c r="G42" s="368" t="s">
        <v>12414</v>
      </c>
      <c r="H42" s="368" t="s">
        <v>12415</v>
      </c>
      <c r="I42" s="368" t="s">
        <v>5172</v>
      </c>
      <c r="J42" s="368" t="s">
        <v>5171</v>
      </c>
      <c r="K42" s="368" t="s">
        <v>12416</v>
      </c>
      <c r="L42" s="368" t="s">
        <v>5171</v>
      </c>
      <c r="M42" s="368">
        <v>99</v>
      </c>
      <c r="N42" s="368">
        <v>60</v>
      </c>
      <c r="O42" s="368">
        <v>39</v>
      </c>
    </row>
    <row r="43" spans="1:15" x14ac:dyDescent="0.35">
      <c r="A43" s="368" t="s">
        <v>203</v>
      </c>
      <c r="B43" s="368" t="s">
        <v>789</v>
      </c>
      <c r="C43" s="368" t="s">
        <v>786</v>
      </c>
      <c r="D43" s="368">
        <v>520</v>
      </c>
      <c r="E43" s="368">
        <v>338</v>
      </c>
      <c r="F43" s="368">
        <v>182</v>
      </c>
      <c r="G43" s="368" t="s">
        <v>12417</v>
      </c>
      <c r="H43" s="368" t="s">
        <v>12418</v>
      </c>
      <c r="I43" s="368" t="s">
        <v>5170</v>
      </c>
      <c r="J43" s="368" t="s">
        <v>5169</v>
      </c>
      <c r="K43" s="368" t="s">
        <v>12419</v>
      </c>
      <c r="L43" s="368" t="s">
        <v>12420</v>
      </c>
      <c r="M43" s="368">
        <v>66</v>
      </c>
      <c r="N43" s="368">
        <v>40</v>
      </c>
      <c r="O43" s="368">
        <v>26</v>
      </c>
    </row>
    <row r="44" spans="1:15" x14ac:dyDescent="0.35">
      <c r="A44" s="368" t="s">
        <v>203</v>
      </c>
      <c r="B44" s="368" t="s">
        <v>789</v>
      </c>
      <c r="C44" s="368" t="s">
        <v>786</v>
      </c>
      <c r="D44" s="368">
        <v>520</v>
      </c>
      <c r="E44" s="368">
        <v>338</v>
      </c>
      <c r="F44" s="368">
        <v>182</v>
      </c>
      <c r="G44" s="368" t="s">
        <v>12417</v>
      </c>
      <c r="H44" s="368" t="s">
        <v>12418</v>
      </c>
      <c r="I44" s="368" t="s">
        <v>5170</v>
      </c>
      <c r="J44" s="368" t="s">
        <v>5169</v>
      </c>
      <c r="K44" s="368" t="s">
        <v>12421</v>
      </c>
      <c r="L44" s="368" t="s">
        <v>12422</v>
      </c>
      <c r="M44" s="368">
        <v>66</v>
      </c>
      <c r="N44" s="368">
        <v>40</v>
      </c>
      <c r="O44" s="368">
        <v>26</v>
      </c>
    </row>
    <row r="45" spans="1:15" x14ac:dyDescent="0.35">
      <c r="A45" s="368" t="s">
        <v>203</v>
      </c>
      <c r="B45" s="368" t="s">
        <v>789</v>
      </c>
      <c r="C45" s="368" t="s">
        <v>786</v>
      </c>
      <c r="D45" s="368">
        <v>520</v>
      </c>
      <c r="E45" s="368">
        <v>338</v>
      </c>
      <c r="F45" s="368">
        <v>182</v>
      </c>
      <c r="G45" s="368" t="s">
        <v>12423</v>
      </c>
      <c r="H45" s="368" t="s">
        <v>12424</v>
      </c>
      <c r="I45" s="368" t="s">
        <v>4256</v>
      </c>
      <c r="J45" s="368" t="s">
        <v>4255</v>
      </c>
      <c r="K45" s="368" t="s">
        <v>12425</v>
      </c>
      <c r="L45" s="368" t="s">
        <v>4255</v>
      </c>
      <c r="M45" s="368">
        <v>60</v>
      </c>
      <c r="N45" s="368">
        <v>60</v>
      </c>
      <c r="O45" s="368">
        <v>0</v>
      </c>
    </row>
    <row r="46" spans="1:15" x14ac:dyDescent="0.35">
      <c r="A46" s="368" t="s">
        <v>204</v>
      </c>
      <c r="B46" s="368" t="s">
        <v>790</v>
      </c>
      <c r="C46" s="368" t="s">
        <v>791</v>
      </c>
      <c r="D46" s="368">
        <v>880</v>
      </c>
      <c r="E46" s="368">
        <v>572</v>
      </c>
      <c r="F46" s="368">
        <v>308</v>
      </c>
      <c r="G46" s="368" t="s">
        <v>12347</v>
      </c>
      <c r="H46" s="368" t="s">
        <v>12348</v>
      </c>
      <c r="I46" s="368" t="s">
        <v>5108</v>
      </c>
      <c r="J46" s="368" t="s">
        <v>5107</v>
      </c>
      <c r="K46" s="368" t="s">
        <v>12349</v>
      </c>
      <c r="L46" s="368" t="s">
        <v>12350</v>
      </c>
      <c r="M46" s="368">
        <v>33</v>
      </c>
      <c r="N46" s="368">
        <v>21</v>
      </c>
      <c r="O46" s="368">
        <v>12</v>
      </c>
    </row>
    <row r="47" spans="1:15" x14ac:dyDescent="0.35">
      <c r="A47" s="368" t="s">
        <v>204</v>
      </c>
      <c r="B47" s="368" t="s">
        <v>790</v>
      </c>
      <c r="C47" s="368" t="s">
        <v>791</v>
      </c>
      <c r="D47" s="368">
        <v>880</v>
      </c>
      <c r="E47" s="368">
        <v>572</v>
      </c>
      <c r="F47" s="368">
        <v>308</v>
      </c>
      <c r="G47" s="368" t="s">
        <v>12347</v>
      </c>
      <c r="H47" s="368" t="s">
        <v>12348</v>
      </c>
      <c r="I47" s="368" t="s">
        <v>5108</v>
      </c>
      <c r="J47" s="368" t="s">
        <v>5107</v>
      </c>
      <c r="K47" s="368" t="s">
        <v>12351</v>
      </c>
      <c r="L47" s="368" t="s">
        <v>12352</v>
      </c>
      <c r="M47" s="368">
        <v>33</v>
      </c>
      <c r="N47" s="368">
        <v>21</v>
      </c>
      <c r="O47" s="368">
        <v>12</v>
      </c>
    </row>
    <row r="48" spans="1:15" x14ac:dyDescent="0.35">
      <c r="A48" s="368" t="s">
        <v>204</v>
      </c>
      <c r="B48" s="368" t="s">
        <v>790</v>
      </c>
      <c r="C48" s="368" t="s">
        <v>791</v>
      </c>
      <c r="D48" s="368">
        <v>880</v>
      </c>
      <c r="E48" s="368">
        <v>572</v>
      </c>
      <c r="F48" s="368">
        <v>308</v>
      </c>
      <c r="G48" s="368" t="s">
        <v>12347</v>
      </c>
      <c r="H48" s="368" t="s">
        <v>12348</v>
      </c>
      <c r="I48" s="368" t="s">
        <v>5108</v>
      </c>
      <c r="J48" s="368" t="s">
        <v>5107</v>
      </c>
      <c r="K48" s="368" t="s">
        <v>12353</v>
      </c>
      <c r="L48" s="368" t="s">
        <v>12354</v>
      </c>
      <c r="M48" s="368">
        <v>55</v>
      </c>
      <c r="N48" s="368">
        <v>37</v>
      </c>
      <c r="O48" s="368">
        <v>18</v>
      </c>
    </row>
    <row r="49" spans="1:15" x14ac:dyDescent="0.35">
      <c r="A49" s="368" t="s">
        <v>204</v>
      </c>
      <c r="B49" s="368" t="s">
        <v>790</v>
      </c>
      <c r="C49" s="368" t="s">
        <v>791</v>
      </c>
      <c r="D49" s="368">
        <v>880</v>
      </c>
      <c r="E49" s="368">
        <v>572</v>
      </c>
      <c r="F49" s="368">
        <v>308</v>
      </c>
      <c r="G49" s="368" t="s">
        <v>12347</v>
      </c>
      <c r="H49" s="368" t="s">
        <v>12348</v>
      </c>
      <c r="I49" s="368" t="s">
        <v>5108</v>
      </c>
      <c r="J49" s="368" t="s">
        <v>5107</v>
      </c>
      <c r="K49" s="368" t="s">
        <v>12355</v>
      </c>
      <c r="L49" s="368" t="s">
        <v>12356</v>
      </c>
      <c r="M49" s="368">
        <v>55</v>
      </c>
      <c r="N49" s="368">
        <v>36</v>
      </c>
      <c r="O49" s="368">
        <v>19</v>
      </c>
    </row>
    <row r="50" spans="1:15" x14ac:dyDescent="0.35">
      <c r="A50" s="368" t="s">
        <v>204</v>
      </c>
      <c r="B50" s="368" t="s">
        <v>790</v>
      </c>
      <c r="C50" s="368" t="s">
        <v>791</v>
      </c>
      <c r="D50" s="368">
        <v>880</v>
      </c>
      <c r="E50" s="368">
        <v>572</v>
      </c>
      <c r="F50" s="368">
        <v>308</v>
      </c>
      <c r="G50" s="368" t="s">
        <v>12347</v>
      </c>
      <c r="H50" s="368" t="s">
        <v>12348</v>
      </c>
      <c r="I50" s="368" t="s">
        <v>5108</v>
      </c>
      <c r="J50" s="368" t="s">
        <v>5107</v>
      </c>
      <c r="K50" s="368" t="s">
        <v>12357</v>
      </c>
      <c r="L50" s="368" t="s">
        <v>12358</v>
      </c>
      <c r="M50" s="368">
        <v>33</v>
      </c>
      <c r="N50" s="368">
        <v>21</v>
      </c>
      <c r="O50" s="368">
        <v>12</v>
      </c>
    </row>
    <row r="51" spans="1:15" x14ac:dyDescent="0.35">
      <c r="A51" s="368" t="s">
        <v>204</v>
      </c>
      <c r="B51" s="368" t="s">
        <v>790</v>
      </c>
      <c r="C51" s="368" t="s">
        <v>791</v>
      </c>
      <c r="D51" s="368">
        <v>880</v>
      </c>
      <c r="E51" s="368">
        <v>572</v>
      </c>
      <c r="F51" s="368">
        <v>308</v>
      </c>
      <c r="G51" s="368" t="s">
        <v>12426</v>
      </c>
      <c r="H51" s="368" t="s">
        <v>12427</v>
      </c>
      <c r="I51" s="368" t="s">
        <v>5134</v>
      </c>
      <c r="J51" s="368" t="s">
        <v>5133</v>
      </c>
      <c r="K51" s="368" t="s">
        <v>12428</v>
      </c>
      <c r="L51" s="368" t="s">
        <v>5133</v>
      </c>
      <c r="M51" s="368">
        <v>99</v>
      </c>
      <c r="N51" s="368">
        <v>64</v>
      </c>
      <c r="O51" s="368">
        <v>35</v>
      </c>
    </row>
    <row r="52" spans="1:15" x14ac:dyDescent="0.35">
      <c r="A52" s="368" t="s">
        <v>204</v>
      </c>
      <c r="B52" s="368" t="s">
        <v>790</v>
      </c>
      <c r="C52" s="368" t="s">
        <v>791</v>
      </c>
      <c r="D52" s="368">
        <v>880</v>
      </c>
      <c r="E52" s="368">
        <v>572</v>
      </c>
      <c r="F52" s="368">
        <v>308</v>
      </c>
      <c r="G52" s="368" t="s">
        <v>12429</v>
      </c>
      <c r="H52" s="368" t="s">
        <v>12430</v>
      </c>
      <c r="I52" s="368" t="s">
        <v>5158</v>
      </c>
      <c r="J52" s="368" t="s">
        <v>5157</v>
      </c>
      <c r="K52" s="368" t="s">
        <v>12431</v>
      </c>
      <c r="L52" s="368" t="s">
        <v>12432</v>
      </c>
      <c r="M52" s="368">
        <v>44</v>
      </c>
      <c r="N52" s="368">
        <v>29</v>
      </c>
      <c r="O52" s="368">
        <v>15</v>
      </c>
    </row>
    <row r="53" spans="1:15" x14ac:dyDescent="0.35">
      <c r="A53" s="368" t="s">
        <v>204</v>
      </c>
      <c r="B53" s="368" t="s">
        <v>790</v>
      </c>
      <c r="C53" s="368" t="s">
        <v>791</v>
      </c>
      <c r="D53" s="368">
        <v>880</v>
      </c>
      <c r="E53" s="368">
        <v>572</v>
      </c>
      <c r="F53" s="368">
        <v>308</v>
      </c>
      <c r="G53" s="368" t="s">
        <v>12429</v>
      </c>
      <c r="H53" s="368" t="s">
        <v>12430</v>
      </c>
      <c r="I53" s="368" t="s">
        <v>5158</v>
      </c>
      <c r="J53" s="368" t="s">
        <v>5157</v>
      </c>
      <c r="K53" s="368" t="s">
        <v>12433</v>
      </c>
      <c r="L53" s="368" t="s">
        <v>12434</v>
      </c>
      <c r="M53" s="368">
        <v>88</v>
      </c>
      <c r="N53" s="368">
        <v>57</v>
      </c>
      <c r="O53" s="368">
        <v>31</v>
      </c>
    </row>
    <row r="54" spans="1:15" x14ac:dyDescent="0.35">
      <c r="A54" s="368" t="s">
        <v>204</v>
      </c>
      <c r="B54" s="368" t="s">
        <v>790</v>
      </c>
      <c r="C54" s="368" t="s">
        <v>791</v>
      </c>
      <c r="D54" s="368">
        <v>880</v>
      </c>
      <c r="E54" s="368">
        <v>572</v>
      </c>
      <c r="F54" s="368">
        <v>308</v>
      </c>
      <c r="G54" s="368" t="s">
        <v>12429</v>
      </c>
      <c r="H54" s="368" t="s">
        <v>12430</v>
      </c>
      <c r="I54" s="368" t="s">
        <v>5158</v>
      </c>
      <c r="J54" s="368" t="s">
        <v>5157</v>
      </c>
      <c r="K54" s="368" t="s">
        <v>12435</v>
      </c>
      <c r="L54" s="368" t="s">
        <v>12436</v>
      </c>
      <c r="M54" s="368">
        <v>44</v>
      </c>
      <c r="N54" s="368">
        <v>29</v>
      </c>
      <c r="O54" s="368">
        <v>15</v>
      </c>
    </row>
    <row r="55" spans="1:15" x14ac:dyDescent="0.35">
      <c r="A55" s="368" t="s">
        <v>204</v>
      </c>
      <c r="B55" s="368" t="s">
        <v>790</v>
      </c>
      <c r="C55" s="368" t="s">
        <v>791</v>
      </c>
      <c r="D55" s="368">
        <v>880</v>
      </c>
      <c r="E55" s="368">
        <v>572</v>
      </c>
      <c r="F55" s="368">
        <v>308</v>
      </c>
      <c r="G55" s="368" t="s">
        <v>12437</v>
      </c>
      <c r="H55" s="368" t="s">
        <v>12438</v>
      </c>
      <c r="I55" s="368" t="s">
        <v>5154</v>
      </c>
      <c r="J55" s="368" t="s">
        <v>5153</v>
      </c>
      <c r="K55" s="368" t="s">
        <v>12439</v>
      </c>
      <c r="L55" s="368" t="s">
        <v>5153</v>
      </c>
      <c r="M55" s="368">
        <v>66</v>
      </c>
      <c r="N55" s="368">
        <v>44</v>
      </c>
      <c r="O55" s="368">
        <v>22</v>
      </c>
    </row>
    <row r="56" spans="1:15" x14ac:dyDescent="0.35">
      <c r="A56" s="368" t="s">
        <v>204</v>
      </c>
      <c r="B56" s="368" t="s">
        <v>790</v>
      </c>
      <c r="C56" s="368" t="s">
        <v>791</v>
      </c>
      <c r="D56" s="368">
        <v>880</v>
      </c>
      <c r="E56" s="368">
        <v>572</v>
      </c>
      <c r="F56" s="368">
        <v>308</v>
      </c>
      <c r="G56" s="368" t="s">
        <v>12440</v>
      </c>
      <c r="H56" s="368" t="s">
        <v>12441</v>
      </c>
      <c r="I56" s="368" t="s">
        <v>5152</v>
      </c>
      <c r="J56" s="368" t="s">
        <v>5151</v>
      </c>
      <c r="K56" s="368" t="s">
        <v>12442</v>
      </c>
      <c r="L56" s="368" t="s">
        <v>5151</v>
      </c>
      <c r="M56" s="368">
        <v>99</v>
      </c>
      <c r="N56" s="368">
        <v>64</v>
      </c>
      <c r="O56" s="368">
        <v>35</v>
      </c>
    </row>
    <row r="57" spans="1:15" x14ac:dyDescent="0.35">
      <c r="A57" s="368" t="s">
        <v>204</v>
      </c>
      <c r="B57" s="368" t="s">
        <v>790</v>
      </c>
      <c r="C57" s="368" t="s">
        <v>791</v>
      </c>
      <c r="D57" s="368">
        <v>880</v>
      </c>
      <c r="E57" s="368">
        <v>572</v>
      </c>
      <c r="F57" s="368">
        <v>308</v>
      </c>
      <c r="G57" s="368" t="s">
        <v>12443</v>
      </c>
      <c r="H57" s="368" t="s">
        <v>12444</v>
      </c>
      <c r="I57" s="368" t="s">
        <v>5150</v>
      </c>
      <c r="J57" s="368" t="s">
        <v>5149</v>
      </c>
      <c r="K57" s="368" t="s">
        <v>12445</v>
      </c>
      <c r="L57" s="368" t="s">
        <v>5149</v>
      </c>
      <c r="M57" s="368">
        <v>99</v>
      </c>
      <c r="N57" s="368">
        <v>64</v>
      </c>
      <c r="O57" s="368">
        <v>35</v>
      </c>
    </row>
    <row r="58" spans="1:15" x14ac:dyDescent="0.35">
      <c r="A58" s="368" t="s">
        <v>204</v>
      </c>
      <c r="B58" s="368" t="s">
        <v>790</v>
      </c>
      <c r="C58" s="368" t="s">
        <v>791</v>
      </c>
      <c r="D58" s="368">
        <v>880</v>
      </c>
      <c r="E58" s="368">
        <v>572</v>
      </c>
      <c r="F58" s="368">
        <v>308</v>
      </c>
      <c r="G58" s="368" t="s">
        <v>12446</v>
      </c>
      <c r="H58" s="368" t="s">
        <v>12447</v>
      </c>
      <c r="I58" s="368" t="s">
        <v>5168</v>
      </c>
      <c r="J58" s="368" t="s">
        <v>5167</v>
      </c>
      <c r="K58" s="368" t="s">
        <v>12448</v>
      </c>
      <c r="L58" s="368" t="s">
        <v>12449</v>
      </c>
      <c r="M58" s="368">
        <v>99</v>
      </c>
      <c r="N58" s="368">
        <v>64</v>
      </c>
      <c r="O58" s="368">
        <v>35</v>
      </c>
    </row>
    <row r="59" spans="1:15" x14ac:dyDescent="0.35">
      <c r="A59" s="368" t="s">
        <v>204</v>
      </c>
      <c r="B59" s="368" t="s">
        <v>790</v>
      </c>
      <c r="C59" s="368" t="s">
        <v>791</v>
      </c>
      <c r="D59" s="368">
        <v>880</v>
      </c>
      <c r="E59" s="368">
        <v>572</v>
      </c>
      <c r="F59" s="368">
        <v>308</v>
      </c>
      <c r="G59" s="368" t="s">
        <v>12446</v>
      </c>
      <c r="H59" s="368" t="s">
        <v>12447</v>
      </c>
      <c r="I59" s="368" t="s">
        <v>5168</v>
      </c>
      <c r="J59" s="368" t="s">
        <v>5167</v>
      </c>
      <c r="K59" s="368" t="s">
        <v>12450</v>
      </c>
      <c r="L59" s="368" t="s">
        <v>12451</v>
      </c>
      <c r="M59" s="368">
        <v>33</v>
      </c>
      <c r="N59" s="368">
        <v>21</v>
      </c>
      <c r="O59" s="368">
        <v>12</v>
      </c>
    </row>
    <row r="60" spans="1:15" x14ac:dyDescent="0.35">
      <c r="A60" s="368" t="s">
        <v>205</v>
      </c>
      <c r="B60" s="368" t="s">
        <v>792</v>
      </c>
      <c r="C60" s="368" t="s">
        <v>786</v>
      </c>
      <c r="D60" s="368">
        <v>610</v>
      </c>
      <c r="E60" s="368">
        <v>396</v>
      </c>
      <c r="F60" s="368">
        <v>214</v>
      </c>
      <c r="G60" s="368" t="s">
        <v>12452</v>
      </c>
      <c r="H60" s="368" t="s">
        <v>12453</v>
      </c>
      <c r="I60" s="368" t="s">
        <v>5148</v>
      </c>
      <c r="J60" s="368" t="s">
        <v>5147</v>
      </c>
      <c r="K60" s="368" t="s">
        <v>12454</v>
      </c>
      <c r="L60" s="368" t="s">
        <v>5147</v>
      </c>
      <c r="M60" s="368">
        <v>92</v>
      </c>
      <c r="N60" s="368">
        <v>60</v>
      </c>
      <c r="O60" s="368">
        <v>32</v>
      </c>
    </row>
    <row r="61" spans="1:15" x14ac:dyDescent="0.35">
      <c r="A61" s="368" t="s">
        <v>205</v>
      </c>
      <c r="B61" s="368" t="s">
        <v>792</v>
      </c>
      <c r="C61" s="368" t="s">
        <v>786</v>
      </c>
      <c r="D61" s="368">
        <v>610</v>
      </c>
      <c r="E61" s="368">
        <v>396</v>
      </c>
      <c r="F61" s="368">
        <v>214</v>
      </c>
      <c r="G61" s="368" t="s">
        <v>12455</v>
      </c>
      <c r="H61" s="368" t="s">
        <v>12456</v>
      </c>
      <c r="I61" s="368" t="s">
        <v>5166</v>
      </c>
      <c r="J61" s="368" t="s">
        <v>5165</v>
      </c>
      <c r="K61" s="368" t="s">
        <v>12457</v>
      </c>
      <c r="L61" s="368" t="s">
        <v>12458</v>
      </c>
      <c r="M61" s="368">
        <v>35</v>
      </c>
      <c r="N61" s="368">
        <v>23</v>
      </c>
      <c r="O61" s="368">
        <v>12</v>
      </c>
    </row>
    <row r="62" spans="1:15" x14ac:dyDescent="0.35">
      <c r="A62" s="368" t="s">
        <v>205</v>
      </c>
      <c r="B62" s="368" t="s">
        <v>792</v>
      </c>
      <c r="C62" s="368" t="s">
        <v>786</v>
      </c>
      <c r="D62" s="368">
        <v>610</v>
      </c>
      <c r="E62" s="368">
        <v>396</v>
      </c>
      <c r="F62" s="368">
        <v>214</v>
      </c>
      <c r="G62" s="368" t="s">
        <v>12455</v>
      </c>
      <c r="H62" s="368" t="s">
        <v>12456</v>
      </c>
      <c r="I62" s="368" t="s">
        <v>5166</v>
      </c>
      <c r="J62" s="368" t="s">
        <v>5165</v>
      </c>
      <c r="K62" s="368" t="s">
        <v>12459</v>
      </c>
      <c r="L62" s="368" t="s">
        <v>12460</v>
      </c>
      <c r="M62" s="368">
        <v>68</v>
      </c>
      <c r="N62" s="368">
        <v>43</v>
      </c>
      <c r="O62" s="368">
        <v>25</v>
      </c>
    </row>
    <row r="63" spans="1:15" x14ac:dyDescent="0.35">
      <c r="A63" s="368" t="s">
        <v>205</v>
      </c>
      <c r="B63" s="368" t="s">
        <v>792</v>
      </c>
      <c r="C63" s="368" t="s">
        <v>786</v>
      </c>
      <c r="D63" s="368">
        <v>610</v>
      </c>
      <c r="E63" s="368">
        <v>396</v>
      </c>
      <c r="F63" s="368">
        <v>214</v>
      </c>
      <c r="G63" s="368" t="s">
        <v>12455</v>
      </c>
      <c r="H63" s="368" t="s">
        <v>12456</v>
      </c>
      <c r="I63" s="368" t="s">
        <v>5166</v>
      </c>
      <c r="J63" s="368" t="s">
        <v>5165</v>
      </c>
      <c r="K63" s="368" t="s">
        <v>12461</v>
      </c>
      <c r="L63" s="368" t="s">
        <v>12462</v>
      </c>
      <c r="M63" s="368">
        <v>35</v>
      </c>
      <c r="N63" s="368">
        <v>23</v>
      </c>
      <c r="O63" s="368">
        <v>12</v>
      </c>
    </row>
    <row r="64" spans="1:15" x14ac:dyDescent="0.35">
      <c r="A64" s="368" t="s">
        <v>205</v>
      </c>
      <c r="B64" s="368" t="s">
        <v>792</v>
      </c>
      <c r="C64" s="368" t="s">
        <v>786</v>
      </c>
      <c r="D64" s="368">
        <v>610</v>
      </c>
      <c r="E64" s="368">
        <v>396</v>
      </c>
      <c r="F64" s="368">
        <v>214</v>
      </c>
      <c r="G64" s="368" t="s">
        <v>12463</v>
      </c>
      <c r="H64" s="368" t="s">
        <v>12464</v>
      </c>
      <c r="I64" s="368" t="s">
        <v>5164</v>
      </c>
      <c r="J64" s="368" t="s">
        <v>5163</v>
      </c>
      <c r="K64" s="368" t="s">
        <v>12465</v>
      </c>
      <c r="L64" s="368" t="s">
        <v>12466</v>
      </c>
      <c r="M64" s="368">
        <v>35</v>
      </c>
      <c r="N64" s="368">
        <v>23</v>
      </c>
      <c r="O64" s="368">
        <v>12</v>
      </c>
    </row>
    <row r="65" spans="1:15" x14ac:dyDescent="0.35">
      <c r="A65" s="368" t="s">
        <v>205</v>
      </c>
      <c r="B65" s="368" t="s">
        <v>792</v>
      </c>
      <c r="C65" s="368" t="s">
        <v>786</v>
      </c>
      <c r="D65" s="368">
        <v>610</v>
      </c>
      <c r="E65" s="368">
        <v>396</v>
      </c>
      <c r="F65" s="368">
        <v>214</v>
      </c>
      <c r="G65" s="368" t="s">
        <v>12463</v>
      </c>
      <c r="H65" s="368" t="s">
        <v>12464</v>
      </c>
      <c r="I65" s="368" t="s">
        <v>5164</v>
      </c>
      <c r="J65" s="368" t="s">
        <v>5163</v>
      </c>
      <c r="K65" s="368" t="s">
        <v>12467</v>
      </c>
      <c r="L65" s="368" t="s">
        <v>12468</v>
      </c>
      <c r="M65" s="368">
        <v>57</v>
      </c>
      <c r="N65" s="368">
        <v>36</v>
      </c>
      <c r="O65" s="368">
        <v>21</v>
      </c>
    </row>
    <row r="66" spans="1:15" x14ac:dyDescent="0.35">
      <c r="A66" s="368" t="s">
        <v>205</v>
      </c>
      <c r="B66" s="368" t="s">
        <v>792</v>
      </c>
      <c r="C66" s="368" t="s">
        <v>786</v>
      </c>
      <c r="D66" s="368">
        <v>610</v>
      </c>
      <c r="E66" s="368">
        <v>396</v>
      </c>
      <c r="F66" s="368">
        <v>214</v>
      </c>
      <c r="G66" s="368" t="s">
        <v>12463</v>
      </c>
      <c r="H66" s="368" t="s">
        <v>12464</v>
      </c>
      <c r="I66" s="368" t="s">
        <v>5164</v>
      </c>
      <c r="J66" s="368" t="s">
        <v>5163</v>
      </c>
      <c r="K66" s="368" t="s">
        <v>12469</v>
      </c>
      <c r="L66" s="368" t="s">
        <v>12470</v>
      </c>
      <c r="M66" s="368">
        <v>35</v>
      </c>
      <c r="N66" s="368">
        <v>23</v>
      </c>
      <c r="O66" s="368">
        <v>12</v>
      </c>
    </row>
    <row r="67" spans="1:15" x14ac:dyDescent="0.35">
      <c r="A67" s="368" t="s">
        <v>205</v>
      </c>
      <c r="B67" s="368" t="s">
        <v>792</v>
      </c>
      <c r="C67" s="368" t="s">
        <v>786</v>
      </c>
      <c r="D67" s="368">
        <v>610</v>
      </c>
      <c r="E67" s="368">
        <v>396</v>
      </c>
      <c r="F67" s="368">
        <v>214</v>
      </c>
      <c r="G67" s="368" t="s">
        <v>12471</v>
      </c>
      <c r="H67" s="368" t="s">
        <v>12472</v>
      </c>
      <c r="I67" s="368" t="s">
        <v>5162</v>
      </c>
      <c r="J67" s="368" t="s">
        <v>5161</v>
      </c>
      <c r="K67" s="368" t="s">
        <v>12473</v>
      </c>
      <c r="L67" s="368" t="s">
        <v>5161</v>
      </c>
      <c r="M67" s="368">
        <v>92</v>
      </c>
      <c r="N67" s="368">
        <v>60</v>
      </c>
      <c r="O67" s="368">
        <v>32</v>
      </c>
    </row>
    <row r="68" spans="1:15" x14ac:dyDescent="0.35">
      <c r="A68" s="368" t="s">
        <v>205</v>
      </c>
      <c r="B68" s="368" t="s">
        <v>792</v>
      </c>
      <c r="C68" s="368" t="s">
        <v>786</v>
      </c>
      <c r="D68" s="368">
        <v>610</v>
      </c>
      <c r="E68" s="368">
        <v>396</v>
      </c>
      <c r="F68" s="368">
        <v>214</v>
      </c>
      <c r="G68" s="368" t="s">
        <v>12474</v>
      </c>
      <c r="H68" s="368" t="s">
        <v>12475</v>
      </c>
      <c r="I68" s="368" t="s">
        <v>5146</v>
      </c>
      <c r="J68" s="368" t="s">
        <v>5145</v>
      </c>
      <c r="K68" s="368" t="s">
        <v>12476</v>
      </c>
      <c r="L68" s="368" t="s">
        <v>12477</v>
      </c>
      <c r="M68" s="368">
        <v>69</v>
      </c>
      <c r="N68" s="368">
        <v>45</v>
      </c>
      <c r="O68" s="368">
        <v>24</v>
      </c>
    </row>
    <row r="69" spans="1:15" x14ac:dyDescent="0.35">
      <c r="A69" s="368" t="s">
        <v>205</v>
      </c>
      <c r="B69" s="368" t="s">
        <v>792</v>
      </c>
      <c r="C69" s="368" t="s">
        <v>786</v>
      </c>
      <c r="D69" s="368">
        <v>610</v>
      </c>
      <c r="E69" s="368">
        <v>396</v>
      </c>
      <c r="F69" s="368">
        <v>214</v>
      </c>
      <c r="G69" s="368" t="s">
        <v>12474</v>
      </c>
      <c r="H69" s="368" t="s">
        <v>12475</v>
      </c>
      <c r="I69" s="368" t="s">
        <v>5146</v>
      </c>
      <c r="J69" s="368" t="s">
        <v>5145</v>
      </c>
      <c r="K69" s="368" t="s">
        <v>12478</v>
      </c>
      <c r="L69" s="368" t="s">
        <v>12479</v>
      </c>
      <c r="M69" s="368">
        <v>46</v>
      </c>
      <c r="N69" s="368">
        <v>30</v>
      </c>
      <c r="O69" s="368">
        <v>16</v>
      </c>
    </row>
    <row r="70" spans="1:15" x14ac:dyDescent="0.35">
      <c r="A70" s="368" t="s">
        <v>205</v>
      </c>
      <c r="B70" s="368" t="s">
        <v>792</v>
      </c>
      <c r="C70" s="368" t="s">
        <v>786</v>
      </c>
      <c r="D70" s="368">
        <v>610</v>
      </c>
      <c r="E70" s="368">
        <v>396</v>
      </c>
      <c r="F70" s="368">
        <v>214</v>
      </c>
      <c r="G70" s="368" t="s">
        <v>12474</v>
      </c>
      <c r="H70" s="368" t="s">
        <v>12475</v>
      </c>
      <c r="I70" s="368" t="s">
        <v>5146</v>
      </c>
      <c r="J70" s="368" t="s">
        <v>5145</v>
      </c>
      <c r="K70" s="368" t="s">
        <v>12480</v>
      </c>
      <c r="L70" s="368" t="s">
        <v>12481</v>
      </c>
      <c r="M70" s="368">
        <v>46</v>
      </c>
      <c r="N70" s="368">
        <v>30</v>
      </c>
      <c r="O70" s="368">
        <v>16</v>
      </c>
    </row>
    <row r="71" spans="1:15" x14ac:dyDescent="0.35">
      <c r="A71" s="368" t="s">
        <v>206</v>
      </c>
      <c r="B71" s="368" t="s">
        <v>793</v>
      </c>
      <c r="C71" s="368" t="s">
        <v>791</v>
      </c>
      <c r="D71" s="368">
        <v>800</v>
      </c>
      <c r="E71" s="368">
        <v>520</v>
      </c>
      <c r="F71" s="368">
        <v>280</v>
      </c>
      <c r="G71" s="368" t="s">
        <v>12347</v>
      </c>
      <c r="H71" s="368" t="s">
        <v>12348</v>
      </c>
      <c r="I71" s="368" t="s">
        <v>5108</v>
      </c>
      <c r="J71" s="368" t="s">
        <v>5107</v>
      </c>
      <c r="K71" s="368" t="s">
        <v>12349</v>
      </c>
      <c r="L71" s="368" t="s">
        <v>12350</v>
      </c>
      <c r="M71" s="368">
        <v>35</v>
      </c>
      <c r="N71" s="368">
        <v>23</v>
      </c>
      <c r="O71" s="368">
        <v>12</v>
      </c>
    </row>
    <row r="72" spans="1:15" x14ac:dyDescent="0.35">
      <c r="A72" s="368" t="s">
        <v>206</v>
      </c>
      <c r="B72" s="368" t="s">
        <v>793</v>
      </c>
      <c r="C72" s="368" t="s">
        <v>791</v>
      </c>
      <c r="D72" s="368">
        <v>800</v>
      </c>
      <c r="E72" s="368">
        <v>520</v>
      </c>
      <c r="F72" s="368">
        <v>280</v>
      </c>
      <c r="G72" s="368" t="s">
        <v>12347</v>
      </c>
      <c r="H72" s="368" t="s">
        <v>12348</v>
      </c>
      <c r="I72" s="368" t="s">
        <v>5108</v>
      </c>
      <c r="J72" s="368" t="s">
        <v>5107</v>
      </c>
      <c r="K72" s="368" t="s">
        <v>12351</v>
      </c>
      <c r="L72" s="368" t="s">
        <v>12352</v>
      </c>
      <c r="M72" s="368">
        <v>35</v>
      </c>
      <c r="N72" s="368">
        <v>23</v>
      </c>
      <c r="O72" s="368">
        <v>12</v>
      </c>
    </row>
    <row r="73" spans="1:15" x14ac:dyDescent="0.35">
      <c r="A73" s="368" t="s">
        <v>206</v>
      </c>
      <c r="B73" s="368" t="s">
        <v>793</v>
      </c>
      <c r="C73" s="368" t="s">
        <v>791</v>
      </c>
      <c r="D73" s="368">
        <v>800</v>
      </c>
      <c r="E73" s="368">
        <v>520</v>
      </c>
      <c r="F73" s="368">
        <v>280</v>
      </c>
      <c r="G73" s="368" t="s">
        <v>12347</v>
      </c>
      <c r="H73" s="368" t="s">
        <v>12348</v>
      </c>
      <c r="I73" s="368" t="s">
        <v>5108</v>
      </c>
      <c r="J73" s="368" t="s">
        <v>5107</v>
      </c>
      <c r="K73" s="368" t="s">
        <v>12353</v>
      </c>
      <c r="L73" s="368" t="s">
        <v>12354</v>
      </c>
      <c r="M73" s="368">
        <v>59</v>
      </c>
      <c r="N73" s="368">
        <v>38</v>
      </c>
      <c r="O73" s="368">
        <v>21</v>
      </c>
    </row>
    <row r="74" spans="1:15" x14ac:dyDescent="0.35">
      <c r="A74" s="368" t="s">
        <v>206</v>
      </c>
      <c r="B74" s="368" t="s">
        <v>793</v>
      </c>
      <c r="C74" s="368" t="s">
        <v>791</v>
      </c>
      <c r="D74" s="368">
        <v>800</v>
      </c>
      <c r="E74" s="368">
        <v>520</v>
      </c>
      <c r="F74" s="368">
        <v>280</v>
      </c>
      <c r="G74" s="368" t="s">
        <v>12347</v>
      </c>
      <c r="H74" s="368" t="s">
        <v>12348</v>
      </c>
      <c r="I74" s="368" t="s">
        <v>5108</v>
      </c>
      <c r="J74" s="368" t="s">
        <v>5107</v>
      </c>
      <c r="K74" s="368" t="s">
        <v>12355</v>
      </c>
      <c r="L74" s="368" t="s">
        <v>12356</v>
      </c>
      <c r="M74" s="368">
        <v>59</v>
      </c>
      <c r="N74" s="368">
        <v>38</v>
      </c>
      <c r="O74" s="368">
        <v>21</v>
      </c>
    </row>
    <row r="75" spans="1:15" x14ac:dyDescent="0.35">
      <c r="A75" s="368" t="s">
        <v>206</v>
      </c>
      <c r="B75" s="368" t="s">
        <v>793</v>
      </c>
      <c r="C75" s="368" t="s">
        <v>791</v>
      </c>
      <c r="D75" s="368">
        <v>800</v>
      </c>
      <c r="E75" s="368">
        <v>520</v>
      </c>
      <c r="F75" s="368">
        <v>280</v>
      </c>
      <c r="G75" s="368" t="s">
        <v>12347</v>
      </c>
      <c r="H75" s="368" t="s">
        <v>12348</v>
      </c>
      <c r="I75" s="368" t="s">
        <v>5108</v>
      </c>
      <c r="J75" s="368" t="s">
        <v>5107</v>
      </c>
      <c r="K75" s="368" t="s">
        <v>12357</v>
      </c>
      <c r="L75" s="368" t="s">
        <v>12358</v>
      </c>
      <c r="M75" s="368">
        <v>36</v>
      </c>
      <c r="N75" s="368">
        <v>23</v>
      </c>
      <c r="O75" s="368">
        <v>13</v>
      </c>
    </row>
    <row r="76" spans="1:15" x14ac:dyDescent="0.35">
      <c r="A76" s="368" t="s">
        <v>206</v>
      </c>
      <c r="B76" s="368" t="s">
        <v>793</v>
      </c>
      <c r="C76" s="368" t="s">
        <v>791</v>
      </c>
      <c r="D76" s="368">
        <v>800</v>
      </c>
      <c r="E76" s="368">
        <v>520</v>
      </c>
      <c r="F76" s="368">
        <v>280</v>
      </c>
      <c r="G76" s="368" t="s">
        <v>12426</v>
      </c>
      <c r="H76" s="368" t="s">
        <v>12427</v>
      </c>
      <c r="I76" s="368" t="s">
        <v>5134</v>
      </c>
      <c r="J76" s="368" t="s">
        <v>5133</v>
      </c>
      <c r="K76" s="368" t="s">
        <v>12428</v>
      </c>
      <c r="L76" s="368" t="s">
        <v>5133</v>
      </c>
      <c r="M76" s="368">
        <v>106</v>
      </c>
      <c r="N76" s="368">
        <v>69</v>
      </c>
      <c r="O76" s="368">
        <v>37</v>
      </c>
    </row>
    <row r="77" spans="1:15" x14ac:dyDescent="0.35">
      <c r="A77" s="368" t="s">
        <v>206</v>
      </c>
      <c r="B77" s="368" t="s">
        <v>793</v>
      </c>
      <c r="C77" s="368" t="s">
        <v>791</v>
      </c>
      <c r="D77" s="368">
        <v>800</v>
      </c>
      <c r="E77" s="368">
        <v>520</v>
      </c>
      <c r="F77" s="368">
        <v>280</v>
      </c>
      <c r="G77" s="368" t="s">
        <v>12482</v>
      </c>
      <c r="H77" s="368" t="s">
        <v>12483</v>
      </c>
      <c r="I77" s="368" t="s">
        <v>5160</v>
      </c>
      <c r="J77" s="368" t="s">
        <v>5159</v>
      </c>
      <c r="K77" s="368" t="s">
        <v>12484</v>
      </c>
      <c r="L77" s="368" t="s">
        <v>5159</v>
      </c>
      <c r="M77" s="368">
        <v>106</v>
      </c>
      <c r="N77" s="368">
        <v>69</v>
      </c>
      <c r="O77" s="368">
        <v>37</v>
      </c>
    </row>
    <row r="78" spans="1:15" x14ac:dyDescent="0.35">
      <c r="A78" s="368" t="s">
        <v>206</v>
      </c>
      <c r="B78" s="368" t="s">
        <v>793</v>
      </c>
      <c r="C78" s="368" t="s">
        <v>791</v>
      </c>
      <c r="D78" s="368">
        <v>800</v>
      </c>
      <c r="E78" s="368">
        <v>520</v>
      </c>
      <c r="F78" s="368">
        <v>280</v>
      </c>
      <c r="G78" s="368" t="s">
        <v>12429</v>
      </c>
      <c r="H78" s="368" t="s">
        <v>12430</v>
      </c>
      <c r="I78" s="368" t="s">
        <v>5158</v>
      </c>
      <c r="J78" s="368" t="s">
        <v>5157</v>
      </c>
      <c r="K78" s="368" t="s">
        <v>12431</v>
      </c>
      <c r="L78" s="368" t="s">
        <v>12432</v>
      </c>
      <c r="M78" s="368">
        <v>47</v>
      </c>
      <c r="N78" s="368">
        <v>31</v>
      </c>
      <c r="O78" s="368">
        <v>16</v>
      </c>
    </row>
    <row r="79" spans="1:15" x14ac:dyDescent="0.35">
      <c r="A79" s="368" t="s">
        <v>206</v>
      </c>
      <c r="B79" s="368" t="s">
        <v>793</v>
      </c>
      <c r="C79" s="368" t="s">
        <v>791</v>
      </c>
      <c r="D79" s="368">
        <v>800</v>
      </c>
      <c r="E79" s="368">
        <v>520</v>
      </c>
      <c r="F79" s="368">
        <v>280</v>
      </c>
      <c r="G79" s="368" t="s">
        <v>12429</v>
      </c>
      <c r="H79" s="368" t="s">
        <v>12430</v>
      </c>
      <c r="I79" s="368" t="s">
        <v>5158</v>
      </c>
      <c r="J79" s="368" t="s">
        <v>5157</v>
      </c>
      <c r="K79" s="368" t="s">
        <v>12433</v>
      </c>
      <c r="L79" s="368" t="s">
        <v>12434</v>
      </c>
      <c r="M79" s="368">
        <v>94</v>
      </c>
      <c r="N79" s="368">
        <v>60</v>
      </c>
      <c r="O79" s="368">
        <v>34</v>
      </c>
    </row>
    <row r="80" spans="1:15" x14ac:dyDescent="0.35">
      <c r="A80" s="368" t="s">
        <v>206</v>
      </c>
      <c r="B80" s="368" t="s">
        <v>793</v>
      </c>
      <c r="C80" s="368" t="s">
        <v>791</v>
      </c>
      <c r="D80" s="368">
        <v>800</v>
      </c>
      <c r="E80" s="368">
        <v>520</v>
      </c>
      <c r="F80" s="368">
        <v>280</v>
      </c>
      <c r="G80" s="368" t="s">
        <v>12429</v>
      </c>
      <c r="H80" s="368" t="s">
        <v>12430</v>
      </c>
      <c r="I80" s="368" t="s">
        <v>5158</v>
      </c>
      <c r="J80" s="368" t="s">
        <v>5157</v>
      </c>
      <c r="K80" s="368" t="s">
        <v>12435</v>
      </c>
      <c r="L80" s="368" t="s">
        <v>12436</v>
      </c>
      <c r="M80" s="368">
        <v>47</v>
      </c>
      <c r="N80" s="368">
        <v>31</v>
      </c>
      <c r="O80" s="368">
        <v>16</v>
      </c>
    </row>
    <row r="81" spans="1:15" x14ac:dyDescent="0.35">
      <c r="A81" s="368" t="s">
        <v>206</v>
      </c>
      <c r="B81" s="368" t="s">
        <v>793</v>
      </c>
      <c r="C81" s="368" t="s">
        <v>791</v>
      </c>
      <c r="D81" s="368">
        <v>800</v>
      </c>
      <c r="E81" s="368">
        <v>520</v>
      </c>
      <c r="F81" s="368">
        <v>280</v>
      </c>
      <c r="G81" s="368" t="s">
        <v>12485</v>
      </c>
      <c r="H81" s="368" t="s">
        <v>12486</v>
      </c>
      <c r="I81" s="368" t="s">
        <v>5156</v>
      </c>
      <c r="J81" s="368" t="s">
        <v>5155</v>
      </c>
      <c r="K81" s="368" t="s">
        <v>12487</v>
      </c>
      <c r="L81" s="368" t="s">
        <v>5155</v>
      </c>
      <c r="M81" s="368">
        <v>106</v>
      </c>
      <c r="N81" s="368">
        <v>69</v>
      </c>
      <c r="O81" s="368">
        <v>37</v>
      </c>
    </row>
    <row r="82" spans="1:15" x14ac:dyDescent="0.35">
      <c r="A82" s="368" t="s">
        <v>206</v>
      </c>
      <c r="B82" s="368" t="s">
        <v>793</v>
      </c>
      <c r="C82" s="368" t="s">
        <v>791</v>
      </c>
      <c r="D82" s="368">
        <v>800</v>
      </c>
      <c r="E82" s="368">
        <v>520</v>
      </c>
      <c r="F82" s="368">
        <v>280</v>
      </c>
      <c r="G82" s="368" t="s">
        <v>12437</v>
      </c>
      <c r="H82" s="368" t="s">
        <v>12438</v>
      </c>
      <c r="I82" s="368" t="s">
        <v>5154</v>
      </c>
      <c r="J82" s="368" t="s">
        <v>5153</v>
      </c>
      <c r="K82" s="368" t="s">
        <v>12439</v>
      </c>
      <c r="L82" s="368" t="s">
        <v>5153</v>
      </c>
      <c r="M82" s="368">
        <v>70</v>
      </c>
      <c r="N82" s="368">
        <v>46</v>
      </c>
      <c r="O82" s="368">
        <v>24</v>
      </c>
    </row>
    <row r="83" spans="1:15" x14ac:dyDescent="0.35">
      <c r="A83" s="368" t="s">
        <v>207</v>
      </c>
      <c r="B83" s="368" t="s">
        <v>794</v>
      </c>
      <c r="C83" s="368" t="s">
        <v>786</v>
      </c>
      <c r="D83" s="368">
        <v>750</v>
      </c>
      <c r="E83" s="368">
        <v>487</v>
      </c>
      <c r="F83" s="368">
        <v>263</v>
      </c>
      <c r="G83" s="368" t="s">
        <v>12440</v>
      </c>
      <c r="H83" s="368" t="s">
        <v>12441</v>
      </c>
      <c r="I83" s="368" t="s">
        <v>5152</v>
      </c>
      <c r="J83" s="368" t="s">
        <v>5151</v>
      </c>
      <c r="K83" s="368" t="s">
        <v>12442</v>
      </c>
      <c r="L83" s="368" t="s">
        <v>5151</v>
      </c>
      <c r="M83" s="368">
        <v>101</v>
      </c>
      <c r="N83" s="368">
        <v>66</v>
      </c>
      <c r="O83" s="368">
        <v>35</v>
      </c>
    </row>
    <row r="84" spans="1:15" x14ac:dyDescent="0.35">
      <c r="A84" s="368" t="s">
        <v>207</v>
      </c>
      <c r="B84" s="368" t="s">
        <v>794</v>
      </c>
      <c r="C84" s="368" t="s">
        <v>786</v>
      </c>
      <c r="D84" s="368">
        <v>750</v>
      </c>
      <c r="E84" s="368">
        <v>487</v>
      </c>
      <c r="F84" s="368">
        <v>263</v>
      </c>
      <c r="G84" s="368" t="s">
        <v>12443</v>
      </c>
      <c r="H84" s="368" t="s">
        <v>12444</v>
      </c>
      <c r="I84" s="368" t="s">
        <v>5150</v>
      </c>
      <c r="J84" s="368" t="s">
        <v>5149</v>
      </c>
      <c r="K84" s="368" t="s">
        <v>12445</v>
      </c>
      <c r="L84" s="368" t="s">
        <v>5149</v>
      </c>
      <c r="M84" s="368">
        <v>101</v>
      </c>
      <c r="N84" s="368">
        <v>66</v>
      </c>
      <c r="O84" s="368">
        <v>35</v>
      </c>
    </row>
    <row r="85" spans="1:15" x14ac:dyDescent="0.35">
      <c r="A85" s="368" t="s">
        <v>207</v>
      </c>
      <c r="B85" s="368" t="s">
        <v>794</v>
      </c>
      <c r="C85" s="368" t="s">
        <v>786</v>
      </c>
      <c r="D85" s="368">
        <v>750</v>
      </c>
      <c r="E85" s="368">
        <v>487</v>
      </c>
      <c r="F85" s="368">
        <v>263</v>
      </c>
      <c r="G85" s="368" t="s">
        <v>12452</v>
      </c>
      <c r="H85" s="368" t="s">
        <v>12453</v>
      </c>
      <c r="I85" s="368" t="s">
        <v>5148</v>
      </c>
      <c r="J85" s="368" t="s">
        <v>5147</v>
      </c>
      <c r="K85" s="368" t="s">
        <v>12454</v>
      </c>
      <c r="L85" s="368" t="s">
        <v>5147</v>
      </c>
      <c r="M85" s="368">
        <v>89</v>
      </c>
      <c r="N85" s="368">
        <v>58</v>
      </c>
      <c r="O85" s="368">
        <v>31</v>
      </c>
    </row>
    <row r="86" spans="1:15" x14ac:dyDescent="0.35">
      <c r="A86" s="368" t="s">
        <v>207</v>
      </c>
      <c r="B86" s="368" t="s">
        <v>794</v>
      </c>
      <c r="C86" s="368" t="s">
        <v>786</v>
      </c>
      <c r="D86" s="368">
        <v>750</v>
      </c>
      <c r="E86" s="368">
        <v>487</v>
      </c>
      <c r="F86" s="368">
        <v>263</v>
      </c>
      <c r="G86" s="368" t="s">
        <v>12474</v>
      </c>
      <c r="H86" s="368" t="s">
        <v>12475</v>
      </c>
      <c r="I86" s="368" t="s">
        <v>5146</v>
      </c>
      <c r="J86" s="368" t="s">
        <v>5145</v>
      </c>
      <c r="K86" s="368" t="s">
        <v>12476</v>
      </c>
      <c r="L86" s="368" t="s">
        <v>12477</v>
      </c>
      <c r="M86" s="368">
        <v>67</v>
      </c>
      <c r="N86" s="368">
        <v>44</v>
      </c>
      <c r="O86" s="368">
        <v>23</v>
      </c>
    </row>
    <row r="87" spans="1:15" x14ac:dyDescent="0.35">
      <c r="A87" s="368" t="s">
        <v>207</v>
      </c>
      <c r="B87" s="368" t="s">
        <v>794</v>
      </c>
      <c r="C87" s="368" t="s">
        <v>786</v>
      </c>
      <c r="D87" s="368">
        <v>750</v>
      </c>
      <c r="E87" s="368">
        <v>487</v>
      </c>
      <c r="F87" s="368">
        <v>263</v>
      </c>
      <c r="G87" s="368" t="s">
        <v>12474</v>
      </c>
      <c r="H87" s="368" t="s">
        <v>12475</v>
      </c>
      <c r="I87" s="368" t="s">
        <v>5146</v>
      </c>
      <c r="J87" s="368" t="s">
        <v>5145</v>
      </c>
      <c r="K87" s="368" t="s">
        <v>12478</v>
      </c>
      <c r="L87" s="368" t="s">
        <v>12479</v>
      </c>
      <c r="M87" s="368">
        <v>45</v>
      </c>
      <c r="N87" s="368">
        <v>29</v>
      </c>
      <c r="O87" s="368">
        <v>16</v>
      </c>
    </row>
    <row r="88" spans="1:15" x14ac:dyDescent="0.35">
      <c r="A88" s="368" t="s">
        <v>207</v>
      </c>
      <c r="B88" s="368" t="s">
        <v>794</v>
      </c>
      <c r="C88" s="368" t="s">
        <v>786</v>
      </c>
      <c r="D88" s="368">
        <v>750</v>
      </c>
      <c r="E88" s="368">
        <v>487</v>
      </c>
      <c r="F88" s="368">
        <v>263</v>
      </c>
      <c r="G88" s="368" t="s">
        <v>12474</v>
      </c>
      <c r="H88" s="368" t="s">
        <v>12475</v>
      </c>
      <c r="I88" s="368" t="s">
        <v>5146</v>
      </c>
      <c r="J88" s="368" t="s">
        <v>5145</v>
      </c>
      <c r="K88" s="368" t="s">
        <v>12480</v>
      </c>
      <c r="L88" s="368" t="s">
        <v>12481</v>
      </c>
      <c r="M88" s="368">
        <v>45</v>
      </c>
      <c r="N88" s="368">
        <v>29</v>
      </c>
      <c r="O88" s="368">
        <v>16</v>
      </c>
    </row>
    <row r="89" spans="1:15" x14ac:dyDescent="0.35">
      <c r="A89" s="368" t="s">
        <v>207</v>
      </c>
      <c r="B89" s="368" t="s">
        <v>794</v>
      </c>
      <c r="C89" s="368" t="s">
        <v>786</v>
      </c>
      <c r="D89" s="368">
        <v>750</v>
      </c>
      <c r="E89" s="368">
        <v>487</v>
      </c>
      <c r="F89" s="368">
        <v>263</v>
      </c>
      <c r="G89" s="368" t="s">
        <v>12397</v>
      </c>
      <c r="H89" s="368" t="s">
        <v>12398</v>
      </c>
      <c r="I89" s="368" t="s">
        <v>5144</v>
      </c>
      <c r="J89" s="368" t="s">
        <v>5143</v>
      </c>
      <c r="K89" s="368" t="s">
        <v>12399</v>
      </c>
      <c r="L89" s="368" t="s">
        <v>12400</v>
      </c>
      <c r="M89" s="368">
        <v>34</v>
      </c>
      <c r="N89" s="368">
        <v>21</v>
      </c>
      <c r="O89" s="368">
        <v>13</v>
      </c>
    </row>
    <row r="90" spans="1:15" x14ac:dyDescent="0.35">
      <c r="A90" s="368" t="s">
        <v>207</v>
      </c>
      <c r="B90" s="368" t="s">
        <v>794</v>
      </c>
      <c r="C90" s="368" t="s">
        <v>786</v>
      </c>
      <c r="D90" s="368">
        <v>750</v>
      </c>
      <c r="E90" s="368">
        <v>487</v>
      </c>
      <c r="F90" s="368">
        <v>263</v>
      </c>
      <c r="G90" s="368" t="s">
        <v>12397</v>
      </c>
      <c r="H90" s="368" t="s">
        <v>12398</v>
      </c>
      <c r="I90" s="368" t="s">
        <v>5144</v>
      </c>
      <c r="J90" s="368" t="s">
        <v>5143</v>
      </c>
      <c r="K90" s="368" t="s">
        <v>12401</v>
      </c>
      <c r="L90" s="368" t="s">
        <v>12402</v>
      </c>
      <c r="M90" s="368">
        <v>100</v>
      </c>
      <c r="N90" s="368">
        <v>65</v>
      </c>
      <c r="O90" s="368">
        <v>35</v>
      </c>
    </row>
    <row r="91" spans="1:15" x14ac:dyDescent="0.35">
      <c r="A91" s="368" t="s">
        <v>207</v>
      </c>
      <c r="B91" s="368" t="s">
        <v>794</v>
      </c>
      <c r="C91" s="368" t="s">
        <v>786</v>
      </c>
      <c r="D91" s="368">
        <v>750</v>
      </c>
      <c r="E91" s="368">
        <v>487</v>
      </c>
      <c r="F91" s="368">
        <v>263</v>
      </c>
      <c r="G91" s="368" t="s">
        <v>12488</v>
      </c>
      <c r="H91" s="368" t="s">
        <v>12489</v>
      </c>
      <c r="I91" s="368" t="s">
        <v>5142</v>
      </c>
      <c r="J91" s="368" t="s">
        <v>5141</v>
      </c>
      <c r="K91" s="368" t="s">
        <v>12490</v>
      </c>
      <c r="L91" s="368" t="s">
        <v>12491</v>
      </c>
      <c r="M91" s="368">
        <v>78</v>
      </c>
      <c r="N91" s="368">
        <v>51</v>
      </c>
      <c r="O91" s="368">
        <v>27</v>
      </c>
    </row>
    <row r="92" spans="1:15" x14ac:dyDescent="0.35">
      <c r="A92" s="368" t="s">
        <v>207</v>
      </c>
      <c r="B92" s="368" t="s">
        <v>794</v>
      </c>
      <c r="C92" s="368" t="s">
        <v>786</v>
      </c>
      <c r="D92" s="368">
        <v>750</v>
      </c>
      <c r="E92" s="368">
        <v>487</v>
      </c>
      <c r="F92" s="368">
        <v>263</v>
      </c>
      <c r="G92" s="368" t="s">
        <v>12488</v>
      </c>
      <c r="H92" s="368" t="s">
        <v>12489</v>
      </c>
      <c r="I92" s="368" t="s">
        <v>5142</v>
      </c>
      <c r="J92" s="368" t="s">
        <v>5141</v>
      </c>
      <c r="K92" s="368" t="s">
        <v>12492</v>
      </c>
      <c r="L92" s="368" t="s">
        <v>12493</v>
      </c>
      <c r="M92" s="368">
        <v>90</v>
      </c>
      <c r="N92" s="368">
        <v>58</v>
      </c>
      <c r="O92" s="368">
        <v>32</v>
      </c>
    </row>
    <row r="93" spans="1:15" x14ac:dyDescent="0.35">
      <c r="A93" s="368" t="s">
        <v>208</v>
      </c>
      <c r="B93" s="368" t="s">
        <v>795</v>
      </c>
      <c r="C93" s="368" t="s">
        <v>796</v>
      </c>
      <c r="D93" s="368">
        <v>430</v>
      </c>
      <c r="E93" s="368">
        <v>279</v>
      </c>
      <c r="F93" s="368">
        <v>151</v>
      </c>
      <c r="G93" s="368" t="s">
        <v>12494</v>
      </c>
      <c r="H93" s="368" t="s">
        <v>12495</v>
      </c>
      <c r="I93" s="368" t="s">
        <v>5140</v>
      </c>
      <c r="J93" s="368" t="s">
        <v>5139</v>
      </c>
      <c r="K93" s="368" t="s">
        <v>12496</v>
      </c>
      <c r="L93" s="368" t="s">
        <v>12497</v>
      </c>
      <c r="M93" s="368">
        <v>33</v>
      </c>
      <c r="N93" s="368">
        <v>21</v>
      </c>
      <c r="O93" s="368">
        <v>12</v>
      </c>
    </row>
    <row r="94" spans="1:15" x14ac:dyDescent="0.35">
      <c r="A94" s="368" t="s">
        <v>208</v>
      </c>
      <c r="B94" s="368" t="s">
        <v>795</v>
      </c>
      <c r="C94" s="368" t="s">
        <v>796</v>
      </c>
      <c r="D94" s="368">
        <v>430</v>
      </c>
      <c r="E94" s="368">
        <v>279</v>
      </c>
      <c r="F94" s="368">
        <v>151</v>
      </c>
      <c r="G94" s="368" t="s">
        <v>12494</v>
      </c>
      <c r="H94" s="368" t="s">
        <v>12495</v>
      </c>
      <c r="I94" s="368" t="s">
        <v>5140</v>
      </c>
      <c r="J94" s="368" t="s">
        <v>5139</v>
      </c>
      <c r="K94" s="368" t="s">
        <v>12498</v>
      </c>
      <c r="L94" s="368" t="s">
        <v>12499</v>
      </c>
      <c r="M94" s="368">
        <v>33</v>
      </c>
      <c r="N94" s="368">
        <v>21</v>
      </c>
      <c r="O94" s="368">
        <v>12</v>
      </c>
    </row>
    <row r="95" spans="1:15" x14ac:dyDescent="0.35">
      <c r="A95" s="368" t="s">
        <v>208</v>
      </c>
      <c r="B95" s="368" t="s">
        <v>795</v>
      </c>
      <c r="C95" s="368" t="s">
        <v>796</v>
      </c>
      <c r="D95" s="368">
        <v>430</v>
      </c>
      <c r="E95" s="368">
        <v>279</v>
      </c>
      <c r="F95" s="368">
        <v>151</v>
      </c>
      <c r="G95" s="368" t="s">
        <v>12494</v>
      </c>
      <c r="H95" s="368" t="s">
        <v>12495</v>
      </c>
      <c r="I95" s="368" t="s">
        <v>5140</v>
      </c>
      <c r="J95" s="368" t="s">
        <v>5139</v>
      </c>
      <c r="K95" s="368" t="s">
        <v>12500</v>
      </c>
      <c r="L95" s="368" t="s">
        <v>12501</v>
      </c>
      <c r="M95" s="368">
        <v>100</v>
      </c>
      <c r="N95" s="368">
        <v>65</v>
      </c>
      <c r="O95" s="368">
        <v>35</v>
      </c>
    </row>
    <row r="96" spans="1:15" x14ac:dyDescent="0.35">
      <c r="A96" s="368" t="s">
        <v>208</v>
      </c>
      <c r="B96" s="368" t="s">
        <v>795</v>
      </c>
      <c r="C96" s="368" t="s">
        <v>796</v>
      </c>
      <c r="D96" s="368">
        <v>430</v>
      </c>
      <c r="E96" s="368">
        <v>279</v>
      </c>
      <c r="F96" s="368">
        <v>151</v>
      </c>
      <c r="G96" s="368" t="s">
        <v>12502</v>
      </c>
      <c r="H96" s="368" t="s">
        <v>12503</v>
      </c>
      <c r="I96" s="368" t="s">
        <v>5138</v>
      </c>
      <c r="J96" s="368" t="s">
        <v>5137</v>
      </c>
      <c r="K96" s="368" t="s">
        <v>12504</v>
      </c>
      <c r="L96" s="368" t="s">
        <v>12505</v>
      </c>
      <c r="M96" s="368">
        <v>55</v>
      </c>
      <c r="N96" s="368">
        <v>36</v>
      </c>
      <c r="O96" s="368">
        <v>19</v>
      </c>
    </row>
    <row r="97" spans="1:15" x14ac:dyDescent="0.35">
      <c r="A97" s="368" t="s">
        <v>208</v>
      </c>
      <c r="B97" s="368" t="s">
        <v>795</v>
      </c>
      <c r="C97" s="368" t="s">
        <v>796</v>
      </c>
      <c r="D97" s="368">
        <v>430</v>
      </c>
      <c r="E97" s="368">
        <v>279</v>
      </c>
      <c r="F97" s="368">
        <v>151</v>
      </c>
      <c r="G97" s="368" t="s">
        <v>12502</v>
      </c>
      <c r="H97" s="368" t="s">
        <v>12503</v>
      </c>
      <c r="I97" s="368" t="s">
        <v>5138</v>
      </c>
      <c r="J97" s="368" t="s">
        <v>5137</v>
      </c>
      <c r="K97" s="368" t="s">
        <v>12506</v>
      </c>
      <c r="L97" s="368" t="s">
        <v>12507</v>
      </c>
      <c r="M97" s="368">
        <v>77</v>
      </c>
      <c r="N97" s="368">
        <v>50</v>
      </c>
      <c r="O97" s="368">
        <v>27</v>
      </c>
    </row>
    <row r="98" spans="1:15" x14ac:dyDescent="0.35">
      <c r="A98" s="368" t="s">
        <v>208</v>
      </c>
      <c r="B98" s="368" t="s">
        <v>795</v>
      </c>
      <c r="C98" s="368" t="s">
        <v>796</v>
      </c>
      <c r="D98" s="368">
        <v>430</v>
      </c>
      <c r="E98" s="368">
        <v>279</v>
      </c>
      <c r="F98" s="368">
        <v>151</v>
      </c>
      <c r="G98" s="368" t="s">
        <v>12508</v>
      </c>
      <c r="H98" s="368" t="s">
        <v>12509</v>
      </c>
      <c r="I98" s="368" t="s">
        <v>5136</v>
      </c>
      <c r="J98" s="368" t="s">
        <v>5135</v>
      </c>
      <c r="K98" s="368" t="s">
        <v>12510</v>
      </c>
      <c r="L98" s="368" t="s">
        <v>12511</v>
      </c>
      <c r="M98" s="368">
        <v>66</v>
      </c>
      <c r="N98" s="368">
        <v>43</v>
      </c>
      <c r="O98" s="368">
        <v>23</v>
      </c>
    </row>
    <row r="99" spans="1:15" x14ac:dyDescent="0.35">
      <c r="A99" s="368" t="s">
        <v>208</v>
      </c>
      <c r="B99" s="368" t="s">
        <v>795</v>
      </c>
      <c r="C99" s="368" t="s">
        <v>796</v>
      </c>
      <c r="D99" s="368">
        <v>430</v>
      </c>
      <c r="E99" s="368">
        <v>279</v>
      </c>
      <c r="F99" s="368">
        <v>151</v>
      </c>
      <c r="G99" s="368" t="s">
        <v>12508</v>
      </c>
      <c r="H99" s="368" t="s">
        <v>12509</v>
      </c>
      <c r="I99" s="368" t="s">
        <v>5136</v>
      </c>
      <c r="J99" s="368" t="s">
        <v>5135</v>
      </c>
      <c r="K99" s="368" t="s">
        <v>12512</v>
      </c>
      <c r="L99" s="368" t="s">
        <v>12513</v>
      </c>
      <c r="M99" s="368">
        <v>66</v>
      </c>
      <c r="N99" s="368">
        <v>43</v>
      </c>
      <c r="O99" s="368">
        <v>23</v>
      </c>
    </row>
    <row r="100" spans="1:15" x14ac:dyDescent="0.35">
      <c r="A100" s="368" t="s">
        <v>209</v>
      </c>
      <c r="B100" s="368" t="s">
        <v>797</v>
      </c>
      <c r="C100" s="368" t="s">
        <v>796</v>
      </c>
      <c r="D100" s="368">
        <v>440</v>
      </c>
      <c r="E100" s="368">
        <v>286</v>
      </c>
      <c r="F100" s="368">
        <v>154</v>
      </c>
      <c r="G100" s="368" t="s">
        <v>12508</v>
      </c>
      <c r="H100" s="368" t="s">
        <v>12509</v>
      </c>
      <c r="I100" s="368" t="s">
        <v>5136</v>
      </c>
      <c r="J100" s="368" t="s">
        <v>5135</v>
      </c>
      <c r="K100" s="368" t="s">
        <v>12510</v>
      </c>
      <c r="L100" s="368" t="s">
        <v>12511</v>
      </c>
      <c r="M100" s="368">
        <v>74</v>
      </c>
      <c r="N100" s="368">
        <v>48</v>
      </c>
      <c r="O100" s="368">
        <v>26</v>
      </c>
    </row>
    <row r="101" spans="1:15" x14ac:dyDescent="0.35">
      <c r="A101" s="368" t="s">
        <v>209</v>
      </c>
      <c r="B101" s="368" t="s">
        <v>797</v>
      </c>
      <c r="C101" s="368" t="s">
        <v>796</v>
      </c>
      <c r="D101" s="368">
        <v>440</v>
      </c>
      <c r="E101" s="368">
        <v>286</v>
      </c>
      <c r="F101" s="368">
        <v>154</v>
      </c>
      <c r="G101" s="368" t="s">
        <v>12508</v>
      </c>
      <c r="H101" s="368" t="s">
        <v>12509</v>
      </c>
      <c r="I101" s="368" t="s">
        <v>5136</v>
      </c>
      <c r="J101" s="368" t="s">
        <v>5135</v>
      </c>
      <c r="K101" s="368" t="s">
        <v>12512</v>
      </c>
      <c r="L101" s="368" t="s">
        <v>12513</v>
      </c>
      <c r="M101" s="368">
        <v>73</v>
      </c>
      <c r="N101" s="368">
        <v>47</v>
      </c>
      <c r="O101" s="368">
        <v>26</v>
      </c>
    </row>
    <row r="102" spans="1:15" x14ac:dyDescent="0.35">
      <c r="A102" s="368" t="s">
        <v>209</v>
      </c>
      <c r="B102" s="368" t="s">
        <v>797</v>
      </c>
      <c r="C102" s="368" t="s">
        <v>796</v>
      </c>
      <c r="D102" s="368">
        <v>440</v>
      </c>
      <c r="E102" s="368">
        <v>286</v>
      </c>
      <c r="F102" s="368">
        <v>154</v>
      </c>
      <c r="G102" s="368" t="s">
        <v>12426</v>
      </c>
      <c r="H102" s="368" t="s">
        <v>12427</v>
      </c>
      <c r="I102" s="368" t="s">
        <v>5134</v>
      </c>
      <c r="J102" s="368" t="s">
        <v>5133</v>
      </c>
      <c r="K102" s="368" t="s">
        <v>12428</v>
      </c>
      <c r="L102" s="368" t="s">
        <v>5133</v>
      </c>
      <c r="M102" s="368">
        <v>110</v>
      </c>
      <c r="N102" s="368">
        <v>72</v>
      </c>
      <c r="O102" s="368">
        <v>38</v>
      </c>
    </row>
    <row r="103" spans="1:15" x14ac:dyDescent="0.35">
      <c r="A103" s="368" t="s">
        <v>209</v>
      </c>
      <c r="B103" s="368" t="s">
        <v>797</v>
      </c>
      <c r="C103" s="368" t="s">
        <v>796</v>
      </c>
      <c r="D103" s="368">
        <v>440</v>
      </c>
      <c r="E103" s="368">
        <v>286</v>
      </c>
      <c r="F103" s="368">
        <v>154</v>
      </c>
      <c r="G103" s="368" t="s">
        <v>12514</v>
      </c>
      <c r="H103" s="368" t="s">
        <v>12515</v>
      </c>
      <c r="I103" s="368" t="s">
        <v>5132</v>
      </c>
      <c r="J103" s="368" t="s">
        <v>5131</v>
      </c>
      <c r="K103" s="368" t="s">
        <v>12516</v>
      </c>
      <c r="L103" s="368" t="s">
        <v>12517</v>
      </c>
      <c r="M103" s="368">
        <v>73</v>
      </c>
      <c r="N103" s="368">
        <v>47</v>
      </c>
      <c r="O103" s="368">
        <v>26</v>
      </c>
    </row>
    <row r="104" spans="1:15" x14ac:dyDescent="0.35">
      <c r="A104" s="368" t="s">
        <v>209</v>
      </c>
      <c r="B104" s="368" t="s">
        <v>797</v>
      </c>
      <c r="C104" s="368" t="s">
        <v>796</v>
      </c>
      <c r="D104" s="368">
        <v>440</v>
      </c>
      <c r="E104" s="368">
        <v>286</v>
      </c>
      <c r="F104" s="368">
        <v>154</v>
      </c>
      <c r="G104" s="368" t="s">
        <v>12514</v>
      </c>
      <c r="H104" s="368" t="s">
        <v>12515</v>
      </c>
      <c r="I104" s="368" t="s">
        <v>5132</v>
      </c>
      <c r="J104" s="368" t="s">
        <v>5131</v>
      </c>
      <c r="K104" s="368" t="s">
        <v>12518</v>
      </c>
      <c r="L104" s="368" t="s">
        <v>12519</v>
      </c>
      <c r="M104" s="368">
        <v>61</v>
      </c>
      <c r="N104" s="368">
        <v>40</v>
      </c>
      <c r="O104" s="368">
        <v>21</v>
      </c>
    </row>
    <row r="105" spans="1:15" x14ac:dyDescent="0.35">
      <c r="A105" s="368" t="s">
        <v>209</v>
      </c>
      <c r="B105" s="368" t="s">
        <v>797</v>
      </c>
      <c r="C105" s="368" t="s">
        <v>796</v>
      </c>
      <c r="D105" s="368">
        <v>440</v>
      </c>
      <c r="E105" s="368">
        <v>286</v>
      </c>
      <c r="F105" s="368">
        <v>154</v>
      </c>
      <c r="G105" s="368" t="s">
        <v>12514</v>
      </c>
      <c r="H105" s="368" t="s">
        <v>12515</v>
      </c>
      <c r="I105" s="368" t="s">
        <v>5132</v>
      </c>
      <c r="J105" s="368" t="s">
        <v>5131</v>
      </c>
      <c r="K105" s="368" t="s">
        <v>12520</v>
      </c>
      <c r="L105" s="368" t="s">
        <v>12521</v>
      </c>
      <c r="M105" s="368">
        <v>49</v>
      </c>
      <c r="N105" s="368">
        <v>32</v>
      </c>
      <c r="O105" s="368">
        <v>17</v>
      </c>
    </row>
    <row r="106" spans="1:15" x14ac:dyDescent="0.35">
      <c r="A106" s="368" t="s">
        <v>210</v>
      </c>
      <c r="B106" s="368" t="s">
        <v>798</v>
      </c>
      <c r="C106" s="368" t="s">
        <v>786</v>
      </c>
      <c r="D106" s="368">
        <v>630</v>
      </c>
      <c r="E106" s="368">
        <v>409</v>
      </c>
      <c r="F106" s="368">
        <v>221</v>
      </c>
      <c r="G106" s="368" t="s">
        <v>12347</v>
      </c>
      <c r="H106" s="368" t="s">
        <v>12348</v>
      </c>
      <c r="I106" s="368" t="s">
        <v>5108</v>
      </c>
      <c r="J106" s="368" t="s">
        <v>5107</v>
      </c>
      <c r="K106" s="368" t="s">
        <v>12349</v>
      </c>
      <c r="L106" s="368" t="s">
        <v>12350</v>
      </c>
      <c r="M106" s="368">
        <v>34</v>
      </c>
      <c r="N106" s="368">
        <v>22</v>
      </c>
      <c r="O106" s="368">
        <v>12</v>
      </c>
    </row>
    <row r="107" spans="1:15" x14ac:dyDescent="0.35">
      <c r="A107" s="368" t="s">
        <v>210</v>
      </c>
      <c r="B107" s="368" t="s">
        <v>798</v>
      </c>
      <c r="C107" s="368" t="s">
        <v>786</v>
      </c>
      <c r="D107" s="368">
        <v>630</v>
      </c>
      <c r="E107" s="368">
        <v>409</v>
      </c>
      <c r="F107" s="368">
        <v>221</v>
      </c>
      <c r="G107" s="368" t="s">
        <v>12347</v>
      </c>
      <c r="H107" s="368" t="s">
        <v>12348</v>
      </c>
      <c r="I107" s="368" t="s">
        <v>5108</v>
      </c>
      <c r="J107" s="368" t="s">
        <v>5107</v>
      </c>
      <c r="K107" s="368" t="s">
        <v>12351</v>
      </c>
      <c r="L107" s="368" t="s">
        <v>12352</v>
      </c>
      <c r="M107" s="368">
        <v>34</v>
      </c>
      <c r="N107" s="368">
        <v>22</v>
      </c>
      <c r="O107" s="368">
        <v>12</v>
      </c>
    </row>
    <row r="108" spans="1:15" x14ac:dyDescent="0.35">
      <c r="A108" s="368" t="s">
        <v>210</v>
      </c>
      <c r="B108" s="368" t="s">
        <v>798</v>
      </c>
      <c r="C108" s="368" t="s">
        <v>786</v>
      </c>
      <c r="D108" s="368">
        <v>630</v>
      </c>
      <c r="E108" s="368">
        <v>409</v>
      </c>
      <c r="F108" s="368">
        <v>221</v>
      </c>
      <c r="G108" s="368" t="s">
        <v>12347</v>
      </c>
      <c r="H108" s="368" t="s">
        <v>12348</v>
      </c>
      <c r="I108" s="368" t="s">
        <v>5108</v>
      </c>
      <c r="J108" s="368" t="s">
        <v>5107</v>
      </c>
      <c r="K108" s="368" t="s">
        <v>12353</v>
      </c>
      <c r="L108" s="368" t="s">
        <v>12354</v>
      </c>
      <c r="M108" s="368">
        <v>58</v>
      </c>
      <c r="N108" s="368">
        <v>38</v>
      </c>
      <c r="O108" s="368">
        <v>20</v>
      </c>
    </row>
    <row r="109" spans="1:15" x14ac:dyDescent="0.35">
      <c r="A109" s="368" t="s">
        <v>210</v>
      </c>
      <c r="B109" s="368" t="s">
        <v>798</v>
      </c>
      <c r="C109" s="368" t="s">
        <v>786</v>
      </c>
      <c r="D109" s="368">
        <v>630</v>
      </c>
      <c r="E109" s="368">
        <v>409</v>
      </c>
      <c r="F109" s="368">
        <v>221</v>
      </c>
      <c r="G109" s="368" t="s">
        <v>12347</v>
      </c>
      <c r="H109" s="368" t="s">
        <v>12348</v>
      </c>
      <c r="I109" s="368" t="s">
        <v>5108</v>
      </c>
      <c r="J109" s="368" t="s">
        <v>5107</v>
      </c>
      <c r="K109" s="368" t="s">
        <v>12355</v>
      </c>
      <c r="L109" s="368" t="s">
        <v>12356</v>
      </c>
      <c r="M109" s="368">
        <v>58</v>
      </c>
      <c r="N109" s="368">
        <v>38</v>
      </c>
      <c r="O109" s="368">
        <v>20</v>
      </c>
    </row>
    <row r="110" spans="1:15" x14ac:dyDescent="0.35">
      <c r="A110" s="368" t="s">
        <v>210</v>
      </c>
      <c r="B110" s="368" t="s">
        <v>798</v>
      </c>
      <c r="C110" s="368" t="s">
        <v>786</v>
      </c>
      <c r="D110" s="368">
        <v>630</v>
      </c>
      <c r="E110" s="368">
        <v>409</v>
      </c>
      <c r="F110" s="368">
        <v>221</v>
      </c>
      <c r="G110" s="368" t="s">
        <v>12347</v>
      </c>
      <c r="H110" s="368" t="s">
        <v>12348</v>
      </c>
      <c r="I110" s="368" t="s">
        <v>5108</v>
      </c>
      <c r="J110" s="368" t="s">
        <v>5107</v>
      </c>
      <c r="K110" s="368" t="s">
        <v>12357</v>
      </c>
      <c r="L110" s="368" t="s">
        <v>12358</v>
      </c>
      <c r="M110" s="368">
        <v>34</v>
      </c>
      <c r="N110" s="368">
        <v>22</v>
      </c>
      <c r="O110" s="368">
        <v>12</v>
      </c>
    </row>
    <row r="111" spans="1:15" x14ac:dyDescent="0.35">
      <c r="A111" s="368" t="s">
        <v>210</v>
      </c>
      <c r="B111" s="368" t="s">
        <v>798</v>
      </c>
      <c r="C111" s="368" t="s">
        <v>786</v>
      </c>
      <c r="D111" s="368">
        <v>630</v>
      </c>
      <c r="E111" s="368">
        <v>409</v>
      </c>
      <c r="F111" s="368">
        <v>221</v>
      </c>
      <c r="G111" s="368" t="s">
        <v>12522</v>
      </c>
      <c r="H111" s="368" t="s">
        <v>12523</v>
      </c>
      <c r="I111" s="368" t="s">
        <v>5130</v>
      </c>
      <c r="J111" s="368" t="s">
        <v>5129</v>
      </c>
      <c r="K111" s="368" t="s">
        <v>12524</v>
      </c>
      <c r="L111" s="368" t="s">
        <v>12525</v>
      </c>
      <c r="M111" s="368">
        <v>57</v>
      </c>
      <c r="N111" s="368">
        <v>36</v>
      </c>
      <c r="O111" s="368">
        <v>21</v>
      </c>
    </row>
    <row r="112" spans="1:15" x14ac:dyDescent="0.35">
      <c r="A112" s="368" t="s">
        <v>210</v>
      </c>
      <c r="B112" s="368" t="s">
        <v>798</v>
      </c>
      <c r="C112" s="368" t="s">
        <v>786</v>
      </c>
      <c r="D112" s="368">
        <v>630</v>
      </c>
      <c r="E112" s="368">
        <v>409</v>
      </c>
      <c r="F112" s="368">
        <v>221</v>
      </c>
      <c r="G112" s="368" t="s">
        <v>12522</v>
      </c>
      <c r="H112" s="368" t="s">
        <v>12523</v>
      </c>
      <c r="I112" s="368" t="s">
        <v>5130</v>
      </c>
      <c r="J112" s="368" t="s">
        <v>5129</v>
      </c>
      <c r="K112" s="368" t="s">
        <v>12526</v>
      </c>
      <c r="L112" s="368" t="s">
        <v>12527</v>
      </c>
      <c r="M112" s="368">
        <v>46</v>
      </c>
      <c r="N112" s="368">
        <v>30</v>
      </c>
      <c r="O112" s="368">
        <v>16</v>
      </c>
    </row>
    <row r="113" spans="1:15" x14ac:dyDescent="0.35">
      <c r="A113" s="368" t="s">
        <v>210</v>
      </c>
      <c r="B113" s="368" t="s">
        <v>798</v>
      </c>
      <c r="C113" s="368" t="s">
        <v>786</v>
      </c>
      <c r="D113" s="368">
        <v>630</v>
      </c>
      <c r="E113" s="368">
        <v>409</v>
      </c>
      <c r="F113" s="368">
        <v>221</v>
      </c>
      <c r="G113" s="368" t="s">
        <v>12522</v>
      </c>
      <c r="H113" s="368" t="s">
        <v>12523</v>
      </c>
      <c r="I113" s="368" t="s">
        <v>5130</v>
      </c>
      <c r="J113" s="368" t="s">
        <v>5129</v>
      </c>
      <c r="K113" s="368" t="s">
        <v>12528</v>
      </c>
      <c r="L113" s="368" t="s">
        <v>12529</v>
      </c>
      <c r="M113" s="368">
        <v>34</v>
      </c>
      <c r="N113" s="368">
        <v>22</v>
      </c>
      <c r="O113" s="368">
        <v>12</v>
      </c>
    </row>
    <row r="114" spans="1:15" x14ac:dyDescent="0.35">
      <c r="A114" s="368" t="s">
        <v>210</v>
      </c>
      <c r="B114" s="368" t="s">
        <v>798</v>
      </c>
      <c r="C114" s="368" t="s">
        <v>786</v>
      </c>
      <c r="D114" s="368">
        <v>630</v>
      </c>
      <c r="E114" s="368">
        <v>409</v>
      </c>
      <c r="F114" s="368">
        <v>221</v>
      </c>
      <c r="G114" s="368" t="s">
        <v>12530</v>
      </c>
      <c r="H114" s="368" t="s">
        <v>12531</v>
      </c>
      <c r="I114" s="368" t="s">
        <v>5128</v>
      </c>
      <c r="J114" s="368" t="s">
        <v>5127</v>
      </c>
      <c r="K114" s="368" t="s">
        <v>12532</v>
      </c>
      <c r="L114" s="368" t="s">
        <v>12533</v>
      </c>
      <c r="M114" s="368">
        <v>46</v>
      </c>
      <c r="N114" s="368">
        <v>30</v>
      </c>
      <c r="O114" s="368">
        <v>16</v>
      </c>
    </row>
    <row r="115" spans="1:15" x14ac:dyDescent="0.35">
      <c r="A115" s="368" t="s">
        <v>210</v>
      </c>
      <c r="B115" s="368" t="s">
        <v>798</v>
      </c>
      <c r="C115" s="368" t="s">
        <v>786</v>
      </c>
      <c r="D115" s="368">
        <v>630</v>
      </c>
      <c r="E115" s="368">
        <v>409</v>
      </c>
      <c r="F115" s="368">
        <v>221</v>
      </c>
      <c r="G115" s="368" t="s">
        <v>12530</v>
      </c>
      <c r="H115" s="368" t="s">
        <v>12531</v>
      </c>
      <c r="I115" s="368" t="s">
        <v>5128</v>
      </c>
      <c r="J115" s="368" t="s">
        <v>5127</v>
      </c>
      <c r="K115" s="368" t="s">
        <v>12534</v>
      </c>
      <c r="L115" s="368" t="s">
        <v>12535</v>
      </c>
      <c r="M115" s="368">
        <v>57</v>
      </c>
      <c r="N115" s="368">
        <v>37</v>
      </c>
      <c r="O115" s="368">
        <v>20</v>
      </c>
    </row>
    <row r="116" spans="1:15" x14ac:dyDescent="0.35">
      <c r="A116" s="368" t="s">
        <v>210</v>
      </c>
      <c r="B116" s="368" t="s">
        <v>798</v>
      </c>
      <c r="C116" s="368" t="s">
        <v>786</v>
      </c>
      <c r="D116" s="368">
        <v>630</v>
      </c>
      <c r="E116" s="368">
        <v>409</v>
      </c>
      <c r="F116" s="368">
        <v>221</v>
      </c>
      <c r="G116" s="368" t="s">
        <v>12530</v>
      </c>
      <c r="H116" s="368" t="s">
        <v>12531</v>
      </c>
      <c r="I116" s="368" t="s">
        <v>5128</v>
      </c>
      <c r="J116" s="368" t="s">
        <v>5127</v>
      </c>
      <c r="K116" s="368" t="s">
        <v>12536</v>
      </c>
      <c r="L116" s="368" t="s">
        <v>12537</v>
      </c>
      <c r="M116" s="368">
        <v>57</v>
      </c>
      <c r="N116" s="368">
        <v>37</v>
      </c>
      <c r="O116" s="368">
        <v>20</v>
      </c>
    </row>
    <row r="117" spans="1:15" x14ac:dyDescent="0.35">
      <c r="A117" s="368" t="s">
        <v>210</v>
      </c>
      <c r="B117" s="368" t="s">
        <v>798</v>
      </c>
      <c r="C117" s="368" t="s">
        <v>786</v>
      </c>
      <c r="D117" s="368">
        <v>630</v>
      </c>
      <c r="E117" s="368">
        <v>409</v>
      </c>
      <c r="F117" s="368">
        <v>221</v>
      </c>
      <c r="G117" s="368" t="s">
        <v>12538</v>
      </c>
      <c r="H117" s="368" t="s">
        <v>12539</v>
      </c>
      <c r="I117" s="368" t="s">
        <v>5126</v>
      </c>
      <c r="J117" s="368" t="s">
        <v>5125</v>
      </c>
      <c r="K117" s="368" t="s">
        <v>12540</v>
      </c>
      <c r="L117" s="368" t="s">
        <v>12541</v>
      </c>
      <c r="M117" s="368">
        <v>69</v>
      </c>
      <c r="N117" s="368">
        <v>45</v>
      </c>
      <c r="O117" s="368">
        <v>24</v>
      </c>
    </row>
    <row r="118" spans="1:15" x14ac:dyDescent="0.35">
      <c r="A118" s="368" t="s">
        <v>210</v>
      </c>
      <c r="B118" s="368" t="s">
        <v>798</v>
      </c>
      <c r="C118" s="368" t="s">
        <v>786</v>
      </c>
      <c r="D118" s="368">
        <v>630</v>
      </c>
      <c r="E118" s="368">
        <v>409</v>
      </c>
      <c r="F118" s="368">
        <v>221</v>
      </c>
      <c r="G118" s="368" t="s">
        <v>12538</v>
      </c>
      <c r="H118" s="368" t="s">
        <v>12539</v>
      </c>
      <c r="I118" s="368" t="s">
        <v>5126</v>
      </c>
      <c r="J118" s="368" t="s">
        <v>5125</v>
      </c>
      <c r="K118" s="368" t="s">
        <v>12542</v>
      </c>
      <c r="L118" s="368" t="s">
        <v>12543</v>
      </c>
      <c r="M118" s="368">
        <v>46</v>
      </c>
      <c r="N118" s="368">
        <v>30</v>
      </c>
      <c r="O118" s="368">
        <v>16</v>
      </c>
    </row>
    <row r="119" spans="1:15" x14ac:dyDescent="0.35">
      <c r="A119" s="368" t="s">
        <v>211</v>
      </c>
      <c r="B119" s="368" t="s">
        <v>799</v>
      </c>
      <c r="C119" s="368" t="s">
        <v>786</v>
      </c>
      <c r="D119" s="368">
        <v>730</v>
      </c>
      <c r="E119" s="368">
        <v>474</v>
      </c>
      <c r="F119" s="368">
        <v>256</v>
      </c>
      <c r="G119" s="368" t="s">
        <v>12347</v>
      </c>
      <c r="H119" s="368" t="s">
        <v>12348</v>
      </c>
      <c r="I119" s="368" t="s">
        <v>5108</v>
      </c>
      <c r="J119" s="368" t="s">
        <v>5107</v>
      </c>
      <c r="K119" s="368" t="s">
        <v>12349</v>
      </c>
      <c r="L119" s="368" t="s">
        <v>12350</v>
      </c>
      <c r="M119" s="368">
        <v>32</v>
      </c>
      <c r="N119" s="368">
        <v>22</v>
      </c>
      <c r="O119" s="368">
        <v>10</v>
      </c>
    </row>
    <row r="120" spans="1:15" x14ac:dyDescent="0.35">
      <c r="A120" s="368" t="s">
        <v>211</v>
      </c>
      <c r="B120" s="368" t="s">
        <v>799</v>
      </c>
      <c r="C120" s="368" t="s">
        <v>786</v>
      </c>
      <c r="D120" s="368">
        <v>730</v>
      </c>
      <c r="E120" s="368">
        <v>474</v>
      </c>
      <c r="F120" s="368">
        <v>256</v>
      </c>
      <c r="G120" s="368" t="s">
        <v>12347</v>
      </c>
      <c r="H120" s="368" t="s">
        <v>12348</v>
      </c>
      <c r="I120" s="368" t="s">
        <v>5108</v>
      </c>
      <c r="J120" s="368" t="s">
        <v>5107</v>
      </c>
      <c r="K120" s="368" t="s">
        <v>12351</v>
      </c>
      <c r="L120" s="368" t="s">
        <v>12352</v>
      </c>
      <c r="M120" s="368">
        <v>32</v>
      </c>
      <c r="N120" s="368">
        <v>21</v>
      </c>
      <c r="O120" s="368">
        <v>11</v>
      </c>
    </row>
    <row r="121" spans="1:15" x14ac:dyDescent="0.35">
      <c r="A121" s="368" t="s">
        <v>211</v>
      </c>
      <c r="B121" s="368" t="s">
        <v>799</v>
      </c>
      <c r="C121" s="368" t="s">
        <v>786</v>
      </c>
      <c r="D121" s="368">
        <v>730</v>
      </c>
      <c r="E121" s="368">
        <v>474</v>
      </c>
      <c r="F121" s="368">
        <v>256</v>
      </c>
      <c r="G121" s="368" t="s">
        <v>12347</v>
      </c>
      <c r="H121" s="368" t="s">
        <v>12348</v>
      </c>
      <c r="I121" s="368" t="s">
        <v>5108</v>
      </c>
      <c r="J121" s="368" t="s">
        <v>5107</v>
      </c>
      <c r="K121" s="368" t="s">
        <v>12353</v>
      </c>
      <c r="L121" s="368" t="s">
        <v>12354</v>
      </c>
      <c r="M121" s="368">
        <v>53</v>
      </c>
      <c r="N121" s="368">
        <v>34</v>
      </c>
      <c r="O121" s="368">
        <v>19</v>
      </c>
    </row>
    <row r="122" spans="1:15" x14ac:dyDescent="0.35">
      <c r="A122" s="368" t="s">
        <v>211</v>
      </c>
      <c r="B122" s="368" t="s">
        <v>799</v>
      </c>
      <c r="C122" s="368" t="s">
        <v>786</v>
      </c>
      <c r="D122" s="368">
        <v>730</v>
      </c>
      <c r="E122" s="368">
        <v>474</v>
      </c>
      <c r="F122" s="368">
        <v>256</v>
      </c>
      <c r="G122" s="368" t="s">
        <v>12347</v>
      </c>
      <c r="H122" s="368" t="s">
        <v>12348</v>
      </c>
      <c r="I122" s="368" t="s">
        <v>5108</v>
      </c>
      <c r="J122" s="368" t="s">
        <v>5107</v>
      </c>
      <c r="K122" s="368" t="s">
        <v>12355</v>
      </c>
      <c r="L122" s="368" t="s">
        <v>12356</v>
      </c>
      <c r="M122" s="368">
        <v>53</v>
      </c>
      <c r="N122" s="368">
        <v>34</v>
      </c>
      <c r="O122" s="368">
        <v>19</v>
      </c>
    </row>
    <row r="123" spans="1:15" x14ac:dyDescent="0.35">
      <c r="A123" s="368" t="s">
        <v>211</v>
      </c>
      <c r="B123" s="368" t="s">
        <v>799</v>
      </c>
      <c r="C123" s="368" t="s">
        <v>786</v>
      </c>
      <c r="D123" s="368">
        <v>730</v>
      </c>
      <c r="E123" s="368">
        <v>474</v>
      </c>
      <c r="F123" s="368">
        <v>256</v>
      </c>
      <c r="G123" s="368" t="s">
        <v>12347</v>
      </c>
      <c r="H123" s="368" t="s">
        <v>12348</v>
      </c>
      <c r="I123" s="368" t="s">
        <v>5108</v>
      </c>
      <c r="J123" s="368" t="s">
        <v>5107</v>
      </c>
      <c r="K123" s="368" t="s">
        <v>12357</v>
      </c>
      <c r="L123" s="368" t="s">
        <v>12358</v>
      </c>
      <c r="M123" s="368">
        <v>31</v>
      </c>
      <c r="N123" s="368">
        <v>20</v>
      </c>
      <c r="O123" s="368">
        <v>11</v>
      </c>
    </row>
    <row r="124" spans="1:15" x14ac:dyDescent="0.35">
      <c r="A124" s="368" t="s">
        <v>211</v>
      </c>
      <c r="B124" s="368" t="s">
        <v>799</v>
      </c>
      <c r="C124" s="368" t="s">
        <v>786</v>
      </c>
      <c r="D124" s="368">
        <v>730</v>
      </c>
      <c r="E124" s="368">
        <v>474</v>
      </c>
      <c r="F124" s="368">
        <v>256</v>
      </c>
      <c r="G124" s="368" t="s">
        <v>12544</v>
      </c>
      <c r="H124" s="368" t="s">
        <v>12545</v>
      </c>
      <c r="I124" s="368" t="s">
        <v>5106</v>
      </c>
      <c r="J124" s="368" t="s">
        <v>5105</v>
      </c>
      <c r="K124" s="368" t="s">
        <v>12546</v>
      </c>
      <c r="L124" s="368" t="s">
        <v>12547</v>
      </c>
      <c r="M124" s="368">
        <v>53</v>
      </c>
      <c r="N124" s="368">
        <v>34</v>
      </c>
      <c r="O124" s="368">
        <v>19</v>
      </c>
    </row>
    <row r="125" spans="1:15" x14ac:dyDescent="0.35">
      <c r="A125" s="368" t="s">
        <v>211</v>
      </c>
      <c r="B125" s="368" t="s">
        <v>799</v>
      </c>
      <c r="C125" s="368" t="s">
        <v>786</v>
      </c>
      <c r="D125" s="368">
        <v>730</v>
      </c>
      <c r="E125" s="368">
        <v>474</v>
      </c>
      <c r="F125" s="368">
        <v>256</v>
      </c>
      <c r="G125" s="368" t="s">
        <v>12544</v>
      </c>
      <c r="H125" s="368" t="s">
        <v>12545</v>
      </c>
      <c r="I125" s="368" t="s">
        <v>5106</v>
      </c>
      <c r="J125" s="368" t="s">
        <v>5105</v>
      </c>
      <c r="K125" s="368" t="s">
        <v>12548</v>
      </c>
      <c r="L125" s="368" t="s">
        <v>12549</v>
      </c>
      <c r="M125" s="368">
        <v>74</v>
      </c>
      <c r="N125" s="368">
        <v>48</v>
      </c>
      <c r="O125" s="368">
        <v>26</v>
      </c>
    </row>
    <row r="126" spans="1:15" x14ac:dyDescent="0.35">
      <c r="A126" s="368" t="s">
        <v>211</v>
      </c>
      <c r="B126" s="368" t="s">
        <v>799</v>
      </c>
      <c r="C126" s="368" t="s">
        <v>786</v>
      </c>
      <c r="D126" s="368">
        <v>730</v>
      </c>
      <c r="E126" s="368">
        <v>474</v>
      </c>
      <c r="F126" s="368">
        <v>256</v>
      </c>
      <c r="G126" s="368" t="s">
        <v>12550</v>
      </c>
      <c r="H126" s="368" t="s">
        <v>12551</v>
      </c>
      <c r="I126" s="368" t="s">
        <v>5110</v>
      </c>
      <c r="J126" s="368" t="s">
        <v>5109</v>
      </c>
      <c r="K126" s="368" t="s">
        <v>12552</v>
      </c>
      <c r="L126" s="368" t="s">
        <v>5109</v>
      </c>
      <c r="M126" s="368">
        <v>95</v>
      </c>
      <c r="N126" s="368">
        <v>62</v>
      </c>
      <c r="O126" s="368">
        <v>33</v>
      </c>
    </row>
    <row r="127" spans="1:15" x14ac:dyDescent="0.35">
      <c r="A127" s="368" t="s">
        <v>211</v>
      </c>
      <c r="B127" s="368" t="s">
        <v>799</v>
      </c>
      <c r="C127" s="368" t="s">
        <v>786</v>
      </c>
      <c r="D127" s="368">
        <v>730</v>
      </c>
      <c r="E127" s="368">
        <v>474</v>
      </c>
      <c r="F127" s="368">
        <v>256</v>
      </c>
      <c r="G127" s="368" t="s">
        <v>12553</v>
      </c>
      <c r="H127" s="368" t="s">
        <v>12554</v>
      </c>
      <c r="I127" s="368" t="s">
        <v>5098</v>
      </c>
      <c r="J127" s="368" t="s">
        <v>5097</v>
      </c>
      <c r="K127" s="368" t="s">
        <v>12555</v>
      </c>
      <c r="L127" s="368" t="s">
        <v>5097</v>
      </c>
      <c r="M127" s="368">
        <v>95</v>
      </c>
      <c r="N127" s="368">
        <v>62</v>
      </c>
      <c r="O127" s="368">
        <v>33</v>
      </c>
    </row>
    <row r="128" spans="1:15" x14ac:dyDescent="0.35">
      <c r="A128" s="368" t="s">
        <v>211</v>
      </c>
      <c r="B128" s="368" t="s">
        <v>799</v>
      </c>
      <c r="C128" s="368" t="s">
        <v>786</v>
      </c>
      <c r="D128" s="368">
        <v>730</v>
      </c>
      <c r="E128" s="368">
        <v>474</v>
      </c>
      <c r="F128" s="368">
        <v>256</v>
      </c>
      <c r="G128" s="368" t="s">
        <v>12556</v>
      </c>
      <c r="H128" s="368" t="s">
        <v>12557</v>
      </c>
      <c r="I128" s="368" t="s">
        <v>5124</v>
      </c>
      <c r="J128" s="368" t="s">
        <v>5123</v>
      </c>
      <c r="K128" s="368" t="s">
        <v>12558</v>
      </c>
      <c r="L128" s="368" t="s">
        <v>5123</v>
      </c>
      <c r="M128" s="368">
        <v>42</v>
      </c>
      <c r="N128" s="368">
        <v>27</v>
      </c>
      <c r="O128" s="368">
        <v>15</v>
      </c>
    </row>
    <row r="129" spans="1:15" x14ac:dyDescent="0.35">
      <c r="A129" s="368" t="s">
        <v>211</v>
      </c>
      <c r="B129" s="368" t="s">
        <v>799</v>
      </c>
      <c r="C129" s="368" t="s">
        <v>786</v>
      </c>
      <c r="D129" s="368">
        <v>730</v>
      </c>
      <c r="E129" s="368">
        <v>474</v>
      </c>
      <c r="F129" s="368">
        <v>256</v>
      </c>
      <c r="G129" s="368" t="s">
        <v>12559</v>
      </c>
      <c r="H129" s="368" t="s">
        <v>12560</v>
      </c>
      <c r="I129" s="368" t="s">
        <v>5122</v>
      </c>
      <c r="J129" s="368" t="s">
        <v>5121</v>
      </c>
      <c r="K129" s="368" t="s">
        <v>12561</v>
      </c>
      <c r="L129" s="368" t="s">
        <v>5121</v>
      </c>
      <c r="M129" s="368">
        <v>42</v>
      </c>
      <c r="N129" s="368">
        <v>27</v>
      </c>
      <c r="O129" s="368">
        <v>15</v>
      </c>
    </row>
    <row r="130" spans="1:15" x14ac:dyDescent="0.35">
      <c r="A130" s="368" t="s">
        <v>211</v>
      </c>
      <c r="B130" s="368" t="s">
        <v>799</v>
      </c>
      <c r="C130" s="368" t="s">
        <v>786</v>
      </c>
      <c r="D130" s="368">
        <v>730</v>
      </c>
      <c r="E130" s="368">
        <v>474</v>
      </c>
      <c r="F130" s="368">
        <v>256</v>
      </c>
      <c r="G130" s="368" t="s">
        <v>12562</v>
      </c>
      <c r="H130" s="368" t="s">
        <v>12563</v>
      </c>
      <c r="I130" s="368" t="s">
        <v>5120</v>
      </c>
      <c r="J130" s="368" t="s">
        <v>5119</v>
      </c>
      <c r="K130" s="368" t="s">
        <v>12564</v>
      </c>
      <c r="L130" s="368" t="s">
        <v>5119</v>
      </c>
      <c r="M130" s="368">
        <v>32</v>
      </c>
      <c r="N130" s="368">
        <v>21</v>
      </c>
      <c r="O130" s="368">
        <v>11</v>
      </c>
    </row>
    <row r="131" spans="1:15" x14ac:dyDescent="0.35">
      <c r="A131" s="368" t="s">
        <v>211</v>
      </c>
      <c r="B131" s="368" t="s">
        <v>799</v>
      </c>
      <c r="C131" s="368" t="s">
        <v>786</v>
      </c>
      <c r="D131" s="368">
        <v>730</v>
      </c>
      <c r="E131" s="368">
        <v>474</v>
      </c>
      <c r="F131" s="368">
        <v>256</v>
      </c>
      <c r="G131" s="368" t="s">
        <v>12565</v>
      </c>
      <c r="H131" s="368" t="s">
        <v>12566</v>
      </c>
      <c r="I131" s="368" t="s">
        <v>5118</v>
      </c>
      <c r="J131" s="368" t="s">
        <v>5117</v>
      </c>
      <c r="K131" s="368" t="s">
        <v>12567</v>
      </c>
      <c r="L131" s="368" t="s">
        <v>5117</v>
      </c>
      <c r="M131" s="368">
        <v>42</v>
      </c>
      <c r="N131" s="368">
        <v>27</v>
      </c>
      <c r="O131" s="368">
        <v>15</v>
      </c>
    </row>
    <row r="132" spans="1:15" x14ac:dyDescent="0.35">
      <c r="A132" s="368" t="s">
        <v>211</v>
      </c>
      <c r="B132" s="368" t="s">
        <v>799</v>
      </c>
      <c r="C132" s="368" t="s">
        <v>786</v>
      </c>
      <c r="D132" s="368">
        <v>730</v>
      </c>
      <c r="E132" s="368">
        <v>474</v>
      </c>
      <c r="F132" s="368">
        <v>256</v>
      </c>
      <c r="G132" s="368" t="s">
        <v>12568</v>
      </c>
      <c r="H132" s="368" t="s">
        <v>12569</v>
      </c>
      <c r="I132" s="368" t="s">
        <v>5116</v>
      </c>
      <c r="J132" s="368" t="s">
        <v>5115</v>
      </c>
      <c r="K132" s="368" t="s">
        <v>12570</v>
      </c>
      <c r="L132" s="368" t="s">
        <v>5115</v>
      </c>
      <c r="M132" s="368">
        <v>54</v>
      </c>
      <c r="N132" s="368">
        <v>35</v>
      </c>
      <c r="O132" s="368">
        <v>19</v>
      </c>
    </row>
    <row r="133" spans="1:15" x14ac:dyDescent="0.35">
      <c r="A133" s="368" t="s">
        <v>212</v>
      </c>
      <c r="B133" s="368" t="s">
        <v>800</v>
      </c>
      <c r="C133" s="368" t="s">
        <v>786</v>
      </c>
      <c r="D133" s="368">
        <v>800</v>
      </c>
      <c r="E133" s="368">
        <v>520</v>
      </c>
      <c r="F133" s="368">
        <v>280</v>
      </c>
      <c r="G133" s="368" t="s">
        <v>12347</v>
      </c>
      <c r="H133" s="368" t="s">
        <v>12348</v>
      </c>
      <c r="I133" s="368" t="s">
        <v>5108</v>
      </c>
      <c r="J133" s="368" t="s">
        <v>5107</v>
      </c>
      <c r="K133" s="368" t="s">
        <v>12349</v>
      </c>
      <c r="L133" s="368" t="s">
        <v>12350</v>
      </c>
      <c r="M133" s="368">
        <v>33</v>
      </c>
      <c r="N133" s="368">
        <v>21</v>
      </c>
      <c r="O133" s="368">
        <v>12</v>
      </c>
    </row>
    <row r="134" spans="1:15" x14ac:dyDescent="0.35">
      <c r="A134" s="368" t="s">
        <v>212</v>
      </c>
      <c r="B134" s="368" t="s">
        <v>800</v>
      </c>
      <c r="C134" s="368" t="s">
        <v>786</v>
      </c>
      <c r="D134" s="368">
        <v>800</v>
      </c>
      <c r="E134" s="368">
        <v>520</v>
      </c>
      <c r="F134" s="368">
        <v>280</v>
      </c>
      <c r="G134" s="368" t="s">
        <v>12347</v>
      </c>
      <c r="H134" s="368" t="s">
        <v>12348</v>
      </c>
      <c r="I134" s="368" t="s">
        <v>5108</v>
      </c>
      <c r="J134" s="368" t="s">
        <v>5107</v>
      </c>
      <c r="K134" s="368" t="s">
        <v>12351</v>
      </c>
      <c r="L134" s="368" t="s">
        <v>12352</v>
      </c>
      <c r="M134" s="368">
        <v>33</v>
      </c>
      <c r="N134" s="368">
        <v>21</v>
      </c>
      <c r="O134" s="368">
        <v>12</v>
      </c>
    </row>
    <row r="135" spans="1:15" x14ac:dyDescent="0.35">
      <c r="A135" s="368" t="s">
        <v>212</v>
      </c>
      <c r="B135" s="368" t="s">
        <v>800</v>
      </c>
      <c r="C135" s="368" t="s">
        <v>786</v>
      </c>
      <c r="D135" s="368">
        <v>800</v>
      </c>
      <c r="E135" s="368">
        <v>520</v>
      </c>
      <c r="F135" s="368">
        <v>280</v>
      </c>
      <c r="G135" s="368" t="s">
        <v>12347</v>
      </c>
      <c r="H135" s="368" t="s">
        <v>12348</v>
      </c>
      <c r="I135" s="368" t="s">
        <v>5108</v>
      </c>
      <c r="J135" s="368" t="s">
        <v>5107</v>
      </c>
      <c r="K135" s="368" t="s">
        <v>12353</v>
      </c>
      <c r="L135" s="368" t="s">
        <v>12354</v>
      </c>
      <c r="M135" s="368">
        <v>56</v>
      </c>
      <c r="N135" s="368">
        <v>36</v>
      </c>
      <c r="O135" s="368">
        <v>20</v>
      </c>
    </row>
    <row r="136" spans="1:15" x14ac:dyDescent="0.35">
      <c r="A136" s="368" t="s">
        <v>212</v>
      </c>
      <c r="B136" s="368" t="s">
        <v>800</v>
      </c>
      <c r="C136" s="368" t="s">
        <v>786</v>
      </c>
      <c r="D136" s="368">
        <v>800</v>
      </c>
      <c r="E136" s="368">
        <v>520</v>
      </c>
      <c r="F136" s="368">
        <v>280</v>
      </c>
      <c r="G136" s="368" t="s">
        <v>12347</v>
      </c>
      <c r="H136" s="368" t="s">
        <v>12348</v>
      </c>
      <c r="I136" s="368" t="s">
        <v>5108</v>
      </c>
      <c r="J136" s="368" t="s">
        <v>5107</v>
      </c>
      <c r="K136" s="368" t="s">
        <v>12355</v>
      </c>
      <c r="L136" s="368" t="s">
        <v>12356</v>
      </c>
      <c r="M136" s="368">
        <v>56</v>
      </c>
      <c r="N136" s="368">
        <v>36</v>
      </c>
      <c r="O136" s="368">
        <v>20</v>
      </c>
    </row>
    <row r="137" spans="1:15" x14ac:dyDescent="0.35">
      <c r="A137" s="368" t="s">
        <v>212</v>
      </c>
      <c r="B137" s="368" t="s">
        <v>800</v>
      </c>
      <c r="C137" s="368" t="s">
        <v>786</v>
      </c>
      <c r="D137" s="368">
        <v>800</v>
      </c>
      <c r="E137" s="368">
        <v>520</v>
      </c>
      <c r="F137" s="368">
        <v>280</v>
      </c>
      <c r="G137" s="368" t="s">
        <v>12347</v>
      </c>
      <c r="H137" s="368" t="s">
        <v>12348</v>
      </c>
      <c r="I137" s="368" t="s">
        <v>5108</v>
      </c>
      <c r="J137" s="368" t="s">
        <v>5107</v>
      </c>
      <c r="K137" s="368" t="s">
        <v>12357</v>
      </c>
      <c r="L137" s="368" t="s">
        <v>12358</v>
      </c>
      <c r="M137" s="368">
        <v>33</v>
      </c>
      <c r="N137" s="368">
        <v>21</v>
      </c>
      <c r="O137" s="368">
        <v>12</v>
      </c>
    </row>
    <row r="138" spans="1:15" x14ac:dyDescent="0.35">
      <c r="A138" s="368" t="s">
        <v>212</v>
      </c>
      <c r="B138" s="368" t="s">
        <v>800</v>
      </c>
      <c r="C138" s="368" t="s">
        <v>786</v>
      </c>
      <c r="D138" s="368">
        <v>800</v>
      </c>
      <c r="E138" s="368">
        <v>520</v>
      </c>
      <c r="F138" s="368">
        <v>280</v>
      </c>
      <c r="G138" s="368" t="s">
        <v>12571</v>
      </c>
      <c r="H138" s="368" t="s">
        <v>12572</v>
      </c>
      <c r="I138" s="368" t="s">
        <v>5114</v>
      </c>
      <c r="J138" s="368" t="s">
        <v>5113</v>
      </c>
      <c r="K138" s="368" t="s">
        <v>12573</v>
      </c>
      <c r="L138" s="368" t="s">
        <v>12574</v>
      </c>
      <c r="M138" s="368">
        <v>88</v>
      </c>
      <c r="N138" s="368">
        <v>57</v>
      </c>
      <c r="O138" s="368">
        <v>31</v>
      </c>
    </row>
    <row r="139" spans="1:15" x14ac:dyDescent="0.35">
      <c r="A139" s="368" t="s">
        <v>212</v>
      </c>
      <c r="B139" s="368" t="s">
        <v>800</v>
      </c>
      <c r="C139" s="368" t="s">
        <v>786</v>
      </c>
      <c r="D139" s="368">
        <v>800</v>
      </c>
      <c r="E139" s="368">
        <v>520</v>
      </c>
      <c r="F139" s="368">
        <v>280</v>
      </c>
      <c r="G139" s="368" t="s">
        <v>12571</v>
      </c>
      <c r="H139" s="368" t="s">
        <v>12572</v>
      </c>
      <c r="I139" s="368" t="s">
        <v>5114</v>
      </c>
      <c r="J139" s="368" t="s">
        <v>5113</v>
      </c>
      <c r="K139" s="368" t="s">
        <v>12575</v>
      </c>
      <c r="L139" s="368" t="s">
        <v>12576</v>
      </c>
      <c r="M139" s="368">
        <v>78</v>
      </c>
      <c r="N139" s="368">
        <v>51</v>
      </c>
      <c r="O139" s="368">
        <v>27</v>
      </c>
    </row>
    <row r="140" spans="1:15" x14ac:dyDescent="0.35">
      <c r="A140" s="368" t="s">
        <v>212</v>
      </c>
      <c r="B140" s="368" t="s">
        <v>800</v>
      </c>
      <c r="C140" s="368" t="s">
        <v>786</v>
      </c>
      <c r="D140" s="368">
        <v>800</v>
      </c>
      <c r="E140" s="368">
        <v>520</v>
      </c>
      <c r="F140" s="368">
        <v>280</v>
      </c>
      <c r="G140" s="368" t="s">
        <v>12571</v>
      </c>
      <c r="H140" s="368" t="s">
        <v>12572</v>
      </c>
      <c r="I140" s="368" t="s">
        <v>5114</v>
      </c>
      <c r="J140" s="368" t="s">
        <v>5113</v>
      </c>
      <c r="K140" s="368" t="s">
        <v>12577</v>
      </c>
      <c r="L140" s="368" t="s">
        <v>12578</v>
      </c>
      <c r="M140" s="368">
        <v>56</v>
      </c>
      <c r="N140" s="368">
        <v>36</v>
      </c>
      <c r="O140" s="368">
        <v>20</v>
      </c>
    </row>
    <row r="141" spans="1:15" x14ac:dyDescent="0.35">
      <c r="A141" s="368" t="s">
        <v>212</v>
      </c>
      <c r="B141" s="368" t="s">
        <v>800</v>
      </c>
      <c r="C141" s="368" t="s">
        <v>786</v>
      </c>
      <c r="D141" s="368">
        <v>800</v>
      </c>
      <c r="E141" s="368">
        <v>520</v>
      </c>
      <c r="F141" s="368">
        <v>280</v>
      </c>
      <c r="G141" s="368" t="s">
        <v>12579</v>
      </c>
      <c r="H141" s="368" t="s">
        <v>12580</v>
      </c>
      <c r="I141" s="368" t="s">
        <v>5112</v>
      </c>
      <c r="J141" s="368" t="s">
        <v>5111</v>
      </c>
      <c r="K141" s="368" t="s">
        <v>12581</v>
      </c>
      <c r="L141" s="368" t="s">
        <v>12582</v>
      </c>
      <c r="M141" s="368">
        <v>55</v>
      </c>
      <c r="N141" s="368">
        <v>37</v>
      </c>
      <c r="O141" s="368">
        <v>18</v>
      </c>
    </row>
    <row r="142" spans="1:15" x14ac:dyDescent="0.35">
      <c r="A142" s="368" t="s">
        <v>212</v>
      </c>
      <c r="B142" s="368" t="s">
        <v>800</v>
      </c>
      <c r="C142" s="368" t="s">
        <v>786</v>
      </c>
      <c r="D142" s="368">
        <v>800</v>
      </c>
      <c r="E142" s="368">
        <v>520</v>
      </c>
      <c r="F142" s="368">
        <v>280</v>
      </c>
      <c r="G142" s="368" t="s">
        <v>12579</v>
      </c>
      <c r="H142" s="368" t="s">
        <v>12580</v>
      </c>
      <c r="I142" s="368" t="s">
        <v>5112</v>
      </c>
      <c r="J142" s="368" t="s">
        <v>5111</v>
      </c>
      <c r="K142" s="368" t="s">
        <v>12583</v>
      </c>
      <c r="L142" s="368" t="s">
        <v>12584</v>
      </c>
      <c r="M142" s="368">
        <v>78</v>
      </c>
      <c r="N142" s="368">
        <v>51</v>
      </c>
      <c r="O142" s="368">
        <v>27</v>
      </c>
    </row>
    <row r="143" spans="1:15" x14ac:dyDescent="0.35">
      <c r="A143" s="368" t="s">
        <v>212</v>
      </c>
      <c r="B143" s="368" t="s">
        <v>800</v>
      </c>
      <c r="C143" s="368" t="s">
        <v>786</v>
      </c>
      <c r="D143" s="368">
        <v>800</v>
      </c>
      <c r="E143" s="368">
        <v>520</v>
      </c>
      <c r="F143" s="368">
        <v>280</v>
      </c>
      <c r="G143" s="368" t="s">
        <v>12544</v>
      </c>
      <c r="H143" s="368" t="s">
        <v>12545</v>
      </c>
      <c r="I143" s="368" t="s">
        <v>5106</v>
      </c>
      <c r="J143" s="368" t="s">
        <v>5105</v>
      </c>
      <c r="K143" s="368" t="s">
        <v>12546</v>
      </c>
      <c r="L143" s="368" t="s">
        <v>12547</v>
      </c>
      <c r="M143" s="368">
        <v>55</v>
      </c>
      <c r="N143" s="368">
        <v>36</v>
      </c>
      <c r="O143" s="368">
        <v>19</v>
      </c>
    </row>
    <row r="144" spans="1:15" x14ac:dyDescent="0.35">
      <c r="A144" s="368" t="s">
        <v>212</v>
      </c>
      <c r="B144" s="368" t="s">
        <v>800</v>
      </c>
      <c r="C144" s="368" t="s">
        <v>786</v>
      </c>
      <c r="D144" s="368">
        <v>800</v>
      </c>
      <c r="E144" s="368">
        <v>520</v>
      </c>
      <c r="F144" s="368">
        <v>280</v>
      </c>
      <c r="G144" s="368" t="s">
        <v>12544</v>
      </c>
      <c r="H144" s="368" t="s">
        <v>12545</v>
      </c>
      <c r="I144" s="368" t="s">
        <v>5106</v>
      </c>
      <c r="J144" s="368" t="s">
        <v>5105</v>
      </c>
      <c r="K144" s="368" t="s">
        <v>12548</v>
      </c>
      <c r="L144" s="368" t="s">
        <v>12549</v>
      </c>
      <c r="M144" s="368">
        <v>78</v>
      </c>
      <c r="N144" s="368">
        <v>51</v>
      </c>
      <c r="O144" s="368">
        <v>27</v>
      </c>
    </row>
    <row r="145" spans="1:15" x14ac:dyDescent="0.35">
      <c r="A145" s="368" t="s">
        <v>212</v>
      </c>
      <c r="B145" s="368" t="s">
        <v>800</v>
      </c>
      <c r="C145" s="368" t="s">
        <v>786</v>
      </c>
      <c r="D145" s="368">
        <v>800</v>
      </c>
      <c r="E145" s="368">
        <v>520</v>
      </c>
      <c r="F145" s="368">
        <v>280</v>
      </c>
      <c r="G145" s="368" t="s">
        <v>12550</v>
      </c>
      <c r="H145" s="368" t="s">
        <v>12551</v>
      </c>
      <c r="I145" s="368" t="s">
        <v>5110</v>
      </c>
      <c r="J145" s="368" t="s">
        <v>5109</v>
      </c>
      <c r="K145" s="368" t="s">
        <v>12552</v>
      </c>
      <c r="L145" s="368" t="s">
        <v>5109</v>
      </c>
      <c r="M145" s="368">
        <v>101</v>
      </c>
      <c r="N145" s="368">
        <v>66</v>
      </c>
      <c r="O145" s="368">
        <v>35</v>
      </c>
    </row>
    <row r="146" spans="1:15" x14ac:dyDescent="0.35">
      <c r="A146" s="368" t="s">
        <v>213</v>
      </c>
      <c r="B146" s="368" t="s">
        <v>801</v>
      </c>
      <c r="C146" s="368" t="s">
        <v>786</v>
      </c>
      <c r="D146" s="368">
        <v>730</v>
      </c>
      <c r="E146" s="368">
        <v>474</v>
      </c>
      <c r="F146" s="368">
        <v>256</v>
      </c>
      <c r="G146" s="368" t="s">
        <v>12347</v>
      </c>
      <c r="H146" s="368" t="s">
        <v>12348</v>
      </c>
      <c r="I146" s="368" t="s">
        <v>5108</v>
      </c>
      <c r="J146" s="368" t="s">
        <v>5107</v>
      </c>
      <c r="K146" s="368" t="s">
        <v>12349</v>
      </c>
      <c r="L146" s="368" t="s">
        <v>12350</v>
      </c>
      <c r="M146" s="368">
        <v>32</v>
      </c>
      <c r="N146" s="368">
        <v>22</v>
      </c>
      <c r="O146" s="368">
        <v>10</v>
      </c>
    </row>
    <row r="147" spans="1:15" x14ac:dyDescent="0.35">
      <c r="A147" s="368" t="s">
        <v>213</v>
      </c>
      <c r="B147" s="368" t="s">
        <v>801</v>
      </c>
      <c r="C147" s="368" t="s">
        <v>786</v>
      </c>
      <c r="D147" s="368">
        <v>730</v>
      </c>
      <c r="E147" s="368">
        <v>474</v>
      </c>
      <c r="F147" s="368">
        <v>256</v>
      </c>
      <c r="G147" s="368" t="s">
        <v>12347</v>
      </c>
      <c r="H147" s="368" t="s">
        <v>12348</v>
      </c>
      <c r="I147" s="368" t="s">
        <v>5108</v>
      </c>
      <c r="J147" s="368" t="s">
        <v>5107</v>
      </c>
      <c r="K147" s="368" t="s">
        <v>12351</v>
      </c>
      <c r="L147" s="368" t="s">
        <v>12352</v>
      </c>
      <c r="M147" s="368">
        <v>32</v>
      </c>
      <c r="N147" s="368">
        <v>21</v>
      </c>
      <c r="O147" s="368">
        <v>11</v>
      </c>
    </row>
    <row r="148" spans="1:15" x14ac:dyDescent="0.35">
      <c r="A148" s="368" t="s">
        <v>213</v>
      </c>
      <c r="B148" s="368" t="s">
        <v>801</v>
      </c>
      <c r="C148" s="368" t="s">
        <v>786</v>
      </c>
      <c r="D148" s="368">
        <v>730</v>
      </c>
      <c r="E148" s="368">
        <v>474</v>
      </c>
      <c r="F148" s="368">
        <v>256</v>
      </c>
      <c r="G148" s="368" t="s">
        <v>12347</v>
      </c>
      <c r="H148" s="368" t="s">
        <v>12348</v>
      </c>
      <c r="I148" s="368" t="s">
        <v>5108</v>
      </c>
      <c r="J148" s="368" t="s">
        <v>5107</v>
      </c>
      <c r="K148" s="368" t="s">
        <v>12353</v>
      </c>
      <c r="L148" s="368" t="s">
        <v>12354</v>
      </c>
      <c r="M148" s="368">
        <v>53</v>
      </c>
      <c r="N148" s="368">
        <v>34</v>
      </c>
      <c r="O148" s="368">
        <v>19</v>
      </c>
    </row>
    <row r="149" spans="1:15" x14ac:dyDescent="0.35">
      <c r="A149" s="368" t="s">
        <v>213</v>
      </c>
      <c r="B149" s="368" t="s">
        <v>801</v>
      </c>
      <c r="C149" s="368" t="s">
        <v>786</v>
      </c>
      <c r="D149" s="368">
        <v>730</v>
      </c>
      <c r="E149" s="368">
        <v>474</v>
      </c>
      <c r="F149" s="368">
        <v>256</v>
      </c>
      <c r="G149" s="368" t="s">
        <v>12347</v>
      </c>
      <c r="H149" s="368" t="s">
        <v>12348</v>
      </c>
      <c r="I149" s="368" t="s">
        <v>5108</v>
      </c>
      <c r="J149" s="368" t="s">
        <v>5107</v>
      </c>
      <c r="K149" s="368" t="s">
        <v>12355</v>
      </c>
      <c r="L149" s="368" t="s">
        <v>12356</v>
      </c>
      <c r="M149" s="368">
        <v>53</v>
      </c>
      <c r="N149" s="368">
        <v>34</v>
      </c>
      <c r="O149" s="368">
        <v>19</v>
      </c>
    </row>
    <row r="150" spans="1:15" x14ac:dyDescent="0.35">
      <c r="A150" s="368" t="s">
        <v>213</v>
      </c>
      <c r="B150" s="368" t="s">
        <v>801</v>
      </c>
      <c r="C150" s="368" t="s">
        <v>786</v>
      </c>
      <c r="D150" s="368">
        <v>730</v>
      </c>
      <c r="E150" s="368">
        <v>474</v>
      </c>
      <c r="F150" s="368">
        <v>256</v>
      </c>
      <c r="G150" s="368" t="s">
        <v>12347</v>
      </c>
      <c r="H150" s="368" t="s">
        <v>12348</v>
      </c>
      <c r="I150" s="368" t="s">
        <v>5108</v>
      </c>
      <c r="J150" s="368" t="s">
        <v>5107</v>
      </c>
      <c r="K150" s="368" t="s">
        <v>12357</v>
      </c>
      <c r="L150" s="368" t="s">
        <v>12358</v>
      </c>
      <c r="M150" s="368">
        <v>31</v>
      </c>
      <c r="N150" s="368">
        <v>20</v>
      </c>
      <c r="O150" s="368">
        <v>11</v>
      </c>
    </row>
    <row r="151" spans="1:15" x14ac:dyDescent="0.35">
      <c r="A151" s="368" t="s">
        <v>213</v>
      </c>
      <c r="B151" s="368" t="s">
        <v>801</v>
      </c>
      <c r="C151" s="368" t="s">
        <v>786</v>
      </c>
      <c r="D151" s="368">
        <v>730</v>
      </c>
      <c r="E151" s="368">
        <v>474</v>
      </c>
      <c r="F151" s="368">
        <v>256</v>
      </c>
      <c r="G151" s="368" t="s">
        <v>12544</v>
      </c>
      <c r="H151" s="368" t="s">
        <v>12545</v>
      </c>
      <c r="I151" s="368" t="s">
        <v>5106</v>
      </c>
      <c r="J151" s="368" t="s">
        <v>5105</v>
      </c>
      <c r="K151" s="368" t="s">
        <v>12546</v>
      </c>
      <c r="L151" s="368" t="s">
        <v>12547</v>
      </c>
      <c r="M151" s="368">
        <v>53</v>
      </c>
      <c r="N151" s="368">
        <v>34</v>
      </c>
      <c r="O151" s="368">
        <v>19</v>
      </c>
    </row>
    <row r="152" spans="1:15" x14ac:dyDescent="0.35">
      <c r="A152" s="368" t="s">
        <v>213</v>
      </c>
      <c r="B152" s="368" t="s">
        <v>801</v>
      </c>
      <c r="C152" s="368" t="s">
        <v>786</v>
      </c>
      <c r="D152" s="368">
        <v>730</v>
      </c>
      <c r="E152" s="368">
        <v>474</v>
      </c>
      <c r="F152" s="368">
        <v>256</v>
      </c>
      <c r="G152" s="368" t="s">
        <v>12544</v>
      </c>
      <c r="H152" s="368" t="s">
        <v>12545</v>
      </c>
      <c r="I152" s="368" t="s">
        <v>5106</v>
      </c>
      <c r="J152" s="368" t="s">
        <v>5105</v>
      </c>
      <c r="K152" s="368" t="s">
        <v>12548</v>
      </c>
      <c r="L152" s="368" t="s">
        <v>12549</v>
      </c>
      <c r="M152" s="368">
        <v>74</v>
      </c>
      <c r="N152" s="368">
        <v>48</v>
      </c>
      <c r="O152" s="368">
        <v>26</v>
      </c>
    </row>
    <row r="153" spans="1:15" x14ac:dyDescent="0.35">
      <c r="A153" s="368" t="s">
        <v>213</v>
      </c>
      <c r="B153" s="368" t="s">
        <v>801</v>
      </c>
      <c r="C153" s="368" t="s">
        <v>786</v>
      </c>
      <c r="D153" s="368">
        <v>730</v>
      </c>
      <c r="E153" s="368">
        <v>474</v>
      </c>
      <c r="F153" s="368">
        <v>256</v>
      </c>
      <c r="G153" s="368" t="s">
        <v>12585</v>
      </c>
      <c r="H153" s="368" t="s">
        <v>12586</v>
      </c>
      <c r="I153" s="368" t="s">
        <v>5104</v>
      </c>
      <c r="J153" s="368" t="s">
        <v>5103</v>
      </c>
      <c r="K153" s="368" t="s">
        <v>12587</v>
      </c>
      <c r="L153" s="368" t="s">
        <v>5103</v>
      </c>
      <c r="M153" s="368">
        <v>95</v>
      </c>
      <c r="N153" s="368">
        <v>62</v>
      </c>
      <c r="O153" s="368">
        <v>33</v>
      </c>
    </row>
    <row r="154" spans="1:15" x14ac:dyDescent="0.35">
      <c r="A154" s="368" t="s">
        <v>213</v>
      </c>
      <c r="B154" s="368" t="s">
        <v>801</v>
      </c>
      <c r="C154" s="368" t="s">
        <v>786</v>
      </c>
      <c r="D154" s="368">
        <v>730</v>
      </c>
      <c r="E154" s="368">
        <v>474</v>
      </c>
      <c r="F154" s="368">
        <v>256</v>
      </c>
      <c r="G154" s="368" t="s">
        <v>12588</v>
      </c>
      <c r="H154" s="368" t="s">
        <v>12589</v>
      </c>
      <c r="I154" s="368" t="s">
        <v>5102</v>
      </c>
      <c r="J154" s="368" t="s">
        <v>5101</v>
      </c>
      <c r="K154" s="368" t="s">
        <v>12590</v>
      </c>
      <c r="L154" s="368" t="s">
        <v>5101</v>
      </c>
      <c r="M154" s="368">
        <v>53</v>
      </c>
      <c r="N154" s="368">
        <v>34</v>
      </c>
      <c r="O154" s="368">
        <v>19</v>
      </c>
    </row>
    <row r="155" spans="1:15" x14ac:dyDescent="0.35">
      <c r="A155" s="368" t="s">
        <v>213</v>
      </c>
      <c r="B155" s="368" t="s">
        <v>801</v>
      </c>
      <c r="C155" s="368" t="s">
        <v>786</v>
      </c>
      <c r="D155" s="368">
        <v>730</v>
      </c>
      <c r="E155" s="368">
        <v>474</v>
      </c>
      <c r="F155" s="368">
        <v>256</v>
      </c>
      <c r="G155" s="368" t="s">
        <v>12591</v>
      </c>
      <c r="H155" s="368" t="s">
        <v>12592</v>
      </c>
      <c r="I155" s="368" t="s">
        <v>5100</v>
      </c>
      <c r="J155" s="368" t="s">
        <v>5099</v>
      </c>
      <c r="K155" s="368" t="s">
        <v>12593</v>
      </c>
      <c r="L155" s="368" t="s">
        <v>5099</v>
      </c>
      <c r="M155" s="368">
        <v>32</v>
      </c>
      <c r="N155" s="368">
        <v>21</v>
      </c>
      <c r="O155" s="368">
        <v>11</v>
      </c>
    </row>
    <row r="156" spans="1:15" x14ac:dyDescent="0.35">
      <c r="A156" s="368" t="s">
        <v>213</v>
      </c>
      <c r="B156" s="368" t="s">
        <v>801</v>
      </c>
      <c r="C156" s="368" t="s">
        <v>786</v>
      </c>
      <c r="D156" s="368">
        <v>730</v>
      </c>
      <c r="E156" s="368">
        <v>474</v>
      </c>
      <c r="F156" s="368">
        <v>256</v>
      </c>
      <c r="G156" s="368" t="s">
        <v>12553</v>
      </c>
      <c r="H156" s="368" t="s">
        <v>12554</v>
      </c>
      <c r="I156" s="368" t="s">
        <v>5098</v>
      </c>
      <c r="J156" s="368" t="s">
        <v>5097</v>
      </c>
      <c r="K156" s="368" t="s">
        <v>12555</v>
      </c>
      <c r="L156" s="368" t="s">
        <v>5097</v>
      </c>
      <c r="M156" s="368">
        <v>95</v>
      </c>
      <c r="N156" s="368">
        <v>62</v>
      </c>
      <c r="O156" s="368">
        <v>33</v>
      </c>
    </row>
    <row r="157" spans="1:15" x14ac:dyDescent="0.35">
      <c r="A157" s="368" t="s">
        <v>213</v>
      </c>
      <c r="B157" s="368" t="s">
        <v>801</v>
      </c>
      <c r="C157" s="368" t="s">
        <v>786</v>
      </c>
      <c r="D157" s="368">
        <v>730</v>
      </c>
      <c r="E157" s="368">
        <v>474</v>
      </c>
      <c r="F157" s="368">
        <v>256</v>
      </c>
      <c r="G157" s="368" t="s">
        <v>12594</v>
      </c>
      <c r="H157" s="368" t="s">
        <v>12595</v>
      </c>
      <c r="I157" s="368" t="s">
        <v>5096</v>
      </c>
      <c r="J157" s="368" t="s">
        <v>5095</v>
      </c>
      <c r="K157" s="368" t="s">
        <v>12596</v>
      </c>
      <c r="L157" s="368" t="s">
        <v>5095</v>
      </c>
      <c r="M157" s="368">
        <v>42</v>
      </c>
      <c r="N157" s="368">
        <v>27</v>
      </c>
      <c r="O157" s="368">
        <v>15</v>
      </c>
    </row>
    <row r="158" spans="1:15" x14ac:dyDescent="0.35">
      <c r="A158" s="368" t="s">
        <v>213</v>
      </c>
      <c r="B158" s="368" t="s">
        <v>801</v>
      </c>
      <c r="C158" s="368" t="s">
        <v>786</v>
      </c>
      <c r="D158" s="368">
        <v>730</v>
      </c>
      <c r="E158" s="368">
        <v>474</v>
      </c>
      <c r="F158" s="368">
        <v>256</v>
      </c>
      <c r="G158" s="368" t="s">
        <v>12597</v>
      </c>
      <c r="H158" s="368" t="s">
        <v>12598</v>
      </c>
      <c r="I158" s="368" t="s">
        <v>5094</v>
      </c>
      <c r="J158" s="368" t="s">
        <v>5093</v>
      </c>
      <c r="K158" s="368" t="s">
        <v>12599</v>
      </c>
      <c r="L158" s="368" t="s">
        <v>5093</v>
      </c>
      <c r="M158" s="368">
        <v>53</v>
      </c>
      <c r="N158" s="368">
        <v>34</v>
      </c>
      <c r="O158" s="368">
        <v>19</v>
      </c>
    </row>
    <row r="159" spans="1:15" x14ac:dyDescent="0.35">
      <c r="A159" s="368" t="s">
        <v>213</v>
      </c>
      <c r="B159" s="368" t="s">
        <v>801</v>
      </c>
      <c r="C159" s="368" t="s">
        <v>786</v>
      </c>
      <c r="D159" s="368">
        <v>730</v>
      </c>
      <c r="E159" s="368">
        <v>474</v>
      </c>
      <c r="F159" s="368">
        <v>256</v>
      </c>
      <c r="G159" s="368" t="s">
        <v>12600</v>
      </c>
      <c r="H159" s="368" t="s">
        <v>12601</v>
      </c>
      <c r="I159" s="368" t="s">
        <v>5092</v>
      </c>
      <c r="J159" s="368" t="s">
        <v>5091</v>
      </c>
      <c r="K159" s="368" t="s">
        <v>12602</v>
      </c>
      <c r="L159" s="368" t="s">
        <v>5091</v>
      </c>
      <c r="M159" s="368">
        <v>32</v>
      </c>
      <c r="N159" s="368">
        <v>21</v>
      </c>
      <c r="O159" s="368">
        <v>11</v>
      </c>
    </row>
    <row r="160" spans="1:15" x14ac:dyDescent="0.35">
      <c r="A160" s="368" t="s">
        <v>214</v>
      </c>
      <c r="B160" s="368" t="s">
        <v>802</v>
      </c>
      <c r="C160" s="368" t="s">
        <v>791</v>
      </c>
      <c r="D160" s="368">
        <v>420</v>
      </c>
      <c r="E160" s="368">
        <v>273</v>
      </c>
      <c r="F160" s="368">
        <v>147</v>
      </c>
      <c r="G160" s="368" t="s">
        <v>12603</v>
      </c>
      <c r="H160" s="368" t="s">
        <v>12604</v>
      </c>
      <c r="I160" s="368" t="s">
        <v>2164</v>
      </c>
      <c r="J160" s="368" t="s">
        <v>2163</v>
      </c>
      <c r="K160" s="368" t="s">
        <v>12605</v>
      </c>
      <c r="L160" s="368" t="s">
        <v>2163</v>
      </c>
      <c r="M160" s="368">
        <v>49</v>
      </c>
      <c r="N160" s="368">
        <v>32</v>
      </c>
      <c r="O160" s="368">
        <v>17</v>
      </c>
    </row>
    <row r="161" spans="1:15" x14ac:dyDescent="0.35">
      <c r="A161" s="368" t="s">
        <v>214</v>
      </c>
      <c r="B161" s="368" t="s">
        <v>802</v>
      </c>
      <c r="C161" s="368" t="s">
        <v>791</v>
      </c>
      <c r="D161" s="368">
        <v>420</v>
      </c>
      <c r="E161" s="368">
        <v>273</v>
      </c>
      <c r="F161" s="368">
        <v>147</v>
      </c>
      <c r="G161" s="368" t="s">
        <v>12606</v>
      </c>
      <c r="H161" s="368" t="s">
        <v>12607</v>
      </c>
      <c r="I161" s="368" t="s">
        <v>5090</v>
      </c>
      <c r="J161" s="368" t="s">
        <v>5089</v>
      </c>
      <c r="K161" s="368" t="s">
        <v>12608</v>
      </c>
      <c r="L161" s="368" t="s">
        <v>12609</v>
      </c>
      <c r="M161" s="368">
        <v>62</v>
      </c>
      <c r="N161" s="368">
        <v>40</v>
      </c>
      <c r="O161" s="368">
        <v>22</v>
      </c>
    </row>
    <row r="162" spans="1:15" x14ac:dyDescent="0.35">
      <c r="A162" s="368" t="s">
        <v>214</v>
      </c>
      <c r="B162" s="368" t="s">
        <v>802</v>
      </c>
      <c r="C162" s="368" t="s">
        <v>791</v>
      </c>
      <c r="D162" s="368">
        <v>420</v>
      </c>
      <c r="E162" s="368">
        <v>273</v>
      </c>
      <c r="F162" s="368">
        <v>147</v>
      </c>
      <c r="G162" s="368" t="s">
        <v>12606</v>
      </c>
      <c r="H162" s="368" t="s">
        <v>12607</v>
      </c>
      <c r="I162" s="368" t="s">
        <v>5090</v>
      </c>
      <c r="J162" s="368" t="s">
        <v>5089</v>
      </c>
      <c r="K162" s="368" t="s">
        <v>12610</v>
      </c>
      <c r="L162" s="368" t="s">
        <v>12611</v>
      </c>
      <c r="M162" s="368">
        <v>37</v>
      </c>
      <c r="N162" s="368">
        <v>24</v>
      </c>
      <c r="O162" s="368">
        <v>13</v>
      </c>
    </row>
    <row r="163" spans="1:15" x14ac:dyDescent="0.35">
      <c r="A163" s="368" t="s">
        <v>214</v>
      </c>
      <c r="B163" s="368" t="s">
        <v>802</v>
      </c>
      <c r="C163" s="368" t="s">
        <v>791</v>
      </c>
      <c r="D163" s="368">
        <v>420</v>
      </c>
      <c r="E163" s="368">
        <v>273</v>
      </c>
      <c r="F163" s="368">
        <v>147</v>
      </c>
      <c r="G163" s="368" t="s">
        <v>12606</v>
      </c>
      <c r="H163" s="368" t="s">
        <v>12607</v>
      </c>
      <c r="I163" s="368" t="s">
        <v>5090</v>
      </c>
      <c r="J163" s="368" t="s">
        <v>5089</v>
      </c>
      <c r="K163" s="368" t="s">
        <v>12612</v>
      </c>
      <c r="L163" s="368" t="s">
        <v>12613</v>
      </c>
      <c r="M163" s="368">
        <v>37</v>
      </c>
      <c r="N163" s="368">
        <v>24</v>
      </c>
      <c r="O163" s="368">
        <v>13</v>
      </c>
    </row>
    <row r="164" spans="1:15" x14ac:dyDescent="0.35">
      <c r="A164" s="368" t="s">
        <v>214</v>
      </c>
      <c r="B164" s="368" t="s">
        <v>802</v>
      </c>
      <c r="C164" s="368" t="s">
        <v>791</v>
      </c>
      <c r="D164" s="368">
        <v>420</v>
      </c>
      <c r="E164" s="368">
        <v>273</v>
      </c>
      <c r="F164" s="368">
        <v>147</v>
      </c>
      <c r="G164" s="368" t="s">
        <v>12614</v>
      </c>
      <c r="H164" s="368" t="s">
        <v>12615</v>
      </c>
      <c r="I164" s="368" t="s">
        <v>5088</v>
      </c>
      <c r="J164" s="368" t="s">
        <v>5087</v>
      </c>
      <c r="K164" s="368" t="s">
        <v>12610</v>
      </c>
      <c r="L164" s="368" t="s">
        <v>12611</v>
      </c>
      <c r="M164" s="368">
        <v>37</v>
      </c>
      <c r="N164" s="368">
        <v>24</v>
      </c>
      <c r="O164" s="368">
        <v>13</v>
      </c>
    </row>
    <row r="165" spans="1:15" x14ac:dyDescent="0.35">
      <c r="A165" s="368" t="s">
        <v>214</v>
      </c>
      <c r="B165" s="368" t="s">
        <v>802</v>
      </c>
      <c r="C165" s="368" t="s">
        <v>791</v>
      </c>
      <c r="D165" s="368">
        <v>420</v>
      </c>
      <c r="E165" s="368">
        <v>273</v>
      </c>
      <c r="F165" s="368">
        <v>147</v>
      </c>
      <c r="G165" s="368" t="s">
        <v>12614</v>
      </c>
      <c r="H165" s="368" t="s">
        <v>12615</v>
      </c>
      <c r="I165" s="368" t="s">
        <v>5088</v>
      </c>
      <c r="J165" s="368" t="s">
        <v>5087</v>
      </c>
      <c r="K165" s="368" t="s">
        <v>12616</v>
      </c>
      <c r="L165" s="368" t="s">
        <v>12617</v>
      </c>
      <c r="M165" s="368">
        <v>37</v>
      </c>
      <c r="N165" s="368">
        <v>24</v>
      </c>
      <c r="O165" s="368">
        <v>13</v>
      </c>
    </row>
    <row r="166" spans="1:15" x14ac:dyDescent="0.35">
      <c r="A166" s="368" t="s">
        <v>214</v>
      </c>
      <c r="B166" s="368" t="s">
        <v>802</v>
      </c>
      <c r="C166" s="368" t="s">
        <v>791</v>
      </c>
      <c r="D166" s="368">
        <v>420</v>
      </c>
      <c r="E166" s="368">
        <v>273</v>
      </c>
      <c r="F166" s="368">
        <v>147</v>
      </c>
      <c r="G166" s="368" t="s">
        <v>12614</v>
      </c>
      <c r="H166" s="368" t="s">
        <v>12615</v>
      </c>
      <c r="I166" s="368" t="s">
        <v>5088</v>
      </c>
      <c r="J166" s="368" t="s">
        <v>5087</v>
      </c>
      <c r="K166" s="368" t="s">
        <v>12618</v>
      </c>
      <c r="L166" s="368" t="s">
        <v>12619</v>
      </c>
      <c r="M166" s="368">
        <v>99</v>
      </c>
      <c r="N166" s="368">
        <v>64</v>
      </c>
      <c r="O166" s="368">
        <v>35</v>
      </c>
    </row>
    <row r="167" spans="1:15" x14ac:dyDescent="0.35">
      <c r="A167" s="368" t="s">
        <v>214</v>
      </c>
      <c r="B167" s="368" t="s">
        <v>802</v>
      </c>
      <c r="C167" s="368" t="s">
        <v>791</v>
      </c>
      <c r="D167" s="368">
        <v>420</v>
      </c>
      <c r="E167" s="368">
        <v>273</v>
      </c>
      <c r="F167" s="368">
        <v>147</v>
      </c>
      <c r="G167" s="368" t="s">
        <v>12620</v>
      </c>
      <c r="H167" s="368" t="s">
        <v>12621</v>
      </c>
      <c r="I167" s="368" t="s">
        <v>5086</v>
      </c>
      <c r="J167" s="368" t="s">
        <v>5085</v>
      </c>
      <c r="K167" s="368" t="s">
        <v>12612</v>
      </c>
      <c r="L167" s="368" t="s">
        <v>12613</v>
      </c>
      <c r="M167" s="368">
        <v>37</v>
      </c>
      <c r="N167" s="368">
        <v>24</v>
      </c>
      <c r="O167" s="368">
        <v>13</v>
      </c>
    </row>
    <row r="168" spans="1:15" x14ac:dyDescent="0.35">
      <c r="A168" s="368" t="s">
        <v>214</v>
      </c>
      <c r="B168" s="368" t="s">
        <v>802</v>
      </c>
      <c r="C168" s="368" t="s">
        <v>791</v>
      </c>
      <c r="D168" s="368">
        <v>420</v>
      </c>
      <c r="E168" s="368">
        <v>273</v>
      </c>
      <c r="F168" s="368">
        <v>147</v>
      </c>
      <c r="G168" s="368" t="s">
        <v>12620</v>
      </c>
      <c r="H168" s="368" t="s">
        <v>12621</v>
      </c>
      <c r="I168" s="368" t="s">
        <v>5086</v>
      </c>
      <c r="J168" s="368" t="s">
        <v>5085</v>
      </c>
      <c r="K168" s="368" t="s">
        <v>12622</v>
      </c>
      <c r="L168" s="368" t="s">
        <v>12623</v>
      </c>
      <c r="M168" s="368">
        <v>99</v>
      </c>
      <c r="N168" s="368">
        <v>65</v>
      </c>
      <c r="O168" s="368">
        <v>34</v>
      </c>
    </row>
    <row r="169" spans="1:15" x14ac:dyDescent="0.35">
      <c r="A169" s="368" t="s">
        <v>215</v>
      </c>
      <c r="B169" s="368" t="s">
        <v>803</v>
      </c>
      <c r="C169" s="368" t="s">
        <v>786</v>
      </c>
      <c r="D169" s="368">
        <v>590</v>
      </c>
      <c r="E169" s="368">
        <v>383</v>
      </c>
      <c r="F169" s="368">
        <v>207</v>
      </c>
      <c r="G169" s="368" t="s">
        <v>12603</v>
      </c>
      <c r="H169" s="368" t="s">
        <v>12604</v>
      </c>
      <c r="I169" s="368" t="s">
        <v>2164</v>
      </c>
      <c r="J169" s="368" t="s">
        <v>2163</v>
      </c>
      <c r="K169" s="368" t="s">
        <v>12605</v>
      </c>
      <c r="L169" s="368" t="s">
        <v>2163</v>
      </c>
      <c r="M169" s="368">
        <v>50</v>
      </c>
      <c r="N169" s="368">
        <v>32</v>
      </c>
      <c r="O169" s="368">
        <v>18</v>
      </c>
    </row>
    <row r="170" spans="1:15" x14ac:dyDescent="0.35">
      <c r="A170" s="368" t="s">
        <v>215</v>
      </c>
      <c r="B170" s="368" t="s">
        <v>803</v>
      </c>
      <c r="C170" s="368" t="s">
        <v>786</v>
      </c>
      <c r="D170" s="368">
        <v>590</v>
      </c>
      <c r="E170" s="368">
        <v>383</v>
      </c>
      <c r="F170" s="368">
        <v>207</v>
      </c>
      <c r="G170" s="368" t="s">
        <v>12624</v>
      </c>
      <c r="H170" s="368" t="s">
        <v>12625</v>
      </c>
      <c r="I170" s="368" t="s">
        <v>5058</v>
      </c>
      <c r="J170" s="368" t="s">
        <v>5057</v>
      </c>
      <c r="K170" s="368" t="s">
        <v>12626</v>
      </c>
      <c r="L170" s="368" t="s">
        <v>12627</v>
      </c>
      <c r="M170" s="368">
        <v>113</v>
      </c>
      <c r="N170" s="368">
        <v>73</v>
      </c>
      <c r="O170" s="368">
        <v>40</v>
      </c>
    </row>
    <row r="171" spans="1:15" x14ac:dyDescent="0.35">
      <c r="A171" s="368" t="s">
        <v>215</v>
      </c>
      <c r="B171" s="368" t="s">
        <v>803</v>
      </c>
      <c r="C171" s="368" t="s">
        <v>786</v>
      </c>
      <c r="D171" s="368">
        <v>590</v>
      </c>
      <c r="E171" s="368">
        <v>383</v>
      </c>
      <c r="F171" s="368">
        <v>207</v>
      </c>
      <c r="G171" s="368" t="s">
        <v>12624</v>
      </c>
      <c r="H171" s="368" t="s">
        <v>12625</v>
      </c>
      <c r="I171" s="368" t="s">
        <v>5058</v>
      </c>
      <c r="J171" s="368" t="s">
        <v>5057</v>
      </c>
      <c r="K171" s="368" t="s">
        <v>12628</v>
      </c>
      <c r="L171" s="368" t="s">
        <v>12629</v>
      </c>
      <c r="M171" s="368">
        <v>50</v>
      </c>
      <c r="N171" s="368">
        <v>32</v>
      </c>
      <c r="O171" s="368">
        <v>18</v>
      </c>
    </row>
    <row r="172" spans="1:15" x14ac:dyDescent="0.35">
      <c r="A172" s="368" t="s">
        <v>215</v>
      </c>
      <c r="B172" s="368" t="s">
        <v>803</v>
      </c>
      <c r="C172" s="368" t="s">
        <v>786</v>
      </c>
      <c r="D172" s="368">
        <v>590</v>
      </c>
      <c r="E172" s="368">
        <v>383</v>
      </c>
      <c r="F172" s="368">
        <v>207</v>
      </c>
      <c r="G172" s="368" t="s">
        <v>12630</v>
      </c>
      <c r="H172" s="368" t="s">
        <v>12631</v>
      </c>
      <c r="I172" s="368" t="s">
        <v>5084</v>
      </c>
      <c r="J172" s="368" t="s">
        <v>5083</v>
      </c>
      <c r="K172" s="368" t="s">
        <v>12632</v>
      </c>
      <c r="L172" s="368" t="s">
        <v>12633</v>
      </c>
      <c r="M172" s="368">
        <v>63</v>
      </c>
      <c r="N172" s="368">
        <v>41</v>
      </c>
      <c r="O172" s="368">
        <v>22</v>
      </c>
    </row>
    <row r="173" spans="1:15" x14ac:dyDescent="0.35">
      <c r="A173" s="368" t="s">
        <v>215</v>
      </c>
      <c r="B173" s="368" t="s">
        <v>803</v>
      </c>
      <c r="C173" s="368" t="s">
        <v>786</v>
      </c>
      <c r="D173" s="368">
        <v>590</v>
      </c>
      <c r="E173" s="368">
        <v>383</v>
      </c>
      <c r="F173" s="368">
        <v>207</v>
      </c>
      <c r="G173" s="368" t="s">
        <v>12630</v>
      </c>
      <c r="H173" s="368" t="s">
        <v>12631</v>
      </c>
      <c r="I173" s="368" t="s">
        <v>5084</v>
      </c>
      <c r="J173" s="368" t="s">
        <v>5083</v>
      </c>
      <c r="K173" s="368" t="s">
        <v>12634</v>
      </c>
      <c r="L173" s="368" t="s">
        <v>12635</v>
      </c>
      <c r="M173" s="368">
        <v>88</v>
      </c>
      <c r="N173" s="368">
        <v>57</v>
      </c>
      <c r="O173" s="368">
        <v>31</v>
      </c>
    </row>
    <row r="174" spans="1:15" x14ac:dyDescent="0.35">
      <c r="A174" s="368" t="s">
        <v>215</v>
      </c>
      <c r="B174" s="368" t="s">
        <v>803</v>
      </c>
      <c r="C174" s="368" t="s">
        <v>786</v>
      </c>
      <c r="D174" s="368">
        <v>590</v>
      </c>
      <c r="E174" s="368">
        <v>383</v>
      </c>
      <c r="F174" s="368">
        <v>207</v>
      </c>
      <c r="G174" s="368" t="s">
        <v>12636</v>
      </c>
      <c r="H174" s="368" t="s">
        <v>12637</v>
      </c>
      <c r="I174" s="368" t="s">
        <v>5082</v>
      </c>
      <c r="J174" s="368" t="s">
        <v>5081</v>
      </c>
      <c r="K174" s="368" t="s">
        <v>12638</v>
      </c>
      <c r="L174" s="368" t="s">
        <v>12639</v>
      </c>
      <c r="M174" s="368">
        <v>88</v>
      </c>
      <c r="N174" s="368">
        <v>57</v>
      </c>
      <c r="O174" s="368">
        <v>31</v>
      </c>
    </row>
    <row r="175" spans="1:15" x14ac:dyDescent="0.35">
      <c r="A175" s="368" t="s">
        <v>215</v>
      </c>
      <c r="B175" s="368" t="s">
        <v>803</v>
      </c>
      <c r="C175" s="368" t="s">
        <v>786</v>
      </c>
      <c r="D175" s="368">
        <v>590</v>
      </c>
      <c r="E175" s="368">
        <v>383</v>
      </c>
      <c r="F175" s="368">
        <v>207</v>
      </c>
      <c r="G175" s="368" t="s">
        <v>12636</v>
      </c>
      <c r="H175" s="368" t="s">
        <v>12637</v>
      </c>
      <c r="I175" s="368" t="s">
        <v>5082</v>
      </c>
      <c r="J175" s="368" t="s">
        <v>5081</v>
      </c>
      <c r="K175" s="368" t="s">
        <v>12640</v>
      </c>
      <c r="L175" s="368" t="s">
        <v>12641</v>
      </c>
      <c r="M175" s="368">
        <v>100</v>
      </c>
      <c r="N175" s="368">
        <v>66</v>
      </c>
      <c r="O175" s="368">
        <v>34</v>
      </c>
    </row>
    <row r="176" spans="1:15" x14ac:dyDescent="0.35">
      <c r="A176" s="368" t="s">
        <v>215</v>
      </c>
      <c r="B176" s="368" t="s">
        <v>803</v>
      </c>
      <c r="C176" s="368" t="s">
        <v>786</v>
      </c>
      <c r="D176" s="368">
        <v>590</v>
      </c>
      <c r="E176" s="368">
        <v>383</v>
      </c>
      <c r="F176" s="368">
        <v>207</v>
      </c>
      <c r="G176" s="368" t="s">
        <v>12636</v>
      </c>
      <c r="H176" s="368" t="s">
        <v>12637</v>
      </c>
      <c r="I176" s="368" t="s">
        <v>5082</v>
      </c>
      <c r="J176" s="368" t="s">
        <v>5081</v>
      </c>
      <c r="K176" s="368" t="s">
        <v>12642</v>
      </c>
      <c r="L176" s="368" t="s">
        <v>12643</v>
      </c>
      <c r="M176" s="368">
        <v>38</v>
      </c>
      <c r="N176" s="368">
        <v>25</v>
      </c>
      <c r="O176" s="368">
        <v>13</v>
      </c>
    </row>
    <row r="177" spans="1:15" x14ac:dyDescent="0.35">
      <c r="A177" s="368" t="s">
        <v>216</v>
      </c>
      <c r="B177" s="368" t="s">
        <v>804</v>
      </c>
      <c r="C177" s="368" t="s">
        <v>786</v>
      </c>
      <c r="D177" s="368">
        <v>750</v>
      </c>
      <c r="E177" s="368">
        <v>487</v>
      </c>
      <c r="F177" s="368">
        <v>263</v>
      </c>
      <c r="G177" s="368" t="s">
        <v>12603</v>
      </c>
      <c r="H177" s="368" t="s">
        <v>12604</v>
      </c>
      <c r="I177" s="368" t="s">
        <v>2164</v>
      </c>
      <c r="J177" s="368" t="s">
        <v>2163</v>
      </c>
      <c r="K177" s="368" t="s">
        <v>12605</v>
      </c>
      <c r="L177" s="368" t="s">
        <v>2163</v>
      </c>
      <c r="M177" s="368">
        <v>47</v>
      </c>
      <c r="N177" s="368">
        <v>31</v>
      </c>
      <c r="O177" s="368">
        <v>16</v>
      </c>
    </row>
    <row r="178" spans="1:15" x14ac:dyDescent="0.35">
      <c r="A178" s="368" t="s">
        <v>216</v>
      </c>
      <c r="B178" s="368" t="s">
        <v>804</v>
      </c>
      <c r="C178" s="368" t="s">
        <v>786</v>
      </c>
      <c r="D178" s="368">
        <v>750</v>
      </c>
      <c r="E178" s="368">
        <v>487</v>
      </c>
      <c r="F178" s="368">
        <v>263</v>
      </c>
      <c r="G178" s="368" t="s">
        <v>12624</v>
      </c>
      <c r="H178" s="368" t="s">
        <v>12625</v>
      </c>
      <c r="I178" s="368" t="s">
        <v>5058</v>
      </c>
      <c r="J178" s="368" t="s">
        <v>5057</v>
      </c>
      <c r="K178" s="368" t="s">
        <v>12626</v>
      </c>
      <c r="L178" s="368" t="s">
        <v>12627</v>
      </c>
      <c r="M178" s="368">
        <v>107</v>
      </c>
      <c r="N178" s="368">
        <v>69</v>
      </c>
      <c r="O178" s="368">
        <v>38</v>
      </c>
    </row>
    <row r="179" spans="1:15" x14ac:dyDescent="0.35">
      <c r="A179" s="368" t="s">
        <v>216</v>
      </c>
      <c r="B179" s="368" t="s">
        <v>804</v>
      </c>
      <c r="C179" s="368" t="s">
        <v>786</v>
      </c>
      <c r="D179" s="368">
        <v>750</v>
      </c>
      <c r="E179" s="368">
        <v>487</v>
      </c>
      <c r="F179" s="368">
        <v>263</v>
      </c>
      <c r="G179" s="368" t="s">
        <v>12624</v>
      </c>
      <c r="H179" s="368" t="s">
        <v>12625</v>
      </c>
      <c r="I179" s="368" t="s">
        <v>5058</v>
      </c>
      <c r="J179" s="368" t="s">
        <v>5057</v>
      </c>
      <c r="K179" s="368" t="s">
        <v>12628</v>
      </c>
      <c r="L179" s="368" t="s">
        <v>12629</v>
      </c>
      <c r="M179" s="368">
        <v>48</v>
      </c>
      <c r="N179" s="368">
        <v>31</v>
      </c>
      <c r="O179" s="368">
        <v>17</v>
      </c>
    </row>
    <row r="180" spans="1:15" x14ac:dyDescent="0.35">
      <c r="A180" s="368" t="s">
        <v>216</v>
      </c>
      <c r="B180" s="368" t="s">
        <v>804</v>
      </c>
      <c r="C180" s="368" t="s">
        <v>786</v>
      </c>
      <c r="D180" s="368">
        <v>750</v>
      </c>
      <c r="E180" s="368">
        <v>487</v>
      </c>
      <c r="F180" s="368">
        <v>263</v>
      </c>
      <c r="G180" s="368" t="s">
        <v>12644</v>
      </c>
      <c r="H180" s="368" t="s">
        <v>12645</v>
      </c>
      <c r="I180" s="368" t="s">
        <v>5080</v>
      </c>
      <c r="J180" s="368" t="s">
        <v>5079</v>
      </c>
      <c r="K180" s="368" t="s">
        <v>12646</v>
      </c>
      <c r="L180" s="368" t="s">
        <v>12647</v>
      </c>
      <c r="M180" s="368">
        <v>60</v>
      </c>
      <c r="N180" s="368">
        <v>39</v>
      </c>
      <c r="O180" s="368">
        <v>21</v>
      </c>
    </row>
    <row r="181" spans="1:15" x14ac:dyDescent="0.35">
      <c r="A181" s="368" t="s">
        <v>216</v>
      </c>
      <c r="B181" s="368" t="s">
        <v>804</v>
      </c>
      <c r="C181" s="368" t="s">
        <v>786</v>
      </c>
      <c r="D181" s="368">
        <v>750</v>
      </c>
      <c r="E181" s="368">
        <v>487</v>
      </c>
      <c r="F181" s="368">
        <v>263</v>
      </c>
      <c r="G181" s="368" t="s">
        <v>12644</v>
      </c>
      <c r="H181" s="368" t="s">
        <v>12645</v>
      </c>
      <c r="I181" s="368" t="s">
        <v>5080</v>
      </c>
      <c r="J181" s="368" t="s">
        <v>5079</v>
      </c>
      <c r="K181" s="368" t="s">
        <v>12648</v>
      </c>
      <c r="L181" s="368" t="s">
        <v>12649</v>
      </c>
      <c r="M181" s="368">
        <v>83</v>
      </c>
      <c r="N181" s="368">
        <v>54</v>
      </c>
      <c r="O181" s="368">
        <v>29</v>
      </c>
    </row>
    <row r="182" spans="1:15" x14ac:dyDescent="0.35">
      <c r="A182" s="368" t="s">
        <v>216</v>
      </c>
      <c r="B182" s="368" t="s">
        <v>804</v>
      </c>
      <c r="C182" s="368" t="s">
        <v>786</v>
      </c>
      <c r="D182" s="368">
        <v>750</v>
      </c>
      <c r="E182" s="368">
        <v>487</v>
      </c>
      <c r="F182" s="368">
        <v>263</v>
      </c>
      <c r="G182" s="368" t="s">
        <v>12650</v>
      </c>
      <c r="H182" s="368" t="s">
        <v>12651</v>
      </c>
      <c r="I182" s="368" t="s">
        <v>5078</v>
      </c>
      <c r="J182" s="368" t="s">
        <v>5077</v>
      </c>
      <c r="K182" s="368" t="s">
        <v>12652</v>
      </c>
      <c r="L182" s="368" t="s">
        <v>12653</v>
      </c>
      <c r="M182" s="368">
        <v>83</v>
      </c>
      <c r="N182" s="368">
        <v>54</v>
      </c>
      <c r="O182" s="368">
        <v>29</v>
      </c>
    </row>
    <row r="183" spans="1:15" x14ac:dyDescent="0.35">
      <c r="A183" s="368" t="s">
        <v>216</v>
      </c>
      <c r="B183" s="368" t="s">
        <v>804</v>
      </c>
      <c r="C183" s="368" t="s">
        <v>786</v>
      </c>
      <c r="D183" s="368">
        <v>750</v>
      </c>
      <c r="E183" s="368">
        <v>487</v>
      </c>
      <c r="F183" s="368">
        <v>263</v>
      </c>
      <c r="G183" s="368" t="s">
        <v>12650</v>
      </c>
      <c r="H183" s="368" t="s">
        <v>12651</v>
      </c>
      <c r="I183" s="368" t="s">
        <v>5078</v>
      </c>
      <c r="J183" s="368" t="s">
        <v>5077</v>
      </c>
      <c r="K183" s="368" t="s">
        <v>12654</v>
      </c>
      <c r="L183" s="368" t="s">
        <v>12655</v>
      </c>
      <c r="M183" s="368">
        <v>107</v>
      </c>
      <c r="N183" s="368">
        <v>69</v>
      </c>
      <c r="O183" s="368">
        <v>38</v>
      </c>
    </row>
    <row r="184" spans="1:15" x14ac:dyDescent="0.35">
      <c r="A184" s="368" t="s">
        <v>216</v>
      </c>
      <c r="B184" s="368" t="s">
        <v>804</v>
      </c>
      <c r="C184" s="368" t="s">
        <v>786</v>
      </c>
      <c r="D184" s="368">
        <v>750</v>
      </c>
      <c r="E184" s="368">
        <v>487</v>
      </c>
      <c r="F184" s="368">
        <v>263</v>
      </c>
      <c r="G184" s="368" t="s">
        <v>12650</v>
      </c>
      <c r="H184" s="368" t="s">
        <v>12651</v>
      </c>
      <c r="I184" s="368" t="s">
        <v>5078</v>
      </c>
      <c r="J184" s="368" t="s">
        <v>5077</v>
      </c>
      <c r="K184" s="368" t="s">
        <v>12642</v>
      </c>
      <c r="L184" s="368" t="s">
        <v>12656</v>
      </c>
      <c r="M184" s="368">
        <v>36</v>
      </c>
      <c r="N184" s="368">
        <v>23</v>
      </c>
      <c r="O184" s="368">
        <v>13</v>
      </c>
    </row>
    <row r="185" spans="1:15" x14ac:dyDescent="0.35">
      <c r="A185" s="368" t="s">
        <v>216</v>
      </c>
      <c r="B185" s="368" t="s">
        <v>804</v>
      </c>
      <c r="C185" s="368" t="s">
        <v>786</v>
      </c>
      <c r="D185" s="368">
        <v>750</v>
      </c>
      <c r="E185" s="368">
        <v>487</v>
      </c>
      <c r="F185" s="368">
        <v>263</v>
      </c>
      <c r="G185" s="368" t="s">
        <v>12657</v>
      </c>
      <c r="H185" s="368" t="s">
        <v>12658</v>
      </c>
      <c r="I185" s="368" t="s">
        <v>5076</v>
      </c>
      <c r="J185" s="368" t="s">
        <v>5075</v>
      </c>
      <c r="K185" s="368" t="s">
        <v>12659</v>
      </c>
      <c r="L185" s="368" t="s">
        <v>12660</v>
      </c>
      <c r="M185" s="368">
        <v>95</v>
      </c>
      <c r="N185" s="368">
        <v>62</v>
      </c>
      <c r="O185" s="368">
        <v>33</v>
      </c>
    </row>
    <row r="186" spans="1:15" x14ac:dyDescent="0.35">
      <c r="A186" s="368" t="s">
        <v>216</v>
      </c>
      <c r="B186" s="368" t="s">
        <v>804</v>
      </c>
      <c r="C186" s="368" t="s">
        <v>786</v>
      </c>
      <c r="D186" s="368">
        <v>750</v>
      </c>
      <c r="E186" s="368">
        <v>487</v>
      </c>
      <c r="F186" s="368">
        <v>263</v>
      </c>
      <c r="G186" s="368" t="s">
        <v>12657</v>
      </c>
      <c r="H186" s="368" t="s">
        <v>12658</v>
      </c>
      <c r="I186" s="368" t="s">
        <v>5076</v>
      </c>
      <c r="J186" s="368" t="s">
        <v>5075</v>
      </c>
      <c r="K186" s="368" t="s">
        <v>12661</v>
      </c>
      <c r="L186" s="368" t="s">
        <v>12662</v>
      </c>
      <c r="M186" s="368">
        <v>84</v>
      </c>
      <c r="N186" s="368">
        <v>55</v>
      </c>
      <c r="O186" s="368">
        <v>29</v>
      </c>
    </row>
    <row r="187" spans="1:15" x14ac:dyDescent="0.35">
      <c r="A187" s="368" t="s">
        <v>217</v>
      </c>
      <c r="B187" s="368" t="s">
        <v>805</v>
      </c>
      <c r="C187" s="368" t="s">
        <v>791</v>
      </c>
      <c r="D187" s="368">
        <v>660</v>
      </c>
      <c r="E187" s="368">
        <v>429</v>
      </c>
      <c r="F187" s="368">
        <v>231</v>
      </c>
      <c r="G187" s="368" t="s">
        <v>12603</v>
      </c>
      <c r="H187" s="368" t="s">
        <v>12604</v>
      </c>
      <c r="I187" s="368" t="s">
        <v>2164</v>
      </c>
      <c r="J187" s="368" t="s">
        <v>2163</v>
      </c>
      <c r="K187" s="368" t="s">
        <v>12605</v>
      </c>
      <c r="L187" s="368" t="s">
        <v>2163</v>
      </c>
      <c r="M187" s="368">
        <v>53</v>
      </c>
      <c r="N187" s="368">
        <v>35</v>
      </c>
      <c r="O187" s="368">
        <v>18</v>
      </c>
    </row>
    <row r="188" spans="1:15" x14ac:dyDescent="0.35">
      <c r="A188" s="368" t="s">
        <v>217</v>
      </c>
      <c r="B188" s="368" t="s">
        <v>805</v>
      </c>
      <c r="C188" s="368" t="s">
        <v>791</v>
      </c>
      <c r="D188" s="368">
        <v>660</v>
      </c>
      <c r="E188" s="368">
        <v>429</v>
      </c>
      <c r="F188" s="368">
        <v>231</v>
      </c>
      <c r="G188" s="368" t="s">
        <v>12663</v>
      </c>
      <c r="H188" s="368" t="s">
        <v>12664</v>
      </c>
      <c r="I188" s="368" t="s">
        <v>5074</v>
      </c>
      <c r="J188" s="368" t="s">
        <v>5073</v>
      </c>
      <c r="K188" s="368" t="s">
        <v>12665</v>
      </c>
      <c r="L188" s="368" t="s">
        <v>12666</v>
      </c>
      <c r="M188" s="368">
        <v>92</v>
      </c>
      <c r="N188" s="368">
        <v>60</v>
      </c>
      <c r="O188" s="368">
        <v>32</v>
      </c>
    </row>
    <row r="189" spans="1:15" x14ac:dyDescent="0.35">
      <c r="A189" s="368" t="s">
        <v>217</v>
      </c>
      <c r="B189" s="368" t="s">
        <v>805</v>
      </c>
      <c r="C189" s="368" t="s">
        <v>791</v>
      </c>
      <c r="D189" s="368">
        <v>660</v>
      </c>
      <c r="E189" s="368">
        <v>429</v>
      </c>
      <c r="F189" s="368">
        <v>231</v>
      </c>
      <c r="G189" s="368" t="s">
        <v>12663</v>
      </c>
      <c r="H189" s="368" t="s">
        <v>12664</v>
      </c>
      <c r="I189" s="368" t="s">
        <v>5074</v>
      </c>
      <c r="J189" s="368" t="s">
        <v>5073</v>
      </c>
      <c r="K189" s="368" t="s">
        <v>12667</v>
      </c>
      <c r="L189" s="368" t="s">
        <v>12668</v>
      </c>
      <c r="M189" s="368">
        <v>92</v>
      </c>
      <c r="N189" s="368">
        <v>60</v>
      </c>
      <c r="O189" s="368">
        <v>32</v>
      </c>
    </row>
    <row r="190" spans="1:15" x14ac:dyDescent="0.35">
      <c r="A190" s="368" t="s">
        <v>217</v>
      </c>
      <c r="B190" s="368" t="s">
        <v>805</v>
      </c>
      <c r="C190" s="368" t="s">
        <v>791</v>
      </c>
      <c r="D190" s="368">
        <v>660</v>
      </c>
      <c r="E190" s="368">
        <v>429</v>
      </c>
      <c r="F190" s="368">
        <v>231</v>
      </c>
      <c r="G190" s="368" t="s">
        <v>12663</v>
      </c>
      <c r="H190" s="368" t="s">
        <v>12664</v>
      </c>
      <c r="I190" s="368" t="s">
        <v>5074</v>
      </c>
      <c r="J190" s="368" t="s">
        <v>5073</v>
      </c>
      <c r="K190" s="368" t="s">
        <v>12669</v>
      </c>
      <c r="L190" s="368" t="s">
        <v>12670</v>
      </c>
      <c r="M190" s="368">
        <v>106</v>
      </c>
      <c r="N190" s="368">
        <v>69</v>
      </c>
      <c r="O190" s="368">
        <v>37</v>
      </c>
    </row>
    <row r="191" spans="1:15" x14ac:dyDescent="0.35">
      <c r="A191" s="368" t="s">
        <v>217</v>
      </c>
      <c r="B191" s="368" t="s">
        <v>805</v>
      </c>
      <c r="C191" s="368" t="s">
        <v>791</v>
      </c>
      <c r="D191" s="368">
        <v>660</v>
      </c>
      <c r="E191" s="368">
        <v>429</v>
      </c>
      <c r="F191" s="368">
        <v>231</v>
      </c>
      <c r="G191" s="368" t="s">
        <v>12671</v>
      </c>
      <c r="H191" s="368" t="s">
        <v>12672</v>
      </c>
      <c r="I191" s="368" t="s">
        <v>5072</v>
      </c>
      <c r="J191" s="368" t="s">
        <v>5071</v>
      </c>
      <c r="K191" s="368" t="s">
        <v>12673</v>
      </c>
      <c r="L191" s="368" t="s">
        <v>12674</v>
      </c>
      <c r="M191" s="368">
        <v>79</v>
      </c>
      <c r="N191" s="368">
        <v>51</v>
      </c>
      <c r="O191" s="368">
        <v>28</v>
      </c>
    </row>
    <row r="192" spans="1:15" x14ac:dyDescent="0.35">
      <c r="A192" s="368" t="s">
        <v>217</v>
      </c>
      <c r="B192" s="368" t="s">
        <v>805</v>
      </c>
      <c r="C192" s="368" t="s">
        <v>791</v>
      </c>
      <c r="D192" s="368">
        <v>660</v>
      </c>
      <c r="E192" s="368">
        <v>429</v>
      </c>
      <c r="F192" s="368">
        <v>231</v>
      </c>
      <c r="G192" s="368" t="s">
        <v>12671</v>
      </c>
      <c r="H192" s="368" t="s">
        <v>12672</v>
      </c>
      <c r="I192" s="368" t="s">
        <v>5072</v>
      </c>
      <c r="J192" s="368" t="s">
        <v>5071</v>
      </c>
      <c r="K192" s="368" t="s">
        <v>12675</v>
      </c>
      <c r="L192" s="368" t="s">
        <v>12676</v>
      </c>
      <c r="M192" s="368">
        <v>119</v>
      </c>
      <c r="N192" s="368">
        <v>77</v>
      </c>
      <c r="O192" s="368">
        <v>42</v>
      </c>
    </row>
    <row r="193" spans="1:15" x14ac:dyDescent="0.35">
      <c r="A193" s="368" t="s">
        <v>217</v>
      </c>
      <c r="B193" s="368" t="s">
        <v>805</v>
      </c>
      <c r="C193" s="368" t="s">
        <v>791</v>
      </c>
      <c r="D193" s="368">
        <v>660</v>
      </c>
      <c r="E193" s="368">
        <v>429</v>
      </c>
      <c r="F193" s="368">
        <v>231</v>
      </c>
      <c r="G193" s="368" t="s">
        <v>12671</v>
      </c>
      <c r="H193" s="368" t="s">
        <v>12672</v>
      </c>
      <c r="I193" s="368" t="s">
        <v>5072</v>
      </c>
      <c r="J193" s="368" t="s">
        <v>5071</v>
      </c>
      <c r="K193" s="368" t="s">
        <v>12669</v>
      </c>
      <c r="L193" s="368" t="s">
        <v>12670</v>
      </c>
      <c r="M193" s="368">
        <v>106</v>
      </c>
      <c r="N193" s="368">
        <v>69</v>
      </c>
      <c r="O193" s="368">
        <v>37</v>
      </c>
    </row>
    <row r="194" spans="1:15" x14ac:dyDescent="0.35">
      <c r="A194" s="368" t="s">
        <v>217</v>
      </c>
      <c r="B194" s="368" t="s">
        <v>805</v>
      </c>
      <c r="C194" s="368" t="s">
        <v>791</v>
      </c>
      <c r="D194" s="368">
        <v>660</v>
      </c>
      <c r="E194" s="368">
        <v>429</v>
      </c>
      <c r="F194" s="368">
        <v>231</v>
      </c>
      <c r="G194" s="368" t="s">
        <v>12677</v>
      </c>
      <c r="H194" s="368" t="s">
        <v>12678</v>
      </c>
      <c r="I194" s="368" t="s">
        <v>5070</v>
      </c>
      <c r="J194" s="368" t="s">
        <v>5069</v>
      </c>
      <c r="K194" s="368" t="s">
        <v>12665</v>
      </c>
      <c r="L194" s="368" t="s">
        <v>12666</v>
      </c>
      <c r="M194" s="368">
        <v>92</v>
      </c>
      <c r="N194" s="368">
        <v>60</v>
      </c>
      <c r="O194" s="368">
        <v>32</v>
      </c>
    </row>
    <row r="195" spans="1:15" x14ac:dyDescent="0.35">
      <c r="A195" s="368" t="s">
        <v>217</v>
      </c>
      <c r="B195" s="368" t="s">
        <v>805</v>
      </c>
      <c r="C195" s="368" t="s">
        <v>791</v>
      </c>
      <c r="D195" s="368">
        <v>660</v>
      </c>
      <c r="E195" s="368">
        <v>429</v>
      </c>
      <c r="F195" s="368">
        <v>231</v>
      </c>
      <c r="G195" s="368" t="s">
        <v>12677</v>
      </c>
      <c r="H195" s="368" t="s">
        <v>12678</v>
      </c>
      <c r="I195" s="368" t="s">
        <v>5070</v>
      </c>
      <c r="J195" s="368" t="s">
        <v>5069</v>
      </c>
      <c r="K195" s="368" t="s">
        <v>12679</v>
      </c>
      <c r="L195" s="368" t="s">
        <v>805</v>
      </c>
      <c r="M195" s="368">
        <v>119</v>
      </c>
      <c r="N195" s="368">
        <v>77</v>
      </c>
      <c r="O195" s="368">
        <v>42</v>
      </c>
    </row>
    <row r="196" spans="1:15" x14ac:dyDescent="0.35">
      <c r="A196" s="368" t="s">
        <v>217</v>
      </c>
      <c r="B196" s="368" t="s">
        <v>805</v>
      </c>
      <c r="C196" s="368" t="s">
        <v>791</v>
      </c>
      <c r="D196" s="368">
        <v>660</v>
      </c>
      <c r="E196" s="368">
        <v>429</v>
      </c>
      <c r="F196" s="368">
        <v>231</v>
      </c>
      <c r="G196" s="368" t="s">
        <v>12677</v>
      </c>
      <c r="H196" s="368" t="s">
        <v>12678</v>
      </c>
      <c r="I196" s="368" t="s">
        <v>5070</v>
      </c>
      <c r="J196" s="368" t="s">
        <v>5069</v>
      </c>
      <c r="K196" s="368" t="s">
        <v>12669</v>
      </c>
      <c r="L196" s="368" t="s">
        <v>12670</v>
      </c>
      <c r="M196" s="368">
        <v>106</v>
      </c>
      <c r="N196" s="368">
        <v>69</v>
      </c>
      <c r="O196" s="368">
        <v>37</v>
      </c>
    </row>
    <row r="197" spans="1:15" x14ac:dyDescent="0.35">
      <c r="A197" s="368" t="s">
        <v>218</v>
      </c>
      <c r="B197" s="368" t="s">
        <v>806</v>
      </c>
      <c r="C197" s="368" t="s">
        <v>791</v>
      </c>
      <c r="D197" s="368">
        <v>330</v>
      </c>
      <c r="E197" s="368">
        <v>214</v>
      </c>
      <c r="F197" s="368">
        <v>116</v>
      </c>
      <c r="G197" s="368" t="s">
        <v>12603</v>
      </c>
      <c r="H197" s="368" t="s">
        <v>12604</v>
      </c>
      <c r="I197" s="368" t="s">
        <v>2164</v>
      </c>
      <c r="J197" s="368" t="s">
        <v>2163</v>
      </c>
      <c r="K197" s="368" t="s">
        <v>12605</v>
      </c>
      <c r="L197" s="368" t="s">
        <v>2163</v>
      </c>
      <c r="M197" s="368">
        <v>53</v>
      </c>
      <c r="N197" s="368">
        <v>35</v>
      </c>
      <c r="O197" s="368">
        <v>18</v>
      </c>
    </row>
    <row r="198" spans="1:15" x14ac:dyDescent="0.35">
      <c r="A198" s="368" t="s">
        <v>218</v>
      </c>
      <c r="B198" s="368" t="s">
        <v>806</v>
      </c>
      <c r="C198" s="368" t="s">
        <v>791</v>
      </c>
      <c r="D198" s="368">
        <v>330</v>
      </c>
      <c r="E198" s="368">
        <v>214</v>
      </c>
      <c r="F198" s="368">
        <v>116</v>
      </c>
      <c r="G198" s="368" t="s">
        <v>12680</v>
      </c>
      <c r="H198" s="368" t="s">
        <v>12681</v>
      </c>
      <c r="I198" s="368" t="s">
        <v>5068</v>
      </c>
      <c r="J198" s="368" t="s">
        <v>5067</v>
      </c>
      <c r="K198" s="368" t="s">
        <v>12682</v>
      </c>
      <c r="L198" s="368" t="s">
        <v>5067</v>
      </c>
      <c r="M198" s="368">
        <v>79</v>
      </c>
      <c r="N198" s="368">
        <v>51</v>
      </c>
      <c r="O198" s="368">
        <v>28</v>
      </c>
    </row>
    <row r="199" spans="1:15" x14ac:dyDescent="0.35">
      <c r="A199" s="368" t="s">
        <v>218</v>
      </c>
      <c r="B199" s="368" t="s">
        <v>806</v>
      </c>
      <c r="C199" s="368" t="s">
        <v>791</v>
      </c>
      <c r="D199" s="368">
        <v>330</v>
      </c>
      <c r="E199" s="368">
        <v>214</v>
      </c>
      <c r="F199" s="368">
        <v>116</v>
      </c>
      <c r="G199" s="368" t="s">
        <v>12683</v>
      </c>
      <c r="H199" s="368" t="s">
        <v>12684</v>
      </c>
      <c r="I199" s="368" t="s">
        <v>5066</v>
      </c>
      <c r="J199" s="368" t="s">
        <v>5065</v>
      </c>
      <c r="K199" s="368" t="s">
        <v>12685</v>
      </c>
      <c r="L199" s="368" t="s">
        <v>5065</v>
      </c>
      <c r="M199" s="368">
        <v>79</v>
      </c>
      <c r="N199" s="368">
        <v>51</v>
      </c>
      <c r="O199" s="368">
        <v>28</v>
      </c>
    </row>
    <row r="200" spans="1:15" x14ac:dyDescent="0.35">
      <c r="A200" s="368" t="s">
        <v>218</v>
      </c>
      <c r="B200" s="368" t="s">
        <v>806</v>
      </c>
      <c r="C200" s="368" t="s">
        <v>791</v>
      </c>
      <c r="D200" s="368">
        <v>330</v>
      </c>
      <c r="E200" s="368">
        <v>214</v>
      </c>
      <c r="F200" s="368">
        <v>116</v>
      </c>
      <c r="G200" s="368" t="s">
        <v>12686</v>
      </c>
      <c r="H200" s="368" t="s">
        <v>12687</v>
      </c>
      <c r="I200" s="368" t="s">
        <v>5064</v>
      </c>
      <c r="J200" s="368" t="s">
        <v>5063</v>
      </c>
      <c r="K200" s="368" t="s">
        <v>12688</v>
      </c>
      <c r="L200" s="368" t="s">
        <v>5063</v>
      </c>
      <c r="M200" s="368">
        <v>119</v>
      </c>
      <c r="N200" s="368">
        <v>77</v>
      </c>
      <c r="O200" s="368">
        <v>42</v>
      </c>
    </row>
    <row r="201" spans="1:15" x14ac:dyDescent="0.35">
      <c r="A201" s="368" t="s">
        <v>219</v>
      </c>
      <c r="B201" s="368" t="s">
        <v>807</v>
      </c>
      <c r="C201" s="368" t="s">
        <v>791</v>
      </c>
      <c r="D201" s="368">
        <v>580</v>
      </c>
      <c r="E201" s="368">
        <v>377</v>
      </c>
      <c r="F201" s="368">
        <v>203</v>
      </c>
      <c r="G201" s="368" t="s">
        <v>12603</v>
      </c>
      <c r="H201" s="368" t="s">
        <v>12604</v>
      </c>
      <c r="I201" s="368" t="s">
        <v>2164</v>
      </c>
      <c r="J201" s="368" t="s">
        <v>2163</v>
      </c>
      <c r="K201" s="368" t="s">
        <v>12605</v>
      </c>
      <c r="L201" s="368" t="s">
        <v>2163</v>
      </c>
      <c r="M201" s="368">
        <v>46</v>
      </c>
      <c r="N201" s="368">
        <v>30</v>
      </c>
      <c r="O201" s="368">
        <v>16</v>
      </c>
    </row>
    <row r="202" spans="1:15" x14ac:dyDescent="0.35">
      <c r="A202" s="368" t="s">
        <v>219</v>
      </c>
      <c r="B202" s="368" t="s">
        <v>807</v>
      </c>
      <c r="C202" s="368" t="s">
        <v>791</v>
      </c>
      <c r="D202" s="368">
        <v>580</v>
      </c>
      <c r="E202" s="368">
        <v>377</v>
      </c>
      <c r="F202" s="368">
        <v>203</v>
      </c>
      <c r="G202" s="368" t="s">
        <v>12689</v>
      </c>
      <c r="H202" s="368" t="s">
        <v>12690</v>
      </c>
      <c r="I202" s="368" t="s">
        <v>4932</v>
      </c>
      <c r="J202" s="368" t="s">
        <v>4931</v>
      </c>
      <c r="K202" s="368" t="s">
        <v>12691</v>
      </c>
      <c r="L202" s="368" t="s">
        <v>4931</v>
      </c>
      <c r="M202" s="368">
        <v>105</v>
      </c>
      <c r="N202" s="368">
        <v>68</v>
      </c>
      <c r="O202" s="368">
        <v>37</v>
      </c>
    </row>
    <row r="203" spans="1:15" x14ac:dyDescent="0.35">
      <c r="A203" s="368" t="s">
        <v>219</v>
      </c>
      <c r="B203" s="368" t="s">
        <v>807</v>
      </c>
      <c r="C203" s="368" t="s">
        <v>791</v>
      </c>
      <c r="D203" s="368">
        <v>580</v>
      </c>
      <c r="E203" s="368">
        <v>377</v>
      </c>
      <c r="F203" s="368">
        <v>203</v>
      </c>
      <c r="G203" s="368" t="s">
        <v>12692</v>
      </c>
      <c r="H203" s="368" t="s">
        <v>12693</v>
      </c>
      <c r="I203" s="368" t="s">
        <v>5062</v>
      </c>
      <c r="J203" s="368" t="s">
        <v>5061</v>
      </c>
      <c r="K203" s="368" t="s">
        <v>12694</v>
      </c>
      <c r="L203" s="368" t="s">
        <v>12695</v>
      </c>
      <c r="M203" s="368">
        <v>58</v>
      </c>
      <c r="N203" s="368">
        <v>38</v>
      </c>
      <c r="O203" s="368">
        <v>20</v>
      </c>
    </row>
    <row r="204" spans="1:15" x14ac:dyDescent="0.35">
      <c r="A204" s="368" t="s">
        <v>219</v>
      </c>
      <c r="B204" s="368" t="s">
        <v>807</v>
      </c>
      <c r="C204" s="368" t="s">
        <v>791</v>
      </c>
      <c r="D204" s="368">
        <v>580</v>
      </c>
      <c r="E204" s="368">
        <v>377</v>
      </c>
      <c r="F204" s="368">
        <v>203</v>
      </c>
      <c r="G204" s="368" t="s">
        <v>12692</v>
      </c>
      <c r="H204" s="368" t="s">
        <v>12693</v>
      </c>
      <c r="I204" s="368" t="s">
        <v>5062</v>
      </c>
      <c r="J204" s="368" t="s">
        <v>5061</v>
      </c>
      <c r="K204" s="368" t="s">
        <v>12696</v>
      </c>
      <c r="L204" s="368" t="s">
        <v>12697</v>
      </c>
      <c r="M204" s="368">
        <v>35</v>
      </c>
      <c r="N204" s="368">
        <v>23</v>
      </c>
      <c r="O204" s="368">
        <v>12</v>
      </c>
    </row>
    <row r="205" spans="1:15" x14ac:dyDescent="0.35">
      <c r="A205" s="368" t="s">
        <v>219</v>
      </c>
      <c r="B205" s="368" t="s">
        <v>807</v>
      </c>
      <c r="C205" s="368" t="s">
        <v>791</v>
      </c>
      <c r="D205" s="368">
        <v>580</v>
      </c>
      <c r="E205" s="368">
        <v>377</v>
      </c>
      <c r="F205" s="368">
        <v>203</v>
      </c>
      <c r="G205" s="368" t="s">
        <v>12692</v>
      </c>
      <c r="H205" s="368" t="s">
        <v>12693</v>
      </c>
      <c r="I205" s="368" t="s">
        <v>5062</v>
      </c>
      <c r="J205" s="368" t="s">
        <v>5061</v>
      </c>
      <c r="K205" s="368" t="s">
        <v>12698</v>
      </c>
      <c r="L205" s="368" t="s">
        <v>12699</v>
      </c>
      <c r="M205" s="368">
        <v>35</v>
      </c>
      <c r="N205" s="368">
        <v>23</v>
      </c>
      <c r="O205" s="368">
        <v>12</v>
      </c>
    </row>
    <row r="206" spans="1:15" x14ac:dyDescent="0.35">
      <c r="A206" s="368" t="s">
        <v>219</v>
      </c>
      <c r="B206" s="368" t="s">
        <v>807</v>
      </c>
      <c r="C206" s="368" t="s">
        <v>791</v>
      </c>
      <c r="D206" s="368">
        <v>580</v>
      </c>
      <c r="E206" s="368">
        <v>377</v>
      </c>
      <c r="F206" s="368">
        <v>203</v>
      </c>
      <c r="G206" s="368" t="s">
        <v>12700</v>
      </c>
      <c r="H206" s="368" t="s">
        <v>12701</v>
      </c>
      <c r="I206" s="368" t="s">
        <v>4924</v>
      </c>
      <c r="J206" s="368" t="s">
        <v>4923</v>
      </c>
      <c r="K206" s="368" t="s">
        <v>12702</v>
      </c>
      <c r="L206" s="368" t="s">
        <v>12703</v>
      </c>
      <c r="M206" s="368">
        <v>46</v>
      </c>
      <c r="N206" s="368">
        <v>30</v>
      </c>
      <c r="O206" s="368">
        <v>16</v>
      </c>
    </row>
    <row r="207" spans="1:15" x14ac:dyDescent="0.35">
      <c r="A207" s="368" t="s">
        <v>219</v>
      </c>
      <c r="B207" s="368" t="s">
        <v>807</v>
      </c>
      <c r="C207" s="368" t="s">
        <v>791</v>
      </c>
      <c r="D207" s="368">
        <v>580</v>
      </c>
      <c r="E207" s="368">
        <v>377</v>
      </c>
      <c r="F207" s="368">
        <v>203</v>
      </c>
      <c r="G207" s="368" t="s">
        <v>12700</v>
      </c>
      <c r="H207" s="368" t="s">
        <v>12701</v>
      </c>
      <c r="I207" s="368" t="s">
        <v>4924</v>
      </c>
      <c r="J207" s="368" t="s">
        <v>4923</v>
      </c>
      <c r="K207" s="368" t="s">
        <v>12704</v>
      </c>
      <c r="L207" s="368" t="s">
        <v>12705</v>
      </c>
      <c r="M207" s="368">
        <v>70</v>
      </c>
      <c r="N207" s="368">
        <v>45</v>
      </c>
      <c r="O207" s="368">
        <v>25</v>
      </c>
    </row>
    <row r="208" spans="1:15" x14ac:dyDescent="0.35">
      <c r="A208" s="368" t="s">
        <v>219</v>
      </c>
      <c r="B208" s="368" t="s">
        <v>807</v>
      </c>
      <c r="C208" s="368" t="s">
        <v>791</v>
      </c>
      <c r="D208" s="368">
        <v>580</v>
      </c>
      <c r="E208" s="368">
        <v>377</v>
      </c>
      <c r="F208" s="368">
        <v>203</v>
      </c>
      <c r="G208" s="368" t="s">
        <v>12700</v>
      </c>
      <c r="H208" s="368" t="s">
        <v>12701</v>
      </c>
      <c r="I208" s="368" t="s">
        <v>4924</v>
      </c>
      <c r="J208" s="368" t="s">
        <v>4923</v>
      </c>
      <c r="K208" s="368" t="s">
        <v>12706</v>
      </c>
      <c r="L208" s="368" t="s">
        <v>12707</v>
      </c>
      <c r="M208" s="368">
        <v>93</v>
      </c>
      <c r="N208" s="368">
        <v>60</v>
      </c>
      <c r="O208" s="368">
        <v>33</v>
      </c>
    </row>
    <row r="209" spans="1:15" x14ac:dyDescent="0.35">
      <c r="A209" s="368" t="s">
        <v>219</v>
      </c>
      <c r="B209" s="368" t="s">
        <v>807</v>
      </c>
      <c r="C209" s="368" t="s">
        <v>791</v>
      </c>
      <c r="D209" s="368">
        <v>580</v>
      </c>
      <c r="E209" s="368">
        <v>377</v>
      </c>
      <c r="F209" s="368">
        <v>203</v>
      </c>
      <c r="G209" s="368" t="s">
        <v>12708</v>
      </c>
      <c r="H209" s="368" t="s">
        <v>12709</v>
      </c>
      <c r="I209" s="368" t="s">
        <v>5060</v>
      </c>
      <c r="J209" s="368" t="s">
        <v>5059</v>
      </c>
      <c r="K209" s="368" t="s">
        <v>12710</v>
      </c>
      <c r="L209" s="368" t="s">
        <v>12711</v>
      </c>
      <c r="M209" s="368">
        <v>92</v>
      </c>
      <c r="N209" s="368">
        <v>60</v>
      </c>
      <c r="O209" s="368">
        <v>32</v>
      </c>
    </row>
    <row r="210" spans="1:15" x14ac:dyDescent="0.35">
      <c r="A210" s="368" t="s">
        <v>219</v>
      </c>
      <c r="B210" s="368" t="s">
        <v>807</v>
      </c>
      <c r="C210" s="368" t="s">
        <v>791</v>
      </c>
      <c r="D210" s="368">
        <v>580</v>
      </c>
      <c r="E210" s="368">
        <v>377</v>
      </c>
      <c r="F210" s="368">
        <v>203</v>
      </c>
      <c r="G210" s="368" t="s">
        <v>12708</v>
      </c>
      <c r="H210" s="368" t="s">
        <v>12709</v>
      </c>
      <c r="I210" s="368" t="s">
        <v>5060</v>
      </c>
      <c r="J210" s="368" t="s">
        <v>5059</v>
      </c>
      <c r="K210" s="368" t="s">
        <v>12696</v>
      </c>
      <c r="L210" s="368" t="s">
        <v>12697</v>
      </c>
      <c r="M210" s="368">
        <v>35</v>
      </c>
      <c r="N210" s="368">
        <v>23</v>
      </c>
      <c r="O210" s="368">
        <v>12</v>
      </c>
    </row>
    <row r="211" spans="1:15" x14ac:dyDescent="0.35">
      <c r="A211" s="368" t="s">
        <v>219</v>
      </c>
      <c r="B211" s="368" t="s">
        <v>807</v>
      </c>
      <c r="C211" s="368" t="s">
        <v>791</v>
      </c>
      <c r="D211" s="368">
        <v>580</v>
      </c>
      <c r="E211" s="368">
        <v>377</v>
      </c>
      <c r="F211" s="368">
        <v>203</v>
      </c>
      <c r="G211" s="368" t="s">
        <v>12708</v>
      </c>
      <c r="H211" s="368" t="s">
        <v>12709</v>
      </c>
      <c r="I211" s="368" t="s">
        <v>5060</v>
      </c>
      <c r="J211" s="368" t="s">
        <v>5059</v>
      </c>
      <c r="K211" s="368" t="s">
        <v>12698</v>
      </c>
      <c r="L211" s="368" t="s">
        <v>12712</v>
      </c>
      <c r="M211" s="368">
        <v>35</v>
      </c>
      <c r="N211" s="368">
        <v>23</v>
      </c>
      <c r="O211" s="368">
        <v>12</v>
      </c>
    </row>
    <row r="212" spans="1:15" x14ac:dyDescent="0.35">
      <c r="A212" s="368" t="s">
        <v>220</v>
      </c>
      <c r="B212" s="368" t="s">
        <v>808</v>
      </c>
      <c r="C212" s="368" t="s">
        <v>786</v>
      </c>
      <c r="D212" s="368">
        <v>590</v>
      </c>
      <c r="E212" s="368">
        <v>383</v>
      </c>
      <c r="F212" s="368">
        <v>207</v>
      </c>
      <c r="G212" s="368" t="s">
        <v>12603</v>
      </c>
      <c r="H212" s="368" t="s">
        <v>12604</v>
      </c>
      <c r="I212" s="368" t="s">
        <v>2164</v>
      </c>
      <c r="J212" s="368" t="s">
        <v>2163</v>
      </c>
      <c r="K212" s="368" t="s">
        <v>12605</v>
      </c>
      <c r="L212" s="368" t="s">
        <v>2163</v>
      </c>
      <c r="M212" s="368">
        <v>53</v>
      </c>
      <c r="N212" s="368">
        <v>31</v>
      </c>
      <c r="O212" s="368">
        <v>22</v>
      </c>
    </row>
    <row r="213" spans="1:15" x14ac:dyDescent="0.35">
      <c r="A213" s="368" t="s">
        <v>220</v>
      </c>
      <c r="B213" s="368" t="s">
        <v>808</v>
      </c>
      <c r="C213" s="368" t="s">
        <v>786</v>
      </c>
      <c r="D213" s="368">
        <v>590</v>
      </c>
      <c r="E213" s="368">
        <v>383</v>
      </c>
      <c r="F213" s="368">
        <v>207</v>
      </c>
      <c r="G213" s="368" t="s">
        <v>12624</v>
      </c>
      <c r="H213" s="368" t="s">
        <v>12625</v>
      </c>
      <c r="I213" s="368" t="s">
        <v>5058</v>
      </c>
      <c r="J213" s="368" t="s">
        <v>5057</v>
      </c>
      <c r="K213" s="368" t="s">
        <v>12626</v>
      </c>
      <c r="L213" s="368" t="s">
        <v>12627</v>
      </c>
      <c r="M213" s="368">
        <v>118</v>
      </c>
      <c r="N213" s="368">
        <v>70</v>
      </c>
      <c r="O213" s="368">
        <v>48</v>
      </c>
    </row>
    <row r="214" spans="1:15" x14ac:dyDescent="0.35">
      <c r="A214" s="368" t="s">
        <v>220</v>
      </c>
      <c r="B214" s="368" t="s">
        <v>808</v>
      </c>
      <c r="C214" s="368" t="s">
        <v>786</v>
      </c>
      <c r="D214" s="368">
        <v>590</v>
      </c>
      <c r="E214" s="368">
        <v>383</v>
      </c>
      <c r="F214" s="368">
        <v>207</v>
      </c>
      <c r="G214" s="368" t="s">
        <v>12624</v>
      </c>
      <c r="H214" s="368" t="s">
        <v>12625</v>
      </c>
      <c r="I214" s="368" t="s">
        <v>5058</v>
      </c>
      <c r="J214" s="368" t="s">
        <v>5057</v>
      </c>
      <c r="K214" s="368" t="s">
        <v>12628</v>
      </c>
      <c r="L214" s="368" t="s">
        <v>12629</v>
      </c>
      <c r="M214" s="368">
        <v>52</v>
      </c>
      <c r="N214" s="368">
        <v>31</v>
      </c>
      <c r="O214" s="368">
        <v>21</v>
      </c>
    </row>
    <row r="215" spans="1:15" x14ac:dyDescent="0.35">
      <c r="A215" s="368" t="s">
        <v>220</v>
      </c>
      <c r="B215" s="368" t="s">
        <v>808</v>
      </c>
      <c r="C215" s="368" t="s">
        <v>786</v>
      </c>
      <c r="D215" s="368">
        <v>590</v>
      </c>
      <c r="E215" s="368">
        <v>383</v>
      </c>
      <c r="F215" s="368">
        <v>207</v>
      </c>
      <c r="G215" s="368" t="s">
        <v>12713</v>
      </c>
      <c r="H215" s="368" t="s">
        <v>12714</v>
      </c>
      <c r="I215" s="368" t="s">
        <v>5056</v>
      </c>
      <c r="J215" s="368" t="s">
        <v>5055</v>
      </c>
      <c r="K215" s="368" t="s">
        <v>12715</v>
      </c>
      <c r="L215" s="368" t="s">
        <v>12716</v>
      </c>
      <c r="M215" s="368">
        <v>38</v>
      </c>
      <c r="N215" s="368">
        <v>23</v>
      </c>
      <c r="O215" s="368">
        <v>15</v>
      </c>
    </row>
    <row r="216" spans="1:15" x14ac:dyDescent="0.35">
      <c r="A216" s="368" t="s">
        <v>220</v>
      </c>
      <c r="B216" s="368" t="s">
        <v>808</v>
      </c>
      <c r="C216" s="368" t="s">
        <v>786</v>
      </c>
      <c r="D216" s="368">
        <v>590</v>
      </c>
      <c r="E216" s="368">
        <v>383</v>
      </c>
      <c r="F216" s="368">
        <v>207</v>
      </c>
      <c r="G216" s="368" t="s">
        <v>12713</v>
      </c>
      <c r="H216" s="368" t="s">
        <v>12714</v>
      </c>
      <c r="I216" s="368" t="s">
        <v>5056</v>
      </c>
      <c r="J216" s="368" t="s">
        <v>5055</v>
      </c>
      <c r="K216" s="368" t="s">
        <v>12717</v>
      </c>
      <c r="L216" s="368" t="s">
        <v>12718</v>
      </c>
      <c r="M216" s="368">
        <v>92</v>
      </c>
      <c r="N216" s="368">
        <v>55</v>
      </c>
      <c r="O216" s="368">
        <v>37</v>
      </c>
    </row>
    <row r="217" spans="1:15" x14ac:dyDescent="0.35">
      <c r="A217" s="368" t="s">
        <v>220</v>
      </c>
      <c r="B217" s="368" t="s">
        <v>808</v>
      </c>
      <c r="C217" s="368" t="s">
        <v>786</v>
      </c>
      <c r="D217" s="368">
        <v>590</v>
      </c>
      <c r="E217" s="368">
        <v>383</v>
      </c>
      <c r="F217" s="368">
        <v>207</v>
      </c>
      <c r="G217" s="368" t="s">
        <v>12713</v>
      </c>
      <c r="H217" s="368" t="s">
        <v>12714</v>
      </c>
      <c r="I217" s="368" t="s">
        <v>5056</v>
      </c>
      <c r="J217" s="368" t="s">
        <v>5055</v>
      </c>
      <c r="K217" s="368" t="s">
        <v>12642</v>
      </c>
      <c r="L217" s="368" t="s">
        <v>12643</v>
      </c>
      <c r="M217" s="368">
        <v>39</v>
      </c>
      <c r="N217" s="368">
        <v>23</v>
      </c>
      <c r="O217" s="368">
        <v>16</v>
      </c>
    </row>
    <row r="218" spans="1:15" x14ac:dyDescent="0.35">
      <c r="A218" s="368" t="s">
        <v>220</v>
      </c>
      <c r="B218" s="368" t="s">
        <v>808</v>
      </c>
      <c r="C218" s="368" t="s">
        <v>786</v>
      </c>
      <c r="D218" s="368">
        <v>590</v>
      </c>
      <c r="E218" s="368">
        <v>383</v>
      </c>
      <c r="F218" s="368">
        <v>207</v>
      </c>
      <c r="G218" s="368" t="s">
        <v>12719</v>
      </c>
      <c r="H218" s="368" t="s">
        <v>12720</v>
      </c>
      <c r="I218" s="368" t="s">
        <v>5054</v>
      </c>
      <c r="J218" s="368" t="s">
        <v>5053</v>
      </c>
      <c r="K218" s="368" t="s">
        <v>12642</v>
      </c>
      <c r="L218" s="368" t="s">
        <v>12643</v>
      </c>
      <c r="M218" s="368">
        <v>39</v>
      </c>
      <c r="N218" s="368">
        <v>23</v>
      </c>
      <c r="O218" s="368">
        <v>16</v>
      </c>
    </row>
    <row r="219" spans="1:15" x14ac:dyDescent="0.35">
      <c r="A219" s="368" t="s">
        <v>220</v>
      </c>
      <c r="B219" s="368" t="s">
        <v>808</v>
      </c>
      <c r="C219" s="368" t="s">
        <v>786</v>
      </c>
      <c r="D219" s="368">
        <v>590</v>
      </c>
      <c r="E219" s="368">
        <v>383</v>
      </c>
      <c r="F219" s="368">
        <v>207</v>
      </c>
      <c r="G219" s="368" t="s">
        <v>12719</v>
      </c>
      <c r="H219" s="368" t="s">
        <v>12720</v>
      </c>
      <c r="I219" s="368" t="s">
        <v>5054</v>
      </c>
      <c r="J219" s="368" t="s">
        <v>5053</v>
      </c>
      <c r="K219" s="368" t="s">
        <v>12721</v>
      </c>
      <c r="L219" s="368" t="s">
        <v>12722</v>
      </c>
      <c r="M219" s="368">
        <v>80</v>
      </c>
      <c r="N219" s="368">
        <v>80</v>
      </c>
      <c r="O219" s="368">
        <v>0</v>
      </c>
    </row>
    <row r="220" spans="1:15" x14ac:dyDescent="0.35">
      <c r="A220" s="368" t="s">
        <v>220</v>
      </c>
      <c r="B220" s="368" t="s">
        <v>808</v>
      </c>
      <c r="C220" s="368" t="s">
        <v>786</v>
      </c>
      <c r="D220" s="368">
        <v>590</v>
      </c>
      <c r="E220" s="368">
        <v>383</v>
      </c>
      <c r="F220" s="368">
        <v>207</v>
      </c>
      <c r="G220" s="368" t="s">
        <v>12719</v>
      </c>
      <c r="H220" s="368" t="s">
        <v>12720</v>
      </c>
      <c r="I220" s="368" t="s">
        <v>5054</v>
      </c>
      <c r="J220" s="368" t="s">
        <v>5053</v>
      </c>
      <c r="K220" s="368" t="s">
        <v>12723</v>
      </c>
      <c r="L220" s="368" t="s">
        <v>12724</v>
      </c>
      <c r="M220" s="368">
        <v>118</v>
      </c>
      <c r="N220" s="368">
        <v>70</v>
      </c>
      <c r="O220" s="368">
        <v>48</v>
      </c>
    </row>
    <row r="221" spans="1:15" x14ac:dyDescent="0.35">
      <c r="A221" s="368" t="s">
        <v>221</v>
      </c>
      <c r="B221" s="368" t="s">
        <v>809</v>
      </c>
      <c r="C221" s="368" t="s">
        <v>786</v>
      </c>
      <c r="D221" s="368">
        <v>590</v>
      </c>
      <c r="E221" s="368">
        <v>383</v>
      </c>
      <c r="F221" s="368">
        <v>207</v>
      </c>
      <c r="G221" s="368" t="s">
        <v>12603</v>
      </c>
      <c r="H221" s="368" t="s">
        <v>12604</v>
      </c>
      <c r="I221" s="368" t="s">
        <v>2164</v>
      </c>
      <c r="J221" s="368" t="s">
        <v>2163</v>
      </c>
      <c r="K221" s="368" t="s">
        <v>12605</v>
      </c>
      <c r="L221" s="368" t="s">
        <v>2163</v>
      </c>
      <c r="M221" s="368">
        <v>50</v>
      </c>
      <c r="N221" s="368">
        <v>32</v>
      </c>
      <c r="O221" s="368">
        <v>18</v>
      </c>
    </row>
    <row r="222" spans="1:15" x14ac:dyDescent="0.35">
      <c r="A222" s="368" t="s">
        <v>221</v>
      </c>
      <c r="B222" s="368" t="s">
        <v>809</v>
      </c>
      <c r="C222" s="368" t="s">
        <v>786</v>
      </c>
      <c r="D222" s="368">
        <v>590</v>
      </c>
      <c r="E222" s="368">
        <v>383</v>
      </c>
      <c r="F222" s="368">
        <v>207</v>
      </c>
      <c r="G222" s="368" t="s">
        <v>12725</v>
      </c>
      <c r="H222" s="368" t="s">
        <v>12726</v>
      </c>
      <c r="I222" s="368" t="s">
        <v>5052</v>
      </c>
      <c r="J222" s="368" t="s">
        <v>5051</v>
      </c>
      <c r="K222" s="368" t="s">
        <v>12727</v>
      </c>
      <c r="L222" s="368" t="s">
        <v>5051</v>
      </c>
      <c r="M222" s="368">
        <v>88</v>
      </c>
      <c r="N222" s="368">
        <v>57</v>
      </c>
      <c r="O222" s="368">
        <v>31</v>
      </c>
    </row>
    <row r="223" spans="1:15" x14ac:dyDescent="0.35">
      <c r="A223" s="368" t="s">
        <v>221</v>
      </c>
      <c r="B223" s="368" t="s">
        <v>809</v>
      </c>
      <c r="C223" s="368" t="s">
        <v>786</v>
      </c>
      <c r="D223" s="368">
        <v>590</v>
      </c>
      <c r="E223" s="368">
        <v>383</v>
      </c>
      <c r="F223" s="368">
        <v>207</v>
      </c>
      <c r="G223" s="368" t="s">
        <v>12728</v>
      </c>
      <c r="H223" s="368" t="s">
        <v>12729</v>
      </c>
      <c r="I223" s="368" t="s">
        <v>5050</v>
      </c>
      <c r="J223" s="368" t="s">
        <v>5049</v>
      </c>
      <c r="K223" s="368" t="s">
        <v>12730</v>
      </c>
      <c r="L223" s="368" t="s">
        <v>12731</v>
      </c>
      <c r="M223" s="368">
        <v>50</v>
      </c>
      <c r="N223" s="368">
        <v>32</v>
      </c>
      <c r="O223" s="368">
        <v>18</v>
      </c>
    </row>
    <row r="224" spans="1:15" x14ac:dyDescent="0.35">
      <c r="A224" s="368" t="s">
        <v>221</v>
      </c>
      <c r="B224" s="368" t="s">
        <v>809</v>
      </c>
      <c r="C224" s="368" t="s">
        <v>786</v>
      </c>
      <c r="D224" s="368">
        <v>590</v>
      </c>
      <c r="E224" s="368">
        <v>383</v>
      </c>
      <c r="F224" s="368">
        <v>207</v>
      </c>
      <c r="G224" s="368" t="s">
        <v>12728</v>
      </c>
      <c r="H224" s="368" t="s">
        <v>12729</v>
      </c>
      <c r="I224" s="368" t="s">
        <v>5050</v>
      </c>
      <c r="J224" s="368" t="s">
        <v>5049</v>
      </c>
      <c r="K224" s="368" t="s">
        <v>12732</v>
      </c>
      <c r="L224" s="368" t="s">
        <v>12733</v>
      </c>
      <c r="M224" s="368">
        <v>101</v>
      </c>
      <c r="N224" s="368">
        <v>66</v>
      </c>
      <c r="O224" s="368">
        <v>35</v>
      </c>
    </row>
    <row r="225" spans="1:15" x14ac:dyDescent="0.35">
      <c r="A225" s="368" t="s">
        <v>221</v>
      </c>
      <c r="B225" s="368" t="s">
        <v>809</v>
      </c>
      <c r="C225" s="368" t="s">
        <v>786</v>
      </c>
      <c r="D225" s="368">
        <v>590</v>
      </c>
      <c r="E225" s="368">
        <v>383</v>
      </c>
      <c r="F225" s="368">
        <v>207</v>
      </c>
      <c r="G225" s="368" t="s">
        <v>12734</v>
      </c>
      <c r="H225" s="368" t="s">
        <v>12735</v>
      </c>
      <c r="I225" s="368" t="s">
        <v>5026</v>
      </c>
      <c r="J225" s="368" t="s">
        <v>5025</v>
      </c>
      <c r="K225" s="368" t="s">
        <v>12736</v>
      </c>
      <c r="L225" s="368" t="s">
        <v>5025</v>
      </c>
      <c r="M225" s="368">
        <v>113</v>
      </c>
      <c r="N225" s="368">
        <v>73</v>
      </c>
      <c r="O225" s="368">
        <v>40</v>
      </c>
    </row>
    <row r="226" spans="1:15" x14ac:dyDescent="0.35">
      <c r="A226" s="368" t="s">
        <v>221</v>
      </c>
      <c r="B226" s="368" t="s">
        <v>809</v>
      </c>
      <c r="C226" s="368" t="s">
        <v>786</v>
      </c>
      <c r="D226" s="368">
        <v>590</v>
      </c>
      <c r="E226" s="368">
        <v>383</v>
      </c>
      <c r="F226" s="368">
        <v>207</v>
      </c>
      <c r="G226" s="368" t="s">
        <v>12737</v>
      </c>
      <c r="H226" s="368" t="s">
        <v>12738</v>
      </c>
      <c r="I226" s="368" t="s">
        <v>5048</v>
      </c>
      <c r="J226" s="368" t="s">
        <v>5047</v>
      </c>
      <c r="K226" s="368" t="s">
        <v>12739</v>
      </c>
      <c r="L226" s="368" t="s">
        <v>12740</v>
      </c>
      <c r="M226" s="368">
        <v>113</v>
      </c>
      <c r="N226" s="368">
        <v>73</v>
      </c>
      <c r="O226" s="368">
        <v>40</v>
      </c>
    </row>
    <row r="227" spans="1:15" x14ac:dyDescent="0.35">
      <c r="A227" s="368" t="s">
        <v>221</v>
      </c>
      <c r="B227" s="368" t="s">
        <v>809</v>
      </c>
      <c r="C227" s="368" t="s">
        <v>786</v>
      </c>
      <c r="D227" s="368">
        <v>590</v>
      </c>
      <c r="E227" s="368">
        <v>383</v>
      </c>
      <c r="F227" s="368">
        <v>207</v>
      </c>
      <c r="G227" s="368" t="s">
        <v>12737</v>
      </c>
      <c r="H227" s="368" t="s">
        <v>12738</v>
      </c>
      <c r="I227" s="368" t="s">
        <v>5048</v>
      </c>
      <c r="J227" s="368" t="s">
        <v>5047</v>
      </c>
      <c r="K227" s="368" t="s">
        <v>12741</v>
      </c>
      <c r="L227" s="368" t="s">
        <v>12742</v>
      </c>
      <c r="M227" s="368">
        <v>75</v>
      </c>
      <c r="N227" s="368">
        <v>50</v>
      </c>
      <c r="O227" s="368">
        <v>25</v>
      </c>
    </row>
    <row r="228" spans="1:15" x14ac:dyDescent="0.35">
      <c r="A228" s="368" t="s">
        <v>222</v>
      </c>
      <c r="B228" s="368" t="s">
        <v>810</v>
      </c>
      <c r="C228" s="368" t="s">
        <v>791</v>
      </c>
      <c r="D228" s="368">
        <v>670</v>
      </c>
      <c r="E228" s="368">
        <v>435</v>
      </c>
      <c r="F228" s="368">
        <v>235</v>
      </c>
      <c r="G228" s="368" t="s">
        <v>12603</v>
      </c>
      <c r="H228" s="368" t="s">
        <v>12604</v>
      </c>
      <c r="I228" s="368" t="s">
        <v>2164</v>
      </c>
      <c r="J228" s="368" t="s">
        <v>2163</v>
      </c>
      <c r="K228" s="368" t="s">
        <v>12605</v>
      </c>
      <c r="L228" s="368" t="s">
        <v>2163</v>
      </c>
      <c r="M228" s="368">
        <v>53</v>
      </c>
      <c r="N228" s="368">
        <v>34</v>
      </c>
      <c r="O228" s="368">
        <v>19</v>
      </c>
    </row>
    <row r="229" spans="1:15" x14ac:dyDescent="0.35">
      <c r="A229" s="368" t="s">
        <v>222</v>
      </c>
      <c r="B229" s="368" t="s">
        <v>810</v>
      </c>
      <c r="C229" s="368" t="s">
        <v>791</v>
      </c>
      <c r="D229" s="368">
        <v>670</v>
      </c>
      <c r="E229" s="368">
        <v>435</v>
      </c>
      <c r="F229" s="368">
        <v>235</v>
      </c>
      <c r="G229" s="368" t="s">
        <v>12743</v>
      </c>
      <c r="H229" s="368" t="s">
        <v>12744</v>
      </c>
      <c r="I229" s="368" t="s">
        <v>5046</v>
      </c>
      <c r="J229" s="368" t="s">
        <v>5045</v>
      </c>
      <c r="K229" s="368" t="s">
        <v>12669</v>
      </c>
      <c r="L229" s="368" t="s">
        <v>12670</v>
      </c>
      <c r="M229" s="368">
        <v>105</v>
      </c>
      <c r="N229" s="368">
        <v>68</v>
      </c>
      <c r="O229" s="368">
        <v>37</v>
      </c>
    </row>
    <row r="230" spans="1:15" x14ac:dyDescent="0.35">
      <c r="A230" s="368" t="s">
        <v>222</v>
      </c>
      <c r="B230" s="368" t="s">
        <v>810</v>
      </c>
      <c r="C230" s="368" t="s">
        <v>791</v>
      </c>
      <c r="D230" s="368">
        <v>670</v>
      </c>
      <c r="E230" s="368">
        <v>435</v>
      </c>
      <c r="F230" s="368">
        <v>235</v>
      </c>
      <c r="G230" s="368" t="s">
        <v>12743</v>
      </c>
      <c r="H230" s="368" t="s">
        <v>12744</v>
      </c>
      <c r="I230" s="368" t="s">
        <v>5046</v>
      </c>
      <c r="J230" s="368" t="s">
        <v>5045</v>
      </c>
      <c r="K230" s="368" t="s">
        <v>12745</v>
      </c>
      <c r="L230" s="368" t="s">
        <v>12746</v>
      </c>
      <c r="M230" s="368">
        <v>92</v>
      </c>
      <c r="N230" s="368">
        <v>60</v>
      </c>
      <c r="O230" s="368">
        <v>32</v>
      </c>
    </row>
    <row r="231" spans="1:15" x14ac:dyDescent="0.35">
      <c r="A231" s="368" t="s">
        <v>222</v>
      </c>
      <c r="B231" s="368" t="s">
        <v>810</v>
      </c>
      <c r="C231" s="368" t="s">
        <v>791</v>
      </c>
      <c r="D231" s="368">
        <v>670</v>
      </c>
      <c r="E231" s="368">
        <v>435</v>
      </c>
      <c r="F231" s="368">
        <v>235</v>
      </c>
      <c r="G231" s="368" t="s">
        <v>12747</v>
      </c>
      <c r="H231" s="368" t="s">
        <v>12748</v>
      </c>
      <c r="I231" s="368" t="s">
        <v>5044</v>
      </c>
      <c r="J231" s="368" t="s">
        <v>5043</v>
      </c>
      <c r="K231" s="368" t="s">
        <v>12749</v>
      </c>
      <c r="L231" s="368" t="s">
        <v>5043</v>
      </c>
      <c r="M231" s="368">
        <v>118</v>
      </c>
      <c r="N231" s="368">
        <v>77</v>
      </c>
      <c r="O231" s="368">
        <v>41</v>
      </c>
    </row>
    <row r="232" spans="1:15" x14ac:dyDescent="0.35">
      <c r="A232" s="368" t="s">
        <v>222</v>
      </c>
      <c r="B232" s="368" t="s">
        <v>810</v>
      </c>
      <c r="C232" s="368" t="s">
        <v>791</v>
      </c>
      <c r="D232" s="368">
        <v>670</v>
      </c>
      <c r="E232" s="368">
        <v>435</v>
      </c>
      <c r="F232" s="368">
        <v>235</v>
      </c>
      <c r="G232" s="368" t="s">
        <v>12750</v>
      </c>
      <c r="H232" s="368" t="s">
        <v>12751</v>
      </c>
      <c r="I232" s="368" t="s">
        <v>5042</v>
      </c>
      <c r="J232" s="368" t="s">
        <v>5041</v>
      </c>
      <c r="K232" s="368" t="s">
        <v>12752</v>
      </c>
      <c r="L232" s="368" t="s">
        <v>12753</v>
      </c>
      <c r="M232" s="368">
        <v>92</v>
      </c>
      <c r="N232" s="368">
        <v>60</v>
      </c>
      <c r="O232" s="368">
        <v>32</v>
      </c>
    </row>
    <row r="233" spans="1:15" x14ac:dyDescent="0.35">
      <c r="A233" s="368" t="s">
        <v>222</v>
      </c>
      <c r="B233" s="368" t="s">
        <v>810</v>
      </c>
      <c r="C233" s="368" t="s">
        <v>791</v>
      </c>
      <c r="D233" s="368">
        <v>670</v>
      </c>
      <c r="E233" s="368">
        <v>435</v>
      </c>
      <c r="F233" s="368">
        <v>235</v>
      </c>
      <c r="G233" s="368" t="s">
        <v>12750</v>
      </c>
      <c r="H233" s="368" t="s">
        <v>12751</v>
      </c>
      <c r="I233" s="368" t="s">
        <v>5042</v>
      </c>
      <c r="J233" s="368" t="s">
        <v>5041</v>
      </c>
      <c r="K233" s="368" t="s">
        <v>12754</v>
      </c>
      <c r="L233" s="368" t="s">
        <v>12755</v>
      </c>
      <c r="M233" s="368">
        <v>92</v>
      </c>
      <c r="N233" s="368">
        <v>60</v>
      </c>
      <c r="O233" s="368">
        <v>32</v>
      </c>
    </row>
    <row r="234" spans="1:15" x14ac:dyDescent="0.35">
      <c r="A234" s="368" t="s">
        <v>222</v>
      </c>
      <c r="B234" s="368" t="s">
        <v>810</v>
      </c>
      <c r="C234" s="368" t="s">
        <v>791</v>
      </c>
      <c r="D234" s="368">
        <v>670</v>
      </c>
      <c r="E234" s="368">
        <v>435</v>
      </c>
      <c r="F234" s="368">
        <v>235</v>
      </c>
      <c r="G234" s="368" t="s">
        <v>12750</v>
      </c>
      <c r="H234" s="368" t="s">
        <v>12751</v>
      </c>
      <c r="I234" s="368" t="s">
        <v>5042</v>
      </c>
      <c r="J234" s="368" t="s">
        <v>5041</v>
      </c>
      <c r="K234" s="368" t="s">
        <v>12669</v>
      </c>
      <c r="L234" s="368" t="s">
        <v>12670</v>
      </c>
      <c r="M234" s="368">
        <v>105</v>
      </c>
      <c r="N234" s="368">
        <v>68</v>
      </c>
      <c r="O234" s="368">
        <v>37</v>
      </c>
    </row>
    <row r="235" spans="1:15" x14ac:dyDescent="0.35">
      <c r="A235" s="368" t="s">
        <v>222</v>
      </c>
      <c r="B235" s="368" t="s">
        <v>810</v>
      </c>
      <c r="C235" s="368" t="s">
        <v>791</v>
      </c>
      <c r="D235" s="368">
        <v>670</v>
      </c>
      <c r="E235" s="368">
        <v>435</v>
      </c>
      <c r="F235" s="368">
        <v>235</v>
      </c>
      <c r="G235" s="368" t="s">
        <v>12756</v>
      </c>
      <c r="H235" s="368" t="s">
        <v>12757</v>
      </c>
      <c r="I235" s="368" t="s">
        <v>5040</v>
      </c>
      <c r="J235" s="368" t="s">
        <v>5039</v>
      </c>
      <c r="K235" s="368" t="s">
        <v>12752</v>
      </c>
      <c r="L235" s="368" t="s">
        <v>12753</v>
      </c>
      <c r="M235" s="368">
        <v>92</v>
      </c>
      <c r="N235" s="368">
        <v>60</v>
      </c>
      <c r="O235" s="368">
        <v>32</v>
      </c>
    </row>
    <row r="236" spans="1:15" x14ac:dyDescent="0.35">
      <c r="A236" s="368" t="s">
        <v>222</v>
      </c>
      <c r="B236" s="368" t="s">
        <v>810</v>
      </c>
      <c r="C236" s="368" t="s">
        <v>791</v>
      </c>
      <c r="D236" s="368">
        <v>670</v>
      </c>
      <c r="E236" s="368">
        <v>435</v>
      </c>
      <c r="F236" s="368">
        <v>235</v>
      </c>
      <c r="G236" s="368" t="s">
        <v>12756</v>
      </c>
      <c r="H236" s="368" t="s">
        <v>12757</v>
      </c>
      <c r="I236" s="368" t="s">
        <v>5040</v>
      </c>
      <c r="J236" s="368" t="s">
        <v>5039</v>
      </c>
      <c r="K236" s="368" t="s">
        <v>12758</v>
      </c>
      <c r="L236" s="368" t="s">
        <v>12759</v>
      </c>
      <c r="M236" s="368">
        <v>118</v>
      </c>
      <c r="N236" s="368">
        <v>76</v>
      </c>
      <c r="O236" s="368">
        <v>42</v>
      </c>
    </row>
    <row r="237" spans="1:15" x14ac:dyDescent="0.35">
      <c r="A237" s="368" t="s">
        <v>222</v>
      </c>
      <c r="B237" s="368" t="s">
        <v>810</v>
      </c>
      <c r="C237" s="368" t="s">
        <v>791</v>
      </c>
      <c r="D237" s="368">
        <v>670</v>
      </c>
      <c r="E237" s="368">
        <v>435</v>
      </c>
      <c r="F237" s="368">
        <v>235</v>
      </c>
      <c r="G237" s="368" t="s">
        <v>12756</v>
      </c>
      <c r="H237" s="368" t="s">
        <v>12757</v>
      </c>
      <c r="I237" s="368" t="s">
        <v>5040</v>
      </c>
      <c r="J237" s="368" t="s">
        <v>5039</v>
      </c>
      <c r="K237" s="368" t="s">
        <v>12669</v>
      </c>
      <c r="L237" s="368" t="s">
        <v>12670</v>
      </c>
      <c r="M237" s="368">
        <v>105</v>
      </c>
      <c r="N237" s="368">
        <v>68</v>
      </c>
      <c r="O237" s="368">
        <v>37</v>
      </c>
    </row>
    <row r="238" spans="1:15" x14ac:dyDescent="0.35">
      <c r="A238" s="368" t="s">
        <v>223</v>
      </c>
      <c r="B238" s="368" t="s">
        <v>811</v>
      </c>
      <c r="C238" s="368" t="s">
        <v>786</v>
      </c>
      <c r="D238" s="368">
        <v>750</v>
      </c>
      <c r="E238" s="368">
        <v>487</v>
      </c>
      <c r="F238" s="368">
        <v>263</v>
      </c>
      <c r="G238" s="368" t="s">
        <v>12760</v>
      </c>
      <c r="H238" s="368" t="s">
        <v>12761</v>
      </c>
      <c r="I238" s="368" t="s">
        <v>2525</v>
      </c>
      <c r="J238" s="368" t="s">
        <v>2524</v>
      </c>
      <c r="K238" s="368" t="s">
        <v>12762</v>
      </c>
      <c r="L238" s="368" t="s">
        <v>12763</v>
      </c>
      <c r="M238" s="368">
        <v>51</v>
      </c>
      <c r="N238" s="368">
        <v>33</v>
      </c>
      <c r="O238" s="368">
        <v>18</v>
      </c>
    </row>
    <row r="239" spans="1:15" x14ac:dyDescent="0.35">
      <c r="A239" s="368" t="s">
        <v>223</v>
      </c>
      <c r="B239" s="368" t="s">
        <v>811</v>
      </c>
      <c r="C239" s="368" t="s">
        <v>786</v>
      </c>
      <c r="D239" s="368">
        <v>750</v>
      </c>
      <c r="E239" s="368">
        <v>487</v>
      </c>
      <c r="F239" s="368">
        <v>263</v>
      </c>
      <c r="G239" s="368" t="s">
        <v>12760</v>
      </c>
      <c r="H239" s="368" t="s">
        <v>12761</v>
      </c>
      <c r="I239" s="368" t="s">
        <v>2525</v>
      </c>
      <c r="J239" s="368" t="s">
        <v>2524</v>
      </c>
      <c r="K239" s="368" t="s">
        <v>12764</v>
      </c>
      <c r="L239" s="368" t="s">
        <v>12765</v>
      </c>
      <c r="M239" s="368">
        <v>102</v>
      </c>
      <c r="N239" s="368">
        <v>66</v>
      </c>
      <c r="O239" s="368">
        <v>36</v>
      </c>
    </row>
    <row r="240" spans="1:15" x14ac:dyDescent="0.35">
      <c r="A240" s="368" t="s">
        <v>223</v>
      </c>
      <c r="B240" s="368" t="s">
        <v>811</v>
      </c>
      <c r="C240" s="368" t="s">
        <v>786</v>
      </c>
      <c r="D240" s="368">
        <v>750</v>
      </c>
      <c r="E240" s="368">
        <v>487</v>
      </c>
      <c r="F240" s="368">
        <v>263</v>
      </c>
      <c r="G240" s="368" t="s">
        <v>12766</v>
      </c>
      <c r="H240" s="368" t="s">
        <v>12767</v>
      </c>
      <c r="I240" s="368" t="s">
        <v>5004</v>
      </c>
      <c r="J240" s="368" t="s">
        <v>5003</v>
      </c>
      <c r="K240" s="368" t="s">
        <v>12768</v>
      </c>
      <c r="L240" s="368" t="s">
        <v>5003</v>
      </c>
      <c r="M240" s="368">
        <v>114</v>
      </c>
      <c r="N240" s="368">
        <v>74</v>
      </c>
      <c r="O240" s="368">
        <v>40</v>
      </c>
    </row>
    <row r="241" spans="1:15" x14ac:dyDescent="0.35">
      <c r="A241" s="368" t="s">
        <v>223</v>
      </c>
      <c r="B241" s="368" t="s">
        <v>811</v>
      </c>
      <c r="C241" s="368" t="s">
        <v>786</v>
      </c>
      <c r="D241" s="368">
        <v>750</v>
      </c>
      <c r="E241" s="368">
        <v>487</v>
      </c>
      <c r="F241" s="368">
        <v>263</v>
      </c>
      <c r="G241" s="368" t="s">
        <v>12603</v>
      </c>
      <c r="H241" s="368" t="s">
        <v>12604</v>
      </c>
      <c r="I241" s="368" t="s">
        <v>2164</v>
      </c>
      <c r="J241" s="368" t="s">
        <v>2163</v>
      </c>
      <c r="K241" s="368" t="s">
        <v>12605</v>
      </c>
      <c r="L241" s="368" t="s">
        <v>2163</v>
      </c>
      <c r="M241" s="368">
        <v>51</v>
      </c>
      <c r="N241" s="368">
        <v>33</v>
      </c>
      <c r="O241" s="368">
        <v>18</v>
      </c>
    </row>
    <row r="242" spans="1:15" x14ac:dyDescent="0.35">
      <c r="A242" s="368" t="s">
        <v>223</v>
      </c>
      <c r="B242" s="368" t="s">
        <v>811</v>
      </c>
      <c r="C242" s="368" t="s">
        <v>786</v>
      </c>
      <c r="D242" s="368">
        <v>750</v>
      </c>
      <c r="E242" s="368">
        <v>487</v>
      </c>
      <c r="F242" s="368">
        <v>263</v>
      </c>
      <c r="G242" s="368" t="s">
        <v>12769</v>
      </c>
      <c r="H242" s="368" t="s">
        <v>12770</v>
      </c>
      <c r="I242" s="368" t="s">
        <v>5038</v>
      </c>
      <c r="J242" s="368" t="s">
        <v>5037</v>
      </c>
      <c r="K242" s="368" t="s">
        <v>12771</v>
      </c>
      <c r="L242" s="368" t="s">
        <v>12772</v>
      </c>
      <c r="M242" s="368">
        <v>51</v>
      </c>
      <c r="N242" s="368">
        <v>33</v>
      </c>
      <c r="O242" s="368">
        <v>18</v>
      </c>
    </row>
    <row r="243" spans="1:15" x14ac:dyDescent="0.35">
      <c r="A243" s="368" t="s">
        <v>223</v>
      </c>
      <c r="B243" s="368" t="s">
        <v>811</v>
      </c>
      <c r="C243" s="368" t="s">
        <v>786</v>
      </c>
      <c r="D243" s="368">
        <v>750</v>
      </c>
      <c r="E243" s="368">
        <v>487</v>
      </c>
      <c r="F243" s="368">
        <v>263</v>
      </c>
      <c r="G243" s="368" t="s">
        <v>12769</v>
      </c>
      <c r="H243" s="368" t="s">
        <v>12770</v>
      </c>
      <c r="I243" s="368" t="s">
        <v>5038</v>
      </c>
      <c r="J243" s="368" t="s">
        <v>5037</v>
      </c>
      <c r="K243" s="368" t="s">
        <v>12773</v>
      </c>
      <c r="L243" s="368" t="s">
        <v>12774</v>
      </c>
      <c r="M243" s="368">
        <v>114</v>
      </c>
      <c r="N243" s="368">
        <v>74</v>
      </c>
      <c r="O243" s="368">
        <v>40</v>
      </c>
    </row>
    <row r="244" spans="1:15" x14ac:dyDescent="0.35">
      <c r="A244" s="368" t="s">
        <v>223</v>
      </c>
      <c r="B244" s="368" t="s">
        <v>811</v>
      </c>
      <c r="C244" s="368" t="s">
        <v>786</v>
      </c>
      <c r="D244" s="368">
        <v>750</v>
      </c>
      <c r="E244" s="368">
        <v>487</v>
      </c>
      <c r="F244" s="368">
        <v>263</v>
      </c>
      <c r="G244" s="368" t="s">
        <v>12775</v>
      </c>
      <c r="H244" s="368" t="s">
        <v>12776</v>
      </c>
      <c r="I244" s="368" t="s">
        <v>5036</v>
      </c>
      <c r="J244" s="368" t="s">
        <v>5035</v>
      </c>
      <c r="K244" s="368" t="s">
        <v>12777</v>
      </c>
      <c r="L244" s="368" t="s">
        <v>12778</v>
      </c>
      <c r="M244" s="368">
        <v>76</v>
      </c>
      <c r="N244" s="368">
        <v>49</v>
      </c>
      <c r="O244" s="368">
        <v>27</v>
      </c>
    </row>
    <row r="245" spans="1:15" x14ac:dyDescent="0.35">
      <c r="A245" s="368" t="s">
        <v>223</v>
      </c>
      <c r="B245" s="368" t="s">
        <v>811</v>
      </c>
      <c r="C245" s="368" t="s">
        <v>786</v>
      </c>
      <c r="D245" s="368">
        <v>750</v>
      </c>
      <c r="E245" s="368">
        <v>487</v>
      </c>
      <c r="F245" s="368">
        <v>263</v>
      </c>
      <c r="G245" s="368" t="s">
        <v>12775</v>
      </c>
      <c r="H245" s="368" t="s">
        <v>12776</v>
      </c>
      <c r="I245" s="368" t="s">
        <v>5036</v>
      </c>
      <c r="J245" s="368" t="s">
        <v>5035</v>
      </c>
      <c r="K245" s="368" t="s">
        <v>12779</v>
      </c>
      <c r="L245" s="368" t="s">
        <v>12780</v>
      </c>
      <c r="M245" s="368">
        <v>115</v>
      </c>
      <c r="N245" s="368">
        <v>76</v>
      </c>
      <c r="O245" s="368">
        <v>39</v>
      </c>
    </row>
    <row r="246" spans="1:15" x14ac:dyDescent="0.35">
      <c r="A246" s="368" t="s">
        <v>223</v>
      </c>
      <c r="B246" s="368" t="s">
        <v>811</v>
      </c>
      <c r="C246" s="368" t="s">
        <v>786</v>
      </c>
      <c r="D246" s="368">
        <v>750</v>
      </c>
      <c r="E246" s="368">
        <v>487</v>
      </c>
      <c r="F246" s="368">
        <v>263</v>
      </c>
      <c r="G246" s="368" t="s">
        <v>12781</v>
      </c>
      <c r="H246" s="368" t="s">
        <v>12782</v>
      </c>
      <c r="I246" s="368" t="s">
        <v>5034</v>
      </c>
      <c r="J246" s="368" t="s">
        <v>5033</v>
      </c>
      <c r="K246" s="368" t="s">
        <v>12783</v>
      </c>
      <c r="L246" s="368" t="s">
        <v>5033</v>
      </c>
      <c r="M246" s="368">
        <v>76</v>
      </c>
      <c r="N246" s="368">
        <v>49</v>
      </c>
      <c r="O246" s="368">
        <v>27</v>
      </c>
    </row>
    <row r="247" spans="1:15" x14ac:dyDescent="0.35">
      <c r="A247" s="368" t="s">
        <v>224</v>
      </c>
      <c r="B247" s="368" t="s">
        <v>812</v>
      </c>
      <c r="C247" s="368" t="s">
        <v>786</v>
      </c>
      <c r="D247" s="368">
        <v>550</v>
      </c>
      <c r="E247" s="368">
        <v>357</v>
      </c>
      <c r="F247" s="368">
        <v>193</v>
      </c>
      <c r="G247" s="368" t="s">
        <v>12603</v>
      </c>
      <c r="H247" s="368" t="s">
        <v>12604</v>
      </c>
      <c r="I247" s="368" t="s">
        <v>2164</v>
      </c>
      <c r="J247" s="368" t="s">
        <v>2163</v>
      </c>
      <c r="K247" s="368" t="s">
        <v>12605</v>
      </c>
      <c r="L247" s="368" t="s">
        <v>2163</v>
      </c>
      <c r="M247" s="368">
        <v>52</v>
      </c>
      <c r="N247" s="368">
        <v>34</v>
      </c>
      <c r="O247" s="368">
        <v>18</v>
      </c>
    </row>
    <row r="248" spans="1:15" x14ac:dyDescent="0.35">
      <c r="A248" s="368" t="s">
        <v>224</v>
      </c>
      <c r="B248" s="368" t="s">
        <v>812</v>
      </c>
      <c r="C248" s="368" t="s">
        <v>786</v>
      </c>
      <c r="D248" s="368">
        <v>550</v>
      </c>
      <c r="E248" s="368">
        <v>357</v>
      </c>
      <c r="F248" s="368">
        <v>193</v>
      </c>
      <c r="G248" s="368" t="s">
        <v>12784</v>
      </c>
      <c r="H248" s="368" t="s">
        <v>12785</v>
      </c>
      <c r="I248" s="368" t="s">
        <v>5032</v>
      </c>
      <c r="J248" s="368" t="s">
        <v>5031</v>
      </c>
      <c r="K248" s="368" t="s">
        <v>12786</v>
      </c>
      <c r="L248" s="368" t="s">
        <v>12787</v>
      </c>
      <c r="M248" s="368">
        <v>64</v>
      </c>
      <c r="N248" s="368">
        <v>42</v>
      </c>
      <c r="O248" s="368">
        <v>22</v>
      </c>
    </row>
    <row r="249" spans="1:15" x14ac:dyDescent="0.35">
      <c r="A249" s="368" t="s">
        <v>224</v>
      </c>
      <c r="B249" s="368" t="s">
        <v>812</v>
      </c>
      <c r="C249" s="368" t="s">
        <v>786</v>
      </c>
      <c r="D249" s="368">
        <v>550</v>
      </c>
      <c r="E249" s="368">
        <v>357</v>
      </c>
      <c r="F249" s="368">
        <v>193</v>
      </c>
      <c r="G249" s="368" t="s">
        <v>12784</v>
      </c>
      <c r="H249" s="368" t="s">
        <v>12785</v>
      </c>
      <c r="I249" s="368" t="s">
        <v>5032</v>
      </c>
      <c r="J249" s="368" t="s">
        <v>5031</v>
      </c>
      <c r="K249" s="368" t="s">
        <v>12788</v>
      </c>
      <c r="L249" s="368" t="s">
        <v>12789</v>
      </c>
      <c r="M249" s="368">
        <v>115</v>
      </c>
      <c r="N249" s="368">
        <v>75</v>
      </c>
      <c r="O249" s="368">
        <v>40</v>
      </c>
    </row>
    <row r="250" spans="1:15" x14ac:dyDescent="0.35">
      <c r="A250" s="368" t="s">
        <v>224</v>
      </c>
      <c r="B250" s="368" t="s">
        <v>812</v>
      </c>
      <c r="C250" s="368" t="s">
        <v>786</v>
      </c>
      <c r="D250" s="368">
        <v>550</v>
      </c>
      <c r="E250" s="368">
        <v>357</v>
      </c>
      <c r="F250" s="368">
        <v>193</v>
      </c>
      <c r="G250" s="368" t="s">
        <v>12784</v>
      </c>
      <c r="H250" s="368" t="s">
        <v>12785</v>
      </c>
      <c r="I250" s="368" t="s">
        <v>5032</v>
      </c>
      <c r="J250" s="368" t="s">
        <v>5031</v>
      </c>
      <c r="K250" s="368" t="s">
        <v>12790</v>
      </c>
      <c r="L250" s="368" t="s">
        <v>12791</v>
      </c>
      <c r="M250" s="368">
        <v>51</v>
      </c>
      <c r="N250" s="368">
        <v>32</v>
      </c>
      <c r="O250" s="368">
        <v>19</v>
      </c>
    </row>
    <row r="251" spans="1:15" x14ac:dyDescent="0.35">
      <c r="A251" s="368" t="s">
        <v>224</v>
      </c>
      <c r="B251" s="368" t="s">
        <v>812</v>
      </c>
      <c r="C251" s="368" t="s">
        <v>786</v>
      </c>
      <c r="D251" s="368">
        <v>550</v>
      </c>
      <c r="E251" s="368">
        <v>357</v>
      </c>
      <c r="F251" s="368">
        <v>193</v>
      </c>
      <c r="G251" s="368" t="s">
        <v>12792</v>
      </c>
      <c r="H251" s="368" t="s">
        <v>12793</v>
      </c>
      <c r="I251" s="368" t="s">
        <v>5030</v>
      </c>
      <c r="J251" s="368" t="s">
        <v>5029</v>
      </c>
      <c r="K251" s="368" t="s">
        <v>12794</v>
      </c>
      <c r="L251" s="368" t="s">
        <v>12795</v>
      </c>
      <c r="M251" s="368">
        <v>77</v>
      </c>
      <c r="N251" s="368">
        <v>50</v>
      </c>
      <c r="O251" s="368">
        <v>27</v>
      </c>
    </row>
    <row r="252" spans="1:15" x14ac:dyDescent="0.35">
      <c r="A252" s="368" t="s">
        <v>224</v>
      </c>
      <c r="B252" s="368" t="s">
        <v>812</v>
      </c>
      <c r="C252" s="368" t="s">
        <v>786</v>
      </c>
      <c r="D252" s="368">
        <v>550</v>
      </c>
      <c r="E252" s="368">
        <v>357</v>
      </c>
      <c r="F252" s="368">
        <v>193</v>
      </c>
      <c r="G252" s="368" t="s">
        <v>12792</v>
      </c>
      <c r="H252" s="368" t="s">
        <v>12793</v>
      </c>
      <c r="I252" s="368" t="s">
        <v>5030</v>
      </c>
      <c r="J252" s="368" t="s">
        <v>5029</v>
      </c>
      <c r="K252" s="368" t="s">
        <v>12796</v>
      </c>
      <c r="L252" s="368" t="s">
        <v>12797</v>
      </c>
      <c r="M252" s="368">
        <v>76</v>
      </c>
      <c r="N252" s="368">
        <v>49</v>
      </c>
      <c r="O252" s="368">
        <v>27</v>
      </c>
    </row>
    <row r="253" spans="1:15" x14ac:dyDescent="0.35">
      <c r="A253" s="368" t="s">
        <v>224</v>
      </c>
      <c r="B253" s="368" t="s">
        <v>812</v>
      </c>
      <c r="C253" s="368" t="s">
        <v>786</v>
      </c>
      <c r="D253" s="368">
        <v>550</v>
      </c>
      <c r="E253" s="368">
        <v>357</v>
      </c>
      <c r="F253" s="368">
        <v>193</v>
      </c>
      <c r="G253" s="368" t="s">
        <v>12798</v>
      </c>
      <c r="H253" s="368" t="s">
        <v>12799</v>
      </c>
      <c r="I253" s="368" t="s">
        <v>5028</v>
      </c>
      <c r="J253" s="368" t="s">
        <v>5027</v>
      </c>
      <c r="K253" s="368" t="s">
        <v>12794</v>
      </c>
      <c r="L253" s="368" t="s">
        <v>12795</v>
      </c>
      <c r="M253" s="368">
        <v>77</v>
      </c>
      <c r="N253" s="368">
        <v>50</v>
      </c>
      <c r="O253" s="368">
        <v>27</v>
      </c>
    </row>
    <row r="254" spans="1:15" x14ac:dyDescent="0.35">
      <c r="A254" s="368" t="s">
        <v>224</v>
      </c>
      <c r="B254" s="368" t="s">
        <v>812</v>
      </c>
      <c r="C254" s="368" t="s">
        <v>786</v>
      </c>
      <c r="D254" s="368">
        <v>550</v>
      </c>
      <c r="E254" s="368">
        <v>357</v>
      </c>
      <c r="F254" s="368">
        <v>193</v>
      </c>
      <c r="G254" s="368" t="s">
        <v>12798</v>
      </c>
      <c r="H254" s="368" t="s">
        <v>12799</v>
      </c>
      <c r="I254" s="368" t="s">
        <v>5028</v>
      </c>
      <c r="J254" s="368" t="s">
        <v>5027</v>
      </c>
      <c r="K254" s="368" t="s">
        <v>12800</v>
      </c>
      <c r="L254" s="368" t="s">
        <v>12801</v>
      </c>
      <c r="M254" s="368">
        <v>115</v>
      </c>
      <c r="N254" s="368">
        <v>75</v>
      </c>
      <c r="O254" s="368">
        <v>40</v>
      </c>
    </row>
    <row r="255" spans="1:15" x14ac:dyDescent="0.35">
      <c r="A255" s="368" t="s">
        <v>225</v>
      </c>
      <c r="B255" s="368" t="s">
        <v>813</v>
      </c>
      <c r="C255" s="368" t="s">
        <v>786</v>
      </c>
      <c r="D255" s="368">
        <v>740</v>
      </c>
      <c r="E255" s="368">
        <v>481</v>
      </c>
      <c r="F255" s="368">
        <v>259</v>
      </c>
      <c r="G255" s="368" t="s">
        <v>12603</v>
      </c>
      <c r="H255" s="368" t="s">
        <v>12604</v>
      </c>
      <c r="I255" s="368" t="s">
        <v>2164</v>
      </c>
      <c r="J255" s="368" t="s">
        <v>2163</v>
      </c>
      <c r="K255" s="368" t="s">
        <v>12605</v>
      </c>
      <c r="L255" s="368" t="s">
        <v>2163</v>
      </c>
      <c r="M255" s="368">
        <v>48</v>
      </c>
      <c r="N255" s="368">
        <v>30</v>
      </c>
      <c r="O255" s="368">
        <v>18</v>
      </c>
    </row>
    <row r="256" spans="1:15" x14ac:dyDescent="0.35">
      <c r="A256" s="368" t="s">
        <v>225</v>
      </c>
      <c r="B256" s="368" t="s">
        <v>813</v>
      </c>
      <c r="C256" s="368" t="s">
        <v>786</v>
      </c>
      <c r="D256" s="368">
        <v>740</v>
      </c>
      <c r="E256" s="368">
        <v>481</v>
      </c>
      <c r="F256" s="368">
        <v>259</v>
      </c>
      <c r="G256" s="368" t="s">
        <v>12734</v>
      </c>
      <c r="H256" s="368" t="s">
        <v>12735</v>
      </c>
      <c r="I256" s="368" t="s">
        <v>5026</v>
      </c>
      <c r="J256" s="368" t="s">
        <v>5025</v>
      </c>
      <c r="K256" s="368" t="s">
        <v>12736</v>
      </c>
      <c r="L256" s="368" t="s">
        <v>5025</v>
      </c>
      <c r="M256" s="368">
        <v>107</v>
      </c>
      <c r="N256" s="368">
        <v>70</v>
      </c>
      <c r="O256" s="368">
        <v>37</v>
      </c>
    </row>
    <row r="257" spans="1:15" x14ac:dyDescent="0.35">
      <c r="A257" s="368" t="s">
        <v>225</v>
      </c>
      <c r="B257" s="368" t="s">
        <v>813</v>
      </c>
      <c r="C257" s="368" t="s">
        <v>786</v>
      </c>
      <c r="D257" s="368">
        <v>740</v>
      </c>
      <c r="E257" s="368">
        <v>481</v>
      </c>
      <c r="F257" s="368">
        <v>259</v>
      </c>
      <c r="G257" s="368" t="s">
        <v>12802</v>
      </c>
      <c r="H257" s="368" t="s">
        <v>12803</v>
      </c>
      <c r="I257" s="368" t="s">
        <v>5024</v>
      </c>
      <c r="J257" s="368" t="s">
        <v>5023</v>
      </c>
      <c r="K257" s="368" t="s">
        <v>12804</v>
      </c>
      <c r="L257" s="368" t="s">
        <v>12805</v>
      </c>
      <c r="M257" s="368">
        <v>95</v>
      </c>
      <c r="N257" s="368">
        <v>62</v>
      </c>
      <c r="O257" s="368">
        <v>33</v>
      </c>
    </row>
    <row r="258" spans="1:15" x14ac:dyDescent="0.35">
      <c r="A258" s="368" t="s">
        <v>225</v>
      </c>
      <c r="B258" s="368" t="s">
        <v>813</v>
      </c>
      <c r="C258" s="368" t="s">
        <v>786</v>
      </c>
      <c r="D258" s="368">
        <v>740</v>
      </c>
      <c r="E258" s="368">
        <v>481</v>
      </c>
      <c r="F258" s="368">
        <v>259</v>
      </c>
      <c r="G258" s="368" t="s">
        <v>12802</v>
      </c>
      <c r="H258" s="368" t="s">
        <v>12803</v>
      </c>
      <c r="I258" s="368" t="s">
        <v>5024</v>
      </c>
      <c r="J258" s="368" t="s">
        <v>5023</v>
      </c>
      <c r="K258" s="368" t="s">
        <v>12806</v>
      </c>
      <c r="L258" s="368" t="s">
        <v>12807</v>
      </c>
      <c r="M258" s="368">
        <v>84</v>
      </c>
      <c r="N258" s="368">
        <v>55</v>
      </c>
      <c r="O258" s="368">
        <v>29</v>
      </c>
    </row>
    <row r="259" spans="1:15" x14ac:dyDescent="0.35">
      <c r="A259" s="368" t="s">
        <v>225</v>
      </c>
      <c r="B259" s="368" t="s">
        <v>813</v>
      </c>
      <c r="C259" s="368" t="s">
        <v>786</v>
      </c>
      <c r="D259" s="368">
        <v>740</v>
      </c>
      <c r="E259" s="368">
        <v>481</v>
      </c>
      <c r="F259" s="368">
        <v>259</v>
      </c>
      <c r="G259" s="368" t="s">
        <v>12808</v>
      </c>
      <c r="H259" s="368" t="s">
        <v>12809</v>
      </c>
      <c r="I259" s="368" t="s">
        <v>5022</v>
      </c>
      <c r="J259" s="368" t="s">
        <v>5021</v>
      </c>
      <c r="K259" s="368" t="s">
        <v>12810</v>
      </c>
      <c r="L259" s="368" t="s">
        <v>12811</v>
      </c>
      <c r="M259" s="368">
        <v>96</v>
      </c>
      <c r="N259" s="368">
        <v>62</v>
      </c>
      <c r="O259" s="368">
        <v>34</v>
      </c>
    </row>
    <row r="260" spans="1:15" x14ac:dyDescent="0.35">
      <c r="A260" s="368" t="s">
        <v>225</v>
      </c>
      <c r="B260" s="368" t="s">
        <v>813</v>
      </c>
      <c r="C260" s="368" t="s">
        <v>786</v>
      </c>
      <c r="D260" s="368">
        <v>740</v>
      </c>
      <c r="E260" s="368">
        <v>481</v>
      </c>
      <c r="F260" s="368">
        <v>259</v>
      </c>
      <c r="G260" s="368" t="s">
        <v>12808</v>
      </c>
      <c r="H260" s="368" t="s">
        <v>12809</v>
      </c>
      <c r="I260" s="368" t="s">
        <v>5022</v>
      </c>
      <c r="J260" s="368" t="s">
        <v>5021</v>
      </c>
      <c r="K260" s="368" t="s">
        <v>12812</v>
      </c>
      <c r="L260" s="368" t="s">
        <v>12813</v>
      </c>
      <c r="M260" s="368">
        <v>107</v>
      </c>
      <c r="N260" s="368">
        <v>70</v>
      </c>
      <c r="O260" s="368">
        <v>37</v>
      </c>
    </row>
    <row r="261" spans="1:15" x14ac:dyDescent="0.35">
      <c r="A261" s="368" t="s">
        <v>225</v>
      </c>
      <c r="B261" s="368" t="s">
        <v>813</v>
      </c>
      <c r="C261" s="368" t="s">
        <v>786</v>
      </c>
      <c r="D261" s="368">
        <v>740</v>
      </c>
      <c r="E261" s="368">
        <v>481</v>
      </c>
      <c r="F261" s="368">
        <v>259</v>
      </c>
      <c r="G261" s="368" t="s">
        <v>12814</v>
      </c>
      <c r="H261" s="368" t="s">
        <v>12815</v>
      </c>
      <c r="I261" s="368" t="s">
        <v>5020</v>
      </c>
      <c r="J261" s="368" t="s">
        <v>5019</v>
      </c>
      <c r="K261" s="368" t="s">
        <v>12816</v>
      </c>
      <c r="L261" s="368" t="s">
        <v>12817</v>
      </c>
      <c r="M261" s="368">
        <v>96</v>
      </c>
      <c r="N261" s="368">
        <v>62</v>
      </c>
      <c r="O261" s="368">
        <v>34</v>
      </c>
    </row>
    <row r="262" spans="1:15" x14ac:dyDescent="0.35">
      <c r="A262" s="368" t="s">
        <v>225</v>
      </c>
      <c r="B262" s="368" t="s">
        <v>813</v>
      </c>
      <c r="C262" s="368" t="s">
        <v>786</v>
      </c>
      <c r="D262" s="368">
        <v>740</v>
      </c>
      <c r="E262" s="368">
        <v>481</v>
      </c>
      <c r="F262" s="368">
        <v>259</v>
      </c>
      <c r="G262" s="368" t="s">
        <v>12814</v>
      </c>
      <c r="H262" s="368" t="s">
        <v>12815</v>
      </c>
      <c r="I262" s="368" t="s">
        <v>5020</v>
      </c>
      <c r="J262" s="368" t="s">
        <v>5019</v>
      </c>
      <c r="K262" s="368" t="s">
        <v>12818</v>
      </c>
      <c r="L262" s="368" t="s">
        <v>12819</v>
      </c>
      <c r="M262" s="368">
        <v>107</v>
      </c>
      <c r="N262" s="368">
        <v>70</v>
      </c>
      <c r="O262" s="368">
        <v>37</v>
      </c>
    </row>
    <row r="263" spans="1:15" x14ac:dyDescent="0.35">
      <c r="A263" s="368" t="s">
        <v>226</v>
      </c>
      <c r="B263" s="368" t="s">
        <v>814</v>
      </c>
      <c r="C263" s="368" t="s">
        <v>796</v>
      </c>
      <c r="D263" s="368">
        <v>260</v>
      </c>
      <c r="E263" s="368">
        <v>169</v>
      </c>
      <c r="F263" s="368">
        <v>91</v>
      </c>
      <c r="G263" s="368" t="s">
        <v>12820</v>
      </c>
      <c r="H263" s="368" t="s">
        <v>12821</v>
      </c>
      <c r="I263" s="368" t="s">
        <v>5018</v>
      </c>
      <c r="J263" s="368" t="s">
        <v>5017</v>
      </c>
      <c r="K263" s="368" t="s">
        <v>12822</v>
      </c>
      <c r="L263" s="368" t="s">
        <v>5017</v>
      </c>
      <c r="M263" s="368">
        <v>100</v>
      </c>
      <c r="N263" s="368">
        <v>55</v>
      </c>
      <c r="O263" s="368">
        <v>45</v>
      </c>
    </row>
    <row r="264" spans="1:15" x14ac:dyDescent="0.35">
      <c r="A264" s="368" t="s">
        <v>226</v>
      </c>
      <c r="B264" s="368" t="s">
        <v>814</v>
      </c>
      <c r="C264" s="368" t="s">
        <v>796</v>
      </c>
      <c r="D264" s="368">
        <v>260</v>
      </c>
      <c r="E264" s="368">
        <v>169</v>
      </c>
      <c r="F264" s="368">
        <v>91</v>
      </c>
      <c r="G264" s="368" t="s">
        <v>12823</v>
      </c>
      <c r="H264" s="368" t="s">
        <v>12824</v>
      </c>
      <c r="I264" s="368" t="s">
        <v>5016</v>
      </c>
      <c r="J264" s="368" t="s">
        <v>5015</v>
      </c>
      <c r="K264" s="368" t="s">
        <v>12825</v>
      </c>
      <c r="L264" s="368" t="s">
        <v>5015</v>
      </c>
      <c r="M264" s="368">
        <v>100</v>
      </c>
      <c r="N264" s="368">
        <v>54</v>
      </c>
      <c r="O264" s="368">
        <v>46</v>
      </c>
    </row>
    <row r="265" spans="1:15" x14ac:dyDescent="0.35">
      <c r="A265" s="368" t="s">
        <v>226</v>
      </c>
      <c r="B265" s="368" t="s">
        <v>814</v>
      </c>
      <c r="C265" s="368" t="s">
        <v>796</v>
      </c>
      <c r="D265" s="368">
        <v>260</v>
      </c>
      <c r="E265" s="368">
        <v>169</v>
      </c>
      <c r="F265" s="368">
        <v>91</v>
      </c>
      <c r="G265" s="368" t="s">
        <v>12826</v>
      </c>
      <c r="H265" s="368" t="s">
        <v>12827</v>
      </c>
      <c r="I265" s="368" t="s">
        <v>5014</v>
      </c>
      <c r="J265" s="368" t="s">
        <v>5013</v>
      </c>
      <c r="K265" s="368" t="s">
        <v>12828</v>
      </c>
      <c r="L265" s="368" t="s">
        <v>5013</v>
      </c>
      <c r="M265" s="368">
        <v>60</v>
      </c>
      <c r="N265" s="368">
        <v>60</v>
      </c>
      <c r="O265" s="368">
        <v>0</v>
      </c>
    </row>
    <row r="266" spans="1:15" x14ac:dyDescent="0.35">
      <c r="A266" s="368" t="s">
        <v>227</v>
      </c>
      <c r="B266" s="368" t="s">
        <v>815</v>
      </c>
      <c r="C266" s="368" t="s">
        <v>791</v>
      </c>
      <c r="D266" s="368">
        <v>610</v>
      </c>
      <c r="E266" s="368">
        <v>396</v>
      </c>
      <c r="F266" s="368">
        <v>214</v>
      </c>
      <c r="G266" s="368" t="s">
        <v>12603</v>
      </c>
      <c r="H266" s="368" t="s">
        <v>12604</v>
      </c>
      <c r="I266" s="368" t="s">
        <v>2164</v>
      </c>
      <c r="J266" s="368" t="s">
        <v>2163</v>
      </c>
      <c r="K266" s="368" t="s">
        <v>12605</v>
      </c>
      <c r="L266" s="368" t="s">
        <v>2163</v>
      </c>
      <c r="M266" s="368">
        <v>51</v>
      </c>
      <c r="N266" s="368">
        <v>33</v>
      </c>
      <c r="O266" s="368">
        <v>18</v>
      </c>
    </row>
    <row r="267" spans="1:15" x14ac:dyDescent="0.35">
      <c r="A267" s="368" t="s">
        <v>227</v>
      </c>
      <c r="B267" s="368" t="s">
        <v>815</v>
      </c>
      <c r="C267" s="368" t="s">
        <v>791</v>
      </c>
      <c r="D267" s="368">
        <v>610</v>
      </c>
      <c r="E267" s="368">
        <v>396</v>
      </c>
      <c r="F267" s="368">
        <v>214</v>
      </c>
      <c r="G267" s="368" t="s">
        <v>12829</v>
      </c>
      <c r="H267" s="368" t="s">
        <v>12830</v>
      </c>
      <c r="I267" s="368" t="s">
        <v>5012</v>
      </c>
      <c r="J267" s="368" t="s">
        <v>5011</v>
      </c>
      <c r="K267" s="368" t="s">
        <v>12831</v>
      </c>
      <c r="L267" s="368" t="s">
        <v>12832</v>
      </c>
      <c r="M267" s="368">
        <v>100</v>
      </c>
      <c r="N267" s="368">
        <v>65</v>
      </c>
      <c r="O267" s="368">
        <v>35</v>
      </c>
    </row>
    <row r="268" spans="1:15" x14ac:dyDescent="0.35">
      <c r="A268" s="368" t="s">
        <v>227</v>
      </c>
      <c r="B268" s="368" t="s">
        <v>815</v>
      </c>
      <c r="C268" s="368" t="s">
        <v>791</v>
      </c>
      <c r="D268" s="368">
        <v>610</v>
      </c>
      <c r="E268" s="368">
        <v>396</v>
      </c>
      <c r="F268" s="368">
        <v>214</v>
      </c>
      <c r="G268" s="368" t="s">
        <v>12829</v>
      </c>
      <c r="H268" s="368" t="s">
        <v>12830</v>
      </c>
      <c r="I268" s="368" t="s">
        <v>5012</v>
      </c>
      <c r="J268" s="368" t="s">
        <v>5011</v>
      </c>
      <c r="K268" s="368" t="s">
        <v>12833</v>
      </c>
      <c r="L268" s="368" t="s">
        <v>12834</v>
      </c>
      <c r="M268" s="368">
        <v>87</v>
      </c>
      <c r="N268" s="368">
        <v>57</v>
      </c>
      <c r="O268" s="368">
        <v>30</v>
      </c>
    </row>
    <row r="269" spans="1:15" x14ac:dyDescent="0.35">
      <c r="A269" s="368" t="s">
        <v>227</v>
      </c>
      <c r="B269" s="368" t="s">
        <v>815</v>
      </c>
      <c r="C269" s="368" t="s">
        <v>791</v>
      </c>
      <c r="D269" s="368">
        <v>610</v>
      </c>
      <c r="E269" s="368">
        <v>396</v>
      </c>
      <c r="F269" s="368">
        <v>214</v>
      </c>
      <c r="G269" s="368" t="s">
        <v>12829</v>
      </c>
      <c r="H269" s="368" t="s">
        <v>12830</v>
      </c>
      <c r="I269" s="368" t="s">
        <v>5012</v>
      </c>
      <c r="J269" s="368" t="s">
        <v>5011</v>
      </c>
      <c r="K269" s="368" t="s">
        <v>12835</v>
      </c>
      <c r="L269" s="368" t="s">
        <v>12836</v>
      </c>
      <c r="M269" s="368">
        <v>87</v>
      </c>
      <c r="N269" s="368">
        <v>57</v>
      </c>
      <c r="O269" s="368">
        <v>30</v>
      </c>
    </row>
    <row r="270" spans="1:15" x14ac:dyDescent="0.35">
      <c r="A270" s="368" t="s">
        <v>227</v>
      </c>
      <c r="B270" s="368" t="s">
        <v>815</v>
      </c>
      <c r="C270" s="368" t="s">
        <v>791</v>
      </c>
      <c r="D270" s="368">
        <v>610</v>
      </c>
      <c r="E270" s="368">
        <v>396</v>
      </c>
      <c r="F270" s="368">
        <v>214</v>
      </c>
      <c r="G270" s="368" t="s">
        <v>12837</v>
      </c>
      <c r="H270" s="368" t="s">
        <v>12838</v>
      </c>
      <c r="I270" s="368" t="s">
        <v>5010</v>
      </c>
      <c r="J270" s="368" t="s">
        <v>5009</v>
      </c>
      <c r="K270" s="368" t="s">
        <v>12831</v>
      </c>
      <c r="L270" s="368" t="s">
        <v>12832</v>
      </c>
      <c r="M270" s="368">
        <v>100</v>
      </c>
      <c r="N270" s="368">
        <v>65</v>
      </c>
      <c r="O270" s="368">
        <v>35</v>
      </c>
    </row>
    <row r="271" spans="1:15" x14ac:dyDescent="0.35">
      <c r="A271" s="368" t="s">
        <v>227</v>
      </c>
      <c r="B271" s="368" t="s">
        <v>815</v>
      </c>
      <c r="C271" s="368" t="s">
        <v>791</v>
      </c>
      <c r="D271" s="368">
        <v>610</v>
      </c>
      <c r="E271" s="368">
        <v>396</v>
      </c>
      <c r="F271" s="368">
        <v>214</v>
      </c>
      <c r="G271" s="368" t="s">
        <v>12837</v>
      </c>
      <c r="H271" s="368" t="s">
        <v>12838</v>
      </c>
      <c r="I271" s="368" t="s">
        <v>5010</v>
      </c>
      <c r="J271" s="368" t="s">
        <v>5009</v>
      </c>
      <c r="K271" s="368" t="s">
        <v>12839</v>
      </c>
      <c r="L271" s="368" t="s">
        <v>12840</v>
      </c>
      <c r="M271" s="368">
        <v>75</v>
      </c>
      <c r="N271" s="368">
        <v>48</v>
      </c>
      <c r="O271" s="368">
        <v>27</v>
      </c>
    </row>
    <row r="272" spans="1:15" x14ac:dyDescent="0.35">
      <c r="A272" s="368" t="s">
        <v>227</v>
      </c>
      <c r="B272" s="368" t="s">
        <v>815</v>
      </c>
      <c r="C272" s="368" t="s">
        <v>791</v>
      </c>
      <c r="D272" s="368">
        <v>610</v>
      </c>
      <c r="E272" s="368">
        <v>396</v>
      </c>
      <c r="F272" s="368">
        <v>214</v>
      </c>
      <c r="G272" s="368" t="s">
        <v>12837</v>
      </c>
      <c r="H272" s="368" t="s">
        <v>12838</v>
      </c>
      <c r="I272" s="368" t="s">
        <v>5010</v>
      </c>
      <c r="J272" s="368" t="s">
        <v>5009</v>
      </c>
      <c r="K272" s="368" t="s">
        <v>12841</v>
      </c>
      <c r="L272" s="368" t="s">
        <v>12842</v>
      </c>
      <c r="M272" s="368">
        <v>111</v>
      </c>
      <c r="N272" s="368">
        <v>72</v>
      </c>
      <c r="O272" s="368">
        <v>39</v>
      </c>
    </row>
    <row r="273" spans="1:15" x14ac:dyDescent="0.35">
      <c r="A273" s="368" t="s">
        <v>227</v>
      </c>
      <c r="B273" s="368" t="s">
        <v>815</v>
      </c>
      <c r="C273" s="368" t="s">
        <v>791</v>
      </c>
      <c r="D273" s="368">
        <v>610</v>
      </c>
      <c r="E273" s="368">
        <v>396</v>
      </c>
      <c r="F273" s="368">
        <v>214</v>
      </c>
      <c r="G273" s="368" t="s">
        <v>12843</v>
      </c>
      <c r="H273" s="368" t="s">
        <v>12844</v>
      </c>
      <c r="I273" s="368" t="s">
        <v>5008</v>
      </c>
      <c r="J273" s="368" t="s">
        <v>5007</v>
      </c>
      <c r="K273" s="368" t="s">
        <v>12831</v>
      </c>
      <c r="L273" s="368" t="s">
        <v>12832</v>
      </c>
      <c r="M273" s="368">
        <v>100</v>
      </c>
      <c r="N273" s="368">
        <v>65</v>
      </c>
      <c r="O273" s="368">
        <v>35</v>
      </c>
    </row>
    <row r="274" spans="1:15" x14ac:dyDescent="0.35">
      <c r="A274" s="368" t="s">
        <v>227</v>
      </c>
      <c r="B274" s="368" t="s">
        <v>815</v>
      </c>
      <c r="C274" s="368" t="s">
        <v>791</v>
      </c>
      <c r="D274" s="368">
        <v>610</v>
      </c>
      <c r="E274" s="368">
        <v>396</v>
      </c>
      <c r="F274" s="368">
        <v>214</v>
      </c>
      <c r="G274" s="368" t="s">
        <v>12843</v>
      </c>
      <c r="H274" s="368" t="s">
        <v>12844</v>
      </c>
      <c r="I274" s="368" t="s">
        <v>5008</v>
      </c>
      <c r="J274" s="368" t="s">
        <v>5007</v>
      </c>
      <c r="K274" s="368" t="s">
        <v>12833</v>
      </c>
      <c r="L274" s="368" t="s">
        <v>12834</v>
      </c>
      <c r="M274" s="368">
        <v>87</v>
      </c>
      <c r="N274" s="368">
        <v>57</v>
      </c>
      <c r="O274" s="368">
        <v>30</v>
      </c>
    </row>
    <row r="275" spans="1:15" x14ac:dyDescent="0.35">
      <c r="A275" s="368" t="s">
        <v>227</v>
      </c>
      <c r="B275" s="368" t="s">
        <v>815</v>
      </c>
      <c r="C275" s="368" t="s">
        <v>791</v>
      </c>
      <c r="D275" s="368">
        <v>610</v>
      </c>
      <c r="E275" s="368">
        <v>396</v>
      </c>
      <c r="F275" s="368">
        <v>214</v>
      </c>
      <c r="G275" s="368" t="s">
        <v>12843</v>
      </c>
      <c r="H275" s="368" t="s">
        <v>12844</v>
      </c>
      <c r="I275" s="368" t="s">
        <v>5008</v>
      </c>
      <c r="J275" s="368" t="s">
        <v>5007</v>
      </c>
      <c r="K275" s="368" t="s">
        <v>12845</v>
      </c>
      <c r="L275" s="368" t="s">
        <v>12846</v>
      </c>
      <c r="M275" s="368">
        <v>99</v>
      </c>
      <c r="N275" s="368">
        <v>64</v>
      </c>
      <c r="O275" s="368">
        <v>35</v>
      </c>
    </row>
    <row r="276" spans="1:15" x14ac:dyDescent="0.35">
      <c r="A276" s="368" t="s">
        <v>228</v>
      </c>
      <c r="B276" s="368" t="s">
        <v>816</v>
      </c>
      <c r="C276" s="368" t="s">
        <v>791</v>
      </c>
      <c r="D276" s="368">
        <v>370</v>
      </c>
      <c r="E276" s="368">
        <v>240</v>
      </c>
      <c r="F276" s="368">
        <v>130</v>
      </c>
      <c r="G276" s="368" t="s">
        <v>12760</v>
      </c>
      <c r="H276" s="368" t="s">
        <v>12761</v>
      </c>
      <c r="I276" s="368" t="s">
        <v>2525</v>
      </c>
      <c r="J276" s="368" t="s">
        <v>2524</v>
      </c>
      <c r="K276" s="368" t="s">
        <v>12762</v>
      </c>
      <c r="L276" s="368" t="s">
        <v>12763</v>
      </c>
      <c r="M276" s="368">
        <v>52</v>
      </c>
      <c r="N276" s="368">
        <v>32</v>
      </c>
      <c r="O276" s="368">
        <v>20</v>
      </c>
    </row>
    <row r="277" spans="1:15" x14ac:dyDescent="0.35">
      <c r="A277" s="368" t="s">
        <v>228</v>
      </c>
      <c r="B277" s="368" t="s">
        <v>816</v>
      </c>
      <c r="C277" s="368" t="s">
        <v>791</v>
      </c>
      <c r="D277" s="368">
        <v>370</v>
      </c>
      <c r="E277" s="368">
        <v>240</v>
      </c>
      <c r="F277" s="368">
        <v>130</v>
      </c>
      <c r="G277" s="368" t="s">
        <v>12760</v>
      </c>
      <c r="H277" s="368" t="s">
        <v>12761</v>
      </c>
      <c r="I277" s="368" t="s">
        <v>2525</v>
      </c>
      <c r="J277" s="368" t="s">
        <v>2524</v>
      </c>
      <c r="K277" s="368" t="s">
        <v>12764</v>
      </c>
      <c r="L277" s="368" t="s">
        <v>12765</v>
      </c>
      <c r="M277" s="368">
        <v>106</v>
      </c>
      <c r="N277" s="368">
        <v>64</v>
      </c>
      <c r="O277" s="368">
        <v>42</v>
      </c>
    </row>
    <row r="278" spans="1:15" x14ac:dyDescent="0.35">
      <c r="A278" s="368" t="s">
        <v>228</v>
      </c>
      <c r="B278" s="368" t="s">
        <v>816</v>
      </c>
      <c r="C278" s="368" t="s">
        <v>791</v>
      </c>
      <c r="D278" s="368">
        <v>370</v>
      </c>
      <c r="E278" s="368">
        <v>240</v>
      </c>
      <c r="F278" s="368">
        <v>130</v>
      </c>
      <c r="G278" s="368" t="s">
        <v>12847</v>
      </c>
      <c r="H278" s="368" t="s">
        <v>12848</v>
      </c>
      <c r="I278" s="368" t="s">
        <v>5006</v>
      </c>
      <c r="J278" s="368" t="s">
        <v>5005</v>
      </c>
      <c r="K278" s="368" t="s">
        <v>12849</v>
      </c>
      <c r="L278" s="368" t="s">
        <v>5005</v>
      </c>
      <c r="M278" s="368">
        <v>40</v>
      </c>
      <c r="N278" s="368">
        <v>40</v>
      </c>
      <c r="O278" s="368">
        <v>0</v>
      </c>
    </row>
    <row r="279" spans="1:15" x14ac:dyDescent="0.35">
      <c r="A279" s="368" t="s">
        <v>228</v>
      </c>
      <c r="B279" s="368" t="s">
        <v>816</v>
      </c>
      <c r="C279" s="368" t="s">
        <v>791</v>
      </c>
      <c r="D279" s="368">
        <v>370</v>
      </c>
      <c r="E279" s="368">
        <v>240</v>
      </c>
      <c r="F279" s="368">
        <v>130</v>
      </c>
      <c r="G279" s="368" t="s">
        <v>12766</v>
      </c>
      <c r="H279" s="368" t="s">
        <v>12767</v>
      </c>
      <c r="I279" s="368" t="s">
        <v>5004</v>
      </c>
      <c r="J279" s="368" t="s">
        <v>5003</v>
      </c>
      <c r="K279" s="368" t="s">
        <v>12768</v>
      </c>
      <c r="L279" s="368" t="s">
        <v>5003</v>
      </c>
      <c r="M279" s="368">
        <v>119</v>
      </c>
      <c r="N279" s="368">
        <v>72</v>
      </c>
      <c r="O279" s="368">
        <v>47</v>
      </c>
    </row>
    <row r="280" spans="1:15" x14ac:dyDescent="0.35">
      <c r="A280" s="368" t="s">
        <v>228</v>
      </c>
      <c r="B280" s="368" t="s">
        <v>816</v>
      </c>
      <c r="C280" s="368" t="s">
        <v>791</v>
      </c>
      <c r="D280" s="368">
        <v>370</v>
      </c>
      <c r="E280" s="368">
        <v>240</v>
      </c>
      <c r="F280" s="368">
        <v>130</v>
      </c>
      <c r="G280" s="368" t="s">
        <v>12603</v>
      </c>
      <c r="H280" s="368" t="s">
        <v>12604</v>
      </c>
      <c r="I280" s="368" t="s">
        <v>2164</v>
      </c>
      <c r="J280" s="368" t="s">
        <v>2163</v>
      </c>
      <c r="K280" s="368" t="s">
        <v>12605</v>
      </c>
      <c r="L280" s="368" t="s">
        <v>2163</v>
      </c>
      <c r="M280" s="368">
        <v>53</v>
      </c>
      <c r="N280" s="368">
        <v>32</v>
      </c>
      <c r="O280" s="368">
        <v>21</v>
      </c>
    </row>
    <row r="281" spans="1:15" x14ac:dyDescent="0.35">
      <c r="A281" s="368" t="s">
        <v>229</v>
      </c>
      <c r="B281" s="368" t="s">
        <v>817</v>
      </c>
      <c r="C281" s="368" t="s">
        <v>791</v>
      </c>
      <c r="D281" s="368">
        <v>490</v>
      </c>
      <c r="E281" s="368">
        <v>318</v>
      </c>
      <c r="F281" s="368">
        <v>172</v>
      </c>
      <c r="G281" s="368" t="s">
        <v>12603</v>
      </c>
      <c r="H281" s="368" t="s">
        <v>12604</v>
      </c>
      <c r="I281" s="368" t="s">
        <v>2164</v>
      </c>
      <c r="J281" s="368" t="s">
        <v>2163</v>
      </c>
      <c r="K281" s="368" t="s">
        <v>12605</v>
      </c>
      <c r="L281" s="368" t="s">
        <v>2163</v>
      </c>
      <c r="M281" s="368">
        <v>53</v>
      </c>
      <c r="N281" s="368">
        <v>34</v>
      </c>
      <c r="O281" s="368">
        <v>19</v>
      </c>
    </row>
    <row r="282" spans="1:15" x14ac:dyDescent="0.35">
      <c r="A282" s="368" t="s">
        <v>229</v>
      </c>
      <c r="B282" s="368" t="s">
        <v>817</v>
      </c>
      <c r="C282" s="368" t="s">
        <v>791</v>
      </c>
      <c r="D282" s="368">
        <v>490</v>
      </c>
      <c r="E282" s="368">
        <v>318</v>
      </c>
      <c r="F282" s="368">
        <v>172</v>
      </c>
      <c r="G282" s="368" t="s">
        <v>12850</v>
      </c>
      <c r="H282" s="368" t="s">
        <v>12851</v>
      </c>
      <c r="I282" s="368" t="s">
        <v>5002</v>
      </c>
      <c r="J282" s="368" t="s">
        <v>5001</v>
      </c>
      <c r="K282" s="368" t="s">
        <v>12852</v>
      </c>
      <c r="L282" s="368" t="s">
        <v>12853</v>
      </c>
      <c r="M282" s="368">
        <v>79</v>
      </c>
      <c r="N282" s="368">
        <v>51</v>
      </c>
      <c r="O282" s="368">
        <v>28</v>
      </c>
    </row>
    <row r="283" spans="1:15" x14ac:dyDescent="0.35">
      <c r="A283" s="368" t="s">
        <v>229</v>
      </c>
      <c r="B283" s="368" t="s">
        <v>817</v>
      </c>
      <c r="C283" s="368" t="s">
        <v>791</v>
      </c>
      <c r="D283" s="368">
        <v>490</v>
      </c>
      <c r="E283" s="368">
        <v>318</v>
      </c>
      <c r="F283" s="368">
        <v>172</v>
      </c>
      <c r="G283" s="368" t="s">
        <v>12850</v>
      </c>
      <c r="H283" s="368" t="s">
        <v>12851</v>
      </c>
      <c r="I283" s="368" t="s">
        <v>5002</v>
      </c>
      <c r="J283" s="368" t="s">
        <v>5001</v>
      </c>
      <c r="K283" s="368" t="s">
        <v>12854</v>
      </c>
      <c r="L283" s="368" t="s">
        <v>12855</v>
      </c>
      <c r="M283" s="368">
        <v>80</v>
      </c>
      <c r="N283" s="368">
        <v>52</v>
      </c>
      <c r="O283" s="368">
        <v>28</v>
      </c>
    </row>
    <row r="284" spans="1:15" x14ac:dyDescent="0.35">
      <c r="A284" s="368" t="s">
        <v>229</v>
      </c>
      <c r="B284" s="368" t="s">
        <v>817</v>
      </c>
      <c r="C284" s="368" t="s">
        <v>791</v>
      </c>
      <c r="D284" s="368">
        <v>490</v>
      </c>
      <c r="E284" s="368">
        <v>318</v>
      </c>
      <c r="F284" s="368">
        <v>172</v>
      </c>
      <c r="G284" s="368" t="s">
        <v>12856</v>
      </c>
      <c r="H284" s="368" t="s">
        <v>12857</v>
      </c>
      <c r="I284" s="368" t="s">
        <v>5000</v>
      </c>
      <c r="J284" s="368" t="s">
        <v>4999</v>
      </c>
      <c r="K284" s="368" t="s">
        <v>12858</v>
      </c>
      <c r="L284" s="368" t="s">
        <v>4999</v>
      </c>
      <c r="M284" s="368">
        <v>119</v>
      </c>
      <c r="N284" s="368">
        <v>77</v>
      </c>
      <c r="O284" s="368">
        <v>42</v>
      </c>
    </row>
    <row r="285" spans="1:15" x14ac:dyDescent="0.35">
      <c r="A285" s="368" t="s">
        <v>229</v>
      </c>
      <c r="B285" s="368" t="s">
        <v>817</v>
      </c>
      <c r="C285" s="368" t="s">
        <v>791</v>
      </c>
      <c r="D285" s="368">
        <v>490</v>
      </c>
      <c r="E285" s="368">
        <v>318</v>
      </c>
      <c r="F285" s="368">
        <v>172</v>
      </c>
      <c r="G285" s="368" t="s">
        <v>12859</v>
      </c>
      <c r="H285" s="368" t="s">
        <v>12860</v>
      </c>
      <c r="I285" s="368" t="s">
        <v>4998</v>
      </c>
      <c r="J285" s="368" t="s">
        <v>4997</v>
      </c>
      <c r="K285" s="368" t="s">
        <v>12861</v>
      </c>
      <c r="L285" s="368" t="s">
        <v>12862</v>
      </c>
      <c r="M285" s="368">
        <v>40</v>
      </c>
      <c r="N285" s="368">
        <v>27</v>
      </c>
      <c r="O285" s="368">
        <v>13</v>
      </c>
    </row>
    <row r="286" spans="1:15" x14ac:dyDescent="0.35">
      <c r="A286" s="368" t="s">
        <v>229</v>
      </c>
      <c r="B286" s="368" t="s">
        <v>817</v>
      </c>
      <c r="C286" s="368" t="s">
        <v>791</v>
      </c>
      <c r="D286" s="368">
        <v>490</v>
      </c>
      <c r="E286" s="368">
        <v>318</v>
      </c>
      <c r="F286" s="368">
        <v>172</v>
      </c>
      <c r="G286" s="368" t="s">
        <v>12859</v>
      </c>
      <c r="H286" s="368" t="s">
        <v>12860</v>
      </c>
      <c r="I286" s="368" t="s">
        <v>4998</v>
      </c>
      <c r="J286" s="368" t="s">
        <v>4997</v>
      </c>
      <c r="K286" s="368" t="s">
        <v>12863</v>
      </c>
      <c r="L286" s="368" t="s">
        <v>12864</v>
      </c>
      <c r="M286" s="368">
        <v>119</v>
      </c>
      <c r="N286" s="368">
        <v>77</v>
      </c>
      <c r="O286" s="368">
        <v>42</v>
      </c>
    </row>
    <row r="287" spans="1:15" x14ac:dyDescent="0.35">
      <c r="A287" s="368" t="s">
        <v>230</v>
      </c>
      <c r="B287" s="368" t="s">
        <v>818</v>
      </c>
      <c r="C287" s="368" t="s">
        <v>791</v>
      </c>
      <c r="D287" s="368">
        <v>420</v>
      </c>
      <c r="E287" s="368">
        <v>273</v>
      </c>
      <c r="F287" s="368">
        <v>147</v>
      </c>
      <c r="G287" s="368" t="s">
        <v>12760</v>
      </c>
      <c r="H287" s="368" t="s">
        <v>12761</v>
      </c>
      <c r="I287" s="368" t="s">
        <v>2525</v>
      </c>
      <c r="J287" s="368" t="s">
        <v>2524</v>
      </c>
      <c r="K287" s="368" t="s">
        <v>12762</v>
      </c>
      <c r="L287" s="368" t="s">
        <v>12763</v>
      </c>
      <c r="M287" s="368">
        <v>49</v>
      </c>
      <c r="N287" s="368">
        <v>33</v>
      </c>
      <c r="O287" s="368">
        <v>16</v>
      </c>
    </row>
    <row r="288" spans="1:15" x14ac:dyDescent="0.35">
      <c r="A288" s="368" t="s">
        <v>230</v>
      </c>
      <c r="B288" s="368" t="s">
        <v>818</v>
      </c>
      <c r="C288" s="368" t="s">
        <v>791</v>
      </c>
      <c r="D288" s="368">
        <v>420</v>
      </c>
      <c r="E288" s="368">
        <v>273</v>
      </c>
      <c r="F288" s="368">
        <v>147</v>
      </c>
      <c r="G288" s="368" t="s">
        <v>12760</v>
      </c>
      <c r="H288" s="368" t="s">
        <v>12761</v>
      </c>
      <c r="I288" s="368" t="s">
        <v>2525</v>
      </c>
      <c r="J288" s="368" t="s">
        <v>2524</v>
      </c>
      <c r="K288" s="368" t="s">
        <v>12764</v>
      </c>
      <c r="L288" s="368" t="s">
        <v>12765</v>
      </c>
      <c r="M288" s="368">
        <v>99</v>
      </c>
      <c r="N288" s="368">
        <v>64</v>
      </c>
      <c r="O288" s="368">
        <v>35</v>
      </c>
    </row>
    <row r="289" spans="1:15" x14ac:dyDescent="0.35">
      <c r="A289" s="368" t="s">
        <v>230</v>
      </c>
      <c r="B289" s="368" t="s">
        <v>818</v>
      </c>
      <c r="C289" s="368" t="s">
        <v>791</v>
      </c>
      <c r="D289" s="368">
        <v>420</v>
      </c>
      <c r="E289" s="368">
        <v>273</v>
      </c>
      <c r="F289" s="368">
        <v>147</v>
      </c>
      <c r="G289" s="368" t="s">
        <v>12603</v>
      </c>
      <c r="H289" s="368" t="s">
        <v>12604</v>
      </c>
      <c r="I289" s="368" t="s">
        <v>2164</v>
      </c>
      <c r="J289" s="368" t="s">
        <v>2163</v>
      </c>
      <c r="K289" s="368" t="s">
        <v>12605</v>
      </c>
      <c r="L289" s="368" t="s">
        <v>2163</v>
      </c>
      <c r="M289" s="368">
        <v>50</v>
      </c>
      <c r="N289" s="368">
        <v>32</v>
      </c>
      <c r="O289" s="368">
        <v>18</v>
      </c>
    </row>
    <row r="290" spans="1:15" x14ac:dyDescent="0.35">
      <c r="A290" s="368" t="s">
        <v>230</v>
      </c>
      <c r="B290" s="368" t="s">
        <v>818</v>
      </c>
      <c r="C290" s="368" t="s">
        <v>791</v>
      </c>
      <c r="D290" s="368">
        <v>420</v>
      </c>
      <c r="E290" s="368">
        <v>273</v>
      </c>
      <c r="F290" s="368">
        <v>147</v>
      </c>
      <c r="G290" s="368" t="s">
        <v>12865</v>
      </c>
      <c r="H290" s="368" t="s">
        <v>12866</v>
      </c>
      <c r="I290" s="368" t="s">
        <v>4996</v>
      </c>
      <c r="J290" s="368" t="s">
        <v>4995</v>
      </c>
      <c r="K290" s="368" t="s">
        <v>12867</v>
      </c>
      <c r="L290" s="368" t="s">
        <v>4995</v>
      </c>
      <c r="M290" s="368">
        <v>74</v>
      </c>
      <c r="N290" s="368">
        <v>48</v>
      </c>
      <c r="O290" s="368">
        <v>26</v>
      </c>
    </row>
    <row r="291" spans="1:15" x14ac:dyDescent="0.35">
      <c r="A291" s="368" t="s">
        <v>230</v>
      </c>
      <c r="B291" s="368" t="s">
        <v>818</v>
      </c>
      <c r="C291" s="368" t="s">
        <v>791</v>
      </c>
      <c r="D291" s="368">
        <v>420</v>
      </c>
      <c r="E291" s="368">
        <v>273</v>
      </c>
      <c r="F291" s="368">
        <v>147</v>
      </c>
      <c r="G291" s="368" t="s">
        <v>12868</v>
      </c>
      <c r="H291" s="368" t="s">
        <v>12869</v>
      </c>
      <c r="I291" s="368" t="s">
        <v>4994</v>
      </c>
      <c r="J291" s="368" t="s">
        <v>4993</v>
      </c>
      <c r="K291" s="368" t="s">
        <v>12870</v>
      </c>
      <c r="L291" s="368" t="s">
        <v>12871</v>
      </c>
      <c r="M291" s="368">
        <v>37</v>
      </c>
      <c r="N291" s="368">
        <v>24</v>
      </c>
      <c r="O291" s="368">
        <v>13</v>
      </c>
    </row>
    <row r="292" spans="1:15" x14ac:dyDescent="0.35">
      <c r="A292" s="368" t="s">
        <v>230</v>
      </c>
      <c r="B292" s="368" t="s">
        <v>818</v>
      </c>
      <c r="C292" s="368" t="s">
        <v>791</v>
      </c>
      <c r="D292" s="368">
        <v>420</v>
      </c>
      <c r="E292" s="368">
        <v>273</v>
      </c>
      <c r="F292" s="368">
        <v>147</v>
      </c>
      <c r="G292" s="368" t="s">
        <v>12868</v>
      </c>
      <c r="H292" s="368" t="s">
        <v>12869</v>
      </c>
      <c r="I292" s="368" t="s">
        <v>4994</v>
      </c>
      <c r="J292" s="368" t="s">
        <v>4993</v>
      </c>
      <c r="K292" s="368" t="s">
        <v>12872</v>
      </c>
      <c r="L292" s="368" t="s">
        <v>12873</v>
      </c>
      <c r="M292" s="368">
        <v>111</v>
      </c>
      <c r="N292" s="368">
        <v>72</v>
      </c>
      <c r="O292" s="368">
        <v>39</v>
      </c>
    </row>
    <row r="293" spans="1:15" x14ac:dyDescent="0.35">
      <c r="A293" s="368" t="s">
        <v>231</v>
      </c>
      <c r="B293" s="368" t="s">
        <v>819</v>
      </c>
      <c r="C293" s="368" t="s">
        <v>786</v>
      </c>
      <c r="D293" s="368">
        <v>660</v>
      </c>
      <c r="E293" s="368">
        <v>429</v>
      </c>
      <c r="F293" s="368">
        <v>231</v>
      </c>
      <c r="G293" s="368" t="s">
        <v>12760</v>
      </c>
      <c r="H293" s="368" t="s">
        <v>12761</v>
      </c>
      <c r="I293" s="368" t="s">
        <v>2525</v>
      </c>
      <c r="J293" s="368" t="s">
        <v>2524</v>
      </c>
      <c r="K293" s="368" t="s">
        <v>12762</v>
      </c>
      <c r="L293" s="368" t="s">
        <v>12763</v>
      </c>
      <c r="M293" s="368">
        <v>49</v>
      </c>
      <c r="N293" s="368">
        <v>33</v>
      </c>
      <c r="O293" s="368">
        <v>16</v>
      </c>
    </row>
    <row r="294" spans="1:15" x14ac:dyDescent="0.35">
      <c r="A294" s="368" t="s">
        <v>231</v>
      </c>
      <c r="B294" s="368" t="s">
        <v>819</v>
      </c>
      <c r="C294" s="368" t="s">
        <v>786</v>
      </c>
      <c r="D294" s="368">
        <v>660</v>
      </c>
      <c r="E294" s="368">
        <v>429</v>
      </c>
      <c r="F294" s="368">
        <v>231</v>
      </c>
      <c r="G294" s="368" t="s">
        <v>12760</v>
      </c>
      <c r="H294" s="368" t="s">
        <v>12761</v>
      </c>
      <c r="I294" s="368" t="s">
        <v>2525</v>
      </c>
      <c r="J294" s="368" t="s">
        <v>2524</v>
      </c>
      <c r="K294" s="368" t="s">
        <v>12764</v>
      </c>
      <c r="L294" s="368" t="s">
        <v>12765</v>
      </c>
      <c r="M294" s="368">
        <v>98</v>
      </c>
      <c r="N294" s="368">
        <v>64</v>
      </c>
      <c r="O294" s="368">
        <v>34</v>
      </c>
    </row>
    <row r="295" spans="1:15" x14ac:dyDescent="0.35">
      <c r="A295" s="368" t="s">
        <v>231</v>
      </c>
      <c r="B295" s="368" t="s">
        <v>819</v>
      </c>
      <c r="C295" s="368" t="s">
        <v>786</v>
      </c>
      <c r="D295" s="368">
        <v>660</v>
      </c>
      <c r="E295" s="368">
        <v>429</v>
      </c>
      <c r="F295" s="368">
        <v>231</v>
      </c>
      <c r="G295" s="368" t="s">
        <v>12603</v>
      </c>
      <c r="H295" s="368" t="s">
        <v>12604</v>
      </c>
      <c r="I295" s="368" t="s">
        <v>2164</v>
      </c>
      <c r="J295" s="368" t="s">
        <v>2163</v>
      </c>
      <c r="K295" s="368" t="s">
        <v>12605</v>
      </c>
      <c r="L295" s="368" t="s">
        <v>2163</v>
      </c>
      <c r="M295" s="368">
        <v>48</v>
      </c>
      <c r="N295" s="368">
        <v>31</v>
      </c>
      <c r="O295" s="368">
        <v>17</v>
      </c>
    </row>
    <row r="296" spans="1:15" x14ac:dyDescent="0.35">
      <c r="A296" s="368" t="s">
        <v>231</v>
      </c>
      <c r="B296" s="368" t="s">
        <v>819</v>
      </c>
      <c r="C296" s="368" t="s">
        <v>786</v>
      </c>
      <c r="D296" s="368">
        <v>660</v>
      </c>
      <c r="E296" s="368">
        <v>429</v>
      </c>
      <c r="F296" s="368">
        <v>231</v>
      </c>
      <c r="G296" s="368" t="s">
        <v>12874</v>
      </c>
      <c r="H296" s="368" t="s">
        <v>12875</v>
      </c>
      <c r="I296" s="368" t="s">
        <v>4992</v>
      </c>
      <c r="J296" s="368" t="s">
        <v>4991</v>
      </c>
      <c r="K296" s="368" t="s">
        <v>12876</v>
      </c>
      <c r="L296" s="368" t="s">
        <v>12877</v>
      </c>
      <c r="M296" s="368">
        <v>98</v>
      </c>
      <c r="N296" s="368">
        <v>64</v>
      </c>
      <c r="O296" s="368">
        <v>34</v>
      </c>
    </row>
    <row r="297" spans="1:15" x14ac:dyDescent="0.35">
      <c r="A297" s="368" t="s">
        <v>231</v>
      </c>
      <c r="B297" s="368" t="s">
        <v>819</v>
      </c>
      <c r="C297" s="368" t="s">
        <v>786</v>
      </c>
      <c r="D297" s="368">
        <v>660</v>
      </c>
      <c r="E297" s="368">
        <v>429</v>
      </c>
      <c r="F297" s="368">
        <v>231</v>
      </c>
      <c r="G297" s="368" t="s">
        <v>12874</v>
      </c>
      <c r="H297" s="368" t="s">
        <v>12875</v>
      </c>
      <c r="I297" s="368" t="s">
        <v>4992</v>
      </c>
      <c r="J297" s="368" t="s">
        <v>4991</v>
      </c>
      <c r="K297" s="368" t="s">
        <v>12878</v>
      </c>
      <c r="L297" s="368" t="s">
        <v>12879</v>
      </c>
      <c r="M297" s="368">
        <v>73</v>
      </c>
      <c r="N297" s="368">
        <v>47</v>
      </c>
      <c r="O297" s="368">
        <v>26</v>
      </c>
    </row>
    <row r="298" spans="1:15" x14ac:dyDescent="0.35">
      <c r="A298" s="368" t="s">
        <v>231</v>
      </c>
      <c r="B298" s="368" t="s">
        <v>819</v>
      </c>
      <c r="C298" s="368" t="s">
        <v>786</v>
      </c>
      <c r="D298" s="368">
        <v>660</v>
      </c>
      <c r="E298" s="368">
        <v>429</v>
      </c>
      <c r="F298" s="368">
        <v>231</v>
      </c>
      <c r="G298" s="368" t="s">
        <v>12880</v>
      </c>
      <c r="H298" s="368" t="s">
        <v>12881</v>
      </c>
      <c r="I298" s="368" t="s">
        <v>4990</v>
      </c>
      <c r="J298" s="368" t="s">
        <v>4989</v>
      </c>
      <c r="K298" s="368" t="s">
        <v>12882</v>
      </c>
      <c r="L298" s="368" t="s">
        <v>12883</v>
      </c>
      <c r="M298" s="368">
        <v>73</v>
      </c>
      <c r="N298" s="368">
        <v>47</v>
      </c>
      <c r="O298" s="368">
        <v>26</v>
      </c>
    </row>
    <row r="299" spans="1:15" x14ac:dyDescent="0.35">
      <c r="A299" s="368" t="s">
        <v>231</v>
      </c>
      <c r="B299" s="368" t="s">
        <v>819</v>
      </c>
      <c r="C299" s="368" t="s">
        <v>786</v>
      </c>
      <c r="D299" s="368">
        <v>660</v>
      </c>
      <c r="E299" s="368">
        <v>429</v>
      </c>
      <c r="F299" s="368">
        <v>231</v>
      </c>
      <c r="G299" s="368" t="s">
        <v>12880</v>
      </c>
      <c r="H299" s="368" t="s">
        <v>12881</v>
      </c>
      <c r="I299" s="368" t="s">
        <v>4990</v>
      </c>
      <c r="J299" s="368" t="s">
        <v>4989</v>
      </c>
      <c r="K299" s="368" t="s">
        <v>12884</v>
      </c>
      <c r="L299" s="368" t="s">
        <v>12885</v>
      </c>
      <c r="M299" s="368">
        <v>74</v>
      </c>
      <c r="N299" s="368">
        <v>48</v>
      </c>
      <c r="O299" s="368">
        <v>26</v>
      </c>
    </row>
    <row r="300" spans="1:15" x14ac:dyDescent="0.35">
      <c r="A300" s="368" t="s">
        <v>231</v>
      </c>
      <c r="B300" s="368" t="s">
        <v>819</v>
      </c>
      <c r="C300" s="368" t="s">
        <v>786</v>
      </c>
      <c r="D300" s="368">
        <v>660</v>
      </c>
      <c r="E300" s="368">
        <v>429</v>
      </c>
      <c r="F300" s="368">
        <v>231</v>
      </c>
      <c r="G300" s="368" t="s">
        <v>12886</v>
      </c>
      <c r="H300" s="368" t="s">
        <v>12887</v>
      </c>
      <c r="I300" s="368" t="s">
        <v>4988</v>
      </c>
      <c r="J300" s="368" t="s">
        <v>4987</v>
      </c>
      <c r="K300" s="368" t="s">
        <v>12888</v>
      </c>
      <c r="L300" s="368" t="s">
        <v>12889</v>
      </c>
      <c r="M300" s="368">
        <v>74</v>
      </c>
      <c r="N300" s="368">
        <v>48</v>
      </c>
      <c r="O300" s="368">
        <v>26</v>
      </c>
    </row>
    <row r="301" spans="1:15" x14ac:dyDescent="0.35">
      <c r="A301" s="368" t="s">
        <v>231</v>
      </c>
      <c r="B301" s="368" t="s">
        <v>819</v>
      </c>
      <c r="C301" s="368" t="s">
        <v>786</v>
      </c>
      <c r="D301" s="368">
        <v>660</v>
      </c>
      <c r="E301" s="368">
        <v>429</v>
      </c>
      <c r="F301" s="368">
        <v>231</v>
      </c>
      <c r="G301" s="368" t="s">
        <v>12886</v>
      </c>
      <c r="H301" s="368" t="s">
        <v>12887</v>
      </c>
      <c r="I301" s="368" t="s">
        <v>4988</v>
      </c>
      <c r="J301" s="368" t="s">
        <v>4987</v>
      </c>
      <c r="K301" s="368" t="s">
        <v>12890</v>
      </c>
      <c r="L301" s="368" t="s">
        <v>12891</v>
      </c>
      <c r="M301" s="368">
        <v>73</v>
      </c>
      <c r="N301" s="368">
        <v>47</v>
      </c>
      <c r="O301" s="368">
        <v>26</v>
      </c>
    </row>
    <row r="302" spans="1:15" x14ac:dyDescent="0.35">
      <c r="A302" s="368" t="s">
        <v>232</v>
      </c>
      <c r="B302" s="368" t="s">
        <v>820</v>
      </c>
      <c r="C302" s="368" t="s">
        <v>791</v>
      </c>
      <c r="D302" s="368">
        <v>600</v>
      </c>
      <c r="E302" s="368">
        <v>390</v>
      </c>
      <c r="F302" s="368">
        <v>210</v>
      </c>
      <c r="G302" s="368" t="s">
        <v>12892</v>
      </c>
      <c r="H302" s="368" t="s">
        <v>12893</v>
      </c>
      <c r="I302" s="368" t="s">
        <v>4986</v>
      </c>
      <c r="J302" s="368" t="s">
        <v>4985</v>
      </c>
      <c r="K302" s="368" t="s">
        <v>12894</v>
      </c>
      <c r="L302" s="368" t="s">
        <v>12895</v>
      </c>
      <c r="M302" s="368">
        <v>54</v>
      </c>
      <c r="N302" s="368">
        <v>34</v>
      </c>
      <c r="O302" s="368">
        <v>20</v>
      </c>
    </row>
    <row r="303" spans="1:15" x14ac:dyDescent="0.35">
      <c r="A303" s="368" t="s">
        <v>232</v>
      </c>
      <c r="B303" s="368" t="s">
        <v>820</v>
      </c>
      <c r="C303" s="368" t="s">
        <v>791</v>
      </c>
      <c r="D303" s="368">
        <v>600</v>
      </c>
      <c r="E303" s="368">
        <v>390</v>
      </c>
      <c r="F303" s="368">
        <v>210</v>
      </c>
      <c r="G303" s="368" t="s">
        <v>12892</v>
      </c>
      <c r="H303" s="368" t="s">
        <v>12893</v>
      </c>
      <c r="I303" s="368" t="s">
        <v>4986</v>
      </c>
      <c r="J303" s="368" t="s">
        <v>4985</v>
      </c>
      <c r="K303" s="368" t="s">
        <v>12896</v>
      </c>
      <c r="L303" s="368" t="s">
        <v>12897</v>
      </c>
      <c r="M303" s="368">
        <v>75</v>
      </c>
      <c r="N303" s="368">
        <v>49</v>
      </c>
      <c r="O303" s="368">
        <v>26</v>
      </c>
    </row>
    <row r="304" spans="1:15" x14ac:dyDescent="0.35">
      <c r="A304" s="368" t="s">
        <v>232</v>
      </c>
      <c r="B304" s="368" t="s">
        <v>820</v>
      </c>
      <c r="C304" s="368" t="s">
        <v>791</v>
      </c>
      <c r="D304" s="368">
        <v>600</v>
      </c>
      <c r="E304" s="368">
        <v>390</v>
      </c>
      <c r="F304" s="368">
        <v>210</v>
      </c>
      <c r="G304" s="368" t="s">
        <v>12898</v>
      </c>
      <c r="H304" s="368" t="s">
        <v>12899</v>
      </c>
      <c r="I304" s="368" t="s">
        <v>4984</v>
      </c>
      <c r="J304" s="368" t="s">
        <v>4983</v>
      </c>
      <c r="K304" s="368" t="s">
        <v>12900</v>
      </c>
      <c r="L304" s="368" t="s">
        <v>12901</v>
      </c>
      <c r="M304" s="368">
        <v>86</v>
      </c>
      <c r="N304" s="368">
        <v>56</v>
      </c>
      <c r="O304" s="368">
        <v>30</v>
      </c>
    </row>
    <row r="305" spans="1:15" x14ac:dyDescent="0.35">
      <c r="A305" s="368" t="s">
        <v>232</v>
      </c>
      <c r="B305" s="368" t="s">
        <v>820</v>
      </c>
      <c r="C305" s="368" t="s">
        <v>791</v>
      </c>
      <c r="D305" s="368">
        <v>600</v>
      </c>
      <c r="E305" s="368">
        <v>390</v>
      </c>
      <c r="F305" s="368">
        <v>210</v>
      </c>
      <c r="G305" s="368" t="s">
        <v>12898</v>
      </c>
      <c r="H305" s="368" t="s">
        <v>12899</v>
      </c>
      <c r="I305" s="368" t="s">
        <v>4984</v>
      </c>
      <c r="J305" s="368" t="s">
        <v>4983</v>
      </c>
      <c r="K305" s="368" t="s">
        <v>12902</v>
      </c>
      <c r="L305" s="368" t="s">
        <v>12903</v>
      </c>
      <c r="M305" s="368">
        <v>64</v>
      </c>
      <c r="N305" s="368">
        <v>42</v>
      </c>
      <c r="O305" s="368">
        <v>22</v>
      </c>
    </row>
    <row r="306" spans="1:15" x14ac:dyDescent="0.35">
      <c r="A306" s="368" t="s">
        <v>232</v>
      </c>
      <c r="B306" s="368" t="s">
        <v>820</v>
      </c>
      <c r="C306" s="368" t="s">
        <v>791</v>
      </c>
      <c r="D306" s="368">
        <v>600</v>
      </c>
      <c r="E306" s="368">
        <v>390</v>
      </c>
      <c r="F306" s="368">
        <v>210</v>
      </c>
      <c r="G306" s="368" t="s">
        <v>12898</v>
      </c>
      <c r="H306" s="368" t="s">
        <v>12899</v>
      </c>
      <c r="I306" s="368" t="s">
        <v>4984</v>
      </c>
      <c r="J306" s="368" t="s">
        <v>4983</v>
      </c>
      <c r="K306" s="368" t="s">
        <v>12904</v>
      </c>
      <c r="L306" s="368" t="s">
        <v>12905</v>
      </c>
      <c r="M306" s="368">
        <v>64</v>
      </c>
      <c r="N306" s="368">
        <v>42</v>
      </c>
      <c r="O306" s="368">
        <v>22</v>
      </c>
    </row>
    <row r="307" spans="1:15" x14ac:dyDescent="0.35">
      <c r="A307" s="368" t="s">
        <v>232</v>
      </c>
      <c r="B307" s="368" t="s">
        <v>820</v>
      </c>
      <c r="C307" s="368" t="s">
        <v>791</v>
      </c>
      <c r="D307" s="368">
        <v>600</v>
      </c>
      <c r="E307" s="368">
        <v>390</v>
      </c>
      <c r="F307" s="368">
        <v>210</v>
      </c>
      <c r="G307" s="368" t="s">
        <v>12906</v>
      </c>
      <c r="H307" s="368" t="s">
        <v>12907</v>
      </c>
      <c r="I307" s="368" t="s">
        <v>4738</v>
      </c>
      <c r="J307" s="368" t="s">
        <v>4737</v>
      </c>
      <c r="K307" s="368" t="s">
        <v>12908</v>
      </c>
      <c r="L307" s="368" t="s">
        <v>12909</v>
      </c>
      <c r="M307" s="368">
        <v>64</v>
      </c>
      <c r="N307" s="368">
        <v>42</v>
      </c>
      <c r="O307" s="368">
        <v>22</v>
      </c>
    </row>
    <row r="308" spans="1:15" x14ac:dyDescent="0.35">
      <c r="A308" s="368" t="s">
        <v>232</v>
      </c>
      <c r="B308" s="368" t="s">
        <v>820</v>
      </c>
      <c r="C308" s="368" t="s">
        <v>791</v>
      </c>
      <c r="D308" s="368">
        <v>600</v>
      </c>
      <c r="E308" s="368">
        <v>390</v>
      </c>
      <c r="F308" s="368">
        <v>210</v>
      </c>
      <c r="G308" s="368" t="s">
        <v>12906</v>
      </c>
      <c r="H308" s="368" t="s">
        <v>12907</v>
      </c>
      <c r="I308" s="368" t="s">
        <v>4738</v>
      </c>
      <c r="J308" s="368" t="s">
        <v>4737</v>
      </c>
      <c r="K308" s="368" t="s">
        <v>12910</v>
      </c>
      <c r="L308" s="368" t="s">
        <v>12911</v>
      </c>
      <c r="M308" s="368">
        <v>64</v>
      </c>
      <c r="N308" s="368">
        <v>42</v>
      </c>
      <c r="O308" s="368">
        <v>22</v>
      </c>
    </row>
    <row r="309" spans="1:15" x14ac:dyDescent="0.35">
      <c r="A309" s="368" t="s">
        <v>232</v>
      </c>
      <c r="B309" s="368" t="s">
        <v>820</v>
      </c>
      <c r="C309" s="368" t="s">
        <v>791</v>
      </c>
      <c r="D309" s="368">
        <v>600</v>
      </c>
      <c r="E309" s="368">
        <v>390</v>
      </c>
      <c r="F309" s="368">
        <v>210</v>
      </c>
      <c r="G309" s="368" t="s">
        <v>12912</v>
      </c>
      <c r="H309" s="368" t="s">
        <v>12913</v>
      </c>
      <c r="I309" s="368" t="s">
        <v>4736</v>
      </c>
      <c r="J309" s="368" t="s">
        <v>4735</v>
      </c>
      <c r="K309" s="368" t="s">
        <v>12914</v>
      </c>
      <c r="L309" s="368" t="s">
        <v>12915</v>
      </c>
      <c r="M309" s="368">
        <v>75</v>
      </c>
      <c r="N309" s="368">
        <v>49</v>
      </c>
      <c r="O309" s="368">
        <v>26</v>
      </c>
    </row>
    <row r="310" spans="1:15" x14ac:dyDescent="0.35">
      <c r="A310" s="368" t="s">
        <v>232</v>
      </c>
      <c r="B310" s="368" t="s">
        <v>820</v>
      </c>
      <c r="C310" s="368" t="s">
        <v>791</v>
      </c>
      <c r="D310" s="368">
        <v>600</v>
      </c>
      <c r="E310" s="368">
        <v>390</v>
      </c>
      <c r="F310" s="368">
        <v>210</v>
      </c>
      <c r="G310" s="368" t="s">
        <v>12912</v>
      </c>
      <c r="H310" s="368" t="s">
        <v>12913</v>
      </c>
      <c r="I310" s="368" t="s">
        <v>4736</v>
      </c>
      <c r="J310" s="368" t="s">
        <v>4735</v>
      </c>
      <c r="K310" s="368" t="s">
        <v>12916</v>
      </c>
      <c r="L310" s="368" t="s">
        <v>12917</v>
      </c>
      <c r="M310" s="368">
        <v>54</v>
      </c>
      <c r="N310" s="368">
        <v>34</v>
      </c>
      <c r="O310" s="368">
        <v>20</v>
      </c>
    </row>
    <row r="311" spans="1:15" x14ac:dyDescent="0.35">
      <c r="A311" s="368" t="s">
        <v>233</v>
      </c>
      <c r="B311" s="368" t="s">
        <v>821</v>
      </c>
      <c r="C311" s="368" t="s">
        <v>791</v>
      </c>
      <c r="D311" s="368">
        <v>600</v>
      </c>
      <c r="E311" s="368">
        <v>390</v>
      </c>
      <c r="F311" s="368">
        <v>210</v>
      </c>
      <c r="G311" s="368" t="s">
        <v>12906</v>
      </c>
      <c r="H311" s="368" t="s">
        <v>12907</v>
      </c>
      <c r="I311" s="368" t="s">
        <v>4738</v>
      </c>
      <c r="J311" s="368" t="s">
        <v>4737</v>
      </c>
      <c r="K311" s="368" t="s">
        <v>12908</v>
      </c>
      <c r="L311" s="368" t="s">
        <v>12909</v>
      </c>
      <c r="M311" s="368">
        <v>64</v>
      </c>
      <c r="N311" s="368">
        <v>42</v>
      </c>
      <c r="O311" s="368">
        <v>22</v>
      </c>
    </row>
    <row r="312" spans="1:15" x14ac:dyDescent="0.35">
      <c r="A312" s="368" t="s">
        <v>233</v>
      </c>
      <c r="B312" s="368" t="s">
        <v>821</v>
      </c>
      <c r="C312" s="368" t="s">
        <v>791</v>
      </c>
      <c r="D312" s="368">
        <v>600</v>
      </c>
      <c r="E312" s="368">
        <v>390</v>
      </c>
      <c r="F312" s="368">
        <v>210</v>
      </c>
      <c r="G312" s="368" t="s">
        <v>12906</v>
      </c>
      <c r="H312" s="368" t="s">
        <v>12907</v>
      </c>
      <c r="I312" s="368" t="s">
        <v>4738</v>
      </c>
      <c r="J312" s="368" t="s">
        <v>4737</v>
      </c>
      <c r="K312" s="368" t="s">
        <v>12910</v>
      </c>
      <c r="L312" s="368" t="s">
        <v>12911</v>
      </c>
      <c r="M312" s="368">
        <v>64</v>
      </c>
      <c r="N312" s="368">
        <v>42</v>
      </c>
      <c r="O312" s="368">
        <v>22</v>
      </c>
    </row>
    <row r="313" spans="1:15" x14ac:dyDescent="0.35">
      <c r="A313" s="368" t="s">
        <v>233</v>
      </c>
      <c r="B313" s="368" t="s">
        <v>821</v>
      </c>
      <c r="C313" s="368" t="s">
        <v>791</v>
      </c>
      <c r="D313" s="368">
        <v>600</v>
      </c>
      <c r="E313" s="368">
        <v>390</v>
      </c>
      <c r="F313" s="368">
        <v>210</v>
      </c>
      <c r="G313" s="368" t="s">
        <v>12912</v>
      </c>
      <c r="H313" s="368" t="s">
        <v>12913</v>
      </c>
      <c r="I313" s="368" t="s">
        <v>4736</v>
      </c>
      <c r="J313" s="368" t="s">
        <v>4735</v>
      </c>
      <c r="K313" s="368" t="s">
        <v>12914</v>
      </c>
      <c r="L313" s="368" t="s">
        <v>12915</v>
      </c>
      <c r="M313" s="368">
        <v>75</v>
      </c>
      <c r="N313" s="368">
        <v>49</v>
      </c>
      <c r="O313" s="368">
        <v>26</v>
      </c>
    </row>
    <row r="314" spans="1:15" x14ac:dyDescent="0.35">
      <c r="A314" s="368" t="s">
        <v>233</v>
      </c>
      <c r="B314" s="368" t="s">
        <v>821</v>
      </c>
      <c r="C314" s="368" t="s">
        <v>791</v>
      </c>
      <c r="D314" s="368">
        <v>600</v>
      </c>
      <c r="E314" s="368">
        <v>390</v>
      </c>
      <c r="F314" s="368">
        <v>210</v>
      </c>
      <c r="G314" s="368" t="s">
        <v>12912</v>
      </c>
      <c r="H314" s="368" t="s">
        <v>12913</v>
      </c>
      <c r="I314" s="368" t="s">
        <v>4736</v>
      </c>
      <c r="J314" s="368" t="s">
        <v>4735</v>
      </c>
      <c r="K314" s="368" t="s">
        <v>12916</v>
      </c>
      <c r="L314" s="368" t="s">
        <v>12917</v>
      </c>
      <c r="M314" s="368">
        <v>54</v>
      </c>
      <c r="N314" s="368">
        <v>34</v>
      </c>
      <c r="O314" s="368">
        <v>20</v>
      </c>
    </row>
    <row r="315" spans="1:15" x14ac:dyDescent="0.35">
      <c r="A315" s="368" t="s">
        <v>233</v>
      </c>
      <c r="B315" s="368" t="s">
        <v>821</v>
      </c>
      <c r="C315" s="368" t="s">
        <v>791</v>
      </c>
      <c r="D315" s="368">
        <v>600</v>
      </c>
      <c r="E315" s="368">
        <v>390</v>
      </c>
      <c r="F315" s="368">
        <v>210</v>
      </c>
      <c r="G315" s="368" t="s">
        <v>12918</v>
      </c>
      <c r="H315" s="368" t="s">
        <v>12919</v>
      </c>
      <c r="I315" s="368" t="s">
        <v>4982</v>
      </c>
      <c r="J315" s="368" t="s">
        <v>4981</v>
      </c>
      <c r="K315" s="368" t="s">
        <v>12894</v>
      </c>
      <c r="L315" s="368" t="s">
        <v>12895</v>
      </c>
      <c r="M315" s="368">
        <v>54</v>
      </c>
      <c r="N315" s="368">
        <v>35</v>
      </c>
      <c r="O315" s="368">
        <v>19</v>
      </c>
    </row>
    <row r="316" spans="1:15" x14ac:dyDescent="0.35">
      <c r="A316" s="368" t="s">
        <v>233</v>
      </c>
      <c r="B316" s="368" t="s">
        <v>821</v>
      </c>
      <c r="C316" s="368" t="s">
        <v>791</v>
      </c>
      <c r="D316" s="368">
        <v>600</v>
      </c>
      <c r="E316" s="368">
        <v>390</v>
      </c>
      <c r="F316" s="368">
        <v>210</v>
      </c>
      <c r="G316" s="368" t="s">
        <v>12918</v>
      </c>
      <c r="H316" s="368" t="s">
        <v>12919</v>
      </c>
      <c r="I316" s="368" t="s">
        <v>4982</v>
      </c>
      <c r="J316" s="368" t="s">
        <v>4981</v>
      </c>
      <c r="K316" s="368" t="s">
        <v>12920</v>
      </c>
      <c r="L316" s="368" t="s">
        <v>12921</v>
      </c>
      <c r="M316" s="368">
        <v>75</v>
      </c>
      <c r="N316" s="368">
        <v>49</v>
      </c>
      <c r="O316" s="368">
        <v>26</v>
      </c>
    </row>
    <row r="317" spans="1:15" x14ac:dyDescent="0.35">
      <c r="A317" s="368" t="s">
        <v>233</v>
      </c>
      <c r="B317" s="368" t="s">
        <v>821</v>
      </c>
      <c r="C317" s="368" t="s">
        <v>791</v>
      </c>
      <c r="D317" s="368">
        <v>600</v>
      </c>
      <c r="E317" s="368">
        <v>390</v>
      </c>
      <c r="F317" s="368">
        <v>210</v>
      </c>
      <c r="G317" s="368" t="s">
        <v>12922</v>
      </c>
      <c r="H317" s="368" t="s">
        <v>12923</v>
      </c>
      <c r="I317" s="368" t="s">
        <v>4980</v>
      </c>
      <c r="J317" s="368" t="s">
        <v>4979</v>
      </c>
      <c r="K317" s="368" t="s">
        <v>12924</v>
      </c>
      <c r="L317" s="368" t="s">
        <v>12925</v>
      </c>
      <c r="M317" s="368">
        <v>86</v>
      </c>
      <c r="N317" s="368">
        <v>56</v>
      </c>
      <c r="O317" s="368">
        <v>30</v>
      </c>
    </row>
    <row r="318" spans="1:15" x14ac:dyDescent="0.35">
      <c r="A318" s="368" t="s">
        <v>233</v>
      </c>
      <c r="B318" s="368" t="s">
        <v>821</v>
      </c>
      <c r="C318" s="368" t="s">
        <v>791</v>
      </c>
      <c r="D318" s="368">
        <v>600</v>
      </c>
      <c r="E318" s="368">
        <v>390</v>
      </c>
      <c r="F318" s="368">
        <v>210</v>
      </c>
      <c r="G318" s="368" t="s">
        <v>12922</v>
      </c>
      <c r="H318" s="368" t="s">
        <v>12923</v>
      </c>
      <c r="I318" s="368" t="s">
        <v>4980</v>
      </c>
      <c r="J318" s="368" t="s">
        <v>4979</v>
      </c>
      <c r="K318" s="368" t="s">
        <v>12926</v>
      </c>
      <c r="L318" s="368" t="s">
        <v>12927</v>
      </c>
      <c r="M318" s="368">
        <v>86</v>
      </c>
      <c r="N318" s="368">
        <v>56</v>
      </c>
      <c r="O318" s="368">
        <v>30</v>
      </c>
    </row>
    <row r="319" spans="1:15" x14ac:dyDescent="0.35">
      <c r="A319" s="368" t="s">
        <v>233</v>
      </c>
      <c r="B319" s="368" t="s">
        <v>821</v>
      </c>
      <c r="C319" s="368" t="s">
        <v>791</v>
      </c>
      <c r="D319" s="368">
        <v>600</v>
      </c>
      <c r="E319" s="368">
        <v>390</v>
      </c>
      <c r="F319" s="368">
        <v>210</v>
      </c>
      <c r="G319" s="368" t="s">
        <v>12922</v>
      </c>
      <c r="H319" s="368" t="s">
        <v>12923</v>
      </c>
      <c r="I319" s="368" t="s">
        <v>4980</v>
      </c>
      <c r="J319" s="368" t="s">
        <v>4979</v>
      </c>
      <c r="K319" s="368" t="s">
        <v>12928</v>
      </c>
      <c r="L319" s="368" t="s">
        <v>12929</v>
      </c>
      <c r="M319" s="368">
        <v>42</v>
      </c>
      <c r="N319" s="368">
        <v>27</v>
      </c>
      <c r="O319" s="368">
        <v>15</v>
      </c>
    </row>
    <row r="320" spans="1:15" x14ac:dyDescent="0.35">
      <c r="A320" s="368" t="s">
        <v>234</v>
      </c>
      <c r="B320" s="368" t="s">
        <v>822</v>
      </c>
      <c r="C320" s="368" t="s">
        <v>791</v>
      </c>
      <c r="D320" s="368">
        <v>250</v>
      </c>
      <c r="E320" s="368">
        <v>162</v>
      </c>
      <c r="F320" s="368">
        <v>88</v>
      </c>
      <c r="G320" s="368" t="s">
        <v>12930</v>
      </c>
      <c r="H320" s="368" t="s">
        <v>12931</v>
      </c>
      <c r="I320" s="368" t="s">
        <v>4820</v>
      </c>
      <c r="J320" s="368" t="s">
        <v>4819</v>
      </c>
      <c r="K320" s="368" t="s">
        <v>12932</v>
      </c>
      <c r="L320" s="368" t="s">
        <v>4819</v>
      </c>
      <c r="M320" s="368">
        <v>107</v>
      </c>
      <c r="N320" s="368">
        <v>69</v>
      </c>
      <c r="O320" s="368">
        <v>38</v>
      </c>
    </row>
    <row r="321" spans="1:15" x14ac:dyDescent="0.35">
      <c r="A321" s="368" t="s">
        <v>234</v>
      </c>
      <c r="B321" s="368" t="s">
        <v>822</v>
      </c>
      <c r="C321" s="368" t="s">
        <v>791</v>
      </c>
      <c r="D321" s="368">
        <v>250</v>
      </c>
      <c r="E321" s="368">
        <v>162</v>
      </c>
      <c r="F321" s="368">
        <v>88</v>
      </c>
      <c r="G321" s="368" t="s">
        <v>12933</v>
      </c>
      <c r="H321" s="368" t="s">
        <v>12934</v>
      </c>
      <c r="I321" s="368" t="s">
        <v>4978</v>
      </c>
      <c r="J321" s="368" t="s">
        <v>4977</v>
      </c>
      <c r="K321" s="368" t="s">
        <v>12935</v>
      </c>
      <c r="L321" s="368" t="s">
        <v>12936</v>
      </c>
      <c r="M321" s="368">
        <v>95</v>
      </c>
      <c r="N321" s="368">
        <v>62</v>
      </c>
      <c r="O321" s="368">
        <v>33</v>
      </c>
    </row>
    <row r="322" spans="1:15" x14ac:dyDescent="0.35">
      <c r="A322" s="368" t="s">
        <v>234</v>
      </c>
      <c r="B322" s="368" t="s">
        <v>822</v>
      </c>
      <c r="C322" s="368" t="s">
        <v>791</v>
      </c>
      <c r="D322" s="368">
        <v>250</v>
      </c>
      <c r="E322" s="368">
        <v>162</v>
      </c>
      <c r="F322" s="368">
        <v>88</v>
      </c>
      <c r="G322" s="368" t="s">
        <v>12933</v>
      </c>
      <c r="H322" s="368" t="s">
        <v>12934</v>
      </c>
      <c r="I322" s="368" t="s">
        <v>4978</v>
      </c>
      <c r="J322" s="368" t="s">
        <v>4977</v>
      </c>
      <c r="K322" s="368" t="s">
        <v>12937</v>
      </c>
      <c r="L322" s="368" t="s">
        <v>12938</v>
      </c>
      <c r="M322" s="368">
        <v>48</v>
      </c>
      <c r="N322" s="368">
        <v>31</v>
      </c>
      <c r="O322" s="368">
        <v>17</v>
      </c>
    </row>
    <row r="323" spans="1:15" x14ac:dyDescent="0.35">
      <c r="A323" s="368" t="s">
        <v>235</v>
      </c>
      <c r="B323" s="368" t="s">
        <v>823</v>
      </c>
      <c r="C323" s="368" t="s">
        <v>791</v>
      </c>
      <c r="D323" s="368">
        <v>220</v>
      </c>
      <c r="E323" s="368">
        <v>143</v>
      </c>
      <c r="F323" s="368">
        <v>77</v>
      </c>
      <c r="G323" s="368" t="s">
        <v>12930</v>
      </c>
      <c r="H323" s="368" t="s">
        <v>12931</v>
      </c>
      <c r="I323" s="368" t="s">
        <v>4820</v>
      </c>
      <c r="J323" s="368" t="s">
        <v>4819</v>
      </c>
      <c r="K323" s="368" t="s">
        <v>12932</v>
      </c>
      <c r="L323" s="368" t="s">
        <v>4819</v>
      </c>
      <c r="M323" s="368">
        <v>110</v>
      </c>
      <c r="N323" s="368">
        <v>71</v>
      </c>
      <c r="O323" s="368">
        <v>39</v>
      </c>
    </row>
    <row r="324" spans="1:15" x14ac:dyDescent="0.35">
      <c r="A324" s="368" t="s">
        <v>235</v>
      </c>
      <c r="B324" s="368" t="s">
        <v>823</v>
      </c>
      <c r="C324" s="368" t="s">
        <v>791</v>
      </c>
      <c r="D324" s="368">
        <v>220</v>
      </c>
      <c r="E324" s="368">
        <v>143</v>
      </c>
      <c r="F324" s="368">
        <v>77</v>
      </c>
      <c r="G324" s="368" t="s">
        <v>12939</v>
      </c>
      <c r="H324" s="368" t="s">
        <v>12940</v>
      </c>
      <c r="I324" s="368" t="s">
        <v>4976</v>
      </c>
      <c r="J324" s="368" t="s">
        <v>4975</v>
      </c>
      <c r="K324" s="368" t="s">
        <v>12941</v>
      </c>
      <c r="L324" s="368" t="s">
        <v>4975</v>
      </c>
      <c r="M324" s="368">
        <v>110</v>
      </c>
      <c r="N324" s="368">
        <v>72</v>
      </c>
      <c r="O324" s="368">
        <v>38</v>
      </c>
    </row>
    <row r="325" spans="1:15" x14ac:dyDescent="0.35">
      <c r="A325" s="368" t="s">
        <v>236</v>
      </c>
      <c r="B325" s="368" t="s">
        <v>824</v>
      </c>
      <c r="C325" s="368" t="s">
        <v>791</v>
      </c>
      <c r="D325" s="368">
        <v>600</v>
      </c>
      <c r="E325" s="368">
        <v>390</v>
      </c>
      <c r="F325" s="368">
        <v>210</v>
      </c>
      <c r="G325" s="368" t="s">
        <v>12906</v>
      </c>
      <c r="H325" s="368" t="s">
        <v>12907</v>
      </c>
      <c r="I325" s="368" t="s">
        <v>4738</v>
      </c>
      <c r="J325" s="368" t="s">
        <v>4737</v>
      </c>
      <c r="K325" s="368" t="s">
        <v>12908</v>
      </c>
      <c r="L325" s="368" t="s">
        <v>12909</v>
      </c>
      <c r="M325" s="368">
        <v>64</v>
      </c>
      <c r="N325" s="368">
        <v>42</v>
      </c>
      <c r="O325" s="368">
        <v>22</v>
      </c>
    </row>
    <row r="326" spans="1:15" x14ac:dyDescent="0.35">
      <c r="A326" s="368" t="s">
        <v>236</v>
      </c>
      <c r="B326" s="368" t="s">
        <v>824</v>
      </c>
      <c r="C326" s="368" t="s">
        <v>791</v>
      </c>
      <c r="D326" s="368">
        <v>600</v>
      </c>
      <c r="E326" s="368">
        <v>390</v>
      </c>
      <c r="F326" s="368">
        <v>210</v>
      </c>
      <c r="G326" s="368" t="s">
        <v>12906</v>
      </c>
      <c r="H326" s="368" t="s">
        <v>12907</v>
      </c>
      <c r="I326" s="368" t="s">
        <v>4738</v>
      </c>
      <c r="J326" s="368" t="s">
        <v>4737</v>
      </c>
      <c r="K326" s="368" t="s">
        <v>12910</v>
      </c>
      <c r="L326" s="368" t="s">
        <v>12911</v>
      </c>
      <c r="M326" s="368">
        <v>64</v>
      </c>
      <c r="N326" s="368">
        <v>42</v>
      </c>
      <c r="O326" s="368">
        <v>22</v>
      </c>
    </row>
    <row r="327" spans="1:15" x14ac:dyDescent="0.35">
      <c r="A327" s="368" t="s">
        <v>236</v>
      </c>
      <c r="B327" s="368" t="s">
        <v>824</v>
      </c>
      <c r="C327" s="368" t="s">
        <v>791</v>
      </c>
      <c r="D327" s="368">
        <v>600</v>
      </c>
      <c r="E327" s="368">
        <v>390</v>
      </c>
      <c r="F327" s="368">
        <v>210</v>
      </c>
      <c r="G327" s="368" t="s">
        <v>12912</v>
      </c>
      <c r="H327" s="368" t="s">
        <v>12913</v>
      </c>
      <c r="I327" s="368" t="s">
        <v>4736</v>
      </c>
      <c r="J327" s="368" t="s">
        <v>4735</v>
      </c>
      <c r="K327" s="368" t="s">
        <v>12914</v>
      </c>
      <c r="L327" s="368" t="s">
        <v>12915</v>
      </c>
      <c r="M327" s="368">
        <v>75</v>
      </c>
      <c r="N327" s="368">
        <v>49</v>
      </c>
      <c r="O327" s="368">
        <v>26</v>
      </c>
    </row>
    <row r="328" spans="1:15" x14ac:dyDescent="0.35">
      <c r="A328" s="368" t="s">
        <v>236</v>
      </c>
      <c r="B328" s="368" t="s">
        <v>824</v>
      </c>
      <c r="C328" s="368" t="s">
        <v>791</v>
      </c>
      <c r="D328" s="368">
        <v>600</v>
      </c>
      <c r="E328" s="368">
        <v>390</v>
      </c>
      <c r="F328" s="368">
        <v>210</v>
      </c>
      <c r="G328" s="368" t="s">
        <v>12912</v>
      </c>
      <c r="H328" s="368" t="s">
        <v>12913</v>
      </c>
      <c r="I328" s="368" t="s">
        <v>4736</v>
      </c>
      <c r="J328" s="368" t="s">
        <v>4735</v>
      </c>
      <c r="K328" s="368" t="s">
        <v>12916</v>
      </c>
      <c r="L328" s="368" t="s">
        <v>12917</v>
      </c>
      <c r="M328" s="368">
        <v>54</v>
      </c>
      <c r="N328" s="368">
        <v>34</v>
      </c>
      <c r="O328" s="368">
        <v>20</v>
      </c>
    </row>
    <row r="329" spans="1:15" x14ac:dyDescent="0.35">
      <c r="A329" s="368" t="s">
        <v>236</v>
      </c>
      <c r="B329" s="368" t="s">
        <v>824</v>
      </c>
      <c r="C329" s="368" t="s">
        <v>791</v>
      </c>
      <c r="D329" s="368">
        <v>600</v>
      </c>
      <c r="E329" s="368">
        <v>390</v>
      </c>
      <c r="F329" s="368">
        <v>210</v>
      </c>
      <c r="G329" s="368" t="s">
        <v>12942</v>
      </c>
      <c r="H329" s="368" t="s">
        <v>12943</v>
      </c>
      <c r="I329" s="368" t="s">
        <v>4974</v>
      </c>
      <c r="J329" s="368" t="s">
        <v>4973</v>
      </c>
      <c r="K329" s="368" t="s">
        <v>12894</v>
      </c>
      <c r="L329" s="368" t="s">
        <v>12895</v>
      </c>
      <c r="M329" s="368">
        <v>54</v>
      </c>
      <c r="N329" s="368">
        <v>35</v>
      </c>
      <c r="O329" s="368">
        <v>19</v>
      </c>
    </row>
    <row r="330" spans="1:15" x14ac:dyDescent="0.35">
      <c r="A330" s="368" t="s">
        <v>236</v>
      </c>
      <c r="B330" s="368" t="s">
        <v>824</v>
      </c>
      <c r="C330" s="368" t="s">
        <v>791</v>
      </c>
      <c r="D330" s="368">
        <v>600</v>
      </c>
      <c r="E330" s="368">
        <v>390</v>
      </c>
      <c r="F330" s="368">
        <v>210</v>
      </c>
      <c r="G330" s="368" t="s">
        <v>12942</v>
      </c>
      <c r="H330" s="368" t="s">
        <v>12943</v>
      </c>
      <c r="I330" s="368" t="s">
        <v>4974</v>
      </c>
      <c r="J330" s="368" t="s">
        <v>4973</v>
      </c>
      <c r="K330" s="368" t="s">
        <v>12944</v>
      </c>
      <c r="L330" s="368" t="s">
        <v>12945</v>
      </c>
      <c r="M330" s="368">
        <v>75</v>
      </c>
      <c r="N330" s="368">
        <v>49</v>
      </c>
      <c r="O330" s="368">
        <v>26</v>
      </c>
    </row>
    <row r="331" spans="1:15" x14ac:dyDescent="0.35">
      <c r="A331" s="368" t="s">
        <v>236</v>
      </c>
      <c r="B331" s="368" t="s">
        <v>824</v>
      </c>
      <c r="C331" s="368" t="s">
        <v>791</v>
      </c>
      <c r="D331" s="368">
        <v>600</v>
      </c>
      <c r="E331" s="368">
        <v>390</v>
      </c>
      <c r="F331" s="368">
        <v>210</v>
      </c>
      <c r="G331" s="368" t="s">
        <v>12946</v>
      </c>
      <c r="H331" s="368" t="s">
        <v>12947</v>
      </c>
      <c r="I331" s="368" t="s">
        <v>4972</v>
      </c>
      <c r="J331" s="368" t="s">
        <v>4971</v>
      </c>
      <c r="K331" s="368" t="s">
        <v>12900</v>
      </c>
      <c r="L331" s="368" t="s">
        <v>12901</v>
      </c>
      <c r="M331" s="368">
        <v>86</v>
      </c>
      <c r="N331" s="368">
        <v>56</v>
      </c>
      <c r="O331" s="368">
        <v>30</v>
      </c>
    </row>
    <row r="332" spans="1:15" x14ac:dyDescent="0.35">
      <c r="A332" s="368" t="s">
        <v>236</v>
      </c>
      <c r="B332" s="368" t="s">
        <v>824</v>
      </c>
      <c r="C332" s="368" t="s">
        <v>791</v>
      </c>
      <c r="D332" s="368">
        <v>600</v>
      </c>
      <c r="E332" s="368">
        <v>390</v>
      </c>
      <c r="F332" s="368">
        <v>210</v>
      </c>
      <c r="G332" s="368" t="s">
        <v>12946</v>
      </c>
      <c r="H332" s="368" t="s">
        <v>12947</v>
      </c>
      <c r="I332" s="368" t="s">
        <v>4972</v>
      </c>
      <c r="J332" s="368" t="s">
        <v>4971</v>
      </c>
      <c r="K332" s="368" t="s">
        <v>12948</v>
      </c>
      <c r="L332" s="368" t="s">
        <v>12949</v>
      </c>
      <c r="M332" s="368">
        <v>86</v>
      </c>
      <c r="N332" s="368">
        <v>56</v>
      </c>
      <c r="O332" s="368">
        <v>30</v>
      </c>
    </row>
    <row r="333" spans="1:15" x14ac:dyDescent="0.35">
      <c r="A333" s="368" t="s">
        <v>236</v>
      </c>
      <c r="B333" s="368" t="s">
        <v>824</v>
      </c>
      <c r="C333" s="368" t="s">
        <v>791</v>
      </c>
      <c r="D333" s="368">
        <v>600</v>
      </c>
      <c r="E333" s="368">
        <v>390</v>
      </c>
      <c r="F333" s="368">
        <v>210</v>
      </c>
      <c r="G333" s="368" t="s">
        <v>12946</v>
      </c>
      <c r="H333" s="368" t="s">
        <v>12947</v>
      </c>
      <c r="I333" s="368" t="s">
        <v>4972</v>
      </c>
      <c r="J333" s="368" t="s">
        <v>4971</v>
      </c>
      <c r="K333" s="368" t="s">
        <v>12950</v>
      </c>
      <c r="L333" s="368" t="s">
        <v>12951</v>
      </c>
      <c r="M333" s="368">
        <v>42</v>
      </c>
      <c r="N333" s="368">
        <v>27</v>
      </c>
      <c r="O333" s="368">
        <v>15</v>
      </c>
    </row>
    <row r="334" spans="1:15" x14ac:dyDescent="0.35">
      <c r="A334" s="368" t="s">
        <v>237</v>
      </c>
      <c r="B334" s="368" t="s">
        <v>825</v>
      </c>
      <c r="C334" s="368" t="s">
        <v>796</v>
      </c>
      <c r="D334" s="368">
        <v>390</v>
      </c>
      <c r="E334" s="368">
        <v>253</v>
      </c>
      <c r="F334" s="368">
        <v>137</v>
      </c>
      <c r="G334" s="368" t="s">
        <v>12952</v>
      </c>
      <c r="H334" s="368" t="s">
        <v>12953</v>
      </c>
      <c r="I334" s="368" t="s">
        <v>4970</v>
      </c>
      <c r="J334" s="368" t="s">
        <v>4969</v>
      </c>
      <c r="K334" s="368" t="s">
        <v>12954</v>
      </c>
      <c r="L334" s="368" t="s">
        <v>4969</v>
      </c>
      <c r="M334" s="368">
        <v>63</v>
      </c>
      <c r="N334" s="368">
        <v>41</v>
      </c>
      <c r="O334" s="368">
        <v>22</v>
      </c>
    </row>
    <row r="335" spans="1:15" x14ac:dyDescent="0.35">
      <c r="A335" s="368" t="s">
        <v>237</v>
      </c>
      <c r="B335" s="368" t="s">
        <v>825</v>
      </c>
      <c r="C335" s="368" t="s">
        <v>796</v>
      </c>
      <c r="D335" s="368">
        <v>390</v>
      </c>
      <c r="E335" s="368">
        <v>253</v>
      </c>
      <c r="F335" s="368">
        <v>137</v>
      </c>
      <c r="G335" s="368" t="s">
        <v>12955</v>
      </c>
      <c r="H335" s="368" t="s">
        <v>12956</v>
      </c>
      <c r="I335" s="368" t="s">
        <v>4968</v>
      </c>
      <c r="J335" s="368" t="s">
        <v>4967</v>
      </c>
      <c r="K335" s="368" t="s">
        <v>12957</v>
      </c>
      <c r="L335" s="368" t="s">
        <v>4967</v>
      </c>
      <c r="M335" s="368">
        <v>113</v>
      </c>
      <c r="N335" s="368">
        <v>73</v>
      </c>
      <c r="O335" s="368">
        <v>40</v>
      </c>
    </row>
    <row r="336" spans="1:15" x14ac:dyDescent="0.35">
      <c r="A336" s="368" t="s">
        <v>237</v>
      </c>
      <c r="B336" s="368" t="s">
        <v>825</v>
      </c>
      <c r="C336" s="368" t="s">
        <v>796</v>
      </c>
      <c r="D336" s="368">
        <v>390</v>
      </c>
      <c r="E336" s="368">
        <v>253</v>
      </c>
      <c r="F336" s="368">
        <v>137</v>
      </c>
      <c r="G336" s="368" t="s">
        <v>12958</v>
      </c>
      <c r="H336" s="368" t="s">
        <v>12959</v>
      </c>
      <c r="I336" s="368" t="s">
        <v>4966</v>
      </c>
      <c r="J336" s="368" t="s">
        <v>4965</v>
      </c>
      <c r="K336" s="368" t="s">
        <v>12960</v>
      </c>
      <c r="L336" s="368" t="s">
        <v>4965</v>
      </c>
      <c r="M336" s="368">
        <v>113</v>
      </c>
      <c r="N336" s="368">
        <v>73</v>
      </c>
      <c r="O336" s="368">
        <v>40</v>
      </c>
    </row>
    <row r="337" spans="1:15" x14ac:dyDescent="0.35">
      <c r="A337" s="368" t="s">
        <v>237</v>
      </c>
      <c r="B337" s="368" t="s">
        <v>825</v>
      </c>
      <c r="C337" s="368" t="s">
        <v>796</v>
      </c>
      <c r="D337" s="368">
        <v>390</v>
      </c>
      <c r="E337" s="368">
        <v>253</v>
      </c>
      <c r="F337" s="368">
        <v>137</v>
      </c>
      <c r="G337" s="368" t="s">
        <v>12961</v>
      </c>
      <c r="H337" s="368" t="s">
        <v>12962</v>
      </c>
      <c r="I337" s="368" t="s">
        <v>4964</v>
      </c>
      <c r="J337" s="368" t="s">
        <v>4963</v>
      </c>
      <c r="K337" s="368" t="s">
        <v>12963</v>
      </c>
      <c r="L337" s="368" t="s">
        <v>4963</v>
      </c>
      <c r="M337" s="368">
        <v>101</v>
      </c>
      <c r="N337" s="368">
        <v>66</v>
      </c>
      <c r="O337" s="368">
        <v>35</v>
      </c>
    </row>
    <row r="338" spans="1:15" x14ac:dyDescent="0.35">
      <c r="A338" s="368" t="s">
        <v>238</v>
      </c>
      <c r="B338" s="368" t="s">
        <v>826</v>
      </c>
      <c r="C338" s="368" t="s">
        <v>786</v>
      </c>
      <c r="D338" s="368">
        <v>510</v>
      </c>
      <c r="E338" s="368">
        <v>331</v>
      </c>
      <c r="F338" s="368">
        <v>179</v>
      </c>
      <c r="G338" s="368" t="s">
        <v>12964</v>
      </c>
      <c r="H338" s="368" t="s">
        <v>12965</v>
      </c>
      <c r="I338" s="368" t="s">
        <v>4812</v>
      </c>
      <c r="J338" s="368" t="s">
        <v>4811</v>
      </c>
      <c r="K338" s="368" t="s">
        <v>12966</v>
      </c>
      <c r="L338" s="368" t="s">
        <v>12967</v>
      </c>
      <c r="M338" s="368">
        <v>48</v>
      </c>
      <c r="N338" s="368">
        <v>29</v>
      </c>
      <c r="O338" s="368">
        <v>19</v>
      </c>
    </row>
    <row r="339" spans="1:15" x14ac:dyDescent="0.35">
      <c r="A339" s="368" t="s">
        <v>238</v>
      </c>
      <c r="B339" s="368" t="s">
        <v>826</v>
      </c>
      <c r="C339" s="368" t="s">
        <v>786</v>
      </c>
      <c r="D339" s="368">
        <v>510</v>
      </c>
      <c r="E339" s="368">
        <v>331</v>
      </c>
      <c r="F339" s="368">
        <v>179</v>
      </c>
      <c r="G339" s="368" t="s">
        <v>12964</v>
      </c>
      <c r="H339" s="368" t="s">
        <v>12965</v>
      </c>
      <c r="I339" s="368" t="s">
        <v>4812</v>
      </c>
      <c r="J339" s="368" t="s">
        <v>4811</v>
      </c>
      <c r="K339" s="368" t="s">
        <v>12968</v>
      </c>
      <c r="L339" s="368" t="s">
        <v>12969</v>
      </c>
      <c r="M339" s="368">
        <v>85</v>
      </c>
      <c r="N339" s="368">
        <v>52</v>
      </c>
      <c r="O339" s="368">
        <v>33</v>
      </c>
    </row>
    <row r="340" spans="1:15" x14ac:dyDescent="0.35">
      <c r="A340" s="368" t="s">
        <v>238</v>
      </c>
      <c r="B340" s="368" t="s">
        <v>826</v>
      </c>
      <c r="C340" s="368" t="s">
        <v>786</v>
      </c>
      <c r="D340" s="368">
        <v>510</v>
      </c>
      <c r="E340" s="368">
        <v>331</v>
      </c>
      <c r="F340" s="368">
        <v>179</v>
      </c>
      <c r="G340" s="368" t="s">
        <v>12970</v>
      </c>
      <c r="H340" s="368" t="s">
        <v>12971</v>
      </c>
      <c r="I340" s="368" t="s">
        <v>4962</v>
      </c>
      <c r="J340" s="368" t="s">
        <v>4961</v>
      </c>
      <c r="K340" s="368" t="s">
        <v>12972</v>
      </c>
      <c r="L340" s="368" t="s">
        <v>12973</v>
      </c>
      <c r="M340" s="368">
        <v>36</v>
      </c>
      <c r="N340" s="368">
        <v>22</v>
      </c>
      <c r="O340" s="368">
        <v>14</v>
      </c>
    </row>
    <row r="341" spans="1:15" x14ac:dyDescent="0.35">
      <c r="A341" s="368" t="s">
        <v>238</v>
      </c>
      <c r="B341" s="368" t="s">
        <v>826</v>
      </c>
      <c r="C341" s="368" t="s">
        <v>786</v>
      </c>
      <c r="D341" s="368">
        <v>510</v>
      </c>
      <c r="E341" s="368">
        <v>331</v>
      </c>
      <c r="F341" s="368">
        <v>179</v>
      </c>
      <c r="G341" s="368" t="s">
        <v>12970</v>
      </c>
      <c r="H341" s="368" t="s">
        <v>12971</v>
      </c>
      <c r="I341" s="368" t="s">
        <v>4962</v>
      </c>
      <c r="J341" s="368" t="s">
        <v>4961</v>
      </c>
      <c r="K341" s="368" t="s">
        <v>12974</v>
      </c>
      <c r="L341" s="368" t="s">
        <v>12975</v>
      </c>
      <c r="M341" s="368">
        <v>85</v>
      </c>
      <c r="N341" s="368">
        <v>52</v>
      </c>
      <c r="O341" s="368">
        <v>33</v>
      </c>
    </row>
    <row r="342" spans="1:15" x14ac:dyDescent="0.35">
      <c r="A342" s="368" t="s">
        <v>238</v>
      </c>
      <c r="B342" s="368" t="s">
        <v>826</v>
      </c>
      <c r="C342" s="368" t="s">
        <v>786</v>
      </c>
      <c r="D342" s="368">
        <v>510</v>
      </c>
      <c r="E342" s="368">
        <v>331</v>
      </c>
      <c r="F342" s="368">
        <v>179</v>
      </c>
      <c r="G342" s="368" t="s">
        <v>12976</v>
      </c>
      <c r="H342" s="368" t="s">
        <v>12977</v>
      </c>
      <c r="I342" s="368" t="s">
        <v>4960</v>
      </c>
      <c r="J342" s="368" t="s">
        <v>4959</v>
      </c>
      <c r="K342" s="368" t="s">
        <v>12978</v>
      </c>
      <c r="L342" s="368" t="s">
        <v>4959</v>
      </c>
      <c r="M342" s="368">
        <v>109</v>
      </c>
      <c r="N342" s="368">
        <v>67</v>
      </c>
      <c r="O342" s="368">
        <v>42</v>
      </c>
    </row>
    <row r="343" spans="1:15" x14ac:dyDescent="0.35">
      <c r="A343" s="368" t="s">
        <v>238</v>
      </c>
      <c r="B343" s="368" t="s">
        <v>826</v>
      </c>
      <c r="C343" s="368" t="s">
        <v>786</v>
      </c>
      <c r="D343" s="368">
        <v>510</v>
      </c>
      <c r="E343" s="368">
        <v>331</v>
      </c>
      <c r="F343" s="368">
        <v>179</v>
      </c>
      <c r="G343" s="368" t="s">
        <v>12979</v>
      </c>
      <c r="H343" s="368" t="s">
        <v>12980</v>
      </c>
      <c r="I343" s="368" t="s">
        <v>4958</v>
      </c>
      <c r="J343" s="368" t="s">
        <v>4957</v>
      </c>
      <c r="K343" s="368" t="s">
        <v>12981</v>
      </c>
      <c r="L343" s="368" t="s">
        <v>12982</v>
      </c>
      <c r="M343" s="368">
        <v>36</v>
      </c>
      <c r="N343" s="368">
        <v>22</v>
      </c>
      <c r="O343" s="368">
        <v>14</v>
      </c>
    </row>
    <row r="344" spans="1:15" x14ac:dyDescent="0.35">
      <c r="A344" s="368" t="s">
        <v>238</v>
      </c>
      <c r="B344" s="368" t="s">
        <v>826</v>
      </c>
      <c r="C344" s="368" t="s">
        <v>786</v>
      </c>
      <c r="D344" s="368">
        <v>510</v>
      </c>
      <c r="E344" s="368">
        <v>331</v>
      </c>
      <c r="F344" s="368">
        <v>179</v>
      </c>
      <c r="G344" s="368" t="s">
        <v>12979</v>
      </c>
      <c r="H344" s="368" t="s">
        <v>12980</v>
      </c>
      <c r="I344" s="368" t="s">
        <v>4958</v>
      </c>
      <c r="J344" s="368" t="s">
        <v>4957</v>
      </c>
      <c r="K344" s="368" t="s">
        <v>12983</v>
      </c>
      <c r="L344" s="368" t="s">
        <v>12980</v>
      </c>
      <c r="M344" s="368">
        <v>61</v>
      </c>
      <c r="N344" s="368">
        <v>37</v>
      </c>
      <c r="O344" s="368">
        <v>24</v>
      </c>
    </row>
    <row r="345" spans="1:15" x14ac:dyDescent="0.35">
      <c r="A345" s="368" t="s">
        <v>238</v>
      </c>
      <c r="B345" s="368" t="s">
        <v>826</v>
      </c>
      <c r="C345" s="368" t="s">
        <v>786</v>
      </c>
      <c r="D345" s="368">
        <v>510</v>
      </c>
      <c r="E345" s="368">
        <v>331</v>
      </c>
      <c r="F345" s="368">
        <v>179</v>
      </c>
      <c r="G345" s="368" t="s">
        <v>12979</v>
      </c>
      <c r="H345" s="368" t="s">
        <v>12980</v>
      </c>
      <c r="I345" s="368" t="s">
        <v>4958</v>
      </c>
      <c r="J345" s="368" t="s">
        <v>4957</v>
      </c>
      <c r="K345" s="368" t="s">
        <v>12984</v>
      </c>
      <c r="L345" s="368" t="s">
        <v>12985</v>
      </c>
      <c r="M345" s="368">
        <v>50</v>
      </c>
      <c r="N345" s="368">
        <v>50</v>
      </c>
      <c r="O345" s="368">
        <v>0</v>
      </c>
    </row>
    <row r="346" spans="1:15" x14ac:dyDescent="0.35">
      <c r="A346" s="368" t="s">
        <v>239</v>
      </c>
      <c r="B346" s="368" t="s">
        <v>827</v>
      </c>
      <c r="C346" s="368" t="s">
        <v>791</v>
      </c>
      <c r="D346" s="368">
        <v>480</v>
      </c>
      <c r="E346" s="368">
        <v>312</v>
      </c>
      <c r="F346" s="368">
        <v>168</v>
      </c>
      <c r="G346" s="368" t="s">
        <v>12986</v>
      </c>
      <c r="H346" s="368" t="s">
        <v>12987</v>
      </c>
      <c r="I346" s="368" t="s">
        <v>4956</v>
      </c>
      <c r="J346" s="368" t="s">
        <v>4955</v>
      </c>
      <c r="K346" s="368" t="s">
        <v>12988</v>
      </c>
      <c r="L346" s="368" t="s">
        <v>12989</v>
      </c>
      <c r="M346" s="368">
        <v>33</v>
      </c>
      <c r="N346" s="368">
        <v>21</v>
      </c>
      <c r="O346" s="368">
        <v>12</v>
      </c>
    </row>
    <row r="347" spans="1:15" x14ac:dyDescent="0.35">
      <c r="A347" s="368" t="s">
        <v>239</v>
      </c>
      <c r="B347" s="368" t="s">
        <v>827</v>
      </c>
      <c r="C347" s="368" t="s">
        <v>791</v>
      </c>
      <c r="D347" s="368">
        <v>480</v>
      </c>
      <c r="E347" s="368">
        <v>312</v>
      </c>
      <c r="F347" s="368">
        <v>168</v>
      </c>
      <c r="G347" s="368" t="s">
        <v>12986</v>
      </c>
      <c r="H347" s="368" t="s">
        <v>12987</v>
      </c>
      <c r="I347" s="368" t="s">
        <v>4956</v>
      </c>
      <c r="J347" s="368" t="s">
        <v>4955</v>
      </c>
      <c r="K347" s="368" t="s">
        <v>12990</v>
      </c>
      <c r="L347" s="368" t="s">
        <v>12991</v>
      </c>
      <c r="M347" s="368">
        <v>43</v>
      </c>
      <c r="N347" s="368">
        <v>29</v>
      </c>
      <c r="O347" s="368">
        <v>14</v>
      </c>
    </row>
    <row r="348" spans="1:15" x14ac:dyDescent="0.35">
      <c r="A348" s="368" t="s">
        <v>239</v>
      </c>
      <c r="B348" s="368" t="s">
        <v>827</v>
      </c>
      <c r="C348" s="368" t="s">
        <v>791</v>
      </c>
      <c r="D348" s="368">
        <v>480</v>
      </c>
      <c r="E348" s="368">
        <v>312</v>
      </c>
      <c r="F348" s="368">
        <v>168</v>
      </c>
      <c r="G348" s="368" t="s">
        <v>12986</v>
      </c>
      <c r="H348" s="368" t="s">
        <v>12987</v>
      </c>
      <c r="I348" s="368" t="s">
        <v>4956</v>
      </c>
      <c r="J348" s="368" t="s">
        <v>4955</v>
      </c>
      <c r="K348" s="368" t="s">
        <v>12992</v>
      </c>
      <c r="L348" s="368" t="s">
        <v>12993</v>
      </c>
      <c r="M348" s="368">
        <v>33</v>
      </c>
      <c r="N348" s="368">
        <v>21</v>
      </c>
      <c r="O348" s="368">
        <v>12</v>
      </c>
    </row>
    <row r="349" spans="1:15" x14ac:dyDescent="0.35">
      <c r="A349" s="368" t="s">
        <v>239</v>
      </c>
      <c r="B349" s="368" t="s">
        <v>827</v>
      </c>
      <c r="C349" s="368" t="s">
        <v>791</v>
      </c>
      <c r="D349" s="368">
        <v>480</v>
      </c>
      <c r="E349" s="368">
        <v>312</v>
      </c>
      <c r="F349" s="368">
        <v>168</v>
      </c>
      <c r="G349" s="368" t="s">
        <v>12994</v>
      </c>
      <c r="H349" s="368" t="s">
        <v>12995</v>
      </c>
      <c r="I349" s="368" t="s">
        <v>4954</v>
      </c>
      <c r="J349" s="368" t="s">
        <v>4953</v>
      </c>
      <c r="K349" s="368" t="s">
        <v>12996</v>
      </c>
      <c r="L349" s="368" t="s">
        <v>12997</v>
      </c>
      <c r="M349" s="368">
        <v>54</v>
      </c>
      <c r="N349" s="368">
        <v>35</v>
      </c>
      <c r="O349" s="368">
        <v>19</v>
      </c>
    </row>
    <row r="350" spans="1:15" x14ac:dyDescent="0.35">
      <c r="A350" s="368" t="s">
        <v>239</v>
      </c>
      <c r="B350" s="368" t="s">
        <v>827</v>
      </c>
      <c r="C350" s="368" t="s">
        <v>791</v>
      </c>
      <c r="D350" s="368">
        <v>480</v>
      </c>
      <c r="E350" s="368">
        <v>312</v>
      </c>
      <c r="F350" s="368">
        <v>168</v>
      </c>
      <c r="G350" s="368" t="s">
        <v>12994</v>
      </c>
      <c r="H350" s="368" t="s">
        <v>12995</v>
      </c>
      <c r="I350" s="368" t="s">
        <v>4954</v>
      </c>
      <c r="J350" s="368" t="s">
        <v>4953</v>
      </c>
      <c r="K350" s="368" t="s">
        <v>12998</v>
      </c>
      <c r="L350" s="368" t="s">
        <v>12999</v>
      </c>
      <c r="M350" s="368">
        <v>33</v>
      </c>
      <c r="N350" s="368">
        <v>21</v>
      </c>
      <c r="O350" s="368">
        <v>12</v>
      </c>
    </row>
    <row r="351" spans="1:15" x14ac:dyDescent="0.35">
      <c r="A351" s="368" t="s">
        <v>239</v>
      </c>
      <c r="B351" s="368" t="s">
        <v>827</v>
      </c>
      <c r="C351" s="368" t="s">
        <v>791</v>
      </c>
      <c r="D351" s="368">
        <v>480</v>
      </c>
      <c r="E351" s="368">
        <v>312</v>
      </c>
      <c r="F351" s="368">
        <v>168</v>
      </c>
      <c r="G351" s="368" t="s">
        <v>12994</v>
      </c>
      <c r="H351" s="368" t="s">
        <v>12995</v>
      </c>
      <c r="I351" s="368" t="s">
        <v>4954</v>
      </c>
      <c r="J351" s="368" t="s">
        <v>4953</v>
      </c>
      <c r="K351" s="368" t="s">
        <v>13000</v>
      </c>
      <c r="L351" s="368" t="s">
        <v>13001</v>
      </c>
      <c r="M351" s="368">
        <v>33</v>
      </c>
      <c r="N351" s="368">
        <v>21</v>
      </c>
      <c r="O351" s="368">
        <v>12</v>
      </c>
    </row>
    <row r="352" spans="1:15" x14ac:dyDescent="0.35">
      <c r="A352" s="368" t="s">
        <v>239</v>
      </c>
      <c r="B352" s="368" t="s">
        <v>827</v>
      </c>
      <c r="C352" s="368" t="s">
        <v>791</v>
      </c>
      <c r="D352" s="368">
        <v>480</v>
      </c>
      <c r="E352" s="368">
        <v>312</v>
      </c>
      <c r="F352" s="368">
        <v>168</v>
      </c>
      <c r="G352" s="368" t="s">
        <v>12994</v>
      </c>
      <c r="H352" s="368" t="s">
        <v>12995</v>
      </c>
      <c r="I352" s="368" t="s">
        <v>4954</v>
      </c>
      <c r="J352" s="368" t="s">
        <v>4953</v>
      </c>
      <c r="K352" s="368" t="s">
        <v>13002</v>
      </c>
      <c r="L352" s="368" t="s">
        <v>13003</v>
      </c>
      <c r="M352" s="368">
        <v>44</v>
      </c>
      <c r="N352" s="368">
        <v>29</v>
      </c>
      <c r="O352" s="368">
        <v>15</v>
      </c>
    </row>
    <row r="353" spans="1:15" x14ac:dyDescent="0.35">
      <c r="A353" s="368" t="s">
        <v>239</v>
      </c>
      <c r="B353" s="368" t="s">
        <v>827</v>
      </c>
      <c r="C353" s="368" t="s">
        <v>791</v>
      </c>
      <c r="D353" s="368">
        <v>480</v>
      </c>
      <c r="E353" s="368">
        <v>312</v>
      </c>
      <c r="F353" s="368">
        <v>168</v>
      </c>
      <c r="G353" s="368" t="s">
        <v>13004</v>
      </c>
      <c r="H353" s="368" t="s">
        <v>13005</v>
      </c>
      <c r="I353" s="368" t="s">
        <v>4952</v>
      </c>
      <c r="J353" s="368" t="s">
        <v>4951</v>
      </c>
      <c r="K353" s="368" t="s">
        <v>13006</v>
      </c>
      <c r="L353" s="368" t="s">
        <v>13007</v>
      </c>
      <c r="M353" s="368">
        <v>33</v>
      </c>
      <c r="N353" s="368">
        <v>21</v>
      </c>
      <c r="O353" s="368">
        <v>12</v>
      </c>
    </row>
    <row r="354" spans="1:15" x14ac:dyDescent="0.35">
      <c r="A354" s="368" t="s">
        <v>239</v>
      </c>
      <c r="B354" s="368" t="s">
        <v>827</v>
      </c>
      <c r="C354" s="368" t="s">
        <v>791</v>
      </c>
      <c r="D354" s="368">
        <v>480</v>
      </c>
      <c r="E354" s="368">
        <v>312</v>
      </c>
      <c r="F354" s="368">
        <v>168</v>
      </c>
      <c r="G354" s="368" t="s">
        <v>13004</v>
      </c>
      <c r="H354" s="368" t="s">
        <v>13005</v>
      </c>
      <c r="I354" s="368" t="s">
        <v>4952</v>
      </c>
      <c r="J354" s="368" t="s">
        <v>4951</v>
      </c>
      <c r="K354" s="368" t="s">
        <v>13008</v>
      </c>
      <c r="L354" s="368" t="s">
        <v>13009</v>
      </c>
      <c r="M354" s="368">
        <v>33</v>
      </c>
      <c r="N354" s="368">
        <v>21</v>
      </c>
      <c r="O354" s="368">
        <v>12</v>
      </c>
    </row>
    <row r="355" spans="1:15" x14ac:dyDescent="0.35">
      <c r="A355" s="368" t="s">
        <v>239</v>
      </c>
      <c r="B355" s="368" t="s">
        <v>827</v>
      </c>
      <c r="C355" s="368" t="s">
        <v>791</v>
      </c>
      <c r="D355" s="368">
        <v>480</v>
      </c>
      <c r="E355" s="368">
        <v>312</v>
      </c>
      <c r="F355" s="368">
        <v>168</v>
      </c>
      <c r="G355" s="368" t="s">
        <v>13004</v>
      </c>
      <c r="H355" s="368" t="s">
        <v>13005</v>
      </c>
      <c r="I355" s="368" t="s">
        <v>4952</v>
      </c>
      <c r="J355" s="368" t="s">
        <v>4951</v>
      </c>
      <c r="K355" s="368" t="s">
        <v>13010</v>
      </c>
      <c r="L355" s="368" t="s">
        <v>13011</v>
      </c>
      <c r="M355" s="368">
        <v>43</v>
      </c>
      <c r="N355" s="368">
        <v>29</v>
      </c>
      <c r="O355" s="368">
        <v>14</v>
      </c>
    </row>
    <row r="356" spans="1:15" x14ac:dyDescent="0.35">
      <c r="A356" s="368" t="s">
        <v>239</v>
      </c>
      <c r="B356" s="368" t="s">
        <v>827</v>
      </c>
      <c r="C356" s="368" t="s">
        <v>791</v>
      </c>
      <c r="D356" s="368">
        <v>480</v>
      </c>
      <c r="E356" s="368">
        <v>312</v>
      </c>
      <c r="F356" s="368">
        <v>168</v>
      </c>
      <c r="G356" s="368" t="s">
        <v>13012</v>
      </c>
      <c r="H356" s="368" t="s">
        <v>13013</v>
      </c>
      <c r="I356" s="368" t="s">
        <v>4950</v>
      </c>
      <c r="J356" s="368" t="s">
        <v>4949</v>
      </c>
      <c r="K356" s="368" t="s">
        <v>13014</v>
      </c>
      <c r="L356" s="368" t="s">
        <v>4949</v>
      </c>
      <c r="M356" s="368">
        <v>98</v>
      </c>
      <c r="N356" s="368">
        <v>64</v>
      </c>
      <c r="O356" s="368">
        <v>34</v>
      </c>
    </row>
    <row r="357" spans="1:15" x14ac:dyDescent="0.35">
      <c r="A357" s="368" t="s">
        <v>240</v>
      </c>
      <c r="B357" s="368" t="s">
        <v>828</v>
      </c>
      <c r="C357" s="368" t="s">
        <v>786</v>
      </c>
      <c r="D357" s="368">
        <v>600</v>
      </c>
      <c r="E357" s="368">
        <v>390</v>
      </c>
      <c r="F357" s="368">
        <v>210</v>
      </c>
      <c r="G357" s="368" t="s">
        <v>13015</v>
      </c>
      <c r="H357" s="368" t="s">
        <v>13016</v>
      </c>
      <c r="I357" s="368" t="s">
        <v>4948</v>
      </c>
      <c r="J357" s="368" t="s">
        <v>4947</v>
      </c>
      <c r="K357" s="368" t="s">
        <v>13017</v>
      </c>
      <c r="L357" s="368" t="s">
        <v>13018</v>
      </c>
      <c r="M357" s="368">
        <v>54</v>
      </c>
      <c r="N357" s="368">
        <v>35</v>
      </c>
      <c r="O357" s="368">
        <v>19</v>
      </c>
    </row>
    <row r="358" spans="1:15" x14ac:dyDescent="0.35">
      <c r="A358" s="368" t="s">
        <v>240</v>
      </c>
      <c r="B358" s="368" t="s">
        <v>828</v>
      </c>
      <c r="C358" s="368" t="s">
        <v>786</v>
      </c>
      <c r="D358" s="368">
        <v>600</v>
      </c>
      <c r="E358" s="368">
        <v>390</v>
      </c>
      <c r="F358" s="368">
        <v>210</v>
      </c>
      <c r="G358" s="368" t="s">
        <v>13015</v>
      </c>
      <c r="H358" s="368" t="s">
        <v>13016</v>
      </c>
      <c r="I358" s="368" t="s">
        <v>4948</v>
      </c>
      <c r="J358" s="368" t="s">
        <v>4947</v>
      </c>
      <c r="K358" s="368" t="s">
        <v>13019</v>
      </c>
      <c r="L358" s="368" t="s">
        <v>13020</v>
      </c>
      <c r="M358" s="368">
        <v>32</v>
      </c>
      <c r="N358" s="368">
        <v>21</v>
      </c>
      <c r="O358" s="368">
        <v>11</v>
      </c>
    </row>
    <row r="359" spans="1:15" x14ac:dyDescent="0.35">
      <c r="A359" s="368" t="s">
        <v>240</v>
      </c>
      <c r="B359" s="368" t="s">
        <v>828</v>
      </c>
      <c r="C359" s="368" t="s">
        <v>786</v>
      </c>
      <c r="D359" s="368">
        <v>600</v>
      </c>
      <c r="E359" s="368">
        <v>390</v>
      </c>
      <c r="F359" s="368">
        <v>210</v>
      </c>
      <c r="G359" s="368" t="s">
        <v>13015</v>
      </c>
      <c r="H359" s="368" t="s">
        <v>13016</v>
      </c>
      <c r="I359" s="368" t="s">
        <v>4948</v>
      </c>
      <c r="J359" s="368" t="s">
        <v>4947</v>
      </c>
      <c r="K359" s="368" t="s">
        <v>13021</v>
      </c>
      <c r="L359" s="368" t="s">
        <v>13022</v>
      </c>
      <c r="M359" s="368">
        <v>32</v>
      </c>
      <c r="N359" s="368">
        <v>21</v>
      </c>
      <c r="O359" s="368">
        <v>11</v>
      </c>
    </row>
    <row r="360" spans="1:15" x14ac:dyDescent="0.35">
      <c r="A360" s="368" t="s">
        <v>240</v>
      </c>
      <c r="B360" s="368" t="s">
        <v>828</v>
      </c>
      <c r="C360" s="368" t="s">
        <v>786</v>
      </c>
      <c r="D360" s="368">
        <v>600</v>
      </c>
      <c r="E360" s="368">
        <v>390</v>
      </c>
      <c r="F360" s="368">
        <v>210</v>
      </c>
      <c r="G360" s="368" t="s">
        <v>13023</v>
      </c>
      <c r="H360" s="368" t="s">
        <v>13024</v>
      </c>
      <c r="I360" s="368" t="s">
        <v>4946</v>
      </c>
      <c r="J360" s="368" t="s">
        <v>4945</v>
      </c>
      <c r="K360" s="368" t="s">
        <v>13025</v>
      </c>
      <c r="L360" s="368" t="s">
        <v>13026</v>
      </c>
      <c r="M360" s="368">
        <v>97</v>
      </c>
      <c r="N360" s="368">
        <v>63</v>
      </c>
      <c r="O360" s="368">
        <v>34</v>
      </c>
    </row>
    <row r="361" spans="1:15" x14ac:dyDescent="0.35">
      <c r="A361" s="368" t="s">
        <v>240</v>
      </c>
      <c r="B361" s="368" t="s">
        <v>828</v>
      </c>
      <c r="C361" s="368" t="s">
        <v>786</v>
      </c>
      <c r="D361" s="368">
        <v>600</v>
      </c>
      <c r="E361" s="368">
        <v>390</v>
      </c>
      <c r="F361" s="368">
        <v>210</v>
      </c>
      <c r="G361" s="368" t="s">
        <v>13023</v>
      </c>
      <c r="H361" s="368" t="s">
        <v>13024</v>
      </c>
      <c r="I361" s="368" t="s">
        <v>4946</v>
      </c>
      <c r="J361" s="368" t="s">
        <v>4945</v>
      </c>
      <c r="K361" s="368" t="s">
        <v>13027</v>
      </c>
      <c r="L361" s="368" t="s">
        <v>13028</v>
      </c>
      <c r="M361" s="368">
        <v>64</v>
      </c>
      <c r="N361" s="368">
        <v>42</v>
      </c>
      <c r="O361" s="368">
        <v>22</v>
      </c>
    </row>
    <row r="362" spans="1:15" x14ac:dyDescent="0.35">
      <c r="A362" s="368" t="s">
        <v>240</v>
      </c>
      <c r="B362" s="368" t="s">
        <v>828</v>
      </c>
      <c r="C362" s="368" t="s">
        <v>786</v>
      </c>
      <c r="D362" s="368">
        <v>600</v>
      </c>
      <c r="E362" s="368">
        <v>390</v>
      </c>
      <c r="F362" s="368">
        <v>210</v>
      </c>
      <c r="G362" s="368" t="s">
        <v>13023</v>
      </c>
      <c r="H362" s="368" t="s">
        <v>13024</v>
      </c>
      <c r="I362" s="368" t="s">
        <v>4946</v>
      </c>
      <c r="J362" s="368" t="s">
        <v>4945</v>
      </c>
      <c r="K362" s="368" t="s">
        <v>13029</v>
      </c>
      <c r="L362" s="368" t="s">
        <v>13030</v>
      </c>
      <c r="M362" s="368">
        <v>32</v>
      </c>
      <c r="N362" s="368">
        <v>21</v>
      </c>
      <c r="O362" s="368">
        <v>11</v>
      </c>
    </row>
    <row r="363" spans="1:15" x14ac:dyDescent="0.35">
      <c r="A363" s="368" t="s">
        <v>240</v>
      </c>
      <c r="B363" s="368" t="s">
        <v>828</v>
      </c>
      <c r="C363" s="368" t="s">
        <v>786</v>
      </c>
      <c r="D363" s="368">
        <v>600</v>
      </c>
      <c r="E363" s="368">
        <v>390</v>
      </c>
      <c r="F363" s="368">
        <v>210</v>
      </c>
      <c r="G363" s="368" t="s">
        <v>13031</v>
      </c>
      <c r="H363" s="368" t="s">
        <v>13032</v>
      </c>
      <c r="I363" s="368" t="s">
        <v>4944</v>
      </c>
      <c r="J363" s="368" t="s">
        <v>4943</v>
      </c>
      <c r="K363" s="368" t="s">
        <v>13033</v>
      </c>
      <c r="L363" s="368" t="s">
        <v>13034</v>
      </c>
      <c r="M363" s="368">
        <v>54</v>
      </c>
      <c r="N363" s="368">
        <v>35</v>
      </c>
      <c r="O363" s="368">
        <v>19</v>
      </c>
    </row>
    <row r="364" spans="1:15" x14ac:dyDescent="0.35">
      <c r="A364" s="368" t="s">
        <v>240</v>
      </c>
      <c r="B364" s="368" t="s">
        <v>828</v>
      </c>
      <c r="C364" s="368" t="s">
        <v>786</v>
      </c>
      <c r="D364" s="368">
        <v>600</v>
      </c>
      <c r="E364" s="368">
        <v>390</v>
      </c>
      <c r="F364" s="368">
        <v>210</v>
      </c>
      <c r="G364" s="368" t="s">
        <v>13031</v>
      </c>
      <c r="H364" s="368" t="s">
        <v>13032</v>
      </c>
      <c r="I364" s="368" t="s">
        <v>4944</v>
      </c>
      <c r="J364" s="368" t="s">
        <v>4943</v>
      </c>
      <c r="K364" s="368" t="s">
        <v>13035</v>
      </c>
      <c r="L364" s="368" t="s">
        <v>13036</v>
      </c>
      <c r="M364" s="368">
        <v>96</v>
      </c>
      <c r="N364" s="368">
        <v>62</v>
      </c>
      <c r="O364" s="368">
        <v>34</v>
      </c>
    </row>
    <row r="365" spans="1:15" x14ac:dyDescent="0.35">
      <c r="A365" s="368" t="s">
        <v>240</v>
      </c>
      <c r="B365" s="368" t="s">
        <v>828</v>
      </c>
      <c r="C365" s="368" t="s">
        <v>786</v>
      </c>
      <c r="D365" s="368">
        <v>600</v>
      </c>
      <c r="E365" s="368">
        <v>390</v>
      </c>
      <c r="F365" s="368">
        <v>210</v>
      </c>
      <c r="G365" s="368" t="s">
        <v>13031</v>
      </c>
      <c r="H365" s="368" t="s">
        <v>13032</v>
      </c>
      <c r="I365" s="368" t="s">
        <v>4944</v>
      </c>
      <c r="J365" s="368" t="s">
        <v>4943</v>
      </c>
      <c r="K365" s="368" t="s">
        <v>13037</v>
      </c>
      <c r="L365" s="368" t="s">
        <v>13038</v>
      </c>
      <c r="M365" s="368">
        <v>54</v>
      </c>
      <c r="N365" s="368">
        <v>35</v>
      </c>
      <c r="O365" s="368">
        <v>19</v>
      </c>
    </row>
    <row r="366" spans="1:15" x14ac:dyDescent="0.35">
      <c r="A366" s="368" t="s">
        <v>240</v>
      </c>
      <c r="B366" s="368" t="s">
        <v>828</v>
      </c>
      <c r="C366" s="368" t="s">
        <v>786</v>
      </c>
      <c r="D366" s="368">
        <v>600</v>
      </c>
      <c r="E366" s="368">
        <v>390</v>
      </c>
      <c r="F366" s="368">
        <v>210</v>
      </c>
      <c r="G366" s="368" t="s">
        <v>13039</v>
      </c>
      <c r="H366" s="368" t="s">
        <v>13040</v>
      </c>
      <c r="I366" s="368" t="s">
        <v>4942</v>
      </c>
      <c r="J366" s="368" t="s">
        <v>4941</v>
      </c>
      <c r="K366" s="368" t="s">
        <v>13041</v>
      </c>
      <c r="L366" s="368" t="s">
        <v>4941</v>
      </c>
      <c r="M366" s="368">
        <v>85</v>
      </c>
      <c r="N366" s="368">
        <v>55</v>
      </c>
      <c r="O366" s="368">
        <v>30</v>
      </c>
    </row>
    <row r="367" spans="1:15" x14ac:dyDescent="0.35">
      <c r="A367" s="368" t="s">
        <v>241</v>
      </c>
      <c r="B367" s="368" t="s">
        <v>829</v>
      </c>
      <c r="C367" s="368" t="s">
        <v>786</v>
      </c>
      <c r="D367" s="368">
        <v>520</v>
      </c>
      <c r="E367" s="368">
        <v>338</v>
      </c>
      <c r="F367" s="368">
        <v>182</v>
      </c>
      <c r="G367" s="368" t="s">
        <v>13042</v>
      </c>
      <c r="H367" s="368" t="s">
        <v>13043</v>
      </c>
      <c r="I367" s="368" t="s">
        <v>4826</v>
      </c>
      <c r="J367" s="368" t="s">
        <v>4825</v>
      </c>
      <c r="K367" s="368" t="s">
        <v>13044</v>
      </c>
      <c r="L367" s="368" t="s">
        <v>13045</v>
      </c>
      <c r="M367" s="368">
        <v>71</v>
      </c>
      <c r="N367" s="368">
        <v>45</v>
      </c>
      <c r="O367" s="368">
        <v>26</v>
      </c>
    </row>
    <row r="368" spans="1:15" x14ac:dyDescent="0.35">
      <c r="A368" s="368" t="s">
        <v>241</v>
      </c>
      <c r="B368" s="368" t="s">
        <v>829</v>
      </c>
      <c r="C368" s="368" t="s">
        <v>786</v>
      </c>
      <c r="D368" s="368">
        <v>520</v>
      </c>
      <c r="E368" s="368">
        <v>338</v>
      </c>
      <c r="F368" s="368">
        <v>182</v>
      </c>
      <c r="G368" s="368" t="s">
        <v>13042</v>
      </c>
      <c r="H368" s="368" t="s">
        <v>13043</v>
      </c>
      <c r="I368" s="368" t="s">
        <v>4826</v>
      </c>
      <c r="J368" s="368" t="s">
        <v>4825</v>
      </c>
      <c r="K368" s="368" t="s">
        <v>13046</v>
      </c>
      <c r="L368" s="368" t="s">
        <v>13047</v>
      </c>
      <c r="M368" s="368">
        <v>83</v>
      </c>
      <c r="N368" s="368">
        <v>54</v>
      </c>
      <c r="O368" s="368">
        <v>29</v>
      </c>
    </row>
    <row r="369" spans="1:15" x14ac:dyDescent="0.35">
      <c r="A369" s="368" t="s">
        <v>241</v>
      </c>
      <c r="B369" s="368" t="s">
        <v>829</v>
      </c>
      <c r="C369" s="368" t="s">
        <v>786</v>
      </c>
      <c r="D369" s="368">
        <v>520</v>
      </c>
      <c r="E369" s="368">
        <v>338</v>
      </c>
      <c r="F369" s="368">
        <v>182</v>
      </c>
      <c r="G369" s="368" t="s">
        <v>13048</v>
      </c>
      <c r="H369" s="368" t="s">
        <v>13049</v>
      </c>
      <c r="I369" s="368" t="s">
        <v>4808</v>
      </c>
      <c r="J369" s="368" t="s">
        <v>4807</v>
      </c>
      <c r="K369" s="368" t="s">
        <v>13050</v>
      </c>
      <c r="L369" s="368" t="s">
        <v>13051</v>
      </c>
      <c r="M369" s="368">
        <v>35</v>
      </c>
      <c r="N369" s="368">
        <v>23</v>
      </c>
      <c r="O369" s="368">
        <v>12</v>
      </c>
    </row>
    <row r="370" spans="1:15" x14ac:dyDescent="0.35">
      <c r="A370" s="368" t="s">
        <v>241</v>
      </c>
      <c r="B370" s="368" t="s">
        <v>829</v>
      </c>
      <c r="C370" s="368" t="s">
        <v>786</v>
      </c>
      <c r="D370" s="368">
        <v>520</v>
      </c>
      <c r="E370" s="368">
        <v>338</v>
      </c>
      <c r="F370" s="368">
        <v>182</v>
      </c>
      <c r="G370" s="368" t="s">
        <v>13048</v>
      </c>
      <c r="H370" s="368" t="s">
        <v>13049</v>
      </c>
      <c r="I370" s="368" t="s">
        <v>4808</v>
      </c>
      <c r="J370" s="368" t="s">
        <v>4807</v>
      </c>
      <c r="K370" s="368" t="s">
        <v>13052</v>
      </c>
      <c r="L370" s="368" t="s">
        <v>13053</v>
      </c>
      <c r="M370" s="368">
        <v>35</v>
      </c>
      <c r="N370" s="368">
        <v>23</v>
      </c>
      <c r="O370" s="368">
        <v>12</v>
      </c>
    </row>
    <row r="371" spans="1:15" x14ac:dyDescent="0.35">
      <c r="A371" s="368" t="s">
        <v>241</v>
      </c>
      <c r="B371" s="368" t="s">
        <v>829</v>
      </c>
      <c r="C371" s="368" t="s">
        <v>786</v>
      </c>
      <c r="D371" s="368">
        <v>520</v>
      </c>
      <c r="E371" s="368">
        <v>338</v>
      </c>
      <c r="F371" s="368">
        <v>182</v>
      </c>
      <c r="G371" s="368" t="s">
        <v>13048</v>
      </c>
      <c r="H371" s="368" t="s">
        <v>13049</v>
      </c>
      <c r="I371" s="368" t="s">
        <v>4808</v>
      </c>
      <c r="J371" s="368" t="s">
        <v>4807</v>
      </c>
      <c r="K371" s="368" t="s">
        <v>13054</v>
      </c>
      <c r="L371" s="368" t="s">
        <v>13055</v>
      </c>
      <c r="M371" s="368">
        <v>60</v>
      </c>
      <c r="N371" s="368">
        <v>39</v>
      </c>
      <c r="O371" s="368">
        <v>21</v>
      </c>
    </row>
    <row r="372" spans="1:15" x14ac:dyDescent="0.35">
      <c r="A372" s="368" t="s">
        <v>241</v>
      </c>
      <c r="B372" s="368" t="s">
        <v>829</v>
      </c>
      <c r="C372" s="368" t="s">
        <v>786</v>
      </c>
      <c r="D372" s="368">
        <v>520</v>
      </c>
      <c r="E372" s="368">
        <v>338</v>
      </c>
      <c r="F372" s="368">
        <v>182</v>
      </c>
      <c r="G372" s="368" t="s">
        <v>13056</v>
      </c>
      <c r="H372" s="368" t="s">
        <v>13057</v>
      </c>
      <c r="I372" s="368" t="s">
        <v>4940</v>
      </c>
      <c r="J372" s="368" t="s">
        <v>4939</v>
      </c>
      <c r="K372" s="368" t="s">
        <v>13058</v>
      </c>
      <c r="L372" s="368" t="s">
        <v>13059</v>
      </c>
      <c r="M372" s="368">
        <v>48</v>
      </c>
      <c r="N372" s="368">
        <v>31</v>
      </c>
      <c r="O372" s="368">
        <v>17</v>
      </c>
    </row>
    <row r="373" spans="1:15" x14ac:dyDescent="0.35">
      <c r="A373" s="368" t="s">
        <v>241</v>
      </c>
      <c r="B373" s="368" t="s">
        <v>829</v>
      </c>
      <c r="C373" s="368" t="s">
        <v>786</v>
      </c>
      <c r="D373" s="368">
        <v>520</v>
      </c>
      <c r="E373" s="368">
        <v>338</v>
      </c>
      <c r="F373" s="368">
        <v>182</v>
      </c>
      <c r="G373" s="368" t="s">
        <v>13056</v>
      </c>
      <c r="H373" s="368" t="s">
        <v>13057</v>
      </c>
      <c r="I373" s="368" t="s">
        <v>4940</v>
      </c>
      <c r="J373" s="368" t="s">
        <v>4939</v>
      </c>
      <c r="K373" s="368" t="s">
        <v>13060</v>
      </c>
      <c r="L373" s="368" t="s">
        <v>13061</v>
      </c>
      <c r="M373" s="368">
        <v>35</v>
      </c>
      <c r="N373" s="368">
        <v>23</v>
      </c>
      <c r="O373" s="368">
        <v>12</v>
      </c>
    </row>
    <row r="374" spans="1:15" x14ac:dyDescent="0.35">
      <c r="A374" s="368" t="s">
        <v>241</v>
      </c>
      <c r="B374" s="368" t="s">
        <v>829</v>
      </c>
      <c r="C374" s="368" t="s">
        <v>786</v>
      </c>
      <c r="D374" s="368">
        <v>520</v>
      </c>
      <c r="E374" s="368">
        <v>338</v>
      </c>
      <c r="F374" s="368">
        <v>182</v>
      </c>
      <c r="G374" s="368" t="s">
        <v>13056</v>
      </c>
      <c r="H374" s="368" t="s">
        <v>13057</v>
      </c>
      <c r="I374" s="368" t="s">
        <v>4940</v>
      </c>
      <c r="J374" s="368" t="s">
        <v>4939</v>
      </c>
      <c r="K374" s="368" t="s">
        <v>12981</v>
      </c>
      <c r="L374" s="368" t="s">
        <v>12982</v>
      </c>
      <c r="M374" s="368">
        <v>35</v>
      </c>
      <c r="N374" s="368">
        <v>23</v>
      </c>
      <c r="O374" s="368">
        <v>12</v>
      </c>
    </row>
    <row r="375" spans="1:15" x14ac:dyDescent="0.35">
      <c r="A375" s="368" t="s">
        <v>241</v>
      </c>
      <c r="B375" s="368" t="s">
        <v>829</v>
      </c>
      <c r="C375" s="368" t="s">
        <v>786</v>
      </c>
      <c r="D375" s="368">
        <v>520</v>
      </c>
      <c r="E375" s="368">
        <v>338</v>
      </c>
      <c r="F375" s="368">
        <v>182</v>
      </c>
      <c r="G375" s="368" t="s">
        <v>13062</v>
      </c>
      <c r="H375" s="368" t="s">
        <v>13063</v>
      </c>
      <c r="I375" s="368" t="s">
        <v>4938</v>
      </c>
      <c r="J375" s="368" t="s">
        <v>4937</v>
      </c>
      <c r="K375" s="368" t="s">
        <v>13064</v>
      </c>
      <c r="L375" s="368" t="s">
        <v>13065</v>
      </c>
      <c r="M375" s="368">
        <v>48</v>
      </c>
      <c r="N375" s="368">
        <v>31</v>
      </c>
      <c r="O375" s="368">
        <v>17</v>
      </c>
    </row>
    <row r="376" spans="1:15" x14ac:dyDescent="0.35">
      <c r="A376" s="368" t="s">
        <v>241</v>
      </c>
      <c r="B376" s="368" t="s">
        <v>829</v>
      </c>
      <c r="C376" s="368" t="s">
        <v>786</v>
      </c>
      <c r="D376" s="368">
        <v>520</v>
      </c>
      <c r="E376" s="368">
        <v>338</v>
      </c>
      <c r="F376" s="368">
        <v>182</v>
      </c>
      <c r="G376" s="368" t="s">
        <v>13062</v>
      </c>
      <c r="H376" s="368" t="s">
        <v>13063</v>
      </c>
      <c r="I376" s="368" t="s">
        <v>4938</v>
      </c>
      <c r="J376" s="368" t="s">
        <v>4937</v>
      </c>
      <c r="K376" s="368" t="s">
        <v>13066</v>
      </c>
      <c r="L376" s="368" t="s">
        <v>13067</v>
      </c>
      <c r="M376" s="368">
        <v>35</v>
      </c>
      <c r="N376" s="368">
        <v>23</v>
      </c>
      <c r="O376" s="368">
        <v>12</v>
      </c>
    </row>
    <row r="377" spans="1:15" x14ac:dyDescent="0.35">
      <c r="A377" s="368" t="s">
        <v>241</v>
      </c>
      <c r="B377" s="368" t="s">
        <v>829</v>
      </c>
      <c r="C377" s="368" t="s">
        <v>786</v>
      </c>
      <c r="D377" s="368">
        <v>520</v>
      </c>
      <c r="E377" s="368">
        <v>338</v>
      </c>
      <c r="F377" s="368">
        <v>182</v>
      </c>
      <c r="G377" s="368" t="s">
        <v>13062</v>
      </c>
      <c r="H377" s="368" t="s">
        <v>13063</v>
      </c>
      <c r="I377" s="368" t="s">
        <v>4938</v>
      </c>
      <c r="J377" s="368" t="s">
        <v>4937</v>
      </c>
      <c r="K377" s="368" t="s">
        <v>13068</v>
      </c>
      <c r="L377" s="368" t="s">
        <v>13069</v>
      </c>
      <c r="M377" s="368">
        <v>35</v>
      </c>
      <c r="N377" s="368">
        <v>23</v>
      </c>
      <c r="O377" s="368">
        <v>12</v>
      </c>
    </row>
    <row r="378" spans="1:15" x14ac:dyDescent="0.35">
      <c r="A378" s="368" t="s">
        <v>242</v>
      </c>
      <c r="B378" s="368" t="s">
        <v>830</v>
      </c>
      <c r="C378" s="368" t="s">
        <v>791</v>
      </c>
      <c r="D378" s="368">
        <v>490</v>
      </c>
      <c r="E378" s="368">
        <v>318</v>
      </c>
      <c r="F378" s="368">
        <v>172</v>
      </c>
      <c r="G378" s="368" t="s">
        <v>12930</v>
      </c>
      <c r="H378" s="368" t="s">
        <v>12931</v>
      </c>
      <c r="I378" s="368" t="s">
        <v>4820</v>
      </c>
      <c r="J378" s="368" t="s">
        <v>4819</v>
      </c>
      <c r="K378" s="368" t="s">
        <v>12932</v>
      </c>
      <c r="L378" s="368" t="s">
        <v>4819</v>
      </c>
      <c r="M378" s="368">
        <v>108</v>
      </c>
      <c r="N378" s="368">
        <v>70</v>
      </c>
      <c r="O378" s="368">
        <v>38</v>
      </c>
    </row>
    <row r="379" spans="1:15" x14ac:dyDescent="0.35">
      <c r="A379" s="368" t="s">
        <v>242</v>
      </c>
      <c r="B379" s="368" t="s">
        <v>830</v>
      </c>
      <c r="C379" s="368" t="s">
        <v>791</v>
      </c>
      <c r="D379" s="368">
        <v>490</v>
      </c>
      <c r="E379" s="368">
        <v>318</v>
      </c>
      <c r="F379" s="368">
        <v>172</v>
      </c>
      <c r="G379" s="368" t="s">
        <v>13070</v>
      </c>
      <c r="H379" s="368" t="s">
        <v>13071</v>
      </c>
      <c r="I379" s="368" t="s">
        <v>4936</v>
      </c>
      <c r="J379" s="368" t="s">
        <v>4935</v>
      </c>
      <c r="K379" s="368" t="s">
        <v>13072</v>
      </c>
      <c r="L379" s="368" t="s">
        <v>13073</v>
      </c>
      <c r="M379" s="368">
        <v>60</v>
      </c>
      <c r="N379" s="368">
        <v>39</v>
      </c>
      <c r="O379" s="368">
        <v>21</v>
      </c>
    </row>
    <row r="380" spans="1:15" x14ac:dyDescent="0.35">
      <c r="A380" s="368" t="s">
        <v>242</v>
      </c>
      <c r="B380" s="368" t="s">
        <v>830</v>
      </c>
      <c r="C380" s="368" t="s">
        <v>791</v>
      </c>
      <c r="D380" s="368">
        <v>490</v>
      </c>
      <c r="E380" s="368">
        <v>318</v>
      </c>
      <c r="F380" s="368">
        <v>172</v>
      </c>
      <c r="G380" s="368" t="s">
        <v>13070</v>
      </c>
      <c r="H380" s="368" t="s">
        <v>13071</v>
      </c>
      <c r="I380" s="368" t="s">
        <v>4936</v>
      </c>
      <c r="J380" s="368" t="s">
        <v>4935</v>
      </c>
      <c r="K380" s="368" t="s">
        <v>13074</v>
      </c>
      <c r="L380" s="368" t="s">
        <v>13075</v>
      </c>
      <c r="M380" s="368">
        <v>60</v>
      </c>
      <c r="N380" s="368">
        <v>39</v>
      </c>
      <c r="O380" s="368">
        <v>21</v>
      </c>
    </row>
    <row r="381" spans="1:15" x14ac:dyDescent="0.35">
      <c r="A381" s="368" t="s">
        <v>242</v>
      </c>
      <c r="B381" s="368" t="s">
        <v>830</v>
      </c>
      <c r="C381" s="368" t="s">
        <v>791</v>
      </c>
      <c r="D381" s="368">
        <v>490</v>
      </c>
      <c r="E381" s="368">
        <v>318</v>
      </c>
      <c r="F381" s="368">
        <v>172</v>
      </c>
      <c r="G381" s="368" t="s">
        <v>13070</v>
      </c>
      <c r="H381" s="368" t="s">
        <v>13071</v>
      </c>
      <c r="I381" s="368" t="s">
        <v>4936</v>
      </c>
      <c r="J381" s="368" t="s">
        <v>4935</v>
      </c>
      <c r="K381" s="368" t="s">
        <v>13076</v>
      </c>
      <c r="L381" s="368" t="s">
        <v>13077</v>
      </c>
      <c r="M381" s="368">
        <v>60</v>
      </c>
      <c r="N381" s="368">
        <v>39</v>
      </c>
      <c r="O381" s="368">
        <v>21</v>
      </c>
    </row>
    <row r="382" spans="1:15" x14ac:dyDescent="0.35">
      <c r="A382" s="368" t="s">
        <v>242</v>
      </c>
      <c r="B382" s="368" t="s">
        <v>830</v>
      </c>
      <c r="C382" s="368" t="s">
        <v>791</v>
      </c>
      <c r="D382" s="368">
        <v>490</v>
      </c>
      <c r="E382" s="368">
        <v>318</v>
      </c>
      <c r="F382" s="368">
        <v>172</v>
      </c>
      <c r="G382" s="368" t="s">
        <v>13070</v>
      </c>
      <c r="H382" s="368" t="s">
        <v>13071</v>
      </c>
      <c r="I382" s="368" t="s">
        <v>4936</v>
      </c>
      <c r="J382" s="368" t="s">
        <v>4935</v>
      </c>
      <c r="K382" s="368" t="s">
        <v>13078</v>
      </c>
      <c r="L382" s="368" t="s">
        <v>13079</v>
      </c>
      <c r="M382" s="368">
        <v>59</v>
      </c>
      <c r="N382" s="368">
        <v>38</v>
      </c>
      <c r="O382" s="368">
        <v>21</v>
      </c>
    </row>
    <row r="383" spans="1:15" x14ac:dyDescent="0.35">
      <c r="A383" s="368" t="s">
        <v>242</v>
      </c>
      <c r="B383" s="368" t="s">
        <v>830</v>
      </c>
      <c r="C383" s="368" t="s">
        <v>791</v>
      </c>
      <c r="D383" s="368">
        <v>490</v>
      </c>
      <c r="E383" s="368">
        <v>318</v>
      </c>
      <c r="F383" s="368">
        <v>172</v>
      </c>
      <c r="G383" s="368" t="s">
        <v>13080</v>
      </c>
      <c r="H383" s="368" t="s">
        <v>13081</v>
      </c>
      <c r="I383" s="368" t="s">
        <v>4934</v>
      </c>
      <c r="J383" s="368" t="s">
        <v>4933</v>
      </c>
      <c r="K383" s="368" t="s">
        <v>13082</v>
      </c>
      <c r="L383" s="368" t="s">
        <v>13083</v>
      </c>
      <c r="M383" s="368">
        <v>72</v>
      </c>
      <c r="N383" s="368">
        <v>47</v>
      </c>
      <c r="O383" s="368">
        <v>25</v>
      </c>
    </row>
    <row r="384" spans="1:15" x14ac:dyDescent="0.35">
      <c r="A384" s="368" t="s">
        <v>242</v>
      </c>
      <c r="B384" s="368" t="s">
        <v>830</v>
      </c>
      <c r="C384" s="368" t="s">
        <v>791</v>
      </c>
      <c r="D384" s="368">
        <v>490</v>
      </c>
      <c r="E384" s="368">
        <v>318</v>
      </c>
      <c r="F384" s="368">
        <v>172</v>
      </c>
      <c r="G384" s="368" t="s">
        <v>13080</v>
      </c>
      <c r="H384" s="368" t="s">
        <v>13081</v>
      </c>
      <c r="I384" s="368" t="s">
        <v>4934</v>
      </c>
      <c r="J384" s="368" t="s">
        <v>4933</v>
      </c>
      <c r="K384" s="368" t="s">
        <v>13084</v>
      </c>
      <c r="L384" s="368" t="s">
        <v>13085</v>
      </c>
      <c r="M384" s="368">
        <v>71</v>
      </c>
      <c r="N384" s="368">
        <v>46</v>
      </c>
      <c r="O384" s="368">
        <v>25</v>
      </c>
    </row>
    <row r="385" spans="1:15" x14ac:dyDescent="0.35">
      <c r="A385" s="368" t="s">
        <v>243</v>
      </c>
      <c r="B385" s="368" t="s">
        <v>831</v>
      </c>
      <c r="C385" s="368" t="s">
        <v>791</v>
      </c>
      <c r="D385" s="368">
        <v>590</v>
      </c>
      <c r="E385" s="368">
        <v>383</v>
      </c>
      <c r="F385" s="368">
        <v>207</v>
      </c>
      <c r="G385" s="368" t="s">
        <v>12930</v>
      </c>
      <c r="H385" s="368" t="s">
        <v>12931</v>
      </c>
      <c r="I385" s="368" t="s">
        <v>4820</v>
      </c>
      <c r="J385" s="368" t="s">
        <v>4819</v>
      </c>
      <c r="K385" s="368" t="s">
        <v>12932</v>
      </c>
      <c r="L385" s="368" t="s">
        <v>4819</v>
      </c>
      <c r="M385" s="368">
        <v>104</v>
      </c>
      <c r="N385" s="368">
        <v>67</v>
      </c>
      <c r="O385" s="368">
        <v>37</v>
      </c>
    </row>
    <row r="386" spans="1:15" x14ac:dyDescent="0.35">
      <c r="A386" s="368" t="s">
        <v>243</v>
      </c>
      <c r="B386" s="368" t="s">
        <v>831</v>
      </c>
      <c r="C386" s="368" t="s">
        <v>791</v>
      </c>
      <c r="D386" s="368">
        <v>590</v>
      </c>
      <c r="E386" s="368">
        <v>383</v>
      </c>
      <c r="F386" s="368">
        <v>207</v>
      </c>
      <c r="G386" s="368" t="s">
        <v>12689</v>
      </c>
      <c r="H386" s="368" t="s">
        <v>12690</v>
      </c>
      <c r="I386" s="368" t="s">
        <v>4932</v>
      </c>
      <c r="J386" s="368" t="s">
        <v>4931</v>
      </c>
      <c r="K386" s="368" t="s">
        <v>12691</v>
      </c>
      <c r="L386" s="368" t="s">
        <v>4931</v>
      </c>
      <c r="M386" s="368">
        <v>104</v>
      </c>
      <c r="N386" s="368">
        <v>68</v>
      </c>
      <c r="O386" s="368">
        <v>36</v>
      </c>
    </row>
    <row r="387" spans="1:15" x14ac:dyDescent="0.35">
      <c r="A387" s="368" t="s">
        <v>243</v>
      </c>
      <c r="B387" s="368" t="s">
        <v>831</v>
      </c>
      <c r="C387" s="368" t="s">
        <v>791</v>
      </c>
      <c r="D387" s="368">
        <v>590</v>
      </c>
      <c r="E387" s="368">
        <v>383</v>
      </c>
      <c r="F387" s="368">
        <v>207</v>
      </c>
      <c r="G387" s="368" t="s">
        <v>13086</v>
      </c>
      <c r="H387" s="368" t="s">
        <v>13087</v>
      </c>
      <c r="I387" s="368" t="s">
        <v>4930</v>
      </c>
      <c r="J387" s="368" t="s">
        <v>4929</v>
      </c>
      <c r="K387" s="368" t="s">
        <v>13088</v>
      </c>
      <c r="L387" s="368" t="s">
        <v>4929</v>
      </c>
      <c r="M387" s="368">
        <v>104</v>
      </c>
      <c r="N387" s="368">
        <v>68</v>
      </c>
      <c r="O387" s="368">
        <v>36</v>
      </c>
    </row>
    <row r="388" spans="1:15" x14ac:dyDescent="0.35">
      <c r="A388" s="368" t="s">
        <v>243</v>
      </c>
      <c r="B388" s="368" t="s">
        <v>831</v>
      </c>
      <c r="C388" s="368" t="s">
        <v>791</v>
      </c>
      <c r="D388" s="368">
        <v>590</v>
      </c>
      <c r="E388" s="368">
        <v>383</v>
      </c>
      <c r="F388" s="368">
        <v>207</v>
      </c>
      <c r="G388" s="368" t="s">
        <v>13089</v>
      </c>
      <c r="H388" s="368" t="s">
        <v>13090</v>
      </c>
      <c r="I388" s="368" t="s">
        <v>4928</v>
      </c>
      <c r="J388" s="368" t="s">
        <v>4927</v>
      </c>
      <c r="K388" s="368" t="s">
        <v>13091</v>
      </c>
      <c r="L388" s="368" t="s">
        <v>13092</v>
      </c>
      <c r="M388" s="368">
        <v>35</v>
      </c>
      <c r="N388" s="368">
        <v>23</v>
      </c>
      <c r="O388" s="368">
        <v>12</v>
      </c>
    </row>
    <row r="389" spans="1:15" x14ac:dyDescent="0.35">
      <c r="A389" s="368" t="s">
        <v>243</v>
      </c>
      <c r="B389" s="368" t="s">
        <v>831</v>
      </c>
      <c r="C389" s="368" t="s">
        <v>791</v>
      </c>
      <c r="D389" s="368">
        <v>590</v>
      </c>
      <c r="E389" s="368">
        <v>383</v>
      </c>
      <c r="F389" s="368">
        <v>207</v>
      </c>
      <c r="G389" s="368" t="s">
        <v>13089</v>
      </c>
      <c r="H389" s="368" t="s">
        <v>13090</v>
      </c>
      <c r="I389" s="368" t="s">
        <v>4928</v>
      </c>
      <c r="J389" s="368" t="s">
        <v>4927</v>
      </c>
      <c r="K389" s="368" t="s">
        <v>13093</v>
      </c>
      <c r="L389" s="368" t="s">
        <v>13094</v>
      </c>
      <c r="M389" s="368">
        <v>104</v>
      </c>
      <c r="N389" s="368">
        <v>68</v>
      </c>
      <c r="O389" s="368">
        <v>36</v>
      </c>
    </row>
    <row r="390" spans="1:15" x14ac:dyDescent="0.35">
      <c r="A390" s="368" t="s">
        <v>243</v>
      </c>
      <c r="B390" s="368" t="s">
        <v>831</v>
      </c>
      <c r="C390" s="368" t="s">
        <v>791</v>
      </c>
      <c r="D390" s="368">
        <v>590</v>
      </c>
      <c r="E390" s="368">
        <v>383</v>
      </c>
      <c r="F390" s="368">
        <v>207</v>
      </c>
      <c r="G390" s="368" t="s">
        <v>13089</v>
      </c>
      <c r="H390" s="368" t="s">
        <v>13090</v>
      </c>
      <c r="I390" s="368" t="s">
        <v>4928</v>
      </c>
      <c r="J390" s="368" t="s">
        <v>4927</v>
      </c>
      <c r="K390" s="368" t="s">
        <v>13095</v>
      </c>
      <c r="L390" s="368" t="s">
        <v>13096</v>
      </c>
      <c r="M390" s="368">
        <v>69</v>
      </c>
      <c r="N390" s="368">
        <v>45</v>
      </c>
      <c r="O390" s="368">
        <v>24</v>
      </c>
    </row>
    <row r="391" spans="1:15" x14ac:dyDescent="0.35">
      <c r="A391" s="368" t="s">
        <v>243</v>
      </c>
      <c r="B391" s="368" t="s">
        <v>831</v>
      </c>
      <c r="C391" s="368" t="s">
        <v>791</v>
      </c>
      <c r="D391" s="368">
        <v>590</v>
      </c>
      <c r="E391" s="368">
        <v>383</v>
      </c>
      <c r="F391" s="368">
        <v>207</v>
      </c>
      <c r="G391" s="368" t="s">
        <v>13097</v>
      </c>
      <c r="H391" s="368" t="s">
        <v>13098</v>
      </c>
      <c r="I391" s="368" t="s">
        <v>4926</v>
      </c>
      <c r="J391" s="368" t="s">
        <v>4925</v>
      </c>
      <c r="K391" s="368" t="s">
        <v>13099</v>
      </c>
      <c r="L391" s="368" t="s">
        <v>4925</v>
      </c>
      <c r="M391" s="368">
        <v>70</v>
      </c>
      <c r="N391" s="368">
        <v>44</v>
      </c>
      <c r="O391" s="368">
        <v>26</v>
      </c>
    </row>
    <row r="392" spans="1:15" x14ac:dyDescent="0.35">
      <c r="A392" s="368" t="s">
        <v>244</v>
      </c>
      <c r="B392" s="368" t="s">
        <v>832</v>
      </c>
      <c r="C392" s="368" t="s">
        <v>791</v>
      </c>
      <c r="D392" s="368">
        <v>620</v>
      </c>
      <c r="E392" s="368">
        <v>403</v>
      </c>
      <c r="F392" s="368">
        <v>217</v>
      </c>
      <c r="G392" s="368" t="s">
        <v>12700</v>
      </c>
      <c r="H392" s="368" t="s">
        <v>12701</v>
      </c>
      <c r="I392" s="368" t="s">
        <v>4924</v>
      </c>
      <c r="J392" s="368" t="s">
        <v>4923</v>
      </c>
      <c r="K392" s="368" t="s">
        <v>12702</v>
      </c>
      <c r="L392" s="368" t="s">
        <v>12703</v>
      </c>
      <c r="M392" s="368">
        <v>46</v>
      </c>
      <c r="N392" s="368">
        <v>30</v>
      </c>
      <c r="O392" s="368">
        <v>16</v>
      </c>
    </row>
    <row r="393" spans="1:15" x14ac:dyDescent="0.35">
      <c r="A393" s="368" t="s">
        <v>244</v>
      </c>
      <c r="B393" s="368" t="s">
        <v>832</v>
      </c>
      <c r="C393" s="368" t="s">
        <v>791</v>
      </c>
      <c r="D393" s="368">
        <v>620</v>
      </c>
      <c r="E393" s="368">
        <v>403</v>
      </c>
      <c r="F393" s="368">
        <v>217</v>
      </c>
      <c r="G393" s="368" t="s">
        <v>12700</v>
      </c>
      <c r="H393" s="368" t="s">
        <v>12701</v>
      </c>
      <c r="I393" s="368" t="s">
        <v>4924</v>
      </c>
      <c r="J393" s="368" t="s">
        <v>4923</v>
      </c>
      <c r="K393" s="368" t="s">
        <v>12704</v>
      </c>
      <c r="L393" s="368" t="s">
        <v>12705</v>
      </c>
      <c r="M393" s="368">
        <v>69</v>
      </c>
      <c r="N393" s="368">
        <v>45</v>
      </c>
      <c r="O393" s="368">
        <v>24</v>
      </c>
    </row>
    <row r="394" spans="1:15" x14ac:dyDescent="0.35">
      <c r="A394" s="368" t="s">
        <v>244</v>
      </c>
      <c r="B394" s="368" t="s">
        <v>832</v>
      </c>
      <c r="C394" s="368" t="s">
        <v>791</v>
      </c>
      <c r="D394" s="368">
        <v>620</v>
      </c>
      <c r="E394" s="368">
        <v>403</v>
      </c>
      <c r="F394" s="368">
        <v>217</v>
      </c>
      <c r="G394" s="368" t="s">
        <v>12700</v>
      </c>
      <c r="H394" s="368" t="s">
        <v>12701</v>
      </c>
      <c r="I394" s="368" t="s">
        <v>4924</v>
      </c>
      <c r="J394" s="368" t="s">
        <v>4923</v>
      </c>
      <c r="K394" s="368" t="s">
        <v>12706</v>
      </c>
      <c r="L394" s="368" t="s">
        <v>12707</v>
      </c>
      <c r="M394" s="368">
        <v>92</v>
      </c>
      <c r="N394" s="368">
        <v>60</v>
      </c>
      <c r="O394" s="368">
        <v>32</v>
      </c>
    </row>
    <row r="395" spans="1:15" x14ac:dyDescent="0.35">
      <c r="A395" s="368" t="s">
        <v>244</v>
      </c>
      <c r="B395" s="368" t="s">
        <v>832</v>
      </c>
      <c r="C395" s="368" t="s">
        <v>791</v>
      </c>
      <c r="D395" s="368">
        <v>620</v>
      </c>
      <c r="E395" s="368">
        <v>403</v>
      </c>
      <c r="F395" s="368">
        <v>217</v>
      </c>
      <c r="G395" s="368" t="s">
        <v>13100</v>
      </c>
      <c r="H395" s="368" t="s">
        <v>13101</v>
      </c>
      <c r="I395" s="368" t="s">
        <v>4922</v>
      </c>
      <c r="J395" s="368" t="s">
        <v>4921</v>
      </c>
      <c r="K395" s="368" t="s">
        <v>13102</v>
      </c>
      <c r="L395" s="368" t="s">
        <v>4921</v>
      </c>
      <c r="M395" s="368">
        <v>103</v>
      </c>
      <c r="N395" s="368">
        <v>67</v>
      </c>
      <c r="O395" s="368">
        <v>36</v>
      </c>
    </row>
    <row r="396" spans="1:15" x14ac:dyDescent="0.35">
      <c r="A396" s="368" t="s">
        <v>244</v>
      </c>
      <c r="B396" s="368" t="s">
        <v>832</v>
      </c>
      <c r="C396" s="368" t="s">
        <v>791</v>
      </c>
      <c r="D396" s="368">
        <v>620</v>
      </c>
      <c r="E396" s="368">
        <v>403</v>
      </c>
      <c r="F396" s="368">
        <v>217</v>
      </c>
      <c r="G396" s="368" t="s">
        <v>13103</v>
      </c>
      <c r="H396" s="368" t="s">
        <v>13104</v>
      </c>
      <c r="I396" s="368" t="s">
        <v>4920</v>
      </c>
      <c r="J396" s="368" t="s">
        <v>4919</v>
      </c>
      <c r="K396" s="368" t="s">
        <v>13105</v>
      </c>
      <c r="L396" s="368" t="s">
        <v>13106</v>
      </c>
      <c r="M396" s="368">
        <v>46</v>
      </c>
      <c r="N396" s="368">
        <v>30</v>
      </c>
      <c r="O396" s="368">
        <v>16</v>
      </c>
    </row>
    <row r="397" spans="1:15" x14ac:dyDescent="0.35">
      <c r="A397" s="368" t="s">
        <v>244</v>
      </c>
      <c r="B397" s="368" t="s">
        <v>832</v>
      </c>
      <c r="C397" s="368" t="s">
        <v>791</v>
      </c>
      <c r="D397" s="368">
        <v>620</v>
      </c>
      <c r="E397" s="368">
        <v>403</v>
      </c>
      <c r="F397" s="368">
        <v>217</v>
      </c>
      <c r="G397" s="368" t="s">
        <v>13103</v>
      </c>
      <c r="H397" s="368" t="s">
        <v>13104</v>
      </c>
      <c r="I397" s="368" t="s">
        <v>4920</v>
      </c>
      <c r="J397" s="368" t="s">
        <v>4919</v>
      </c>
      <c r="K397" s="368" t="s">
        <v>13107</v>
      </c>
      <c r="L397" s="368" t="s">
        <v>13108</v>
      </c>
      <c r="M397" s="368">
        <v>92</v>
      </c>
      <c r="N397" s="368">
        <v>60</v>
      </c>
      <c r="O397" s="368">
        <v>32</v>
      </c>
    </row>
    <row r="398" spans="1:15" x14ac:dyDescent="0.35">
      <c r="A398" s="368" t="s">
        <v>244</v>
      </c>
      <c r="B398" s="368" t="s">
        <v>832</v>
      </c>
      <c r="C398" s="368" t="s">
        <v>791</v>
      </c>
      <c r="D398" s="368">
        <v>620</v>
      </c>
      <c r="E398" s="368">
        <v>403</v>
      </c>
      <c r="F398" s="368">
        <v>217</v>
      </c>
      <c r="G398" s="368" t="s">
        <v>13109</v>
      </c>
      <c r="H398" s="368" t="s">
        <v>13110</v>
      </c>
      <c r="I398" s="368" t="s">
        <v>4918</v>
      </c>
      <c r="J398" s="368" t="s">
        <v>4917</v>
      </c>
      <c r="K398" s="368" t="s">
        <v>13111</v>
      </c>
      <c r="L398" s="368" t="s">
        <v>13112</v>
      </c>
      <c r="M398" s="368">
        <v>34</v>
      </c>
      <c r="N398" s="368">
        <v>21</v>
      </c>
      <c r="O398" s="368">
        <v>13</v>
      </c>
    </row>
    <row r="399" spans="1:15" x14ac:dyDescent="0.35">
      <c r="A399" s="368" t="s">
        <v>244</v>
      </c>
      <c r="B399" s="368" t="s">
        <v>832</v>
      </c>
      <c r="C399" s="368" t="s">
        <v>791</v>
      </c>
      <c r="D399" s="368">
        <v>620</v>
      </c>
      <c r="E399" s="368">
        <v>403</v>
      </c>
      <c r="F399" s="368">
        <v>217</v>
      </c>
      <c r="G399" s="368" t="s">
        <v>13109</v>
      </c>
      <c r="H399" s="368" t="s">
        <v>13110</v>
      </c>
      <c r="I399" s="368" t="s">
        <v>4918</v>
      </c>
      <c r="J399" s="368" t="s">
        <v>4917</v>
      </c>
      <c r="K399" s="368" t="s">
        <v>13113</v>
      </c>
      <c r="L399" s="368" t="s">
        <v>13114</v>
      </c>
      <c r="M399" s="368">
        <v>46</v>
      </c>
      <c r="N399" s="368">
        <v>30</v>
      </c>
      <c r="O399" s="368">
        <v>16</v>
      </c>
    </row>
    <row r="400" spans="1:15" x14ac:dyDescent="0.35">
      <c r="A400" s="368" t="s">
        <v>244</v>
      </c>
      <c r="B400" s="368" t="s">
        <v>832</v>
      </c>
      <c r="C400" s="368" t="s">
        <v>791</v>
      </c>
      <c r="D400" s="368">
        <v>620</v>
      </c>
      <c r="E400" s="368">
        <v>403</v>
      </c>
      <c r="F400" s="368">
        <v>217</v>
      </c>
      <c r="G400" s="368" t="s">
        <v>13109</v>
      </c>
      <c r="H400" s="368" t="s">
        <v>13110</v>
      </c>
      <c r="I400" s="368" t="s">
        <v>4918</v>
      </c>
      <c r="J400" s="368" t="s">
        <v>4917</v>
      </c>
      <c r="K400" s="368" t="s">
        <v>13115</v>
      </c>
      <c r="L400" s="368" t="s">
        <v>13116</v>
      </c>
      <c r="M400" s="368">
        <v>92</v>
      </c>
      <c r="N400" s="368">
        <v>60</v>
      </c>
      <c r="O400" s="368">
        <v>32</v>
      </c>
    </row>
    <row r="401" spans="1:15" x14ac:dyDescent="0.35">
      <c r="A401" s="368" t="s">
        <v>245</v>
      </c>
      <c r="B401" s="368" t="s">
        <v>833</v>
      </c>
      <c r="C401" s="368" t="s">
        <v>791</v>
      </c>
      <c r="D401" s="368">
        <v>450</v>
      </c>
      <c r="E401" s="368">
        <v>292</v>
      </c>
      <c r="F401" s="368">
        <v>158</v>
      </c>
      <c r="G401" s="368" t="s">
        <v>13117</v>
      </c>
      <c r="H401" s="368" t="s">
        <v>13118</v>
      </c>
      <c r="I401" s="368" t="s">
        <v>4916</v>
      </c>
      <c r="J401" s="368" t="s">
        <v>4915</v>
      </c>
      <c r="K401" s="368" t="s">
        <v>13119</v>
      </c>
      <c r="L401" s="368" t="s">
        <v>13120</v>
      </c>
      <c r="M401" s="368">
        <v>42</v>
      </c>
      <c r="N401" s="368">
        <v>26</v>
      </c>
      <c r="O401" s="368">
        <v>16</v>
      </c>
    </row>
    <row r="402" spans="1:15" x14ac:dyDescent="0.35">
      <c r="A402" s="368" t="s">
        <v>245</v>
      </c>
      <c r="B402" s="368" t="s">
        <v>833</v>
      </c>
      <c r="C402" s="368" t="s">
        <v>791</v>
      </c>
      <c r="D402" s="368">
        <v>450</v>
      </c>
      <c r="E402" s="368">
        <v>292</v>
      </c>
      <c r="F402" s="368">
        <v>158</v>
      </c>
      <c r="G402" s="368" t="s">
        <v>13117</v>
      </c>
      <c r="H402" s="368" t="s">
        <v>13118</v>
      </c>
      <c r="I402" s="368" t="s">
        <v>4916</v>
      </c>
      <c r="J402" s="368" t="s">
        <v>4915</v>
      </c>
      <c r="K402" s="368" t="s">
        <v>13121</v>
      </c>
      <c r="L402" s="368" t="s">
        <v>13122</v>
      </c>
      <c r="M402" s="368">
        <v>99</v>
      </c>
      <c r="N402" s="368">
        <v>61</v>
      </c>
      <c r="O402" s="368">
        <v>38</v>
      </c>
    </row>
    <row r="403" spans="1:15" x14ac:dyDescent="0.35">
      <c r="A403" s="368" t="s">
        <v>245</v>
      </c>
      <c r="B403" s="368" t="s">
        <v>833</v>
      </c>
      <c r="C403" s="368" t="s">
        <v>791</v>
      </c>
      <c r="D403" s="368">
        <v>450</v>
      </c>
      <c r="E403" s="368">
        <v>292</v>
      </c>
      <c r="F403" s="368">
        <v>158</v>
      </c>
      <c r="G403" s="368" t="s">
        <v>13117</v>
      </c>
      <c r="H403" s="368" t="s">
        <v>13118</v>
      </c>
      <c r="I403" s="368" t="s">
        <v>4916</v>
      </c>
      <c r="J403" s="368" t="s">
        <v>4915</v>
      </c>
      <c r="K403" s="368" t="s">
        <v>13123</v>
      </c>
      <c r="L403" s="368" t="s">
        <v>13124</v>
      </c>
      <c r="M403" s="368">
        <v>113</v>
      </c>
      <c r="N403" s="368">
        <v>69</v>
      </c>
      <c r="O403" s="368">
        <v>44</v>
      </c>
    </row>
    <row r="404" spans="1:15" x14ac:dyDescent="0.35">
      <c r="A404" s="368" t="s">
        <v>245</v>
      </c>
      <c r="B404" s="368" t="s">
        <v>833</v>
      </c>
      <c r="C404" s="368" t="s">
        <v>791</v>
      </c>
      <c r="D404" s="368">
        <v>450</v>
      </c>
      <c r="E404" s="368">
        <v>292</v>
      </c>
      <c r="F404" s="368">
        <v>158</v>
      </c>
      <c r="G404" s="368" t="s">
        <v>13125</v>
      </c>
      <c r="H404" s="368" t="s">
        <v>13126</v>
      </c>
      <c r="I404" s="368" t="s">
        <v>4914</v>
      </c>
      <c r="J404" s="368" t="s">
        <v>4913</v>
      </c>
      <c r="K404" s="368" t="s">
        <v>13127</v>
      </c>
      <c r="L404" s="368" t="s">
        <v>4913</v>
      </c>
      <c r="M404" s="368">
        <v>99</v>
      </c>
      <c r="N404" s="368">
        <v>61</v>
      </c>
      <c r="O404" s="368">
        <v>38</v>
      </c>
    </row>
    <row r="405" spans="1:15" x14ac:dyDescent="0.35">
      <c r="A405" s="368" t="s">
        <v>245</v>
      </c>
      <c r="B405" s="368" t="s">
        <v>833</v>
      </c>
      <c r="C405" s="368" t="s">
        <v>791</v>
      </c>
      <c r="D405" s="368">
        <v>450</v>
      </c>
      <c r="E405" s="368">
        <v>292</v>
      </c>
      <c r="F405" s="368">
        <v>158</v>
      </c>
      <c r="G405" s="368" t="s">
        <v>13128</v>
      </c>
      <c r="H405" s="368" t="s">
        <v>13129</v>
      </c>
      <c r="I405" s="368" t="s">
        <v>4878</v>
      </c>
      <c r="J405" s="368" t="s">
        <v>4877</v>
      </c>
      <c r="K405" s="368" t="s">
        <v>13130</v>
      </c>
      <c r="L405" s="368" t="s">
        <v>4877</v>
      </c>
      <c r="M405" s="368">
        <v>57</v>
      </c>
      <c r="N405" s="368">
        <v>35</v>
      </c>
      <c r="O405" s="368">
        <v>22</v>
      </c>
    </row>
    <row r="406" spans="1:15" x14ac:dyDescent="0.35">
      <c r="A406" s="368" t="s">
        <v>245</v>
      </c>
      <c r="B406" s="368" t="s">
        <v>833</v>
      </c>
      <c r="C406" s="368" t="s">
        <v>791</v>
      </c>
      <c r="D406" s="368">
        <v>450</v>
      </c>
      <c r="E406" s="368">
        <v>292</v>
      </c>
      <c r="F406" s="368">
        <v>158</v>
      </c>
      <c r="G406" s="368" t="s">
        <v>13131</v>
      </c>
      <c r="H406" s="368" t="s">
        <v>13132</v>
      </c>
      <c r="I406" s="368" t="s">
        <v>4862</v>
      </c>
      <c r="J406" s="368" t="s">
        <v>4861</v>
      </c>
      <c r="K406" s="368" t="s">
        <v>13133</v>
      </c>
      <c r="L406" s="368" t="s">
        <v>4861</v>
      </c>
      <c r="M406" s="368">
        <v>40</v>
      </c>
      <c r="N406" s="368">
        <v>40</v>
      </c>
      <c r="O406" s="368">
        <v>0</v>
      </c>
    </row>
    <row r="407" spans="1:15" x14ac:dyDescent="0.35">
      <c r="A407" s="368" t="s">
        <v>246</v>
      </c>
      <c r="B407" s="368" t="s">
        <v>834</v>
      </c>
      <c r="C407" s="368" t="s">
        <v>786</v>
      </c>
      <c r="D407" s="368">
        <v>830</v>
      </c>
      <c r="E407" s="368">
        <v>539</v>
      </c>
      <c r="F407" s="368">
        <v>291</v>
      </c>
      <c r="G407" s="368" t="s">
        <v>13134</v>
      </c>
      <c r="H407" s="368" t="s">
        <v>13135</v>
      </c>
      <c r="I407" s="368" t="s">
        <v>4912</v>
      </c>
      <c r="J407" s="368" t="s">
        <v>4911</v>
      </c>
      <c r="K407" s="368" t="s">
        <v>13136</v>
      </c>
      <c r="L407" s="368" t="s">
        <v>13137</v>
      </c>
      <c r="M407" s="368">
        <v>55</v>
      </c>
      <c r="N407" s="368">
        <v>36</v>
      </c>
      <c r="O407" s="368">
        <v>19</v>
      </c>
    </row>
    <row r="408" spans="1:15" x14ac:dyDescent="0.35">
      <c r="A408" s="368" t="s">
        <v>246</v>
      </c>
      <c r="B408" s="368" t="s">
        <v>834</v>
      </c>
      <c r="C408" s="368" t="s">
        <v>786</v>
      </c>
      <c r="D408" s="368">
        <v>830</v>
      </c>
      <c r="E408" s="368">
        <v>539</v>
      </c>
      <c r="F408" s="368">
        <v>291</v>
      </c>
      <c r="G408" s="368" t="s">
        <v>13134</v>
      </c>
      <c r="H408" s="368" t="s">
        <v>13135</v>
      </c>
      <c r="I408" s="368" t="s">
        <v>4912</v>
      </c>
      <c r="J408" s="368" t="s">
        <v>4911</v>
      </c>
      <c r="K408" s="368" t="s">
        <v>13138</v>
      </c>
      <c r="L408" s="368" t="s">
        <v>13139</v>
      </c>
      <c r="M408" s="368">
        <v>34</v>
      </c>
      <c r="N408" s="368">
        <v>22</v>
      </c>
      <c r="O408" s="368">
        <v>12</v>
      </c>
    </row>
    <row r="409" spans="1:15" x14ac:dyDescent="0.35">
      <c r="A409" s="368" t="s">
        <v>246</v>
      </c>
      <c r="B409" s="368" t="s">
        <v>834</v>
      </c>
      <c r="C409" s="368" t="s">
        <v>786</v>
      </c>
      <c r="D409" s="368">
        <v>830</v>
      </c>
      <c r="E409" s="368">
        <v>539</v>
      </c>
      <c r="F409" s="368">
        <v>291</v>
      </c>
      <c r="G409" s="368" t="s">
        <v>13134</v>
      </c>
      <c r="H409" s="368" t="s">
        <v>13135</v>
      </c>
      <c r="I409" s="368" t="s">
        <v>4912</v>
      </c>
      <c r="J409" s="368" t="s">
        <v>4911</v>
      </c>
      <c r="K409" s="368" t="s">
        <v>13140</v>
      </c>
      <c r="L409" s="368" t="s">
        <v>13141</v>
      </c>
      <c r="M409" s="368">
        <v>66</v>
      </c>
      <c r="N409" s="368">
        <v>43</v>
      </c>
      <c r="O409" s="368">
        <v>23</v>
      </c>
    </row>
    <row r="410" spans="1:15" x14ac:dyDescent="0.35">
      <c r="A410" s="368" t="s">
        <v>246</v>
      </c>
      <c r="B410" s="368" t="s">
        <v>834</v>
      </c>
      <c r="C410" s="368" t="s">
        <v>786</v>
      </c>
      <c r="D410" s="368">
        <v>830</v>
      </c>
      <c r="E410" s="368">
        <v>539</v>
      </c>
      <c r="F410" s="368">
        <v>291</v>
      </c>
      <c r="G410" s="368" t="s">
        <v>13142</v>
      </c>
      <c r="H410" s="368" t="s">
        <v>13143</v>
      </c>
      <c r="I410" s="368" t="s">
        <v>4910</v>
      </c>
      <c r="J410" s="368" t="s">
        <v>4909</v>
      </c>
      <c r="K410" s="368" t="s">
        <v>13144</v>
      </c>
      <c r="L410" s="368" t="s">
        <v>13145</v>
      </c>
      <c r="M410" s="368">
        <v>66</v>
      </c>
      <c r="N410" s="368">
        <v>43</v>
      </c>
      <c r="O410" s="368">
        <v>23</v>
      </c>
    </row>
    <row r="411" spans="1:15" x14ac:dyDescent="0.35">
      <c r="A411" s="368" t="s">
        <v>246</v>
      </c>
      <c r="B411" s="368" t="s">
        <v>834</v>
      </c>
      <c r="C411" s="368" t="s">
        <v>786</v>
      </c>
      <c r="D411" s="368">
        <v>830</v>
      </c>
      <c r="E411" s="368">
        <v>539</v>
      </c>
      <c r="F411" s="368">
        <v>291</v>
      </c>
      <c r="G411" s="368" t="s">
        <v>13142</v>
      </c>
      <c r="H411" s="368" t="s">
        <v>13143</v>
      </c>
      <c r="I411" s="368" t="s">
        <v>4910</v>
      </c>
      <c r="J411" s="368" t="s">
        <v>4909</v>
      </c>
      <c r="K411" s="368" t="s">
        <v>13146</v>
      </c>
      <c r="L411" s="368" t="s">
        <v>13147</v>
      </c>
      <c r="M411" s="368">
        <v>45</v>
      </c>
      <c r="N411" s="368">
        <v>29</v>
      </c>
      <c r="O411" s="368">
        <v>16</v>
      </c>
    </row>
    <row r="412" spans="1:15" x14ac:dyDescent="0.35">
      <c r="A412" s="368" t="s">
        <v>246</v>
      </c>
      <c r="B412" s="368" t="s">
        <v>834</v>
      </c>
      <c r="C412" s="368" t="s">
        <v>786</v>
      </c>
      <c r="D412" s="368">
        <v>830</v>
      </c>
      <c r="E412" s="368">
        <v>539</v>
      </c>
      <c r="F412" s="368">
        <v>291</v>
      </c>
      <c r="G412" s="368" t="s">
        <v>13142</v>
      </c>
      <c r="H412" s="368" t="s">
        <v>13143</v>
      </c>
      <c r="I412" s="368" t="s">
        <v>4910</v>
      </c>
      <c r="J412" s="368" t="s">
        <v>4909</v>
      </c>
      <c r="K412" s="368" t="s">
        <v>13148</v>
      </c>
      <c r="L412" s="368" t="s">
        <v>13149</v>
      </c>
      <c r="M412" s="368">
        <v>55</v>
      </c>
      <c r="N412" s="368">
        <v>36</v>
      </c>
      <c r="O412" s="368">
        <v>19</v>
      </c>
    </row>
    <row r="413" spans="1:15" x14ac:dyDescent="0.35">
      <c r="A413" s="368" t="s">
        <v>246</v>
      </c>
      <c r="B413" s="368" t="s">
        <v>834</v>
      </c>
      <c r="C413" s="368" t="s">
        <v>786</v>
      </c>
      <c r="D413" s="368">
        <v>830</v>
      </c>
      <c r="E413" s="368">
        <v>539</v>
      </c>
      <c r="F413" s="368">
        <v>291</v>
      </c>
      <c r="G413" s="368" t="s">
        <v>13142</v>
      </c>
      <c r="H413" s="368" t="s">
        <v>13143</v>
      </c>
      <c r="I413" s="368" t="s">
        <v>4910</v>
      </c>
      <c r="J413" s="368" t="s">
        <v>4909</v>
      </c>
      <c r="K413" s="368" t="s">
        <v>13150</v>
      </c>
      <c r="L413" s="368" t="s">
        <v>13151</v>
      </c>
      <c r="M413" s="368">
        <v>66</v>
      </c>
      <c r="N413" s="368">
        <v>43</v>
      </c>
      <c r="O413" s="368">
        <v>23</v>
      </c>
    </row>
    <row r="414" spans="1:15" x14ac:dyDescent="0.35">
      <c r="A414" s="368" t="s">
        <v>246</v>
      </c>
      <c r="B414" s="368" t="s">
        <v>834</v>
      </c>
      <c r="C414" s="368" t="s">
        <v>786</v>
      </c>
      <c r="D414" s="368">
        <v>830</v>
      </c>
      <c r="E414" s="368">
        <v>539</v>
      </c>
      <c r="F414" s="368">
        <v>291</v>
      </c>
      <c r="G414" s="368" t="s">
        <v>13152</v>
      </c>
      <c r="H414" s="368" t="s">
        <v>13153</v>
      </c>
      <c r="I414" s="368" t="s">
        <v>4908</v>
      </c>
      <c r="J414" s="368" t="s">
        <v>4907</v>
      </c>
      <c r="K414" s="368" t="s">
        <v>13154</v>
      </c>
      <c r="L414" s="368" t="s">
        <v>4907</v>
      </c>
      <c r="M414" s="368">
        <v>33</v>
      </c>
      <c r="N414" s="368">
        <v>21</v>
      </c>
      <c r="O414" s="368">
        <v>12</v>
      </c>
    </row>
    <row r="415" spans="1:15" x14ac:dyDescent="0.35">
      <c r="A415" s="368" t="s">
        <v>246</v>
      </c>
      <c r="B415" s="368" t="s">
        <v>834</v>
      </c>
      <c r="C415" s="368" t="s">
        <v>786</v>
      </c>
      <c r="D415" s="368">
        <v>830</v>
      </c>
      <c r="E415" s="368">
        <v>539</v>
      </c>
      <c r="F415" s="368">
        <v>291</v>
      </c>
      <c r="G415" s="368" t="s">
        <v>13155</v>
      </c>
      <c r="H415" s="368" t="s">
        <v>13156</v>
      </c>
      <c r="I415" s="368" t="s">
        <v>4906</v>
      </c>
      <c r="J415" s="368" t="s">
        <v>4905</v>
      </c>
      <c r="K415" s="368" t="s">
        <v>13157</v>
      </c>
      <c r="L415" s="368" t="s">
        <v>13158</v>
      </c>
      <c r="M415" s="368">
        <v>34</v>
      </c>
      <c r="N415" s="368">
        <v>22</v>
      </c>
      <c r="O415" s="368">
        <v>12</v>
      </c>
    </row>
    <row r="416" spans="1:15" x14ac:dyDescent="0.35">
      <c r="A416" s="368" t="s">
        <v>246</v>
      </c>
      <c r="B416" s="368" t="s">
        <v>834</v>
      </c>
      <c r="C416" s="368" t="s">
        <v>786</v>
      </c>
      <c r="D416" s="368">
        <v>830</v>
      </c>
      <c r="E416" s="368">
        <v>539</v>
      </c>
      <c r="F416" s="368">
        <v>291</v>
      </c>
      <c r="G416" s="368" t="s">
        <v>13155</v>
      </c>
      <c r="H416" s="368" t="s">
        <v>13156</v>
      </c>
      <c r="I416" s="368" t="s">
        <v>4906</v>
      </c>
      <c r="J416" s="368" t="s">
        <v>4905</v>
      </c>
      <c r="K416" s="368" t="s">
        <v>13159</v>
      </c>
      <c r="L416" s="368" t="s">
        <v>13160</v>
      </c>
      <c r="M416" s="368">
        <v>44</v>
      </c>
      <c r="N416" s="368">
        <v>29</v>
      </c>
      <c r="O416" s="368">
        <v>15</v>
      </c>
    </row>
    <row r="417" spans="1:15" x14ac:dyDescent="0.35">
      <c r="A417" s="368" t="s">
        <v>246</v>
      </c>
      <c r="B417" s="368" t="s">
        <v>834</v>
      </c>
      <c r="C417" s="368" t="s">
        <v>786</v>
      </c>
      <c r="D417" s="368">
        <v>830</v>
      </c>
      <c r="E417" s="368">
        <v>539</v>
      </c>
      <c r="F417" s="368">
        <v>291</v>
      </c>
      <c r="G417" s="368" t="s">
        <v>13155</v>
      </c>
      <c r="H417" s="368" t="s">
        <v>13156</v>
      </c>
      <c r="I417" s="368" t="s">
        <v>4906</v>
      </c>
      <c r="J417" s="368" t="s">
        <v>4905</v>
      </c>
      <c r="K417" s="368" t="s">
        <v>13161</v>
      </c>
      <c r="L417" s="368" t="s">
        <v>13162</v>
      </c>
      <c r="M417" s="368">
        <v>44</v>
      </c>
      <c r="N417" s="368">
        <v>29</v>
      </c>
      <c r="O417" s="368">
        <v>15</v>
      </c>
    </row>
    <row r="418" spans="1:15" x14ac:dyDescent="0.35">
      <c r="A418" s="368" t="s">
        <v>246</v>
      </c>
      <c r="B418" s="368" t="s">
        <v>834</v>
      </c>
      <c r="C418" s="368" t="s">
        <v>786</v>
      </c>
      <c r="D418" s="368">
        <v>830</v>
      </c>
      <c r="E418" s="368">
        <v>539</v>
      </c>
      <c r="F418" s="368">
        <v>291</v>
      </c>
      <c r="G418" s="368" t="s">
        <v>13163</v>
      </c>
      <c r="H418" s="368" t="s">
        <v>13164</v>
      </c>
      <c r="I418" s="368" t="s">
        <v>4904</v>
      </c>
      <c r="J418" s="368" t="s">
        <v>4903</v>
      </c>
      <c r="K418" s="368" t="s">
        <v>13165</v>
      </c>
      <c r="L418" s="368" t="s">
        <v>4903</v>
      </c>
      <c r="M418" s="368">
        <v>67</v>
      </c>
      <c r="N418" s="368">
        <v>44</v>
      </c>
      <c r="O418" s="368">
        <v>23</v>
      </c>
    </row>
    <row r="419" spans="1:15" x14ac:dyDescent="0.35">
      <c r="A419" s="368" t="s">
        <v>246</v>
      </c>
      <c r="B419" s="368" t="s">
        <v>834</v>
      </c>
      <c r="C419" s="368" t="s">
        <v>786</v>
      </c>
      <c r="D419" s="368">
        <v>830</v>
      </c>
      <c r="E419" s="368">
        <v>539</v>
      </c>
      <c r="F419" s="368">
        <v>291</v>
      </c>
      <c r="G419" s="368" t="s">
        <v>13166</v>
      </c>
      <c r="H419" s="368" t="s">
        <v>13167</v>
      </c>
      <c r="I419" s="368" t="s">
        <v>4902</v>
      </c>
      <c r="J419" s="368" t="s">
        <v>4901</v>
      </c>
      <c r="K419" s="368" t="s">
        <v>13168</v>
      </c>
      <c r="L419" s="368" t="s">
        <v>13169</v>
      </c>
      <c r="M419" s="368">
        <v>77</v>
      </c>
      <c r="N419" s="368">
        <v>49</v>
      </c>
      <c r="O419" s="368">
        <v>28</v>
      </c>
    </row>
    <row r="420" spans="1:15" x14ac:dyDescent="0.35">
      <c r="A420" s="368" t="s">
        <v>246</v>
      </c>
      <c r="B420" s="368" t="s">
        <v>834</v>
      </c>
      <c r="C420" s="368" t="s">
        <v>786</v>
      </c>
      <c r="D420" s="368">
        <v>830</v>
      </c>
      <c r="E420" s="368">
        <v>539</v>
      </c>
      <c r="F420" s="368">
        <v>291</v>
      </c>
      <c r="G420" s="368" t="s">
        <v>13166</v>
      </c>
      <c r="H420" s="368" t="s">
        <v>13167</v>
      </c>
      <c r="I420" s="368" t="s">
        <v>4902</v>
      </c>
      <c r="J420" s="368" t="s">
        <v>4901</v>
      </c>
      <c r="K420" s="368" t="s">
        <v>13170</v>
      </c>
      <c r="L420" s="368" t="s">
        <v>13171</v>
      </c>
      <c r="M420" s="368">
        <v>67</v>
      </c>
      <c r="N420" s="368">
        <v>44</v>
      </c>
      <c r="O420" s="368">
        <v>23</v>
      </c>
    </row>
    <row r="421" spans="1:15" x14ac:dyDescent="0.35">
      <c r="A421" s="368" t="s">
        <v>246</v>
      </c>
      <c r="B421" s="368" t="s">
        <v>834</v>
      </c>
      <c r="C421" s="368" t="s">
        <v>786</v>
      </c>
      <c r="D421" s="368">
        <v>830</v>
      </c>
      <c r="E421" s="368">
        <v>539</v>
      </c>
      <c r="F421" s="368">
        <v>291</v>
      </c>
      <c r="G421" s="368" t="s">
        <v>13166</v>
      </c>
      <c r="H421" s="368" t="s">
        <v>13167</v>
      </c>
      <c r="I421" s="368" t="s">
        <v>4902</v>
      </c>
      <c r="J421" s="368" t="s">
        <v>4901</v>
      </c>
      <c r="K421" s="368" t="s">
        <v>13172</v>
      </c>
      <c r="L421" s="368" t="s">
        <v>13173</v>
      </c>
      <c r="M421" s="368">
        <v>77</v>
      </c>
      <c r="N421" s="368">
        <v>49</v>
      </c>
      <c r="O421" s="368">
        <v>28</v>
      </c>
    </row>
    <row r="422" spans="1:15" x14ac:dyDescent="0.35">
      <c r="A422" s="368" t="s">
        <v>247</v>
      </c>
      <c r="B422" s="368" t="s">
        <v>835</v>
      </c>
      <c r="C422" s="368" t="s">
        <v>786</v>
      </c>
      <c r="D422" s="368">
        <v>670</v>
      </c>
      <c r="E422" s="368">
        <v>435</v>
      </c>
      <c r="F422" s="368">
        <v>235</v>
      </c>
      <c r="G422" s="368" t="s">
        <v>13174</v>
      </c>
      <c r="H422" s="368" t="s">
        <v>13175</v>
      </c>
      <c r="I422" s="368" t="s">
        <v>4900</v>
      </c>
      <c r="J422" s="368" t="s">
        <v>4899</v>
      </c>
      <c r="K422" s="368" t="s">
        <v>13176</v>
      </c>
      <c r="L422" s="368" t="s">
        <v>13177</v>
      </c>
      <c r="M422" s="368">
        <v>42</v>
      </c>
      <c r="N422" s="368">
        <v>27</v>
      </c>
      <c r="O422" s="368">
        <v>15</v>
      </c>
    </row>
    <row r="423" spans="1:15" x14ac:dyDescent="0.35">
      <c r="A423" s="368" t="s">
        <v>247</v>
      </c>
      <c r="B423" s="368" t="s">
        <v>835</v>
      </c>
      <c r="C423" s="368" t="s">
        <v>786</v>
      </c>
      <c r="D423" s="368">
        <v>670</v>
      </c>
      <c r="E423" s="368">
        <v>435</v>
      </c>
      <c r="F423" s="368">
        <v>235</v>
      </c>
      <c r="G423" s="368" t="s">
        <v>13174</v>
      </c>
      <c r="H423" s="368" t="s">
        <v>13175</v>
      </c>
      <c r="I423" s="368" t="s">
        <v>4900</v>
      </c>
      <c r="J423" s="368" t="s">
        <v>4899</v>
      </c>
      <c r="K423" s="368" t="s">
        <v>13178</v>
      </c>
      <c r="L423" s="368" t="s">
        <v>13179</v>
      </c>
      <c r="M423" s="368">
        <v>96</v>
      </c>
      <c r="N423" s="368">
        <v>62</v>
      </c>
      <c r="O423" s="368">
        <v>34</v>
      </c>
    </row>
    <row r="424" spans="1:15" x14ac:dyDescent="0.35">
      <c r="A424" s="368" t="s">
        <v>247</v>
      </c>
      <c r="B424" s="368" t="s">
        <v>835</v>
      </c>
      <c r="C424" s="368" t="s">
        <v>786</v>
      </c>
      <c r="D424" s="368">
        <v>670</v>
      </c>
      <c r="E424" s="368">
        <v>435</v>
      </c>
      <c r="F424" s="368">
        <v>235</v>
      </c>
      <c r="G424" s="368" t="s">
        <v>13174</v>
      </c>
      <c r="H424" s="368" t="s">
        <v>13175</v>
      </c>
      <c r="I424" s="368" t="s">
        <v>4900</v>
      </c>
      <c r="J424" s="368" t="s">
        <v>4899</v>
      </c>
      <c r="K424" s="368" t="s">
        <v>13180</v>
      </c>
      <c r="L424" s="368" t="s">
        <v>13181</v>
      </c>
      <c r="M424" s="368">
        <v>53</v>
      </c>
      <c r="N424" s="368">
        <v>34</v>
      </c>
      <c r="O424" s="368">
        <v>19</v>
      </c>
    </row>
    <row r="425" spans="1:15" x14ac:dyDescent="0.35">
      <c r="A425" s="368" t="s">
        <v>247</v>
      </c>
      <c r="B425" s="368" t="s">
        <v>835</v>
      </c>
      <c r="C425" s="368" t="s">
        <v>786</v>
      </c>
      <c r="D425" s="368">
        <v>670</v>
      </c>
      <c r="E425" s="368">
        <v>435</v>
      </c>
      <c r="F425" s="368">
        <v>235</v>
      </c>
      <c r="G425" s="368" t="s">
        <v>13182</v>
      </c>
      <c r="H425" s="368" t="s">
        <v>13183</v>
      </c>
      <c r="I425" s="368" t="s">
        <v>4898</v>
      </c>
      <c r="J425" s="368" t="s">
        <v>4897</v>
      </c>
      <c r="K425" s="368" t="s">
        <v>13184</v>
      </c>
      <c r="L425" s="368" t="s">
        <v>13185</v>
      </c>
      <c r="M425" s="368">
        <v>96</v>
      </c>
      <c r="N425" s="368">
        <v>62</v>
      </c>
      <c r="O425" s="368">
        <v>34</v>
      </c>
    </row>
    <row r="426" spans="1:15" x14ac:dyDescent="0.35">
      <c r="A426" s="368" t="s">
        <v>247</v>
      </c>
      <c r="B426" s="368" t="s">
        <v>835</v>
      </c>
      <c r="C426" s="368" t="s">
        <v>786</v>
      </c>
      <c r="D426" s="368">
        <v>670</v>
      </c>
      <c r="E426" s="368">
        <v>435</v>
      </c>
      <c r="F426" s="368">
        <v>235</v>
      </c>
      <c r="G426" s="368" t="s">
        <v>13182</v>
      </c>
      <c r="H426" s="368" t="s">
        <v>13183</v>
      </c>
      <c r="I426" s="368" t="s">
        <v>4898</v>
      </c>
      <c r="J426" s="368" t="s">
        <v>4897</v>
      </c>
      <c r="K426" s="368" t="s">
        <v>13186</v>
      </c>
      <c r="L426" s="368" t="s">
        <v>13187</v>
      </c>
      <c r="M426" s="368">
        <v>64</v>
      </c>
      <c r="N426" s="368">
        <v>43</v>
      </c>
      <c r="O426" s="368">
        <v>21</v>
      </c>
    </row>
    <row r="427" spans="1:15" x14ac:dyDescent="0.35">
      <c r="A427" s="368" t="s">
        <v>247</v>
      </c>
      <c r="B427" s="368" t="s">
        <v>835</v>
      </c>
      <c r="C427" s="368" t="s">
        <v>786</v>
      </c>
      <c r="D427" s="368">
        <v>670</v>
      </c>
      <c r="E427" s="368">
        <v>435</v>
      </c>
      <c r="F427" s="368">
        <v>235</v>
      </c>
      <c r="G427" s="368" t="s">
        <v>13188</v>
      </c>
      <c r="H427" s="368" t="s">
        <v>13189</v>
      </c>
      <c r="I427" s="368" t="s">
        <v>4896</v>
      </c>
      <c r="J427" s="368" t="s">
        <v>4895</v>
      </c>
      <c r="K427" s="368" t="s">
        <v>13190</v>
      </c>
      <c r="L427" s="368" t="s">
        <v>13191</v>
      </c>
      <c r="M427" s="368">
        <v>42</v>
      </c>
      <c r="N427" s="368">
        <v>27</v>
      </c>
      <c r="O427" s="368">
        <v>15</v>
      </c>
    </row>
    <row r="428" spans="1:15" x14ac:dyDescent="0.35">
      <c r="A428" s="368" t="s">
        <v>247</v>
      </c>
      <c r="B428" s="368" t="s">
        <v>835</v>
      </c>
      <c r="C428" s="368" t="s">
        <v>786</v>
      </c>
      <c r="D428" s="368">
        <v>670</v>
      </c>
      <c r="E428" s="368">
        <v>435</v>
      </c>
      <c r="F428" s="368">
        <v>235</v>
      </c>
      <c r="G428" s="368" t="s">
        <v>13188</v>
      </c>
      <c r="H428" s="368" t="s">
        <v>13189</v>
      </c>
      <c r="I428" s="368" t="s">
        <v>4896</v>
      </c>
      <c r="J428" s="368" t="s">
        <v>4895</v>
      </c>
      <c r="K428" s="368" t="s">
        <v>13192</v>
      </c>
      <c r="L428" s="368" t="s">
        <v>13193</v>
      </c>
      <c r="M428" s="368">
        <v>53</v>
      </c>
      <c r="N428" s="368">
        <v>34</v>
      </c>
      <c r="O428" s="368">
        <v>19</v>
      </c>
    </row>
    <row r="429" spans="1:15" x14ac:dyDescent="0.35">
      <c r="A429" s="368" t="s">
        <v>247</v>
      </c>
      <c r="B429" s="368" t="s">
        <v>835</v>
      </c>
      <c r="C429" s="368" t="s">
        <v>786</v>
      </c>
      <c r="D429" s="368">
        <v>670</v>
      </c>
      <c r="E429" s="368">
        <v>435</v>
      </c>
      <c r="F429" s="368">
        <v>235</v>
      </c>
      <c r="G429" s="368" t="s">
        <v>13188</v>
      </c>
      <c r="H429" s="368" t="s">
        <v>13189</v>
      </c>
      <c r="I429" s="368" t="s">
        <v>4896</v>
      </c>
      <c r="J429" s="368" t="s">
        <v>4895</v>
      </c>
      <c r="K429" s="368" t="s">
        <v>13194</v>
      </c>
      <c r="L429" s="368" t="s">
        <v>13195</v>
      </c>
      <c r="M429" s="368">
        <v>96</v>
      </c>
      <c r="N429" s="368">
        <v>62</v>
      </c>
      <c r="O429" s="368">
        <v>34</v>
      </c>
    </row>
    <row r="430" spans="1:15" x14ac:dyDescent="0.35">
      <c r="A430" s="368" t="s">
        <v>247</v>
      </c>
      <c r="B430" s="368" t="s">
        <v>835</v>
      </c>
      <c r="C430" s="368" t="s">
        <v>786</v>
      </c>
      <c r="D430" s="368">
        <v>670</v>
      </c>
      <c r="E430" s="368">
        <v>435</v>
      </c>
      <c r="F430" s="368">
        <v>235</v>
      </c>
      <c r="G430" s="368" t="s">
        <v>13196</v>
      </c>
      <c r="H430" s="368" t="s">
        <v>13197</v>
      </c>
      <c r="I430" s="368" t="s">
        <v>4846</v>
      </c>
      <c r="J430" s="368" t="s">
        <v>4845</v>
      </c>
      <c r="K430" s="368" t="s">
        <v>13198</v>
      </c>
      <c r="L430" s="368" t="s">
        <v>13199</v>
      </c>
      <c r="M430" s="368">
        <v>75</v>
      </c>
      <c r="N430" s="368">
        <v>50</v>
      </c>
      <c r="O430" s="368">
        <v>25</v>
      </c>
    </row>
    <row r="431" spans="1:15" x14ac:dyDescent="0.35">
      <c r="A431" s="368" t="s">
        <v>247</v>
      </c>
      <c r="B431" s="368" t="s">
        <v>835</v>
      </c>
      <c r="C431" s="368" t="s">
        <v>786</v>
      </c>
      <c r="D431" s="368">
        <v>670</v>
      </c>
      <c r="E431" s="368">
        <v>435</v>
      </c>
      <c r="F431" s="368">
        <v>235</v>
      </c>
      <c r="G431" s="368" t="s">
        <v>13196</v>
      </c>
      <c r="H431" s="368" t="s">
        <v>13197</v>
      </c>
      <c r="I431" s="368" t="s">
        <v>4846</v>
      </c>
      <c r="J431" s="368" t="s">
        <v>4845</v>
      </c>
      <c r="K431" s="368" t="s">
        <v>13200</v>
      </c>
      <c r="L431" s="368" t="s">
        <v>13201</v>
      </c>
      <c r="M431" s="368">
        <v>53</v>
      </c>
      <c r="N431" s="368">
        <v>34</v>
      </c>
      <c r="O431" s="368">
        <v>19</v>
      </c>
    </row>
    <row r="432" spans="1:15" x14ac:dyDescent="0.35">
      <c r="A432" s="368" t="s">
        <v>248</v>
      </c>
      <c r="B432" s="368" t="s">
        <v>836</v>
      </c>
      <c r="C432" s="368" t="s">
        <v>786</v>
      </c>
      <c r="D432" s="368">
        <v>710</v>
      </c>
      <c r="E432" s="368">
        <v>461</v>
      </c>
      <c r="F432" s="368">
        <v>249</v>
      </c>
      <c r="G432" s="368" t="s">
        <v>13202</v>
      </c>
      <c r="H432" s="368" t="s">
        <v>13203</v>
      </c>
      <c r="I432" s="368" t="s">
        <v>4894</v>
      </c>
      <c r="J432" s="368" t="s">
        <v>4893</v>
      </c>
      <c r="K432" s="368" t="s">
        <v>13204</v>
      </c>
      <c r="L432" s="368" t="s">
        <v>13205</v>
      </c>
      <c r="M432" s="368">
        <v>74</v>
      </c>
      <c r="N432" s="368">
        <v>48</v>
      </c>
      <c r="O432" s="368">
        <v>26</v>
      </c>
    </row>
    <row r="433" spans="1:15" x14ac:dyDescent="0.35">
      <c r="A433" s="368" t="s">
        <v>248</v>
      </c>
      <c r="B433" s="368" t="s">
        <v>836</v>
      </c>
      <c r="C433" s="368" t="s">
        <v>786</v>
      </c>
      <c r="D433" s="368">
        <v>710</v>
      </c>
      <c r="E433" s="368">
        <v>461</v>
      </c>
      <c r="F433" s="368">
        <v>249</v>
      </c>
      <c r="G433" s="368" t="s">
        <v>13202</v>
      </c>
      <c r="H433" s="368" t="s">
        <v>13203</v>
      </c>
      <c r="I433" s="368" t="s">
        <v>4894</v>
      </c>
      <c r="J433" s="368" t="s">
        <v>4893</v>
      </c>
      <c r="K433" s="368" t="s">
        <v>13206</v>
      </c>
      <c r="L433" s="368" t="s">
        <v>13207</v>
      </c>
      <c r="M433" s="368">
        <v>53</v>
      </c>
      <c r="N433" s="368">
        <v>34</v>
      </c>
      <c r="O433" s="368">
        <v>19</v>
      </c>
    </row>
    <row r="434" spans="1:15" x14ac:dyDescent="0.35">
      <c r="A434" s="368" t="s">
        <v>248</v>
      </c>
      <c r="B434" s="368" t="s">
        <v>836</v>
      </c>
      <c r="C434" s="368" t="s">
        <v>786</v>
      </c>
      <c r="D434" s="368">
        <v>710</v>
      </c>
      <c r="E434" s="368">
        <v>461</v>
      </c>
      <c r="F434" s="368">
        <v>249</v>
      </c>
      <c r="G434" s="368" t="s">
        <v>13202</v>
      </c>
      <c r="H434" s="368" t="s">
        <v>13203</v>
      </c>
      <c r="I434" s="368" t="s">
        <v>4894</v>
      </c>
      <c r="J434" s="368" t="s">
        <v>4893</v>
      </c>
      <c r="K434" s="368" t="s">
        <v>13208</v>
      </c>
      <c r="L434" s="368" t="s">
        <v>13209</v>
      </c>
      <c r="M434" s="368">
        <v>53</v>
      </c>
      <c r="N434" s="368">
        <v>34</v>
      </c>
      <c r="O434" s="368">
        <v>19</v>
      </c>
    </row>
    <row r="435" spans="1:15" x14ac:dyDescent="0.35">
      <c r="A435" s="368" t="s">
        <v>248</v>
      </c>
      <c r="B435" s="368" t="s">
        <v>836</v>
      </c>
      <c r="C435" s="368" t="s">
        <v>786</v>
      </c>
      <c r="D435" s="368">
        <v>710</v>
      </c>
      <c r="E435" s="368">
        <v>461</v>
      </c>
      <c r="F435" s="368">
        <v>249</v>
      </c>
      <c r="G435" s="368" t="s">
        <v>13210</v>
      </c>
      <c r="H435" s="368" t="s">
        <v>13211</v>
      </c>
      <c r="I435" s="368" t="s">
        <v>4892</v>
      </c>
      <c r="J435" s="368" t="s">
        <v>4891</v>
      </c>
      <c r="K435" s="368" t="s">
        <v>13212</v>
      </c>
      <c r="L435" s="368" t="s">
        <v>13213</v>
      </c>
      <c r="M435" s="368">
        <v>95</v>
      </c>
      <c r="N435" s="368">
        <v>62</v>
      </c>
      <c r="O435" s="368">
        <v>33</v>
      </c>
    </row>
    <row r="436" spans="1:15" x14ac:dyDescent="0.35">
      <c r="A436" s="368" t="s">
        <v>248</v>
      </c>
      <c r="B436" s="368" t="s">
        <v>836</v>
      </c>
      <c r="C436" s="368" t="s">
        <v>786</v>
      </c>
      <c r="D436" s="368">
        <v>710</v>
      </c>
      <c r="E436" s="368">
        <v>461</v>
      </c>
      <c r="F436" s="368">
        <v>249</v>
      </c>
      <c r="G436" s="368" t="s">
        <v>13210</v>
      </c>
      <c r="H436" s="368" t="s">
        <v>13211</v>
      </c>
      <c r="I436" s="368" t="s">
        <v>4892</v>
      </c>
      <c r="J436" s="368" t="s">
        <v>4891</v>
      </c>
      <c r="K436" s="368" t="s">
        <v>13214</v>
      </c>
      <c r="L436" s="368" t="s">
        <v>13215</v>
      </c>
      <c r="M436" s="368">
        <v>96</v>
      </c>
      <c r="N436" s="368">
        <v>62</v>
      </c>
      <c r="O436" s="368">
        <v>34</v>
      </c>
    </row>
    <row r="437" spans="1:15" x14ac:dyDescent="0.35">
      <c r="A437" s="368" t="s">
        <v>248</v>
      </c>
      <c r="B437" s="368" t="s">
        <v>836</v>
      </c>
      <c r="C437" s="368" t="s">
        <v>786</v>
      </c>
      <c r="D437" s="368">
        <v>710</v>
      </c>
      <c r="E437" s="368">
        <v>461</v>
      </c>
      <c r="F437" s="368">
        <v>249</v>
      </c>
      <c r="G437" s="368" t="s">
        <v>13210</v>
      </c>
      <c r="H437" s="368" t="s">
        <v>13211</v>
      </c>
      <c r="I437" s="368" t="s">
        <v>4892</v>
      </c>
      <c r="J437" s="368" t="s">
        <v>4891</v>
      </c>
      <c r="K437" s="368" t="s">
        <v>13216</v>
      </c>
      <c r="L437" s="368" t="s">
        <v>13217</v>
      </c>
      <c r="M437" s="368">
        <v>96</v>
      </c>
      <c r="N437" s="368">
        <v>62</v>
      </c>
      <c r="O437" s="368">
        <v>34</v>
      </c>
    </row>
    <row r="438" spans="1:15" x14ac:dyDescent="0.35">
      <c r="A438" s="368" t="s">
        <v>248</v>
      </c>
      <c r="B438" s="368" t="s">
        <v>836</v>
      </c>
      <c r="C438" s="368" t="s">
        <v>786</v>
      </c>
      <c r="D438" s="368">
        <v>710</v>
      </c>
      <c r="E438" s="368">
        <v>461</v>
      </c>
      <c r="F438" s="368">
        <v>249</v>
      </c>
      <c r="G438" s="368" t="s">
        <v>13210</v>
      </c>
      <c r="H438" s="368" t="s">
        <v>13211</v>
      </c>
      <c r="I438" s="368" t="s">
        <v>4892</v>
      </c>
      <c r="J438" s="368" t="s">
        <v>4891</v>
      </c>
      <c r="K438" s="368" t="s">
        <v>13218</v>
      </c>
      <c r="L438" s="368" t="s">
        <v>13219</v>
      </c>
      <c r="M438" s="368">
        <v>95</v>
      </c>
      <c r="N438" s="368">
        <v>62</v>
      </c>
      <c r="O438" s="368">
        <v>33</v>
      </c>
    </row>
    <row r="439" spans="1:15" x14ac:dyDescent="0.35">
      <c r="A439" s="368" t="s">
        <v>248</v>
      </c>
      <c r="B439" s="368" t="s">
        <v>836</v>
      </c>
      <c r="C439" s="368" t="s">
        <v>786</v>
      </c>
      <c r="D439" s="368">
        <v>710</v>
      </c>
      <c r="E439" s="368">
        <v>461</v>
      </c>
      <c r="F439" s="368">
        <v>249</v>
      </c>
      <c r="G439" s="368" t="s">
        <v>13220</v>
      </c>
      <c r="H439" s="368" t="s">
        <v>13221</v>
      </c>
      <c r="I439" s="368" t="s">
        <v>4890</v>
      </c>
      <c r="J439" s="368" t="s">
        <v>4889</v>
      </c>
      <c r="K439" s="368" t="s">
        <v>13222</v>
      </c>
      <c r="L439" s="368" t="s">
        <v>13223</v>
      </c>
      <c r="M439" s="368">
        <v>85</v>
      </c>
      <c r="N439" s="368">
        <v>55</v>
      </c>
      <c r="O439" s="368">
        <v>30</v>
      </c>
    </row>
    <row r="440" spans="1:15" x14ac:dyDescent="0.35">
      <c r="A440" s="368" t="s">
        <v>248</v>
      </c>
      <c r="B440" s="368" t="s">
        <v>836</v>
      </c>
      <c r="C440" s="368" t="s">
        <v>786</v>
      </c>
      <c r="D440" s="368">
        <v>710</v>
      </c>
      <c r="E440" s="368">
        <v>461</v>
      </c>
      <c r="F440" s="368">
        <v>249</v>
      </c>
      <c r="G440" s="368" t="s">
        <v>13220</v>
      </c>
      <c r="H440" s="368" t="s">
        <v>13221</v>
      </c>
      <c r="I440" s="368" t="s">
        <v>4890</v>
      </c>
      <c r="J440" s="368" t="s">
        <v>4889</v>
      </c>
      <c r="K440" s="368" t="s">
        <v>13224</v>
      </c>
      <c r="L440" s="368" t="s">
        <v>13225</v>
      </c>
      <c r="M440" s="368">
        <v>63</v>
      </c>
      <c r="N440" s="368">
        <v>42</v>
      </c>
      <c r="O440" s="368">
        <v>21</v>
      </c>
    </row>
    <row r="441" spans="1:15" x14ac:dyDescent="0.35">
      <c r="A441" s="368" t="s">
        <v>249</v>
      </c>
      <c r="B441" s="368" t="s">
        <v>837</v>
      </c>
      <c r="C441" s="368" t="s">
        <v>791</v>
      </c>
      <c r="D441" s="368">
        <v>410</v>
      </c>
      <c r="E441" s="368">
        <v>266</v>
      </c>
      <c r="F441" s="368">
        <v>144</v>
      </c>
      <c r="G441" s="368" t="s">
        <v>13226</v>
      </c>
      <c r="H441" s="368" t="s">
        <v>13227</v>
      </c>
      <c r="I441" s="368" t="s">
        <v>4888</v>
      </c>
      <c r="J441" s="368" t="s">
        <v>4887</v>
      </c>
      <c r="K441" s="368" t="s">
        <v>13228</v>
      </c>
      <c r="L441" s="368" t="s">
        <v>4887</v>
      </c>
      <c r="M441" s="368">
        <v>89</v>
      </c>
      <c r="N441" s="368">
        <v>58</v>
      </c>
      <c r="O441" s="368">
        <v>31</v>
      </c>
    </row>
    <row r="442" spans="1:15" x14ac:dyDescent="0.35">
      <c r="A442" s="368" t="s">
        <v>249</v>
      </c>
      <c r="B442" s="368" t="s">
        <v>837</v>
      </c>
      <c r="C442" s="368" t="s">
        <v>791</v>
      </c>
      <c r="D442" s="368">
        <v>410</v>
      </c>
      <c r="E442" s="368">
        <v>266</v>
      </c>
      <c r="F442" s="368">
        <v>144</v>
      </c>
      <c r="G442" s="368" t="s">
        <v>13229</v>
      </c>
      <c r="H442" s="368" t="s">
        <v>13230</v>
      </c>
      <c r="I442" s="368" t="s">
        <v>4886</v>
      </c>
      <c r="J442" s="368" t="s">
        <v>4885</v>
      </c>
      <c r="K442" s="368" t="s">
        <v>13231</v>
      </c>
      <c r="L442" s="368" t="s">
        <v>13232</v>
      </c>
      <c r="M442" s="368">
        <v>55</v>
      </c>
      <c r="N442" s="368">
        <v>36</v>
      </c>
      <c r="O442" s="368">
        <v>19</v>
      </c>
    </row>
    <row r="443" spans="1:15" x14ac:dyDescent="0.35">
      <c r="A443" s="368" t="s">
        <v>249</v>
      </c>
      <c r="B443" s="368" t="s">
        <v>837</v>
      </c>
      <c r="C443" s="368" t="s">
        <v>791</v>
      </c>
      <c r="D443" s="368">
        <v>410</v>
      </c>
      <c r="E443" s="368">
        <v>266</v>
      </c>
      <c r="F443" s="368">
        <v>144</v>
      </c>
      <c r="G443" s="368" t="s">
        <v>13229</v>
      </c>
      <c r="H443" s="368" t="s">
        <v>13230</v>
      </c>
      <c r="I443" s="368" t="s">
        <v>4886</v>
      </c>
      <c r="J443" s="368" t="s">
        <v>4885</v>
      </c>
      <c r="K443" s="368" t="s">
        <v>13233</v>
      </c>
      <c r="L443" s="368" t="s">
        <v>13234</v>
      </c>
      <c r="M443" s="368">
        <v>55</v>
      </c>
      <c r="N443" s="368">
        <v>36</v>
      </c>
      <c r="O443" s="368">
        <v>19</v>
      </c>
    </row>
    <row r="444" spans="1:15" x14ac:dyDescent="0.35">
      <c r="A444" s="368" t="s">
        <v>249</v>
      </c>
      <c r="B444" s="368" t="s">
        <v>837</v>
      </c>
      <c r="C444" s="368" t="s">
        <v>791</v>
      </c>
      <c r="D444" s="368">
        <v>410</v>
      </c>
      <c r="E444" s="368">
        <v>266</v>
      </c>
      <c r="F444" s="368">
        <v>144</v>
      </c>
      <c r="G444" s="368" t="s">
        <v>13229</v>
      </c>
      <c r="H444" s="368" t="s">
        <v>13230</v>
      </c>
      <c r="I444" s="368" t="s">
        <v>4886</v>
      </c>
      <c r="J444" s="368" t="s">
        <v>4885</v>
      </c>
      <c r="K444" s="368" t="s">
        <v>13235</v>
      </c>
      <c r="L444" s="368" t="s">
        <v>13236</v>
      </c>
      <c r="M444" s="368">
        <v>34</v>
      </c>
      <c r="N444" s="368">
        <v>21</v>
      </c>
      <c r="O444" s="368">
        <v>13</v>
      </c>
    </row>
    <row r="445" spans="1:15" x14ac:dyDescent="0.35">
      <c r="A445" s="368" t="s">
        <v>249</v>
      </c>
      <c r="B445" s="368" t="s">
        <v>837</v>
      </c>
      <c r="C445" s="368" t="s">
        <v>791</v>
      </c>
      <c r="D445" s="368">
        <v>410</v>
      </c>
      <c r="E445" s="368">
        <v>266</v>
      </c>
      <c r="F445" s="368">
        <v>144</v>
      </c>
      <c r="G445" s="368" t="s">
        <v>13237</v>
      </c>
      <c r="H445" s="368" t="s">
        <v>13238</v>
      </c>
      <c r="I445" s="368" t="s">
        <v>4884</v>
      </c>
      <c r="J445" s="368" t="s">
        <v>4883</v>
      </c>
      <c r="K445" s="368" t="s">
        <v>13239</v>
      </c>
      <c r="L445" s="368" t="s">
        <v>13240</v>
      </c>
      <c r="M445" s="368">
        <v>44</v>
      </c>
      <c r="N445" s="368">
        <v>29</v>
      </c>
      <c r="O445" s="368">
        <v>15</v>
      </c>
    </row>
    <row r="446" spans="1:15" x14ac:dyDescent="0.35">
      <c r="A446" s="368" t="s">
        <v>249</v>
      </c>
      <c r="B446" s="368" t="s">
        <v>837</v>
      </c>
      <c r="C446" s="368" t="s">
        <v>791</v>
      </c>
      <c r="D446" s="368">
        <v>410</v>
      </c>
      <c r="E446" s="368">
        <v>266</v>
      </c>
      <c r="F446" s="368">
        <v>144</v>
      </c>
      <c r="G446" s="368" t="s">
        <v>13237</v>
      </c>
      <c r="H446" s="368" t="s">
        <v>13238</v>
      </c>
      <c r="I446" s="368" t="s">
        <v>4884</v>
      </c>
      <c r="J446" s="368" t="s">
        <v>4883</v>
      </c>
      <c r="K446" s="368" t="s">
        <v>13241</v>
      </c>
      <c r="L446" s="368" t="s">
        <v>13242</v>
      </c>
      <c r="M446" s="368">
        <v>44</v>
      </c>
      <c r="N446" s="368">
        <v>29</v>
      </c>
      <c r="O446" s="368">
        <v>15</v>
      </c>
    </row>
    <row r="447" spans="1:15" x14ac:dyDescent="0.35">
      <c r="A447" s="368" t="s">
        <v>249</v>
      </c>
      <c r="B447" s="368" t="s">
        <v>837</v>
      </c>
      <c r="C447" s="368" t="s">
        <v>791</v>
      </c>
      <c r="D447" s="368">
        <v>410</v>
      </c>
      <c r="E447" s="368">
        <v>266</v>
      </c>
      <c r="F447" s="368">
        <v>144</v>
      </c>
      <c r="G447" s="368" t="s">
        <v>13237</v>
      </c>
      <c r="H447" s="368" t="s">
        <v>13238</v>
      </c>
      <c r="I447" s="368" t="s">
        <v>4884</v>
      </c>
      <c r="J447" s="368" t="s">
        <v>4883</v>
      </c>
      <c r="K447" s="368" t="s">
        <v>13243</v>
      </c>
      <c r="L447" s="368" t="s">
        <v>13244</v>
      </c>
      <c r="M447" s="368">
        <v>34</v>
      </c>
      <c r="N447" s="368">
        <v>21</v>
      </c>
      <c r="O447" s="368">
        <v>13</v>
      </c>
    </row>
    <row r="448" spans="1:15" x14ac:dyDescent="0.35">
      <c r="A448" s="368" t="s">
        <v>249</v>
      </c>
      <c r="B448" s="368" t="s">
        <v>837</v>
      </c>
      <c r="C448" s="368" t="s">
        <v>791</v>
      </c>
      <c r="D448" s="368">
        <v>410</v>
      </c>
      <c r="E448" s="368">
        <v>266</v>
      </c>
      <c r="F448" s="368">
        <v>144</v>
      </c>
      <c r="G448" s="368" t="s">
        <v>13245</v>
      </c>
      <c r="H448" s="368" t="s">
        <v>13246</v>
      </c>
      <c r="I448" s="368" t="s">
        <v>4882</v>
      </c>
      <c r="J448" s="368" t="s">
        <v>4881</v>
      </c>
      <c r="K448" s="368" t="s">
        <v>13247</v>
      </c>
      <c r="L448" s="368" t="s">
        <v>4881</v>
      </c>
      <c r="M448" s="368">
        <v>55</v>
      </c>
      <c r="N448" s="368">
        <v>36</v>
      </c>
      <c r="O448" s="368">
        <v>19</v>
      </c>
    </row>
    <row r="449" spans="1:15" x14ac:dyDescent="0.35">
      <c r="A449" s="368" t="s">
        <v>250</v>
      </c>
      <c r="B449" s="368" t="s">
        <v>838</v>
      </c>
      <c r="C449" s="368" t="s">
        <v>786</v>
      </c>
      <c r="D449" s="368">
        <v>750</v>
      </c>
      <c r="E449" s="368">
        <v>487</v>
      </c>
      <c r="F449" s="368">
        <v>263</v>
      </c>
      <c r="G449" s="368" t="s">
        <v>13248</v>
      </c>
      <c r="H449" s="368" t="s">
        <v>13249</v>
      </c>
      <c r="I449" s="368" t="s">
        <v>4880</v>
      </c>
      <c r="J449" s="368" t="s">
        <v>4879</v>
      </c>
      <c r="K449" s="368" t="s">
        <v>13250</v>
      </c>
      <c r="L449" s="368" t="s">
        <v>4879</v>
      </c>
      <c r="M449" s="368">
        <v>109</v>
      </c>
      <c r="N449" s="368">
        <v>69</v>
      </c>
      <c r="O449" s="368">
        <v>40</v>
      </c>
    </row>
    <row r="450" spans="1:15" x14ac:dyDescent="0.35">
      <c r="A450" s="368" t="s">
        <v>250</v>
      </c>
      <c r="B450" s="368" t="s">
        <v>838</v>
      </c>
      <c r="C450" s="368" t="s">
        <v>786</v>
      </c>
      <c r="D450" s="368">
        <v>750</v>
      </c>
      <c r="E450" s="368">
        <v>487</v>
      </c>
      <c r="F450" s="368">
        <v>263</v>
      </c>
      <c r="G450" s="368" t="s">
        <v>13128</v>
      </c>
      <c r="H450" s="368" t="s">
        <v>13129</v>
      </c>
      <c r="I450" s="368" t="s">
        <v>4878</v>
      </c>
      <c r="J450" s="368" t="s">
        <v>4877</v>
      </c>
      <c r="K450" s="368" t="s">
        <v>13130</v>
      </c>
      <c r="L450" s="368" t="s">
        <v>4877</v>
      </c>
      <c r="M450" s="368">
        <v>48</v>
      </c>
      <c r="N450" s="368">
        <v>30</v>
      </c>
      <c r="O450" s="368">
        <v>18</v>
      </c>
    </row>
    <row r="451" spans="1:15" x14ac:dyDescent="0.35">
      <c r="A451" s="368" t="s">
        <v>250</v>
      </c>
      <c r="B451" s="368" t="s">
        <v>838</v>
      </c>
      <c r="C451" s="368" t="s">
        <v>786</v>
      </c>
      <c r="D451" s="368">
        <v>750</v>
      </c>
      <c r="E451" s="368">
        <v>487</v>
      </c>
      <c r="F451" s="368">
        <v>263</v>
      </c>
      <c r="G451" s="368" t="s">
        <v>13131</v>
      </c>
      <c r="H451" s="368" t="s">
        <v>13132</v>
      </c>
      <c r="I451" s="368" t="s">
        <v>4862</v>
      </c>
      <c r="J451" s="368" t="s">
        <v>4861</v>
      </c>
      <c r="K451" s="368" t="s">
        <v>13133</v>
      </c>
      <c r="L451" s="368" t="s">
        <v>4861</v>
      </c>
      <c r="M451" s="368">
        <v>40</v>
      </c>
      <c r="N451" s="368">
        <v>40</v>
      </c>
      <c r="O451" s="368">
        <v>0</v>
      </c>
    </row>
    <row r="452" spans="1:15" x14ac:dyDescent="0.35">
      <c r="A452" s="368" t="s">
        <v>250</v>
      </c>
      <c r="B452" s="368" t="s">
        <v>838</v>
      </c>
      <c r="C452" s="368" t="s">
        <v>786</v>
      </c>
      <c r="D452" s="368">
        <v>750</v>
      </c>
      <c r="E452" s="368">
        <v>487</v>
      </c>
      <c r="F452" s="368">
        <v>263</v>
      </c>
      <c r="G452" s="368" t="s">
        <v>13251</v>
      </c>
      <c r="H452" s="368" t="s">
        <v>13252</v>
      </c>
      <c r="I452" s="368" t="s">
        <v>4876</v>
      </c>
      <c r="J452" s="368" t="s">
        <v>4875</v>
      </c>
      <c r="K452" s="368" t="s">
        <v>13253</v>
      </c>
      <c r="L452" s="368" t="s">
        <v>13254</v>
      </c>
      <c r="M452" s="368">
        <v>84</v>
      </c>
      <c r="N452" s="368">
        <v>53</v>
      </c>
      <c r="O452" s="368">
        <v>31</v>
      </c>
    </row>
    <row r="453" spans="1:15" x14ac:dyDescent="0.35">
      <c r="A453" s="368" t="s">
        <v>250</v>
      </c>
      <c r="B453" s="368" t="s">
        <v>838</v>
      </c>
      <c r="C453" s="368" t="s">
        <v>786</v>
      </c>
      <c r="D453" s="368">
        <v>750</v>
      </c>
      <c r="E453" s="368">
        <v>487</v>
      </c>
      <c r="F453" s="368">
        <v>263</v>
      </c>
      <c r="G453" s="368" t="s">
        <v>13251</v>
      </c>
      <c r="H453" s="368" t="s">
        <v>13252</v>
      </c>
      <c r="I453" s="368" t="s">
        <v>4876</v>
      </c>
      <c r="J453" s="368" t="s">
        <v>4875</v>
      </c>
      <c r="K453" s="368" t="s">
        <v>13255</v>
      </c>
      <c r="L453" s="368" t="s">
        <v>13256</v>
      </c>
      <c r="M453" s="368">
        <v>36</v>
      </c>
      <c r="N453" s="368">
        <v>23</v>
      </c>
      <c r="O453" s="368">
        <v>13</v>
      </c>
    </row>
    <row r="454" spans="1:15" x14ac:dyDescent="0.35">
      <c r="A454" s="368" t="s">
        <v>250</v>
      </c>
      <c r="B454" s="368" t="s">
        <v>838</v>
      </c>
      <c r="C454" s="368" t="s">
        <v>786</v>
      </c>
      <c r="D454" s="368">
        <v>750</v>
      </c>
      <c r="E454" s="368">
        <v>487</v>
      </c>
      <c r="F454" s="368">
        <v>263</v>
      </c>
      <c r="G454" s="368" t="s">
        <v>13251</v>
      </c>
      <c r="H454" s="368" t="s">
        <v>13252</v>
      </c>
      <c r="I454" s="368" t="s">
        <v>4876</v>
      </c>
      <c r="J454" s="368" t="s">
        <v>4875</v>
      </c>
      <c r="K454" s="368" t="s">
        <v>13257</v>
      </c>
      <c r="L454" s="368" t="s">
        <v>13258</v>
      </c>
      <c r="M454" s="368">
        <v>48</v>
      </c>
      <c r="N454" s="368">
        <v>30</v>
      </c>
      <c r="O454" s="368">
        <v>18</v>
      </c>
    </row>
    <row r="455" spans="1:15" x14ac:dyDescent="0.35">
      <c r="A455" s="368" t="s">
        <v>250</v>
      </c>
      <c r="B455" s="368" t="s">
        <v>838</v>
      </c>
      <c r="C455" s="368" t="s">
        <v>786</v>
      </c>
      <c r="D455" s="368">
        <v>750</v>
      </c>
      <c r="E455" s="368">
        <v>487</v>
      </c>
      <c r="F455" s="368">
        <v>263</v>
      </c>
      <c r="G455" s="368" t="s">
        <v>13259</v>
      </c>
      <c r="H455" s="368" t="s">
        <v>13260</v>
      </c>
      <c r="I455" s="368" t="s">
        <v>4874</v>
      </c>
      <c r="J455" s="368" t="s">
        <v>4873</v>
      </c>
      <c r="K455" s="368" t="s">
        <v>13261</v>
      </c>
      <c r="L455" s="368" t="s">
        <v>13262</v>
      </c>
      <c r="M455" s="368">
        <v>60</v>
      </c>
      <c r="N455" s="368">
        <v>38</v>
      </c>
      <c r="O455" s="368">
        <v>22</v>
      </c>
    </row>
    <row r="456" spans="1:15" x14ac:dyDescent="0.35">
      <c r="A456" s="368" t="s">
        <v>250</v>
      </c>
      <c r="B456" s="368" t="s">
        <v>838</v>
      </c>
      <c r="C456" s="368" t="s">
        <v>786</v>
      </c>
      <c r="D456" s="368">
        <v>750</v>
      </c>
      <c r="E456" s="368">
        <v>487</v>
      </c>
      <c r="F456" s="368">
        <v>263</v>
      </c>
      <c r="G456" s="368" t="s">
        <v>13259</v>
      </c>
      <c r="H456" s="368" t="s">
        <v>13260</v>
      </c>
      <c r="I456" s="368" t="s">
        <v>4874</v>
      </c>
      <c r="J456" s="368" t="s">
        <v>4873</v>
      </c>
      <c r="K456" s="368" t="s">
        <v>13263</v>
      </c>
      <c r="L456" s="368" t="s">
        <v>13264</v>
      </c>
      <c r="M456" s="368">
        <v>72</v>
      </c>
      <c r="N456" s="368">
        <v>45</v>
      </c>
      <c r="O456" s="368">
        <v>27</v>
      </c>
    </row>
    <row r="457" spans="1:15" x14ac:dyDescent="0.35">
      <c r="A457" s="368" t="s">
        <v>250</v>
      </c>
      <c r="B457" s="368" t="s">
        <v>838</v>
      </c>
      <c r="C457" s="368" t="s">
        <v>786</v>
      </c>
      <c r="D457" s="368">
        <v>750</v>
      </c>
      <c r="E457" s="368">
        <v>487</v>
      </c>
      <c r="F457" s="368">
        <v>263</v>
      </c>
      <c r="G457" s="368" t="s">
        <v>13265</v>
      </c>
      <c r="H457" s="368" t="s">
        <v>13266</v>
      </c>
      <c r="I457" s="368" t="s">
        <v>4872</v>
      </c>
      <c r="J457" s="368" t="s">
        <v>4871</v>
      </c>
      <c r="K457" s="368" t="s">
        <v>13267</v>
      </c>
      <c r="L457" s="368" t="s">
        <v>4871</v>
      </c>
      <c r="M457" s="368">
        <v>109</v>
      </c>
      <c r="N457" s="368">
        <v>69</v>
      </c>
      <c r="O457" s="368">
        <v>40</v>
      </c>
    </row>
    <row r="458" spans="1:15" x14ac:dyDescent="0.35">
      <c r="A458" s="368" t="s">
        <v>250</v>
      </c>
      <c r="B458" s="368" t="s">
        <v>838</v>
      </c>
      <c r="C458" s="368" t="s">
        <v>786</v>
      </c>
      <c r="D458" s="368">
        <v>750</v>
      </c>
      <c r="E458" s="368">
        <v>487</v>
      </c>
      <c r="F458" s="368">
        <v>263</v>
      </c>
      <c r="G458" s="368" t="s">
        <v>13268</v>
      </c>
      <c r="H458" s="368" t="s">
        <v>13269</v>
      </c>
      <c r="I458" s="368" t="s">
        <v>4870</v>
      </c>
      <c r="J458" s="368" t="s">
        <v>4869</v>
      </c>
      <c r="K458" s="368" t="s">
        <v>13270</v>
      </c>
      <c r="L458" s="368" t="s">
        <v>13271</v>
      </c>
      <c r="M458" s="368">
        <v>72</v>
      </c>
      <c r="N458" s="368">
        <v>45</v>
      </c>
      <c r="O458" s="368">
        <v>27</v>
      </c>
    </row>
    <row r="459" spans="1:15" x14ac:dyDescent="0.35">
      <c r="A459" s="368" t="s">
        <v>250</v>
      </c>
      <c r="B459" s="368" t="s">
        <v>838</v>
      </c>
      <c r="C459" s="368" t="s">
        <v>786</v>
      </c>
      <c r="D459" s="368">
        <v>750</v>
      </c>
      <c r="E459" s="368">
        <v>487</v>
      </c>
      <c r="F459" s="368">
        <v>263</v>
      </c>
      <c r="G459" s="368" t="s">
        <v>13268</v>
      </c>
      <c r="H459" s="368" t="s">
        <v>13269</v>
      </c>
      <c r="I459" s="368" t="s">
        <v>4870</v>
      </c>
      <c r="J459" s="368" t="s">
        <v>4869</v>
      </c>
      <c r="K459" s="368" t="s">
        <v>13272</v>
      </c>
      <c r="L459" s="368" t="s">
        <v>13273</v>
      </c>
      <c r="M459" s="368">
        <v>72</v>
      </c>
      <c r="N459" s="368">
        <v>45</v>
      </c>
      <c r="O459" s="368">
        <v>27</v>
      </c>
    </row>
    <row r="460" spans="1:15" x14ac:dyDescent="0.35">
      <c r="A460" s="368" t="s">
        <v>251</v>
      </c>
      <c r="B460" s="368" t="s">
        <v>839</v>
      </c>
      <c r="C460" s="368" t="s">
        <v>786</v>
      </c>
      <c r="D460" s="368">
        <v>710</v>
      </c>
      <c r="E460" s="368">
        <v>461</v>
      </c>
      <c r="F460" s="368">
        <v>249</v>
      </c>
      <c r="G460" s="368" t="s">
        <v>13196</v>
      </c>
      <c r="H460" s="368" t="s">
        <v>13197</v>
      </c>
      <c r="I460" s="368" t="s">
        <v>4846</v>
      </c>
      <c r="J460" s="368" t="s">
        <v>4845</v>
      </c>
      <c r="K460" s="368" t="s">
        <v>13198</v>
      </c>
      <c r="L460" s="368" t="s">
        <v>13199</v>
      </c>
      <c r="M460" s="368">
        <v>74</v>
      </c>
      <c r="N460" s="368">
        <v>48</v>
      </c>
      <c r="O460" s="368">
        <v>26</v>
      </c>
    </row>
    <row r="461" spans="1:15" x14ac:dyDescent="0.35">
      <c r="A461" s="368" t="s">
        <v>251</v>
      </c>
      <c r="B461" s="368" t="s">
        <v>839</v>
      </c>
      <c r="C461" s="368" t="s">
        <v>786</v>
      </c>
      <c r="D461" s="368">
        <v>710</v>
      </c>
      <c r="E461" s="368">
        <v>461</v>
      </c>
      <c r="F461" s="368">
        <v>249</v>
      </c>
      <c r="G461" s="368" t="s">
        <v>13196</v>
      </c>
      <c r="H461" s="368" t="s">
        <v>13197</v>
      </c>
      <c r="I461" s="368" t="s">
        <v>4846</v>
      </c>
      <c r="J461" s="368" t="s">
        <v>4845</v>
      </c>
      <c r="K461" s="368" t="s">
        <v>13200</v>
      </c>
      <c r="L461" s="368" t="s">
        <v>13201</v>
      </c>
      <c r="M461" s="368">
        <v>53</v>
      </c>
      <c r="N461" s="368">
        <v>34</v>
      </c>
      <c r="O461" s="368">
        <v>19</v>
      </c>
    </row>
    <row r="462" spans="1:15" x14ac:dyDescent="0.35">
      <c r="A462" s="368" t="s">
        <v>251</v>
      </c>
      <c r="B462" s="368" t="s">
        <v>839</v>
      </c>
      <c r="C462" s="368" t="s">
        <v>786</v>
      </c>
      <c r="D462" s="368">
        <v>710</v>
      </c>
      <c r="E462" s="368">
        <v>461</v>
      </c>
      <c r="F462" s="368">
        <v>249</v>
      </c>
      <c r="G462" s="368" t="s">
        <v>13274</v>
      </c>
      <c r="H462" s="368" t="s">
        <v>13275</v>
      </c>
      <c r="I462" s="368" t="s">
        <v>4868</v>
      </c>
      <c r="J462" s="368" t="s">
        <v>4867</v>
      </c>
      <c r="K462" s="368" t="s">
        <v>13276</v>
      </c>
      <c r="L462" s="368" t="s">
        <v>13277</v>
      </c>
      <c r="M462" s="368">
        <v>95</v>
      </c>
      <c r="N462" s="368">
        <v>62</v>
      </c>
      <c r="O462" s="368">
        <v>33</v>
      </c>
    </row>
    <row r="463" spans="1:15" x14ac:dyDescent="0.35">
      <c r="A463" s="368" t="s">
        <v>251</v>
      </c>
      <c r="B463" s="368" t="s">
        <v>839</v>
      </c>
      <c r="C463" s="368" t="s">
        <v>786</v>
      </c>
      <c r="D463" s="368">
        <v>710</v>
      </c>
      <c r="E463" s="368">
        <v>461</v>
      </c>
      <c r="F463" s="368">
        <v>249</v>
      </c>
      <c r="G463" s="368" t="s">
        <v>13274</v>
      </c>
      <c r="H463" s="368" t="s">
        <v>13275</v>
      </c>
      <c r="I463" s="368" t="s">
        <v>4868</v>
      </c>
      <c r="J463" s="368" t="s">
        <v>4867</v>
      </c>
      <c r="K463" s="368" t="s">
        <v>13278</v>
      </c>
      <c r="L463" s="368" t="s">
        <v>13279</v>
      </c>
      <c r="M463" s="368">
        <v>75</v>
      </c>
      <c r="N463" s="368">
        <v>49</v>
      </c>
      <c r="O463" s="368">
        <v>26</v>
      </c>
    </row>
    <row r="464" spans="1:15" x14ac:dyDescent="0.35">
      <c r="A464" s="368" t="s">
        <v>251</v>
      </c>
      <c r="B464" s="368" t="s">
        <v>839</v>
      </c>
      <c r="C464" s="368" t="s">
        <v>786</v>
      </c>
      <c r="D464" s="368">
        <v>710</v>
      </c>
      <c r="E464" s="368">
        <v>461</v>
      </c>
      <c r="F464" s="368">
        <v>249</v>
      </c>
      <c r="G464" s="368" t="s">
        <v>13274</v>
      </c>
      <c r="H464" s="368" t="s">
        <v>13275</v>
      </c>
      <c r="I464" s="368" t="s">
        <v>4868</v>
      </c>
      <c r="J464" s="368" t="s">
        <v>4867</v>
      </c>
      <c r="K464" s="368" t="s">
        <v>13280</v>
      </c>
      <c r="L464" s="368" t="s">
        <v>13281</v>
      </c>
      <c r="M464" s="368">
        <v>95</v>
      </c>
      <c r="N464" s="368">
        <v>62</v>
      </c>
      <c r="O464" s="368">
        <v>33</v>
      </c>
    </row>
    <row r="465" spans="1:15" x14ac:dyDescent="0.35">
      <c r="A465" s="368" t="s">
        <v>251</v>
      </c>
      <c r="B465" s="368" t="s">
        <v>839</v>
      </c>
      <c r="C465" s="368" t="s">
        <v>786</v>
      </c>
      <c r="D465" s="368">
        <v>710</v>
      </c>
      <c r="E465" s="368">
        <v>461</v>
      </c>
      <c r="F465" s="368">
        <v>249</v>
      </c>
      <c r="G465" s="368" t="s">
        <v>13282</v>
      </c>
      <c r="H465" s="368" t="s">
        <v>13283</v>
      </c>
      <c r="I465" s="368" t="s">
        <v>4866</v>
      </c>
      <c r="J465" s="368" t="s">
        <v>4865</v>
      </c>
      <c r="K465" s="368" t="s">
        <v>13284</v>
      </c>
      <c r="L465" s="368" t="s">
        <v>13285</v>
      </c>
      <c r="M465" s="368">
        <v>85</v>
      </c>
      <c r="N465" s="368">
        <v>55</v>
      </c>
      <c r="O465" s="368">
        <v>30</v>
      </c>
    </row>
    <row r="466" spans="1:15" x14ac:dyDescent="0.35">
      <c r="A466" s="368" t="s">
        <v>251</v>
      </c>
      <c r="B466" s="368" t="s">
        <v>839</v>
      </c>
      <c r="C466" s="368" t="s">
        <v>786</v>
      </c>
      <c r="D466" s="368">
        <v>710</v>
      </c>
      <c r="E466" s="368">
        <v>461</v>
      </c>
      <c r="F466" s="368">
        <v>249</v>
      </c>
      <c r="G466" s="368" t="s">
        <v>13282</v>
      </c>
      <c r="H466" s="368" t="s">
        <v>13283</v>
      </c>
      <c r="I466" s="368" t="s">
        <v>4866</v>
      </c>
      <c r="J466" s="368" t="s">
        <v>4865</v>
      </c>
      <c r="K466" s="368" t="s">
        <v>13286</v>
      </c>
      <c r="L466" s="368" t="s">
        <v>13287</v>
      </c>
      <c r="M466" s="368">
        <v>85</v>
      </c>
      <c r="N466" s="368">
        <v>55</v>
      </c>
      <c r="O466" s="368">
        <v>30</v>
      </c>
    </row>
    <row r="467" spans="1:15" x14ac:dyDescent="0.35">
      <c r="A467" s="368" t="s">
        <v>251</v>
      </c>
      <c r="B467" s="368" t="s">
        <v>839</v>
      </c>
      <c r="C467" s="368" t="s">
        <v>786</v>
      </c>
      <c r="D467" s="368">
        <v>710</v>
      </c>
      <c r="E467" s="368">
        <v>461</v>
      </c>
      <c r="F467" s="368">
        <v>249</v>
      </c>
      <c r="G467" s="368" t="s">
        <v>13288</v>
      </c>
      <c r="H467" s="368" t="s">
        <v>13289</v>
      </c>
      <c r="I467" s="368" t="s">
        <v>4864</v>
      </c>
      <c r="J467" s="368" t="s">
        <v>4863</v>
      </c>
      <c r="K467" s="368" t="s">
        <v>13290</v>
      </c>
      <c r="L467" s="368" t="s">
        <v>13291</v>
      </c>
      <c r="M467" s="368">
        <v>63</v>
      </c>
      <c r="N467" s="368">
        <v>41</v>
      </c>
      <c r="O467" s="368">
        <v>22</v>
      </c>
    </row>
    <row r="468" spans="1:15" x14ac:dyDescent="0.35">
      <c r="A468" s="368" t="s">
        <v>251</v>
      </c>
      <c r="B468" s="368" t="s">
        <v>839</v>
      </c>
      <c r="C468" s="368" t="s">
        <v>786</v>
      </c>
      <c r="D468" s="368">
        <v>710</v>
      </c>
      <c r="E468" s="368">
        <v>461</v>
      </c>
      <c r="F468" s="368">
        <v>249</v>
      </c>
      <c r="G468" s="368" t="s">
        <v>13288</v>
      </c>
      <c r="H468" s="368" t="s">
        <v>13289</v>
      </c>
      <c r="I468" s="368" t="s">
        <v>4864</v>
      </c>
      <c r="J468" s="368" t="s">
        <v>4863</v>
      </c>
      <c r="K468" s="368" t="s">
        <v>13292</v>
      </c>
      <c r="L468" s="368" t="s">
        <v>13293</v>
      </c>
      <c r="M468" s="368">
        <v>32</v>
      </c>
      <c r="N468" s="368">
        <v>21</v>
      </c>
      <c r="O468" s="368">
        <v>11</v>
      </c>
    </row>
    <row r="469" spans="1:15" x14ac:dyDescent="0.35">
      <c r="A469" s="368" t="s">
        <v>251</v>
      </c>
      <c r="B469" s="368" t="s">
        <v>839</v>
      </c>
      <c r="C469" s="368" t="s">
        <v>786</v>
      </c>
      <c r="D469" s="368">
        <v>710</v>
      </c>
      <c r="E469" s="368">
        <v>461</v>
      </c>
      <c r="F469" s="368">
        <v>249</v>
      </c>
      <c r="G469" s="368" t="s">
        <v>13288</v>
      </c>
      <c r="H469" s="368" t="s">
        <v>13289</v>
      </c>
      <c r="I469" s="368" t="s">
        <v>4864</v>
      </c>
      <c r="J469" s="368" t="s">
        <v>4863</v>
      </c>
      <c r="K469" s="368" t="s">
        <v>13294</v>
      </c>
      <c r="L469" s="368" t="s">
        <v>13295</v>
      </c>
      <c r="M469" s="368">
        <v>53</v>
      </c>
      <c r="N469" s="368">
        <v>34</v>
      </c>
      <c r="O469" s="368">
        <v>19</v>
      </c>
    </row>
    <row r="470" spans="1:15" x14ac:dyDescent="0.35">
      <c r="A470" s="368" t="s">
        <v>252</v>
      </c>
      <c r="B470" s="368" t="s">
        <v>840</v>
      </c>
      <c r="C470" s="368" t="s">
        <v>791</v>
      </c>
      <c r="D470" s="368">
        <v>500</v>
      </c>
      <c r="E470" s="368">
        <v>325</v>
      </c>
      <c r="F470" s="368">
        <v>175</v>
      </c>
      <c r="G470" s="368" t="s">
        <v>13131</v>
      </c>
      <c r="H470" s="368" t="s">
        <v>13132</v>
      </c>
      <c r="I470" s="368" t="s">
        <v>4862</v>
      </c>
      <c r="J470" s="368" t="s">
        <v>4861</v>
      </c>
      <c r="K470" s="368" t="s">
        <v>13133</v>
      </c>
      <c r="L470" s="368" t="s">
        <v>4861</v>
      </c>
      <c r="M470" s="368">
        <v>40</v>
      </c>
      <c r="N470" s="368">
        <v>40</v>
      </c>
      <c r="O470" s="368">
        <v>0</v>
      </c>
    </row>
    <row r="471" spans="1:15" x14ac:dyDescent="0.35">
      <c r="A471" s="368" t="s">
        <v>252</v>
      </c>
      <c r="B471" s="368" t="s">
        <v>840</v>
      </c>
      <c r="C471" s="368" t="s">
        <v>791</v>
      </c>
      <c r="D471" s="368">
        <v>500</v>
      </c>
      <c r="E471" s="368">
        <v>325</v>
      </c>
      <c r="F471" s="368">
        <v>175</v>
      </c>
      <c r="G471" s="368" t="s">
        <v>13296</v>
      </c>
      <c r="H471" s="368" t="s">
        <v>13297</v>
      </c>
      <c r="I471" s="368" t="s">
        <v>4860</v>
      </c>
      <c r="J471" s="368" t="s">
        <v>4859</v>
      </c>
      <c r="K471" s="368" t="s">
        <v>13298</v>
      </c>
      <c r="L471" s="368" t="s">
        <v>4859</v>
      </c>
      <c r="M471" s="368">
        <v>109</v>
      </c>
      <c r="N471" s="368">
        <v>68</v>
      </c>
      <c r="O471" s="368">
        <v>41</v>
      </c>
    </row>
    <row r="472" spans="1:15" x14ac:dyDescent="0.35">
      <c r="A472" s="368" t="s">
        <v>252</v>
      </c>
      <c r="B472" s="368" t="s">
        <v>840</v>
      </c>
      <c r="C472" s="368" t="s">
        <v>791</v>
      </c>
      <c r="D472" s="368">
        <v>500</v>
      </c>
      <c r="E472" s="368">
        <v>325</v>
      </c>
      <c r="F472" s="368">
        <v>175</v>
      </c>
      <c r="G472" s="368" t="s">
        <v>13299</v>
      </c>
      <c r="H472" s="368" t="s">
        <v>13300</v>
      </c>
      <c r="I472" s="368" t="s">
        <v>4858</v>
      </c>
      <c r="J472" s="368" t="s">
        <v>4857</v>
      </c>
      <c r="K472" s="368" t="s">
        <v>13301</v>
      </c>
      <c r="L472" s="368" t="s">
        <v>13302</v>
      </c>
      <c r="M472" s="368">
        <v>48</v>
      </c>
      <c r="N472" s="368">
        <v>30</v>
      </c>
      <c r="O472" s="368">
        <v>18</v>
      </c>
    </row>
    <row r="473" spans="1:15" x14ac:dyDescent="0.35">
      <c r="A473" s="368" t="s">
        <v>252</v>
      </c>
      <c r="B473" s="368" t="s">
        <v>840</v>
      </c>
      <c r="C473" s="368" t="s">
        <v>791</v>
      </c>
      <c r="D473" s="368">
        <v>500</v>
      </c>
      <c r="E473" s="368">
        <v>325</v>
      </c>
      <c r="F473" s="368">
        <v>175</v>
      </c>
      <c r="G473" s="368" t="s">
        <v>13299</v>
      </c>
      <c r="H473" s="368" t="s">
        <v>13300</v>
      </c>
      <c r="I473" s="368" t="s">
        <v>4858</v>
      </c>
      <c r="J473" s="368" t="s">
        <v>4857</v>
      </c>
      <c r="K473" s="368" t="s">
        <v>13303</v>
      </c>
      <c r="L473" s="368" t="s">
        <v>13304</v>
      </c>
      <c r="M473" s="368">
        <v>36</v>
      </c>
      <c r="N473" s="368">
        <v>21</v>
      </c>
      <c r="O473" s="368">
        <v>15</v>
      </c>
    </row>
    <row r="474" spans="1:15" x14ac:dyDescent="0.35">
      <c r="A474" s="368" t="s">
        <v>252</v>
      </c>
      <c r="B474" s="368" t="s">
        <v>840</v>
      </c>
      <c r="C474" s="368" t="s">
        <v>791</v>
      </c>
      <c r="D474" s="368">
        <v>500</v>
      </c>
      <c r="E474" s="368">
        <v>325</v>
      </c>
      <c r="F474" s="368">
        <v>175</v>
      </c>
      <c r="G474" s="368" t="s">
        <v>13299</v>
      </c>
      <c r="H474" s="368" t="s">
        <v>13300</v>
      </c>
      <c r="I474" s="368" t="s">
        <v>4858</v>
      </c>
      <c r="J474" s="368" t="s">
        <v>4857</v>
      </c>
      <c r="K474" s="368" t="s">
        <v>13305</v>
      </c>
      <c r="L474" s="368" t="s">
        <v>13306</v>
      </c>
      <c r="M474" s="368">
        <v>36</v>
      </c>
      <c r="N474" s="368">
        <v>22</v>
      </c>
      <c r="O474" s="368">
        <v>14</v>
      </c>
    </row>
    <row r="475" spans="1:15" x14ac:dyDescent="0.35">
      <c r="A475" s="368" t="s">
        <v>252</v>
      </c>
      <c r="B475" s="368" t="s">
        <v>840</v>
      </c>
      <c r="C475" s="368" t="s">
        <v>791</v>
      </c>
      <c r="D475" s="368">
        <v>500</v>
      </c>
      <c r="E475" s="368">
        <v>325</v>
      </c>
      <c r="F475" s="368">
        <v>175</v>
      </c>
      <c r="G475" s="368" t="s">
        <v>13307</v>
      </c>
      <c r="H475" s="368" t="s">
        <v>13308</v>
      </c>
      <c r="I475" s="368" t="s">
        <v>4856</v>
      </c>
      <c r="J475" s="368" t="s">
        <v>4855</v>
      </c>
      <c r="K475" s="368" t="s">
        <v>13309</v>
      </c>
      <c r="L475" s="368" t="s">
        <v>13310</v>
      </c>
      <c r="M475" s="368">
        <v>61</v>
      </c>
      <c r="N475" s="368">
        <v>38</v>
      </c>
      <c r="O475" s="368">
        <v>23</v>
      </c>
    </row>
    <row r="476" spans="1:15" x14ac:dyDescent="0.35">
      <c r="A476" s="368" t="s">
        <v>252</v>
      </c>
      <c r="B476" s="368" t="s">
        <v>840</v>
      </c>
      <c r="C476" s="368" t="s">
        <v>791</v>
      </c>
      <c r="D476" s="368">
        <v>500</v>
      </c>
      <c r="E476" s="368">
        <v>325</v>
      </c>
      <c r="F476" s="368">
        <v>175</v>
      </c>
      <c r="G476" s="368" t="s">
        <v>13307</v>
      </c>
      <c r="H476" s="368" t="s">
        <v>13308</v>
      </c>
      <c r="I476" s="368" t="s">
        <v>4856</v>
      </c>
      <c r="J476" s="368" t="s">
        <v>4855</v>
      </c>
      <c r="K476" s="368" t="s">
        <v>13311</v>
      </c>
      <c r="L476" s="368" t="s">
        <v>13312</v>
      </c>
      <c r="M476" s="368">
        <v>61</v>
      </c>
      <c r="N476" s="368">
        <v>38</v>
      </c>
      <c r="O476" s="368">
        <v>23</v>
      </c>
    </row>
    <row r="477" spans="1:15" x14ac:dyDescent="0.35">
      <c r="A477" s="368" t="s">
        <v>252</v>
      </c>
      <c r="B477" s="368" t="s">
        <v>840</v>
      </c>
      <c r="C477" s="368" t="s">
        <v>791</v>
      </c>
      <c r="D477" s="368">
        <v>500</v>
      </c>
      <c r="E477" s="368">
        <v>325</v>
      </c>
      <c r="F477" s="368">
        <v>175</v>
      </c>
      <c r="G477" s="368" t="s">
        <v>13313</v>
      </c>
      <c r="H477" s="368" t="s">
        <v>13314</v>
      </c>
      <c r="I477" s="368" t="s">
        <v>4854</v>
      </c>
      <c r="J477" s="368" t="s">
        <v>4853</v>
      </c>
      <c r="K477" s="368" t="s">
        <v>13315</v>
      </c>
      <c r="L477" s="368" t="s">
        <v>4853</v>
      </c>
      <c r="M477" s="368">
        <v>109</v>
      </c>
      <c r="N477" s="368">
        <v>68</v>
      </c>
      <c r="O477" s="368">
        <v>41</v>
      </c>
    </row>
    <row r="478" spans="1:15" x14ac:dyDescent="0.35">
      <c r="A478" s="368" t="s">
        <v>253</v>
      </c>
      <c r="B478" s="368" t="s">
        <v>841</v>
      </c>
      <c r="C478" s="368" t="s">
        <v>791</v>
      </c>
      <c r="D478" s="368">
        <v>450</v>
      </c>
      <c r="E478" s="368">
        <v>292</v>
      </c>
      <c r="F478" s="368">
        <v>158</v>
      </c>
      <c r="G478" s="368" t="s">
        <v>12930</v>
      </c>
      <c r="H478" s="368" t="s">
        <v>12931</v>
      </c>
      <c r="I478" s="368" t="s">
        <v>4820</v>
      </c>
      <c r="J478" s="368" t="s">
        <v>4819</v>
      </c>
      <c r="K478" s="368" t="s">
        <v>12932</v>
      </c>
      <c r="L478" s="368" t="s">
        <v>4819</v>
      </c>
      <c r="M478" s="368">
        <v>98</v>
      </c>
      <c r="N478" s="368">
        <v>64</v>
      </c>
      <c r="O478" s="368">
        <v>34</v>
      </c>
    </row>
    <row r="479" spans="1:15" x14ac:dyDescent="0.35">
      <c r="A479" s="368" t="s">
        <v>253</v>
      </c>
      <c r="B479" s="368" t="s">
        <v>841</v>
      </c>
      <c r="C479" s="368" t="s">
        <v>791</v>
      </c>
      <c r="D479" s="368">
        <v>450</v>
      </c>
      <c r="E479" s="368">
        <v>292</v>
      </c>
      <c r="F479" s="368">
        <v>158</v>
      </c>
      <c r="G479" s="368" t="s">
        <v>13316</v>
      </c>
      <c r="H479" s="368" t="s">
        <v>13317</v>
      </c>
      <c r="I479" s="368" t="s">
        <v>4852</v>
      </c>
      <c r="J479" s="368" t="s">
        <v>4851</v>
      </c>
      <c r="K479" s="368" t="s">
        <v>13318</v>
      </c>
      <c r="L479" s="368" t="s">
        <v>13319</v>
      </c>
      <c r="M479" s="368">
        <v>44</v>
      </c>
      <c r="N479" s="368">
        <v>29</v>
      </c>
      <c r="O479" s="368">
        <v>15</v>
      </c>
    </row>
    <row r="480" spans="1:15" x14ac:dyDescent="0.35">
      <c r="A480" s="368" t="s">
        <v>253</v>
      </c>
      <c r="B480" s="368" t="s">
        <v>841</v>
      </c>
      <c r="C480" s="368" t="s">
        <v>791</v>
      </c>
      <c r="D480" s="368">
        <v>450</v>
      </c>
      <c r="E480" s="368">
        <v>292</v>
      </c>
      <c r="F480" s="368">
        <v>158</v>
      </c>
      <c r="G480" s="368" t="s">
        <v>13316</v>
      </c>
      <c r="H480" s="368" t="s">
        <v>13317</v>
      </c>
      <c r="I480" s="368" t="s">
        <v>4852</v>
      </c>
      <c r="J480" s="368" t="s">
        <v>4851</v>
      </c>
      <c r="K480" s="368" t="s">
        <v>13320</v>
      </c>
      <c r="L480" s="368" t="s">
        <v>13321</v>
      </c>
      <c r="M480" s="368">
        <v>44</v>
      </c>
      <c r="N480" s="368">
        <v>29</v>
      </c>
      <c r="O480" s="368">
        <v>15</v>
      </c>
    </row>
    <row r="481" spans="1:15" x14ac:dyDescent="0.35">
      <c r="A481" s="368" t="s">
        <v>253</v>
      </c>
      <c r="B481" s="368" t="s">
        <v>841</v>
      </c>
      <c r="C481" s="368" t="s">
        <v>791</v>
      </c>
      <c r="D481" s="368">
        <v>450</v>
      </c>
      <c r="E481" s="368">
        <v>292</v>
      </c>
      <c r="F481" s="368">
        <v>158</v>
      </c>
      <c r="G481" s="368" t="s">
        <v>13316</v>
      </c>
      <c r="H481" s="368" t="s">
        <v>13317</v>
      </c>
      <c r="I481" s="368" t="s">
        <v>4852</v>
      </c>
      <c r="J481" s="368" t="s">
        <v>4851</v>
      </c>
      <c r="K481" s="368" t="s">
        <v>13322</v>
      </c>
      <c r="L481" s="368" t="s">
        <v>13323</v>
      </c>
      <c r="M481" s="368">
        <v>33</v>
      </c>
      <c r="N481" s="368">
        <v>21</v>
      </c>
      <c r="O481" s="368">
        <v>12</v>
      </c>
    </row>
    <row r="482" spans="1:15" x14ac:dyDescent="0.35">
      <c r="A482" s="368" t="s">
        <v>253</v>
      </c>
      <c r="B482" s="368" t="s">
        <v>841</v>
      </c>
      <c r="C482" s="368" t="s">
        <v>791</v>
      </c>
      <c r="D482" s="368">
        <v>450</v>
      </c>
      <c r="E482" s="368">
        <v>292</v>
      </c>
      <c r="F482" s="368">
        <v>158</v>
      </c>
      <c r="G482" s="368" t="s">
        <v>13324</v>
      </c>
      <c r="H482" s="368" t="s">
        <v>13325</v>
      </c>
      <c r="I482" s="368" t="s">
        <v>4850</v>
      </c>
      <c r="J482" s="368" t="s">
        <v>4849</v>
      </c>
      <c r="K482" s="368" t="s">
        <v>13326</v>
      </c>
      <c r="L482" s="368" t="s">
        <v>13327</v>
      </c>
      <c r="M482" s="368">
        <v>33</v>
      </c>
      <c r="N482" s="368">
        <v>21</v>
      </c>
      <c r="O482" s="368">
        <v>12</v>
      </c>
    </row>
    <row r="483" spans="1:15" x14ac:dyDescent="0.35">
      <c r="A483" s="368" t="s">
        <v>253</v>
      </c>
      <c r="B483" s="368" t="s">
        <v>841</v>
      </c>
      <c r="C483" s="368" t="s">
        <v>791</v>
      </c>
      <c r="D483" s="368">
        <v>450</v>
      </c>
      <c r="E483" s="368">
        <v>292</v>
      </c>
      <c r="F483" s="368">
        <v>158</v>
      </c>
      <c r="G483" s="368" t="s">
        <v>13324</v>
      </c>
      <c r="H483" s="368" t="s">
        <v>13325</v>
      </c>
      <c r="I483" s="368" t="s">
        <v>4850</v>
      </c>
      <c r="J483" s="368" t="s">
        <v>4849</v>
      </c>
      <c r="K483" s="368" t="s">
        <v>13328</v>
      </c>
      <c r="L483" s="368" t="s">
        <v>13329</v>
      </c>
      <c r="M483" s="368">
        <v>44</v>
      </c>
      <c r="N483" s="368">
        <v>29</v>
      </c>
      <c r="O483" s="368">
        <v>15</v>
      </c>
    </row>
    <row r="484" spans="1:15" x14ac:dyDescent="0.35">
      <c r="A484" s="368" t="s">
        <v>253</v>
      </c>
      <c r="B484" s="368" t="s">
        <v>841</v>
      </c>
      <c r="C484" s="368" t="s">
        <v>791</v>
      </c>
      <c r="D484" s="368">
        <v>450</v>
      </c>
      <c r="E484" s="368">
        <v>292</v>
      </c>
      <c r="F484" s="368">
        <v>158</v>
      </c>
      <c r="G484" s="368" t="s">
        <v>13324</v>
      </c>
      <c r="H484" s="368" t="s">
        <v>13325</v>
      </c>
      <c r="I484" s="368" t="s">
        <v>4850</v>
      </c>
      <c r="J484" s="368" t="s">
        <v>4849</v>
      </c>
      <c r="K484" s="368" t="s">
        <v>13330</v>
      </c>
      <c r="L484" s="368" t="s">
        <v>13331</v>
      </c>
      <c r="M484" s="368">
        <v>33</v>
      </c>
      <c r="N484" s="368">
        <v>21</v>
      </c>
      <c r="O484" s="368">
        <v>12</v>
      </c>
    </row>
    <row r="485" spans="1:15" x14ac:dyDescent="0.35">
      <c r="A485" s="368" t="s">
        <v>253</v>
      </c>
      <c r="B485" s="368" t="s">
        <v>841</v>
      </c>
      <c r="C485" s="368" t="s">
        <v>791</v>
      </c>
      <c r="D485" s="368">
        <v>450</v>
      </c>
      <c r="E485" s="368">
        <v>292</v>
      </c>
      <c r="F485" s="368">
        <v>158</v>
      </c>
      <c r="G485" s="368" t="s">
        <v>13332</v>
      </c>
      <c r="H485" s="368" t="s">
        <v>13333</v>
      </c>
      <c r="I485" s="368" t="s">
        <v>4848</v>
      </c>
      <c r="J485" s="368" t="s">
        <v>4847</v>
      </c>
      <c r="K485" s="368" t="s">
        <v>13334</v>
      </c>
      <c r="L485" s="368" t="s">
        <v>13335</v>
      </c>
      <c r="M485" s="368">
        <v>33</v>
      </c>
      <c r="N485" s="368">
        <v>21</v>
      </c>
      <c r="O485" s="368">
        <v>12</v>
      </c>
    </row>
    <row r="486" spans="1:15" x14ac:dyDescent="0.35">
      <c r="A486" s="368" t="s">
        <v>253</v>
      </c>
      <c r="B486" s="368" t="s">
        <v>841</v>
      </c>
      <c r="C486" s="368" t="s">
        <v>791</v>
      </c>
      <c r="D486" s="368">
        <v>450</v>
      </c>
      <c r="E486" s="368">
        <v>292</v>
      </c>
      <c r="F486" s="368">
        <v>158</v>
      </c>
      <c r="G486" s="368" t="s">
        <v>13332</v>
      </c>
      <c r="H486" s="368" t="s">
        <v>13333</v>
      </c>
      <c r="I486" s="368" t="s">
        <v>4848</v>
      </c>
      <c r="J486" s="368" t="s">
        <v>4847</v>
      </c>
      <c r="K486" s="368" t="s">
        <v>13336</v>
      </c>
      <c r="L486" s="368" t="s">
        <v>13337</v>
      </c>
      <c r="M486" s="368">
        <v>55</v>
      </c>
      <c r="N486" s="368">
        <v>36</v>
      </c>
      <c r="O486" s="368">
        <v>19</v>
      </c>
    </row>
    <row r="487" spans="1:15" x14ac:dyDescent="0.35">
      <c r="A487" s="368" t="s">
        <v>253</v>
      </c>
      <c r="B487" s="368" t="s">
        <v>841</v>
      </c>
      <c r="C487" s="368" t="s">
        <v>791</v>
      </c>
      <c r="D487" s="368">
        <v>450</v>
      </c>
      <c r="E487" s="368">
        <v>292</v>
      </c>
      <c r="F487" s="368">
        <v>158</v>
      </c>
      <c r="G487" s="368" t="s">
        <v>13332</v>
      </c>
      <c r="H487" s="368" t="s">
        <v>13333</v>
      </c>
      <c r="I487" s="368" t="s">
        <v>4848</v>
      </c>
      <c r="J487" s="368" t="s">
        <v>4847</v>
      </c>
      <c r="K487" s="368" t="s">
        <v>13338</v>
      </c>
      <c r="L487" s="368" t="s">
        <v>13339</v>
      </c>
      <c r="M487" s="368">
        <v>33</v>
      </c>
      <c r="N487" s="368">
        <v>21</v>
      </c>
      <c r="O487" s="368">
        <v>12</v>
      </c>
    </row>
    <row r="488" spans="1:15" x14ac:dyDescent="0.35">
      <c r="A488" s="368" t="s">
        <v>254</v>
      </c>
      <c r="B488" s="368" t="s">
        <v>842</v>
      </c>
      <c r="C488" s="368" t="s">
        <v>786</v>
      </c>
      <c r="D488" s="368">
        <v>570</v>
      </c>
      <c r="E488" s="368">
        <v>370</v>
      </c>
      <c r="F488" s="368">
        <v>200</v>
      </c>
      <c r="G488" s="368" t="s">
        <v>13196</v>
      </c>
      <c r="H488" s="368" t="s">
        <v>13197</v>
      </c>
      <c r="I488" s="368" t="s">
        <v>4846</v>
      </c>
      <c r="J488" s="368" t="s">
        <v>4845</v>
      </c>
      <c r="K488" s="368" t="s">
        <v>13200</v>
      </c>
      <c r="L488" s="368" t="s">
        <v>13201</v>
      </c>
      <c r="M488" s="368">
        <v>53</v>
      </c>
      <c r="N488" s="368">
        <v>34</v>
      </c>
      <c r="O488" s="368">
        <v>19</v>
      </c>
    </row>
    <row r="489" spans="1:15" x14ac:dyDescent="0.35">
      <c r="A489" s="368" t="s">
        <v>254</v>
      </c>
      <c r="B489" s="368" t="s">
        <v>842</v>
      </c>
      <c r="C489" s="368" t="s">
        <v>786</v>
      </c>
      <c r="D489" s="368">
        <v>570</v>
      </c>
      <c r="E489" s="368">
        <v>370</v>
      </c>
      <c r="F489" s="368">
        <v>200</v>
      </c>
      <c r="G489" s="368" t="s">
        <v>13196</v>
      </c>
      <c r="H489" s="368" t="s">
        <v>13197</v>
      </c>
      <c r="I489" s="368" t="s">
        <v>4846</v>
      </c>
      <c r="J489" s="368" t="s">
        <v>4845</v>
      </c>
      <c r="K489" s="368" t="s">
        <v>13198</v>
      </c>
      <c r="L489" s="368" t="s">
        <v>13199</v>
      </c>
      <c r="M489" s="368">
        <v>75</v>
      </c>
      <c r="N489" s="368">
        <v>49</v>
      </c>
      <c r="O489" s="368">
        <v>26</v>
      </c>
    </row>
    <row r="490" spans="1:15" x14ac:dyDescent="0.35">
      <c r="A490" s="368" t="s">
        <v>254</v>
      </c>
      <c r="B490" s="368" t="s">
        <v>842</v>
      </c>
      <c r="C490" s="368" t="s">
        <v>786</v>
      </c>
      <c r="D490" s="368">
        <v>570</v>
      </c>
      <c r="E490" s="368">
        <v>370</v>
      </c>
      <c r="F490" s="368">
        <v>200</v>
      </c>
      <c r="G490" s="368" t="s">
        <v>13340</v>
      </c>
      <c r="H490" s="368" t="s">
        <v>13341</v>
      </c>
      <c r="I490" s="368" t="s">
        <v>4844</v>
      </c>
      <c r="J490" s="368" t="s">
        <v>4843</v>
      </c>
      <c r="K490" s="368" t="s">
        <v>13342</v>
      </c>
      <c r="L490" s="368" t="s">
        <v>13343</v>
      </c>
      <c r="M490" s="368">
        <v>32</v>
      </c>
      <c r="N490" s="368">
        <v>21</v>
      </c>
      <c r="O490" s="368">
        <v>11</v>
      </c>
    </row>
    <row r="491" spans="1:15" x14ac:dyDescent="0.35">
      <c r="A491" s="368" t="s">
        <v>254</v>
      </c>
      <c r="B491" s="368" t="s">
        <v>842</v>
      </c>
      <c r="C491" s="368" t="s">
        <v>786</v>
      </c>
      <c r="D491" s="368">
        <v>570</v>
      </c>
      <c r="E491" s="368">
        <v>370</v>
      </c>
      <c r="F491" s="368">
        <v>200</v>
      </c>
      <c r="G491" s="368" t="s">
        <v>13340</v>
      </c>
      <c r="H491" s="368" t="s">
        <v>13341</v>
      </c>
      <c r="I491" s="368" t="s">
        <v>4844</v>
      </c>
      <c r="J491" s="368" t="s">
        <v>4843</v>
      </c>
      <c r="K491" s="368" t="s">
        <v>13344</v>
      </c>
      <c r="L491" s="368" t="s">
        <v>13345</v>
      </c>
      <c r="M491" s="368">
        <v>65</v>
      </c>
      <c r="N491" s="368">
        <v>42</v>
      </c>
      <c r="O491" s="368">
        <v>23</v>
      </c>
    </row>
    <row r="492" spans="1:15" x14ac:dyDescent="0.35">
      <c r="A492" s="368" t="s">
        <v>254</v>
      </c>
      <c r="B492" s="368" t="s">
        <v>842</v>
      </c>
      <c r="C492" s="368" t="s">
        <v>786</v>
      </c>
      <c r="D492" s="368">
        <v>570</v>
      </c>
      <c r="E492" s="368">
        <v>370</v>
      </c>
      <c r="F492" s="368">
        <v>200</v>
      </c>
      <c r="G492" s="368" t="s">
        <v>13340</v>
      </c>
      <c r="H492" s="368" t="s">
        <v>13341</v>
      </c>
      <c r="I492" s="368" t="s">
        <v>4844</v>
      </c>
      <c r="J492" s="368" t="s">
        <v>4843</v>
      </c>
      <c r="K492" s="368" t="s">
        <v>13346</v>
      </c>
      <c r="L492" s="368" t="s">
        <v>13347</v>
      </c>
      <c r="M492" s="368">
        <v>54</v>
      </c>
      <c r="N492" s="368">
        <v>35</v>
      </c>
      <c r="O492" s="368">
        <v>19</v>
      </c>
    </row>
    <row r="493" spans="1:15" x14ac:dyDescent="0.35">
      <c r="A493" s="368" t="s">
        <v>254</v>
      </c>
      <c r="B493" s="368" t="s">
        <v>842</v>
      </c>
      <c r="C493" s="368" t="s">
        <v>786</v>
      </c>
      <c r="D493" s="368">
        <v>570</v>
      </c>
      <c r="E493" s="368">
        <v>370</v>
      </c>
      <c r="F493" s="368">
        <v>200</v>
      </c>
      <c r="G493" s="368" t="s">
        <v>13348</v>
      </c>
      <c r="H493" s="368" t="s">
        <v>13349</v>
      </c>
      <c r="I493" s="368" t="s">
        <v>4842</v>
      </c>
      <c r="J493" s="368" t="s">
        <v>4841</v>
      </c>
      <c r="K493" s="368" t="s">
        <v>13350</v>
      </c>
      <c r="L493" s="368" t="s">
        <v>13351</v>
      </c>
      <c r="M493" s="368">
        <v>32</v>
      </c>
      <c r="N493" s="368">
        <v>21</v>
      </c>
      <c r="O493" s="368">
        <v>11</v>
      </c>
    </row>
    <row r="494" spans="1:15" x14ac:dyDescent="0.35">
      <c r="A494" s="368" t="s">
        <v>254</v>
      </c>
      <c r="B494" s="368" t="s">
        <v>842</v>
      </c>
      <c r="C494" s="368" t="s">
        <v>786</v>
      </c>
      <c r="D494" s="368">
        <v>570</v>
      </c>
      <c r="E494" s="368">
        <v>370</v>
      </c>
      <c r="F494" s="368">
        <v>200</v>
      </c>
      <c r="G494" s="368" t="s">
        <v>13348</v>
      </c>
      <c r="H494" s="368" t="s">
        <v>13349</v>
      </c>
      <c r="I494" s="368" t="s">
        <v>4842</v>
      </c>
      <c r="J494" s="368" t="s">
        <v>4841</v>
      </c>
      <c r="K494" s="368" t="s">
        <v>13352</v>
      </c>
      <c r="L494" s="368" t="s">
        <v>13353</v>
      </c>
      <c r="M494" s="368">
        <v>54</v>
      </c>
      <c r="N494" s="368">
        <v>35</v>
      </c>
      <c r="O494" s="368">
        <v>19</v>
      </c>
    </row>
    <row r="495" spans="1:15" x14ac:dyDescent="0.35">
      <c r="A495" s="368" t="s">
        <v>254</v>
      </c>
      <c r="B495" s="368" t="s">
        <v>842</v>
      </c>
      <c r="C495" s="368" t="s">
        <v>786</v>
      </c>
      <c r="D495" s="368">
        <v>570</v>
      </c>
      <c r="E495" s="368">
        <v>370</v>
      </c>
      <c r="F495" s="368">
        <v>200</v>
      </c>
      <c r="G495" s="368" t="s">
        <v>13348</v>
      </c>
      <c r="H495" s="368" t="s">
        <v>13349</v>
      </c>
      <c r="I495" s="368" t="s">
        <v>4842</v>
      </c>
      <c r="J495" s="368" t="s">
        <v>4841</v>
      </c>
      <c r="K495" s="368" t="s">
        <v>13354</v>
      </c>
      <c r="L495" s="368" t="s">
        <v>13355</v>
      </c>
      <c r="M495" s="368">
        <v>54</v>
      </c>
      <c r="N495" s="368">
        <v>35</v>
      </c>
      <c r="O495" s="368">
        <v>19</v>
      </c>
    </row>
    <row r="496" spans="1:15" x14ac:dyDescent="0.35">
      <c r="A496" s="368" t="s">
        <v>254</v>
      </c>
      <c r="B496" s="368" t="s">
        <v>842</v>
      </c>
      <c r="C496" s="368" t="s">
        <v>786</v>
      </c>
      <c r="D496" s="368">
        <v>570</v>
      </c>
      <c r="E496" s="368">
        <v>370</v>
      </c>
      <c r="F496" s="368">
        <v>200</v>
      </c>
      <c r="G496" s="368" t="s">
        <v>13356</v>
      </c>
      <c r="H496" s="368" t="s">
        <v>13357</v>
      </c>
      <c r="I496" s="368" t="s">
        <v>4840</v>
      </c>
      <c r="J496" s="368" t="s">
        <v>4839</v>
      </c>
      <c r="K496" s="368" t="s">
        <v>13358</v>
      </c>
      <c r="L496" s="368" t="s">
        <v>13359</v>
      </c>
      <c r="M496" s="368">
        <v>32</v>
      </c>
      <c r="N496" s="368">
        <v>21</v>
      </c>
      <c r="O496" s="368">
        <v>11</v>
      </c>
    </row>
    <row r="497" spans="1:15" x14ac:dyDescent="0.35">
      <c r="A497" s="368" t="s">
        <v>254</v>
      </c>
      <c r="B497" s="368" t="s">
        <v>842</v>
      </c>
      <c r="C497" s="368" t="s">
        <v>786</v>
      </c>
      <c r="D497" s="368">
        <v>570</v>
      </c>
      <c r="E497" s="368">
        <v>370</v>
      </c>
      <c r="F497" s="368">
        <v>200</v>
      </c>
      <c r="G497" s="368" t="s">
        <v>13356</v>
      </c>
      <c r="H497" s="368" t="s">
        <v>13357</v>
      </c>
      <c r="I497" s="368" t="s">
        <v>4840</v>
      </c>
      <c r="J497" s="368" t="s">
        <v>4839</v>
      </c>
      <c r="K497" s="368" t="s">
        <v>13360</v>
      </c>
      <c r="L497" s="368" t="s">
        <v>13361</v>
      </c>
      <c r="M497" s="368">
        <v>65</v>
      </c>
      <c r="N497" s="368">
        <v>42</v>
      </c>
      <c r="O497" s="368">
        <v>23</v>
      </c>
    </row>
    <row r="498" spans="1:15" x14ac:dyDescent="0.35">
      <c r="A498" s="368" t="s">
        <v>254</v>
      </c>
      <c r="B498" s="368" t="s">
        <v>842</v>
      </c>
      <c r="C498" s="368" t="s">
        <v>786</v>
      </c>
      <c r="D498" s="368">
        <v>570</v>
      </c>
      <c r="E498" s="368">
        <v>370</v>
      </c>
      <c r="F498" s="368">
        <v>200</v>
      </c>
      <c r="G498" s="368" t="s">
        <v>13356</v>
      </c>
      <c r="H498" s="368" t="s">
        <v>13357</v>
      </c>
      <c r="I498" s="368" t="s">
        <v>4840</v>
      </c>
      <c r="J498" s="368" t="s">
        <v>4839</v>
      </c>
      <c r="K498" s="368" t="s">
        <v>13362</v>
      </c>
      <c r="L498" s="368" t="s">
        <v>13363</v>
      </c>
      <c r="M498" s="368">
        <v>54</v>
      </c>
      <c r="N498" s="368">
        <v>35</v>
      </c>
      <c r="O498" s="368">
        <v>19</v>
      </c>
    </row>
    <row r="499" spans="1:15" x14ac:dyDescent="0.35">
      <c r="A499" s="368" t="s">
        <v>255</v>
      </c>
      <c r="B499" s="368" t="s">
        <v>843</v>
      </c>
      <c r="C499" s="368" t="s">
        <v>796</v>
      </c>
      <c r="D499" s="368">
        <v>330</v>
      </c>
      <c r="E499" s="368">
        <v>214</v>
      </c>
      <c r="F499" s="368">
        <v>116</v>
      </c>
      <c r="G499" s="368" t="s">
        <v>13364</v>
      </c>
      <c r="H499" s="368" t="s">
        <v>13365</v>
      </c>
      <c r="I499" s="368" t="s">
        <v>4838</v>
      </c>
      <c r="J499" s="368" t="s">
        <v>4837</v>
      </c>
      <c r="K499" s="368" t="s">
        <v>13366</v>
      </c>
      <c r="L499" s="368" t="s">
        <v>4837</v>
      </c>
      <c r="M499" s="368">
        <v>119</v>
      </c>
      <c r="N499" s="368">
        <v>77</v>
      </c>
      <c r="O499" s="368">
        <v>42</v>
      </c>
    </row>
    <row r="500" spans="1:15" x14ac:dyDescent="0.35">
      <c r="A500" s="368" t="s">
        <v>255</v>
      </c>
      <c r="B500" s="368" t="s">
        <v>843</v>
      </c>
      <c r="C500" s="368" t="s">
        <v>796</v>
      </c>
      <c r="D500" s="368">
        <v>330</v>
      </c>
      <c r="E500" s="368">
        <v>214</v>
      </c>
      <c r="F500" s="368">
        <v>116</v>
      </c>
      <c r="G500" s="368" t="s">
        <v>13367</v>
      </c>
      <c r="H500" s="368" t="s">
        <v>13368</v>
      </c>
      <c r="I500" s="368" t="s">
        <v>4836</v>
      </c>
      <c r="J500" s="368" t="s">
        <v>4835</v>
      </c>
      <c r="K500" s="368" t="s">
        <v>13369</v>
      </c>
      <c r="L500" s="368" t="s">
        <v>4835</v>
      </c>
      <c r="M500" s="368">
        <v>119</v>
      </c>
      <c r="N500" s="368">
        <v>77</v>
      </c>
      <c r="O500" s="368">
        <v>42</v>
      </c>
    </row>
    <row r="501" spans="1:15" x14ac:dyDescent="0.35">
      <c r="A501" s="368" t="s">
        <v>255</v>
      </c>
      <c r="B501" s="368" t="s">
        <v>843</v>
      </c>
      <c r="C501" s="368" t="s">
        <v>796</v>
      </c>
      <c r="D501" s="368">
        <v>330</v>
      </c>
      <c r="E501" s="368">
        <v>214</v>
      </c>
      <c r="F501" s="368">
        <v>116</v>
      </c>
      <c r="G501" s="368" t="s">
        <v>13370</v>
      </c>
      <c r="H501" s="368" t="s">
        <v>13371</v>
      </c>
      <c r="I501" s="368" t="s">
        <v>1939</v>
      </c>
      <c r="J501" s="368" t="s">
        <v>1938</v>
      </c>
      <c r="K501" s="368" t="s">
        <v>13372</v>
      </c>
      <c r="L501" s="368" t="s">
        <v>1938</v>
      </c>
      <c r="M501" s="368">
        <v>92</v>
      </c>
      <c r="N501" s="368">
        <v>60</v>
      </c>
      <c r="O501" s="368">
        <v>32</v>
      </c>
    </row>
    <row r="502" spans="1:15" x14ac:dyDescent="0.35">
      <c r="A502" s="368" t="s">
        <v>256</v>
      </c>
      <c r="B502" s="368" t="s">
        <v>844</v>
      </c>
      <c r="C502" s="368" t="s">
        <v>791</v>
      </c>
      <c r="D502" s="368">
        <v>470</v>
      </c>
      <c r="E502" s="368">
        <v>305</v>
      </c>
      <c r="F502" s="368">
        <v>165</v>
      </c>
      <c r="G502" s="368" t="s">
        <v>12906</v>
      </c>
      <c r="H502" s="368" t="s">
        <v>12907</v>
      </c>
      <c r="I502" s="368" t="s">
        <v>4738</v>
      </c>
      <c r="J502" s="368" t="s">
        <v>4737</v>
      </c>
      <c r="K502" s="368" t="s">
        <v>12908</v>
      </c>
      <c r="L502" s="368" t="s">
        <v>12909</v>
      </c>
      <c r="M502" s="368">
        <v>72</v>
      </c>
      <c r="N502" s="368">
        <v>47</v>
      </c>
      <c r="O502" s="368">
        <v>25</v>
      </c>
    </row>
    <row r="503" spans="1:15" x14ac:dyDescent="0.35">
      <c r="A503" s="368" t="s">
        <v>256</v>
      </c>
      <c r="B503" s="368" t="s">
        <v>844</v>
      </c>
      <c r="C503" s="368" t="s">
        <v>791</v>
      </c>
      <c r="D503" s="368">
        <v>470</v>
      </c>
      <c r="E503" s="368">
        <v>305</v>
      </c>
      <c r="F503" s="368">
        <v>165</v>
      </c>
      <c r="G503" s="368" t="s">
        <v>12906</v>
      </c>
      <c r="H503" s="368" t="s">
        <v>12907</v>
      </c>
      <c r="I503" s="368" t="s">
        <v>4738</v>
      </c>
      <c r="J503" s="368" t="s">
        <v>4737</v>
      </c>
      <c r="K503" s="368" t="s">
        <v>12910</v>
      </c>
      <c r="L503" s="368" t="s">
        <v>12911</v>
      </c>
      <c r="M503" s="368">
        <v>72</v>
      </c>
      <c r="N503" s="368">
        <v>47</v>
      </c>
      <c r="O503" s="368">
        <v>25</v>
      </c>
    </row>
    <row r="504" spans="1:15" x14ac:dyDescent="0.35">
      <c r="A504" s="368" t="s">
        <v>256</v>
      </c>
      <c r="B504" s="368" t="s">
        <v>844</v>
      </c>
      <c r="C504" s="368" t="s">
        <v>791</v>
      </c>
      <c r="D504" s="368">
        <v>470</v>
      </c>
      <c r="E504" s="368">
        <v>305</v>
      </c>
      <c r="F504" s="368">
        <v>165</v>
      </c>
      <c r="G504" s="368" t="s">
        <v>13373</v>
      </c>
      <c r="H504" s="368" t="s">
        <v>13374</v>
      </c>
      <c r="I504" s="368" t="s">
        <v>4834</v>
      </c>
      <c r="J504" s="368" t="s">
        <v>4833</v>
      </c>
      <c r="K504" s="368" t="s">
        <v>13375</v>
      </c>
      <c r="L504" s="368" t="s">
        <v>13376</v>
      </c>
      <c r="M504" s="368">
        <v>72</v>
      </c>
      <c r="N504" s="368">
        <v>47</v>
      </c>
      <c r="O504" s="368">
        <v>25</v>
      </c>
    </row>
    <row r="505" spans="1:15" x14ac:dyDescent="0.35">
      <c r="A505" s="368" t="s">
        <v>256</v>
      </c>
      <c r="B505" s="368" t="s">
        <v>844</v>
      </c>
      <c r="C505" s="368" t="s">
        <v>791</v>
      </c>
      <c r="D505" s="368">
        <v>470</v>
      </c>
      <c r="E505" s="368">
        <v>305</v>
      </c>
      <c r="F505" s="368">
        <v>165</v>
      </c>
      <c r="G505" s="368" t="s">
        <v>13373</v>
      </c>
      <c r="H505" s="368" t="s">
        <v>13374</v>
      </c>
      <c r="I505" s="368" t="s">
        <v>4834</v>
      </c>
      <c r="J505" s="368" t="s">
        <v>4833</v>
      </c>
      <c r="K505" s="368" t="s">
        <v>13377</v>
      </c>
      <c r="L505" s="368" t="s">
        <v>13378</v>
      </c>
      <c r="M505" s="368">
        <v>109</v>
      </c>
      <c r="N505" s="368">
        <v>71</v>
      </c>
      <c r="O505" s="368">
        <v>38</v>
      </c>
    </row>
    <row r="506" spans="1:15" x14ac:dyDescent="0.35">
      <c r="A506" s="368" t="s">
        <v>256</v>
      </c>
      <c r="B506" s="368" t="s">
        <v>844</v>
      </c>
      <c r="C506" s="368" t="s">
        <v>791</v>
      </c>
      <c r="D506" s="368">
        <v>470</v>
      </c>
      <c r="E506" s="368">
        <v>305</v>
      </c>
      <c r="F506" s="368">
        <v>165</v>
      </c>
      <c r="G506" s="368" t="s">
        <v>13379</v>
      </c>
      <c r="H506" s="368" t="s">
        <v>13380</v>
      </c>
      <c r="I506" s="368" t="s">
        <v>4832</v>
      </c>
      <c r="J506" s="368" t="s">
        <v>4831</v>
      </c>
      <c r="K506" s="368" t="s">
        <v>13381</v>
      </c>
      <c r="L506" s="368" t="s">
        <v>13382</v>
      </c>
      <c r="M506" s="368">
        <v>73</v>
      </c>
      <c r="N506" s="368">
        <v>46</v>
      </c>
      <c r="O506" s="368">
        <v>27</v>
      </c>
    </row>
    <row r="507" spans="1:15" x14ac:dyDescent="0.35">
      <c r="A507" s="368" t="s">
        <v>256</v>
      </c>
      <c r="B507" s="368" t="s">
        <v>844</v>
      </c>
      <c r="C507" s="368" t="s">
        <v>791</v>
      </c>
      <c r="D507" s="368">
        <v>470</v>
      </c>
      <c r="E507" s="368">
        <v>305</v>
      </c>
      <c r="F507" s="368">
        <v>165</v>
      </c>
      <c r="G507" s="368" t="s">
        <v>13379</v>
      </c>
      <c r="H507" s="368" t="s">
        <v>13380</v>
      </c>
      <c r="I507" s="368" t="s">
        <v>4832</v>
      </c>
      <c r="J507" s="368" t="s">
        <v>4831</v>
      </c>
      <c r="K507" s="368" t="s">
        <v>13383</v>
      </c>
      <c r="L507" s="368" t="s">
        <v>13384</v>
      </c>
      <c r="M507" s="368">
        <v>72</v>
      </c>
      <c r="N507" s="368">
        <v>47</v>
      </c>
      <c r="O507" s="368">
        <v>25</v>
      </c>
    </row>
    <row r="508" spans="1:15" x14ac:dyDescent="0.35">
      <c r="A508" s="368" t="s">
        <v>257</v>
      </c>
      <c r="B508" s="368" t="s">
        <v>845</v>
      </c>
      <c r="C508" s="368" t="s">
        <v>786</v>
      </c>
      <c r="D508" s="368">
        <v>620</v>
      </c>
      <c r="E508" s="368">
        <v>403</v>
      </c>
      <c r="F508" s="368">
        <v>217</v>
      </c>
      <c r="G508" s="368" t="s">
        <v>13385</v>
      </c>
      <c r="H508" s="368" t="s">
        <v>13386</v>
      </c>
      <c r="I508" s="368" t="s">
        <v>4830</v>
      </c>
      <c r="J508" s="368" t="s">
        <v>4829</v>
      </c>
      <c r="K508" s="368" t="s">
        <v>13387</v>
      </c>
      <c r="L508" s="368" t="s">
        <v>13388</v>
      </c>
      <c r="M508" s="368">
        <v>58</v>
      </c>
      <c r="N508" s="368">
        <v>38</v>
      </c>
      <c r="O508" s="368">
        <v>20</v>
      </c>
    </row>
    <row r="509" spans="1:15" x14ac:dyDescent="0.35">
      <c r="A509" s="368" t="s">
        <v>257</v>
      </c>
      <c r="B509" s="368" t="s">
        <v>845</v>
      </c>
      <c r="C509" s="368" t="s">
        <v>786</v>
      </c>
      <c r="D509" s="368">
        <v>620</v>
      </c>
      <c r="E509" s="368">
        <v>403</v>
      </c>
      <c r="F509" s="368">
        <v>217</v>
      </c>
      <c r="G509" s="368" t="s">
        <v>13385</v>
      </c>
      <c r="H509" s="368" t="s">
        <v>13386</v>
      </c>
      <c r="I509" s="368" t="s">
        <v>4830</v>
      </c>
      <c r="J509" s="368" t="s">
        <v>4829</v>
      </c>
      <c r="K509" s="368" t="s">
        <v>13389</v>
      </c>
      <c r="L509" s="368" t="s">
        <v>13390</v>
      </c>
      <c r="M509" s="368">
        <v>80</v>
      </c>
      <c r="N509" s="368">
        <v>52</v>
      </c>
      <c r="O509" s="368">
        <v>28</v>
      </c>
    </row>
    <row r="510" spans="1:15" x14ac:dyDescent="0.35">
      <c r="A510" s="368" t="s">
        <v>257</v>
      </c>
      <c r="B510" s="368" t="s">
        <v>845</v>
      </c>
      <c r="C510" s="368" t="s">
        <v>786</v>
      </c>
      <c r="D510" s="368">
        <v>620</v>
      </c>
      <c r="E510" s="368">
        <v>403</v>
      </c>
      <c r="F510" s="368">
        <v>217</v>
      </c>
      <c r="G510" s="368" t="s">
        <v>13385</v>
      </c>
      <c r="H510" s="368" t="s">
        <v>13386</v>
      </c>
      <c r="I510" s="368" t="s">
        <v>4830</v>
      </c>
      <c r="J510" s="368" t="s">
        <v>4829</v>
      </c>
      <c r="K510" s="368" t="s">
        <v>13391</v>
      </c>
      <c r="L510" s="368" t="s">
        <v>13392</v>
      </c>
      <c r="M510" s="368">
        <v>69</v>
      </c>
      <c r="N510" s="368">
        <v>45</v>
      </c>
      <c r="O510" s="368">
        <v>24</v>
      </c>
    </row>
    <row r="511" spans="1:15" x14ac:dyDescent="0.35">
      <c r="A511" s="368" t="s">
        <v>257</v>
      </c>
      <c r="B511" s="368" t="s">
        <v>845</v>
      </c>
      <c r="C511" s="368" t="s">
        <v>786</v>
      </c>
      <c r="D511" s="368">
        <v>620</v>
      </c>
      <c r="E511" s="368">
        <v>403</v>
      </c>
      <c r="F511" s="368">
        <v>217</v>
      </c>
      <c r="G511" s="368" t="s">
        <v>13393</v>
      </c>
      <c r="H511" s="368" t="s">
        <v>13394</v>
      </c>
      <c r="I511" s="368" t="s">
        <v>4828</v>
      </c>
      <c r="J511" s="368" t="s">
        <v>4827</v>
      </c>
      <c r="K511" s="368" t="s">
        <v>13395</v>
      </c>
      <c r="L511" s="368" t="s">
        <v>13396</v>
      </c>
      <c r="M511" s="368">
        <v>46</v>
      </c>
      <c r="N511" s="368">
        <v>30</v>
      </c>
      <c r="O511" s="368">
        <v>16</v>
      </c>
    </row>
    <row r="512" spans="1:15" x14ac:dyDescent="0.35">
      <c r="A512" s="368" t="s">
        <v>257</v>
      </c>
      <c r="B512" s="368" t="s">
        <v>845</v>
      </c>
      <c r="C512" s="368" t="s">
        <v>786</v>
      </c>
      <c r="D512" s="368">
        <v>620</v>
      </c>
      <c r="E512" s="368">
        <v>403</v>
      </c>
      <c r="F512" s="368">
        <v>217</v>
      </c>
      <c r="G512" s="368" t="s">
        <v>13393</v>
      </c>
      <c r="H512" s="368" t="s">
        <v>13394</v>
      </c>
      <c r="I512" s="368" t="s">
        <v>4828</v>
      </c>
      <c r="J512" s="368" t="s">
        <v>4827</v>
      </c>
      <c r="K512" s="368" t="s">
        <v>13397</v>
      </c>
      <c r="L512" s="368" t="s">
        <v>13398</v>
      </c>
      <c r="M512" s="368">
        <v>92</v>
      </c>
      <c r="N512" s="368">
        <v>60</v>
      </c>
      <c r="O512" s="368">
        <v>32</v>
      </c>
    </row>
    <row r="513" spans="1:15" x14ac:dyDescent="0.35">
      <c r="A513" s="368" t="s">
        <v>257</v>
      </c>
      <c r="B513" s="368" t="s">
        <v>845</v>
      </c>
      <c r="C513" s="368" t="s">
        <v>786</v>
      </c>
      <c r="D513" s="368">
        <v>620</v>
      </c>
      <c r="E513" s="368">
        <v>403</v>
      </c>
      <c r="F513" s="368">
        <v>217</v>
      </c>
      <c r="G513" s="368" t="s">
        <v>13042</v>
      </c>
      <c r="H513" s="368" t="s">
        <v>13043</v>
      </c>
      <c r="I513" s="368" t="s">
        <v>4826</v>
      </c>
      <c r="J513" s="368" t="s">
        <v>4825</v>
      </c>
      <c r="K513" s="368" t="s">
        <v>13044</v>
      </c>
      <c r="L513" s="368" t="s">
        <v>13045</v>
      </c>
      <c r="M513" s="368">
        <v>69</v>
      </c>
      <c r="N513" s="368">
        <v>45</v>
      </c>
      <c r="O513" s="368">
        <v>24</v>
      </c>
    </row>
    <row r="514" spans="1:15" x14ac:dyDescent="0.35">
      <c r="A514" s="368" t="s">
        <v>257</v>
      </c>
      <c r="B514" s="368" t="s">
        <v>845</v>
      </c>
      <c r="C514" s="368" t="s">
        <v>786</v>
      </c>
      <c r="D514" s="368">
        <v>620</v>
      </c>
      <c r="E514" s="368">
        <v>403</v>
      </c>
      <c r="F514" s="368">
        <v>217</v>
      </c>
      <c r="G514" s="368" t="s">
        <v>13042</v>
      </c>
      <c r="H514" s="368" t="s">
        <v>13043</v>
      </c>
      <c r="I514" s="368" t="s">
        <v>4826</v>
      </c>
      <c r="J514" s="368" t="s">
        <v>4825</v>
      </c>
      <c r="K514" s="368" t="s">
        <v>13046</v>
      </c>
      <c r="L514" s="368" t="s">
        <v>13047</v>
      </c>
      <c r="M514" s="368">
        <v>80</v>
      </c>
      <c r="N514" s="368">
        <v>52</v>
      </c>
      <c r="O514" s="368">
        <v>28</v>
      </c>
    </row>
    <row r="515" spans="1:15" x14ac:dyDescent="0.35">
      <c r="A515" s="368" t="s">
        <v>257</v>
      </c>
      <c r="B515" s="368" t="s">
        <v>845</v>
      </c>
      <c r="C515" s="368" t="s">
        <v>786</v>
      </c>
      <c r="D515" s="368">
        <v>620</v>
      </c>
      <c r="E515" s="368">
        <v>403</v>
      </c>
      <c r="F515" s="368">
        <v>217</v>
      </c>
      <c r="G515" s="368" t="s">
        <v>13048</v>
      </c>
      <c r="H515" s="368" t="s">
        <v>13049</v>
      </c>
      <c r="I515" s="368" t="s">
        <v>4808</v>
      </c>
      <c r="J515" s="368" t="s">
        <v>4807</v>
      </c>
      <c r="K515" s="368" t="s">
        <v>13050</v>
      </c>
      <c r="L515" s="368" t="s">
        <v>13051</v>
      </c>
      <c r="M515" s="368">
        <v>35</v>
      </c>
      <c r="N515" s="368">
        <v>23</v>
      </c>
      <c r="O515" s="368">
        <v>12</v>
      </c>
    </row>
    <row r="516" spans="1:15" x14ac:dyDescent="0.35">
      <c r="A516" s="368" t="s">
        <v>257</v>
      </c>
      <c r="B516" s="368" t="s">
        <v>845</v>
      </c>
      <c r="C516" s="368" t="s">
        <v>786</v>
      </c>
      <c r="D516" s="368">
        <v>620</v>
      </c>
      <c r="E516" s="368">
        <v>403</v>
      </c>
      <c r="F516" s="368">
        <v>217</v>
      </c>
      <c r="G516" s="368" t="s">
        <v>13048</v>
      </c>
      <c r="H516" s="368" t="s">
        <v>13049</v>
      </c>
      <c r="I516" s="368" t="s">
        <v>4808</v>
      </c>
      <c r="J516" s="368" t="s">
        <v>4807</v>
      </c>
      <c r="K516" s="368" t="s">
        <v>13052</v>
      </c>
      <c r="L516" s="368" t="s">
        <v>13053</v>
      </c>
      <c r="M516" s="368">
        <v>34</v>
      </c>
      <c r="N516" s="368">
        <v>22</v>
      </c>
      <c r="O516" s="368">
        <v>12</v>
      </c>
    </row>
    <row r="517" spans="1:15" x14ac:dyDescent="0.35">
      <c r="A517" s="368" t="s">
        <v>257</v>
      </c>
      <c r="B517" s="368" t="s">
        <v>845</v>
      </c>
      <c r="C517" s="368" t="s">
        <v>786</v>
      </c>
      <c r="D517" s="368">
        <v>620</v>
      </c>
      <c r="E517" s="368">
        <v>403</v>
      </c>
      <c r="F517" s="368">
        <v>217</v>
      </c>
      <c r="G517" s="368" t="s">
        <v>13048</v>
      </c>
      <c r="H517" s="368" t="s">
        <v>13049</v>
      </c>
      <c r="I517" s="368" t="s">
        <v>4808</v>
      </c>
      <c r="J517" s="368" t="s">
        <v>4807</v>
      </c>
      <c r="K517" s="368" t="s">
        <v>13054</v>
      </c>
      <c r="L517" s="368" t="s">
        <v>13055</v>
      </c>
      <c r="M517" s="368">
        <v>57</v>
      </c>
      <c r="N517" s="368">
        <v>36</v>
      </c>
      <c r="O517" s="368">
        <v>21</v>
      </c>
    </row>
    <row r="518" spans="1:15" x14ac:dyDescent="0.35">
      <c r="A518" s="368" t="s">
        <v>258</v>
      </c>
      <c r="B518" s="368" t="s">
        <v>846</v>
      </c>
      <c r="C518" s="368" t="s">
        <v>791</v>
      </c>
      <c r="D518" s="368">
        <v>280</v>
      </c>
      <c r="E518" s="368">
        <v>182</v>
      </c>
      <c r="F518" s="368">
        <v>98</v>
      </c>
      <c r="G518" s="368" t="s">
        <v>13399</v>
      </c>
      <c r="H518" s="368" t="s">
        <v>13400</v>
      </c>
      <c r="I518" s="368" t="s">
        <v>4824</v>
      </c>
      <c r="J518" s="368" t="s">
        <v>4823</v>
      </c>
      <c r="K518" s="368" t="s">
        <v>13401</v>
      </c>
      <c r="L518" s="368" t="s">
        <v>13402</v>
      </c>
      <c r="M518" s="368">
        <v>82</v>
      </c>
      <c r="N518" s="368">
        <v>53</v>
      </c>
      <c r="O518" s="368">
        <v>29</v>
      </c>
    </row>
    <row r="519" spans="1:15" x14ac:dyDescent="0.35">
      <c r="A519" s="368" t="s">
        <v>258</v>
      </c>
      <c r="B519" s="368" t="s">
        <v>846</v>
      </c>
      <c r="C519" s="368" t="s">
        <v>791</v>
      </c>
      <c r="D519" s="368">
        <v>280</v>
      </c>
      <c r="E519" s="368">
        <v>182</v>
      </c>
      <c r="F519" s="368">
        <v>98</v>
      </c>
      <c r="G519" s="368" t="s">
        <v>13399</v>
      </c>
      <c r="H519" s="368" t="s">
        <v>13400</v>
      </c>
      <c r="I519" s="368" t="s">
        <v>4824</v>
      </c>
      <c r="J519" s="368" t="s">
        <v>4823</v>
      </c>
      <c r="K519" s="368" t="s">
        <v>13403</v>
      </c>
      <c r="L519" s="368" t="s">
        <v>13404</v>
      </c>
      <c r="M519" s="368">
        <v>93</v>
      </c>
      <c r="N519" s="368">
        <v>61</v>
      </c>
      <c r="O519" s="368">
        <v>32</v>
      </c>
    </row>
    <row r="520" spans="1:15" x14ac:dyDescent="0.35">
      <c r="A520" s="368" t="s">
        <v>258</v>
      </c>
      <c r="B520" s="368" t="s">
        <v>846</v>
      </c>
      <c r="C520" s="368" t="s">
        <v>791</v>
      </c>
      <c r="D520" s="368">
        <v>280</v>
      </c>
      <c r="E520" s="368">
        <v>182</v>
      </c>
      <c r="F520" s="368">
        <v>98</v>
      </c>
      <c r="G520" s="368" t="s">
        <v>12930</v>
      </c>
      <c r="H520" s="368" t="s">
        <v>12931</v>
      </c>
      <c r="I520" s="368" t="s">
        <v>4820</v>
      </c>
      <c r="J520" s="368" t="s">
        <v>4819</v>
      </c>
      <c r="K520" s="368" t="s">
        <v>12932</v>
      </c>
      <c r="L520" s="368" t="s">
        <v>4819</v>
      </c>
      <c r="M520" s="368">
        <v>105</v>
      </c>
      <c r="N520" s="368">
        <v>68</v>
      </c>
      <c r="O520" s="368">
        <v>37</v>
      </c>
    </row>
    <row r="521" spans="1:15" x14ac:dyDescent="0.35">
      <c r="A521" s="368" t="s">
        <v>259</v>
      </c>
      <c r="B521" s="368" t="s">
        <v>847</v>
      </c>
      <c r="C521" s="368" t="s">
        <v>791</v>
      </c>
      <c r="D521" s="368">
        <v>250</v>
      </c>
      <c r="E521" s="368">
        <v>162</v>
      </c>
      <c r="F521" s="368">
        <v>88</v>
      </c>
      <c r="G521" s="368" t="s">
        <v>13405</v>
      </c>
      <c r="H521" s="368" t="s">
        <v>13406</v>
      </c>
      <c r="I521" s="368" t="s">
        <v>4822</v>
      </c>
      <c r="J521" s="368" t="s">
        <v>4821</v>
      </c>
      <c r="K521" s="368" t="s">
        <v>13407</v>
      </c>
      <c r="L521" s="368" t="s">
        <v>13408</v>
      </c>
      <c r="M521" s="368">
        <v>72</v>
      </c>
      <c r="N521" s="368">
        <v>47</v>
      </c>
      <c r="O521" s="368">
        <v>25</v>
      </c>
    </row>
    <row r="522" spans="1:15" x14ac:dyDescent="0.35">
      <c r="A522" s="368" t="s">
        <v>259</v>
      </c>
      <c r="B522" s="368" t="s">
        <v>847</v>
      </c>
      <c r="C522" s="368" t="s">
        <v>791</v>
      </c>
      <c r="D522" s="368">
        <v>250</v>
      </c>
      <c r="E522" s="368">
        <v>162</v>
      </c>
      <c r="F522" s="368">
        <v>88</v>
      </c>
      <c r="G522" s="368" t="s">
        <v>13405</v>
      </c>
      <c r="H522" s="368" t="s">
        <v>13406</v>
      </c>
      <c r="I522" s="368" t="s">
        <v>4822</v>
      </c>
      <c r="J522" s="368" t="s">
        <v>4821</v>
      </c>
      <c r="K522" s="368" t="s">
        <v>13409</v>
      </c>
      <c r="L522" s="368" t="s">
        <v>13410</v>
      </c>
      <c r="M522" s="368">
        <v>71</v>
      </c>
      <c r="N522" s="368">
        <v>46</v>
      </c>
      <c r="O522" s="368">
        <v>25</v>
      </c>
    </row>
    <row r="523" spans="1:15" x14ac:dyDescent="0.35">
      <c r="A523" s="368" t="s">
        <v>259</v>
      </c>
      <c r="B523" s="368" t="s">
        <v>847</v>
      </c>
      <c r="C523" s="368" t="s">
        <v>791</v>
      </c>
      <c r="D523" s="368">
        <v>250</v>
      </c>
      <c r="E523" s="368">
        <v>162</v>
      </c>
      <c r="F523" s="368">
        <v>88</v>
      </c>
      <c r="G523" s="368" t="s">
        <v>12930</v>
      </c>
      <c r="H523" s="368" t="s">
        <v>12931</v>
      </c>
      <c r="I523" s="368" t="s">
        <v>4820</v>
      </c>
      <c r="J523" s="368" t="s">
        <v>4819</v>
      </c>
      <c r="K523" s="368" t="s">
        <v>12932</v>
      </c>
      <c r="L523" s="368" t="s">
        <v>4819</v>
      </c>
      <c r="M523" s="368">
        <v>107</v>
      </c>
      <c r="N523" s="368">
        <v>69</v>
      </c>
      <c r="O523" s="368">
        <v>38</v>
      </c>
    </row>
    <row r="524" spans="1:15" x14ac:dyDescent="0.35">
      <c r="A524" s="368" t="s">
        <v>260</v>
      </c>
      <c r="B524" s="368" t="s">
        <v>848</v>
      </c>
      <c r="C524" s="368" t="s">
        <v>791</v>
      </c>
      <c r="D524" s="368">
        <v>600</v>
      </c>
      <c r="E524" s="368">
        <v>390</v>
      </c>
      <c r="F524" s="368">
        <v>210</v>
      </c>
      <c r="G524" s="368" t="s">
        <v>13411</v>
      </c>
      <c r="H524" s="368" t="s">
        <v>13412</v>
      </c>
      <c r="I524" s="368" t="s">
        <v>4818</v>
      </c>
      <c r="J524" s="368" t="s">
        <v>4817</v>
      </c>
      <c r="K524" s="368" t="s">
        <v>13413</v>
      </c>
      <c r="L524" s="368" t="s">
        <v>13414</v>
      </c>
      <c r="M524" s="368">
        <v>35</v>
      </c>
      <c r="N524" s="368">
        <v>23</v>
      </c>
      <c r="O524" s="368">
        <v>12</v>
      </c>
    </row>
    <row r="525" spans="1:15" x14ac:dyDescent="0.35">
      <c r="A525" s="368" t="s">
        <v>260</v>
      </c>
      <c r="B525" s="368" t="s">
        <v>848</v>
      </c>
      <c r="C525" s="368" t="s">
        <v>791</v>
      </c>
      <c r="D525" s="368">
        <v>600</v>
      </c>
      <c r="E525" s="368">
        <v>390</v>
      </c>
      <c r="F525" s="368">
        <v>210</v>
      </c>
      <c r="G525" s="368" t="s">
        <v>13411</v>
      </c>
      <c r="H525" s="368" t="s">
        <v>13412</v>
      </c>
      <c r="I525" s="368" t="s">
        <v>4818</v>
      </c>
      <c r="J525" s="368" t="s">
        <v>4817</v>
      </c>
      <c r="K525" s="368" t="s">
        <v>13415</v>
      </c>
      <c r="L525" s="368" t="s">
        <v>13416</v>
      </c>
      <c r="M525" s="368">
        <v>80</v>
      </c>
      <c r="N525" s="368">
        <v>52</v>
      </c>
      <c r="O525" s="368">
        <v>28</v>
      </c>
    </row>
    <row r="526" spans="1:15" x14ac:dyDescent="0.35">
      <c r="A526" s="368" t="s">
        <v>260</v>
      </c>
      <c r="B526" s="368" t="s">
        <v>848</v>
      </c>
      <c r="C526" s="368" t="s">
        <v>791</v>
      </c>
      <c r="D526" s="368">
        <v>600</v>
      </c>
      <c r="E526" s="368">
        <v>390</v>
      </c>
      <c r="F526" s="368">
        <v>210</v>
      </c>
      <c r="G526" s="368" t="s">
        <v>13417</v>
      </c>
      <c r="H526" s="368" t="s">
        <v>13418</v>
      </c>
      <c r="I526" s="368" t="s">
        <v>4816</v>
      </c>
      <c r="J526" s="368" t="s">
        <v>4815</v>
      </c>
      <c r="K526" s="368" t="s">
        <v>13419</v>
      </c>
      <c r="L526" s="368" t="s">
        <v>13420</v>
      </c>
      <c r="M526" s="368">
        <v>35</v>
      </c>
      <c r="N526" s="368">
        <v>23</v>
      </c>
      <c r="O526" s="368">
        <v>12</v>
      </c>
    </row>
    <row r="527" spans="1:15" x14ac:dyDescent="0.35">
      <c r="A527" s="368" t="s">
        <v>260</v>
      </c>
      <c r="B527" s="368" t="s">
        <v>848</v>
      </c>
      <c r="C527" s="368" t="s">
        <v>791</v>
      </c>
      <c r="D527" s="368">
        <v>600</v>
      </c>
      <c r="E527" s="368">
        <v>390</v>
      </c>
      <c r="F527" s="368">
        <v>210</v>
      </c>
      <c r="G527" s="368" t="s">
        <v>13417</v>
      </c>
      <c r="H527" s="368" t="s">
        <v>13418</v>
      </c>
      <c r="I527" s="368" t="s">
        <v>4816</v>
      </c>
      <c r="J527" s="368" t="s">
        <v>4815</v>
      </c>
      <c r="K527" s="368" t="s">
        <v>13421</v>
      </c>
      <c r="L527" s="368" t="s">
        <v>13422</v>
      </c>
      <c r="M527" s="368">
        <v>80</v>
      </c>
      <c r="N527" s="368">
        <v>52</v>
      </c>
      <c r="O527" s="368">
        <v>28</v>
      </c>
    </row>
    <row r="528" spans="1:15" x14ac:dyDescent="0.35">
      <c r="A528" s="368" t="s">
        <v>260</v>
      </c>
      <c r="B528" s="368" t="s">
        <v>848</v>
      </c>
      <c r="C528" s="368" t="s">
        <v>791</v>
      </c>
      <c r="D528" s="368">
        <v>600</v>
      </c>
      <c r="E528" s="368">
        <v>390</v>
      </c>
      <c r="F528" s="368">
        <v>210</v>
      </c>
      <c r="G528" s="368" t="s">
        <v>13423</v>
      </c>
      <c r="H528" s="368" t="s">
        <v>13424</v>
      </c>
      <c r="I528" s="368" t="s">
        <v>4814</v>
      </c>
      <c r="J528" s="368" t="s">
        <v>4813</v>
      </c>
      <c r="K528" s="368" t="s">
        <v>13425</v>
      </c>
      <c r="L528" s="368" t="s">
        <v>4813</v>
      </c>
      <c r="M528" s="368">
        <v>58</v>
      </c>
      <c r="N528" s="368">
        <v>37</v>
      </c>
      <c r="O528" s="368">
        <v>21</v>
      </c>
    </row>
    <row r="529" spans="1:15" x14ac:dyDescent="0.35">
      <c r="A529" s="368" t="s">
        <v>260</v>
      </c>
      <c r="B529" s="368" t="s">
        <v>848</v>
      </c>
      <c r="C529" s="368" t="s">
        <v>791</v>
      </c>
      <c r="D529" s="368">
        <v>600</v>
      </c>
      <c r="E529" s="368">
        <v>390</v>
      </c>
      <c r="F529" s="368">
        <v>210</v>
      </c>
      <c r="G529" s="368" t="s">
        <v>12964</v>
      </c>
      <c r="H529" s="368" t="s">
        <v>12965</v>
      </c>
      <c r="I529" s="368" t="s">
        <v>4812</v>
      </c>
      <c r="J529" s="368" t="s">
        <v>4811</v>
      </c>
      <c r="K529" s="368" t="s">
        <v>12966</v>
      </c>
      <c r="L529" s="368" t="s">
        <v>12967</v>
      </c>
      <c r="M529" s="368">
        <v>46</v>
      </c>
      <c r="N529" s="368">
        <v>30</v>
      </c>
      <c r="O529" s="368">
        <v>16</v>
      </c>
    </row>
    <row r="530" spans="1:15" x14ac:dyDescent="0.35">
      <c r="A530" s="368" t="s">
        <v>260</v>
      </c>
      <c r="B530" s="368" t="s">
        <v>848</v>
      </c>
      <c r="C530" s="368" t="s">
        <v>791</v>
      </c>
      <c r="D530" s="368">
        <v>600</v>
      </c>
      <c r="E530" s="368">
        <v>390</v>
      </c>
      <c r="F530" s="368">
        <v>210</v>
      </c>
      <c r="G530" s="368" t="s">
        <v>12964</v>
      </c>
      <c r="H530" s="368" t="s">
        <v>12965</v>
      </c>
      <c r="I530" s="368" t="s">
        <v>4812</v>
      </c>
      <c r="J530" s="368" t="s">
        <v>4811</v>
      </c>
      <c r="K530" s="368" t="s">
        <v>12968</v>
      </c>
      <c r="L530" s="368" t="s">
        <v>12969</v>
      </c>
      <c r="M530" s="368">
        <v>81</v>
      </c>
      <c r="N530" s="368">
        <v>52</v>
      </c>
      <c r="O530" s="368">
        <v>29</v>
      </c>
    </row>
    <row r="531" spans="1:15" x14ac:dyDescent="0.35">
      <c r="A531" s="368" t="s">
        <v>260</v>
      </c>
      <c r="B531" s="368" t="s">
        <v>848</v>
      </c>
      <c r="C531" s="368" t="s">
        <v>791</v>
      </c>
      <c r="D531" s="368">
        <v>600</v>
      </c>
      <c r="E531" s="368">
        <v>390</v>
      </c>
      <c r="F531" s="368">
        <v>210</v>
      </c>
      <c r="G531" s="368" t="s">
        <v>13426</v>
      </c>
      <c r="H531" s="368" t="s">
        <v>13427</v>
      </c>
      <c r="I531" s="368" t="s">
        <v>4810</v>
      </c>
      <c r="J531" s="368" t="s">
        <v>4809</v>
      </c>
      <c r="K531" s="368" t="s">
        <v>13428</v>
      </c>
      <c r="L531" s="368" t="s">
        <v>4809</v>
      </c>
      <c r="M531" s="368">
        <v>58</v>
      </c>
      <c r="N531" s="368">
        <v>38</v>
      </c>
      <c r="O531" s="368">
        <v>20</v>
      </c>
    </row>
    <row r="532" spans="1:15" x14ac:dyDescent="0.35">
      <c r="A532" s="368" t="s">
        <v>260</v>
      </c>
      <c r="B532" s="368" t="s">
        <v>848</v>
      </c>
      <c r="C532" s="368" t="s">
        <v>791</v>
      </c>
      <c r="D532" s="368">
        <v>600</v>
      </c>
      <c r="E532" s="368">
        <v>390</v>
      </c>
      <c r="F532" s="368">
        <v>210</v>
      </c>
      <c r="G532" s="368" t="s">
        <v>13429</v>
      </c>
      <c r="H532" s="368" t="s">
        <v>13430</v>
      </c>
      <c r="I532" s="368" t="s">
        <v>4790</v>
      </c>
      <c r="J532" s="368" t="s">
        <v>4789</v>
      </c>
      <c r="K532" s="368" t="s">
        <v>13431</v>
      </c>
      <c r="L532" s="368" t="s">
        <v>13432</v>
      </c>
      <c r="M532" s="368">
        <v>69</v>
      </c>
      <c r="N532" s="368">
        <v>45</v>
      </c>
      <c r="O532" s="368">
        <v>24</v>
      </c>
    </row>
    <row r="533" spans="1:15" x14ac:dyDescent="0.35">
      <c r="A533" s="368" t="s">
        <v>260</v>
      </c>
      <c r="B533" s="368" t="s">
        <v>848</v>
      </c>
      <c r="C533" s="368" t="s">
        <v>791</v>
      </c>
      <c r="D533" s="368">
        <v>600</v>
      </c>
      <c r="E533" s="368">
        <v>390</v>
      </c>
      <c r="F533" s="368">
        <v>210</v>
      </c>
      <c r="G533" s="368" t="s">
        <v>13429</v>
      </c>
      <c r="H533" s="368" t="s">
        <v>13430</v>
      </c>
      <c r="I533" s="368" t="s">
        <v>4790</v>
      </c>
      <c r="J533" s="368" t="s">
        <v>4789</v>
      </c>
      <c r="K533" s="368" t="s">
        <v>13433</v>
      </c>
      <c r="L533" s="368" t="s">
        <v>13434</v>
      </c>
      <c r="M533" s="368">
        <v>58</v>
      </c>
      <c r="N533" s="368">
        <v>38</v>
      </c>
      <c r="O533" s="368">
        <v>20</v>
      </c>
    </row>
    <row r="534" spans="1:15" x14ac:dyDescent="0.35">
      <c r="A534" s="368" t="s">
        <v>261</v>
      </c>
      <c r="B534" s="368" t="s">
        <v>849</v>
      </c>
      <c r="C534" s="368" t="s">
        <v>786</v>
      </c>
      <c r="D534" s="368">
        <v>610</v>
      </c>
      <c r="E534" s="368">
        <v>396</v>
      </c>
      <c r="F534" s="368">
        <v>214</v>
      </c>
      <c r="G534" s="368" t="s">
        <v>13048</v>
      </c>
      <c r="H534" s="368" t="s">
        <v>13049</v>
      </c>
      <c r="I534" s="368" t="s">
        <v>4808</v>
      </c>
      <c r="J534" s="368" t="s">
        <v>4807</v>
      </c>
      <c r="K534" s="368" t="s">
        <v>13050</v>
      </c>
      <c r="L534" s="368" t="s">
        <v>13051</v>
      </c>
      <c r="M534" s="368">
        <v>35</v>
      </c>
      <c r="N534" s="368">
        <v>23</v>
      </c>
      <c r="O534" s="368">
        <v>12</v>
      </c>
    </row>
    <row r="535" spans="1:15" x14ac:dyDescent="0.35">
      <c r="A535" s="368" t="s">
        <v>261</v>
      </c>
      <c r="B535" s="368" t="s">
        <v>849</v>
      </c>
      <c r="C535" s="368" t="s">
        <v>786</v>
      </c>
      <c r="D535" s="368">
        <v>610</v>
      </c>
      <c r="E535" s="368">
        <v>396</v>
      </c>
      <c r="F535" s="368">
        <v>214</v>
      </c>
      <c r="G535" s="368" t="s">
        <v>13048</v>
      </c>
      <c r="H535" s="368" t="s">
        <v>13049</v>
      </c>
      <c r="I535" s="368" t="s">
        <v>4808</v>
      </c>
      <c r="J535" s="368" t="s">
        <v>4807</v>
      </c>
      <c r="K535" s="368" t="s">
        <v>13052</v>
      </c>
      <c r="L535" s="368" t="s">
        <v>13053</v>
      </c>
      <c r="M535" s="368">
        <v>35</v>
      </c>
      <c r="N535" s="368">
        <v>23</v>
      </c>
      <c r="O535" s="368">
        <v>12</v>
      </c>
    </row>
    <row r="536" spans="1:15" x14ac:dyDescent="0.35">
      <c r="A536" s="368" t="s">
        <v>261</v>
      </c>
      <c r="B536" s="368" t="s">
        <v>849</v>
      </c>
      <c r="C536" s="368" t="s">
        <v>786</v>
      </c>
      <c r="D536" s="368">
        <v>610</v>
      </c>
      <c r="E536" s="368">
        <v>396</v>
      </c>
      <c r="F536" s="368">
        <v>214</v>
      </c>
      <c r="G536" s="368" t="s">
        <v>13048</v>
      </c>
      <c r="H536" s="368" t="s">
        <v>13049</v>
      </c>
      <c r="I536" s="368" t="s">
        <v>4808</v>
      </c>
      <c r="J536" s="368" t="s">
        <v>4807</v>
      </c>
      <c r="K536" s="368" t="s">
        <v>13054</v>
      </c>
      <c r="L536" s="368" t="s">
        <v>13055</v>
      </c>
      <c r="M536" s="368">
        <v>57</v>
      </c>
      <c r="N536" s="368">
        <v>36</v>
      </c>
      <c r="O536" s="368">
        <v>21</v>
      </c>
    </row>
    <row r="537" spans="1:15" x14ac:dyDescent="0.35">
      <c r="A537" s="368" t="s">
        <v>261</v>
      </c>
      <c r="B537" s="368" t="s">
        <v>849</v>
      </c>
      <c r="C537" s="368" t="s">
        <v>786</v>
      </c>
      <c r="D537" s="368">
        <v>610</v>
      </c>
      <c r="E537" s="368">
        <v>396</v>
      </c>
      <c r="F537" s="368">
        <v>214</v>
      </c>
      <c r="G537" s="368" t="s">
        <v>13435</v>
      </c>
      <c r="H537" s="368" t="s">
        <v>13436</v>
      </c>
      <c r="I537" s="368" t="s">
        <v>4806</v>
      </c>
      <c r="J537" s="368" t="s">
        <v>4805</v>
      </c>
      <c r="K537" s="368" t="s">
        <v>12981</v>
      </c>
      <c r="L537" s="368" t="s">
        <v>13437</v>
      </c>
      <c r="M537" s="368">
        <v>35</v>
      </c>
      <c r="N537" s="368">
        <v>23</v>
      </c>
      <c r="O537" s="368">
        <v>12</v>
      </c>
    </row>
    <row r="538" spans="1:15" x14ac:dyDescent="0.35">
      <c r="A538" s="368" t="s">
        <v>261</v>
      </c>
      <c r="B538" s="368" t="s">
        <v>849</v>
      </c>
      <c r="C538" s="368" t="s">
        <v>786</v>
      </c>
      <c r="D538" s="368">
        <v>610</v>
      </c>
      <c r="E538" s="368">
        <v>396</v>
      </c>
      <c r="F538" s="368">
        <v>214</v>
      </c>
      <c r="G538" s="368" t="s">
        <v>13435</v>
      </c>
      <c r="H538" s="368" t="s">
        <v>13436</v>
      </c>
      <c r="I538" s="368" t="s">
        <v>4806</v>
      </c>
      <c r="J538" s="368" t="s">
        <v>4805</v>
      </c>
      <c r="K538" s="368" t="s">
        <v>13438</v>
      </c>
      <c r="L538" s="368" t="s">
        <v>13439</v>
      </c>
      <c r="M538" s="368">
        <v>46</v>
      </c>
      <c r="N538" s="368">
        <v>30</v>
      </c>
      <c r="O538" s="368">
        <v>16</v>
      </c>
    </row>
    <row r="539" spans="1:15" x14ac:dyDescent="0.35">
      <c r="A539" s="368" t="s">
        <v>261</v>
      </c>
      <c r="B539" s="368" t="s">
        <v>849</v>
      </c>
      <c r="C539" s="368" t="s">
        <v>786</v>
      </c>
      <c r="D539" s="368">
        <v>610</v>
      </c>
      <c r="E539" s="368">
        <v>396</v>
      </c>
      <c r="F539" s="368">
        <v>214</v>
      </c>
      <c r="G539" s="368" t="s">
        <v>13435</v>
      </c>
      <c r="H539" s="368" t="s">
        <v>13436</v>
      </c>
      <c r="I539" s="368" t="s">
        <v>4806</v>
      </c>
      <c r="J539" s="368" t="s">
        <v>4805</v>
      </c>
      <c r="K539" s="368" t="s">
        <v>13440</v>
      </c>
      <c r="L539" s="368" t="s">
        <v>13441</v>
      </c>
      <c r="M539" s="368">
        <v>57</v>
      </c>
      <c r="N539" s="368">
        <v>36</v>
      </c>
      <c r="O539" s="368">
        <v>21</v>
      </c>
    </row>
    <row r="540" spans="1:15" x14ac:dyDescent="0.35">
      <c r="A540" s="368" t="s">
        <v>261</v>
      </c>
      <c r="B540" s="368" t="s">
        <v>849</v>
      </c>
      <c r="C540" s="368" t="s">
        <v>786</v>
      </c>
      <c r="D540" s="368">
        <v>610</v>
      </c>
      <c r="E540" s="368">
        <v>396</v>
      </c>
      <c r="F540" s="368">
        <v>214</v>
      </c>
      <c r="G540" s="368" t="s">
        <v>13442</v>
      </c>
      <c r="H540" s="368" t="s">
        <v>13443</v>
      </c>
      <c r="I540" s="368" t="s">
        <v>4804</v>
      </c>
      <c r="J540" s="368" t="s">
        <v>4803</v>
      </c>
      <c r="K540" s="368" t="s">
        <v>12908</v>
      </c>
      <c r="L540" s="368" t="s">
        <v>13444</v>
      </c>
      <c r="M540" s="368">
        <v>69</v>
      </c>
      <c r="N540" s="368">
        <v>45</v>
      </c>
      <c r="O540" s="368">
        <v>24</v>
      </c>
    </row>
    <row r="541" spans="1:15" x14ac:dyDescent="0.35">
      <c r="A541" s="368" t="s">
        <v>261</v>
      </c>
      <c r="B541" s="368" t="s">
        <v>849</v>
      </c>
      <c r="C541" s="368" t="s">
        <v>786</v>
      </c>
      <c r="D541" s="368">
        <v>610</v>
      </c>
      <c r="E541" s="368">
        <v>396</v>
      </c>
      <c r="F541" s="368">
        <v>214</v>
      </c>
      <c r="G541" s="368" t="s">
        <v>13442</v>
      </c>
      <c r="H541" s="368" t="s">
        <v>13443</v>
      </c>
      <c r="I541" s="368" t="s">
        <v>4804</v>
      </c>
      <c r="J541" s="368" t="s">
        <v>4803</v>
      </c>
      <c r="K541" s="368" t="s">
        <v>12910</v>
      </c>
      <c r="L541" s="368" t="s">
        <v>13445</v>
      </c>
      <c r="M541" s="368">
        <v>68</v>
      </c>
      <c r="N541" s="368">
        <v>44</v>
      </c>
      <c r="O541" s="368">
        <v>24</v>
      </c>
    </row>
    <row r="542" spans="1:15" x14ac:dyDescent="0.35">
      <c r="A542" s="368" t="s">
        <v>261</v>
      </c>
      <c r="B542" s="368" t="s">
        <v>849</v>
      </c>
      <c r="C542" s="368" t="s">
        <v>786</v>
      </c>
      <c r="D542" s="368">
        <v>610</v>
      </c>
      <c r="E542" s="368">
        <v>396</v>
      </c>
      <c r="F542" s="368">
        <v>214</v>
      </c>
      <c r="G542" s="368" t="s">
        <v>13442</v>
      </c>
      <c r="H542" s="368" t="s">
        <v>13443</v>
      </c>
      <c r="I542" s="368" t="s">
        <v>4804</v>
      </c>
      <c r="J542" s="368" t="s">
        <v>4803</v>
      </c>
      <c r="K542" s="368" t="s">
        <v>12981</v>
      </c>
      <c r="L542" s="368" t="s">
        <v>13437</v>
      </c>
      <c r="M542" s="368">
        <v>35</v>
      </c>
      <c r="N542" s="368">
        <v>23</v>
      </c>
      <c r="O542" s="368">
        <v>12</v>
      </c>
    </row>
    <row r="543" spans="1:15" x14ac:dyDescent="0.35">
      <c r="A543" s="368" t="s">
        <v>261</v>
      </c>
      <c r="B543" s="368" t="s">
        <v>849</v>
      </c>
      <c r="C543" s="368" t="s">
        <v>786</v>
      </c>
      <c r="D543" s="368">
        <v>610</v>
      </c>
      <c r="E543" s="368">
        <v>396</v>
      </c>
      <c r="F543" s="368">
        <v>214</v>
      </c>
      <c r="G543" s="368" t="s">
        <v>13442</v>
      </c>
      <c r="H543" s="368" t="s">
        <v>13443</v>
      </c>
      <c r="I543" s="368" t="s">
        <v>4804</v>
      </c>
      <c r="J543" s="368" t="s">
        <v>4803</v>
      </c>
      <c r="K543" s="368" t="s">
        <v>13446</v>
      </c>
      <c r="L543" s="368" t="s">
        <v>13447</v>
      </c>
      <c r="M543" s="368">
        <v>46</v>
      </c>
      <c r="N543" s="368">
        <v>30</v>
      </c>
      <c r="O543" s="368">
        <v>16</v>
      </c>
    </row>
    <row r="544" spans="1:15" x14ac:dyDescent="0.35">
      <c r="A544" s="368" t="s">
        <v>261</v>
      </c>
      <c r="B544" s="368" t="s">
        <v>849</v>
      </c>
      <c r="C544" s="368" t="s">
        <v>786</v>
      </c>
      <c r="D544" s="368">
        <v>610</v>
      </c>
      <c r="E544" s="368">
        <v>396</v>
      </c>
      <c r="F544" s="368">
        <v>214</v>
      </c>
      <c r="G544" s="368" t="s">
        <v>13442</v>
      </c>
      <c r="H544" s="368" t="s">
        <v>13443</v>
      </c>
      <c r="I544" s="368" t="s">
        <v>4804</v>
      </c>
      <c r="J544" s="368" t="s">
        <v>4803</v>
      </c>
      <c r="K544" s="368" t="s">
        <v>13448</v>
      </c>
      <c r="L544" s="368" t="s">
        <v>13449</v>
      </c>
      <c r="M544" s="368">
        <v>35</v>
      </c>
      <c r="N544" s="368">
        <v>23</v>
      </c>
      <c r="O544" s="368">
        <v>12</v>
      </c>
    </row>
    <row r="545" spans="1:15" x14ac:dyDescent="0.35">
      <c r="A545" s="368" t="s">
        <v>261</v>
      </c>
      <c r="B545" s="368" t="s">
        <v>849</v>
      </c>
      <c r="C545" s="368" t="s">
        <v>786</v>
      </c>
      <c r="D545" s="368">
        <v>610</v>
      </c>
      <c r="E545" s="368">
        <v>396</v>
      </c>
      <c r="F545" s="368">
        <v>214</v>
      </c>
      <c r="G545" s="368" t="s">
        <v>13450</v>
      </c>
      <c r="H545" s="368" t="s">
        <v>13451</v>
      </c>
      <c r="I545" s="368" t="s">
        <v>4778</v>
      </c>
      <c r="J545" s="368" t="s">
        <v>4777</v>
      </c>
      <c r="K545" s="368" t="s">
        <v>13452</v>
      </c>
      <c r="L545" s="368" t="s">
        <v>13453</v>
      </c>
      <c r="M545" s="368">
        <v>35</v>
      </c>
      <c r="N545" s="368">
        <v>23</v>
      </c>
      <c r="O545" s="368">
        <v>12</v>
      </c>
    </row>
    <row r="546" spans="1:15" x14ac:dyDescent="0.35">
      <c r="A546" s="368" t="s">
        <v>261</v>
      </c>
      <c r="B546" s="368" t="s">
        <v>849</v>
      </c>
      <c r="C546" s="368" t="s">
        <v>786</v>
      </c>
      <c r="D546" s="368">
        <v>610</v>
      </c>
      <c r="E546" s="368">
        <v>396</v>
      </c>
      <c r="F546" s="368">
        <v>214</v>
      </c>
      <c r="G546" s="368" t="s">
        <v>13450</v>
      </c>
      <c r="H546" s="368" t="s">
        <v>13451</v>
      </c>
      <c r="I546" s="368" t="s">
        <v>4778</v>
      </c>
      <c r="J546" s="368" t="s">
        <v>4777</v>
      </c>
      <c r="K546" s="368" t="s">
        <v>13454</v>
      </c>
      <c r="L546" s="368" t="s">
        <v>13455</v>
      </c>
      <c r="M546" s="368">
        <v>35</v>
      </c>
      <c r="N546" s="368">
        <v>23</v>
      </c>
      <c r="O546" s="368">
        <v>12</v>
      </c>
    </row>
    <row r="547" spans="1:15" x14ac:dyDescent="0.35">
      <c r="A547" s="368" t="s">
        <v>261</v>
      </c>
      <c r="B547" s="368" t="s">
        <v>849</v>
      </c>
      <c r="C547" s="368" t="s">
        <v>786</v>
      </c>
      <c r="D547" s="368">
        <v>610</v>
      </c>
      <c r="E547" s="368">
        <v>396</v>
      </c>
      <c r="F547" s="368">
        <v>214</v>
      </c>
      <c r="G547" s="368" t="s">
        <v>13450</v>
      </c>
      <c r="H547" s="368" t="s">
        <v>13451</v>
      </c>
      <c r="I547" s="368" t="s">
        <v>4778</v>
      </c>
      <c r="J547" s="368" t="s">
        <v>4777</v>
      </c>
      <c r="K547" s="368" t="s">
        <v>13456</v>
      </c>
      <c r="L547" s="368" t="s">
        <v>13457</v>
      </c>
      <c r="M547" s="368">
        <v>57</v>
      </c>
      <c r="N547" s="368">
        <v>37</v>
      </c>
      <c r="O547" s="368">
        <v>20</v>
      </c>
    </row>
    <row r="548" spans="1:15" x14ac:dyDescent="0.35">
      <c r="A548" s="368" t="s">
        <v>262</v>
      </c>
      <c r="B548" s="368" t="s">
        <v>850</v>
      </c>
      <c r="C548" s="368" t="s">
        <v>786</v>
      </c>
      <c r="D548" s="368">
        <v>630</v>
      </c>
      <c r="E548" s="368">
        <v>409</v>
      </c>
      <c r="F548" s="368">
        <v>221</v>
      </c>
      <c r="G548" s="368" t="s">
        <v>13450</v>
      </c>
      <c r="H548" s="368" t="s">
        <v>13451</v>
      </c>
      <c r="I548" s="368" t="s">
        <v>4778</v>
      </c>
      <c r="J548" s="368" t="s">
        <v>4777</v>
      </c>
      <c r="K548" s="368" t="s">
        <v>13454</v>
      </c>
      <c r="L548" s="368" t="s">
        <v>13455</v>
      </c>
      <c r="M548" s="368">
        <v>34</v>
      </c>
      <c r="N548" s="368">
        <v>22</v>
      </c>
      <c r="O548" s="368">
        <v>12</v>
      </c>
    </row>
    <row r="549" spans="1:15" x14ac:dyDescent="0.35">
      <c r="A549" s="368" t="s">
        <v>262</v>
      </c>
      <c r="B549" s="368" t="s">
        <v>850</v>
      </c>
      <c r="C549" s="368" t="s">
        <v>786</v>
      </c>
      <c r="D549" s="368">
        <v>630</v>
      </c>
      <c r="E549" s="368">
        <v>409</v>
      </c>
      <c r="F549" s="368">
        <v>221</v>
      </c>
      <c r="G549" s="368" t="s">
        <v>13450</v>
      </c>
      <c r="H549" s="368" t="s">
        <v>13451</v>
      </c>
      <c r="I549" s="368" t="s">
        <v>4778</v>
      </c>
      <c r="J549" s="368" t="s">
        <v>4777</v>
      </c>
      <c r="K549" s="368" t="s">
        <v>13456</v>
      </c>
      <c r="L549" s="368" t="s">
        <v>13457</v>
      </c>
      <c r="M549" s="368">
        <v>57</v>
      </c>
      <c r="N549" s="368">
        <v>36</v>
      </c>
      <c r="O549" s="368">
        <v>21</v>
      </c>
    </row>
    <row r="550" spans="1:15" x14ac:dyDescent="0.35">
      <c r="A550" s="368" t="s">
        <v>262</v>
      </c>
      <c r="B550" s="368" t="s">
        <v>850</v>
      </c>
      <c r="C550" s="368" t="s">
        <v>786</v>
      </c>
      <c r="D550" s="368">
        <v>630</v>
      </c>
      <c r="E550" s="368">
        <v>409</v>
      </c>
      <c r="F550" s="368">
        <v>221</v>
      </c>
      <c r="G550" s="368" t="s">
        <v>13450</v>
      </c>
      <c r="H550" s="368" t="s">
        <v>13451</v>
      </c>
      <c r="I550" s="368" t="s">
        <v>4778</v>
      </c>
      <c r="J550" s="368" t="s">
        <v>4777</v>
      </c>
      <c r="K550" s="368" t="s">
        <v>13452</v>
      </c>
      <c r="L550" s="368" t="s">
        <v>13453</v>
      </c>
      <c r="M550" s="368">
        <v>35</v>
      </c>
      <c r="N550" s="368">
        <v>23</v>
      </c>
      <c r="O550" s="368">
        <v>12</v>
      </c>
    </row>
    <row r="551" spans="1:15" x14ac:dyDescent="0.35">
      <c r="A551" s="368" t="s">
        <v>262</v>
      </c>
      <c r="B551" s="368" t="s">
        <v>850</v>
      </c>
      <c r="C551" s="368" t="s">
        <v>786</v>
      </c>
      <c r="D551" s="368">
        <v>630</v>
      </c>
      <c r="E551" s="368">
        <v>409</v>
      </c>
      <c r="F551" s="368">
        <v>221</v>
      </c>
      <c r="G551" s="368" t="s">
        <v>13458</v>
      </c>
      <c r="H551" s="368" t="s">
        <v>13459</v>
      </c>
      <c r="I551" s="368" t="s">
        <v>4776</v>
      </c>
      <c r="J551" s="368" t="s">
        <v>4775</v>
      </c>
      <c r="K551" s="368" t="s">
        <v>13460</v>
      </c>
      <c r="L551" s="368" t="s">
        <v>13461</v>
      </c>
      <c r="M551" s="368">
        <v>45</v>
      </c>
      <c r="N551" s="368">
        <v>29</v>
      </c>
      <c r="O551" s="368">
        <v>16</v>
      </c>
    </row>
    <row r="552" spans="1:15" x14ac:dyDescent="0.35">
      <c r="A552" s="368" t="s">
        <v>262</v>
      </c>
      <c r="B552" s="368" t="s">
        <v>850</v>
      </c>
      <c r="C552" s="368" t="s">
        <v>786</v>
      </c>
      <c r="D552" s="368">
        <v>630</v>
      </c>
      <c r="E552" s="368">
        <v>409</v>
      </c>
      <c r="F552" s="368">
        <v>221</v>
      </c>
      <c r="G552" s="368" t="s">
        <v>13458</v>
      </c>
      <c r="H552" s="368" t="s">
        <v>13459</v>
      </c>
      <c r="I552" s="368" t="s">
        <v>4776</v>
      </c>
      <c r="J552" s="368" t="s">
        <v>4775</v>
      </c>
      <c r="K552" s="368" t="s">
        <v>13462</v>
      </c>
      <c r="L552" s="368" t="s">
        <v>13463</v>
      </c>
      <c r="M552" s="368">
        <v>35</v>
      </c>
      <c r="N552" s="368">
        <v>23</v>
      </c>
      <c r="O552" s="368">
        <v>12</v>
      </c>
    </row>
    <row r="553" spans="1:15" x14ac:dyDescent="0.35">
      <c r="A553" s="368" t="s">
        <v>262</v>
      </c>
      <c r="B553" s="368" t="s">
        <v>850</v>
      </c>
      <c r="C553" s="368" t="s">
        <v>786</v>
      </c>
      <c r="D553" s="368">
        <v>630</v>
      </c>
      <c r="E553" s="368">
        <v>409</v>
      </c>
      <c r="F553" s="368">
        <v>221</v>
      </c>
      <c r="G553" s="368" t="s">
        <v>13458</v>
      </c>
      <c r="H553" s="368" t="s">
        <v>13459</v>
      </c>
      <c r="I553" s="368" t="s">
        <v>4776</v>
      </c>
      <c r="J553" s="368" t="s">
        <v>4775</v>
      </c>
      <c r="K553" s="368" t="s">
        <v>13464</v>
      </c>
      <c r="L553" s="368" t="s">
        <v>13465</v>
      </c>
      <c r="M553" s="368">
        <v>35</v>
      </c>
      <c r="N553" s="368">
        <v>23</v>
      </c>
      <c r="O553" s="368">
        <v>12</v>
      </c>
    </row>
    <row r="554" spans="1:15" x14ac:dyDescent="0.35">
      <c r="A554" s="368" t="s">
        <v>262</v>
      </c>
      <c r="B554" s="368" t="s">
        <v>850</v>
      </c>
      <c r="C554" s="368" t="s">
        <v>786</v>
      </c>
      <c r="D554" s="368">
        <v>630</v>
      </c>
      <c r="E554" s="368">
        <v>409</v>
      </c>
      <c r="F554" s="368">
        <v>221</v>
      </c>
      <c r="G554" s="368" t="s">
        <v>13466</v>
      </c>
      <c r="H554" s="368" t="s">
        <v>13467</v>
      </c>
      <c r="I554" s="368" t="s">
        <v>4802</v>
      </c>
      <c r="J554" s="368" t="s">
        <v>4801</v>
      </c>
      <c r="K554" s="368" t="s">
        <v>13468</v>
      </c>
      <c r="L554" s="368" t="s">
        <v>13469</v>
      </c>
      <c r="M554" s="368">
        <v>45</v>
      </c>
      <c r="N554" s="368">
        <v>29</v>
      </c>
      <c r="O554" s="368">
        <v>16</v>
      </c>
    </row>
    <row r="555" spans="1:15" x14ac:dyDescent="0.35">
      <c r="A555" s="368" t="s">
        <v>262</v>
      </c>
      <c r="B555" s="368" t="s">
        <v>850</v>
      </c>
      <c r="C555" s="368" t="s">
        <v>786</v>
      </c>
      <c r="D555" s="368">
        <v>630</v>
      </c>
      <c r="E555" s="368">
        <v>409</v>
      </c>
      <c r="F555" s="368">
        <v>221</v>
      </c>
      <c r="G555" s="368" t="s">
        <v>13466</v>
      </c>
      <c r="H555" s="368" t="s">
        <v>13467</v>
      </c>
      <c r="I555" s="368" t="s">
        <v>4802</v>
      </c>
      <c r="J555" s="368" t="s">
        <v>4801</v>
      </c>
      <c r="K555" s="368" t="s">
        <v>13470</v>
      </c>
      <c r="L555" s="368" t="s">
        <v>13471</v>
      </c>
      <c r="M555" s="368">
        <v>69</v>
      </c>
      <c r="N555" s="368">
        <v>45</v>
      </c>
      <c r="O555" s="368">
        <v>24</v>
      </c>
    </row>
    <row r="556" spans="1:15" x14ac:dyDescent="0.35">
      <c r="A556" s="368" t="s">
        <v>262</v>
      </c>
      <c r="B556" s="368" t="s">
        <v>850</v>
      </c>
      <c r="C556" s="368" t="s">
        <v>786</v>
      </c>
      <c r="D556" s="368">
        <v>630</v>
      </c>
      <c r="E556" s="368">
        <v>409</v>
      </c>
      <c r="F556" s="368">
        <v>221</v>
      </c>
      <c r="G556" s="368" t="s">
        <v>13466</v>
      </c>
      <c r="H556" s="368" t="s">
        <v>13467</v>
      </c>
      <c r="I556" s="368" t="s">
        <v>4802</v>
      </c>
      <c r="J556" s="368" t="s">
        <v>4801</v>
      </c>
      <c r="K556" s="368" t="s">
        <v>13472</v>
      </c>
      <c r="L556" s="368" t="s">
        <v>13473</v>
      </c>
      <c r="M556" s="368">
        <v>69</v>
      </c>
      <c r="N556" s="368">
        <v>45</v>
      </c>
      <c r="O556" s="368">
        <v>24</v>
      </c>
    </row>
    <row r="557" spans="1:15" x14ac:dyDescent="0.35">
      <c r="A557" s="368" t="s">
        <v>262</v>
      </c>
      <c r="B557" s="368" t="s">
        <v>850</v>
      </c>
      <c r="C557" s="368" t="s">
        <v>786</v>
      </c>
      <c r="D557" s="368">
        <v>630</v>
      </c>
      <c r="E557" s="368">
        <v>409</v>
      </c>
      <c r="F557" s="368">
        <v>221</v>
      </c>
      <c r="G557" s="368" t="s">
        <v>13474</v>
      </c>
      <c r="H557" s="368" t="s">
        <v>13475</v>
      </c>
      <c r="I557" s="368" t="s">
        <v>4800</v>
      </c>
      <c r="J557" s="368" t="s">
        <v>4799</v>
      </c>
      <c r="K557" s="368" t="s">
        <v>13476</v>
      </c>
      <c r="L557" s="368" t="s">
        <v>13477</v>
      </c>
      <c r="M557" s="368">
        <v>46</v>
      </c>
      <c r="N557" s="368">
        <v>30</v>
      </c>
      <c r="O557" s="368">
        <v>16</v>
      </c>
    </row>
    <row r="558" spans="1:15" x14ac:dyDescent="0.35">
      <c r="A558" s="368" t="s">
        <v>262</v>
      </c>
      <c r="B558" s="368" t="s">
        <v>850</v>
      </c>
      <c r="C558" s="368" t="s">
        <v>786</v>
      </c>
      <c r="D558" s="368">
        <v>630</v>
      </c>
      <c r="E558" s="368">
        <v>409</v>
      </c>
      <c r="F558" s="368">
        <v>221</v>
      </c>
      <c r="G558" s="368" t="s">
        <v>13474</v>
      </c>
      <c r="H558" s="368" t="s">
        <v>13475</v>
      </c>
      <c r="I558" s="368" t="s">
        <v>4800</v>
      </c>
      <c r="J558" s="368" t="s">
        <v>4799</v>
      </c>
      <c r="K558" s="368" t="s">
        <v>13478</v>
      </c>
      <c r="L558" s="368" t="s">
        <v>13479</v>
      </c>
      <c r="M558" s="368">
        <v>46</v>
      </c>
      <c r="N558" s="368">
        <v>30</v>
      </c>
      <c r="O558" s="368">
        <v>16</v>
      </c>
    </row>
    <row r="559" spans="1:15" x14ac:dyDescent="0.35">
      <c r="A559" s="368" t="s">
        <v>262</v>
      </c>
      <c r="B559" s="368" t="s">
        <v>850</v>
      </c>
      <c r="C559" s="368" t="s">
        <v>786</v>
      </c>
      <c r="D559" s="368">
        <v>630</v>
      </c>
      <c r="E559" s="368">
        <v>409</v>
      </c>
      <c r="F559" s="368">
        <v>221</v>
      </c>
      <c r="G559" s="368" t="s">
        <v>13474</v>
      </c>
      <c r="H559" s="368" t="s">
        <v>13475</v>
      </c>
      <c r="I559" s="368" t="s">
        <v>4800</v>
      </c>
      <c r="J559" s="368" t="s">
        <v>4799</v>
      </c>
      <c r="K559" s="368" t="s">
        <v>13480</v>
      </c>
      <c r="L559" s="368" t="s">
        <v>13481</v>
      </c>
      <c r="M559" s="368">
        <v>57</v>
      </c>
      <c r="N559" s="368">
        <v>37</v>
      </c>
      <c r="O559" s="368">
        <v>20</v>
      </c>
    </row>
    <row r="560" spans="1:15" x14ac:dyDescent="0.35">
      <c r="A560" s="368" t="s">
        <v>262</v>
      </c>
      <c r="B560" s="368" t="s">
        <v>850</v>
      </c>
      <c r="C560" s="368" t="s">
        <v>786</v>
      </c>
      <c r="D560" s="368">
        <v>630</v>
      </c>
      <c r="E560" s="368">
        <v>409</v>
      </c>
      <c r="F560" s="368">
        <v>221</v>
      </c>
      <c r="G560" s="368" t="s">
        <v>13474</v>
      </c>
      <c r="H560" s="368" t="s">
        <v>13475</v>
      </c>
      <c r="I560" s="368" t="s">
        <v>4800</v>
      </c>
      <c r="J560" s="368" t="s">
        <v>4799</v>
      </c>
      <c r="K560" s="368" t="s">
        <v>13482</v>
      </c>
      <c r="L560" s="368" t="s">
        <v>13483</v>
      </c>
      <c r="M560" s="368">
        <v>57</v>
      </c>
      <c r="N560" s="368">
        <v>37</v>
      </c>
      <c r="O560" s="368">
        <v>20</v>
      </c>
    </row>
    <row r="561" spans="1:15" x14ac:dyDescent="0.35">
      <c r="A561" s="368" t="s">
        <v>263</v>
      </c>
      <c r="B561" s="368" t="s">
        <v>851</v>
      </c>
      <c r="C561" s="368" t="s">
        <v>791</v>
      </c>
      <c r="D561" s="368">
        <v>570</v>
      </c>
      <c r="E561" s="368">
        <v>370</v>
      </c>
      <c r="F561" s="368">
        <v>200</v>
      </c>
      <c r="G561" s="368" t="s">
        <v>13429</v>
      </c>
      <c r="H561" s="368" t="s">
        <v>13430</v>
      </c>
      <c r="I561" s="368" t="s">
        <v>4790</v>
      </c>
      <c r="J561" s="368" t="s">
        <v>4789</v>
      </c>
      <c r="K561" s="368" t="s">
        <v>13431</v>
      </c>
      <c r="L561" s="368" t="s">
        <v>13432</v>
      </c>
      <c r="M561" s="368">
        <v>69</v>
      </c>
      <c r="N561" s="368">
        <v>45</v>
      </c>
      <c r="O561" s="368">
        <v>24</v>
      </c>
    </row>
    <row r="562" spans="1:15" x14ac:dyDescent="0.35">
      <c r="A562" s="368" t="s">
        <v>263</v>
      </c>
      <c r="B562" s="368" t="s">
        <v>851</v>
      </c>
      <c r="C562" s="368" t="s">
        <v>791</v>
      </c>
      <c r="D562" s="368">
        <v>570</v>
      </c>
      <c r="E562" s="368">
        <v>370</v>
      </c>
      <c r="F562" s="368">
        <v>200</v>
      </c>
      <c r="G562" s="368" t="s">
        <v>13429</v>
      </c>
      <c r="H562" s="368" t="s">
        <v>13430</v>
      </c>
      <c r="I562" s="368" t="s">
        <v>4790</v>
      </c>
      <c r="J562" s="368" t="s">
        <v>4789</v>
      </c>
      <c r="K562" s="368" t="s">
        <v>13433</v>
      </c>
      <c r="L562" s="368" t="s">
        <v>13434</v>
      </c>
      <c r="M562" s="368">
        <v>58</v>
      </c>
      <c r="N562" s="368">
        <v>38</v>
      </c>
      <c r="O562" s="368">
        <v>20</v>
      </c>
    </row>
    <row r="563" spans="1:15" x14ac:dyDescent="0.35">
      <c r="A563" s="368" t="s">
        <v>263</v>
      </c>
      <c r="B563" s="368" t="s">
        <v>851</v>
      </c>
      <c r="C563" s="368" t="s">
        <v>791</v>
      </c>
      <c r="D563" s="368">
        <v>570</v>
      </c>
      <c r="E563" s="368">
        <v>370</v>
      </c>
      <c r="F563" s="368">
        <v>200</v>
      </c>
      <c r="G563" s="368" t="s">
        <v>13484</v>
      </c>
      <c r="H563" s="368" t="s">
        <v>13485</v>
      </c>
      <c r="I563" s="368" t="s">
        <v>4798</v>
      </c>
      <c r="J563" s="368" t="s">
        <v>4797</v>
      </c>
      <c r="K563" s="368" t="s">
        <v>13486</v>
      </c>
      <c r="L563" s="368" t="s">
        <v>4797</v>
      </c>
      <c r="M563" s="368">
        <v>105</v>
      </c>
      <c r="N563" s="368">
        <v>68</v>
      </c>
      <c r="O563" s="368">
        <v>37</v>
      </c>
    </row>
    <row r="564" spans="1:15" x14ac:dyDescent="0.35">
      <c r="A564" s="368" t="s">
        <v>263</v>
      </c>
      <c r="B564" s="368" t="s">
        <v>851</v>
      </c>
      <c r="C564" s="368" t="s">
        <v>791</v>
      </c>
      <c r="D564" s="368">
        <v>570</v>
      </c>
      <c r="E564" s="368">
        <v>370</v>
      </c>
      <c r="F564" s="368">
        <v>200</v>
      </c>
      <c r="G564" s="368" t="s">
        <v>13487</v>
      </c>
      <c r="H564" s="368" t="s">
        <v>13488</v>
      </c>
      <c r="I564" s="368" t="s">
        <v>4796</v>
      </c>
      <c r="J564" s="368" t="s">
        <v>4795</v>
      </c>
      <c r="K564" s="368" t="s">
        <v>13489</v>
      </c>
      <c r="L564" s="368" t="s">
        <v>13490</v>
      </c>
      <c r="M564" s="368">
        <v>70</v>
      </c>
      <c r="N564" s="368">
        <v>45</v>
      </c>
      <c r="O564" s="368">
        <v>25</v>
      </c>
    </row>
    <row r="565" spans="1:15" x14ac:dyDescent="0.35">
      <c r="A565" s="368" t="s">
        <v>263</v>
      </c>
      <c r="B565" s="368" t="s">
        <v>851</v>
      </c>
      <c r="C565" s="368" t="s">
        <v>791</v>
      </c>
      <c r="D565" s="368">
        <v>570</v>
      </c>
      <c r="E565" s="368">
        <v>370</v>
      </c>
      <c r="F565" s="368">
        <v>200</v>
      </c>
      <c r="G565" s="368" t="s">
        <v>13487</v>
      </c>
      <c r="H565" s="368" t="s">
        <v>13488</v>
      </c>
      <c r="I565" s="368" t="s">
        <v>4796</v>
      </c>
      <c r="J565" s="368" t="s">
        <v>4795</v>
      </c>
      <c r="K565" s="368" t="s">
        <v>13491</v>
      </c>
      <c r="L565" s="368" t="s">
        <v>13492</v>
      </c>
      <c r="M565" s="368">
        <v>58</v>
      </c>
      <c r="N565" s="368">
        <v>38</v>
      </c>
      <c r="O565" s="368">
        <v>20</v>
      </c>
    </row>
    <row r="566" spans="1:15" x14ac:dyDescent="0.35">
      <c r="A566" s="368" t="s">
        <v>263</v>
      </c>
      <c r="B566" s="368" t="s">
        <v>851</v>
      </c>
      <c r="C566" s="368" t="s">
        <v>791</v>
      </c>
      <c r="D566" s="368">
        <v>570</v>
      </c>
      <c r="E566" s="368">
        <v>370</v>
      </c>
      <c r="F566" s="368">
        <v>200</v>
      </c>
      <c r="G566" s="368" t="s">
        <v>13493</v>
      </c>
      <c r="H566" s="368" t="s">
        <v>13494</v>
      </c>
      <c r="I566" s="368" t="s">
        <v>4794</v>
      </c>
      <c r="J566" s="368" t="s">
        <v>4793</v>
      </c>
      <c r="K566" s="368" t="s">
        <v>13495</v>
      </c>
      <c r="L566" s="368" t="s">
        <v>4793</v>
      </c>
      <c r="M566" s="368">
        <v>105</v>
      </c>
      <c r="N566" s="368">
        <v>68</v>
      </c>
      <c r="O566" s="368">
        <v>37</v>
      </c>
    </row>
    <row r="567" spans="1:15" x14ac:dyDescent="0.35">
      <c r="A567" s="368" t="s">
        <v>263</v>
      </c>
      <c r="B567" s="368" t="s">
        <v>851</v>
      </c>
      <c r="C567" s="368" t="s">
        <v>791</v>
      </c>
      <c r="D567" s="368">
        <v>570</v>
      </c>
      <c r="E567" s="368">
        <v>370</v>
      </c>
      <c r="F567" s="368">
        <v>200</v>
      </c>
      <c r="G567" s="368" t="s">
        <v>13496</v>
      </c>
      <c r="H567" s="368" t="s">
        <v>13497</v>
      </c>
      <c r="I567" s="368" t="s">
        <v>4792</v>
      </c>
      <c r="J567" s="368" t="s">
        <v>4791</v>
      </c>
      <c r="K567" s="368" t="s">
        <v>13498</v>
      </c>
      <c r="L567" s="368" t="s">
        <v>4791</v>
      </c>
      <c r="M567" s="368">
        <v>105</v>
      </c>
      <c r="N567" s="368">
        <v>68</v>
      </c>
      <c r="O567" s="368">
        <v>37</v>
      </c>
    </row>
    <row r="568" spans="1:15" x14ac:dyDescent="0.35">
      <c r="A568" s="368" t="s">
        <v>264</v>
      </c>
      <c r="B568" s="368" t="s">
        <v>852</v>
      </c>
      <c r="C568" s="368" t="s">
        <v>791</v>
      </c>
      <c r="D568" s="368">
        <v>490</v>
      </c>
      <c r="E568" s="368">
        <v>318</v>
      </c>
      <c r="F568" s="368">
        <v>172</v>
      </c>
      <c r="G568" s="368" t="s">
        <v>13429</v>
      </c>
      <c r="H568" s="368" t="s">
        <v>13430</v>
      </c>
      <c r="I568" s="368" t="s">
        <v>4790</v>
      </c>
      <c r="J568" s="368" t="s">
        <v>4789</v>
      </c>
      <c r="K568" s="368" t="s">
        <v>13431</v>
      </c>
      <c r="L568" s="368" t="s">
        <v>13432</v>
      </c>
      <c r="M568" s="368">
        <v>71</v>
      </c>
      <c r="N568" s="368">
        <v>46</v>
      </c>
      <c r="O568" s="368">
        <v>25</v>
      </c>
    </row>
    <row r="569" spans="1:15" x14ac:dyDescent="0.35">
      <c r="A569" s="368" t="s">
        <v>264</v>
      </c>
      <c r="B569" s="368" t="s">
        <v>852</v>
      </c>
      <c r="C569" s="368" t="s">
        <v>791</v>
      </c>
      <c r="D569" s="368">
        <v>490</v>
      </c>
      <c r="E569" s="368">
        <v>318</v>
      </c>
      <c r="F569" s="368">
        <v>172</v>
      </c>
      <c r="G569" s="368" t="s">
        <v>13429</v>
      </c>
      <c r="H569" s="368" t="s">
        <v>13430</v>
      </c>
      <c r="I569" s="368" t="s">
        <v>4790</v>
      </c>
      <c r="J569" s="368" t="s">
        <v>4789</v>
      </c>
      <c r="K569" s="368" t="s">
        <v>13433</v>
      </c>
      <c r="L569" s="368" t="s">
        <v>13434</v>
      </c>
      <c r="M569" s="368">
        <v>60</v>
      </c>
      <c r="N569" s="368">
        <v>39</v>
      </c>
      <c r="O569" s="368">
        <v>21</v>
      </c>
    </row>
    <row r="570" spans="1:15" x14ac:dyDescent="0.35">
      <c r="A570" s="368" t="s">
        <v>264</v>
      </c>
      <c r="B570" s="368" t="s">
        <v>852</v>
      </c>
      <c r="C570" s="368" t="s">
        <v>791</v>
      </c>
      <c r="D570" s="368">
        <v>490</v>
      </c>
      <c r="E570" s="368">
        <v>318</v>
      </c>
      <c r="F570" s="368">
        <v>172</v>
      </c>
      <c r="G570" s="368" t="s">
        <v>13499</v>
      </c>
      <c r="H570" s="368" t="s">
        <v>13500</v>
      </c>
      <c r="I570" s="368" t="s">
        <v>4788</v>
      </c>
      <c r="J570" s="368" t="s">
        <v>4787</v>
      </c>
      <c r="K570" s="368" t="s">
        <v>13501</v>
      </c>
      <c r="L570" s="368" t="s">
        <v>13502</v>
      </c>
      <c r="M570" s="368">
        <v>60</v>
      </c>
      <c r="N570" s="368">
        <v>39</v>
      </c>
      <c r="O570" s="368">
        <v>21</v>
      </c>
    </row>
    <row r="571" spans="1:15" x14ac:dyDescent="0.35">
      <c r="A571" s="368" t="s">
        <v>264</v>
      </c>
      <c r="B571" s="368" t="s">
        <v>852</v>
      </c>
      <c r="C571" s="368" t="s">
        <v>791</v>
      </c>
      <c r="D571" s="368">
        <v>490</v>
      </c>
      <c r="E571" s="368">
        <v>318</v>
      </c>
      <c r="F571" s="368">
        <v>172</v>
      </c>
      <c r="G571" s="368" t="s">
        <v>13499</v>
      </c>
      <c r="H571" s="368" t="s">
        <v>13500</v>
      </c>
      <c r="I571" s="368" t="s">
        <v>4788</v>
      </c>
      <c r="J571" s="368" t="s">
        <v>4787</v>
      </c>
      <c r="K571" s="368" t="s">
        <v>13503</v>
      </c>
      <c r="L571" s="368" t="s">
        <v>13504</v>
      </c>
      <c r="M571" s="368">
        <v>48</v>
      </c>
      <c r="N571" s="368">
        <v>31</v>
      </c>
      <c r="O571" s="368">
        <v>17</v>
      </c>
    </row>
    <row r="572" spans="1:15" x14ac:dyDescent="0.35">
      <c r="A572" s="368" t="s">
        <v>264</v>
      </c>
      <c r="B572" s="368" t="s">
        <v>852</v>
      </c>
      <c r="C572" s="368" t="s">
        <v>791</v>
      </c>
      <c r="D572" s="368">
        <v>490</v>
      </c>
      <c r="E572" s="368">
        <v>318</v>
      </c>
      <c r="F572" s="368">
        <v>172</v>
      </c>
      <c r="G572" s="368" t="s">
        <v>13499</v>
      </c>
      <c r="H572" s="368" t="s">
        <v>13500</v>
      </c>
      <c r="I572" s="368" t="s">
        <v>4788</v>
      </c>
      <c r="J572" s="368" t="s">
        <v>4787</v>
      </c>
      <c r="K572" s="368" t="s">
        <v>13505</v>
      </c>
      <c r="L572" s="368" t="s">
        <v>13506</v>
      </c>
      <c r="M572" s="368">
        <v>36</v>
      </c>
      <c r="N572" s="368">
        <v>23</v>
      </c>
      <c r="O572" s="368">
        <v>13</v>
      </c>
    </row>
    <row r="573" spans="1:15" x14ac:dyDescent="0.35">
      <c r="A573" s="368" t="s">
        <v>264</v>
      </c>
      <c r="B573" s="368" t="s">
        <v>852</v>
      </c>
      <c r="C573" s="368" t="s">
        <v>791</v>
      </c>
      <c r="D573" s="368">
        <v>490</v>
      </c>
      <c r="E573" s="368">
        <v>318</v>
      </c>
      <c r="F573" s="368">
        <v>172</v>
      </c>
      <c r="G573" s="368" t="s">
        <v>13507</v>
      </c>
      <c r="H573" s="368" t="s">
        <v>13508</v>
      </c>
      <c r="I573" s="368" t="s">
        <v>4786</v>
      </c>
      <c r="J573" s="368" t="s">
        <v>4785</v>
      </c>
      <c r="K573" s="368" t="s">
        <v>12908</v>
      </c>
      <c r="L573" s="368" t="s">
        <v>13444</v>
      </c>
      <c r="M573" s="368">
        <v>72</v>
      </c>
      <c r="N573" s="368">
        <v>47</v>
      </c>
      <c r="O573" s="368">
        <v>25</v>
      </c>
    </row>
    <row r="574" spans="1:15" x14ac:dyDescent="0.35">
      <c r="A574" s="368" t="s">
        <v>264</v>
      </c>
      <c r="B574" s="368" t="s">
        <v>852</v>
      </c>
      <c r="C574" s="368" t="s">
        <v>791</v>
      </c>
      <c r="D574" s="368">
        <v>490</v>
      </c>
      <c r="E574" s="368">
        <v>318</v>
      </c>
      <c r="F574" s="368">
        <v>172</v>
      </c>
      <c r="G574" s="368" t="s">
        <v>13507</v>
      </c>
      <c r="H574" s="368" t="s">
        <v>13508</v>
      </c>
      <c r="I574" s="368" t="s">
        <v>4786</v>
      </c>
      <c r="J574" s="368" t="s">
        <v>4785</v>
      </c>
      <c r="K574" s="368" t="s">
        <v>12910</v>
      </c>
      <c r="L574" s="368" t="s">
        <v>12911</v>
      </c>
      <c r="M574" s="368">
        <v>72</v>
      </c>
      <c r="N574" s="368">
        <v>47</v>
      </c>
      <c r="O574" s="368">
        <v>25</v>
      </c>
    </row>
    <row r="575" spans="1:15" x14ac:dyDescent="0.35">
      <c r="A575" s="368" t="s">
        <v>264</v>
      </c>
      <c r="B575" s="368" t="s">
        <v>852</v>
      </c>
      <c r="C575" s="368" t="s">
        <v>791</v>
      </c>
      <c r="D575" s="368">
        <v>490</v>
      </c>
      <c r="E575" s="368">
        <v>318</v>
      </c>
      <c r="F575" s="368">
        <v>172</v>
      </c>
      <c r="G575" s="368" t="s">
        <v>13507</v>
      </c>
      <c r="H575" s="368" t="s">
        <v>13508</v>
      </c>
      <c r="I575" s="368" t="s">
        <v>4786</v>
      </c>
      <c r="J575" s="368" t="s">
        <v>4785</v>
      </c>
      <c r="K575" s="368" t="s">
        <v>13509</v>
      </c>
      <c r="L575" s="368" t="s">
        <v>13510</v>
      </c>
      <c r="M575" s="368">
        <v>71</v>
      </c>
      <c r="N575" s="368">
        <v>46</v>
      </c>
      <c r="O575" s="368">
        <v>25</v>
      </c>
    </row>
    <row r="576" spans="1:15" x14ac:dyDescent="0.35">
      <c r="A576" s="368" t="s">
        <v>265</v>
      </c>
      <c r="B576" s="368" t="s">
        <v>853</v>
      </c>
      <c r="C576" s="368" t="s">
        <v>796</v>
      </c>
      <c r="D576" s="368">
        <v>270</v>
      </c>
      <c r="E576" s="368">
        <v>175</v>
      </c>
      <c r="F576" s="368">
        <v>95</v>
      </c>
      <c r="G576" s="368" t="s">
        <v>13511</v>
      </c>
      <c r="H576" s="368" t="s">
        <v>13512</v>
      </c>
      <c r="I576" s="368" t="s">
        <v>4784</v>
      </c>
      <c r="J576" s="368" t="s">
        <v>4783</v>
      </c>
      <c r="K576" s="368" t="s">
        <v>13513</v>
      </c>
      <c r="L576" s="368" t="s">
        <v>4783</v>
      </c>
      <c r="M576" s="368">
        <v>58</v>
      </c>
      <c r="N576" s="368">
        <v>38</v>
      </c>
      <c r="O576" s="368">
        <v>20</v>
      </c>
    </row>
    <row r="577" spans="1:15" x14ac:dyDescent="0.35">
      <c r="A577" s="368" t="s">
        <v>265</v>
      </c>
      <c r="B577" s="368" t="s">
        <v>853</v>
      </c>
      <c r="C577" s="368" t="s">
        <v>796</v>
      </c>
      <c r="D577" s="368">
        <v>270</v>
      </c>
      <c r="E577" s="368">
        <v>175</v>
      </c>
      <c r="F577" s="368">
        <v>95</v>
      </c>
      <c r="G577" s="368" t="s">
        <v>13514</v>
      </c>
      <c r="H577" s="368" t="s">
        <v>13515</v>
      </c>
      <c r="I577" s="368" t="s">
        <v>4782</v>
      </c>
      <c r="J577" s="368" t="s">
        <v>4781</v>
      </c>
      <c r="K577" s="368" t="s">
        <v>13516</v>
      </c>
      <c r="L577" s="368" t="s">
        <v>4781</v>
      </c>
      <c r="M577" s="368">
        <v>59</v>
      </c>
      <c r="N577" s="368">
        <v>38</v>
      </c>
      <c r="O577" s="368">
        <v>21</v>
      </c>
    </row>
    <row r="578" spans="1:15" x14ac:dyDescent="0.35">
      <c r="A578" s="368" t="s">
        <v>265</v>
      </c>
      <c r="B578" s="368" t="s">
        <v>853</v>
      </c>
      <c r="C578" s="368" t="s">
        <v>796</v>
      </c>
      <c r="D578" s="368">
        <v>270</v>
      </c>
      <c r="E578" s="368">
        <v>175</v>
      </c>
      <c r="F578" s="368">
        <v>95</v>
      </c>
      <c r="G578" s="368" t="s">
        <v>13517</v>
      </c>
      <c r="H578" s="368" t="s">
        <v>13518</v>
      </c>
      <c r="I578" s="368" t="s">
        <v>4780</v>
      </c>
      <c r="J578" s="368" t="s">
        <v>4779</v>
      </c>
      <c r="K578" s="368" t="s">
        <v>13519</v>
      </c>
      <c r="L578" s="368" t="s">
        <v>13520</v>
      </c>
      <c r="M578" s="368">
        <v>35</v>
      </c>
      <c r="N578" s="368">
        <v>23</v>
      </c>
      <c r="O578" s="368">
        <v>12</v>
      </c>
    </row>
    <row r="579" spans="1:15" x14ac:dyDescent="0.35">
      <c r="A579" s="368" t="s">
        <v>265</v>
      </c>
      <c r="B579" s="368" t="s">
        <v>853</v>
      </c>
      <c r="C579" s="368" t="s">
        <v>796</v>
      </c>
      <c r="D579" s="368">
        <v>270</v>
      </c>
      <c r="E579" s="368">
        <v>175</v>
      </c>
      <c r="F579" s="368">
        <v>95</v>
      </c>
      <c r="G579" s="368" t="s">
        <v>13517</v>
      </c>
      <c r="H579" s="368" t="s">
        <v>13518</v>
      </c>
      <c r="I579" s="368" t="s">
        <v>4780</v>
      </c>
      <c r="J579" s="368" t="s">
        <v>4779</v>
      </c>
      <c r="K579" s="368" t="s">
        <v>13521</v>
      </c>
      <c r="L579" s="368" t="s">
        <v>13522</v>
      </c>
      <c r="M579" s="368">
        <v>59</v>
      </c>
      <c r="N579" s="368">
        <v>38</v>
      </c>
      <c r="O579" s="368">
        <v>21</v>
      </c>
    </row>
    <row r="580" spans="1:15" x14ac:dyDescent="0.35">
      <c r="A580" s="368" t="s">
        <v>265</v>
      </c>
      <c r="B580" s="368" t="s">
        <v>853</v>
      </c>
      <c r="C580" s="368" t="s">
        <v>796</v>
      </c>
      <c r="D580" s="368">
        <v>270</v>
      </c>
      <c r="E580" s="368">
        <v>175</v>
      </c>
      <c r="F580" s="368">
        <v>95</v>
      </c>
      <c r="G580" s="368" t="s">
        <v>13517</v>
      </c>
      <c r="H580" s="368" t="s">
        <v>13518</v>
      </c>
      <c r="I580" s="368" t="s">
        <v>4780</v>
      </c>
      <c r="J580" s="368" t="s">
        <v>4779</v>
      </c>
      <c r="K580" s="368" t="s">
        <v>13523</v>
      </c>
      <c r="L580" s="368" t="s">
        <v>13524</v>
      </c>
      <c r="M580" s="368">
        <v>59</v>
      </c>
      <c r="N580" s="368">
        <v>38</v>
      </c>
      <c r="O580" s="368">
        <v>21</v>
      </c>
    </row>
    <row r="581" spans="1:15" x14ac:dyDescent="0.35">
      <c r="A581" s="368" t="s">
        <v>266</v>
      </c>
      <c r="B581" s="368" t="s">
        <v>854</v>
      </c>
      <c r="C581" s="368" t="s">
        <v>786</v>
      </c>
      <c r="D581" s="368">
        <v>740</v>
      </c>
      <c r="E581" s="368">
        <v>481</v>
      </c>
      <c r="F581" s="368">
        <v>259</v>
      </c>
      <c r="G581" s="368" t="s">
        <v>13450</v>
      </c>
      <c r="H581" s="368" t="s">
        <v>13451</v>
      </c>
      <c r="I581" s="368" t="s">
        <v>4778</v>
      </c>
      <c r="J581" s="368" t="s">
        <v>4777</v>
      </c>
      <c r="K581" s="368" t="s">
        <v>13456</v>
      </c>
      <c r="L581" s="368" t="s">
        <v>13457</v>
      </c>
      <c r="M581" s="368">
        <v>55</v>
      </c>
      <c r="N581" s="368">
        <v>37</v>
      </c>
      <c r="O581" s="368">
        <v>18</v>
      </c>
    </row>
    <row r="582" spans="1:15" x14ac:dyDescent="0.35">
      <c r="A582" s="368" t="s">
        <v>266</v>
      </c>
      <c r="B582" s="368" t="s">
        <v>854</v>
      </c>
      <c r="C582" s="368" t="s">
        <v>786</v>
      </c>
      <c r="D582" s="368">
        <v>740</v>
      </c>
      <c r="E582" s="368">
        <v>481</v>
      </c>
      <c r="F582" s="368">
        <v>259</v>
      </c>
      <c r="G582" s="368" t="s">
        <v>13450</v>
      </c>
      <c r="H582" s="368" t="s">
        <v>13451</v>
      </c>
      <c r="I582" s="368" t="s">
        <v>4778</v>
      </c>
      <c r="J582" s="368" t="s">
        <v>4777</v>
      </c>
      <c r="K582" s="368" t="s">
        <v>13452</v>
      </c>
      <c r="L582" s="368" t="s">
        <v>13453</v>
      </c>
      <c r="M582" s="368">
        <v>34</v>
      </c>
      <c r="N582" s="368">
        <v>22</v>
      </c>
      <c r="O582" s="368">
        <v>12</v>
      </c>
    </row>
    <row r="583" spans="1:15" x14ac:dyDescent="0.35">
      <c r="A583" s="368" t="s">
        <v>266</v>
      </c>
      <c r="B583" s="368" t="s">
        <v>854</v>
      </c>
      <c r="C583" s="368" t="s">
        <v>786</v>
      </c>
      <c r="D583" s="368">
        <v>740</v>
      </c>
      <c r="E583" s="368">
        <v>481</v>
      </c>
      <c r="F583" s="368">
        <v>259</v>
      </c>
      <c r="G583" s="368" t="s">
        <v>13450</v>
      </c>
      <c r="H583" s="368" t="s">
        <v>13451</v>
      </c>
      <c r="I583" s="368" t="s">
        <v>4778</v>
      </c>
      <c r="J583" s="368" t="s">
        <v>4777</v>
      </c>
      <c r="K583" s="368" t="s">
        <v>13454</v>
      </c>
      <c r="L583" s="368" t="s">
        <v>13455</v>
      </c>
      <c r="M583" s="368">
        <v>34</v>
      </c>
      <c r="N583" s="368">
        <v>22</v>
      </c>
      <c r="O583" s="368">
        <v>12</v>
      </c>
    </row>
    <row r="584" spans="1:15" x14ac:dyDescent="0.35">
      <c r="A584" s="368" t="s">
        <v>266</v>
      </c>
      <c r="B584" s="368" t="s">
        <v>854</v>
      </c>
      <c r="C584" s="368" t="s">
        <v>786</v>
      </c>
      <c r="D584" s="368">
        <v>740</v>
      </c>
      <c r="E584" s="368">
        <v>481</v>
      </c>
      <c r="F584" s="368">
        <v>259</v>
      </c>
      <c r="G584" s="368" t="s">
        <v>13458</v>
      </c>
      <c r="H584" s="368" t="s">
        <v>13459</v>
      </c>
      <c r="I584" s="368" t="s">
        <v>4776</v>
      </c>
      <c r="J584" s="368" t="s">
        <v>4775</v>
      </c>
      <c r="K584" s="368" t="s">
        <v>13462</v>
      </c>
      <c r="L584" s="368" t="s">
        <v>13463</v>
      </c>
      <c r="M584" s="368">
        <v>34</v>
      </c>
      <c r="N584" s="368">
        <v>22</v>
      </c>
      <c r="O584" s="368">
        <v>12</v>
      </c>
    </row>
    <row r="585" spans="1:15" x14ac:dyDescent="0.35">
      <c r="A585" s="368" t="s">
        <v>266</v>
      </c>
      <c r="B585" s="368" t="s">
        <v>854</v>
      </c>
      <c r="C585" s="368" t="s">
        <v>786</v>
      </c>
      <c r="D585" s="368">
        <v>740</v>
      </c>
      <c r="E585" s="368">
        <v>481</v>
      </c>
      <c r="F585" s="368">
        <v>259</v>
      </c>
      <c r="G585" s="368" t="s">
        <v>13458</v>
      </c>
      <c r="H585" s="368" t="s">
        <v>13459</v>
      </c>
      <c r="I585" s="368" t="s">
        <v>4776</v>
      </c>
      <c r="J585" s="368" t="s">
        <v>4775</v>
      </c>
      <c r="K585" s="368" t="s">
        <v>13464</v>
      </c>
      <c r="L585" s="368" t="s">
        <v>13465</v>
      </c>
      <c r="M585" s="368">
        <v>34</v>
      </c>
      <c r="N585" s="368">
        <v>22</v>
      </c>
      <c r="O585" s="368">
        <v>12</v>
      </c>
    </row>
    <row r="586" spans="1:15" x14ac:dyDescent="0.35">
      <c r="A586" s="368" t="s">
        <v>266</v>
      </c>
      <c r="B586" s="368" t="s">
        <v>854</v>
      </c>
      <c r="C586" s="368" t="s">
        <v>786</v>
      </c>
      <c r="D586" s="368">
        <v>740</v>
      </c>
      <c r="E586" s="368">
        <v>481</v>
      </c>
      <c r="F586" s="368">
        <v>259</v>
      </c>
      <c r="G586" s="368" t="s">
        <v>13458</v>
      </c>
      <c r="H586" s="368" t="s">
        <v>13459</v>
      </c>
      <c r="I586" s="368" t="s">
        <v>4776</v>
      </c>
      <c r="J586" s="368" t="s">
        <v>4775</v>
      </c>
      <c r="K586" s="368" t="s">
        <v>13460</v>
      </c>
      <c r="L586" s="368" t="s">
        <v>13461</v>
      </c>
      <c r="M586" s="368">
        <v>44</v>
      </c>
      <c r="N586" s="368">
        <v>29</v>
      </c>
      <c r="O586" s="368">
        <v>15</v>
      </c>
    </row>
    <row r="587" spans="1:15" x14ac:dyDescent="0.35">
      <c r="A587" s="368" t="s">
        <v>266</v>
      </c>
      <c r="B587" s="368" t="s">
        <v>854</v>
      </c>
      <c r="C587" s="368" t="s">
        <v>786</v>
      </c>
      <c r="D587" s="368">
        <v>740</v>
      </c>
      <c r="E587" s="368">
        <v>481</v>
      </c>
      <c r="F587" s="368">
        <v>259</v>
      </c>
      <c r="G587" s="368" t="s">
        <v>13525</v>
      </c>
      <c r="H587" s="368" t="s">
        <v>13526</v>
      </c>
      <c r="I587" s="368" t="s">
        <v>4774</v>
      </c>
      <c r="J587" s="368" t="s">
        <v>4773</v>
      </c>
      <c r="K587" s="368" t="s">
        <v>13527</v>
      </c>
      <c r="L587" s="368" t="s">
        <v>13528</v>
      </c>
      <c r="M587" s="368">
        <v>34</v>
      </c>
      <c r="N587" s="368">
        <v>22</v>
      </c>
      <c r="O587" s="368">
        <v>12</v>
      </c>
    </row>
    <row r="588" spans="1:15" x14ac:dyDescent="0.35">
      <c r="A588" s="368" t="s">
        <v>266</v>
      </c>
      <c r="B588" s="368" t="s">
        <v>854</v>
      </c>
      <c r="C588" s="368" t="s">
        <v>786</v>
      </c>
      <c r="D588" s="368">
        <v>740</v>
      </c>
      <c r="E588" s="368">
        <v>481</v>
      </c>
      <c r="F588" s="368">
        <v>259</v>
      </c>
      <c r="G588" s="368" t="s">
        <v>13525</v>
      </c>
      <c r="H588" s="368" t="s">
        <v>13526</v>
      </c>
      <c r="I588" s="368" t="s">
        <v>4774</v>
      </c>
      <c r="J588" s="368" t="s">
        <v>4773</v>
      </c>
      <c r="K588" s="368" t="s">
        <v>13529</v>
      </c>
      <c r="L588" s="368" t="s">
        <v>13530</v>
      </c>
      <c r="M588" s="368">
        <v>34</v>
      </c>
      <c r="N588" s="368">
        <v>22</v>
      </c>
      <c r="O588" s="368">
        <v>12</v>
      </c>
    </row>
    <row r="589" spans="1:15" x14ac:dyDescent="0.35">
      <c r="A589" s="368" t="s">
        <v>266</v>
      </c>
      <c r="B589" s="368" t="s">
        <v>854</v>
      </c>
      <c r="C589" s="368" t="s">
        <v>786</v>
      </c>
      <c r="D589" s="368">
        <v>740</v>
      </c>
      <c r="E589" s="368">
        <v>481</v>
      </c>
      <c r="F589" s="368">
        <v>259</v>
      </c>
      <c r="G589" s="368" t="s">
        <v>13525</v>
      </c>
      <c r="H589" s="368" t="s">
        <v>13526</v>
      </c>
      <c r="I589" s="368" t="s">
        <v>4774</v>
      </c>
      <c r="J589" s="368" t="s">
        <v>4773</v>
      </c>
      <c r="K589" s="368" t="s">
        <v>13531</v>
      </c>
      <c r="L589" s="368" t="s">
        <v>13532</v>
      </c>
      <c r="M589" s="368">
        <v>55</v>
      </c>
      <c r="N589" s="368">
        <v>36</v>
      </c>
      <c r="O589" s="368">
        <v>19</v>
      </c>
    </row>
    <row r="590" spans="1:15" x14ac:dyDescent="0.35">
      <c r="A590" s="368" t="s">
        <v>266</v>
      </c>
      <c r="B590" s="368" t="s">
        <v>854</v>
      </c>
      <c r="C590" s="368" t="s">
        <v>786</v>
      </c>
      <c r="D590" s="368">
        <v>740</v>
      </c>
      <c r="E590" s="368">
        <v>481</v>
      </c>
      <c r="F590" s="368">
        <v>259</v>
      </c>
      <c r="G590" s="368" t="s">
        <v>13533</v>
      </c>
      <c r="H590" s="368" t="s">
        <v>13534</v>
      </c>
      <c r="I590" s="368" t="s">
        <v>4772</v>
      </c>
      <c r="J590" s="368" t="s">
        <v>4771</v>
      </c>
      <c r="K590" s="368" t="s">
        <v>13535</v>
      </c>
      <c r="L590" s="368" t="s">
        <v>13536</v>
      </c>
      <c r="M590" s="368">
        <v>34</v>
      </c>
      <c r="N590" s="368">
        <v>22</v>
      </c>
      <c r="O590" s="368">
        <v>12</v>
      </c>
    </row>
    <row r="591" spans="1:15" x14ac:dyDescent="0.35">
      <c r="A591" s="368" t="s">
        <v>266</v>
      </c>
      <c r="B591" s="368" t="s">
        <v>854</v>
      </c>
      <c r="C591" s="368" t="s">
        <v>786</v>
      </c>
      <c r="D591" s="368">
        <v>740</v>
      </c>
      <c r="E591" s="368">
        <v>481</v>
      </c>
      <c r="F591" s="368">
        <v>259</v>
      </c>
      <c r="G591" s="368" t="s">
        <v>13533</v>
      </c>
      <c r="H591" s="368" t="s">
        <v>13534</v>
      </c>
      <c r="I591" s="368" t="s">
        <v>4772</v>
      </c>
      <c r="J591" s="368" t="s">
        <v>4771</v>
      </c>
      <c r="K591" s="368" t="s">
        <v>13537</v>
      </c>
      <c r="L591" s="368" t="s">
        <v>13538</v>
      </c>
      <c r="M591" s="368">
        <v>45</v>
      </c>
      <c r="N591" s="368">
        <v>29</v>
      </c>
      <c r="O591" s="368">
        <v>16</v>
      </c>
    </row>
    <row r="592" spans="1:15" x14ac:dyDescent="0.35">
      <c r="A592" s="368" t="s">
        <v>266</v>
      </c>
      <c r="B592" s="368" t="s">
        <v>854</v>
      </c>
      <c r="C592" s="368" t="s">
        <v>786</v>
      </c>
      <c r="D592" s="368">
        <v>740</v>
      </c>
      <c r="E592" s="368">
        <v>481</v>
      </c>
      <c r="F592" s="368">
        <v>259</v>
      </c>
      <c r="G592" s="368" t="s">
        <v>13533</v>
      </c>
      <c r="H592" s="368" t="s">
        <v>13534</v>
      </c>
      <c r="I592" s="368" t="s">
        <v>4772</v>
      </c>
      <c r="J592" s="368" t="s">
        <v>4771</v>
      </c>
      <c r="K592" s="368" t="s">
        <v>13539</v>
      </c>
      <c r="L592" s="368" t="s">
        <v>13540</v>
      </c>
      <c r="M592" s="368">
        <v>45</v>
      </c>
      <c r="N592" s="368">
        <v>29</v>
      </c>
      <c r="O592" s="368">
        <v>16</v>
      </c>
    </row>
    <row r="593" spans="1:15" x14ac:dyDescent="0.35">
      <c r="A593" s="368" t="s">
        <v>266</v>
      </c>
      <c r="B593" s="368" t="s">
        <v>854</v>
      </c>
      <c r="C593" s="368" t="s">
        <v>786</v>
      </c>
      <c r="D593" s="368">
        <v>740</v>
      </c>
      <c r="E593" s="368">
        <v>481</v>
      </c>
      <c r="F593" s="368">
        <v>259</v>
      </c>
      <c r="G593" s="368" t="s">
        <v>13541</v>
      </c>
      <c r="H593" s="368" t="s">
        <v>13542</v>
      </c>
      <c r="I593" s="368" t="s">
        <v>4770</v>
      </c>
      <c r="J593" s="368" t="s">
        <v>4769</v>
      </c>
      <c r="K593" s="368" t="s">
        <v>13543</v>
      </c>
      <c r="L593" s="368" t="s">
        <v>13544</v>
      </c>
      <c r="M593" s="368">
        <v>67</v>
      </c>
      <c r="N593" s="368">
        <v>44</v>
      </c>
      <c r="O593" s="368">
        <v>23</v>
      </c>
    </row>
    <row r="594" spans="1:15" x14ac:dyDescent="0.35">
      <c r="A594" s="368" t="s">
        <v>266</v>
      </c>
      <c r="B594" s="368" t="s">
        <v>854</v>
      </c>
      <c r="C594" s="368" t="s">
        <v>786</v>
      </c>
      <c r="D594" s="368">
        <v>740</v>
      </c>
      <c r="E594" s="368">
        <v>481</v>
      </c>
      <c r="F594" s="368">
        <v>259</v>
      </c>
      <c r="G594" s="368" t="s">
        <v>13541</v>
      </c>
      <c r="H594" s="368" t="s">
        <v>13542</v>
      </c>
      <c r="I594" s="368" t="s">
        <v>4770</v>
      </c>
      <c r="J594" s="368" t="s">
        <v>4769</v>
      </c>
      <c r="K594" s="368" t="s">
        <v>13545</v>
      </c>
      <c r="L594" s="368" t="s">
        <v>13546</v>
      </c>
      <c r="M594" s="368">
        <v>56</v>
      </c>
      <c r="N594" s="368">
        <v>36</v>
      </c>
      <c r="O594" s="368">
        <v>20</v>
      </c>
    </row>
    <row r="595" spans="1:15" x14ac:dyDescent="0.35">
      <c r="A595" s="368" t="s">
        <v>266</v>
      </c>
      <c r="B595" s="368" t="s">
        <v>854</v>
      </c>
      <c r="C595" s="368" t="s">
        <v>786</v>
      </c>
      <c r="D595" s="368">
        <v>740</v>
      </c>
      <c r="E595" s="368">
        <v>481</v>
      </c>
      <c r="F595" s="368">
        <v>259</v>
      </c>
      <c r="G595" s="368" t="s">
        <v>13547</v>
      </c>
      <c r="H595" s="368" t="s">
        <v>13548</v>
      </c>
      <c r="I595" s="368" t="s">
        <v>4768</v>
      </c>
      <c r="J595" s="368" t="s">
        <v>4767</v>
      </c>
      <c r="K595" s="368" t="s">
        <v>13549</v>
      </c>
      <c r="L595" s="368" t="s">
        <v>13550</v>
      </c>
      <c r="M595" s="368">
        <v>56</v>
      </c>
      <c r="N595" s="368">
        <v>36</v>
      </c>
      <c r="O595" s="368">
        <v>20</v>
      </c>
    </row>
    <row r="596" spans="1:15" x14ac:dyDescent="0.35">
      <c r="A596" s="368" t="s">
        <v>266</v>
      </c>
      <c r="B596" s="368" t="s">
        <v>854</v>
      </c>
      <c r="C596" s="368" t="s">
        <v>786</v>
      </c>
      <c r="D596" s="368">
        <v>740</v>
      </c>
      <c r="E596" s="368">
        <v>481</v>
      </c>
      <c r="F596" s="368">
        <v>259</v>
      </c>
      <c r="G596" s="368" t="s">
        <v>13547</v>
      </c>
      <c r="H596" s="368" t="s">
        <v>13548</v>
      </c>
      <c r="I596" s="368" t="s">
        <v>4768</v>
      </c>
      <c r="J596" s="368" t="s">
        <v>4767</v>
      </c>
      <c r="K596" s="368" t="s">
        <v>13551</v>
      </c>
      <c r="L596" s="368" t="s">
        <v>13552</v>
      </c>
      <c r="M596" s="368">
        <v>79</v>
      </c>
      <c r="N596" s="368">
        <v>51</v>
      </c>
      <c r="O596" s="368">
        <v>28</v>
      </c>
    </row>
    <row r="597" spans="1:15" x14ac:dyDescent="0.35">
      <c r="A597" s="368" t="s">
        <v>267</v>
      </c>
      <c r="B597" s="368" t="s">
        <v>855</v>
      </c>
      <c r="C597" s="368" t="s">
        <v>796</v>
      </c>
      <c r="D597" s="368">
        <v>270</v>
      </c>
      <c r="E597" s="368">
        <v>175</v>
      </c>
      <c r="F597" s="368">
        <v>95</v>
      </c>
      <c r="G597" s="368" t="s">
        <v>13553</v>
      </c>
      <c r="H597" s="368" t="s">
        <v>13554</v>
      </c>
      <c r="I597" s="368" t="s">
        <v>4766</v>
      </c>
      <c r="J597" s="368" t="s">
        <v>4765</v>
      </c>
      <c r="K597" s="368" t="s">
        <v>13555</v>
      </c>
      <c r="L597" s="368" t="s">
        <v>13556</v>
      </c>
      <c r="M597" s="368">
        <v>47</v>
      </c>
      <c r="N597" s="368">
        <v>30</v>
      </c>
      <c r="O597" s="368">
        <v>17</v>
      </c>
    </row>
    <row r="598" spans="1:15" x14ac:dyDescent="0.35">
      <c r="A598" s="368" t="s">
        <v>267</v>
      </c>
      <c r="B598" s="368" t="s">
        <v>855</v>
      </c>
      <c r="C598" s="368" t="s">
        <v>796</v>
      </c>
      <c r="D598" s="368">
        <v>270</v>
      </c>
      <c r="E598" s="368">
        <v>175</v>
      </c>
      <c r="F598" s="368">
        <v>95</v>
      </c>
      <c r="G598" s="368" t="s">
        <v>13553</v>
      </c>
      <c r="H598" s="368" t="s">
        <v>13554</v>
      </c>
      <c r="I598" s="368" t="s">
        <v>4766</v>
      </c>
      <c r="J598" s="368" t="s">
        <v>4765</v>
      </c>
      <c r="K598" s="368" t="s">
        <v>13557</v>
      </c>
      <c r="L598" s="368" t="s">
        <v>13558</v>
      </c>
      <c r="M598" s="368">
        <v>70</v>
      </c>
      <c r="N598" s="368">
        <v>46</v>
      </c>
      <c r="O598" s="368">
        <v>24</v>
      </c>
    </row>
    <row r="599" spans="1:15" x14ac:dyDescent="0.35">
      <c r="A599" s="368" t="s">
        <v>267</v>
      </c>
      <c r="B599" s="368" t="s">
        <v>855</v>
      </c>
      <c r="C599" s="368" t="s">
        <v>796</v>
      </c>
      <c r="D599" s="368">
        <v>270</v>
      </c>
      <c r="E599" s="368">
        <v>175</v>
      </c>
      <c r="F599" s="368">
        <v>95</v>
      </c>
      <c r="G599" s="368" t="s">
        <v>13559</v>
      </c>
      <c r="H599" s="368" t="s">
        <v>13560</v>
      </c>
      <c r="I599" s="368" t="s">
        <v>4764</v>
      </c>
      <c r="J599" s="368" t="s">
        <v>4763</v>
      </c>
      <c r="K599" s="368" t="s">
        <v>13555</v>
      </c>
      <c r="L599" s="368" t="s">
        <v>13556</v>
      </c>
      <c r="M599" s="368">
        <v>47</v>
      </c>
      <c r="N599" s="368">
        <v>30</v>
      </c>
      <c r="O599" s="368">
        <v>17</v>
      </c>
    </row>
    <row r="600" spans="1:15" x14ac:dyDescent="0.35">
      <c r="A600" s="368" t="s">
        <v>267</v>
      </c>
      <c r="B600" s="368" t="s">
        <v>855</v>
      </c>
      <c r="C600" s="368" t="s">
        <v>796</v>
      </c>
      <c r="D600" s="368">
        <v>270</v>
      </c>
      <c r="E600" s="368">
        <v>175</v>
      </c>
      <c r="F600" s="368">
        <v>95</v>
      </c>
      <c r="G600" s="368" t="s">
        <v>13559</v>
      </c>
      <c r="H600" s="368" t="s">
        <v>13560</v>
      </c>
      <c r="I600" s="368" t="s">
        <v>4764</v>
      </c>
      <c r="J600" s="368" t="s">
        <v>4763</v>
      </c>
      <c r="K600" s="368" t="s">
        <v>13561</v>
      </c>
      <c r="L600" s="368" t="s">
        <v>13562</v>
      </c>
      <c r="M600" s="368">
        <v>70</v>
      </c>
      <c r="N600" s="368">
        <v>45</v>
      </c>
      <c r="O600" s="368">
        <v>25</v>
      </c>
    </row>
    <row r="601" spans="1:15" x14ac:dyDescent="0.35">
      <c r="A601" s="368" t="s">
        <v>267</v>
      </c>
      <c r="B601" s="368" t="s">
        <v>855</v>
      </c>
      <c r="C601" s="368" t="s">
        <v>796</v>
      </c>
      <c r="D601" s="368">
        <v>270</v>
      </c>
      <c r="E601" s="368">
        <v>175</v>
      </c>
      <c r="F601" s="368">
        <v>95</v>
      </c>
      <c r="G601" s="368" t="s">
        <v>13563</v>
      </c>
      <c r="H601" s="368" t="s">
        <v>13564</v>
      </c>
      <c r="I601" s="368" t="s">
        <v>4762</v>
      </c>
      <c r="J601" s="368" t="s">
        <v>4761</v>
      </c>
      <c r="K601" s="368" t="s">
        <v>13565</v>
      </c>
      <c r="L601" s="368" t="s">
        <v>4761</v>
      </c>
      <c r="M601" s="368">
        <v>83</v>
      </c>
      <c r="N601" s="368">
        <v>54</v>
      </c>
      <c r="O601" s="368">
        <v>29</v>
      </c>
    </row>
    <row r="602" spans="1:15" x14ac:dyDescent="0.35">
      <c r="A602" s="368" t="s">
        <v>268</v>
      </c>
      <c r="B602" s="368" t="s">
        <v>856</v>
      </c>
      <c r="C602" s="368" t="s">
        <v>791</v>
      </c>
      <c r="D602" s="368">
        <v>490</v>
      </c>
      <c r="E602" s="368">
        <v>318</v>
      </c>
      <c r="F602" s="368">
        <v>172</v>
      </c>
      <c r="G602" s="368" t="s">
        <v>12912</v>
      </c>
      <c r="H602" s="368" t="s">
        <v>12913</v>
      </c>
      <c r="I602" s="368" t="s">
        <v>4736</v>
      </c>
      <c r="J602" s="368" t="s">
        <v>4735</v>
      </c>
      <c r="K602" s="368" t="s">
        <v>12914</v>
      </c>
      <c r="L602" s="368" t="s">
        <v>12915</v>
      </c>
      <c r="M602" s="368">
        <v>76</v>
      </c>
      <c r="N602" s="368">
        <v>49</v>
      </c>
      <c r="O602" s="368">
        <v>27</v>
      </c>
    </row>
    <row r="603" spans="1:15" x14ac:dyDescent="0.35">
      <c r="A603" s="368" t="s">
        <v>268</v>
      </c>
      <c r="B603" s="368" t="s">
        <v>856</v>
      </c>
      <c r="C603" s="368" t="s">
        <v>791</v>
      </c>
      <c r="D603" s="368">
        <v>490</v>
      </c>
      <c r="E603" s="368">
        <v>318</v>
      </c>
      <c r="F603" s="368">
        <v>172</v>
      </c>
      <c r="G603" s="368" t="s">
        <v>12912</v>
      </c>
      <c r="H603" s="368" t="s">
        <v>12913</v>
      </c>
      <c r="I603" s="368" t="s">
        <v>4736</v>
      </c>
      <c r="J603" s="368" t="s">
        <v>4735</v>
      </c>
      <c r="K603" s="368" t="s">
        <v>12916</v>
      </c>
      <c r="L603" s="368" t="s">
        <v>12917</v>
      </c>
      <c r="M603" s="368">
        <v>54</v>
      </c>
      <c r="N603" s="368">
        <v>34</v>
      </c>
      <c r="O603" s="368">
        <v>20</v>
      </c>
    </row>
    <row r="604" spans="1:15" x14ac:dyDescent="0.35">
      <c r="A604" s="368" t="s">
        <v>268</v>
      </c>
      <c r="B604" s="368" t="s">
        <v>856</v>
      </c>
      <c r="C604" s="368" t="s">
        <v>791</v>
      </c>
      <c r="D604" s="368">
        <v>490</v>
      </c>
      <c r="E604" s="368">
        <v>318</v>
      </c>
      <c r="F604" s="368">
        <v>172</v>
      </c>
      <c r="G604" s="368" t="s">
        <v>13566</v>
      </c>
      <c r="H604" s="368" t="s">
        <v>13567</v>
      </c>
      <c r="I604" s="368" t="s">
        <v>4760</v>
      </c>
      <c r="J604" s="368" t="s">
        <v>4759</v>
      </c>
      <c r="K604" s="368" t="s">
        <v>13568</v>
      </c>
      <c r="L604" s="368" t="s">
        <v>13569</v>
      </c>
      <c r="M604" s="368">
        <v>98</v>
      </c>
      <c r="N604" s="368">
        <v>64</v>
      </c>
      <c r="O604" s="368">
        <v>34</v>
      </c>
    </row>
    <row r="605" spans="1:15" x14ac:dyDescent="0.35">
      <c r="A605" s="368" t="s">
        <v>268</v>
      </c>
      <c r="B605" s="368" t="s">
        <v>856</v>
      </c>
      <c r="C605" s="368" t="s">
        <v>791</v>
      </c>
      <c r="D605" s="368">
        <v>490</v>
      </c>
      <c r="E605" s="368">
        <v>318</v>
      </c>
      <c r="F605" s="368">
        <v>172</v>
      </c>
      <c r="G605" s="368" t="s">
        <v>13566</v>
      </c>
      <c r="H605" s="368" t="s">
        <v>13567</v>
      </c>
      <c r="I605" s="368" t="s">
        <v>4760</v>
      </c>
      <c r="J605" s="368" t="s">
        <v>4759</v>
      </c>
      <c r="K605" s="368" t="s">
        <v>13570</v>
      </c>
      <c r="L605" s="368" t="s">
        <v>13571</v>
      </c>
      <c r="M605" s="368">
        <v>98</v>
      </c>
      <c r="N605" s="368">
        <v>64</v>
      </c>
      <c r="O605" s="368">
        <v>34</v>
      </c>
    </row>
    <row r="606" spans="1:15" x14ac:dyDescent="0.35">
      <c r="A606" s="368" t="s">
        <v>268</v>
      </c>
      <c r="B606" s="368" t="s">
        <v>856</v>
      </c>
      <c r="C606" s="368" t="s">
        <v>791</v>
      </c>
      <c r="D606" s="368">
        <v>490</v>
      </c>
      <c r="E606" s="368">
        <v>318</v>
      </c>
      <c r="F606" s="368">
        <v>172</v>
      </c>
      <c r="G606" s="368" t="s">
        <v>13572</v>
      </c>
      <c r="H606" s="368" t="s">
        <v>13573</v>
      </c>
      <c r="I606" s="368" t="s">
        <v>4758</v>
      </c>
      <c r="J606" s="368" t="s">
        <v>4757</v>
      </c>
      <c r="K606" s="368" t="s">
        <v>13574</v>
      </c>
      <c r="L606" s="368" t="s">
        <v>13575</v>
      </c>
      <c r="M606" s="368">
        <v>66</v>
      </c>
      <c r="N606" s="368">
        <v>43</v>
      </c>
      <c r="O606" s="368">
        <v>23</v>
      </c>
    </row>
    <row r="607" spans="1:15" x14ac:dyDescent="0.35">
      <c r="A607" s="368" t="s">
        <v>268</v>
      </c>
      <c r="B607" s="368" t="s">
        <v>856</v>
      </c>
      <c r="C607" s="368" t="s">
        <v>791</v>
      </c>
      <c r="D607" s="368">
        <v>490</v>
      </c>
      <c r="E607" s="368">
        <v>318</v>
      </c>
      <c r="F607" s="368">
        <v>172</v>
      </c>
      <c r="G607" s="368" t="s">
        <v>13572</v>
      </c>
      <c r="H607" s="368" t="s">
        <v>13573</v>
      </c>
      <c r="I607" s="368" t="s">
        <v>4758</v>
      </c>
      <c r="J607" s="368" t="s">
        <v>4757</v>
      </c>
      <c r="K607" s="368" t="s">
        <v>13576</v>
      </c>
      <c r="L607" s="368" t="s">
        <v>13577</v>
      </c>
      <c r="M607" s="368">
        <v>98</v>
      </c>
      <c r="N607" s="368">
        <v>64</v>
      </c>
      <c r="O607" s="368">
        <v>34</v>
      </c>
    </row>
    <row r="608" spans="1:15" x14ac:dyDescent="0.35">
      <c r="A608" s="368" t="s">
        <v>269</v>
      </c>
      <c r="B608" s="368" t="s">
        <v>857</v>
      </c>
      <c r="C608" s="368" t="s">
        <v>791</v>
      </c>
      <c r="D608" s="368">
        <v>580</v>
      </c>
      <c r="E608" s="368">
        <v>377</v>
      </c>
      <c r="F608" s="368">
        <v>203</v>
      </c>
      <c r="G608" s="368" t="s">
        <v>12906</v>
      </c>
      <c r="H608" s="368" t="s">
        <v>12907</v>
      </c>
      <c r="I608" s="368" t="s">
        <v>4738</v>
      </c>
      <c r="J608" s="368" t="s">
        <v>4737</v>
      </c>
      <c r="K608" s="368" t="s">
        <v>12908</v>
      </c>
      <c r="L608" s="368" t="s">
        <v>12909</v>
      </c>
      <c r="M608" s="368">
        <v>70</v>
      </c>
      <c r="N608" s="368">
        <v>46</v>
      </c>
      <c r="O608" s="368">
        <v>24</v>
      </c>
    </row>
    <row r="609" spans="1:15" x14ac:dyDescent="0.35">
      <c r="A609" s="368" t="s">
        <v>269</v>
      </c>
      <c r="B609" s="368" t="s">
        <v>857</v>
      </c>
      <c r="C609" s="368" t="s">
        <v>791</v>
      </c>
      <c r="D609" s="368">
        <v>580</v>
      </c>
      <c r="E609" s="368">
        <v>377</v>
      </c>
      <c r="F609" s="368">
        <v>203</v>
      </c>
      <c r="G609" s="368" t="s">
        <v>12906</v>
      </c>
      <c r="H609" s="368" t="s">
        <v>12907</v>
      </c>
      <c r="I609" s="368" t="s">
        <v>4738</v>
      </c>
      <c r="J609" s="368" t="s">
        <v>4737</v>
      </c>
      <c r="K609" s="368" t="s">
        <v>12910</v>
      </c>
      <c r="L609" s="368" t="s">
        <v>12911</v>
      </c>
      <c r="M609" s="368">
        <v>69</v>
      </c>
      <c r="N609" s="368">
        <v>45</v>
      </c>
      <c r="O609" s="368">
        <v>24</v>
      </c>
    </row>
    <row r="610" spans="1:15" x14ac:dyDescent="0.35">
      <c r="A610" s="368" t="s">
        <v>269</v>
      </c>
      <c r="B610" s="368" t="s">
        <v>857</v>
      </c>
      <c r="C610" s="368" t="s">
        <v>791</v>
      </c>
      <c r="D610" s="368">
        <v>580</v>
      </c>
      <c r="E610" s="368">
        <v>377</v>
      </c>
      <c r="F610" s="368">
        <v>203</v>
      </c>
      <c r="G610" s="368" t="s">
        <v>12912</v>
      </c>
      <c r="H610" s="368" t="s">
        <v>12913</v>
      </c>
      <c r="I610" s="368" t="s">
        <v>4736</v>
      </c>
      <c r="J610" s="368" t="s">
        <v>4735</v>
      </c>
      <c r="K610" s="368" t="s">
        <v>12914</v>
      </c>
      <c r="L610" s="368" t="s">
        <v>12915</v>
      </c>
      <c r="M610" s="368">
        <v>81</v>
      </c>
      <c r="N610" s="368">
        <v>53</v>
      </c>
      <c r="O610" s="368">
        <v>28</v>
      </c>
    </row>
    <row r="611" spans="1:15" x14ac:dyDescent="0.35">
      <c r="A611" s="368" t="s">
        <v>269</v>
      </c>
      <c r="B611" s="368" t="s">
        <v>857</v>
      </c>
      <c r="C611" s="368" t="s">
        <v>791</v>
      </c>
      <c r="D611" s="368">
        <v>580</v>
      </c>
      <c r="E611" s="368">
        <v>377</v>
      </c>
      <c r="F611" s="368">
        <v>203</v>
      </c>
      <c r="G611" s="368" t="s">
        <v>12912</v>
      </c>
      <c r="H611" s="368" t="s">
        <v>12913</v>
      </c>
      <c r="I611" s="368" t="s">
        <v>4736</v>
      </c>
      <c r="J611" s="368" t="s">
        <v>4735</v>
      </c>
      <c r="K611" s="368" t="s">
        <v>12916</v>
      </c>
      <c r="L611" s="368" t="s">
        <v>12917</v>
      </c>
      <c r="M611" s="368">
        <v>58</v>
      </c>
      <c r="N611" s="368">
        <v>38</v>
      </c>
      <c r="O611" s="368">
        <v>20</v>
      </c>
    </row>
    <row r="612" spans="1:15" x14ac:dyDescent="0.35">
      <c r="A612" s="368" t="s">
        <v>269</v>
      </c>
      <c r="B612" s="368" t="s">
        <v>857</v>
      </c>
      <c r="C612" s="368" t="s">
        <v>791</v>
      </c>
      <c r="D612" s="368">
        <v>580</v>
      </c>
      <c r="E612" s="368">
        <v>377</v>
      </c>
      <c r="F612" s="368">
        <v>203</v>
      </c>
      <c r="G612" s="368" t="s">
        <v>13578</v>
      </c>
      <c r="H612" s="368" t="s">
        <v>13579</v>
      </c>
      <c r="I612" s="368" t="s">
        <v>4756</v>
      </c>
      <c r="J612" s="368" t="s">
        <v>4755</v>
      </c>
      <c r="K612" s="368" t="s">
        <v>13580</v>
      </c>
      <c r="L612" s="368" t="s">
        <v>4755</v>
      </c>
      <c r="M612" s="368">
        <v>93</v>
      </c>
      <c r="N612" s="368">
        <v>59</v>
      </c>
      <c r="O612" s="368">
        <v>34</v>
      </c>
    </row>
    <row r="613" spans="1:15" x14ac:dyDescent="0.35">
      <c r="A613" s="368" t="s">
        <v>269</v>
      </c>
      <c r="B613" s="368" t="s">
        <v>857</v>
      </c>
      <c r="C613" s="368" t="s">
        <v>791</v>
      </c>
      <c r="D613" s="368">
        <v>580</v>
      </c>
      <c r="E613" s="368">
        <v>377</v>
      </c>
      <c r="F613" s="368">
        <v>203</v>
      </c>
      <c r="G613" s="368" t="s">
        <v>13581</v>
      </c>
      <c r="H613" s="368" t="s">
        <v>13582</v>
      </c>
      <c r="I613" s="368" t="s">
        <v>4754</v>
      </c>
      <c r="J613" s="368" t="s">
        <v>4753</v>
      </c>
      <c r="K613" s="368" t="s">
        <v>13583</v>
      </c>
      <c r="L613" s="368" t="s">
        <v>13584</v>
      </c>
      <c r="M613" s="368">
        <v>81</v>
      </c>
      <c r="N613" s="368">
        <v>53</v>
      </c>
      <c r="O613" s="368">
        <v>28</v>
      </c>
    </row>
    <row r="614" spans="1:15" x14ac:dyDescent="0.35">
      <c r="A614" s="368" t="s">
        <v>269</v>
      </c>
      <c r="B614" s="368" t="s">
        <v>857</v>
      </c>
      <c r="C614" s="368" t="s">
        <v>791</v>
      </c>
      <c r="D614" s="368">
        <v>580</v>
      </c>
      <c r="E614" s="368">
        <v>377</v>
      </c>
      <c r="F614" s="368">
        <v>203</v>
      </c>
      <c r="G614" s="368" t="s">
        <v>13581</v>
      </c>
      <c r="H614" s="368" t="s">
        <v>13582</v>
      </c>
      <c r="I614" s="368" t="s">
        <v>4754</v>
      </c>
      <c r="J614" s="368" t="s">
        <v>4753</v>
      </c>
      <c r="K614" s="368" t="s">
        <v>13585</v>
      </c>
      <c r="L614" s="368" t="s">
        <v>13586</v>
      </c>
      <c r="M614" s="368">
        <v>35</v>
      </c>
      <c r="N614" s="368">
        <v>23</v>
      </c>
      <c r="O614" s="368">
        <v>12</v>
      </c>
    </row>
    <row r="615" spans="1:15" x14ac:dyDescent="0.35">
      <c r="A615" s="368" t="s">
        <v>269</v>
      </c>
      <c r="B615" s="368" t="s">
        <v>857</v>
      </c>
      <c r="C615" s="368" t="s">
        <v>791</v>
      </c>
      <c r="D615" s="368">
        <v>580</v>
      </c>
      <c r="E615" s="368">
        <v>377</v>
      </c>
      <c r="F615" s="368">
        <v>203</v>
      </c>
      <c r="G615" s="368" t="s">
        <v>13587</v>
      </c>
      <c r="H615" s="368" t="s">
        <v>13588</v>
      </c>
      <c r="I615" s="368" t="s">
        <v>4752</v>
      </c>
      <c r="J615" s="368" t="s">
        <v>4751</v>
      </c>
      <c r="K615" s="368" t="s">
        <v>13589</v>
      </c>
      <c r="L615" s="368" t="s">
        <v>4751</v>
      </c>
      <c r="M615" s="368">
        <v>93</v>
      </c>
      <c r="N615" s="368">
        <v>60</v>
      </c>
      <c r="O615" s="368">
        <v>33</v>
      </c>
    </row>
    <row r="616" spans="1:15" x14ac:dyDescent="0.35">
      <c r="A616" s="368" t="s">
        <v>270</v>
      </c>
      <c r="B616" s="368" t="s">
        <v>858</v>
      </c>
      <c r="C616" s="368" t="s">
        <v>791</v>
      </c>
      <c r="D616" s="368">
        <v>630</v>
      </c>
      <c r="E616" s="368">
        <v>409</v>
      </c>
      <c r="F616" s="368">
        <v>221</v>
      </c>
      <c r="G616" s="368" t="s">
        <v>13590</v>
      </c>
      <c r="H616" s="368" t="s">
        <v>13591</v>
      </c>
      <c r="I616" s="368" t="s">
        <v>4750</v>
      </c>
      <c r="J616" s="368" t="s">
        <v>4749</v>
      </c>
      <c r="K616" s="368" t="s">
        <v>13592</v>
      </c>
      <c r="L616" s="368" t="s">
        <v>13593</v>
      </c>
      <c r="M616" s="368">
        <v>85</v>
      </c>
      <c r="N616" s="368">
        <v>55</v>
      </c>
      <c r="O616" s="368">
        <v>30</v>
      </c>
    </row>
    <row r="617" spans="1:15" x14ac:dyDescent="0.35">
      <c r="A617" s="368" t="s">
        <v>270</v>
      </c>
      <c r="B617" s="368" t="s">
        <v>858</v>
      </c>
      <c r="C617" s="368" t="s">
        <v>791</v>
      </c>
      <c r="D617" s="368">
        <v>630</v>
      </c>
      <c r="E617" s="368">
        <v>409</v>
      </c>
      <c r="F617" s="368">
        <v>221</v>
      </c>
      <c r="G617" s="368" t="s">
        <v>13590</v>
      </c>
      <c r="H617" s="368" t="s">
        <v>13591</v>
      </c>
      <c r="I617" s="368" t="s">
        <v>4750</v>
      </c>
      <c r="J617" s="368" t="s">
        <v>4749</v>
      </c>
      <c r="K617" s="368" t="s">
        <v>13594</v>
      </c>
      <c r="L617" s="368" t="s">
        <v>13595</v>
      </c>
      <c r="M617" s="368">
        <v>43</v>
      </c>
      <c r="N617" s="368">
        <v>29</v>
      </c>
      <c r="O617" s="368">
        <v>14</v>
      </c>
    </row>
    <row r="618" spans="1:15" x14ac:dyDescent="0.35">
      <c r="A618" s="368" t="s">
        <v>270</v>
      </c>
      <c r="B618" s="368" t="s">
        <v>858</v>
      </c>
      <c r="C618" s="368" t="s">
        <v>791</v>
      </c>
      <c r="D618" s="368">
        <v>630</v>
      </c>
      <c r="E618" s="368">
        <v>409</v>
      </c>
      <c r="F618" s="368">
        <v>221</v>
      </c>
      <c r="G618" s="368" t="s">
        <v>13596</v>
      </c>
      <c r="H618" s="368" t="s">
        <v>13597</v>
      </c>
      <c r="I618" s="368" t="s">
        <v>4748</v>
      </c>
      <c r="J618" s="368" t="s">
        <v>4747</v>
      </c>
      <c r="K618" s="368" t="s">
        <v>13598</v>
      </c>
      <c r="L618" s="368" t="s">
        <v>4747</v>
      </c>
      <c r="M618" s="368">
        <v>85</v>
      </c>
      <c r="N618" s="368">
        <v>55</v>
      </c>
      <c r="O618" s="368">
        <v>30</v>
      </c>
    </row>
    <row r="619" spans="1:15" x14ac:dyDescent="0.35">
      <c r="A619" s="368" t="s">
        <v>270</v>
      </c>
      <c r="B619" s="368" t="s">
        <v>858</v>
      </c>
      <c r="C619" s="368" t="s">
        <v>791</v>
      </c>
      <c r="D619" s="368">
        <v>630</v>
      </c>
      <c r="E619" s="368">
        <v>409</v>
      </c>
      <c r="F619" s="368">
        <v>221</v>
      </c>
      <c r="G619" s="368" t="s">
        <v>13599</v>
      </c>
      <c r="H619" s="368" t="s">
        <v>13600</v>
      </c>
      <c r="I619" s="368" t="s">
        <v>4746</v>
      </c>
      <c r="J619" s="368" t="s">
        <v>4745</v>
      </c>
      <c r="K619" s="368" t="s">
        <v>13601</v>
      </c>
      <c r="L619" s="368" t="s">
        <v>4745</v>
      </c>
      <c r="M619" s="368">
        <v>85</v>
      </c>
      <c r="N619" s="368">
        <v>55</v>
      </c>
      <c r="O619" s="368">
        <v>30</v>
      </c>
    </row>
    <row r="620" spans="1:15" x14ac:dyDescent="0.35">
      <c r="A620" s="368" t="s">
        <v>270</v>
      </c>
      <c r="B620" s="368" t="s">
        <v>858</v>
      </c>
      <c r="C620" s="368" t="s">
        <v>791</v>
      </c>
      <c r="D620" s="368">
        <v>630</v>
      </c>
      <c r="E620" s="368">
        <v>409</v>
      </c>
      <c r="F620" s="368">
        <v>221</v>
      </c>
      <c r="G620" s="368" t="s">
        <v>13602</v>
      </c>
      <c r="H620" s="368" t="s">
        <v>13603</v>
      </c>
      <c r="I620" s="368" t="s">
        <v>4744</v>
      </c>
      <c r="J620" s="368" t="s">
        <v>4743</v>
      </c>
      <c r="K620" s="368" t="s">
        <v>13604</v>
      </c>
      <c r="L620" s="368" t="s">
        <v>4743</v>
      </c>
      <c r="M620" s="368">
        <v>76</v>
      </c>
      <c r="N620" s="368">
        <v>49</v>
      </c>
      <c r="O620" s="368">
        <v>27</v>
      </c>
    </row>
    <row r="621" spans="1:15" x14ac:dyDescent="0.35">
      <c r="A621" s="368" t="s">
        <v>270</v>
      </c>
      <c r="B621" s="368" t="s">
        <v>858</v>
      </c>
      <c r="C621" s="368" t="s">
        <v>791</v>
      </c>
      <c r="D621" s="368">
        <v>630</v>
      </c>
      <c r="E621" s="368">
        <v>409</v>
      </c>
      <c r="F621" s="368">
        <v>221</v>
      </c>
      <c r="G621" s="368" t="s">
        <v>13605</v>
      </c>
      <c r="H621" s="368" t="s">
        <v>13606</v>
      </c>
      <c r="I621" s="368" t="s">
        <v>4742</v>
      </c>
      <c r="J621" s="368" t="s">
        <v>4741</v>
      </c>
      <c r="K621" s="368" t="s">
        <v>13607</v>
      </c>
      <c r="L621" s="368" t="s">
        <v>13608</v>
      </c>
      <c r="M621" s="368">
        <v>53</v>
      </c>
      <c r="N621" s="368">
        <v>34</v>
      </c>
      <c r="O621" s="368">
        <v>19</v>
      </c>
    </row>
    <row r="622" spans="1:15" x14ac:dyDescent="0.35">
      <c r="A622" s="368" t="s">
        <v>270</v>
      </c>
      <c r="B622" s="368" t="s">
        <v>858</v>
      </c>
      <c r="C622" s="368" t="s">
        <v>791</v>
      </c>
      <c r="D622" s="368">
        <v>630</v>
      </c>
      <c r="E622" s="368">
        <v>409</v>
      </c>
      <c r="F622" s="368">
        <v>221</v>
      </c>
      <c r="G622" s="368" t="s">
        <v>13605</v>
      </c>
      <c r="H622" s="368" t="s">
        <v>13606</v>
      </c>
      <c r="I622" s="368" t="s">
        <v>4742</v>
      </c>
      <c r="J622" s="368" t="s">
        <v>4741</v>
      </c>
      <c r="K622" s="368" t="s">
        <v>13609</v>
      </c>
      <c r="L622" s="368" t="s">
        <v>13610</v>
      </c>
      <c r="M622" s="368">
        <v>75</v>
      </c>
      <c r="N622" s="368">
        <v>49</v>
      </c>
      <c r="O622" s="368">
        <v>26</v>
      </c>
    </row>
    <row r="623" spans="1:15" x14ac:dyDescent="0.35">
      <c r="A623" s="368" t="s">
        <v>270</v>
      </c>
      <c r="B623" s="368" t="s">
        <v>858</v>
      </c>
      <c r="C623" s="368" t="s">
        <v>791</v>
      </c>
      <c r="D623" s="368">
        <v>630</v>
      </c>
      <c r="E623" s="368">
        <v>409</v>
      </c>
      <c r="F623" s="368">
        <v>221</v>
      </c>
      <c r="G623" s="368" t="s">
        <v>13611</v>
      </c>
      <c r="H623" s="368" t="s">
        <v>13612</v>
      </c>
      <c r="I623" s="368" t="s">
        <v>4740</v>
      </c>
      <c r="J623" s="368" t="s">
        <v>4739</v>
      </c>
      <c r="K623" s="368" t="s">
        <v>13613</v>
      </c>
      <c r="L623" s="368" t="s">
        <v>13614</v>
      </c>
      <c r="M623" s="368">
        <v>53</v>
      </c>
      <c r="N623" s="368">
        <v>34</v>
      </c>
      <c r="O623" s="368">
        <v>19</v>
      </c>
    </row>
    <row r="624" spans="1:15" x14ac:dyDescent="0.35">
      <c r="A624" s="368" t="s">
        <v>270</v>
      </c>
      <c r="B624" s="368" t="s">
        <v>858</v>
      </c>
      <c r="C624" s="368" t="s">
        <v>791</v>
      </c>
      <c r="D624" s="368">
        <v>630</v>
      </c>
      <c r="E624" s="368">
        <v>409</v>
      </c>
      <c r="F624" s="368">
        <v>221</v>
      </c>
      <c r="G624" s="368" t="s">
        <v>13611</v>
      </c>
      <c r="H624" s="368" t="s">
        <v>13612</v>
      </c>
      <c r="I624" s="368" t="s">
        <v>4740</v>
      </c>
      <c r="J624" s="368" t="s">
        <v>4739</v>
      </c>
      <c r="K624" s="368" t="s">
        <v>13615</v>
      </c>
      <c r="L624" s="368" t="s">
        <v>13616</v>
      </c>
      <c r="M624" s="368">
        <v>75</v>
      </c>
      <c r="N624" s="368">
        <v>49</v>
      </c>
      <c r="O624" s="368">
        <v>26</v>
      </c>
    </row>
    <row r="625" spans="1:15" x14ac:dyDescent="0.35">
      <c r="A625" s="368" t="s">
        <v>271</v>
      </c>
      <c r="B625" s="368" t="s">
        <v>859</v>
      </c>
      <c r="C625" s="368" t="s">
        <v>791</v>
      </c>
      <c r="D625" s="368">
        <v>760</v>
      </c>
      <c r="E625" s="368">
        <v>494</v>
      </c>
      <c r="F625" s="368">
        <v>266</v>
      </c>
      <c r="G625" s="368" t="s">
        <v>12906</v>
      </c>
      <c r="H625" s="368" t="s">
        <v>12907</v>
      </c>
      <c r="I625" s="368" t="s">
        <v>4738</v>
      </c>
      <c r="J625" s="368" t="s">
        <v>4737</v>
      </c>
      <c r="K625" s="368" t="s">
        <v>12908</v>
      </c>
      <c r="L625" s="368" t="s">
        <v>12909</v>
      </c>
      <c r="M625" s="368">
        <v>64</v>
      </c>
      <c r="N625" s="368">
        <v>42</v>
      </c>
      <c r="O625" s="368">
        <v>22</v>
      </c>
    </row>
    <row r="626" spans="1:15" x14ac:dyDescent="0.35">
      <c r="A626" s="368" t="s">
        <v>271</v>
      </c>
      <c r="B626" s="368" t="s">
        <v>859</v>
      </c>
      <c r="C626" s="368" t="s">
        <v>791</v>
      </c>
      <c r="D626" s="368">
        <v>760</v>
      </c>
      <c r="E626" s="368">
        <v>494</v>
      </c>
      <c r="F626" s="368">
        <v>266</v>
      </c>
      <c r="G626" s="368" t="s">
        <v>12906</v>
      </c>
      <c r="H626" s="368" t="s">
        <v>12907</v>
      </c>
      <c r="I626" s="368" t="s">
        <v>4738</v>
      </c>
      <c r="J626" s="368" t="s">
        <v>4737</v>
      </c>
      <c r="K626" s="368" t="s">
        <v>12910</v>
      </c>
      <c r="L626" s="368" t="s">
        <v>12911</v>
      </c>
      <c r="M626" s="368">
        <v>63</v>
      </c>
      <c r="N626" s="368">
        <v>41</v>
      </c>
      <c r="O626" s="368">
        <v>22</v>
      </c>
    </row>
    <row r="627" spans="1:15" x14ac:dyDescent="0.35">
      <c r="A627" s="368" t="s">
        <v>271</v>
      </c>
      <c r="B627" s="368" t="s">
        <v>859</v>
      </c>
      <c r="C627" s="368" t="s">
        <v>791</v>
      </c>
      <c r="D627" s="368">
        <v>760</v>
      </c>
      <c r="E627" s="368">
        <v>494</v>
      </c>
      <c r="F627" s="368">
        <v>266</v>
      </c>
      <c r="G627" s="368" t="s">
        <v>12912</v>
      </c>
      <c r="H627" s="368" t="s">
        <v>12913</v>
      </c>
      <c r="I627" s="368" t="s">
        <v>4736</v>
      </c>
      <c r="J627" s="368" t="s">
        <v>4735</v>
      </c>
      <c r="K627" s="368" t="s">
        <v>12914</v>
      </c>
      <c r="L627" s="368" t="s">
        <v>12915</v>
      </c>
      <c r="M627" s="368">
        <v>74</v>
      </c>
      <c r="N627" s="368">
        <v>48</v>
      </c>
      <c r="O627" s="368">
        <v>26</v>
      </c>
    </row>
    <row r="628" spans="1:15" x14ac:dyDescent="0.35">
      <c r="A628" s="368" t="s">
        <v>271</v>
      </c>
      <c r="B628" s="368" t="s">
        <v>859</v>
      </c>
      <c r="C628" s="368" t="s">
        <v>791</v>
      </c>
      <c r="D628" s="368">
        <v>760</v>
      </c>
      <c r="E628" s="368">
        <v>494</v>
      </c>
      <c r="F628" s="368">
        <v>266</v>
      </c>
      <c r="G628" s="368" t="s">
        <v>12912</v>
      </c>
      <c r="H628" s="368" t="s">
        <v>12913</v>
      </c>
      <c r="I628" s="368" t="s">
        <v>4736</v>
      </c>
      <c r="J628" s="368" t="s">
        <v>4735</v>
      </c>
      <c r="K628" s="368" t="s">
        <v>12916</v>
      </c>
      <c r="L628" s="368" t="s">
        <v>12917</v>
      </c>
      <c r="M628" s="368">
        <v>53</v>
      </c>
      <c r="N628" s="368">
        <v>34</v>
      </c>
      <c r="O628" s="368">
        <v>19</v>
      </c>
    </row>
    <row r="629" spans="1:15" x14ac:dyDescent="0.35">
      <c r="A629" s="368" t="s">
        <v>271</v>
      </c>
      <c r="B629" s="368" t="s">
        <v>859</v>
      </c>
      <c r="C629" s="368" t="s">
        <v>791</v>
      </c>
      <c r="D629" s="368">
        <v>760</v>
      </c>
      <c r="E629" s="368">
        <v>494</v>
      </c>
      <c r="F629" s="368">
        <v>266</v>
      </c>
      <c r="G629" s="368" t="s">
        <v>13617</v>
      </c>
      <c r="H629" s="368" t="s">
        <v>13618</v>
      </c>
      <c r="I629" s="368" t="s">
        <v>4734</v>
      </c>
      <c r="J629" s="368" t="s">
        <v>4733</v>
      </c>
      <c r="K629" s="368" t="s">
        <v>13619</v>
      </c>
      <c r="L629" s="368" t="s">
        <v>13620</v>
      </c>
      <c r="M629" s="368">
        <v>32</v>
      </c>
      <c r="N629" s="368">
        <v>21</v>
      </c>
      <c r="O629" s="368">
        <v>11</v>
      </c>
    </row>
    <row r="630" spans="1:15" x14ac:dyDescent="0.35">
      <c r="A630" s="368" t="s">
        <v>271</v>
      </c>
      <c r="B630" s="368" t="s">
        <v>859</v>
      </c>
      <c r="C630" s="368" t="s">
        <v>791</v>
      </c>
      <c r="D630" s="368">
        <v>760</v>
      </c>
      <c r="E630" s="368">
        <v>494</v>
      </c>
      <c r="F630" s="368">
        <v>266</v>
      </c>
      <c r="G630" s="368" t="s">
        <v>13617</v>
      </c>
      <c r="H630" s="368" t="s">
        <v>13618</v>
      </c>
      <c r="I630" s="368" t="s">
        <v>4734</v>
      </c>
      <c r="J630" s="368" t="s">
        <v>4733</v>
      </c>
      <c r="K630" s="368" t="s">
        <v>13621</v>
      </c>
      <c r="L630" s="368" t="s">
        <v>13622</v>
      </c>
      <c r="M630" s="368">
        <v>63</v>
      </c>
      <c r="N630" s="368">
        <v>41</v>
      </c>
      <c r="O630" s="368">
        <v>22</v>
      </c>
    </row>
    <row r="631" spans="1:15" x14ac:dyDescent="0.35">
      <c r="A631" s="368" t="s">
        <v>271</v>
      </c>
      <c r="B631" s="368" t="s">
        <v>859</v>
      </c>
      <c r="C631" s="368" t="s">
        <v>791</v>
      </c>
      <c r="D631" s="368">
        <v>760</v>
      </c>
      <c r="E631" s="368">
        <v>494</v>
      </c>
      <c r="F631" s="368">
        <v>266</v>
      </c>
      <c r="G631" s="368" t="s">
        <v>13617</v>
      </c>
      <c r="H631" s="368" t="s">
        <v>13618</v>
      </c>
      <c r="I631" s="368" t="s">
        <v>4734</v>
      </c>
      <c r="J631" s="368" t="s">
        <v>4733</v>
      </c>
      <c r="K631" s="368" t="s">
        <v>13623</v>
      </c>
      <c r="L631" s="368" t="s">
        <v>13624</v>
      </c>
      <c r="M631" s="368">
        <v>32</v>
      </c>
      <c r="N631" s="368">
        <v>21</v>
      </c>
      <c r="O631" s="368">
        <v>11</v>
      </c>
    </row>
    <row r="632" spans="1:15" x14ac:dyDescent="0.35">
      <c r="A632" s="368" t="s">
        <v>271</v>
      </c>
      <c r="B632" s="368" t="s">
        <v>859</v>
      </c>
      <c r="C632" s="368" t="s">
        <v>791</v>
      </c>
      <c r="D632" s="368">
        <v>760</v>
      </c>
      <c r="E632" s="368">
        <v>494</v>
      </c>
      <c r="F632" s="368">
        <v>266</v>
      </c>
      <c r="G632" s="368" t="s">
        <v>13625</v>
      </c>
      <c r="H632" s="368" t="s">
        <v>13626</v>
      </c>
      <c r="I632" s="368" t="s">
        <v>4732</v>
      </c>
      <c r="J632" s="368" t="s">
        <v>4731</v>
      </c>
      <c r="K632" s="368" t="s">
        <v>13627</v>
      </c>
      <c r="L632" s="368" t="s">
        <v>13628</v>
      </c>
      <c r="M632" s="368">
        <v>32</v>
      </c>
      <c r="N632" s="368">
        <v>21</v>
      </c>
      <c r="O632" s="368">
        <v>11</v>
      </c>
    </row>
    <row r="633" spans="1:15" x14ac:dyDescent="0.35">
      <c r="A633" s="368" t="s">
        <v>271</v>
      </c>
      <c r="B633" s="368" t="s">
        <v>859</v>
      </c>
      <c r="C633" s="368" t="s">
        <v>791</v>
      </c>
      <c r="D633" s="368">
        <v>760</v>
      </c>
      <c r="E633" s="368">
        <v>494</v>
      </c>
      <c r="F633" s="368">
        <v>266</v>
      </c>
      <c r="G633" s="368" t="s">
        <v>13625</v>
      </c>
      <c r="H633" s="368" t="s">
        <v>13626</v>
      </c>
      <c r="I633" s="368" t="s">
        <v>4732</v>
      </c>
      <c r="J633" s="368" t="s">
        <v>4731</v>
      </c>
      <c r="K633" s="368" t="s">
        <v>13629</v>
      </c>
      <c r="L633" s="368" t="s">
        <v>13630</v>
      </c>
      <c r="M633" s="368">
        <v>53</v>
      </c>
      <c r="N633" s="368">
        <v>34</v>
      </c>
      <c r="O633" s="368">
        <v>19</v>
      </c>
    </row>
    <row r="634" spans="1:15" x14ac:dyDescent="0.35">
      <c r="A634" s="368" t="s">
        <v>271</v>
      </c>
      <c r="B634" s="368" t="s">
        <v>859</v>
      </c>
      <c r="C634" s="368" t="s">
        <v>791</v>
      </c>
      <c r="D634" s="368">
        <v>760</v>
      </c>
      <c r="E634" s="368">
        <v>494</v>
      </c>
      <c r="F634" s="368">
        <v>266</v>
      </c>
      <c r="G634" s="368" t="s">
        <v>13625</v>
      </c>
      <c r="H634" s="368" t="s">
        <v>13626</v>
      </c>
      <c r="I634" s="368" t="s">
        <v>4732</v>
      </c>
      <c r="J634" s="368" t="s">
        <v>4731</v>
      </c>
      <c r="K634" s="368" t="s">
        <v>13631</v>
      </c>
      <c r="L634" s="368" t="s">
        <v>13632</v>
      </c>
      <c r="M634" s="368">
        <v>42</v>
      </c>
      <c r="N634" s="368">
        <v>27</v>
      </c>
      <c r="O634" s="368">
        <v>15</v>
      </c>
    </row>
    <row r="635" spans="1:15" x14ac:dyDescent="0.35">
      <c r="A635" s="368" t="s">
        <v>271</v>
      </c>
      <c r="B635" s="368" t="s">
        <v>859</v>
      </c>
      <c r="C635" s="368" t="s">
        <v>791</v>
      </c>
      <c r="D635" s="368">
        <v>760</v>
      </c>
      <c r="E635" s="368">
        <v>494</v>
      </c>
      <c r="F635" s="368">
        <v>266</v>
      </c>
      <c r="G635" s="368" t="s">
        <v>13633</v>
      </c>
      <c r="H635" s="368" t="s">
        <v>13634</v>
      </c>
      <c r="I635" s="368" t="s">
        <v>4730</v>
      </c>
      <c r="J635" s="368" t="s">
        <v>4729</v>
      </c>
      <c r="K635" s="368" t="s">
        <v>13635</v>
      </c>
      <c r="L635" s="368" t="s">
        <v>4729</v>
      </c>
      <c r="M635" s="368">
        <v>94</v>
      </c>
      <c r="N635" s="368">
        <v>61</v>
      </c>
      <c r="O635" s="368">
        <v>33</v>
      </c>
    </row>
    <row r="636" spans="1:15" x14ac:dyDescent="0.35">
      <c r="A636" s="368" t="s">
        <v>271</v>
      </c>
      <c r="B636" s="368" t="s">
        <v>859</v>
      </c>
      <c r="C636" s="368" t="s">
        <v>791</v>
      </c>
      <c r="D636" s="368">
        <v>760</v>
      </c>
      <c r="E636" s="368">
        <v>494</v>
      </c>
      <c r="F636" s="368">
        <v>266</v>
      </c>
      <c r="G636" s="368" t="s">
        <v>13636</v>
      </c>
      <c r="H636" s="368" t="s">
        <v>13637</v>
      </c>
      <c r="I636" s="368" t="s">
        <v>4728</v>
      </c>
      <c r="J636" s="368" t="s">
        <v>4727</v>
      </c>
      <c r="K636" s="368" t="s">
        <v>13638</v>
      </c>
      <c r="L636" s="368" t="s">
        <v>13639</v>
      </c>
      <c r="M636" s="368">
        <v>63</v>
      </c>
      <c r="N636" s="368">
        <v>41</v>
      </c>
      <c r="O636" s="368">
        <v>22</v>
      </c>
    </row>
    <row r="637" spans="1:15" x14ac:dyDescent="0.35">
      <c r="A637" s="368" t="s">
        <v>271</v>
      </c>
      <c r="B637" s="368" t="s">
        <v>859</v>
      </c>
      <c r="C637" s="368" t="s">
        <v>791</v>
      </c>
      <c r="D637" s="368">
        <v>760</v>
      </c>
      <c r="E637" s="368">
        <v>494</v>
      </c>
      <c r="F637" s="368">
        <v>266</v>
      </c>
      <c r="G637" s="368" t="s">
        <v>13636</v>
      </c>
      <c r="H637" s="368" t="s">
        <v>13637</v>
      </c>
      <c r="I637" s="368" t="s">
        <v>4728</v>
      </c>
      <c r="J637" s="368" t="s">
        <v>4727</v>
      </c>
      <c r="K637" s="368" t="s">
        <v>13640</v>
      </c>
      <c r="L637" s="368" t="s">
        <v>13641</v>
      </c>
      <c r="M637" s="368">
        <v>63</v>
      </c>
      <c r="N637" s="368">
        <v>41</v>
      </c>
      <c r="O637" s="368">
        <v>22</v>
      </c>
    </row>
    <row r="638" spans="1:15" x14ac:dyDescent="0.35">
      <c r="A638" s="368" t="s">
        <v>271</v>
      </c>
      <c r="B638" s="368" t="s">
        <v>859</v>
      </c>
      <c r="C638" s="368" t="s">
        <v>791</v>
      </c>
      <c r="D638" s="368">
        <v>760</v>
      </c>
      <c r="E638" s="368">
        <v>494</v>
      </c>
      <c r="F638" s="368">
        <v>266</v>
      </c>
      <c r="G638" s="368" t="s">
        <v>13636</v>
      </c>
      <c r="H638" s="368" t="s">
        <v>13637</v>
      </c>
      <c r="I638" s="368" t="s">
        <v>4728</v>
      </c>
      <c r="J638" s="368" t="s">
        <v>4727</v>
      </c>
      <c r="K638" s="368" t="s">
        <v>13642</v>
      </c>
      <c r="L638" s="368" t="s">
        <v>13643</v>
      </c>
      <c r="M638" s="368">
        <v>32</v>
      </c>
      <c r="N638" s="368">
        <v>21</v>
      </c>
      <c r="O638" s="368">
        <v>11</v>
      </c>
    </row>
    <row r="639" spans="1:15" x14ac:dyDescent="0.35">
      <c r="A639" s="368" t="s">
        <v>272</v>
      </c>
      <c r="B639" s="368" t="s">
        <v>860</v>
      </c>
      <c r="C639" s="368" t="s">
        <v>786</v>
      </c>
      <c r="D639" s="368">
        <v>820</v>
      </c>
      <c r="E639" s="368">
        <v>533</v>
      </c>
      <c r="F639" s="368">
        <v>287</v>
      </c>
      <c r="G639" s="368" t="s">
        <v>13644</v>
      </c>
      <c r="H639" s="368" t="s">
        <v>13645</v>
      </c>
      <c r="I639" s="368" t="s">
        <v>4726</v>
      </c>
      <c r="J639" s="368" t="s">
        <v>4725</v>
      </c>
      <c r="K639" s="368" t="s">
        <v>13646</v>
      </c>
      <c r="L639" s="368" t="s">
        <v>13647</v>
      </c>
      <c r="M639" s="368">
        <v>74</v>
      </c>
      <c r="N639" s="368">
        <v>48</v>
      </c>
      <c r="O639" s="368">
        <v>26</v>
      </c>
    </row>
    <row r="640" spans="1:15" x14ac:dyDescent="0.35">
      <c r="A640" s="368" t="s">
        <v>272</v>
      </c>
      <c r="B640" s="368" t="s">
        <v>860</v>
      </c>
      <c r="C640" s="368" t="s">
        <v>786</v>
      </c>
      <c r="D640" s="368">
        <v>820</v>
      </c>
      <c r="E640" s="368">
        <v>533</v>
      </c>
      <c r="F640" s="368">
        <v>287</v>
      </c>
      <c r="G640" s="368" t="s">
        <v>13644</v>
      </c>
      <c r="H640" s="368" t="s">
        <v>13645</v>
      </c>
      <c r="I640" s="368" t="s">
        <v>4726</v>
      </c>
      <c r="J640" s="368" t="s">
        <v>4725</v>
      </c>
      <c r="K640" s="368" t="s">
        <v>13648</v>
      </c>
      <c r="L640" s="368" t="s">
        <v>13649</v>
      </c>
      <c r="M640" s="368">
        <v>74</v>
      </c>
      <c r="N640" s="368">
        <v>48</v>
      </c>
      <c r="O640" s="368">
        <v>26</v>
      </c>
    </row>
    <row r="641" spans="1:15" x14ac:dyDescent="0.35">
      <c r="A641" s="368" t="s">
        <v>272</v>
      </c>
      <c r="B641" s="368" t="s">
        <v>860</v>
      </c>
      <c r="C641" s="368" t="s">
        <v>786</v>
      </c>
      <c r="D641" s="368">
        <v>820</v>
      </c>
      <c r="E641" s="368">
        <v>533</v>
      </c>
      <c r="F641" s="368">
        <v>287</v>
      </c>
      <c r="G641" s="368" t="s">
        <v>13644</v>
      </c>
      <c r="H641" s="368" t="s">
        <v>13645</v>
      </c>
      <c r="I641" s="368" t="s">
        <v>4726</v>
      </c>
      <c r="J641" s="368" t="s">
        <v>4725</v>
      </c>
      <c r="K641" s="368" t="s">
        <v>13650</v>
      </c>
      <c r="L641" s="368" t="s">
        <v>13651</v>
      </c>
      <c r="M641" s="368">
        <v>73</v>
      </c>
      <c r="N641" s="368">
        <v>47</v>
      </c>
      <c r="O641" s="368">
        <v>26</v>
      </c>
    </row>
    <row r="642" spans="1:15" x14ac:dyDescent="0.35">
      <c r="A642" s="368" t="s">
        <v>272</v>
      </c>
      <c r="B642" s="368" t="s">
        <v>860</v>
      </c>
      <c r="C642" s="368" t="s">
        <v>786</v>
      </c>
      <c r="D642" s="368">
        <v>820</v>
      </c>
      <c r="E642" s="368">
        <v>533</v>
      </c>
      <c r="F642" s="368">
        <v>287</v>
      </c>
      <c r="G642" s="368" t="s">
        <v>13652</v>
      </c>
      <c r="H642" s="368" t="s">
        <v>13653</v>
      </c>
      <c r="I642" s="368" t="s">
        <v>4724</v>
      </c>
      <c r="J642" s="368" t="s">
        <v>4723</v>
      </c>
      <c r="K642" s="368" t="s">
        <v>13654</v>
      </c>
      <c r="L642" s="368" t="s">
        <v>13655</v>
      </c>
      <c r="M642" s="368">
        <v>74</v>
      </c>
      <c r="N642" s="368">
        <v>48</v>
      </c>
      <c r="O642" s="368">
        <v>26</v>
      </c>
    </row>
    <row r="643" spans="1:15" x14ac:dyDescent="0.35">
      <c r="A643" s="368" t="s">
        <v>272</v>
      </c>
      <c r="B643" s="368" t="s">
        <v>860</v>
      </c>
      <c r="C643" s="368" t="s">
        <v>786</v>
      </c>
      <c r="D643" s="368">
        <v>820</v>
      </c>
      <c r="E643" s="368">
        <v>533</v>
      </c>
      <c r="F643" s="368">
        <v>287</v>
      </c>
      <c r="G643" s="368" t="s">
        <v>13652</v>
      </c>
      <c r="H643" s="368" t="s">
        <v>13653</v>
      </c>
      <c r="I643" s="368" t="s">
        <v>4724</v>
      </c>
      <c r="J643" s="368" t="s">
        <v>4723</v>
      </c>
      <c r="K643" s="368" t="s">
        <v>13656</v>
      </c>
      <c r="L643" s="368" t="s">
        <v>13657</v>
      </c>
      <c r="M643" s="368">
        <v>74</v>
      </c>
      <c r="N643" s="368">
        <v>48</v>
      </c>
      <c r="O643" s="368">
        <v>26</v>
      </c>
    </row>
    <row r="644" spans="1:15" x14ac:dyDescent="0.35">
      <c r="A644" s="368" t="s">
        <v>272</v>
      </c>
      <c r="B644" s="368" t="s">
        <v>860</v>
      </c>
      <c r="C644" s="368" t="s">
        <v>786</v>
      </c>
      <c r="D644" s="368">
        <v>820</v>
      </c>
      <c r="E644" s="368">
        <v>533</v>
      </c>
      <c r="F644" s="368">
        <v>287</v>
      </c>
      <c r="G644" s="368" t="s">
        <v>13652</v>
      </c>
      <c r="H644" s="368" t="s">
        <v>13653</v>
      </c>
      <c r="I644" s="368" t="s">
        <v>4724</v>
      </c>
      <c r="J644" s="368" t="s">
        <v>4723</v>
      </c>
      <c r="K644" s="368" t="s">
        <v>13658</v>
      </c>
      <c r="L644" s="368" t="s">
        <v>13659</v>
      </c>
      <c r="M644" s="368">
        <v>73</v>
      </c>
      <c r="N644" s="368">
        <v>47</v>
      </c>
      <c r="O644" s="368">
        <v>26</v>
      </c>
    </row>
    <row r="645" spans="1:15" x14ac:dyDescent="0.35">
      <c r="A645" s="368" t="s">
        <v>272</v>
      </c>
      <c r="B645" s="368" t="s">
        <v>860</v>
      </c>
      <c r="C645" s="368" t="s">
        <v>786</v>
      </c>
      <c r="D645" s="368">
        <v>820</v>
      </c>
      <c r="E645" s="368">
        <v>533</v>
      </c>
      <c r="F645" s="368">
        <v>287</v>
      </c>
      <c r="G645" s="368" t="s">
        <v>13660</v>
      </c>
      <c r="H645" s="368" t="s">
        <v>13661</v>
      </c>
      <c r="I645" s="368" t="s">
        <v>4722</v>
      </c>
      <c r="J645" s="368" t="s">
        <v>4721</v>
      </c>
      <c r="K645" s="368" t="s">
        <v>13662</v>
      </c>
      <c r="L645" s="368" t="s">
        <v>13663</v>
      </c>
      <c r="M645" s="368">
        <v>95</v>
      </c>
      <c r="N645" s="368">
        <v>63</v>
      </c>
      <c r="O645" s="368">
        <v>32</v>
      </c>
    </row>
    <row r="646" spans="1:15" x14ac:dyDescent="0.35">
      <c r="A646" s="368" t="s">
        <v>272</v>
      </c>
      <c r="B646" s="368" t="s">
        <v>860</v>
      </c>
      <c r="C646" s="368" t="s">
        <v>786</v>
      </c>
      <c r="D646" s="368">
        <v>820</v>
      </c>
      <c r="E646" s="368">
        <v>533</v>
      </c>
      <c r="F646" s="368">
        <v>287</v>
      </c>
      <c r="G646" s="368" t="s">
        <v>13660</v>
      </c>
      <c r="H646" s="368" t="s">
        <v>13661</v>
      </c>
      <c r="I646" s="368" t="s">
        <v>4722</v>
      </c>
      <c r="J646" s="368" t="s">
        <v>4721</v>
      </c>
      <c r="K646" s="368" t="s">
        <v>13664</v>
      </c>
      <c r="L646" s="368" t="s">
        <v>13665</v>
      </c>
      <c r="M646" s="368">
        <v>94</v>
      </c>
      <c r="N646" s="368">
        <v>61</v>
      </c>
      <c r="O646" s="368">
        <v>33</v>
      </c>
    </row>
    <row r="647" spans="1:15" x14ac:dyDescent="0.35">
      <c r="A647" s="368" t="s">
        <v>272</v>
      </c>
      <c r="B647" s="368" t="s">
        <v>860</v>
      </c>
      <c r="C647" s="368" t="s">
        <v>786</v>
      </c>
      <c r="D647" s="368">
        <v>820</v>
      </c>
      <c r="E647" s="368">
        <v>533</v>
      </c>
      <c r="F647" s="368">
        <v>287</v>
      </c>
      <c r="G647" s="368" t="s">
        <v>13666</v>
      </c>
      <c r="H647" s="368" t="s">
        <v>13667</v>
      </c>
      <c r="I647" s="368" t="s">
        <v>4714</v>
      </c>
      <c r="J647" s="368" t="s">
        <v>4713</v>
      </c>
      <c r="K647" s="368" t="s">
        <v>13668</v>
      </c>
      <c r="L647" s="368" t="s">
        <v>13669</v>
      </c>
      <c r="M647" s="368">
        <v>53</v>
      </c>
      <c r="N647" s="368">
        <v>34</v>
      </c>
      <c r="O647" s="368">
        <v>19</v>
      </c>
    </row>
    <row r="648" spans="1:15" x14ac:dyDescent="0.35">
      <c r="A648" s="368" t="s">
        <v>272</v>
      </c>
      <c r="B648" s="368" t="s">
        <v>860</v>
      </c>
      <c r="C648" s="368" t="s">
        <v>786</v>
      </c>
      <c r="D648" s="368">
        <v>820</v>
      </c>
      <c r="E648" s="368">
        <v>533</v>
      </c>
      <c r="F648" s="368">
        <v>287</v>
      </c>
      <c r="G648" s="368" t="s">
        <v>13666</v>
      </c>
      <c r="H648" s="368" t="s">
        <v>13667</v>
      </c>
      <c r="I648" s="368" t="s">
        <v>4714</v>
      </c>
      <c r="J648" s="368" t="s">
        <v>4713</v>
      </c>
      <c r="K648" s="368" t="s">
        <v>13670</v>
      </c>
      <c r="L648" s="368" t="s">
        <v>13671</v>
      </c>
      <c r="M648" s="368">
        <v>53</v>
      </c>
      <c r="N648" s="368">
        <v>34</v>
      </c>
      <c r="O648" s="368">
        <v>19</v>
      </c>
    </row>
    <row r="649" spans="1:15" x14ac:dyDescent="0.35">
      <c r="A649" s="368" t="s">
        <v>272</v>
      </c>
      <c r="B649" s="368" t="s">
        <v>860</v>
      </c>
      <c r="C649" s="368" t="s">
        <v>786</v>
      </c>
      <c r="D649" s="368">
        <v>820</v>
      </c>
      <c r="E649" s="368">
        <v>533</v>
      </c>
      <c r="F649" s="368">
        <v>287</v>
      </c>
      <c r="G649" s="368" t="s">
        <v>13666</v>
      </c>
      <c r="H649" s="368" t="s">
        <v>13667</v>
      </c>
      <c r="I649" s="368" t="s">
        <v>4714</v>
      </c>
      <c r="J649" s="368" t="s">
        <v>4713</v>
      </c>
      <c r="K649" s="368" t="s">
        <v>13672</v>
      </c>
      <c r="L649" s="368" t="s">
        <v>13673</v>
      </c>
      <c r="M649" s="368">
        <v>83</v>
      </c>
      <c r="N649" s="368">
        <v>55</v>
      </c>
      <c r="O649" s="368">
        <v>28</v>
      </c>
    </row>
    <row r="650" spans="1:15" x14ac:dyDescent="0.35">
      <c r="A650" s="368" t="s">
        <v>273</v>
      </c>
      <c r="B650" s="368" t="s">
        <v>861</v>
      </c>
      <c r="C650" s="368" t="s">
        <v>786</v>
      </c>
      <c r="D650" s="368">
        <v>540</v>
      </c>
      <c r="E650" s="368">
        <v>351</v>
      </c>
      <c r="F650" s="368">
        <v>189</v>
      </c>
      <c r="G650" s="368" t="s">
        <v>13666</v>
      </c>
      <c r="H650" s="368" t="s">
        <v>13667</v>
      </c>
      <c r="I650" s="368" t="s">
        <v>4714</v>
      </c>
      <c r="J650" s="368" t="s">
        <v>4713</v>
      </c>
      <c r="K650" s="368" t="s">
        <v>13668</v>
      </c>
      <c r="L650" s="368" t="s">
        <v>13669</v>
      </c>
      <c r="M650" s="368">
        <v>54</v>
      </c>
      <c r="N650" s="368">
        <v>35</v>
      </c>
      <c r="O650" s="368">
        <v>19</v>
      </c>
    </row>
    <row r="651" spans="1:15" x14ac:dyDescent="0.35">
      <c r="A651" s="368" t="s">
        <v>273</v>
      </c>
      <c r="B651" s="368" t="s">
        <v>861</v>
      </c>
      <c r="C651" s="368" t="s">
        <v>786</v>
      </c>
      <c r="D651" s="368">
        <v>540</v>
      </c>
      <c r="E651" s="368">
        <v>351</v>
      </c>
      <c r="F651" s="368">
        <v>189</v>
      </c>
      <c r="G651" s="368" t="s">
        <v>13666</v>
      </c>
      <c r="H651" s="368" t="s">
        <v>13667</v>
      </c>
      <c r="I651" s="368" t="s">
        <v>4714</v>
      </c>
      <c r="J651" s="368" t="s">
        <v>4713</v>
      </c>
      <c r="K651" s="368" t="s">
        <v>13670</v>
      </c>
      <c r="L651" s="368" t="s">
        <v>13671</v>
      </c>
      <c r="M651" s="368">
        <v>54</v>
      </c>
      <c r="N651" s="368">
        <v>35</v>
      </c>
      <c r="O651" s="368">
        <v>19</v>
      </c>
    </row>
    <row r="652" spans="1:15" x14ac:dyDescent="0.35">
      <c r="A652" s="368" t="s">
        <v>273</v>
      </c>
      <c r="B652" s="368" t="s">
        <v>861</v>
      </c>
      <c r="C652" s="368" t="s">
        <v>786</v>
      </c>
      <c r="D652" s="368">
        <v>540</v>
      </c>
      <c r="E652" s="368">
        <v>351</v>
      </c>
      <c r="F652" s="368">
        <v>189</v>
      </c>
      <c r="G652" s="368" t="s">
        <v>13666</v>
      </c>
      <c r="H652" s="368" t="s">
        <v>13667</v>
      </c>
      <c r="I652" s="368" t="s">
        <v>4714</v>
      </c>
      <c r="J652" s="368" t="s">
        <v>4713</v>
      </c>
      <c r="K652" s="368" t="s">
        <v>13672</v>
      </c>
      <c r="L652" s="368" t="s">
        <v>13673</v>
      </c>
      <c r="M652" s="368">
        <v>86</v>
      </c>
      <c r="N652" s="368">
        <v>56</v>
      </c>
      <c r="O652" s="368">
        <v>30</v>
      </c>
    </row>
    <row r="653" spans="1:15" x14ac:dyDescent="0.35">
      <c r="A653" s="368" t="s">
        <v>273</v>
      </c>
      <c r="B653" s="368" t="s">
        <v>861</v>
      </c>
      <c r="C653" s="368" t="s">
        <v>786</v>
      </c>
      <c r="D653" s="368">
        <v>540</v>
      </c>
      <c r="E653" s="368">
        <v>351</v>
      </c>
      <c r="F653" s="368">
        <v>189</v>
      </c>
      <c r="G653" s="368" t="s">
        <v>13674</v>
      </c>
      <c r="H653" s="368" t="s">
        <v>13675</v>
      </c>
      <c r="I653" s="368" t="s">
        <v>4720</v>
      </c>
      <c r="J653" s="368" t="s">
        <v>4719</v>
      </c>
      <c r="K653" s="368" t="s">
        <v>13676</v>
      </c>
      <c r="L653" s="368" t="s">
        <v>4719</v>
      </c>
      <c r="M653" s="368">
        <v>97</v>
      </c>
      <c r="N653" s="368">
        <v>63</v>
      </c>
      <c r="O653" s="368">
        <v>34</v>
      </c>
    </row>
    <row r="654" spans="1:15" x14ac:dyDescent="0.35">
      <c r="A654" s="368" t="s">
        <v>273</v>
      </c>
      <c r="B654" s="368" t="s">
        <v>861</v>
      </c>
      <c r="C654" s="368" t="s">
        <v>786</v>
      </c>
      <c r="D654" s="368">
        <v>540</v>
      </c>
      <c r="E654" s="368">
        <v>351</v>
      </c>
      <c r="F654" s="368">
        <v>189</v>
      </c>
      <c r="G654" s="368" t="s">
        <v>13677</v>
      </c>
      <c r="H654" s="368" t="s">
        <v>13678</v>
      </c>
      <c r="I654" s="368" t="s">
        <v>4718</v>
      </c>
      <c r="J654" s="368" t="s">
        <v>4717</v>
      </c>
      <c r="K654" s="368" t="s">
        <v>13679</v>
      </c>
      <c r="L654" s="368" t="s">
        <v>13680</v>
      </c>
      <c r="M654" s="368">
        <v>86</v>
      </c>
      <c r="N654" s="368">
        <v>56</v>
      </c>
      <c r="O654" s="368">
        <v>30</v>
      </c>
    </row>
    <row r="655" spans="1:15" x14ac:dyDescent="0.35">
      <c r="A655" s="368" t="s">
        <v>273</v>
      </c>
      <c r="B655" s="368" t="s">
        <v>861</v>
      </c>
      <c r="C655" s="368" t="s">
        <v>786</v>
      </c>
      <c r="D655" s="368">
        <v>540</v>
      </c>
      <c r="E655" s="368">
        <v>351</v>
      </c>
      <c r="F655" s="368">
        <v>189</v>
      </c>
      <c r="G655" s="368" t="s">
        <v>13677</v>
      </c>
      <c r="H655" s="368" t="s">
        <v>13678</v>
      </c>
      <c r="I655" s="368" t="s">
        <v>4718</v>
      </c>
      <c r="J655" s="368" t="s">
        <v>4717</v>
      </c>
      <c r="K655" s="368" t="s">
        <v>13681</v>
      </c>
      <c r="L655" s="368" t="s">
        <v>13682</v>
      </c>
      <c r="M655" s="368">
        <v>65</v>
      </c>
      <c r="N655" s="368">
        <v>42</v>
      </c>
      <c r="O655" s="368">
        <v>23</v>
      </c>
    </row>
    <row r="656" spans="1:15" x14ac:dyDescent="0.35">
      <c r="A656" s="368" t="s">
        <v>273</v>
      </c>
      <c r="B656" s="368" t="s">
        <v>861</v>
      </c>
      <c r="C656" s="368" t="s">
        <v>786</v>
      </c>
      <c r="D656" s="368">
        <v>540</v>
      </c>
      <c r="E656" s="368">
        <v>351</v>
      </c>
      <c r="F656" s="368">
        <v>189</v>
      </c>
      <c r="G656" s="368" t="s">
        <v>13683</v>
      </c>
      <c r="H656" s="368" t="s">
        <v>13684</v>
      </c>
      <c r="I656" s="368" t="s">
        <v>4716</v>
      </c>
      <c r="J656" s="368" t="s">
        <v>4715</v>
      </c>
      <c r="K656" s="368" t="s">
        <v>13685</v>
      </c>
      <c r="L656" s="368" t="s">
        <v>4715</v>
      </c>
      <c r="M656" s="368">
        <v>98</v>
      </c>
      <c r="N656" s="368">
        <v>64</v>
      </c>
      <c r="O656" s="368">
        <v>34</v>
      </c>
    </row>
    <row r="657" spans="1:15" x14ac:dyDescent="0.35">
      <c r="A657" s="368" t="s">
        <v>274</v>
      </c>
      <c r="B657" s="368" t="s">
        <v>862</v>
      </c>
      <c r="C657" s="368" t="s">
        <v>786</v>
      </c>
      <c r="D657" s="368">
        <v>870</v>
      </c>
      <c r="E657" s="368">
        <v>565</v>
      </c>
      <c r="F657" s="368">
        <v>305</v>
      </c>
      <c r="G657" s="368" t="s">
        <v>13666</v>
      </c>
      <c r="H657" s="368" t="s">
        <v>13667</v>
      </c>
      <c r="I657" s="368" t="s">
        <v>4714</v>
      </c>
      <c r="J657" s="368" t="s">
        <v>4713</v>
      </c>
      <c r="K657" s="368" t="s">
        <v>13668</v>
      </c>
      <c r="L657" s="368" t="s">
        <v>13669</v>
      </c>
      <c r="M657" s="368">
        <v>55</v>
      </c>
      <c r="N657" s="368">
        <v>36</v>
      </c>
      <c r="O657" s="368">
        <v>19</v>
      </c>
    </row>
    <row r="658" spans="1:15" x14ac:dyDescent="0.35">
      <c r="A658" s="368" t="s">
        <v>274</v>
      </c>
      <c r="B658" s="368" t="s">
        <v>862</v>
      </c>
      <c r="C658" s="368" t="s">
        <v>786</v>
      </c>
      <c r="D658" s="368">
        <v>870</v>
      </c>
      <c r="E658" s="368">
        <v>565</v>
      </c>
      <c r="F658" s="368">
        <v>305</v>
      </c>
      <c r="G658" s="368" t="s">
        <v>13666</v>
      </c>
      <c r="H658" s="368" t="s">
        <v>13667</v>
      </c>
      <c r="I658" s="368" t="s">
        <v>4714</v>
      </c>
      <c r="J658" s="368" t="s">
        <v>4713</v>
      </c>
      <c r="K658" s="368" t="s">
        <v>13670</v>
      </c>
      <c r="L658" s="368" t="s">
        <v>13671</v>
      </c>
      <c r="M658" s="368">
        <v>55</v>
      </c>
      <c r="N658" s="368">
        <v>36</v>
      </c>
      <c r="O658" s="368">
        <v>19</v>
      </c>
    </row>
    <row r="659" spans="1:15" x14ac:dyDescent="0.35">
      <c r="A659" s="368" t="s">
        <v>274</v>
      </c>
      <c r="B659" s="368" t="s">
        <v>862</v>
      </c>
      <c r="C659" s="368" t="s">
        <v>786</v>
      </c>
      <c r="D659" s="368">
        <v>870</v>
      </c>
      <c r="E659" s="368">
        <v>565</v>
      </c>
      <c r="F659" s="368">
        <v>305</v>
      </c>
      <c r="G659" s="368" t="s">
        <v>13666</v>
      </c>
      <c r="H659" s="368" t="s">
        <v>13667</v>
      </c>
      <c r="I659" s="368" t="s">
        <v>4714</v>
      </c>
      <c r="J659" s="368" t="s">
        <v>4713</v>
      </c>
      <c r="K659" s="368" t="s">
        <v>13672</v>
      </c>
      <c r="L659" s="368" t="s">
        <v>13673</v>
      </c>
      <c r="M659" s="368">
        <v>88</v>
      </c>
      <c r="N659" s="368">
        <v>57</v>
      </c>
      <c r="O659" s="368">
        <v>31</v>
      </c>
    </row>
    <row r="660" spans="1:15" x14ac:dyDescent="0.35">
      <c r="A660" s="368" t="s">
        <v>274</v>
      </c>
      <c r="B660" s="368" t="s">
        <v>862</v>
      </c>
      <c r="C660" s="368" t="s">
        <v>786</v>
      </c>
      <c r="D660" s="368">
        <v>870</v>
      </c>
      <c r="E660" s="368">
        <v>565</v>
      </c>
      <c r="F660" s="368">
        <v>305</v>
      </c>
      <c r="G660" s="368" t="s">
        <v>13686</v>
      </c>
      <c r="H660" s="368" t="s">
        <v>13687</v>
      </c>
      <c r="I660" s="368" t="s">
        <v>4712</v>
      </c>
      <c r="J660" s="368" t="s">
        <v>4711</v>
      </c>
      <c r="K660" s="368" t="s">
        <v>13688</v>
      </c>
      <c r="L660" s="368" t="s">
        <v>13689</v>
      </c>
      <c r="M660" s="368">
        <v>33</v>
      </c>
      <c r="N660" s="368">
        <v>21</v>
      </c>
      <c r="O660" s="368">
        <v>12</v>
      </c>
    </row>
    <row r="661" spans="1:15" x14ac:dyDescent="0.35">
      <c r="A661" s="368" t="s">
        <v>274</v>
      </c>
      <c r="B661" s="368" t="s">
        <v>862</v>
      </c>
      <c r="C661" s="368" t="s">
        <v>786</v>
      </c>
      <c r="D661" s="368">
        <v>870</v>
      </c>
      <c r="E661" s="368">
        <v>565</v>
      </c>
      <c r="F661" s="368">
        <v>305</v>
      </c>
      <c r="G661" s="368" t="s">
        <v>13686</v>
      </c>
      <c r="H661" s="368" t="s">
        <v>13687</v>
      </c>
      <c r="I661" s="368" t="s">
        <v>4712</v>
      </c>
      <c r="J661" s="368" t="s">
        <v>4711</v>
      </c>
      <c r="K661" s="368" t="s">
        <v>13690</v>
      </c>
      <c r="L661" s="368" t="s">
        <v>13691</v>
      </c>
      <c r="M661" s="368">
        <v>55</v>
      </c>
      <c r="N661" s="368">
        <v>36</v>
      </c>
      <c r="O661" s="368">
        <v>19</v>
      </c>
    </row>
    <row r="662" spans="1:15" x14ac:dyDescent="0.35">
      <c r="A662" s="368" t="s">
        <v>274</v>
      </c>
      <c r="B662" s="368" t="s">
        <v>862</v>
      </c>
      <c r="C662" s="368" t="s">
        <v>786</v>
      </c>
      <c r="D662" s="368">
        <v>870</v>
      </c>
      <c r="E662" s="368">
        <v>565</v>
      </c>
      <c r="F662" s="368">
        <v>305</v>
      </c>
      <c r="G662" s="368" t="s">
        <v>13686</v>
      </c>
      <c r="H662" s="368" t="s">
        <v>13687</v>
      </c>
      <c r="I662" s="368" t="s">
        <v>4712</v>
      </c>
      <c r="J662" s="368" t="s">
        <v>4711</v>
      </c>
      <c r="K662" s="368" t="s">
        <v>13692</v>
      </c>
      <c r="L662" s="368" t="s">
        <v>13693</v>
      </c>
      <c r="M662" s="368">
        <v>55</v>
      </c>
      <c r="N662" s="368">
        <v>36</v>
      </c>
      <c r="O662" s="368">
        <v>19</v>
      </c>
    </row>
    <row r="663" spans="1:15" x14ac:dyDescent="0.35">
      <c r="A663" s="368" t="s">
        <v>274</v>
      </c>
      <c r="B663" s="368" t="s">
        <v>862</v>
      </c>
      <c r="C663" s="368" t="s">
        <v>786</v>
      </c>
      <c r="D663" s="368">
        <v>870</v>
      </c>
      <c r="E663" s="368">
        <v>565</v>
      </c>
      <c r="F663" s="368">
        <v>305</v>
      </c>
      <c r="G663" s="368" t="s">
        <v>13694</v>
      </c>
      <c r="H663" s="368" t="s">
        <v>13695</v>
      </c>
      <c r="I663" s="368" t="s">
        <v>4710</v>
      </c>
      <c r="J663" s="368" t="s">
        <v>4709</v>
      </c>
      <c r="K663" s="368" t="s">
        <v>13696</v>
      </c>
      <c r="L663" s="368" t="s">
        <v>13697</v>
      </c>
      <c r="M663" s="368">
        <v>55</v>
      </c>
      <c r="N663" s="368">
        <v>36</v>
      </c>
      <c r="O663" s="368">
        <v>19</v>
      </c>
    </row>
    <row r="664" spans="1:15" x14ac:dyDescent="0.35">
      <c r="A664" s="368" t="s">
        <v>274</v>
      </c>
      <c r="B664" s="368" t="s">
        <v>862</v>
      </c>
      <c r="C664" s="368" t="s">
        <v>786</v>
      </c>
      <c r="D664" s="368">
        <v>870</v>
      </c>
      <c r="E664" s="368">
        <v>565</v>
      </c>
      <c r="F664" s="368">
        <v>305</v>
      </c>
      <c r="G664" s="368" t="s">
        <v>13694</v>
      </c>
      <c r="H664" s="368" t="s">
        <v>13695</v>
      </c>
      <c r="I664" s="368" t="s">
        <v>4710</v>
      </c>
      <c r="J664" s="368" t="s">
        <v>4709</v>
      </c>
      <c r="K664" s="368" t="s">
        <v>13698</v>
      </c>
      <c r="L664" s="368" t="s">
        <v>13699</v>
      </c>
      <c r="M664" s="368">
        <v>44</v>
      </c>
      <c r="N664" s="368">
        <v>29</v>
      </c>
      <c r="O664" s="368">
        <v>15</v>
      </c>
    </row>
    <row r="665" spans="1:15" x14ac:dyDescent="0.35">
      <c r="A665" s="368" t="s">
        <v>274</v>
      </c>
      <c r="B665" s="368" t="s">
        <v>862</v>
      </c>
      <c r="C665" s="368" t="s">
        <v>786</v>
      </c>
      <c r="D665" s="368">
        <v>870</v>
      </c>
      <c r="E665" s="368">
        <v>565</v>
      </c>
      <c r="F665" s="368">
        <v>305</v>
      </c>
      <c r="G665" s="368" t="s">
        <v>13694</v>
      </c>
      <c r="H665" s="368" t="s">
        <v>13695</v>
      </c>
      <c r="I665" s="368" t="s">
        <v>4710</v>
      </c>
      <c r="J665" s="368" t="s">
        <v>4709</v>
      </c>
      <c r="K665" s="368" t="s">
        <v>13700</v>
      </c>
      <c r="L665" s="368" t="s">
        <v>13701</v>
      </c>
      <c r="M665" s="368">
        <v>77</v>
      </c>
      <c r="N665" s="368">
        <v>49</v>
      </c>
      <c r="O665" s="368">
        <v>28</v>
      </c>
    </row>
    <row r="666" spans="1:15" x14ac:dyDescent="0.35">
      <c r="A666" s="368" t="s">
        <v>274</v>
      </c>
      <c r="B666" s="368" t="s">
        <v>862</v>
      </c>
      <c r="C666" s="368" t="s">
        <v>786</v>
      </c>
      <c r="D666" s="368">
        <v>870</v>
      </c>
      <c r="E666" s="368">
        <v>565</v>
      </c>
      <c r="F666" s="368">
        <v>305</v>
      </c>
      <c r="G666" s="368" t="s">
        <v>13702</v>
      </c>
      <c r="H666" s="368" t="s">
        <v>13703</v>
      </c>
      <c r="I666" s="368" t="s">
        <v>4708</v>
      </c>
      <c r="J666" s="368" t="s">
        <v>4707</v>
      </c>
      <c r="K666" s="368" t="s">
        <v>13704</v>
      </c>
      <c r="L666" s="368" t="s">
        <v>13705</v>
      </c>
      <c r="M666" s="368">
        <v>67</v>
      </c>
      <c r="N666" s="368">
        <v>44</v>
      </c>
      <c r="O666" s="368">
        <v>23</v>
      </c>
    </row>
    <row r="667" spans="1:15" x14ac:dyDescent="0.35">
      <c r="A667" s="368" t="s">
        <v>274</v>
      </c>
      <c r="B667" s="368" t="s">
        <v>862</v>
      </c>
      <c r="C667" s="368" t="s">
        <v>786</v>
      </c>
      <c r="D667" s="368">
        <v>870</v>
      </c>
      <c r="E667" s="368">
        <v>565</v>
      </c>
      <c r="F667" s="368">
        <v>305</v>
      </c>
      <c r="G667" s="368" t="s">
        <v>13702</v>
      </c>
      <c r="H667" s="368" t="s">
        <v>13703</v>
      </c>
      <c r="I667" s="368" t="s">
        <v>4708</v>
      </c>
      <c r="J667" s="368" t="s">
        <v>4707</v>
      </c>
      <c r="K667" s="368" t="s">
        <v>13706</v>
      </c>
      <c r="L667" s="368" t="s">
        <v>13707</v>
      </c>
      <c r="M667" s="368">
        <v>66</v>
      </c>
      <c r="N667" s="368">
        <v>43</v>
      </c>
      <c r="O667" s="368">
        <v>23</v>
      </c>
    </row>
    <row r="668" spans="1:15" x14ac:dyDescent="0.35">
      <c r="A668" s="368" t="s">
        <v>274</v>
      </c>
      <c r="B668" s="368" t="s">
        <v>862</v>
      </c>
      <c r="C668" s="368" t="s">
        <v>786</v>
      </c>
      <c r="D668" s="368">
        <v>870</v>
      </c>
      <c r="E668" s="368">
        <v>565</v>
      </c>
      <c r="F668" s="368">
        <v>305</v>
      </c>
      <c r="G668" s="368" t="s">
        <v>13708</v>
      </c>
      <c r="H668" s="368" t="s">
        <v>13709</v>
      </c>
      <c r="I668" s="368" t="s">
        <v>4706</v>
      </c>
      <c r="J668" s="368" t="s">
        <v>4705</v>
      </c>
      <c r="K668" s="368" t="s">
        <v>13710</v>
      </c>
      <c r="L668" s="368" t="s">
        <v>13711</v>
      </c>
      <c r="M668" s="368">
        <v>99</v>
      </c>
      <c r="N668" s="368">
        <v>64</v>
      </c>
      <c r="O668" s="368">
        <v>35</v>
      </c>
    </row>
    <row r="669" spans="1:15" x14ac:dyDescent="0.35">
      <c r="A669" s="368" t="s">
        <v>274</v>
      </c>
      <c r="B669" s="368" t="s">
        <v>862</v>
      </c>
      <c r="C669" s="368" t="s">
        <v>786</v>
      </c>
      <c r="D669" s="368">
        <v>870</v>
      </c>
      <c r="E669" s="368">
        <v>565</v>
      </c>
      <c r="F669" s="368">
        <v>305</v>
      </c>
      <c r="G669" s="368" t="s">
        <v>13708</v>
      </c>
      <c r="H669" s="368" t="s">
        <v>13709</v>
      </c>
      <c r="I669" s="368" t="s">
        <v>4706</v>
      </c>
      <c r="J669" s="368" t="s">
        <v>4705</v>
      </c>
      <c r="K669" s="368" t="s">
        <v>13712</v>
      </c>
      <c r="L669" s="368" t="s">
        <v>13713</v>
      </c>
      <c r="M669" s="368">
        <v>77</v>
      </c>
      <c r="N669" s="368">
        <v>49</v>
      </c>
      <c r="O669" s="368">
        <v>28</v>
      </c>
    </row>
    <row r="670" spans="1:15" x14ac:dyDescent="0.35">
      <c r="A670" s="368" t="s">
        <v>274</v>
      </c>
      <c r="B670" s="368" t="s">
        <v>862</v>
      </c>
      <c r="C670" s="368" t="s">
        <v>786</v>
      </c>
      <c r="D670" s="368">
        <v>870</v>
      </c>
      <c r="E670" s="368">
        <v>565</v>
      </c>
      <c r="F670" s="368">
        <v>305</v>
      </c>
      <c r="G670" s="368" t="s">
        <v>13708</v>
      </c>
      <c r="H670" s="368" t="s">
        <v>13709</v>
      </c>
      <c r="I670" s="368" t="s">
        <v>4706</v>
      </c>
      <c r="J670" s="368" t="s">
        <v>4705</v>
      </c>
      <c r="K670" s="368" t="s">
        <v>13714</v>
      </c>
      <c r="L670" s="368" t="s">
        <v>13715</v>
      </c>
      <c r="M670" s="368">
        <v>44</v>
      </c>
      <c r="N670" s="368">
        <v>29</v>
      </c>
      <c r="O670" s="368">
        <v>15</v>
      </c>
    </row>
    <row r="671" spans="1:15" x14ac:dyDescent="0.35">
      <c r="A671" s="368" t="s">
        <v>275</v>
      </c>
      <c r="B671" s="368" t="s">
        <v>863</v>
      </c>
      <c r="C671" s="368" t="s">
        <v>796</v>
      </c>
      <c r="D671" s="368">
        <v>510</v>
      </c>
      <c r="E671" s="368">
        <v>331</v>
      </c>
      <c r="F671" s="368">
        <v>179</v>
      </c>
      <c r="G671" s="368" t="s">
        <v>13716</v>
      </c>
      <c r="H671" s="368" t="s">
        <v>13717</v>
      </c>
      <c r="I671" s="368" t="s">
        <v>4704</v>
      </c>
      <c r="J671" s="368" t="s">
        <v>4703</v>
      </c>
      <c r="K671" s="368" t="s">
        <v>13718</v>
      </c>
      <c r="L671" s="368" t="s">
        <v>4703</v>
      </c>
      <c r="M671" s="368">
        <v>118</v>
      </c>
      <c r="N671" s="368">
        <v>77</v>
      </c>
      <c r="O671" s="368">
        <v>41</v>
      </c>
    </row>
    <row r="672" spans="1:15" x14ac:dyDescent="0.35">
      <c r="A672" s="368" t="s">
        <v>275</v>
      </c>
      <c r="B672" s="368" t="s">
        <v>863</v>
      </c>
      <c r="C672" s="368" t="s">
        <v>796</v>
      </c>
      <c r="D672" s="368">
        <v>510</v>
      </c>
      <c r="E672" s="368">
        <v>331</v>
      </c>
      <c r="F672" s="368">
        <v>179</v>
      </c>
      <c r="G672" s="368" t="s">
        <v>13719</v>
      </c>
      <c r="H672" s="368" t="s">
        <v>13720</v>
      </c>
      <c r="I672" s="368" t="s">
        <v>4702</v>
      </c>
      <c r="J672" s="368" t="s">
        <v>4701</v>
      </c>
      <c r="K672" s="368" t="s">
        <v>13721</v>
      </c>
      <c r="L672" s="368" t="s">
        <v>13722</v>
      </c>
      <c r="M672" s="368">
        <v>105</v>
      </c>
      <c r="N672" s="368">
        <v>67</v>
      </c>
      <c r="O672" s="368">
        <v>38</v>
      </c>
    </row>
    <row r="673" spans="1:15" x14ac:dyDescent="0.35">
      <c r="A673" s="368" t="s">
        <v>275</v>
      </c>
      <c r="B673" s="368" t="s">
        <v>863</v>
      </c>
      <c r="C673" s="368" t="s">
        <v>796</v>
      </c>
      <c r="D673" s="368">
        <v>510</v>
      </c>
      <c r="E673" s="368">
        <v>331</v>
      </c>
      <c r="F673" s="368">
        <v>179</v>
      </c>
      <c r="G673" s="368" t="s">
        <v>13719</v>
      </c>
      <c r="H673" s="368" t="s">
        <v>13720</v>
      </c>
      <c r="I673" s="368" t="s">
        <v>4702</v>
      </c>
      <c r="J673" s="368" t="s">
        <v>4701</v>
      </c>
      <c r="K673" s="368" t="s">
        <v>13723</v>
      </c>
      <c r="L673" s="368" t="s">
        <v>13724</v>
      </c>
      <c r="M673" s="368">
        <v>52</v>
      </c>
      <c r="N673" s="368">
        <v>34</v>
      </c>
      <c r="O673" s="368">
        <v>18</v>
      </c>
    </row>
    <row r="674" spans="1:15" x14ac:dyDescent="0.35">
      <c r="A674" s="368" t="s">
        <v>275</v>
      </c>
      <c r="B674" s="368" t="s">
        <v>863</v>
      </c>
      <c r="C674" s="368" t="s">
        <v>796</v>
      </c>
      <c r="D674" s="368">
        <v>510</v>
      </c>
      <c r="E674" s="368">
        <v>331</v>
      </c>
      <c r="F674" s="368">
        <v>179</v>
      </c>
      <c r="G674" s="368" t="s">
        <v>13725</v>
      </c>
      <c r="H674" s="368" t="s">
        <v>13726</v>
      </c>
      <c r="I674" s="368" t="s">
        <v>4700</v>
      </c>
      <c r="J674" s="368" t="s">
        <v>4699</v>
      </c>
      <c r="K674" s="368" t="s">
        <v>13727</v>
      </c>
      <c r="L674" s="368" t="s">
        <v>4699</v>
      </c>
      <c r="M674" s="368">
        <v>118</v>
      </c>
      <c r="N674" s="368">
        <v>77</v>
      </c>
      <c r="O674" s="368">
        <v>41</v>
      </c>
    </row>
    <row r="675" spans="1:15" x14ac:dyDescent="0.35">
      <c r="A675" s="368" t="s">
        <v>275</v>
      </c>
      <c r="B675" s="368" t="s">
        <v>863</v>
      </c>
      <c r="C675" s="368" t="s">
        <v>796</v>
      </c>
      <c r="D675" s="368">
        <v>510</v>
      </c>
      <c r="E675" s="368">
        <v>331</v>
      </c>
      <c r="F675" s="368">
        <v>179</v>
      </c>
      <c r="G675" s="368" t="s">
        <v>13728</v>
      </c>
      <c r="H675" s="368" t="s">
        <v>13729</v>
      </c>
      <c r="I675" s="368" t="s">
        <v>4698</v>
      </c>
      <c r="J675" s="368" t="s">
        <v>4697</v>
      </c>
      <c r="K675" s="368" t="s">
        <v>13730</v>
      </c>
      <c r="L675" s="368" t="s">
        <v>4697</v>
      </c>
      <c r="M675" s="368">
        <v>117</v>
      </c>
      <c r="N675" s="368">
        <v>76</v>
      </c>
      <c r="O675" s="368">
        <v>41</v>
      </c>
    </row>
    <row r="676" spans="1:15" x14ac:dyDescent="0.35">
      <c r="A676" s="368" t="s">
        <v>276</v>
      </c>
      <c r="B676" s="368" t="s">
        <v>864</v>
      </c>
      <c r="C676" s="368" t="s">
        <v>796</v>
      </c>
      <c r="D676" s="368">
        <v>370</v>
      </c>
      <c r="E676" s="368">
        <v>240</v>
      </c>
      <c r="F676" s="368">
        <v>130</v>
      </c>
      <c r="G676" s="368" t="s">
        <v>13731</v>
      </c>
      <c r="H676" s="368" t="s">
        <v>13732</v>
      </c>
      <c r="I676" s="368" t="s">
        <v>4696</v>
      </c>
      <c r="J676" s="368" t="s">
        <v>4695</v>
      </c>
      <c r="K676" s="368" t="s">
        <v>13733</v>
      </c>
      <c r="L676" s="368" t="s">
        <v>4695</v>
      </c>
      <c r="M676" s="368">
        <v>100</v>
      </c>
      <c r="N676" s="368">
        <v>66</v>
      </c>
      <c r="O676" s="368">
        <v>34</v>
      </c>
    </row>
    <row r="677" spans="1:15" x14ac:dyDescent="0.35">
      <c r="A677" s="368" t="s">
        <v>276</v>
      </c>
      <c r="B677" s="368" t="s">
        <v>864</v>
      </c>
      <c r="C677" s="368" t="s">
        <v>796</v>
      </c>
      <c r="D677" s="368">
        <v>370</v>
      </c>
      <c r="E677" s="368">
        <v>240</v>
      </c>
      <c r="F677" s="368">
        <v>130</v>
      </c>
      <c r="G677" s="368" t="s">
        <v>13734</v>
      </c>
      <c r="H677" s="368" t="s">
        <v>13735</v>
      </c>
      <c r="I677" s="368" t="s">
        <v>4694</v>
      </c>
      <c r="J677" s="368" t="s">
        <v>4693</v>
      </c>
      <c r="K677" s="368" t="s">
        <v>13736</v>
      </c>
      <c r="L677" s="368" t="s">
        <v>4695</v>
      </c>
      <c r="M677" s="368">
        <v>79</v>
      </c>
      <c r="N677" s="368">
        <v>51</v>
      </c>
      <c r="O677" s="368">
        <v>28</v>
      </c>
    </row>
    <row r="678" spans="1:15" x14ac:dyDescent="0.35">
      <c r="A678" s="368" t="s">
        <v>276</v>
      </c>
      <c r="B678" s="368" t="s">
        <v>864</v>
      </c>
      <c r="C678" s="368" t="s">
        <v>796</v>
      </c>
      <c r="D678" s="368">
        <v>370</v>
      </c>
      <c r="E678" s="368">
        <v>240</v>
      </c>
      <c r="F678" s="368">
        <v>130</v>
      </c>
      <c r="G678" s="368" t="s">
        <v>13734</v>
      </c>
      <c r="H678" s="368" t="s">
        <v>13735</v>
      </c>
      <c r="I678" s="368" t="s">
        <v>4694</v>
      </c>
      <c r="J678" s="368" t="s">
        <v>4693</v>
      </c>
      <c r="K678" s="368" t="s">
        <v>13737</v>
      </c>
      <c r="L678" s="368" t="s">
        <v>13738</v>
      </c>
      <c r="M678" s="368">
        <v>56</v>
      </c>
      <c r="N678" s="368">
        <v>36</v>
      </c>
      <c r="O678" s="368">
        <v>20</v>
      </c>
    </row>
    <row r="679" spans="1:15" x14ac:dyDescent="0.35">
      <c r="A679" s="368" t="s">
        <v>276</v>
      </c>
      <c r="B679" s="368" t="s">
        <v>864</v>
      </c>
      <c r="C679" s="368" t="s">
        <v>796</v>
      </c>
      <c r="D679" s="368">
        <v>370</v>
      </c>
      <c r="E679" s="368">
        <v>240</v>
      </c>
      <c r="F679" s="368">
        <v>130</v>
      </c>
      <c r="G679" s="368" t="s">
        <v>13739</v>
      </c>
      <c r="H679" s="368" t="s">
        <v>13740</v>
      </c>
      <c r="I679" s="368" t="s">
        <v>4692</v>
      </c>
      <c r="J679" s="368" t="s">
        <v>4691</v>
      </c>
      <c r="K679" s="368" t="s">
        <v>13741</v>
      </c>
      <c r="L679" s="368" t="s">
        <v>13742</v>
      </c>
      <c r="M679" s="368">
        <v>79</v>
      </c>
      <c r="N679" s="368">
        <v>51</v>
      </c>
      <c r="O679" s="368">
        <v>28</v>
      </c>
    </row>
    <row r="680" spans="1:15" x14ac:dyDescent="0.35">
      <c r="A680" s="368" t="s">
        <v>276</v>
      </c>
      <c r="B680" s="368" t="s">
        <v>864</v>
      </c>
      <c r="C680" s="368" t="s">
        <v>796</v>
      </c>
      <c r="D680" s="368">
        <v>370</v>
      </c>
      <c r="E680" s="368">
        <v>240</v>
      </c>
      <c r="F680" s="368">
        <v>130</v>
      </c>
      <c r="G680" s="368" t="s">
        <v>13739</v>
      </c>
      <c r="H680" s="368" t="s">
        <v>13740</v>
      </c>
      <c r="I680" s="368" t="s">
        <v>4692</v>
      </c>
      <c r="J680" s="368" t="s">
        <v>4691</v>
      </c>
      <c r="K680" s="368" t="s">
        <v>13743</v>
      </c>
      <c r="L680" s="368" t="s">
        <v>13744</v>
      </c>
      <c r="M680" s="368">
        <v>56</v>
      </c>
      <c r="N680" s="368">
        <v>36</v>
      </c>
      <c r="O680" s="368">
        <v>20</v>
      </c>
    </row>
    <row r="681" spans="1:15" x14ac:dyDescent="0.35">
      <c r="A681" s="368" t="s">
        <v>277</v>
      </c>
      <c r="B681" s="368" t="s">
        <v>865</v>
      </c>
      <c r="C681" s="368" t="s">
        <v>791</v>
      </c>
      <c r="D681" s="368">
        <v>480</v>
      </c>
      <c r="E681" s="368">
        <v>312</v>
      </c>
      <c r="F681" s="368">
        <v>168</v>
      </c>
      <c r="G681" s="368" t="s">
        <v>13745</v>
      </c>
      <c r="H681" s="368" t="s">
        <v>13746</v>
      </c>
      <c r="I681" s="368" t="s">
        <v>4660</v>
      </c>
      <c r="J681" s="368" t="s">
        <v>4659</v>
      </c>
      <c r="K681" s="368" t="s">
        <v>13747</v>
      </c>
      <c r="L681" s="368" t="s">
        <v>4659</v>
      </c>
      <c r="M681" s="368">
        <v>108</v>
      </c>
      <c r="N681" s="368">
        <v>69</v>
      </c>
      <c r="O681" s="368">
        <v>39</v>
      </c>
    </row>
    <row r="682" spans="1:15" x14ac:dyDescent="0.35">
      <c r="A682" s="368" t="s">
        <v>277</v>
      </c>
      <c r="B682" s="368" t="s">
        <v>865</v>
      </c>
      <c r="C682" s="368" t="s">
        <v>791</v>
      </c>
      <c r="D682" s="368">
        <v>480</v>
      </c>
      <c r="E682" s="368">
        <v>312</v>
      </c>
      <c r="F682" s="368">
        <v>168</v>
      </c>
      <c r="G682" s="368" t="s">
        <v>13748</v>
      </c>
      <c r="H682" s="368" t="s">
        <v>13749</v>
      </c>
      <c r="I682" s="368" t="s">
        <v>4690</v>
      </c>
      <c r="J682" s="368" t="s">
        <v>4689</v>
      </c>
      <c r="K682" s="368" t="s">
        <v>13750</v>
      </c>
      <c r="L682" s="368" t="s">
        <v>4689</v>
      </c>
      <c r="M682" s="368">
        <v>84</v>
      </c>
      <c r="N682" s="368">
        <v>55</v>
      </c>
      <c r="O682" s="368">
        <v>29</v>
      </c>
    </row>
    <row r="683" spans="1:15" x14ac:dyDescent="0.35">
      <c r="A683" s="368" t="s">
        <v>277</v>
      </c>
      <c r="B683" s="368" t="s">
        <v>865</v>
      </c>
      <c r="C683" s="368" t="s">
        <v>791</v>
      </c>
      <c r="D683" s="368">
        <v>480</v>
      </c>
      <c r="E683" s="368">
        <v>312</v>
      </c>
      <c r="F683" s="368">
        <v>168</v>
      </c>
      <c r="G683" s="368" t="s">
        <v>13751</v>
      </c>
      <c r="H683" s="368" t="s">
        <v>13752</v>
      </c>
      <c r="I683" s="368" t="s">
        <v>4688</v>
      </c>
      <c r="J683" s="368" t="s">
        <v>4687</v>
      </c>
      <c r="K683" s="368" t="s">
        <v>13753</v>
      </c>
      <c r="L683" s="368" t="s">
        <v>13754</v>
      </c>
      <c r="M683" s="368">
        <v>72</v>
      </c>
      <c r="N683" s="368">
        <v>47</v>
      </c>
      <c r="O683" s="368">
        <v>25</v>
      </c>
    </row>
    <row r="684" spans="1:15" x14ac:dyDescent="0.35">
      <c r="A684" s="368" t="s">
        <v>277</v>
      </c>
      <c r="B684" s="368" t="s">
        <v>865</v>
      </c>
      <c r="C684" s="368" t="s">
        <v>791</v>
      </c>
      <c r="D684" s="368">
        <v>480</v>
      </c>
      <c r="E684" s="368">
        <v>312</v>
      </c>
      <c r="F684" s="368">
        <v>168</v>
      </c>
      <c r="G684" s="368" t="s">
        <v>13751</v>
      </c>
      <c r="H684" s="368" t="s">
        <v>13752</v>
      </c>
      <c r="I684" s="368" t="s">
        <v>4688</v>
      </c>
      <c r="J684" s="368" t="s">
        <v>4687</v>
      </c>
      <c r="K684" s="368" t="s">
        <v>13755</v>
      </c>
      <c r="L684" s="368" t="s">
        <v>13756</v>
      </c>
      <c r="M684" s="368">
        <v>72</v>
      </c>
      <c r="N684" s="368">
        <v>47</v>
      </c>
      <c r="O684" s="368">
        <v>25</v>
      </c>
    </row>
    <row r="685" spans="1:15" x14ac:dyDescent="0.35">
      <c r="A685" s="368" t="s">
        <v>277</v>
      </c>
      <c r="B685" s="368" t="s">
        <v>865</v>
      </c>
      <c r="C685" s="368" t="s">
        <v>791</v>
      </c>
      <c r="D685" s="368">
        <v>480</v>
      </c>
      <c r="E685" s="368">
        <v>312</v>
      </c>
      <c r="F685" s="368">
        <v>168</v>
      </c>
      <c r="G685" s="368" t="s">
        <v>13757</v>
      </c>
      <c r="H685" s="368" t="s">
        <v>13758</v>
      </c>
      <c r="I685" s="368" t="s">
        <v>4686</v>
      </c>
      <c r="J685" s="368" t="s">
        <v>4685</v>
      </c>
      <c r="K685" s="368" t="s">
        <v>13759</v>
      </c>
      <c r="L685" s="368" t="s">
        <v>13760</v>
      </c>
      <c r="M685" s="368">
        <v>72</v>
      </c>
      <c r="N685" s="368">
        <v>47</v>
      </c>
      <c r="O685" s="368">
        <v>25</v>
      </c>
    </row>
    <row r="686" spans="1:15" x14ac:dyDescent="0.35">
      <c r="A686" s="368" t="s">
        <v>277</v>
      </c>
      <c r="B686" s="368" t="s">
        <v>865</v>
      </c>
      <c r="C686" s="368" t="s">
        <v>791</v>
      </c>
      <c r="D686" s="368">
        <v>480</v>
      </c>
      <c r="E686" s="368">
        <v>312</v>
      </c>
      <c r="F686" s="368">
        <v>168</v>
      </c>
      <c r="G686" s="368" t="s">
        <v>13757</v>
      </c>
      <c r="H686" s="368" t="s">
        <v>13758</v>
      </c>
      <c r="I686" s="368" t="s">
        <v>4686</v>
      </c>
      <c r="J686" s="368" t="s">
        <v>4685</v>
      </c>
      <c r="K686" s="368" t="s">
        <v>13761</v>
      </c>
      <c r="L686" s="368" t="s">
        <v>13762</v>
      </c>
      <c r="M686" s="368">
        <v>72</v>
      </c>
      <c r="N686" s="368">
        <v>47</v>
      </c>
      <c r="O686" s="368">
        <v>25</v>
      </c>
    </row>
    <row r="687" spans="1:15" x14ac:dyDescent="0.35">
      <c r="A687" s="368" t="s">
        <v>278</v>
      </c>
      <c r="B687" s="368" t="s">
        <v>866</v>
      </c>
      <c r="C687" s="368" t="s">
        <v>791</v>
      </c>
      <c r="D687" s="368">
        <v>450</v>
      </c>
      <c r="E687" s="368">
        <v>292</v>
      </c>
      <c r="F687" s="368">
        <v>158</v>
      </c>
      <c r="G687" s="368" t="s">
        <v>13745</v>
      </c>
      <c r="H687" s="368" t="s">
        <v>13746</v>
      </c>
      <c r="I687" s="368" t="s">
        <v>4660</v>
      </c>
      <c r="J687" s="368" t="s">
        <v>4659</v>
      </c>
      <c r="K687" s="368" t="s">
        <v>13747</v>
      </c>
      <c r="L687" s="368" t="s">
        <v>4659</v>
      </c>
      <c r="M687" s="368">
        <v>110</v>
      </c>
      <c r="N687" s="368">
        <v>70</v>
      </c>
      <c r="O687" s="368">
        <v>40</v>
      </c>
    </row>
    <row r="688" spans="1:15" x14ac:dyDescent="0.35">
      <c r="A688" s="368" t="s">
        <v>278</v>
      </c>
      <c r="B688" s="368" t="s">
        <v>866</v>
      </c>
      <c r="C688" s="368" t="s">
        <v>791</v>
      </c>
      <c r="D688" s="368">
        <v>450</v>
      </c>
      <c r="E688" s="368">
        <v>292</v>
      </c>
      <c r="F688" s="368">
        <v>158</v>
      </c>
      <c r="G688" s="368" t="s">
        <v>13763</v>
      </c>
      <c r="H688" s="368" t="s">
        <v>13764</v>
      </c>
      <c r="I688" s="368" t="s">
        <v>4684</v>
      </c>
      <c r="J688" s="368" t="s">
        <v>4683</v>
      </c>
      <c r="K688" s="368" t="s">
        <v>13765</v>
      </c>
      <c r="L688" s="368" t="s">
        <v>13766</v>
      </c>
      <c r="M688" s="368">
        <v>109</v>
      </c>
      <c r="N688" s="368">
        <v>71</v>
      </c>
      <c r="O688" s="368">
        <v>38</v>
      </c>
    </row>
    <row r="689" spans="1:15" x14ac:dyDescent="0.35">
      <c r="A689" s="368" t="s">
        <v>278</v>
      </c>
      <c r="B689" s="368" t="s">
        <v>866</v>
      </c>
      <c r="C689" s="368" t="s">
        <v>791</v>
      </c>
      <c r="D689" s="368">
        <v>450</v>
      </c>
      <c r="E689" s="368">
        <v>292</v>
      </c>
      <c r="F689" s="368">
        <v>158</v>
      </c>
      <c r="G689" s="368" t="s">
        <v>13763</v>
      </c>
      <c r="H689" s="368" t="s">
        <v>13764</v>
      </c>
      <c r="I689" s="368" t="s">
        <v>4684</v>
      </c>
      <c r="J689" s="368" t="s">
        <v>4683</v>
      </c>
      <c r="K689" s="368" t="s">
        <v>13767</v>
      </c>
      <c r="L689" s="368" t="s">
        <v>13768</v>
      </c>
      <c r="M689" s="368">
        <v>61</v>
      </c>
      <c r="N689" s="368">
        <v>40</v>
      </c>
      <c r="O689" s="368">
        <v>21</v>
      </c>
    </row>
    <row r="690" spans="1:15" x14ac:dyDescent="0.35">
      <c r="A690" s="368" t="s">
        <v>278</v>
      </c>
      <c r="B690" s="368" t="s">
        <v>866</v>
      </c>
      <c r="C690" s="368" t="s">
        <v>791</v>
      </c>
      <c r="D690" s="368">
        <v>450</v>
      </c>
      <c r="E690" s="368">
        <v>292</v>
      </c>
      <c r="F690" s="368">
        <v>158</v>
      </c>
      <c r="G690" s="368" t="s">
        <v>13769</v>
      </c>
      <c r="H690" s="368" t="s">
        <v>13770</v>
      </c>
      <c r="I690" s="368" t="s">
        <v>4682</v>
      </c>
      <c r="J690" s="368" t="s">
        <v>4681</v>
      </c>
      <c r="K690" s="368" t="s">
        <v>13771</v>
      </c>
      <c r="L690" s="368" t="s">
        <v>13772</v>
      </c>
      <c r="M690" s="368">
        <v>109</v>
      </c>
      <c r="N690" s="368">
        <v>71</v>
      </c>
      <c r="O690" s="368">
        <v>38</v>
      </c>
    </row>
    <row r="691" spans="1:15" x14ac:dyDescent="0.35">
      <c r="A691" s="368" t="s">
        <v>278</v>
      </c>
      <c r="B691" s="368" t="s">
        <v>866</v>
      </c>
      <c r="C691" s="368" t="s">
        <v>791</v>
      </c>
      <c r="D691" s="368">
        <v>450</v>
      </c>
      <c r="E691" s="368">
        <v>292</v>
      </c>
      <c r="F691" s="368">
        <v>158</v>
      </c>
      <c r="G691" s="368" t="s">
        <v>13769</v>
      </c>
      <c r="H691" s="368" t="s">
        <v>13770</v>
      </c>
      <c r="I691" s="368" t="s">
        <v>4682</v>
      </c>
      <c r="J691" s="368" t="s">
        <v>4681</v>
      </c>
      <c r="K691" s="368" t="s">
        <v>13773</v>
      </c>
      <c r="L691" s="368" t="s">
        <v>13774</v>
      </c>
      <c r="M691" s="368">
        <v>61</v>
      </c>
      <c r="N691" s="368">
        <v>40</v>
      </c>
      <c r="O691" s="368">
        <v>21</v>
      </c>
    </row>
    <row r="692" spans="1:15" x14ac:dyDescent="0.35">
      <c r="A692" s="368" t="s">
        <v>279</v>
      </c>
      <c r="B692" s="368" t="s">
        <v>867</v>
      </c>
      <c r="C692" s="368" t="s">
        <v>786</v>
      </c>
      <c r="D692" s="368">
        <v>800</v>
      </c>
      <c r="E692" s="368">
        <v>520</v>
      </c>
      <c r="F692" s="368">
        <v>280</v>
      </c>
      <c r="G692" s="368" t="s">
        <v>13775</v>
      </c>
      <c r="H692" s="368" t="s">
        <v>13776</v>
      </c>
      <c r="I692" s="368" t="s">
        <v>4680</v>
      </c>
      <c r="J692" s="368" t="s">
        <v>4679</v>
      </c>
      <c r="K692" s="368" t="s">
        <v>13777</v>
      </c>
      <c r="L692" s="368" t="s">
        <v>13778</v>
      </c>
      <c r="M692" s="368">
        <v>100</v>
      </c>
      <c r="N692" s="368">
        <v>66</v>
      </c>
      <c r="O692" s="368">
        <v>34</v>
      </c>
    </row>
    <row r="693" spans="1:15" x14ac:dyDescent="0.35">
      <c r="A693" s="368" t="s">
        <v>279</v>
      </c>
      <c r="B693" s="368" t="s">
        <v>867</v>
      </c>
      <c r="C693" s="368" t="s">
        <v>786</v>
      </c>
      <c r="D693" s="368">
        <v>800</v>
      </c>
      <c r="E693" s="368">
        <v>520</v>
      </c>
      <c r="F693" s="368">
        <v>280</v>
      </c>
      <c r="G693" s="368" t="s">
        <v>13775</v>
      </c>
      <c r="H693" s="368" t="s">
        <v>13776</v>
      </c>
      <c r="I693" s="368" t="s">
        <v>4680</v>
      </c>
      <c r="J693" s="368" t="s">
        <v>4679</v>
      </c>
      <c r="K693" s="368" t="s">
        <v>13779</v>
      </c>
      <c r="L693" s="368" t="s">
        <v>13780</v>
      </c>
      <c r="M693" s="368">
        <v>34</v>
      </c>
      <c r="N693" s="368">
        <v>22</v>
      </c>
      <c r="O693" s="368">
        <v>12</v>
      </c>
    </row>
    <row r="694" spans="1:15" x14ac:dyDescent="0.35">
      <c r="A694" s="368" t="s">
        <v>279</v>
      </c>
      <c r="B694" s="368" t="s">
        <v>867</v>
      </c>
      <c r="C694" s="368" t="s">
        <v>786</v>
      </c>
      <c r="D694" s="368">
        <v>800</v>
      </c>
      <c r="E694" s="368">
        <v>520</v>
      </c>
      <c r="F694" s="368">
        <v>280</v>
      </c>
      <c r="G694" s="368" t="s">
        <v>13775</v>
      </c>
      <c r="H694" s="368" t="s">
        <v>13776</v>
      </c>
      <c r="I694" s="368" t="s">
        <v>4680</v>
      </c>
      <c r="J694" s="368" t="s">
        <v>4679</v>
      </c>
      <c r="K694" s="368" t="s">
        <v>13781</v>
      </c>
      <c r="L694" s="368" t="s">
        <v>13782</v>
      </c>
      <c r="M694" s="368">
        <v>33</v>
      </c>
      <c r="N694" s="368">
        <v>21</v>
      </c>
      <c r="O694" s="368">
        <v>12</v>
      </c>
    </row>
    <row r="695" spans="1:15" x14ac:dyDescent="0.35">
      <c r="A695" s="368" t="s">
        <v>279</v>
      </c>
      <c r="B695" s="368" t="s">
        <v>867</v>
      </c>
      <c r="C695" s="368" t="s">
        <v>786</v>
      </c>
      <c r="D695" s="368">
        <v>800</v>
      </c>
      <c r="E695" s="368">
        <v>520</v>
      </c>
      <c r="F695" s="368">
        <v>280</v>
      </c>
      <c r="G695" s="368" t="s">
        <v>13783</v>
      </c>
      <c r="H695" s="368" t="s">
        <v>13784</v>
      </c>
      <c r="I695" s="368" t="s">
        <v>4678</v>
      </c>
      <c r="J695" s="368" t="s">
        <v>4677</v>
      </c>
      <c r="K695" s="368" t="s">
        <v>13785</v>
      </c>
      <c r="L695" s="368" t="s">
        <v>4677</v>
      </c>
      <c r="M695" s="368">
        <v>100</v>
      </c>
      <c r="N695" s="368">
        <v>65</v>
      </c>
      <c r="O695" s="368">
        <v>35</v>
      </c>
    </row>
    <row r="696" spans="1:15" x14ac:dyDescent="0.35">
      <c r="A696" s="368" t="s">
        <v>279</v>
      </c>
      <c r="B696" s="368" t="s">
        <v>867</v>
      </c>
      <c r="C696" s="368" t="s">
        <v>786</v>
      </c>
      <c r="D696" s="368">
        <v>800</v>
      </c>
      <c r="E696" s="368">
        <v>520</v>
      </c>
      <c r="F696" s="368">
        <v>280</v>
      </c>
      <c r="G696" s="368" t="s">
        <v>13786</v>
      </c>
      <c r="H696" s="368" t="s">
        <v>13787</v>
      </c>
      <c r="I696" s="368" t="s">
        <v>4676</v>
      </c>
      <c r="J696" s="368" t="s">
        <v>4675</v>
      </c>
      <c r="K696" s="368" t="s">
        <v>13788</v>
      </c>
      <c r="L696" s="368" t="s">
        <v>13789</v>
      </c>
      <c r="M696" s="368">
        <v>44</v>
      </c>
      <c r="N696" s="368">
        <v>29</v>
      </c>
      <c r="O696" s="368">
        <v>15</v>
      </c>
    </row>
    <row r="697" spans="1:15" x14ac:dyDescent="0.35">
      <c r="A697" s="368" t="s">
        <v>279</v>
      </c>
      <c r="B697" s="368" t="s">
        <v>867</v>
      </c>
      <c r="C697" s="368" t="s">
        <v>786</v>
      </c>
      <c r="D697" s="368">
        <v>800</v>
      </c>
      <c r="E697" s="368">
        <v>520</v>
      </c>
      <c r="F697" s="368">
        <v>280</v>
      </c>
      <c r="G697" s="368" t="s">
        <v>13786</v>
      </c>
      <c r="H697" s="368" t="s">
        <v>13787</v>
      </c>
      <c r="I697" s="368" t="s">
        <v>4676</v>
      </c>
      <c r="J697" s="368" t="s">
        <v>4675</v>
      </c>
      <c r="K697" s="368" t="s">
        <v>13790</v>
      </c>
      <c r="L697" s="368" t="s">
        <v>13791</v>
      </c>
      <c r="M697" s="368">
        <v>100</v>
      </c>
      <c r="N697" s="368">
        <v>65</v>
      </c>
      <c r="O697" s="368">
        <v>35</v>
      </c>
    </row>
    <row r="698" spans="1:15" x14ac:dyDescent="0.35">
      <c r="A698" s="368" t="s">
        <v>279</v>
      </c>
      <c r="B698" s="368" t="s">
        <v>867</v>
      </c>
      <c r="C698" s="368" t="s">
        <v>786</v>
      </c>
      <c r="D698" s="368">
        <v>800</v>
      </c>
      <c r="E698" s="368">
        <v>520</v>
      </c>
      <c r="F698" s="368">
        <v>280</v>
      </c>
      <c r="G698" s="368" t="s">
        <v>13786</v>
      </c>
      <c r="H698" s="368" t="s">
        <v>13787</v>
      </c>
      <c r="I698" s="368" t="s">
        <v>4676</v>
      </c>
      <c r="J698" s="368" t="s">
        <v>4675</v>
      </c>
      <c r="K698" s="368" t="s">
        <v>13792</v>
      </c>
      <c r="L698" s="368" t="s">
        <v>13793</v>
      </c>
      <c r="M698" s="368">
        <v>45</v>
      </c>
      <c r="N698" s="368">
        <v>29</v>
      </c>
      <c r="O698" s="368">
        <v>16</v>
      </c>
    </row>
    <row r="699" spans="1:15" x14ac:dyDescent="0.35">
      <c r="A699" s="368" t="s">
        <v>279</v>
      </c>
      <c r="B699" s="368" t="s">
        <v>867</v>
      </c>
      <c r="C699" s="368" t="s">
        <v>786</v>
      </c>
      <c r="D699" s="368">
        <v>800</v>
      </c>
      <c r="E699" s="368">
        <v>520</v>
      </c>
      <c r="F699" s="368">
        <v>280</v>
      </c>
      <c r="G699" s="368" t="s">
        <v>13794</v>
      </c>
      <c r="H699" s="368" t="s">
        <v>13795</v>
      </c>
      <c r="I699" s="368" t="s">
        <v>4674</v>
      </c>
      <c r="J699" s="368" t="s">
        <v>4673</v>
      </c>
      <c r="K699" s="368" t="s">
        <v>13796</v>
      </c>
      <c r="L699" s="368" t="s">
        <v>13797</v>
      </c>
      <c r="M699" s="368">
        <v>56</v>
      </c>
      <c r="N699" s="368">
        <v>36</v>
      </c>
      <c r="O699" s="368">
        <v>20</v>
      </c>
    </row>
    <row r="700" spans="1:15" x14ac:dyDescent="0.35">
      <c r="A700" s="368" t="s">
        <v>279</v>
      </c>
      <c r="B700" s="368" t="s">
        <v>867</v>
      </c>
      <c r="C700" s="368" t="s">
        <v>786</v>
      </c>
      <c r="D700" s="368">
        <v>800</v>
      </c>
      <c r="E700" s="368">
        <v>520</v>
      </c>
      <c r="F700" s="368">
        <v>280</v>
      </c>
      <c r="G700" s="368" t="s">
        <v>13794</v>
      </c>
      <c r="H700" s="368" t="s">
        <v>13795</v>
      </c>
      <c r="I700" s="368" t="s">
        <v>4674</v>
      </c>
      <c r="J700" s="368" t="s">
        <v>4673</v>
      </c>
      <c r="K700" s="368" t="s">
        <v>13798</v>
      </c>
      <c r="L700" s="368" t="s">
        <v>13799</v>
      </c>
      <c r="M700" s="368">
        <v>66</v>
      </c>
      <c r="N700" s="368">
        <v>43</v>
      </c>
      <c r="O700" s="368">
        <v>23</v>
      </c>
    </row>
    <row r="701" spans="1:15" x14ac:dyDescent="0.35">
      <c r="A701" s="368" t="s">
        <v>279</v>
      </c>
      <c r="B701" s="368" t="s">
        <v>867</v>
      </c>
      <c r="C701" s="368" t="s">
        <v>786</v>
      </c>
      <c r="D701" s="368">
        <v>800</v>
      </c>
      <c r="E701" s="368">
        <v>520</v>
      </c>
      <c r="F701" s="368">
        <v>280</v>
      </c>
      <c r="G701" s="368" t="s">
        <v>13794</v>
      </c>
      <c r="H701" s="368" t="s">
        <v>13795</v>
      </c>
      <c r="I701" s="368" t="s">
        <v>4674</v>
      </c>
      <c r="J701" s="368" t="s">
        <v>4673</v>
      </c>
      <c r="K701" s="368" t="s">
        <v>13800</v>
      </c>
      <c r="L701" s="368" t="s">
        <v>13801</v>
      </c>
      <c r="M701" s="368">
        <v>45</v>
      </c>
      <c r="N701" s="368">
        <v>29</v>
      </c>
      <c r="O701" s="368">
        <v>16</v>
      </c>
    </row>
    <row r="702" spans="1:15" x14ac:dyDescent="0.35">
      <c r="A702" s="368" t="s">
        <v>279</v>
      </c>
      <c r="B702" s="368" t="s">
        <v>867</v>
      </c>
      <c r="C702" s="368" t="s">
        <v>786</v>
      </c>
      <c r="D702" s="368">
        <v>800</v>
      </c>
      <c r="E702" s="368">
        <v>520</v>
      </c>
      <c r="F702" s="368">
        <v>280</v>
      </c>
      <c r="G702" s="368" t="s">
        <v>13802</v>
      </c>
      <c r="H702" s="368" t="s">
        <v>13803</v>
      </c>
      <c r="I702" s="368" t="s">
        <v>4672</v>
      </c>
      <c r="J702" s="368" t="s">
        <v>4671</v>
      </c>
      <c r="K702" s="368" t="s">
        <v>13804</v>
      </c>
      <c r="L702" s="368" t="s">
        <v>13805</v>
      </c>
      <c r="M702" s="368">
        <v>55</v>
      </c>
      <c r="N702" s="368">
        <v>36</v>
      </c>
      <c r="O702" s="368">
        <v>19</v>
      </c>
    </row>
    <row r="703" spans="1:15" x14ac:dyDescent="0.35">
      <c r="A703" s="368" t="s">
        <v>279</v>
      </c>
      <c r="B703" s="368" t="s">
        <v>867</v>
      </c>
      <c r="C703" s="368" t="s">
        <v>786</v>
      </c>
      <c r="D703" s="368">
        <v>800</v>
      </c>
      <c r="E703" s="368">
        <v>520</v>
      </c>
      <c r="F703" s="368">
        <v>280</v>
      </c>
      <c r="G703" s="368" t="s">
        <v>13802</v>
      </c>
      <c r="H703" s="368" t="s">
        <v>13803</v>
      </c>
      <c r="I703" s="368" t="s">
        <v>4672</v>
      </c>
      <c r="J703" s="368" t="s">
        <v>4671</v>
      </c>
      <c r="K703" s="368" t="s">
        <v>13806</v>
      </c>
      <c r="L703" s="368" t="s">
        <v>13807</v>
      </c>
      <c r="M703" s="368">
        <v>56</v>
      </c>
      <c r="N703" s="368">
        <v>36</v>
      </c>
      <c r="O703" s="368">
        <v>20</v>
      </c>
    </row>
    <row r="704" spans="1:15" x14ac:dyDescent="0.35">
      <c r="A704" s="368" t="s">
        <v>279</v>
      </c>
      <c r="B704" s="368" t="s">
        <v>867</v>
      </c>
      <c r="C704" s="368" t="s">
        <v>786</v>
      </c>
      <c r="D704" s="368">
        <v>800</v>
      </c>
      <c r="E704" s="368">
        <v>520</v>
      </c>
      <c r="F704" s="368">
        <v>280</v>
      </c>
      <c r="G704" s="368" t="s">
        <v>13808</v>
      </c>
      <c r="H704" s="368" t="s">
        <v>13809</v>
      </c>
      <c r="I704" s="368" t="s">
        <v>4616</v>
      </c>
      <c r="J704" s="368" t="s">
        <v>4615</v>
      </c>
      <c r="K704" s="368" t="s">
        <v>13810</v>
      </c>
      <c r="L704" s="368" t="s">
        <v>4615</v>
      </c>
      <c r="M704" s="368">
        <v>66</v>
      </c>
      <c r="N704" s="368">
        <v>43</v>
      </c>
      <c r="O704" s="368">
        <v>23</v>
      </c>
    </row>
    <row r="705" spans="1:15" x14ac:dyDescent="0.35">
      <c r="A705" s="368" t="s">
        <v>280</v>
      </c>
      <c r="B705" s="368" t="s">
        <v>868</v>
      </c>
      <c r="C705" s="368" t="s">
        <v>786</v>
      </c>
      <c r="D705" s="368">
        <v>750</v>
      </c>
      <c r="E705" s="368">
        <v>487</v>
      </c>
      <c r="F705" s="368">
        <v>263</v>
      </c>
      <c r="G705" s="368" t="s">
        <v>13811</v>
      </c>
      <c r="H705" s="368" t="s">
        <v>13812</v>
      </c>
      <c r="I705" s="368" t="s">
        <v>4670</v>
      </c>
      <c r="J705" s="368" t="s">
        <v>4669</v>
      </c>
      <c r="K705" s="368" t="s">
        <v>13813</v>
      </c>
      <c r="L705" s="368" t="s">
        <v>13814</v>
      </c>
      <c r="M705" s="368">
        <v>60</v>
      </c>
      <c r="N705" s="368">
        <v>39</v>
      </c>
      <c r="O705" s="368">
        <v>21</v>
      </c>
    </row>
    <row r="706" spans="1:15" x14ac:dyDescent="0.35">
      <c r="A706" s="368" t="s">
        <v>280</v>
      </c>
      <c r="B706" s="368" t="s">
        <v>868</v>
      </c>
      <c r="C706" s="368" t="s">
        <v>786</v>
      </c>
      <c r="D706" s="368">
        <v>750</v>
      </c>
      <c r="E706" s="368">
        <v>487</v>
      </c>
      <c r="F706" s="368">
        <v>263</v>
      </c>
      <c r="G706" s="368" t="s">
        <v>13811</v>
      </c>
      <c r="H706" s="368" t="s">
        <v>13812</v>
      </c>
      <c r="I706" s="368" t="s">
        <v>4670</v>
      </c>
      <c r="J706" s="368" t="s">
        <v>4669</v>
      </c>
      <c r="K706" s="368" t="s">
        <v>13815</v>
      </c>
      <c r="L706" s="368" t="s">
        <v>13816</v>
      </c>
      <c r="M706" s="368">
        <v>83</v>
      </c>
      <c r="N706" s="368">
        <v>54</v>
      </c>
      <c r="O706" s="368">
        <v>29</v>
      </c>
    </row>
    <row r="707" spans="1:15" x14ac:dyDescent="0.35">
      <c r="A707" s="368" t="s">
        <v>280</v>
      </c>
      <c r="B707" s="368" t="s">
        <v>868</v>
      </c>
      <c r="C707" s="368" t="s">
        <v>786</v>
      </c>
      <c r="D707" s="368">
        <v>750</v>
      </c>
      <c r="E707" s="368">
        <v>487</v>
      </c>
      <c r="F707" s="368">
        <v>263</v>
      </c>
      <c r="G707" s="368" t="s">
        <v>13817</v>
      </c>
      <c r="H707" s="368" t="s">
        <v>13818</v>
      </c>
      <c r="I707" s="368" t="s">
        <v>4668</v>
      </c>
      <c r="J707" s="368" t="s">
        <v>4667</v>
      </c>
      <c r="K707" s="368" t="s">
        <v>13819</v>
      </c>
      <c r="L707" s="368" t="s">
        <v>4667</v>
      </c>
      <c r="M707" s="368">
        <v>95</v>
      </c>
      <c r="N707" s="368">
        <v>62</v>
      </c>
      <c r="O707" s="368">
        <v>33</v>
      </c>
    </row>
    <row r="708" spans="1:15" x14ac:dyDescent="0.35">
      <c r="A708" s="368" t="s">
        <v>280</v>
      </c>
      <c r="B708" s="368" t="s">
        <v>868</v>
      </c>
      <c r="C708" s="368" t="s">
        <v>786</v>
      </c>
      <c r="D708" s="368">
        <v>750</v>
      </c>
      <c r="E708" s="368">
        <v>487</v>
      </c>
      <c r="F708" s="368">
        <v>263</v>
      </c>
      <c r="G708" s="368" t="s">
        <v>13820</v>
      </c>
      <c r="H708" s="368" t="s">
        <v>13821</v>
      </c>
      <c r="I708" s="368" t="s">
        <v>4666</v>
      </c>
      <c r="J708" s="368" t="s">
        <v>4665</v>
      </c>
      <c r="K708" s="368" t="s">
        <v>13822</v>
      </c>
      <c r="L708" s="368" t="s">
        <v>13823</v>
      </c>
      <c r="M708" s="368">
        <v>48</v>
      </c>
      <c r="N708" s="368">
        <v>31</v>
      </c>
      <c r="O708" s="368">
        <v>17</v>
      </c>
    </row>
    <row r="709" spans="1:15" x14ac:dyDescent="0.35">
      <c r="A709" s="368" t="s">
        <v>280</v>
      </c>
      <c r="B709" s="368" t="s">
        <v>868</v>
      </c>
      <c r="C709" s="368" t="s">
        <v>786</v>
      </c>
      <c r="D709" s="368">
        <v>750</v>
      </c>
      <c r="E709" s="368">
        <v>487</v>
      </c>
      <c r="F709" s="368">
        <v>263</v>
      </c>
      <c r="G709" s="368" t="s">
        <v>13820</v>
      </c>
      <c r="H709" s="368" t="s">
        <v>13821</v>
      </c>
      <c r="I709" s="368" t="s">
        <v>4666</v>
      </c>
      <c r="J709" s="368" t="s">
        <v>4665</v>
      </c>
      <c r="K709" s="368" t="s">
        <v>13824</v>
      </c>
      <c r="L709" s="368" t="s">
        <v>13825</v>
      </c>
      <c r="M709" s="368">
        <v>83</v>
      </c>
      <c r="N709" s="368">
        <v>54</v>
      </c>
      <c r="O709" s="368">
        <v>29</v>
      </c>
    </row>
    <row r="710" spans="1:15" x14ac:dyDescent="0.35">
      <c r="A710" s="368" t="s">
        <v>280</v>
      </c>
      <c r="B710" s="368" t="s">
        <v>868</v>
      </c>
      <c r="C710" s="368" t="s">
        <v>786</v>
      </c>
      <c r="D710" s="368">
        <v>750</v>
      </c>
      <c r="E710" s="368">
        <v>487</v>
      </c>
      <c r="F710" s="368">
        <v>263</v>
      </c>
      <c r="G710" s="368" t="s">
        <v>13826</v>
      </c>
      <c r="H710" s="368" t="s">
        <v>13827</v>
      </c>
      <c r="I710" s="368" t="s">
        <v>4664</v>
      </c>
      <c r="J710" s="368" t="s">
        <v>4663</v>
      </c>
      <c r="K710" s="368" t="s">
        <v>13828</v>
      </c>
      <c r="L710" s="368" t="s">
        <v>13829</v>
      </c>
      <c r="M710" s="368">
        <v>107</v>
      </c>
      <c r="N710" s="368">
        <v>69</v>
      </c>
      <c r="O710" s="368">
        <v>38</v>
      </c>
    </row>
    <row r="711" spans="1:15" x14ac:dyDescent="0.35">
      <c r="A711" s="368" t="s">
        <v>280</v>
      </c>
      <c r="B711" s="368" t="s">
        <v>868</v>
      </c>
      <c r="C711" s="368" t="s">
        <v>786</v>
      </c>
      <c r="D711" s="368">
        <v>750</v>
      </c>
      <c r="E711" s="368">
        <v>487</v>
      </c>
      <c r="F711" s="368">
        <v>263</v>
      </c>
      <c r="G711" s="368" t="s">
        <v>13826</v>
      </c>
      <c r="H711" s="368" t="s">
        <v>13827</v>
      </c>
      <c r="I711" s="368" t="s">
        <v>4664</v>
      </c>
      <c r="J711" s="368" t="s">
        <v>4663</v>
      </c>
      <c r="K711" s="368" t="s">
        <v>13830</v>
      </c>
      <c r="L711" s="368" t="s">
        <v>13831</v>
      </c>
      <c r="M711" s="368">
        <v>83</v>
      </c>
      <c r="N711" s="368">
        <v>54</v>
      </c>
      <c r="O711" s="368">
        <v>29</v>
      </c>
    </row>
    <row r="712" spans="1:15" x14ac:dyDescent="0.35">
      <c r="A712" s="368" t="s">
        <v>280</v>
      </c>
      <c r="B712" s="368" t="s">
        <v>868</v>
      </c>
      <c r="C712" s="368" t="s">
        <v>786</v>
      </c>
      <c r="D712" s="368">
        <v>750</v>
      </c>
      <c r="E712" s="368">
        <v>487</v>
      </c>
      <c r="F712" s="368">
        <v>263</v>
      </c>
      <c r="G712" s="368" t="s">
        <v>13826</v>
      </c>
      <c r="H712" s="368" t="s">
        <v>13827</v>
      </c>
      <c r="I712" s="368" t="s">
        <v>4664</v>
      </c>
      <c r="J712" s="368" t="s">
        <v>4663</v>
      </c>
      <c r="K712" s="368" t="s">
        <v>13832</v>
      </c>
      <c r="L712" s="368" t="s">
        <v>13833</v>
      </c>
      <c r="M712" s="368">
        <v>60</v>
      </c>
      <c r="N712" s="368">
        <v>39</v>
      </c>
      <c r="O712" s="368">
        <v>21</v>
      </c>
    </row>
    <row r="713" spans="1:15" x14ac:dyDescent="0.35">
      <c r="A713" s="368" t="s">
        <v>280</v>
      </c>
      <c r="B713" s="368" t="s">
        <v>868</v>
      </c>
      <c r="C713" s="368" t="s">
        <v>786</v>
      </c>
      <c r="D713" s="368">
        <v>750</v>
      </c>
      <c r="E713" s="368">
        <v>487</v>
      </c>
      <c r="F713" s="368">
        <v>263</v>
      </c>
      <c r="G713" s="368" t="s">
        <v>13834</v>
      </c>
      <c r="H713" s="368" t="s">
        <v>13835</v>
      </c>
      <c r="I713" s="368" t="s">
        <v>4662</v>
      </c>
      <c r="J713" s="368" t="s">
        <v>4661</v>
      </c>
      <c r="K713" s="368" t="s">
        <v>13836</v>
      </c>
      <c r="L713" s="368" t="s">
        <v>13837</v>
      </c>
      <c r="M713" s="368">
        <v>71</v>
      </c>
      <c r="N713" s="368">
        <v>46</v>
      </c>
      <c r="O713" s="368">
        <v>25</v>
      </c>
    </row>
    <row r="714" spans="1:15" x14ac:dyDescent="0.35">
      <c r="A714" s="368" t="s">
        <v>280</v>
      </c>
      <c r="B714" s="368" t="s">
        <v>868</v>
      </c>
      <c r="C714" s="368" t="s">
        <v>786</v>
      </c>
      <c r="D714" s="368">
        <v>750</v>
      </c>
      <c r="E714" s="368">
        <v>487</v>
      </c>
      <c r="F714" s="368">
        <v>263</v>
      </c>
      <c r="G714" s="368" t="s">
        <v>13834</v>
      </c>
      <c r="H714" s="368" t="s">
        <v>13835</v>
      </c>
      <c r="I714" s="368" t="s">
        <v>4662</v>
      </c>
      <c r="J714" s="368" t="s">
        <v>4661</v>
      </c>
      <c r="K714" s="368" t="s">
        <v>13838</v>
      </c>
      <c r="L714" s="368" t="s">
        <v>13839</v>
      </c>
      <c r="M714" s="368">
        <v>60</v>
      </c>
      <c r="N714" s="368">
        <v>39</v>
      </c>
      <c r="O714" s="368">
        <v>21</v>
      </c>
    </row>
    <row r="715" spans="1:15" x14ac:dyDescent="0.35">
      <c r="A715" s="368" t="s">
        <v>281</v>
      </c>
      <c r="B715" s="368" t="s">
        <v>869</v>
      </c>
      <c r="C715" s="368" t="s">
        <v>791</v>
      </c>
      <c r="D715" s="368">
        <v>570</v>
      </c>
      <c r="E715" s="368">
        <v>370</v>
      </c>
      <c r="F715" s="368">
        <v>200</v>
      </c>
      <c r="G715" s="368" t="s">
        <v>13745</v>
      </c>
      <c r="H715" s="368" t="s">
        <v>13746</v>
      </c>
      <c r="I715" s="368" t="s">
        <v>4660</v>
      </c>
      <c r="J715" s="368" t="s">
        <v>4659</v>
      </c>
      <c r="K715" s="368" t="s">
        <v>13747</v>
      </c>
      <c r="L715" s="368" t="s">
        <v>4659</v>
      </c>
      <c r="M715" s="368">
        <v>105</v>
      </c>
      <c r="N715" s="368">
        <v>68</v>
      </c>
      <c r="O715" s="368">
        <v>37</v>
      </c>
    </row>
    <row r="716" spans="1:15" x14ac:dyDescent="0.35">
      <c r="A716" s="368" t="s">
        <v>281</v>
      </c>
      <c r="B716" s="368" t="s">
        <v>869</v>
      </c>
      <c r="C716" s="368" t="s">
        <v>791</v>
      </c>
      <c r="D716" s="368">
        <v>570</v>
      </c>
      <c r="E716" s="368">
        <v>370</v>
      </c>
      <c r="F716" s="368">
        <v>200</v>
      </c>
      <c r="G716" s="368" t="s">
        <v>13840</v>
      </c>
      <c r="H716" s="368" t="s">
        <v>13841</v>
      </c>
      <c r="I716" s="368" t="s">
        <v>4658</v>
      </c>
      <c r="J716" s="368" t="s">
        <v>4657</v>
      </c>
      <c r="K716" s="368" t="s">
        <v>13842</v>
      </c>
      <c r="L716" s="368" t="s">
        <v>13843</v>
      </c>
      <c r="M716" s="368">
        <v>81</v>
      </c>
      <c r="N716" s="368">
        <v>53</v>
      </c>
      <c r="O716" s="368">
        <v>28</v>
      </c>
    </row>
    <row r="717" spans="1:15" x14ac:dyDescent="0.35">
      <c r="A717" s="368" t="s">
        <v>281</v>
      </c>
      <c r="B717" s="368" t="s">
        <v>869</v>
      </c>
      <c r="C717" s="368" t="s">
        <v>791</v>
      </c>
      <c r="D717" s="368">
        <v>570</v>
      </c>
      <c r="E717" s="368">
        <v>370</v>
      </c>
      <c r="F717" s="368">
        <v>200</v>
      </c>
      <c r="G717" s="368" t="s">
        <v>13840</v>
      </c>
      <c r="H717" s="368" t="s">
        <v>13841</v>
      </c>
      <c r="I717" s="368" t="s">
        <v>4658</v>
      </c>
      <c r="J717" s="368" t="s">
        <v>4657</v>
      </c>
      <c r="K717" s="368" t="s">
        <v>13844</v>
      </c>
      <c r="L717" s="368" t="s">
        <v>13845</v>
      </c>
      <c r="M717" s="368">
        <v>70</v>
      </c>
      <c r="N717" s="368">
        <v>45</v>
      </c>
      <c r="O717" s="368">
        <v>25</v>
      </c>
    </row>
    <row r="718" spans="1:15" x14ac:dyDescent="0.35">
      <c r="A718" s="368" t="s">
        <v>281</v>
      </c>
      <c r="B718" s="368" t="s">
        <v>869</v>
      </c>
      <c r="C718" s="368" t="s">
        <v>791</v>
      </c>
      <c r="D718" s="368">
        <v>570</v>
      </c>
      <c r="E718" s="368">
        <v>370</v>
      </c>
      <c r="F718" s="368">
        <v>200</v>
      </c>
      <c r="G718" s="368" t="s">
        <v>13846</v>
      </c>
      <c r="H718" s="368" t="s">
        <v>13847</v>
      </c>
      <c r="I718" s="368" t="s">
        <v>4656</v>
      </c>
      <c r="J718" s="368" t="s">
        <v>4655</v>
      </c>
      <c r="K718" s="368" t="s">
        <v>13848</v>
      </c>
      <c r="L718" s="368" t="s">
        <v>13849</v>
      </c>
      <c r="M718" s="368">
        <v>70</v>
      </c>
      <c r="N718" s="368">
        <v>45</v>
      </c>
      <c r="O718" s="368">
        <v>25</v>
      </c>
    </row>
    <row r="719" spans="1:15" x14ac:dyDescent="0.35">
      <c r="A719" s="368" t="s">
        <v>281</v>
      </c>
      <c r="B719" s="368" t="s">
        <v>869</v>
      </c>
      <c r="C719" s="368" t="s">
        <v>791</v>
      </c>
      <c r="D719" s="368">
        <v>570</v>
      </c>
      <c r="E719" s="368">
        <v>370</v>
      </c>
      <c r="F719" s="368">
        <v>200</v>
      </c>
      <c r="G719" s="368" t="s">
        <v>13846</v>
      </c>
      <c r="H719" s="368" t="s">
        <v>13847</v>
      </c>
      <c r="I719" s="368" t="s">
        <v>4656</v>
      </c>
      <c r="J719" s="368" t="s">
        <v>4655</v>
      </c>
      <c r="K719" s="368" t="s">
        <v>13850</v>
      </c>
      <c r="L719" s="368" t="s">
        <v>13851</v>
      </c>
      <c r="M719" s="368">
        <v>93</v>
      </c>
      <c r="N719" s="368">
        <v>60</v>
      </c>
      <c r="O719" s="368">
        <v>33</v>
      </c>
    </row>
    <row r="720" spans="1:15" x14ac:dyDescent="0.35">
      <c r="A720" s="368" t="s">
        <v>281</v>
      </c>
      <c r="B720" s="368" t="s">
        <v>869</v>
      </c>
      <c r="C720" s="368" t="s">
        <v>791</v>
      </c>
      <c r="D720" s="368">
        <v>570</v>
      </c>
      <c r="E720" s="368">
        <v>370</v>
      </c>
      <c r="F720" s="368">
        <v>200</v>
      </c>
      <c r="G720" s="368" t="s">
        <v>13852</v>
      </c>
      <c r="H720" s="368" t="s">
        <v>13853</v>
      </c>
      <c r="I720" s="368" t="s">
        <v>4654</v>
      </c>
      <c r="J720" s="368" t="s">
        <v>4653</v>
      </c>
      <c r="K720" s="368" t="s">
        <v>13854</v>
      </c>
      <c r="L720" s="368" t="s">
        <v>13855</v>
      </c>
      <c r="M720" s="368">
        <v>93</v>
      </c>
      <c r="N720" s="368">
        <v>60</v>
      </c>
      <c r="O720" s="368">
        <v>33</v>
      </c>
    </row>
    <row r="721" spans="1:15" x14ac:dyDescent="0.35">
      <c r="A721" s="368" t="s">
        <v>281</v>
      </c>
      <c r="B721" s="368" t="s">
        <v>869</v>
      </c>
      <c r="C721" s="368" t="s">
        <v>791</v>
      </c>
      <c r="D721" s="368">
        <v>570</v>
      </c>
      <c r="E721" s="368">
        <v>370</v>
      </c>
      <c r="F721" s="368">
        <v>200</v>
      </c>
      <c r="G721" s="368" t="s">
        <v>13852</v>
      </c>
      <c r="H721" s="368" t="s">
        <v>13853</v>
      </c>
      <c r="I721" s="368" t="s">
        <v>4654</v>
      </c>
      <c r="J721" s="368" t="s">
        <v>4653</v>
      </c>
      <c r="K721" s="368" t="s">
        <v>13856</v>
      </c>
      <c r="L721" s="368" t="s">
        <v>13857</v>
      </c>
      <c r="M721" s="368">
        <v>58</v>
      </c>
      <c r="N721" s="368">
        <v>39</v>
      </c>
      <c r="O721" s="368">
        <v>19</v>
      </c>
    </row>
    <row r="722" spans="1:15" x14ac:dyDescent="0.35">
      <c r="A722" s="368" t="s">
        <v>282</v>
      </c>
      <c r="B722" s="368" t="s">
        <v>870</v>
      </c>
      <c r="C722" s="368" t="s">
        <v>791</v>
      </c>
      <c r="D722" s="368">
        <v>450</v>
      </c>
      <c r="E722" s="368">
        <v>292</v>
      </c>
      <c r="F722" s="368">
        <v>158</v>
      </c>
      <c r="G722" s="368" t="s">
        <v>13858</v>
      </c>
      <c r="H722" s="368" t="s">
        <v>13859</v>
      </c>
      <c r="I722" s="368" t="s">
        <v>4498</v>
      </c>
      <c r="J722" s="368" t="s">
        <v>4497</v>
      </c>
      <c r="K722" s="368" t="s">
        <v>13860</v>
      </c>
      <c r="L722" s="368" t="s">
        <v>13861</v>
      </c>
      <c r="M722" s="368">
        <v>60</v>
      </c>
      <c r="N722" s="368">
        <v>37</v>
      </c>
      <c r="O722" s="368">
        <v>23</v>
      </c>
    </row>
    <row r="723" spans="1:15" x14ac:dyDescent="0.35">
      <c r="A723" s="368" t="s">
        <v>282</v>
      </c>
      <c r="B723" s="368" t="s">
        <v>870</v>
      </c>
      <c r="C723" s="368" t="s">
        <v>791</v>
      </c>
      <c r="D723" s="368">
        <v>450</v>
      </c>
      <c r="E723" s="368">
        <v>292</v>
      </c>
      <c r="F723" s="368">
        <v>158</v>
      </c>
      <c r="G723" s="368" t="s">
        <v>13858</v>
      </c>
      <c r="H723" s="368" t="s">
        <v>13859</v>
      </c>
      <c r="I723" s="368" t="s">
        <v>4498</v>
      </c>
      <c r="J723" s="368" t="s">
        <v>4497</v>
      </c>
      <c r="K723" s="368" t="s">
        <v>13862</v>
      </c>
      <c r="L723" s="368" t="s">
        <v>13863</v>
      </c>
      <c r="M723" s="368">
        <v>46</v>
      </c>
      <c r="N723" s="368">
        <v>29</v>
      </c>
      <c r="O723" s="368">
        <v>17</v>
      </c>
    </row>
    <row r="724" spans="1:15" x14ac:dyDescent="0.35">
      <c r="A724" s="368" t="s">
        <v>282</v>
      </c>
      <c r="B724" s="368" t="s">
        <v>870</v>
      </c>
      <c r="C724" s="368" t="s">
        <v>791</v>
      </c>
      <c r="D724" s="368">
        <v>450</v>
      </c>
      <c r="E724" s="368">
        <v>292</v>
      </c>
      <c r="F724" s="368">
        <v>158</v>
      </c>
      <c r="G724" s="368" t="s">
        <v>13858</v>
      </c>
      <c r="H724" s="368" t="s">
        <v>13859</v>
      </c>
      <c r="I724" s="368" t="s">
        <v>4498</v>
      </c>
      <c r="J724" s="368" t="s">
        <v>4497</v>
      </c>
      <c r="K724" s="368" t="s">
        <v>13864</v>
      </c>
      <c r="L724" s="368" t="s">
        <v>13865</v>
      </c>
      <c r="M724" s="368">
        <v>30</v>
      </c>
      <c r="N724" s="368">
        <v>30</v>
      </c>
      <c r="O724" s="368">
        <v>0</v>
      </c>
    </row>
    <row r="725" spans="1:15" x14ac:dyDescent="0.35">
      <c r="A725" s="368" t="s">
        <v>282</v>
      </c>
      <c r="B725" s="368" t="s">
        <v>870</v>
      </c>
      <c r="C725" s="368" t="s">
        <v>791</v>
      </c>
      <c r="D725" s="368">
        <v>450</v>
      </c>
      <c r="E725" s="368">
        <v>292</v>
      </c>
      <c r="F725" s="368">
        <v>158</v>
      </c>
      <c r="G725" s="368" t="s">
        <v>13866</v>
      </c>
      <c r="H725" s="368" t="s">
        <v>13867</v>
      </c>
      <c r="I725" s="368" t="s">
        <v>4638</v>
      </c>
      <c r="J725" s="368" t="s">
        <v>4637</v>
      </c>
      <c r="K725" s="368" t="s">
        <v>13868</v>
      </c>
      <c r="L725" s="368" t="s">
        <v>4637</v>
      </c>
      <c r="M725" s="368">
        <v>109</v>
      </c>
      <c r="N725" s="368">
        <v>68</v>
      </c>
      <c r="O725" s="368">
        <v>41</v>
      </c>
    </row>
    <row r="726" spans="1:15" x14ac:dyDescent="0.35">
      <c r="A726" s="368" t="s">
        <v>282</v>
      </c>
      <c r="B726" s="368" t="s">
        <v>870</v>
      </c>
      <c r="C726" s="368" t="s">
        <v>791</v>
      </c>
      <c r="D726" s="368">
        <v>450</v>
      </c>
      <c r="E726" s="368">
        <v>292</v>
      </c>
      <c r="F726" s="368">
        <v>158</v>
      </c>
      <c r="G726" s="368" t="s">
        <v>13869</v>
      </c>
      <c r="H726" s="368" t="s">
        <v>13870</v>
      </c>
      <c r="I726" s="368" t="s">
        <v>4652</v>
      </c>
      <c r="J726" s="368" t="s">
        <v>4651</v>
      </c>
      <c r="K726" s="368" t="s">
        <v>13871</v>
      </c>
      <c r="L726" s="368" t="s">
        <v>4651</v>
      </c>
      <c r="M726" s="368">
        <v>96</v>
      </c>
      <c r="N726" s="368">
        <v>60</v>
      </c>
      <c r="O726" s="368">
        <v>36</v>
      </c>
    </row>
    <row r="727" spans="1:15" x14ac:dyDescent="0.35">
      <c r="A727" s="368" t="s">
        <v>282</v>
      </c>
      <c r="B727" s="368" t="s">
        <v>870</v>
      </c>
      <c r="C727" s="368" t="s">
        <v>791</v>
      </c>
      <c r="D727" s="368">
        <v>450</v>
      </c>
      <c r="E727" s="368">
        <v>292</v>
      </c>
      <c r="F727" s="368">
        <v>158</v>
      </c>
      <c r="G727" s="368" t="s">
        <v>13872</v>
      </c>
      <c r="H727" s="368" t="s">
        <v>13873</v>
      </c>
      <c r="I727" s="368" t="s">
        <v>4650</v>
      </c>
      <c r="J727" s="368" t="s">
        <v>4649</v>
      </c>
      <c r="K727" s="368" t="s">
        <v>13874</v>
      </c>
      <c r="L727" s="368" t="s">
        <v>4649</v>
      </c>
      <c r="M727" s="368">
        <v>109</v>
      </c>
      <c r="N727" s="368">
        <v>68</v>
      </c>
      <c r="O727" s="368">
        <v>41</v>
      </c>
    </row>
    <row r="728" spans="1:15" x14ac:dyDescent="0.35">
      <c r="A728" s="368" t="s">
        <v>283</v>
      </c>
      <c r="B728" s="368" t="s">
        <v>871</v>
      </c>
      <c r="C728" s="368" t="s">
        <v>791</v>
      </c>
      <c r="D728" s="368">
        <v>420</v>
      </c>
      <c r="E728" s="368">
        <v>273</v>
      </c>
      <c r="F728" s="368">
        <v>147</v>
      </c>
      <c r="G728" s="368" t="s">
        <v>13858</v>
      </c>
      <c r="H728" s="368" t="s">
        <v>13859</v>
      </c>
      <c r="I728" s="368" t="s">
        <v>4498</v>
      </c>
      <c r="J728" s="368" t="s">
        <v>4497</v>
      </c>
      <c r="K728" s="368" t="s">
        <v>13860</v>
      </c>
      <c r="L728" s="368" t="s">
        <v>13861</v>
      </c>
      <c r="M728" s="368">
        <v>47</v>
      </c>
      <c r="N728" s="368">
        <v>29</v>
      </c>
      <c r="O728" s="368">
        <v>18</v>
      </c>
    </row>
    <row r="729" spans="1:15" x14ac:dyDescent="0.35">
      <c r="A729" s="368" t="s">
        <v>283</v>
      </c>
      <c r="B729" s="368" t="s">
        <v>871</v>
      </c>
      <c r="C729" s="368" t="s">
        <v>791</v>
      </c>
      <c r="D729" s="368">
        <v>420</v>
      </c>
      <c r="E729" s="368">
        <v>273</v>
      </c>
      <c r="F729" s="368">
        <v>147</v>
      </c>
      <c r="G729" s="368" t="s">
        <v>13858</v>
      </c>
      <c r="H729" s="368" t="s">
        <v>13859</v>
      </c>
      <c r="I729" s="368" t="s">
        <v>4498</v>
      </c>
      <c r="J729" s="368" t="s">
        <v>4497</v>
      </c>
      <c r="K729" s="368" t="s">
        <v>13862</v>
      </c>
      <c r="L729" s="368" t="s">
        <v>13863</v>
      </c>
      <c r="M729" s="368">
        <v>34</v>
      </c>
      <c r="N729" s="368">
        <v>21</v>
      </c>
      <c r="O729" s="368">
        <v>13</v>
      </c>
    </row>
    <row r="730" spans="1:15" x14ac:dyDescent="0.35">
      <c r="A730" s="368" t="s">
        <v>283</v>
      </c>
      <c r="B730" s="368" t="s">
        <v>871</v>
      </c>
      <c r="C730" s="368" t="s">
        <v>791</v>
      </c>
      <c r="D730" s="368">
        <v>420</v>
      </c>
      <c r="E730" s="368">
        <v>273</v>
      </c>
      <c r="F730" s="368">
        <v>147</v>
      </c>
      <c r="G730" s="368" t="s">
        <v>13858</v>
      </c>
      <c r="H730" s="368" t="s">
        <v>13859</v>
      </c>
      <c r="I730" s="368" t="s">
        <v>4498</v>
      </c>
      <c r="J730" s="368" t="s">
        <v>4497</v>
      </c>
      <c r="K730" s="368" t="s">
        <v>13864</v>
      </c>
      <c r="L730" s="368" t="s">
        <v>13865</v>
      </c>
      <c r="M730" s="368">
        <v>30</v>
      </c>
      <c r="N730" s="368">
        <v>30</v>
      </c>
      <c r="O730" s="368">
        <v>0</v>
      </c>
    </row>
    <row r="731" spans="1:15" x14ac:dyDescent="0.35">
      <c r="A731" s="368" t="s">
        <v>283</v>
      </c>
      <c r="B731" s="368" t="s">
        <v>871</v>
      </c>
      <c r="C731" s="368" t="s">
        <v>791</v>
      </c>
      <c r="D731" s="368">
        <v>420</v>
      </c>
      <c r="E731" s="368">
        <v>273</v>
      </c>
      <c r="F731" s="368">
        <v>147</v>
      </c>
      <c r="G731" s="368" t="s">
        <v>13866</v>
      </c>
      <c r="H731" s="368" t="s">
        <v>13867</v>
      </c>
      <c r="I731" s="368" t="s">
        <v>4638</v>
      </c>
      <c r="J731" s="368" t="s">
        <v>4637</v>
      </c>
      <c r="K731" s="368" t="s">
        <v>13868</v>
      </c>
      <c r="L731" s="368" t="s">
        <v>4637</v>
      </c>
      <c r="M731" s="368">
        <v>87</v>
      </c>
      <c r="N731" s="368">
        <v>54</v>
      </c>
      <c r="O731" s="368">
        <v>33</v>
      </c>
    </row>
    <row r="732" spans="1:15" x14ac:dyDescent="0.35">
      <c r="A732" s="368" t="s">
        <v>283</v>
      </c>
      <c r="B732" s="368" t="s">
        <v>871</v>
      </c>
      <c r="C732" s="368" t="s">
        <v>791</v>
      </c>
      <c r="D732" s="368">
        <v>420</v>
      </c>
      <c r="E732" s="368">
        <v>273</v>
      </c>
      <c r="F732" s="368">
        <v>147</v>
      </c>
      <c r="G732" s="368" t="s">
        <v>13875</v>
      </c>
      <c r="H732" s="368" t="s">
        <v>13876</v>
      </c>
      <c r="I732" s="368" t="s">
        <v>4648</v>
      </c>
      <c r="J732" s="368" t="s">
        <v>4647</v>
      </c>
      <c r="K732" s="368" t="s">
        <v>13877</v>
      </c>
      <c r="L732" s="368" t="s">
        <v>13878</v>
      </c>
      <c r="M732" s="368">
        <v>56</v>
      </c>
      <c r="N732" s="368">
        <v>36</v>
      </c>
      <c r="O732" s="368">
        <v>20</v>
      </c>
    </row>
    <row r="733" spans="1:15" x14ac:dyDescent="0.35">
      <c r="A733" s="368" t="s">
        <v>283</v>
      </c>
      <c r="B733" s="368" t="s">
        <v>871</v>
      </c>
      <c r="C733" s="368" t="s">
        <v>791</v>
      </c>
      <c r="D733" s="368">
        <v>420</v>
      </c>
      <c r="E733" s="368">
        <v>273</v>
      </c>
      <c r="F733" s="368">
        <v>147</v>
      </c>
      <c r="G733" s="368" t="s">
        <v>13875</v>
      </c>
      <c r="H733" s="368" t="s">
        <v>13876</v>
      </c>
      <c r="I733" s="368" t="s">
        <v>4648</v>
      </c>
      <c r="J733" s="368" t="s">
        <v>4647</v>
      </c>
      <c r="K733" s="368" t="s">
        <v>13879</v>
      </c>
      <c r="L733" s="368" t="s">
        <v>13880</v>
      </c>
      <c r="M733" s="368">
        <v>55</v>
      </c>
      <c r="N733" s="368">
        <v>34</v>
      </c>
      <c r="O733" s="368">
        <v>21</v>
      </c>
    </row>
    <row r="734" spans="1:15" x14ac:dyDescent="0.35">
      <c r="A734" s="368" t="s">
        <v>283</v>
      </c>
      <c r="B734" s="368" t="s">
        <v>871</v>
      </c>
      <c r="C734" s="368" t="s">
        <v>791</v>
      </c>
      <c r="D734" s="368">
        <v>420</v>
      </c>
      <c r="E734" s="368">
        <v>273</v>
      </c>
      <c r="F734" s="368">
        <v>147</v>
      </c>
      <c r="G734" s="368" t="s">
        <v>13881</v>
      </c>
      <c r="H734" s="368" t="s">
        <v>13882</v>
      </c>
      <c r="I734" s="368" t="s">
        <v>4646</v>
      </c>
      <c r="J734" s="368" t="s">
        <v>4645</v>
      </c>
      <c r="K734" s="368" t="s">
        <v>13883</v>
      </c>
      <c r="L734" s="368" t="s">
        <v>13884</v>
      </c>
      <c r="M734" s="368">
        <v>56</v>
      </c>
      <c r="N734" s="368">
        <v>35</v>
      </c>
      <c r="O734" s="368">
        <v>21</v>
      </c>
    </row>
    <row r="735" spans="1:15" x14ac:dyDescent="0.35">
      <c r="A735" s="368" t="s">
        <v>283</v>
      </c>
      <c r="B735" s="368" t="s">
        <v>871</v>
      </c>
      <c r="C735" s="368" t="s">
        <v>791</v>
      </c>
      <c r="D735" s="368">
        <v>420</v>
      </c>
      <c r="E735" s="368">
        <v>273</v>
      </c>
      <c r="F735" s="368">
        <v>147</v>
      </c>
      <c r="G735" s="368" t="s">
        <v>13881</v>
      </c>
      <c r="H735" s="368" t="s">
        <v>13882</v>
      </c>
      <c r="I735" s="368" t="s">
        <v>4646</v>
      </c>
      <c r="J735" s="368" t="s">
        <v>4645</v>
      </c>
      <c r="K735" s="368" t="s">
        <v>13885</v>
      </c>
      <c r="L735" s="368" t="s">
        <v>13886</v>
      </c>
      <c r="M735" s="368">
        <v>55</v>
      </c>
      <c r="N735" s="368">
        <v>34</v>
      </c>
      <c r="O735" s="368">
        <v>21</v>
      </c>
    </row>
    <row r="736" spans="1:15" x14ac:dyDescent="0.35">
      <c r="A736" s="368" t="s">
        <v>284</v>
      </c>
      <c r="B736" s="368" t="s">
        <v>872</v>
      </c>
      <c r="C736" s="368" t="s">
        <v>786</v>
      </c>
      <c r="D736" s="368">
        <v>660</v>
      </c>
      <c r="E736" s="368">
        <v>429</v>
      </c>
      <c r="F736" s="368">
        <v>231</v>
      </c>
      <c r="G736" s="368" t="s">
        <v>13887</v>
      </c>
      <c r="H736" s="368" t="s">
        <v>13888</v>
      </c>
      <c r="I736" s="368" t="s">
        <v>4520</v>
      </c>
      <c r="J736" s="368" t="s">
        <v>4519</v>
      </c>
      <c r="K736" s="368" t="s">
        <v>13889</v>
      </c>
      <c r="L736" s="368" t="s">
        <v>13890</v>
      </c>
      <c r="M736" s="368">
        <v>91</v>
      </c>
      <c r="N736" s="368">
        <v>58</v>
      </c>
      <c r="O736" s="368">
        <v>33</v>
      </c>
    </row>
    <row r="737" spans="1:15" x14ac:dyDescent="0.35">
      <c r="A737" s="368" t="s">
        <v>284</v>
      </c>
      <c r="B737" s="368" t="s">
        <v>872</v>
      </c>
      <c r="C737" s="368" t="s">
        <v>786</v>
      </c>
      <c r="D737" s="368">
        <v>660</v>
      </c>
      <c r="E737" s="368">
        <v>429</v>
      </c>
      <c r="F737" s="368">
        <v>231</v>
      </c>
      <c r="G737" s="368" t="s">
        <v>13887</v>
      </c>
      <c r="H737" s="368" t="s">
        <v>13888</v>
      </c>
      <c r="I737" s="368" t="s">
        <v>4520</v>
      </c>
      <c r="J737" s="368" t="s">
        <v>4519</v>
      </c>
      <c r="K737" s="368" t="s">
        <v>13891</v>
      </c>
      <c r="L737" s="368" t="s">
        <v>13892</v>
      </c>
      <c r="M737" s="368">
        <v>46</v>
      </c>
      <c r="N737" s="368">
        <v>28</v>
      </c>
      <c r="O737" s="368">
        <v>18</v>
      </c>
    </row>
    <row r="738" spans="1:15" x14ac:dyDescent="0.35">
      <c r="A738" s="368" t="s">
        <v>284</v>
      </c>
      <c r="B738" s="368" t="s">
        <v>872</v>
      </c>
      <c r="C738" s="368" t="s">
        <v>786</v>
      </c>
      <c r="D738" s="368">
        <v>660</v>
      </c>
      <c r="E738" s="368">
        <v>429</v>
      </c>
      <c r="F738" s="368">
        <v>231</v>
      </c>
      <c r="G738" s="368" t="s">
        <v>13893</v>
      </c>
      <c r="H738" s="368" t="s">
        <v>13894</v>
      </c>
      <c r="I738" s="368" t="s">
        <v>4518</v>
      </c>
      <c r="J738" s="368" t="s">
        <v>4517</v>
      </c>
      <c r="K738" s="368" t="s">
        <v>13895</v>
      </c>
      <c r="L738" s="368" t="s">
        <v>13896</v>
      </c>
      <c r="M738" s="368">
        <v>91</v>
      </c>
      <c r="N738" s="368">
        <v>58</v>
      </c>
      <c r="O738" s="368">
        <v>33</v>
      </c>
    </row>
    <row r="739" spans="1:15" x14ac:dyDescent="0.35">
      <c r="A739" s="368" t="s">
        <v>284</v>
      </c>
      <c r="B739" s="368" t="s">
        <v>872</v>
      </c>
      <c r="C739" s="368" t="s">
        <v>786</v>
      </c>
      <c r="D739" s="368">
        <v>660</v>
      </c>
      <c r="E739" s="368">
        <v>429</v>
      </c>
      <c r="F739" s="368">
        <v>231</v>
      </c>
      <c r="G739" s="368" t="s">
        <v>13893</v>
      </c>
      <c r="H739" s="368" t="s">
        <v>13894</v>
      </c>
      <c r="I739" s="368" t="s">
        <v>4518</v>
      </c>
      <c r="J739" s="368" t="s">
        <v>4517</v>
      </c>
      <c r="K739" s="368" t="s">
        <v>13897</v>
      </c>
      <c r="L739" s="368" t="s">
        <v>13898</v>
      </c>
      <c r="M739" s="368">
        <v>34</v>
      </c>
      <c r="N739" s="368">
        <v>21</v>
      </c>
      <c r="O739" s="368">
        <v>13</v>
      </c>
    </row>
    <row r="740" spans="1:15" x14ac:dyDescent="0.35">
      <c r="A740" s="368" t="s">
        <v>284</v>
      </c>
      <c r="B740" s="368" t="s">
        <v>872</v>
      </c>
      <c r="C740" s="368" t="s">
        <v>786</v>
      </c>
      <c r="D740" s="368">
        <v>660</v>
      </c>
      <c r="E740" s="368">
        <v>429</v>
      </c>
      <c r="F740" s="368">
        <v>231</v>
      </c>
      <c r="G740" s="368" t="s">
        <v>13899</v>
      </c>
      <c r="H740" s="368" t="s">
        <v>13900</v>
      </c>
      <c r="I740" s="368" t="s">
        <v>4644</v>
      </c>
      <c r="J740" s="368" t="s">
        <v>4643</v>
      </c>
      <c r="K740" s="368" t="s">
        <v>13901</v>
      </c>
      <c r="L740" s="368" t="s">
        <v>13902</v>
      </c>
      <c r="M740" s="368">
        <v>80</v>
      </c>
      <c r="N740" s="368">
        <v>51</v>
      </c>
      <c r="O740" s="368">
        <v>29</v>
      </c>
    </row>
    <row r="741" spans="1:15" x14ac:dyDescent="0.35">
      <c r="A741" s="368" t="s">
        <v>284</v>
      </c>
      <c r="B741" s="368" t="s">
        <v>872</v>
      </c>
      <c r="C741" s="368" t="s">
        <v>786</v>
      </c>
      <c r="D741" s="368">
        <v>660</v>
      </c>
      <c r="E741" s="368">
        <v>429</v>
      </c>
      <c r="F741" s="368">
        <v>231</v>
      </c>
      <c r="G741" s="368" t="s">
        <v>13899</v>
      </c>
      <c r="H741" s="368" t="s">
        <v>13900</v>
      </c>
      <c r="I741" s="368" t="s">
        <v>4644</v>
      </c>
      <c r="J741" s="368" t="s">
        <v>4643</v>
      </c>
      <c r="K741" s="368" t="s">
        <v>13903</v>
      </c>
      <c r="L741" s="368" t="s">
        <v>13904</v>
      </c>
      <c r="M741" s="368">
        <v>68</v>
      </c>
      <c r="N741" s="368">
        <v>42</v>
      </c>
      <c r="O741" s="368">
        <v>26</v>
      </c>
    </row>
    <row r="742" spans="1:15" x14ac:dyDescent="0.35">
      <c r="A742" s="368" t="s">
        <v>284</v>
      </c>
      <c r="B742" s="368" t="s">
        <v>872</v>
      </c>
      <c r="C742" s="368" t="s">
        <v>786</v>
      </c>
      <c r="D742" s="368">
        <v>660</v>
      </c>
      <c r="E742" s="368">
        <v>429</v>
      </c>
      <c r="F742" s="368">
        <v>231</v>
      </c>
      <c r="G742" s="368" t="s">
        <v>13899</v>
      </c>
      <c r="H742" s="368" t="s">
        <v>13900</v>
      </c>
      <c r="I742" s="368" t="s">
        <v>4644</v>
      </c>
      <c r="J742" s="368" t="s">
        <v>4643</v>
      </c>
      <c r="K742" s="368" t="s">
        <v>13905</v>
      </c>
      <c r="L742" s="368" t="s">
        <v>13906</v>
      </c>
      <c r="M742" s="368">
        <v>34</v>
      </c>
      <c r="N742" s="368">
        <v>22</v>
      </c>
      <c r="O742" s="368">
        <v>12</v>
      </c>
    </row>
    <row r="743" spans="1:15" x14ac:dyDescent="0.35">
      <c r="A743" s="368" t="s">
        <v>284</v>
      </c>
      <c r="B743" s="368" t="s">
        <v>872</v>
      </c>
      <c r="C743" s="368" t="s">
        <v>786</v>
      </c>
      <c r="D743" s="368">
        <v>660</v>
      </c>
      <c r="E743" s="368">
        <v>429</v>
      </c>
      <c r="F743" s="368">
        <v>231</v>
      </c>
      <c r="G743" s="368" t="s">
        <v>13907</v>
      </c>
      <c r="H743" s="368" t="s">
        <v>13908</v>
      </c>
      <c r="I743" s="368" t="s">
        <v>4642</v>
      </c>
      <c r="J743" s="368" t="s">
        <v>4641</v>
      </c>
      <c r="K743" s="368" t="s">
        <v>13909</v>
      </c>
      <c r="L743" s="368" t="s">
        <v>13910</v>
      </c>
      <c r="M743" s="368">
        <v>91</v>
      </c>
      <c r="N743" s="368">
        <v>58</v>
      </c>
      <c r="O743" s="368">
        <v>33</v>
      </c>
    </row>
    <row r="744" spans="1:15" x14ac:dyDescent="0.35">
      <c r="A744" s="368" t="s">
        <v>284</v>
      </c>
      <c r="B744" s="368" t="s">
        <v>872</v>
      </c>
      <c r="C744" s="368" t="s">
        <v>786</v>
      </c>
      <c r="D744" s="368">
        <v>660</v>
      </c>
      <c r="E744" s="368">
        <v>429</v>
      </c>
      <c r="F744" s="368">
        <v>231</v>
      </c>
      <c r="G744" s="368" t="s">
        <v>13907</v>
      </c>
      <c r="H744" s="368" t="s">
        <v>13908</v>
      </c>
      <c r="I744" s="368" t="s">
        <v>4642</v>
      </c>
      <c r="J744" s="368" t="s">
        <v>4641</v>
      </c>
      <c r="K744" s="368" t="s">
        <v>13911</v>
      </c>
      <c r="L744" s="368" t="s">
        <v>13912</v>
      </c>
      <c r="M744" s="368">
        <v>34</v>
      </c>
      <c r="N744" s="368">
        <v>22</v>
      </c>
      <c r="O744" s="368">
        <v>12</v>
      </c>
    </row>
    <row r="745" spans="1:15" x14ac:dyDescent="0.35">
      <c r="A745" s="368" t="s">
        <v>284</v>
      </c>
      <c r="B745" s="368" t="s">
        <v>872</v>
      </c>
      <c r="C745" s="368" t="s">
        <v>786</v>
      </c>
      <c r="D745" s="368">
        <v>660</v>
      </c>
      <c r="E745" s="368">
        <v>429</v>
      </c>
      <c r="F745" s="368">
        <v>231</v>
      </c>
      <c r="G745" s="368" t="s">
        <v>13913</v>
      </c>
      <c r="H745" s="368" t="s">
        <v>13914</v>
      </c>
      <c r="I745" s="368" t="s">
        <v>4640</v>
      </c>
      <c r="J745" s="368" t="s">
        <v>4639</v>
      </c>
      <c r="K745" s="368" t="s">
        <v>13915</v>
      </c>
      <c r="L745" s="368" t="s">
        <v>13916</v>
      </c>
      <c r="M745" s="368">
        <v>30</v>
      </c>
      <c r="N745" s="368">
        <v>30</v>
      </c>
      <c r="O745" s="368">
        <v>0</v>
      </c>
    </row>
    <row r="746" spans="1:15" x14ac:dyDescent="0.35">
      <c r="A746" s="368" t="s">
        <v>284</v>
      </c>
      <c r="B746" s="368" t="s">
        <v>872</v>
      </c>
      <c r="C746" s="368" t="s">
        <v>786</v>
      </c>
      <c r="D746" s="368">
        <v>660</v>
      </c>
      <c r="E746" s="368">
        <v>429</v>
      </c>
      <c r="F746" s="368">
        <v>231</v>
      </c>
      <c r="G746" s="368" t="s">
        <v>13913</v>
      </c>
      <c r="H746" s="368" t="s">
        <v>13914</v>
      </c>
      <c r="I746" s="368" t="s">
        <v>4640</v>
      </c>
      <c r="J746" s="368" t="s">
        <v>4639</v>
      </c>
      <c r="K746" s="368" t="s">
        <v>13917</v>
      </c>
      <c r="L746" s="368" t="s">
        <v>13918</v>
      </c>
      <c r="M746" s="368">
        <v>61</v>
      </c>
      <c r="N746" s="368">
        <v>39</v>
      </c>
      <c r="O746" s="368">
        <v>22</v>
      </c>
    </row>
    <row r="747" spans="1:15" x14ac:dyDescent="0.35">
      <c r="A747" s="368" t="s">
        <v>285</v>
      </c>
      <c r="B747" s="368" t="s">
        <v>873</v>
      </c>
      <c r="C747" s="368" t="s">
        <v>791</v>
      </c>
      <c r="D747" s="368">
        <v>480</v>
      </c>
      <c r="E747" s="368">
        <v>312</v>
      </c>
      <c r="F747" s="368">
        <v>168</v>
      </c>
      <c r="G747" s="368" t="s">
        <v>13858</v>
      </c>
      <c r="H747" s="368" t="s">
        <v>13859</v>
      </c>
      <c r="I747" s="368" t="s">
        <v>4498</v>
      </c>
      <c r="J747" s="368" t="s">
        <v>4497</v>
      </c>
      <c r="K747" s="368" t="s">
        <v>13860</v>
      </c>
      <c r="L747" s="368" t="s">
        <v>13861</v>
      </c>
      <c r="M747" s="368">
        <v>58</v>
      </c>
      <c r="N747" s="368">
        <v>37</v>
      </c>
      <c r="O747" s="368">
        <v>21</v>
      </c>
    </row>
    <row r="748" spans="1:15" x14ac:dyDescent="0.35">
      <c r="A748" s="368" t="s">
        <v>285</v>
      </c>
      <c r="B748" s="368" t="s">
        <v>873</v>
      </c>
      <c r="C748" s="368" t="s">
        <v>791</v>
      </c>
      <c r="D748" s="368">
        <v>480</v>
      </c>
      <c r="E748" s="368">
        <v>312</v>
      </c>
      <c r="F748" s="368">
        <v>168</v>
      </c>
      <c r="G748" s="368" t="s">
        <v>13858</v>
      </c>
      <c r="H748" s="368" t="s">
        <v>13859</v>
      </c>
      <c r="I748" s="368" t="s">
        <v>4498</v>
      </c>
      <c r="J748" s="368" t="s">
        <v>4497</v>
      </c>
      <c r="K748" s="368" t="s">
        <v>13862</v>
      </c>
      <c r="L748" s="368" t="s">
        <v>13863</v>
      </c>
      <c r="M748" s="368">
        <v>45</v>
      </c>
      <c r="N748" s="368">
        <v>28</v>
      </c>
      <c r="O748" s="368">
        <v>17</v>
      </c>
    </row>
    <row r="749" spans="1:15" x14ac:dyDescent="0.35">
      <c r="A749" s="368" t="s">
        <v>285</v>
      </c>
      <c r="B749" s="368" t="s">
        <v>873</v>
      </c>
      <c r="C749" s="368" t="s">
        <v>791</v>
      </c>
      <c r="D749" s="368">
        <v>480</v>
      </c>
      <c r="E749" s="368">
        <v>312</v>
      </c>
      <c r="F749" s="368">
        <v>168</v>
      </c>
      <c r="G749" s="368" t="s">
        <v>13858</v>
      </c>
      <c r="H749" s="368" t="s">
        <v>13859</v>
      </c>
      <c r="I749" s="368" t="s">
        <v>4498</v>
      </c>
      <c r="J749" s="368" t="s">
        <v>4497</v>
      </c>
      <c r="K749" s="368" t="s">
        <v>13864</v>
      </c>
      <c r="L749" s="368" t="s">
        <v>13865</v>
      </c>
      <c r="M749" s="368">
        <v>30</v>
      </c>
      <c r="N749" s="368">
        <v>30</v>
      </c>
      <c r="O749" s="368">
        <v>0</v>
      </c>
    </row>
    <row r="750" spans="1:15" x14ac:dyDescent="0.35">
      <c r="A750" s="368" t="s">
        <v>285</v>
      </c>
      <c r="B750" s="368" t="s">
        <v>873</v>
      </c>
      <c r="C750" s="368" t="s">
        <v>791</v>
      </c>
      <c r="D750" s="368">
        <v>480</v>
      </c>
      <c r="E750" s="368">
        <v>312</v>
      </c>
      <c r="F750" s="368">
        <v>168</v>
      </c>
      <c r="G750" s="368" t="s">
        <v>13866</v>
      </c>
      <c r="H750" s="368" t="s">
        <v>13867</v>
      </c>
      <c r="I750" s="368" t="s">
        <v>4638</v>
      </c>
      <c r="J750" s="368" t="s">
        <v>4637</v>
      </c>
      <c r="K750" s="368" t="s">
        <v>13868</v>
      </c>
      <c r="L750" s="368" t="s">
        <v>4637</v>
      </c>
      <c r="M750" s="368">
        <v>107</v>
      </c>
      <c r="N750" s="368">
        <v>67</v>
      </c>
      <c r="O750" s="368">
        <v>40</v>
      </c>
    </row>
    <row r="751" spans="1:15" x14ac:dyDescent="0.35">
      <c r="A751" s="368" t="s">
        <v>285</v>
      </c>
      <c r="B751" s="368" t="s">
        <v>873</v>
      </c>
      <c r="C751" s="368" t="s">
        <v>791</v>
      </c>
      <c r="D751" s="368">
        <v>480</v>
      </c>
      <c r="E751" s="368">
        <v>312</v>
      </c>
      <c r="F751" s="368">
        <v>168</v>
      </c>
      <c r="G751" s="368" t="s">
        <v>13919</v>
      </c>
      <c r="H751" s="368" t="s">
        <v>13920</v>
      </c>
      <c r="I751" s="368" t="s">
        <v>4636</v>
      </c>
      <c r="J751" s="368" t="s">
        <v>4635</v>
      </c>
      <c r="K751" s="368" t="s">
        <v>13921</v>
      </c>
      <c r="L751" s="368" t="s">
        <v>4635</v>
      </c>
      <c r="M751" s="368">
        <v>120</v>
      </c>
      <c r="N751" s="368">
        <v>75</v>
      </c>
      <c r="O751" s="368">
        <v>45</v>
      </c>
    </row>
    <row r="752" spans="1:15" x14ac:dyDescent="0.35">
      <c r="A752" s="368" t="s">
        <v>285</v>
      </c>
      <c r="B752" s="368" t="s">
        <v>873</v>
      </c>
      <c r="C752" s="368" t="s">
        <v>791</v>
      </c>
      <c r="D752" s="368">
        <v>480</v>
      </c>
      <c r="E752" s="368">
        <v>312</v>
      </c>
      <c r="F752" s="368">
        <v>168</v>
      </c>
      <c r="G752" s="368" t="s">
        <v>13922</v>
      </c>
      <c r="H752" s="368" t="s">
        <v>13923</v>
      </c>
      <c r="I752" s="368" t="s">
        <v>4634</v>
      </c>
      <c r="J752" s="368" t="s">
        <v>4633</v>
      </c>
      <c r="K752" s="368" t="s">
        <v>13924</v>
      </c>
      <c r="L752" s="368" t="s">
        <v>4633</v>
      </c>
      <c r="M752" s="368">
        <v>120</v>
      </c>
      <c r="N752" s="368">
        <v>75</v>
      </c>
      <c r="O752" s="368">
        <v>45</v>
      </c>
    </row>
    <row r="753" spans="1:15" x14ac:dyDescent="0.35">
      <c r="A753" s="368" t="s">
        <v>286</v>
      </c>
      <c r="B753" s="368" t="s">
        <v>874</v>
      </c>
      <c r="C753" s="368" t="s">
        <v>786</v>
      </c>
      <c r="D753" s="368">
        <v>600</v>
      </c>
      <c r="E753" s="368">
        <v>390</v>
      </c>
      <c r="F753" s="368">
        <v>210</v>
      </c>
      <c r="G753" s="368" t="s">
        <v>13925</v>
      </c>
      <c r="H753" s="368" t="s">
        <v>13926</v>
      </c>
      <c r="I753" s="368" t="s">
        <v>4632</v>
      </c>
      <c r="J753" s="368" t="s">
        <v>4631</v>
      </c>
      <c r="K753" s="368" t="s">
        <v>13927</v>
      </c>
      <c r="L753" s="368" t="s">
        <v>13928</v>
      </c>
      <c r="M753" s="368">
        <v>54</v>
      </c>
      <c r="N753" s="368">
        <v>35</v>
      </c>
      <c r="O753" s="368">
        <v>19</v>
      </c>
    </row>
    <row r="754" spans="1:15" x14ac:dyDescent="0.35">
      <c r="A754" s="368" t="s">
        <v>286</v>
      </c>
      <c r="B754" s="368" t="s">
        <v>874</v>
      </c>
      <c r="C754" s="368" t="s">
        <v>786</v>
      </c>
      <c r="D754" s="368">
        <v>600</v>
      </c>
      <c r="E754" s="368">
        <v>390</v>
      </c>
      <c r="F754" s="368">
        <v>210</v>
      </c>
      <c r="G754" s="368" t="s">
        <v>13925</v>
      </c>
      <c r="H754" s="368" t="s">
        <v>13926</v>
      </c>
      <c r="I754" s="368" t="s">
        <v>4632</v>
      </c>
      <c r="J754" s="368" t="s">
        <v>4631</v>
      </c>
      <c r="K754" s="368" t="s">
        <v>13929</v>
      </c>
      <c r="L754" s="368" t="s">
        <v>13930</v>
      </c>
      <c r="M754" s="368">
        <v>96</v>
      </c>
      <c r="N754" s="368">
        <v>62</v>
      </c>
      <c r="O754" s="368">
        <v>34</v>
      </c>
    </row>
    <row r="755" spans="1:15" x14ac:dyDescent="0.35">
      <c r="A755" s="368" t="s">
        <v>286</v>
      </c>
      <c r="B755" s="368" t="s">
        <v>874</v>
      </c>
      <c r="C755" s="368" t="s">
        <v>786</v>
      </c>
      <c r="D755" s="368">
        <v>600</v>
      </c>
      <c r="E755" s="368">
        <v>390</v>
      </c>
      <c r="F755" s="368">
        <v>210</v>
      </c>
      <c r="G755" s="368" t="s">
        <v>13931</v>
      </c>
      <c r="H755" s="368" t="s">
        <v>13932</v>
      </c>
      <c r="I755" s="368" t="s">
        <v>4630</v>
      </c>
      <c r="J755" s="368" t="s">
        <v>4629</v>
      </c>
      <c r="K755" s="368" t="s">
        <v>13933</v>
      </c>
      <c r="L755" s="368" t="s">
        <v>13934</v>
      </c>
      <c r="M755" s="368">
        <v>43</v>
      </c>
      <c r="N755" s="368">
        <v>29</v>
      </c>
      <c r="O755" s="368">
        <v>14</v>
      </c>
    </row>
    <row r="756" spans="1:15" x14ac:dyDescent="0.35">
      <c r="A756" s="368" t="s">
        <v>286</v>
      </c>
      <c r="B756" s="368" t="s">
        <v>874</v>
      </c>
      <c r="C756" s="368" t="s">
        <v>786</v>
      </c>
      <c r="D756" s="368">
        <v>600</v>
      </c>
      <c r="E756" s="368">
        <v>390</v>
      </c>
      <c r="F756" s="368">
        <v>210</v>
      </c>
      <c r="G756" s="368" t="s">
        <v>13931</v>
      </c>
      <c r="H756" s="368" t="s">
        <v>13932</v>
      </c>
      <c r="I756" s="368" t="s">
        <v>4630</v>
      </c>
      <c r="J756" s="368" t="s">
        <v>4629</v>
      </c>
      <c r="K756" s="368" t="s">
        <v>13935</v>
      </c>
      <c r="L756" s="368" t="s">
        <v>13936</v>
      </c>
      <c r="M756" s="368">
        <v>75</v>
      </c>
      <c r="N756" s="368">
        <v>49</v>
      </c>
      <c r="O756" s="368">
        <v>26</v>
      </c>
    </row>
    <row r="757" spans="1:15" x14ac:dyDescent="0.35">
      <c r="A757" s="368" t="s">
        <v>286</v>
      </c>
      <c r="B757" s="368" t="s">
        <v>874</v>
      </c>
      <c r="C757" s="368" t="s">
        <v>786</v>
      </c>
      <c r="D757" s="368">
        <v>600</v>
      </c>
      <c r="E757" s="368">
        <v>390</v>
      </c>
      <c r="F757" s="368">
        <v>210</v>
      </c>
      <c r="G757" s="368" t="s">
        <v>13931</v>
      </c>
      <c r="H757" s="368" t="s">
        <v>13932</v>
      </c>
      <c r="I757" s="368" t="s">
        <v>4630</v>
      </c>
      <c r="J757" s="368" t="s">
        <v>4629</v>
      </c>
      <c r="K757" s="368" t="s">
        <v>13937</v>
      </c>
      <c r="L757" s="368" t="s">
        <v>13938</v>
      </c>
      <c r="M757" s="368">
        <v>53</v>
      </c>
      <c r="N757" s="368">
        <v>34</v>
      </c>
      <c r="O757" s="368">
        <v>19</v>
      </c>
    </row>
    <row r="758" spans="1:15" x14ac:dyDescent="0.35">
      <c r="A758" s="368" t="s">
        <v>286</v>
      </c>
      <c r="B758" s="368" t="s">
        <v>874</v>
      </c>
      <c r="C758" s="368" t="s">
        <v>786</v>
      </c>
      <c r="D758" s="368">
        <v>600</v>
      </c>
      <c r="E758" s="368">
        <v>390</v>
      </c>
      <c r="F758" s="368">
        <v>210</v>
      </c>
      <c r="G758" s="368" t="s">
        <v>13939</v>
      </c>
      <c r="H758" s="368" t="s">
        <v>13940</v>
      </c>
      <c r="I758" s="368" t="s">
        <v>4628</v>
      </c>
      <c r="J758" s="368" t="s">
        <v>4627</v>
      </c>
      <c r="K758" s="368" t="s">
        <v>13941</v>
      </c>
      <c r="L758" s="368" t="s">
        <v>13942</v>
      </c>
      <c r="M758" s="368">
        <v>96</v>
      </c>
      <c r="N758" s="368">
        <v>62</v>
      </c>
      <c r="O758" s="368">
        <v>34</v>
      </c>
    </row>
    <row r="759" spans="1:15" x14ac:dyDescent="0.35">
      <c r="A759" s="368" t="s">
        <v>286</v>
      </c>
      <c r="B759" s="368" t="s">
        <v>874</v>
      </c>
      <c r="C759" s="368" t="s">
        <v>786</v>
      </c>
      <c r="D759" s="368">
        <v>600</v>
      </c>
      <c r="E759" s="368">
        <v>390</v>
      </c>
      <c r="F759" s="368">
        <v>210</v>
      </c>
      <c r="G759" s="368" t="s">
        <v>13939</v>
      </c>
      <c r="H759" s="368" t="s">
        <v>13940</v>
      </c>
      <c r="I759" s="368" t="s">
        <v>4628</v>
      </c>
      <c r="J759" s="368" t="s">
        <v>4627</v>
      </c>
      <c r="K759" s="368" t="s">
        <v>13943</v>
      </c>
      <c r="L759" s="368" t="s">
        <v>13944</v>
      </c>
      <c r="M759" s="368">
        <v>54</v>
      </c>
      <c r="N759" s="368">
        <v>35</v>
      </c>
      <c r="O759" s="368">
        <v>19</v>
      </c>
    </row>
    <row r="760" spans="1:15" x14ac:dyDescent="0.35">
      <c r="A760" s="368" t="s">
        <v>286</v>
      </c>
      <c r="B760" s="368" t="s">
        <v>874</v>
      </c>
      <c r="C760" s="368" t="s">
        <v>786</v>
      </c>
      <c r="D760" s="368">
        <v>600</v>
      </c>
      <c r="E760" s="368">
        <v>390</v>
      </c>
      <c r="F760" s="368">
        <v>210</v>
      </c>
      <c r="G760" s="368" t="s">
        <v>13945</v>
      </c>
      <c r="H760" s="368" t="s">
        <v>13946</v>
      </c>
      <c r="I760" s="368" t="s">
        <v>4626</v>
      </c>
      <c r="J760" s="368" t="s">
        <v>4625</v>
      </c>
      <c r="K760" s="368" t="s">
        <v>13947</v>
      </c>
      <c r="L760" s="368" t="s">
        <v>13948</v>
      </c>
      <c r="M760" s="368">
        <v>65</v>
      </c>
      <c r="N760" s="368">
        <v>42</v>
      </c>
      <c r="O760" s="368">
        <v>23</v>
      </c>
    </row>
    <row r="761" spans="1:15" x14ac:dyDescent="0.35">
      <c r="A761" s="368" t="s">
        <v>286</v>
      </c>
      <c r="B761" s="368" t="s">
        <v>874</v>
      </c>
      <c r="C761" s="368" t="s">
        <v>786</v>
      </c>
      <c r="D761" s="368">
        <v>600</v>
      </c>
      <c r="E761" s="368">
        <v>390</v>
      </c>
      <c r="F761" s="368">
        <v>210</v>
      </c>
      <c r="G761" s="368" t="s">
        <v>13945</v>
      </c>
      <c r="H761" s="368" t="s">
        <v>13946</v>
      </c>
      <c r="I761" s="368" t="s">
        <v>4626</v>
      </c>
      <c r="J761" s="368" t="s">
        <v>4625</v>
      </c>
      <c r="K761" s="368" t="s">
        <v>13949</v>
      </c>
      <c r="L761" s="368" t="s">
        <v>13950</v>
      </c>
      <c r="M761" s="368">
        <v>32</v>
      </c>
      <c r="N761" s="368">
        <v>21</v>
      </c>
      <c r="O761" s="368">
        <v>11</v>
      </c>
    </row>
    <row r="762" spans="1:15" x14ac:dyDescent="0.35">
      <c r="A762" s="368" t="s">
        <v>286</v>
      </c>
      <c r="B762" s="368" t="s">
        <v>874</v>
      </c>
      <c r="C762" s="368" t="s">
        <v>786</v>
      </c>
      <c r="D762" s="368">
        <v>600</v>
      </c>
      <c r="E762" s="368">
        <v>390</v>
      </c>
      <c r="F762" s="368">
        <v>210</v>
      </c>
      <c r="G762" s="368" t="s">
        <v>13945</v>
      </c>
      <c r="H762" s="368" t="s">
        <v>13946</v>
      </c>
      <c r="I762" s="368" t="s">
        <v>4626</v>
      </c>
      <c r="J762" s="368" t="s">
        <v>4625</v>
      </c>
      <c r="K762" s="368" t="s">
        <v>13951</v>
      </c>
      <c r="L762" s="368" t="s">
        <v>13952</v>
      </c>
      <c r="M762" s="368">
        <v>32</v>
      </c>
      <c r="N762" s="368">
        <v>21</v>
      </c>
      <c r="O762" s="368">
        <v>11</v>
      </c>
    </row>
    <row r="763" spans="1:15" x14ac:dyDescent="0.35">
      <c r="A763" s="368" t="s">
        <v>287</v>
      </c>
      <c r="B763" s="368" t="s">
        <v>875</v>
      </c>
      <c r="C763" s="368" t="s">
        <v>786</v>
      </c>
      <c r="D763" s="368">
        <v>480</v>
      </c>
      <c r="E763" s="368">
        <v>312</v>
      </c>
      <c r="F763" s="368">
        <v>168</v>
      </c>
      <c r="G763" s="368" t="s">
        <v>13953</v>
      </c>
      <c r="H763" s="368" t="s">
        <v>13954</v>
      </c>
      <c r="I763" s="368" t="s">
        <v>4624</v>
      </c>
      <c r="J763" s="368" t="s">
        <v>4623</v>
      </c>
      <c r="K763" s="368" t="s">
        <v>13955</v>
      </c>
      <c r="L763" s="368" t="s">
        <v>13956</v>
      </c>
      <c r="M763" s="368">
        <v>84</v>
      </c>
      <c r="N763" s="368">
        <v>55</v>
      </c>
      <c r="O763" s="368">
        <v>29</v>
      </c>
    </row>
    <row r="764" spans="1:15" x14ac:dyDescent="0.35">
      <c r="A764" s="368" t="s">
        <v>287</v>
      </c>
      <c r="B764" s="368" t="s">
        <v>875</v>
      </c>
      <c r="C764" s="368" t="s">
        <v>786</v>
      </c>
      <c r="D764" s="368">
        <v>480</v>
      </c>
      <c r="E764" s="368">
        <v>312</v>
      </c>
      <c r="F764" s="368">
        <v>168</v>
      </c>
      <c r="G764" s="368" t="s">
        <v>13953</v>
      </c>
      <c r="H764" s="368" t="s">
        <v>13954</v>
      </c>
      <c r="I764" s="368" t="s">
        <v>4624</v>
      </c>
      <c r="J764" s="368" t="s">
        <v>4623</v>
      </c>
      <c r="K764" s="368" t="s">
        <v>13957</v>
      </c>
      <c r="L764" s="368" t="s">
        <v>13958</v>
      </c>
      <c r="M764" s="368">
        <v>72</v>
      </c>
      <c r="N764" s="368">
        <v>47</v>
      </c>
      <c r="O764" s="368">
        <v>25</v>
      </c>
    </row>
    <row r="765" spans="1:15" x14ac:dyDescent="0.35">
      <c r="A765" s="368" t="s">
        <v>287</v>
      </c>
      <c r="B765" s="368" t="s">
        <v>875</v>
      </c>
      <c r="C765" s="368" t="s">
        <v>786</v>
      </c>
      <c r="D765" s="368">
        <v>480</v>
      </c>
      <c r="E765" s="368">
        <v>312</v>
      </c>
      <c r="F765" s="368">
        <v>168</v>
      </c>
      <c r="G765" s="368" t="s">
        <v>13959</v>
      </c>
      <c r="H765" s="368" t="s">
        <v>13960</v>
      </c>
      <c r="I765" s="368" t="s">
        <v>4622</v>
      </c>
      <c r="J765" s="368" t="s">
        <v>4621</v>
      </c>
      <c r="K765" s="368" t="s">
        <v>13961</v>
      </c>
      <c r="L765" s="368" t="s">
        <v>13962</v>
      </c>
      <c r="M765" s="368">
        <v>48</v>
      </c>
      <c r="N765" s="368">
        <v>31</v>
      </c>
      <c r="O765" s="368">
        <v>17</v>
      </c>
    </row>
    <row r="766" spans="1:15" x14ac:dyDescent="0.35">
      <c r="A766" s="368" t="s">
        <v>287</v>
      </c>
      <c r="B766" s="368" t="s">
        <v>875</v>
      </c>
      <c r="C766" s="368" t="s">
        <v>786</v>
      </c>
      <c r="D766" s="368">
        <v>480</v>
      </c>
      <c r="E766" s="368">
        <v>312</v>
      </c>
      <c r="F766" s="368">
        <v>168</v>
      </c>
      <c r="G766" s="368" t="s">
        <v>13959</v>
      </c>
      <c r="H766" s="368" t="s">
        <v>13960</v>
      </c>
      <c r="I766" s="368" t="s">
        <v>4622</v>
      </c>
      <c r="J766" s="368" t="s">
        <v>4621</v>
      </c>
      <c r="K766" s="368" t="s">
        <v>13963</v>
      </c>
      <c r="L766" s="368" t="s">
        <v>13964</v>
      </c>
      <c r="M766" s="368">
        <v>72</v>
      </c>
      <c r="N766" s="368">
        <v>47</v>
      </c>
      <c r="O766" s="368">
        <v>25</v>
      </c>
    </row>
    <row r="767" spans="1:15" x14ac:dyDescent="0.35">
      <c r="A767" s="368" t="s">
        <v>287</v>
      </c>
      <c r="B767" s="368" t="s">
        <v>875</v>
      </c>
      <c r="C767" s="368" t="s">
        <v>786</v>
      </c>
      <c r="D767" s="368">
        <v>480</v>
      </c>
      <c r="E767" s="368">
        <v>312</v>
      </c>
      <c r="F767" s="368">
        <v>168</v>
      </c>
      <c r="G767" s="368" t="s">
        <v>13965</v>
      </c>
      <c r="H767" s="368" t="s">
        <v>13966</v>
      </c>
      <c r="I767" s="368" t="s">
        <v>4620</v>
      </c>
      <c r="J767" s="368" t="s">
        <v>4619</v>
      </c>
      <c r="K767" s="368" t="s">
        <v>13967</v>
      </c>
      <c r="L767" s="368" t="s">
        <v>13968</v>
      </c>
      <c r="M767" s="368">
        <v>48</v>
      </c>
      <c r="N767" s="368">
        <v>31</v>
      </c>
      <c r="O767" s="368">
        <v>17</v>
      </c>
    </row>
    <row r="768" spans="1:15" x14ac:dyDescent="0.35">
      <c r="A768" s="368" t="s">
        <v>287</v>
      </c>
      <c r="B768" s="368" t="s">
        <v>875</v>
      </c>
      <c r="C768" s="368" t="s">
        <v>786</v>
      </c>
      <c r="D768" s="368">
        <v>480</v>
      </c>
      <c r="E768" s="368">
        <v>312</v>
      </c>
      <c r="F768" s="368">
        <v>168</v>
      </c>
      <c r="G768" s="368" t="s">
        <v>13965</v>
      </c>
      <c r="H768" s="368" t="s">
        <v>13966</v>
      </c>
      <c r="I768" s="368" t="s">
        <v>4620</v>
      </c>
      <c r="J768" s="368" t="s">
        <v>4619</v>
      </c>
      <c r="K768" s="368" t="s">
        <v>13969</v>
      </c>
      <c r="L768" s="368" t="s">
        <v>13970</v>
      </c>
      <c r="M768" s="368">
        <v>60</v>
      </c>
      <c r="N768" s="368">
        <v>39</v>
      </c>
      <c r="O768" s="368">
        <v>21</v>
      </c>
    </row>
    <row r="769" spans="1:15" x14ac:dyDescent="0.35">
      <c r="A769" s="368" t="s">
        <v>287</v>
      </c>
      <c r="B769" s="368" t="s">
        <v>875</v>
      </c>
      <c r="C769" s="368" t="s">
        <v>786</v>
      </c>
      <c r="D769" s="368">
        <v>480</v>
      </c>
      <c r="E769" s="368">
        <v>312</v>
      </c>
      <c r="F769" s="368">
        <v>168</v>
      </c>
      <c r="G769" s="368" t="s">
        <v>13971</v>
      </c>
      <c r="H769" s="368" t="s">
        <v>13972</v>
      </c>
      <c r="I769" s="368" t="s">
        <v>4618</v>
      </c>
      <c r="J769" s="368" t="s">
        <v>4617</v>
      </c>
      <c r="K769" s="368" t="s">
        <v>13973</v>
      </c>
      <c r="L769" s="368" t="s">
        <v>4617</v>
      </c>
      <c r="M769" s="368">
        <v>96</v>
      </c>
      <c r="N769" s="368">
        <v>62</v>
      </c>
      <c r="O769" s="368">
        <v>34</v>
      </c>
    </row>
    <row r="770" spans="1:15" x14ac:dyDescent="0.35">
      <c r="A770" s="368" t="s">
        <v>288</v>
      </c>
      <c r="B770" s="368" t="s">
        <v>876</v>
      </c>
      <c r="C770" s="368" t="s">
        <v>786</v>
      </c>
      <c r="D770" s="368">
        <v>750</v>
      </c>
      <c r="E770" s="368">
        <v>487</v>
      </c>
      <c r="F770" s="368">
        <v>263</v>
      </c>
      <c r="G770" s="368" t="s">
        <v>13808</v>
      </c>
      <c r="H770" s="368" t="s">
        <v>13809</v>
      </c>
      <c r="I770" s="368" t="s">
        <v>4616</v>
      </c>
      <c r="J770" s="368" t="s">
        <v>4615</v>
      </c>
      <c r="K770" s="368" t="s">
        <v>13810</v>
      </c>
      <c r="L770" s="368" t="s">
        <v>4615</v>
      </c>
      <c r="M770" s="368">
        <v>67</v>
      </c>
      <c r="N770" s="368">
        <v>44</v>
      </c>
      <c r="O770" s="368">
        <v>23</v>
      </c>
    </row>
    <row r="771" spans="1:15" x14ac:dyDescent="0.35">
      <c r="A771" s="368" t="s">
        <v>288</v>
      </c>
      <c r="B771" s="368" t="s">
        <v>876</v>
      </c>
      <c r="C771" s="368" t="s">
        <v>786</v>
      </c>
      <c r="D771" s="368">
        <v>750</v>
      </c>
      <c r="E771" s="368">
        <v>487</v>
      </c>
      <c r="F771" s="368">
        <v>263</v>
      </c>
      <c r="G771" s="368" t="s">
        <v>13974</v>
      </c>
      <c r="H771" s="368" t="s">
        <v>13975</v>
      </c>
      <c r="I771" s="368" t="s">
        <v>4614</v>
      </c>
      <c r="J771" s="368" t="s">
        <v>4613</v>
      </c>
      <c r="K771" s="368" t="s">
        <v>13976</v>
      </c>
      <c r="L771" s="368" t="s">
        <v>13977</v>
      </c>
      <c r="M771" s="368">
        <v>45</v>
      </c>
      <c r="N771" s="368">
        <v>28</v>
      </c>
      <c r="O771" s="368">
        <v>17</v>
      </c>
    </row>
    <row r="772" spans="1:15" x14ac:dyDescent="0.35">
      <c r="A772" s="368" t="s">
        <v>288</v>
      </c>
      <c r="B772" s="368" t="s">
        <v>876</v>
      </c>
      <c r="C772" s="368" t="s">
        <v>786</v>
      </c>
      <c r="D772" s="368">
        <v>750</v>
      </c>
      <c r="E772" s="368">
        <v>487</v>
      </c>
      <c r="F772" s="368">
        <v>263</v>
      </c>
      <c r="G772" s="368" t="s">
        <v>13974</v>
      </c>
      <c r="H772" s="368" t="s">
        <v>13975</v>
      </c>
      <c r="I772" s="368" t="s">
        <v>4614</v>
      </c>
      <c r="J772" s="368" t="s">
        <v>4613</v>
      </c>
      <c r="K772" s="368" t="s">
        <v>13978</v>
      </c>
      <c r="L772" s="368" t="s">
        <v>13979</v>
      </c>
      <c r="M772" s="368">
        <v>56</v>
      </c>
      <c r="N772" s="368">
        <v>36</v>
      </c>
      <c r="O772" s="368">
        <v>20</v>
      </c>
    </row>
    <row r="773" spans="1:15" x14ac:dyDescent="0.35">
      <c r="A773" s="368" t="s">
        <v>288</v>
      </c>
      <c r="B773" s="368" t="s">
        <v>876</v>
      </c>
      <c r="C773" s="368" t="s">
        <v>786</v>
      </c>
      <c r="D773" s="368">
        <v>750</v>
      </c>
      <c r="E773" s="368">
        <v>487</v>
      </c>
      <c r="F773" s="368">
        <v>263</v>
      </c>
      <c r="G773" s="368" t="s">
        <v>13980</v>
      </c>
      <c r="H773" s="368" t="s">
        <v>13981</v>
      </c>
      <c r="I773" s="368" t="s">
        <v>4612</v>
      </c>
      <c r="J773" s="368" t="s">
        <v>4611</v>
      </c>
      <c r="K773" s="368" t="s">
        <v>13982</v>
      </c>
      <c r="L773" s="368" t="s">
        <v>13983</v>
      </c>
      <c r="M773" s="368">
        <v>45</v>
      </c>
      <c r="N773" s="368">
        <v>29</v>
      </c>
      <c r="O773" s="368">
        <v>16</v>
      </c>
    </row>
    <row r="774" spans="1:15" x14ac:dyDescent="0.35">
      <c r="A774" s="368" t="s">
        <v>288</v>
      </c>
      <c r="B774" s="368" t="s">
        <v>876</v>
      </c>
      <c r="C774" s="368" t="s">
        <v>786</v>
      </c>
      <c r="D774" s="368">
        <v>750</v>
      </c>
      <c r="E774" s="368">
        <v>487</v>
      </c>
      <c r="F774" s="368">
        <v>263</v>
      </c>
      <c r="G774" s="368" t="s">
        <v>13980</v>
      </c>
      <c r="H774" s="368" t="s">
        <v>13981</v>
      </c>
      <c r="I774" s="368" t="s">
        <v>4612</v>
      </c>
      <c r="J774" s="368" t="s">
        <v>4611</v>
      </c>
      <c r="K774" s="368" t="s">
        <v>13984</v>
      </c>
      <c r="L774" s="368" t="s">
        <v>13985</v>
      </c>
      <c r="M774" s="368">
        <v>56</v>
      </c>
      <c r="N774" s="368">
        <v>36</v>
      </c>
      <c r="O774" s="368">
        <v>20</v>
      </c>
    </row>
    <row r="775" spans="1:15" x14ac:dyDescent="0.35">
      <c r="A775" s="368" t="s">
        <v>288</v>
      </c>
      <c r="B775" s="368" t="s">
        <v>876</v>
      </c>
      <c r="C775" s="368" t="s">
        <v>786</v>
      </c>
      <c r="D775" s="368">
        <v>750</v>
      </c>
      <c r="E775" s="368">
        <v>487</v>
      </c>
      <c r="F775" s="368">
        <v>263</v>
      </c>
      <c r="G775" s="368" t="s">
        <v>13986</v>
      </c>
      <c r="H775" s="368" t="s">
        <v>13987</v>
      </c>
      <c r="I775" s="368" t="s">
        <v>4610</v>
      </c>
      <c r="J775" s="368" t="s">
        <v>4609</v>
      </c>
      <c r="K775" s="368" t="s">
        <v>13988</v>
      </c>
      <c r="L775" s="368" t="s">
        <v>13989</v>
      </c>
      <c r="M775" s="368">
        <v>45</v>
      </c>
      <c r="N775" s="368">
        <v>29</v>
      </c>
      <c r="O775" s="368">
        <v>16</v>
      </c>
    </row>
    <row r="776" spans="1:15" x14ac:dyDescent="0.35">
      <c r="A776" s="368" t="s">
        <v>288</v>
      </c>
      <c r="B776" s="368" t="s">
        <v>876</v>
      </c>
      <c r="C776" s="368" t="s">
        <v>786</v>
      </c>
      <c r="D776" s="368">
        <v>750</v>
      </c>
      <c r="E776" s="368">
        <v>487</v>
      </c>
      <c r="F776" s="368">
        <v>263</v>
      </c>
      <c r="G776" s="368" t="s">
        <v>13986</v>
      </c>
      <c r="H776" s="368" t="s">
        <v>13987</v>
      </c>
      <c r="I776" s="368" t="s">
        <v>4610</v>
      </c>
      <c r="J776" s="368" t="s">
        <v>4609</v>
      </c>
      <c r="K776" s="368" t="s">
        <v>13990</v>
      </c>
      <c r="L776" s="368" t="s">
        <v>13991</v>
      </c>
      <c r="M776" s="368">
        <v>67</v>
      </c>
      <c r="N776" s="368">
        <v>44</v>
      </c>
      <c r="O776" s="368">
        <v>23</v>
      </c>
    </row>
    <row r="777" spans="1:15" x14ac:dyDescent="0.35">
      <c r="A777" s="368" t="s">
        <v>288</v>
      </c>
      <c r="B777" s="368" t="s">
        <v>876</v>
      </c>
      <c r="C777" s="368" t="s">
        <v>786</v>
      </c>
      <c r="D777" s="368">
        <v>750</v>
      </c>
      <c r="E777" s="368">
        <v>487</v>
      </c>
      <c r="F777" s="368">
        <v>263</v>
      </c>
      <c r="G777" s="368" t="s">
        <v>13986</v>
      </c>
      <c r="H777" s="368" t="s">
        <v>13987</v>
      </c>
      <c r="I777" s="368" t="s">
        <v>4610</v>
      </c>
      <c r="J777" s="368" t="s">
        <v>4609</v>
      </c>
      <c r="K777" s="368" t="s">
        <v>13992</v>
      </c>
      <c r="L777" s="368" t="s">
        <v>13993</v>
      </c>
      <c r="M777" s="368">
        <v>67</v>
      </c>
      <c r="N777" s="368">
        <v>44</v>
      </c>
      <c r="O777" s="368">
        <v>23</v>
      </c>
    </row>
    <row r="778" spans="1:15" x14ac:dyDescent="0.35">
      <c r="A778" s="368" t="s">
        <v>288</v>
      </c>
      <c r="B778" s="368" t="s">
        <v>876</v>
      </c>
      <c r="C778" s="368" t="s">
        <v>786</v>
      </c>
      <c r="D778" s="368">
        <v>750</v>
      </c>
      <c r="E778" s="368">
        <v>487</v>
      </c>
      <c r="F778" s="368">
        <v>263</v>
      </c>
      <c r="G778" s="368" t="s">
        <v>13994</v>
      </c>
      <c r="H778" s="368" t="s">
        <v>13995</v>
      </c>
      <c r="I778" s="368" t="s">
        <v>4608</v>
      </c>
      <c r="J778" s="368" t="s">
        <v>4607</v>
      </c>
      <c r="K778" s="368" t="s">
        <v>13996</v>
      </c>
      <c r="L778" s="368" t="s">
        <v>13997</v>
      </c>
      <c r="M778" s="368">
        <v>101</v>
      </c>
      <c r="N778" s="368">
        <v>66</v>
      </c>
      <c r="O778" s="368">
        <v>35</v>
      </c>
    </row>
    <row r="779" spans="1:15" x14ac:dyDescent="0.35">
      <c r="A779" s="368" t="s">
        <v>288</v>
      </c>
      <c r="B779" s="368" t="s">
        <v>876</v>
      </c>
      <c r="C779" s="368" t="s">
        <v>786</v>
      </c>
      <c r="D779" s="368">
        <v>750</v>
      </c>
      <c r="E779" s="368">
        <v>487</v>
      </c>
      <c r="F779" s="368">
        <v>263</v>
      </c>
      <c r="G779" s="368" t="s">
        <v>13994</v>
      </c>
      <c r="H779" s="368" t="s">
        <v>13995</v>
      </c>
      <c r="I779" s="368" t="s">
        <v>4608</v>
      </c>
      <c r="J779" s="368" t="s">
        <v>4607</v>
      </c>
      <c r="K779" s="368" t="s">
        <v>13998</v>
      </c>
      <c r="L779" s="368" t="s">
        <v>13999</v>
      </c>
      <c r="M779" s="368">
        <v>100</v>
      </c>
      <c r="N779" s="368">
        <v>65</v>
      </c>
      <c r="O779" s="368">
        <v>35</v>
      </c>
    </row>
    <row r="780" spans="1:15" x14ac:dyDescent="0.35">
      <c r="A780" s="368" t="s">
        <v>288</v>
      </c>
      <c r="B780" s="368" t="s">
        <v>876</v>
      </c>
      <c r="C780" s="368" t="s">
        <v>786</v>
      </c>
      <c r="D780" s="368">
        <v>750</v>
      </c>
      <c r="E780" s="368">
        <v>487</v>
      </c>
      <c r="F780" s="368">
        <v>263</v>
      </c>
      <c r="G780" s="368" t="s">
        <v>14000</v>
      </c>
      <c r="H780" s="368" t="s">
        <v>14001</v>
      </c>
      <c r="I780" s="368" t="s">
        <v>4606</v>
      </c>
      <c r="J780" s="368" t="s">
        <v>4605</v>
      </c>
      <c r="K780" s="368" t="s">
        <v>14002</v>
      </c>
      <c r="L780" s="368" t="s">
        <v>4605</v>
      </c>
      <c r="M780" s="368">
        <v>101</v>
      </c>
      <c r="N780" s="368">
        <v>66</v>
      </c>
      <c r="O780" s="368">
        <v>35</v>
      </c>
    </row>
    <row r="781" spans="1:15" x14ac:dyDescent="0.35">
      <c r="A781" s="368" t="s">
        <v>289</v>
      </c>
      <c r="B781" s="368" t="s">
        <v>877</v>
      </c>
      <c r="C781" s="368" t="s">
        <v>791</v>
      </c>
      <c r="D781" s="368">
        <v>560</v>
      </c>
      <c r="E781" s="368">
        <v>364</v>
      </c>
      <c r="F781" s="368">
        <v>196</v>
      </c>
      <c r="G781" s="368" t="s">
        <v>13858</v>
      </c>
      <c r="H781" s="368" t="s">
        <v>13859</v>
      </c>
      <c r="I781" s="368" t="s">
        <v>4498</v>
      </c>
      <c r="J781" s="368" t="s">
        <v>4497</v>
      </c>
      <c r="K781" s="368" t="s">
        <v>13860</v>
      </c>
      <c r="L781" s="368" t="s">
        <v>13861</v>
      </c>
      <c r="M781" s="368">
        <v>55</v>
      </c>
      <c r="N781" s="368">
        <v>35</v>
      </c>
      <c r="O781" s="368">
        <v>20</v>
      </c>
    </row>
    <row r="782" spans="1:15" x14ac:dyDescent="0.35">
      <c r="A782" s="368" t="s">
        <v>289</v>
      </c>
      <c r="B782" s="368" t="s">
        <v>877</v>
      </c>
      <c r="C782" s="368" t="s">
        <v>791</v>
      </c>
      <c r="D782" s="368">
        <v>560</v>
      </c>
      <c r="E782" s="368">
        <v>364</v>
      </c>
      <c r="F782" s="368">
        <v>196</v>
      </c>
      <c r="G782" s="368" t="s">
        <v>13858</v>
      </c>
      <c r="H782" s="368" t="s">
        <v>13859</v>
      </c>
      <c r="I782" s="368" t="s">
        <v>4498</v>
      </c>
      <c r="J782" s="368" t="s">
        <v>4497</v>
      </c>
      <c r="K782" s="368" t="s">
        <v>13862</v>
      </c>
      <c r="L782" s="368" t="s">
        <v>13863</v>
      </c>
      <c r="M782" s="368">
        <v>42</v>
      </c>
      <c r="N782" s="368">
        <v>25</v>
      </c>
      <c r="O782" s="368">
        <v>17</v>
      </c>
    </row>
    <row r="783" spans="1:15" x14ac:dyDescent="0.35">
      <c r="A783" s="368" t="s">
        <v>289</v>
      </c>
      <c r="B783" s="368" t="s">
        <v>877</v>
      </c>
      <c r="C783" s="368" t="s">
        <v>791</v>
      </c>
      <c r="D783" s="368">
        <v>560</v>
      </c>
      <c r="E783" s="368">
        <v>364</v>
      </c>
      <c r="F783" s="368">
        <v>196</v>
      </c>
      <c r="G783" s="368" t="s">
        <v>13858</v>
      </c>
      <c r="H783" s="368" t="s">
        <v>13859</v>
      </c>
      <c r="I783" s="368" t="s">
        <v>4498</v>
      </c>
      <c r="J783" s="368" t="s">
        <v>4497</v>
      </c>
      <c r="K783" s="368" t="s">
        <v>13864</v>
      </c>
      <c r="L783" s="368" t="s">
        <v>13865</v>
      </c>
      <c r="M783" s="368">
        <v>30</v>
      </c>
      <c r="N783" s="368">
        <v>30</v>
      </c>
      <c r="O783" s="368">
        <v>0</v>
      </c>
    </row>
    <row r="784" spans="1:15" x14ac:dyDescent="0.35">
      <c r="A784" s="368" t="s">
        <v>289</v>
      </c>
      <c r="B784" s="368" t="s">
        <v>877</v>
      </c>
      <c r="C784" s="368" t="s">
        <v>791</v>
      </c>
      <c r="D784" s="368">
        <v>560</v>
      </c>
      <c r="E784" s="368">
        <v>364</v>
      </c>
      <c r="F784" s="368">
        <v>196</v>
      </c>
      <c r="G784" s="368" t="s">
        <v>14003</v>
      </c>
      <c r="H784" s="368" t="s">
        <v>14004</v>
      </c>
      <c r="I784" s="368" t="s">
        <v>4576</v>
      </c>
      <c r="J784" s="368" t="s">
        <v>4575</v>
      </c>
      <c r="K784" s="368" t="s">
        <v>14005</v>
      </c>
      <c r="L784" s="368" t="s">
        <v>4575</v>
      </c>
      <c r="M784" s="368">
        <v>115</v>
      </c>
      <c r="N784" s="368">
        <v>72</v>
      </c>
      <c r="O784" s="368">
        <v>43</v>
      </c>
    </row>
    <row r="785" spans="1:15" x14ac:dyDescent="0.35">
      <c r="A785" s="368" t="s">
        <v>289</v>
      </c>
      <c r="B785" s="368" t="s">
        <v>877</v>
      </c>
      <c r="C785" s="368" t="s">
        <v>791</v>
      </c>
      <c r="D785" s="368">
        <v>560</v>
      </c>
      <c r="E785" s="368">
        <v>364</v>
      </c>
      <c r="F785" s="368">
        <v>196</v>
      </c>
      <c r="G785" s="368" t="s">
        <v>14006</v>
      </c>
      <c r="H785" s="368" t="s">
        <v>14007</v>
      </c>
      <c r="I785" s="368" t="s">
        <v>4604</v>
      </c>
      <c r="J785" s="368" t="s">
        <v>4603</v>
      </c>
      <c r="K785" s="368" t="s">
        <v>14008</v>
      </c>
      <c r="L785" s="368" t="s">
        <v>14009</v>
      </c>
      <c r="M785" s="368">
        <v>50</v>
      </c>
      <c r="N785" s="368">
        <v>32</v>
      </c>
      <c r="O785" s="368">
        <v>18</v>
      </c>
    </row>
    <row r="786" spans="1:15" x14ac:dyDescent="0.35">
      <c r="A786" s="368" t="s">
        <v>289</v>
      </c>
      <c r="B786" s="368" t="s">
        <v>877</v>
      </c>
      <c r="C786" s="368" t="s">
        <v>791</v>
      </c>
      <c r="D786" s="368">
        <v>560</v>
      </c>
      <c r="E786" s="368">
        <v>364</v>
      </c>
      <c r="F786" s="368">
        <v>196</v>
      </c>
      <c r="G786" s="368" t="s">
        <v>14006</v>
      </c>
      <c r="H786" s="368" t="s">
        <v>14007</v>
      </c>
      <c r="I786" s="368" t="s">
        <v>4604</v>
      </c>
      <c r="J786" s="368" t="s">
        <v>4603</v>
      </c>
      <c r="K786" s="368" t="s">
        <v>14010</v>
      </c>
      <c r="L786" s="368" t="s">
        <v>14011</v>
      </c>
      <c r="M786" s="368">
        <v>77</v>
      </c>
      <c r="N786" s="368">
        <v>49</v>
      </c>
      <c r="O786" s="368">
        <v>28</v>
      </c>
    </row>
    <row r="787" spans="1:15" x14ac:dyDescent="0.35">
      <c r="A787" s="368" t="s">
        <v>289</v>
      </c>
      <c r="B787" s="368" t="s">
        <v>877</v>
      </c>
      <c r="C787" s="368" t="s">
        <v>791</v>
      </c>
      <c r="D787" s="368">
        <v>560</v>
      </c>
      <c r="E787" s="368">
        <v>364</v>
      </c>
      <c r="F787" s="368">
        <v>196</v>
      </c>
      <c r="G787" s="368" t="s">
        <v>14006</v>
      </c>
      <c r="H787" s="368" t="s">
        <v>14007</v>
      </c>
      <c r="I787" s="368" t="s">
        <v>4604</v>
      </c>
      <c r="J787" s="368" t="s">
        <v>4603</v>
      </c>
      <c r="K787" s="368" t="s">
        <v>14012</v>
      </c>
      <c r="L787" s="368" t="s">
        <v>14013</v>
      </c>
      <c r="M787" s="368">
        <v>77</v>
      </c>
      <c r="N787" s="368">
        <v>49</v>
      </c>
      <c r="O787" s="368">
        <v>28</v>
      </c>
    </row>
    <row r="788" spans="1:15" x14ac:dyDescent="0.35">
      <c r="A788" s="368" t="s">
        <v>289</v>
      </c>
      <c r="B788" s="368" t="s">
        <v>877</v>
      </c>
      <c r="C788" s="368" t="s">
        <v>791</v>
      </c>
      <c r="D788" s="368">
        <v>560</v>
      </c>
      <c r="E788" s="368">
        <v>364</v>
      </c>
      <c r="F788" s="368">
        <v>196</v>
      </c>
      <c r="G788" s="368" t="s">
        <v>14014</v>
      </c>
      <c r="H788" s="368" t="s">
        <v>14015</v>
      </c>
      <c r="I788" s="368" t="s">
        <v>4602</v>
      </c>
      <c r="J788" s="368" t="s">
        <v>4601</v>
      </c>
      <c r="K788" s="368" t="s">
        <v>14016</v>
      </c>
      <c r="L788" s="368" t="s">
        <v>4601</v>
      </c>
      <c r="M788" s="368">
        <v>114</v>
      </c>
      <c r="N788" s="368">
        <v>72</v>
      </c>
      <c r="O788" s="368">
        <v>42</v>
      </c>
    </row>
    <row r="789" spans="1:15" x14ac:dyDescent="0.35">
      <c r="A789" s="368" t="s">
        <v>290</v>
      </c>
      <c r="B789" s="368" t="s">
        <v>878</v>
      </c>
      <c r="C789" s="368" t="s">
        <v>791</v>
      </c>
      <c r="D789" s="368">
        <v>450</v>
      </c>
      <c r="E789" s="368">
        <v>292</v>
      </c>
      <c r="F789" s="368">
        <v>158</v>
      </c>
      <c r="G789" s="368" t="s">
        <v>13858</v>
      </c>
      <c r="H789" s="368" t="s">
        <v>13859</v>
      </c>
      <c r="I789" s="368" t="s">
        <v>4498</v>
      </c>
      <c r="J789" s="368" t="s">
        <v>4497</v>
      </c>
      <c r="K789" s="368" t="s">
        <v>13860</v>
      </c>
      <c r="L789" s="368" t="s">
        <v>13861</v>
      </c>
      <c r="M789" s="368">
        <v>60</v>
      </c>
      <c r="N789" s="368">
        <v>37</v>
      </c>
      <c r="O789" s="368">
        <v>23</v>
      </c>
    </row>
    <row r="790" spans="1:15" x14ac:dyDescent="0.35">
      <c r="A790" s="368" t="s">
        <v>290</v>
      </c>
      <c r="B790" s="368" t="s">
        <v>878</v>
      </c>
      <c r="C790" s="368" t="s">
        <v>791</v>
      </c>
      <c r="D790" s="368">
        <v>450</v>
      </c>
      <c r="E790" s="368">
        <v>292</v>
      </c>
      <c r="F790" s="368">
        <v>158</v>
      </c>
      <c r="G790" s="368" t="s">
        <v>13858</v>
      </c>
      <c r="H790" s="368" t="s">
        <v>13859</v>
      </c>
      <c r="I790" s="368" t="s">
        <v>4498</v>
      </c>
      <c r="J790" s="368" t="s">
        <v>4497</v>
      </c>
      <c r="K790" s="368" t="s">
        <v>13862</v>
      </c>
      <c r="L790" s="368" t="s">
        <v>13863</v>
      </c>
      <c r="M790" s="368">
        <v>46</v>
      </c>
      <c r="N790" s="368">
        <v>29</v>
      </c>
      <c r="O790" s="368">
        <v>17</v>
      </c>
    </row>
    <row r="791" spans="1:15" x14ac:dyDescent="0.35">
      <c r="A791" s="368" t="s">
        <v>290</v>
      </c>
      <c r="B791" s="368" t="s">
        <v>878</v>
      </c>
      <c r="C791" s="368" t="s">
        <v>791</v>
      </c>
      <c r="D791" s="368">
        <v>450</v>
      </c>
      <c r="E791" s="368">
        <v>292</v>
      </c>
      <c r="F791" s="368">
        <v>158</v>
      </c>
      <c r="G791" s="368" t="s">
        <v>13858</v>
      </c>
      <c r="H791" s="368" t="s">
        <v>13859</v>
      </c>
      <c r="I791" s="368" t="s">
        <v>4498</v>
      </c>
      <c r="J791" s="368" t="s">
        <v>4497</v>
      </c>
      <c r="K791" s="368" t="s">
        <v>13864</v>
      </c>
      <c r="L791" s="368" t="s">
        <v>13865</v>
      </c>
      <c r="M791" s="368">
        <v>30</v>
      </c>
      <c r="N791" s="368">
        <v>30</v>
      </c>
      <c r="O791" s="368">
        <v>0</v>
      </c>
    </row>
    <row r="792" spans="1:15" x14ac:dyDescent="0.35">
      <c r="A792" s="368" t="s">
        <v>290</v>
      </c>
      <c r="B792" s="368" t="s">
        <v>878</v>
      </c>
      <c r="C792" s="368" t="s">
        <v>791</v>
      </c>
      <c r="D792" s="368">
        <v>450</v>
      </c>
      <c r="E792" s="368">
        <v>292</v>
      </c>
      <c r="F792" s="368">
        <v>158</v>
      </c>
      <c r="G792" s="368" t="s">
        <v>14003</v>
      </c>
      <c r="H792" s="368" t="s">
        <v>14004</v>
      </c>
      <c r="I792" s="368" t="s">
        <v>4576</v>
      </c>
      <c r="J792" s="368" t="s">
        <v>4575</v>
      </c>
      <c r="K792" s="368" t="s">
        <v>14005</v>
      </c>
      <c r="L792" s="368" t="s">
        <v>4575</v>
      </c>
      <c r="M792" s="368">
        <v>123</v>
      </c>
      <c r="N792" s="368">
        <v>77</v>
      </c>
      <c r="O792" s="368">
        <v>46</v>
      </c>
    </row>
    <row r="793" spans="1:15" x14ac:dyDescent="0.35">
      <c r="A793" s="368" t="s">
        <v>290</v>
      </c>
      <c r="B793" s="368" t="s">
        <v>878</v>
      </c>
      <c r="C793" s="368" t="s">
        <v>791</v>
      </c>
      <c r="D793" s="368">
        <v>450</v>
      </c>
      <c r="E793" s="368">
        <v>292</v>
      </c>
      <c r="F793" s="368">
        <v>158</v>
      </c>
      <c r="G793" s="368" t="s">
        <v>14017</v>
      </c>
      <c r="H793" s="368" t="s">
        <v>14018</v>
      </c>
      <c r="I793" s="368" t="s">
        <v>4600</v>
      </c>
      <c r="J793" s="368" t="s">
        <v>4599</v>
      </c>
      <c r="K793" s="368" t="s">
        <v>14019</v>
      </c>
      <c r="L793" s="368" t="s">
        <v>4599</v>
      </c>
      <c r="M793" s="368">
        <v>109</v>
      </c>
      <c r="N793" s="368">
        <v>68</v>
      </c>
      <c r="O793" s="368">
        <v>41</v>
      </c>
    </row>
    <row r="794" spans="1:15" x14ac:dyDescent="0.35">
      <c r="A794" s="368" t="s">
        <v>290</v>
      </c>
      <c r="B794" s="368" t="s">
        <v>878</v>
      </c>
      <c r="C794" s="368" t="s">
        <v>791</v>
      </c>
      <c r="D794" s="368">
        <v>450</v>
      </c>
      <c r="E794" s="368">
        <v>292</v>
      </c>
      <c r="F794" s="368">
        <v>158</v>
      </c>
      <c r="G794" s="368" t="s">
        <v>14020</v>
      </c>
      <c r="H794" s="368" t="s">
        <v>14021</v>
      </c>
      <c r="I794" s="368" t="s">
        <v>4598</v>
      </c>
      <c r="J794" s="368" t="s">
        <v>4597</v>
      </c>
      <c r="K794" s="368" t="s">
        <v>14022</v>
      </c>
      <c r="L794" s="368" t="s">
        <v>4597</v>
      </c>
      <c r="M794" s="368">
        <v>82</v>
      </c>
      <c r="N794" s="368">
        <v>51</v>
      </c>
      <c r="O794" s="368">
        <v>31</v>
      </c>
    </row>
    <row r="795" spans="1:15" x14ac:dyDescent="0.35">
      <c r="A795" s="368" t="s">
        <v>291</v>
      </c>
      <c r="B795" s="368" t="s">
        <v>879</v>
      </c>
      <c r="C795" s="368" t="s">
        <v>786</v>
      </c>
      <c r="D795" s="368">
        <v>810</v>
      </c>
      <c r="E795" s="368">
        <v>526</v>
      </c>
      <c r="F795" s="368">
        <v>284</v>
      </c>
      <c r="G795" s="368" t="s">
        <v>13887</v>
      </c>
      <c r="H795" s="368" t="s">
        <v>13888</v>
      </c>
      <c r="I795" s="368" t="s">
        <v>4520</v>
      </c>
      <c r="J795" s="368" t="s">
        <v>4519</v>
      </c>
      <c r="K795" s="368" t="s">
        <v>13889</v>
      </c>
      <c r="L795" s="368" t="s">
        <v>13890</v>
      </c>
      <c r="M795" s="368">
        <v>89</v>
      </c>
      <c r="N795" s="368">
        <v>57</v>
      </c>
      <c r="O795" s="368">
        <v>32</v>
      </c>
    </row>
    <row r="796" spans="1:15" x14ac:dyDescent="0.35">
      <c r="A796" s="368" t="s">
        <v>291</v>
      </c>
      <c r="B796" s="368" t="s">
        <v>879</v>
      </c>
      <c r="C796" s="368" t="s">
        <v>786</v>
      </c>
      <c r="D796" s="368">
        <v>810</v>
      </c>
      <c r="E796" s="368">
        <v>526</v>
      </c>
      <c r="F796" s="368">
        <v>284</v>
      </c>
      <c r="G796" s="368" t="s">
        <v>13887</v>
      </c>
      <c r="H796" s="368" t="s">
        <v>13888</v>
      </c>
      <c r="I796" s="368" t="s">
        <v>4520</v>
      </c>
      <c r="J796" s="368" t="s">
        <v>4519</v>
      </c>
      <c r="K796" s="368" t="s">
        <v>13891</v>
      </c>
      <c r="L796" s="368" t="s">
        <v>13892</v>
      </c>
      <c r="M796" s="368">
        <v>44</v>
      </c>
      <c r="N796" s="368">
        <v>28</v>
      </c>
      <c r="O796" s="368">
        <v>16</v>
      </c>
    </row>
    <row r="797" spans="1:15" x14ac:dyDescent="0.35">
      <c r="A797" s="368" t="s">
        <v>291</v>
      </c>
      <c r="B797" s="368" t="s">
        <v>879</v>
      </c>
      <c r="C797" s="368" t="s">
        <v>786</v>
      </c>
      <c r="D797" s="368">
        <v>810</v>
      </c>
      <c r="E797" s="368">
        <v>526</v>
      </c>
      <c r="F797" s="368">
        <v>284</v>
      </c>
      <c r="G797" s="368" t="s">
        <v>13893</v>
      </c>
      <c r="H797" s="368" t="s">
        <v>13894</v>
      </c>
      <c r="I797" s="368" t="s">
        <v>4518</v>
      </c>
      <c r="J797" s="368" t="s">
        <v>4517</v>
      </c>
      <c r="K797" s="368" t="s">
        <v>13895</v>
      </c>
      <c r="L797" s="368" t="s">
        <v>13896</v>
      </c>
      <c r="M797" s="368">
        <v>89</v>
      </c>
      <c r="N797" s="368">
        <v>57</v>
      </c>
      <c r="O797" s="368">
        <v>32</v>
      </c>
    </row>
    <row r="798" spans="1:15" x14ac:dyDescent="0.35">
      <c r="A798" s="368" t="s">
        <v>291</v>
      </c>
      <c r="B798" s="368" t="s">
        <v>879</v>
      </c>
      <c r="C798" s="368" t="s">
        <v>786</v>
      </c>
      <c r="D798" s="368">
        <v>810</v>
      </c>
      <c r="E798" s="368">
        <v>526</v>
      </c>
      <c r="F798" s="368">
        <v>284</v>
      </c>
      <c r="G798" s="368" t="s">
        <v>13893</v>
      </c>
      <c r="H798" s="368" t="s">
        <v>13894</v>
      </c>
      <c r="I798" s="368" t="s">
        <v>4518</v>
      </c>
      <c r="J798" s="368" t="s">
        <v>4517</v>
      </c>
      <c r="K798" s="368" t="s">
        <v>13897</v>
      </c>
      <c r="L798" s="368" t="s">
        <v>13898</v>
      </c>
      <c r="M798" s="368">
        <v>33</v>
      </c>
      <c r="N798" s="368">
        <v>21</v>
      </c>
      <c r="O798" s="368">
        <v>12</v>
      </c>
    </row>
    <row r="799" spans="1:15" x14ac:dyDescent="0.35">
      <c r="A799" s="368" t="s">
        <v>291</v>
      </c>
      <c r="B799" s="368" t="s">
        <v>879</v>
      </c>
      <c r="C799" s="368" t="s">
        <v>786</v>
      </c>
      <c r="D799" s="368">
        <v>810</v>
      </c>
      <c r="E799" s="368">
        <v>526</v>
      </c>
      <c r="F799" s="368">
        <v>284</v>
      </c>
      <c r="G799" s="368" t="s">
        <v>14023</v>
      </c>
      <c r="H799" s="368" t="s">
        <v>14024</v>
      </c>
      <c r="I799" s="368" t="s">
        <v>4544</v>
      </c>
      <c r="J799" s="368" t="s">
        <v>4543</v>
      </c>
      <c r="K799" s="368" t="s">
        <v>14025</v>
      </c>
      <c r="L799" s="368" t="s">
        <v>14026</v>
      </c>
      <c r="M799" s="368">
        <v>100</v>
      </c>
      <c r="N799" s="368">
        <v>63</v>
      </c>
      <c r="O799" s="368">
        <v>37</v>
      </c>
    </row>
    <row r="800" spans="1:15" x14ac:dyDescent="0.35">
      <c r="A800" s="368" t="s">
        <v>291</v>
      </c>
      <c r="B800" s="368" t="s">
        <v>879</v>
      </c>
      <c r="C800" s="368" t="s">
        <v>786</v>
      </c>
      <c r="D800" s="368">
        <v>810</v>
      </c>
      <c r="E800" s="368">
        <v>526</v>
      </c>
      <c r="F800" s="368">
        <v>284</v>
      </c>
      <c r="G800" s="368" t="s">
        <v>14023</v>
      </c>
      <c r="H800" s="368" t="s">
        <v>14024</v>
      </c>
      <c r="I800" s="368" t="s">
        <v>4544</v>
      </c>
      <c r="J800" s="368" t="s">
        <v>4543</v>
      </c>
      <c r="K800" s="368" t="s">
        <v>14027</v>
      </c>
      <c r="L800" s="368" t="s">
        <v>14028</v>
      </c>
      <c r="M800" s="368">
        <v>100</v>
      </c>
      <c r="N800" s="368">
        <v>63</v>
      </c>
      <c r="O800" s="368">
        <v>37</v>
      </c>
    </row>
    <row r="801" spans="1:15" x14ac:dyDescent="0.35">
      <c r="A801" s="368" t="s">
        <v>291</v>
      </c>
      <c r="B801" s="368" t="s">
        <v>879</v>
      </c>
      <c r="C801" s="368" t="s">
        <v>786</v>
      </c>
      <c r="D801" s="368">
        <v>810</v>
      </c>
      <c r="E801" s="368">
        <v>526</v>
      </c>
      <c r="F801" s="368">
        <v>284</v>
      </c>
      <c r="G801" s="368" t="s">
        <v>14029</v>
      </c>
      <c r="H801" s="368" t="s">
        <v>14030</v>
      </c>
      <c r="I801" s="368" t="s">
        <v>4596</v>
      </c>
      <c r="J801" s="368" t="s">
        <v>4595</v>
      </c>
      <c r="K801" s="368" t="s">
        <v>13905</v>
      </c>
      <c r="L801" s="368" t="s">
        <v>13906</v>
      </c>
      <c r="M801" s="368">
        <v>34</v>
      </c>
      <c r="N801" s="368">
        <v>22</v>
      </c>
      <c r="O801" s="368">
        <v>12</v>
      </c>
    </row>
    <row r="802" spans="1:15" x14ac:dyDescent="0.35">
      <c r="A802" s="368" t="s">
        <v>291</v>
      </c>
      <c r="B802" s="368" t="s">
        <v>879</v>
      </c>
      <c r="C802" s="368" t="s">
        <v>786</v>
      </c>
      <c r="D802" s="368">
        <v>810</v>
      </c>
      <c r="E802" s="368">
        <v>526</v>
      </c>
      <c r="F802" s="368">
        <v>284</v>
      </c>
      <c r="G802" s="368" t="s">
        <v>14029</v>
      </c>
      <c r="H802" s="368" t="s">
        <v>14030</v>
      </c>
      <c r="I802" s="368" t="s">
        <v>4596</v>
      </c>
      <c r="J802" s="368" t="s">
        <v>4595</v>
      </c>
      <c r="K802" s="368" t="s">
        <v>14031</v>
      </c>
      <c r="L802" s="368" t="s">
        <v>14032</v>
      </c>
      <c r="M802" s="368">
        <v>66</v>
      </c>
      <c r="N802" s="368">
        <v>42</v>
      </c>
      <c r="O802" s="368">
        <v>24</v>
      </c>
    </row>
    <row r="803" spans="1:15" x14ac:dyDescent="0.35">
      <c r="A803" s="368" t="s">
        <v>291</v>
      </c>
      <c r="B803" s="368" t="s">
        <v>879</v>
      </c>
      <c r="C803" s="368" t="s">
        <v>786</v>
      </c>
      <c r="D803" s="368">
        <v>810</v>
      </c>
      <c r="E803" s="368">
        <v>526</v>
      </c>
      <c r="F803" s="368">
        <v>284</v>
      </c>
      <c r="G803" s="368" t="s">
        <v>14029</v>
      </c>
      <c r="H803" s="368" t="s">
        <v>14030</v>
      </c>
      <c r="I803" s="368" t="s">
        <v>4596</v>
      </c>
      <c r="J803" s="368" t="s">
        <v>4595</v>
      </c>
      <c r="K803" s="368" t="s">
        <v>14033</v>
      </c>
      <c r="L803" s="368" t="s">
        <v>14034</v>
      </c>
      <c r="M803" s="368">
        <v>44</v>
      </c>
      <c r="N803" s="368">
        <v>28</v>
      </c>
      <c r="O803" s="368">
        <v>16</v>
      </c>
    </row>
    <row r="804" spans="1:15" x14ac:dyDescent="0.35">
      <c r="A804" s="368" t="s">
        <v>291</v>
      </c>
      <c r="B804" s="368" t="s">
        <v>879</v>
      </c>
      <c r="C804" s="368" t="s">
        <v>786</v>
      </c>
      <c r="D804" s="368">
        <v>810</v>
      </c>
      <c r="E804" s="368">
        <v>526</v>
      </c>
      <c r="F804" s="368">
        <v>284</v>
      </c>
      <c r="G804" s="368" t="s">
        <v>14035</v>
      </c>
      <c r="H804" s="368" t="s">
        <v>14036</v>
      </c>
      <c r="I804" s="368" t="s">
        <v>4594</v>
      </c>
      <c r="J804" s="368" t="s">
        <v>4593</v>
      </c>
      <c r="K804" s="368" t="s">
        <v>13909</v>
      </c>
      <c r="L804" s="368" t="s">
        <v>13910</v>
      </c>
      <c r="M804" s="368">
        <v>89</v>
      </c>
      <c r="N804" s="368">
        <v>57</v>
      </c>
      <c r="O804" s="368">
        <v>32</v>
      </c>
    </row>
    <row r="805" spans="1:15" x14ac:dyDescent="0.35">
      <c r="A805" s="368" t="s">
        <v>291</v>
      </c>
      <c r="B805" s="368" t="s">
        <v>879</v>
      </c>
      <c r="C805" s="368" t="s">
        <v>786</v>
      </c>
      <c r="D805" s="368">
        <v>810</v>
      </c>
      <c r="E805" s="368">
        <v>526</v>
      </c>
      <c r="F805" s="368">
        <v>284</v>
      </c>
      <c r="G805" s="368" t="s">
        <v>14035</v>
      </c>
      <c r="H805" s="368" t="s">
        <v>14036</v>
      </c>
      <c r="I805" s="368" t="s">
        <v>4594</v>
      </c>
      <c r="J805" s="368" t="s">
        <v>4593</v>
      </c>
      <c r="K805" s="368" t="s">
        <v>14037</v>
      </c>
      <c r="L805" s="368" t="s">
        <v>14038</v>
      </c>
      <c r="M805" s="368">
        <v>33</v>
      </c>
      <c r="N805" s="368">
        <v>21</v>
      </c>
      <c r="O805" s="368">
        <v>12</v>
      </c>
    </row>
    <row r="806" spans="1:15" x14ac:dyDescent="0.35">
      <c r="A806" s="368" t="s">
        <v>291</v>
      </c>
      <c r="B806" s="368" t="s">
        <v>879</v>
      </c>
      <c r="C806" s="368" t="s">
        <v>786</v>
      </c>
      <c r="D806" s="368">
        <v>810</v>
      </c>
      <c r="E806" s="368">
        <v>526</v>
      </c>
      <c r="F806" s="368">
        <v>284</v>
      </c>
      <c r="G806" s="368" t="s">
        <v>14039</v>
      </c>
      <c r="H806" s="368" t="s">
        <v>14040</v>
      </c>
      <c r="I806" s="368" t="s">
        <v>4592</v>
      </c>
      <c r="J806" s="368" t="s">
        <v>4591</v>
      </c>
      <c r="K806" s="368" t="s">
        <v>14041</v>
      </c>
      <c r="L806" s="368" t="s">
        <v>14042</v>
      </c>
      <c r="M806" s="368">
        <v>30</v>
      </c>
      <c r="N806" s="368">
        <v>30</v>
      </c>
      <c r="O806" s="368">
        <v>0</v>
      </c>
    </row>
    <row r="807" spans="1:15" x14ac:dyDescent="0.35">
      <c r="A807" s="368" t="s">
        <v>291</v>
      </c>
      <c r="B807" s="368" t="s">
        <v>879</v>
      </c>
      <c r="C807" s="368" t="s">
        <v>786</v>
      </c>
      <c r="D807" s="368">
        <v>810</v>
      </c>
      <c r="E807" s="368">
        <v>526</v>
      </c>
      <c r="F807" s="368">
        <v>284</v>
      </c>
      <c r="G807" s="368" t="s">
        <v>14039</v>
      </c>
      <c r="H807" s="368" t="s">
        <v>14040</v>
      </c>
      <c r="I807" s="368" t="s">
        <v>4592</v>
      </c>
      <c r="J807" s="368" t="s">
        <v>4591</v>
      </c>
      <c r="K807" s="368" t="s">
        <v>13917</v>
      </c>
      <c r="L807" s="368" t="s">
        <v>13918</v>
      </c>
      <c r="M807" s="368">
        <v>59</v>
      </c>
      <c r="N807" s="368">
        <v>37</v>
      </c>
      <c r="O807" s="368">
        <v>22</v>
      </c>
    </row>
    <row r="808" spans="1:15" x14ac:dyDescent="0.35">
      <c r="A808" s="368" t="s">
        <v>292</v>
      </c>
      <c r="B808" s="368" t="s">
        <v>880</v>
      </c>
      <c r="C808" s="368" t="s">
        <v>791</v>
      </c>
      <c r="D808" s="368">
        <v>440</v>
      </c>
      <c r="E808" s="368">
        <v>286</v>
      </c>
      <c r="F808" s="368">
        <v>154</v>
      </c>
      <c r="G808" s="368" t="s">
        <v>13858</v>
      </c>
      <c r="H808" s="368" t="s">
        <v>13859</v>
      </c>
      <c r="I808" s="368" t="s">
        <v>4498</v>
      </c>
      <c r="J808" s="368" t="s">
        <v>4497</v>
      </c>
      <c r="K808" s="368" t="s">
        <v>13860</v>
      </c>
      <c r="L808" s="368" t="s">
        <v>13861</v>
      </c>
      <c r="M808" s="368">
        <v>63</v>
      </c>
      <c r="N808" s="368">
        <v>39</v>
      </c>
      <c r="O808" s="368">
        <v>24</v>
      </c>
    </row>
    <row r="809" spans="1:15" x14ac:dyDescent="0.35">
      <c r="A809" s="368" t="s">
        <v>292</v>
      </c>
      <c r="B809" s="368" t="s">
        <v>880</v>
      </c>
      <c r="C809" s="368" t="s">
        <v>791</v>
      </c>
      <c r="D809" s="368">
        <v>440</v>
      </c>
      <c r="E809" s="368">
        <v>286</v>
      </c>
      <c r="F809" s="368">
        <v>154</v>
      </c>
      <c r="G809" s="368" t="s">
        <v>13858</v>
      </c>
      <c r="H809" s="368" t="s">
        <v>13859</v>
      </c>
      <c r="I809" s="368" t="s">
        <v>4498</v>
      </c>
      <c r="J809" s="368" t="s">
        <v>4497</v>
      </c>
      <c r="K809" s="368" t="s">
        <v>13862</v>
      </c>
      <c r="L809" s="368" t="s">
        <v>13863</v>
      </c>
      <c r="M809" s="368">
        <v>45</v>
      </c>
      <c r="N809" s="368">
        <v>28</v>
      </c>
      <c r="O809" s="368">
        <v>17</v>
      </c>
    </row>
    <row r="810" spans="1:15" x14ac:dyDescent="0.35">
      <c r="A810" s="368" t="s">
        <v>292</v>
      </c>
      <c r="B810" s="368" t="s">
        <v>880</v>
      </c>
      <c r="C810" s="368" t="s">
        <v>791</v>
      </c>
      <c r="D810" s="368">
        <v>440</v>
      </c>
      <c r="E810" s="368">
        <v>286</v>
      </c>
      <c r="F810" s="368">
        <v>154</v>
      </c>
      <c r="G810" s="368" t="s">
        <v>13858</v>
      </c>
      <c r="H810" s="368" t="s">
        <v>13859</v>
      </c>
      <c r="I810" s="368" t="s">
        <v>4498</v>
      </c>
      <c r="J810" s="368" t="s">
        <v>4497</v>
      </c>
      <c r="K810" s="368" t="s">
        <v>13864</v>
      </c>
      <c r="L810" s="368" t="s">
        <v>13865</v>
      </c>
      <c r="M810" s="368">
        <v>30</v>
      </c>
      <c r="N810" s="368">
        <v>30</v>
      </c>
      <c r="O810" s="368">
        <v>0</v>
      </c>
    </row>
    <row r="811" spans="1:15" x14ac:dyDescent="0.35">
      <c r="A811" s="368" t="s">
        <v>292</v>
      </c>
      <c r="B811" s="368" t="s">
        <v>880</v>
      </c>
      <c r="C811" s="368" t="s">
        <v>791</v>
      </c>
      <c r="D811" s="368">
        <v>440</v>
      </c>
      <c r="E811" s="368">
        <v>286</v>
      </c>
      <c r="F811" s="368">
        <v>154</v>
      </c>
      <c r="G811" s="368" t="s">
        <v>14043</v>
      </c>
      <c r="H811" s="368" t="s">
        <v>14044</v>
      </c>
      <c r="I811" s="368" t="s">
        <v>4590</v>
      </c>
      <c r="J811" s="368" t="s">
        <v>4589</v>
      </c>
      <c r="K811" s="368" t="s">
        <v>14045</v>
      </c>
      <c r="L811" s="368" t="s">
        <v>4589</v>
      </c>
      <c r="M811" s="368">
        <v>109</v>
      </c>
      <c r="N811" s="368">
        <v>68</v>
      </c>
      <c r="O811" s="368">
        <v>41</v>
      </c>
    </row>
    <row r="812" spans="1:15" x14ac:dyDescent="0.35">
      <c r="A812" s="368" t="s">
        <v>292</v>
      </c>
      <c r="B812" s="368" t="s">
        <v>880</v>
      </c>
      <c r="C812" s="368" t="s">
        <v>791</v>
      </c>
      <c r="D812" s="368">
        <v>440</v>
      </c>
      <c r="E812" s="368">
        <v>286</v>
      </c>
      <c r="F812" s="368">
        <v>154</v>
      </c>
      <c r="G812" s="368" t="s">
        <v>14046</v>
      </c>
      <c r="H812" s="368" t="s">
        <v>14047</v>
      </c>
      <c r="I812" s="368" t="s">
        <v>4588</v>
      </c>
      <c r="J812" s="368" t="s">
        <v>4587</v>
      </c>
      <c r="K812" s="368" t="s">
        <v>14048</v>
      </c>
      <c r="L812" s="368" t="s">
        <v>14049</v>
      </c>
      <c r="M812" s="368">
        <v>83</v>
      </c>
      <c r="N812" s="368">
        <v>52</v>
      </c>
      <c r="O812" s="368">
        <v>31</v>
      </c>
    </row>
    <row r="813" spans="1:15" x14ac:dyDescent="0.35">
      <c r="A813" s="368" t="s">
        <v>292</v>
      </c>
      <c r="B813" s="368" t="s">
        <v>880</v>
      </c>
      <c r="C813" s="368" t="s">
        <v>791</v>
      </c>
      <c r="D813" s="368">
        <v>440</v>
      </c>
      <c r="E813" s="368">
        <v>286</v>
      </c>
      <c r="F813" s="368">
        <v>154</v>
      </c>
      <c r="G813" s="368" t="s">
        <v>14046</v>
      </c>
      <c r="H813" s="368" t="s">
        <v>14047</v>
      </c>
      <c r="I813" s="368" t="s">
        <v>4588</v>
      </c>
      <c r="J813" s="368" t="s">
        <v>4587</v>
      </c>
      <c r="K813" s="368" t="s">
        <v>14050</v>
      </c>
      <c r="L813" s="368" t="s">
        <v>14051</v>
      </c>
      <c r="M813" s="368">
        <v>69</v>
      </c>
      <c r="N813" s="368">
        <v>43</v>
      </c>
      <c r="O813" s="368">
        <v>26</v>
      </c>
    </row>
    <row r="814" spans="1:15" x14ac:dyDescent="0.35">
      <c r="A814" s="368" t="s">
        <v>292</v>
      </c>
      <c r="B814" s="368" t="s">
        <v>880</v>
      </c>
      <c r="C814" s="368" t="s">
        <v>791</v>
      </c>
      <c r="D814" s="368">
        <v>440</v>
      </c>
      <c r="E814" s="368">
        <v>286</v>
      </c>
      <c r="F814" s="368">
        <v>154</v>
      </c>
      <c r="G814" s="368" t="s">
        <v>14046</v>
      </c>
      <c r="H814" s="368" t="s">
        <v>14047</v>
      </c>
      <c r="I814" s="368" t="s">
        <v>4588</v>
      </c>
      <c r="J814" s="368" t="s">
        <v>4587</v>
      </c>
      <c r="K814" s="368" t="s">
        <v>14052</v>
      </c>
      <c r="L814" s="368" t="s">
        <v>14053</v>
      </c>
      <c r="M814" s="368">
        <v>41</v>
      </c>
      <c r="N814" s="368">
        <v>26</v>
      </c>
      <c r="O814" s="368">
        <v>15</v>
      </c>
    </row>
    <row r="815" spans="1:15" x14ac:dyDescent="0.35">
      <c r="A815" s="368" t="s">
        <v>293</v>
      </c>
      <c r="B815" s="368" t="s">
        <v>881</v>
      </c>
      <c r="C815" s="368" t="s">
        <v>791</v>
      </c>
      <c r="D815" s="368">
        <v>450</v>
      </c>
      <c r="E815" s="368">
        <v>292</v>
      </c>
      <c r="F815" s="368">
        <v>158</v>
      </c>
      <c r="G815" s="368" t="s">
        <v>13858</v>
      </c>
      <c r="H815" s="368" t="s">
        <v>13859</v>
      </c>
      <c r="I815" s="368" t="s">
        <v>4498</v>
      </c>
      <c r="J815" s="368" t="s">
        <v>4497</v>
      </c>
      <c r="K815" s="368" t="s">
        <v>13860</v>
      </c>
      <c r="L815" s="368" t="s">
        <v>13861</v>
      </c>
      <c r="M815" s="368">
        <v>60</v>
      </c>
      <c r="N815" s="368">
        <v>37</v>
      </c>
      <c r="O815" s="368">
        <v>23</v>
      </c>
    </row>
    <row r="816" spans="1:15" x14ac:dyDescent="0.35">
      <c r="A816" s="368" t="s">
        <v>293</v>
      </c>
      <c r="B816" s="368" t="s">
        <v>881</v>
      </c>
      <c r="C816" s="368" t="s">
        <v>791</v>
      </c>
      <c r="D816" s="368">
        <v>450</v>
      </c>
      <c r="E816" s="368">
        <v>292</v>
      </c>
      <c r="F816" s="368">
        <v>158</v>
      </c>
      <c r="G816" s="368" t="s">
        <v>13858</v>
      </c>
      <c r="H816" s="368" t="s">
        <v>13859</v>
      </c>
      <c r="I816" s="368" t="s">
        <v>4498</v>
      </c>
      <c r="J816" s="368" t="s">
        <v>4497</v>
      </c>
      <c r="K816" s="368" t="s">
        <v>13862</v>
      </c>
      <c r="L816" s="368" t="s">
        <v>13863</v>
      </c>
      <c r="M816" s="368">
        <v>46</v>
      </c>
      <c r="N816" s="368">
        <v>29</v>
      </c>
      <c r="O816" s="368">
        <v>17</v>
      </c>
    </row>
    <row r="817" spans="1:15" x14ac:dyDescent="0.35">
      <c r="A817" s="368" t="s">
        <v>293</v>
      </c>
      <c r="B817" s="368" t="s">
        <v>881</v>
      </c>
      <c r="C817" s="368" t="s">
        <v>791</v>
      </c>
      <c r="D817" s="368">
        <v>450</v>
      </c>
      <c r="E817" s="368">
        <v>292</v>
      </c>
      <c r="F817" s="368">
        <v>158</v>
      </c>
      <c r="G817" s="368" t="s">
        <v>13858</v>
      </c>
      <c r="H817" s="368" t="s">
        <v>13859</v>
      </c>
      <c r="I817" s="368" t="s">
        <v>4498</v>
      </c>
      <c r="J817" s="368" t="s">
        <v>4497</v>
      </c>
      <c r="K817" s="368" t="s">
        <v>13864</v>
      </c>
      <c r="L817" s="368" t="s">
        <v>13865</v>
      </c>
      <c r="M817" s="368">
        <v>30</v>
      </c>
      <c r="N817" s="368">
        <v>30</v>
      </c>
      <c r="O817" s="368">
        <v>0</v>
      </c>
    </row>
    <row r="818" spans="1:15" x14ac:dyDescent="0.35">
      <c r="A818" s="368" t="s">
        <v>293</v>
      </c>
      <c r="B818" s="368" t="s">
        <v>881</v>
      </c>
      <c r="C818" s="368" t="s">
        <v>791</v>
      </c>
      <c r="D818" s="368">
        <v>450</v>
      </c>
      <c r="E818" s="368">
        <v>292</v>
      </c>
      <c r="F818" s="368">
        <v>158</v>
      </c>
      <c r="G818" s="368" t="s">
        <v>14003</v>
      </c>
      <c r="H818" s="368" t="s">
        <v>14004</v>
      </c>
      <c r="I818" s="368" t="s">
        <v>4576</v>
      </c>
      <c r="J818" s="368" t="s">
        <v>4575</v>
      </c>
      <c r="K818" s="368" t="s">
        <v>14005</v>
      </c>
      <c r="L818" s="368" t="s">
        <v>4575</v>
      </c>
      <c r="M818" s="368">
        <v>123</v>
      </c>
      <c r="N818" s="368">
        <v>77</v>
      </c>
      <c r="O818" s="368">
        <v>46</v>
      </c>
    </row>
    <row r="819" spans="1:15" x14ac:dyDescent="0.35">
      <c r="A819" s="368" t="s">
        <v>293</v>
      </c>
      <c r="B819" s="368" t="s">
        <v>881</v>
      </c>
      <c r="C819" s="368" t="s">
        <v>791</v>
      </c>
      <c r="D819" s="368">
        <v>450</v>
      </c>
      <c r="E819" s="368">
        <v>292</v>
      </c>
      <c r="F819" s="368">
        <v>158</v>
      </c>
      <c r="G819" s="368" t="s">
        <v>14054</v>
      </c>
      <c r="H819" s="368" t="s">
        <v>14055</v>
      </c>
      <c r="I819" s="368" t="s">
        <v>4586</v>
      </c>
      <c r="J819" s="368" t="s">
        <v>4585</v>
      </c>
      <c r="K819" s="368" t="s">
        <v>14056</v>
      </c>
      <c r="L819" s="368" t="s">
        <v>4585</v>
      </c>
      <c r="M819" s="368">
        <v>109</v>
      </c>
      <c r="N819" s="368">
        <v>68</v>
      </c>
      <c r="O819" s="368">
        <v>41</v>
      </c>
    </row>
    <row r="820" spans="1:15" x14ac:dyDescent="0.35">
      <c r="A820" s="368" t="s">
        <v>293</v>
      </c>
      <c r="B820" s="368" t="s">
        <v>881</v>
      </c>
      <c r="C820" s="368" t="s">
        <v>791</v>
      </c>
      <c r="D820" s="368">
        <v>450</v>
      </c>
      <c r="E820" s="368">
        <v>292</v>
      </c>
      <c r="F820" s="368">
        <v>158</v>
      </c>
      <c r="G820" s="368" t="s">
        <v>14057</v>
      </c>
      <c r="H820" s="368" t="s">
        <v>14058</v>
      </c>
      <c r="I820" s="368" t="s">
        <v>4584</v>
      </c>
      <c r="J820" s="368" t="s">
        <v>4583</v>
      </c>
      <c r="K820" s="368" t="s">
        <v>14059</v>
      </c>
      <c r="L820" s="368" t="s">
        <v>4583</v>
      </c>
      <c r="M820" s="368">
        <v>82</v>
      </c>
      <c r="N820" s="368">
        <v>51</v>
      </c>
      <c r="O820" s="368">
        <v>31</v>
      </c>
    </row>
    <row r="821" spans="1:15" x14ac:dyDescent="0.35">
      <c r="A821" s="368" t="s">
        <v>294</v>
      </c>
      <c r="B821" s="368" t="s">
        <v>882</v>
      </c>
      <c r="C821" s="368" t="s">
        <v>796</v>
      </c>
      <c r="D821" s="368">
        <v>300</v>
      </c>
      <c r="E821" s="368">
        <v>195</v>
      </c>
      <c r="F821" s="368">
        <v>105</v>
      </c>
      <c r="G821" s="368" t="s">
        <v>14060</v>
      </c>
      <c r="H821" s="368" t="s">
        <v>14061</v>
      </c>
      <c r="I821" s="368" t="s">
        <v>4582</v>
      </c>
      <c r="J821" s="368" t="s">
        <v>4581</v>
      </c>
      <c r="K821" s="368" t="s">
        <v>14062</v>
      </c>
      <c r="L821" s="368" t="s">
        <v>4581</v>
      </c>
      <c r="M821" s="368">
        <v>95</v>
      </c>
      <c r="N821" s="368">
        <v>62</v>
      </c>
      <c r="O821" s="368">
        <v>33</v>
      </c>
    </row>
    <row r="822" spans="1:15" x14ac:dyDescent="0.35">
      <c r="A822" s="368" t="s">
        <v>294</v>
      </c>
      <c r="B822" s="368" t="s">
        <v>882</v>
      </c>
      <c r="C822" s="368" t="s">
        <v>796</v>
      </c>
      <c r="D822" s="368">
        <v>300</v>
      </c>
      <c r="E822" s="368">
        <v>195</v>
      </c>
      <c r="F822" s="368">
        <v>105</v>
      </c>
      <c r="G822" s="368" t="s">
        <v>14063</v>
      </c>
      <c r="H822" s="368" t="s">
        <v>14064</v>
      </c>
      <c r="I822" s="368" t="s">
        <v>4580</v>
      </c>
      <c r="J822" s="368" t="s">
        <v>4579</v>
      </c>
      <c r="K822" s="368" t="s">
        <v>14065</v>
      </c>
      <c r="L822" s="368" t="s">
        <v>4579</v>
      </c>
      <c r="M822" s="368">
        <v>110</v>
      </c>
      <c r="N822" s="368">
        <v>71</v>
      </c>
      <c r="O822" s="368">
        <v>39</v>
      </c>
    </row>
    <row r="823" spans="1:15" x14ac:dyDescent="0.35">
      <c r="A823" s="368" t="s">
        <v>294</v>
      </c>
      <c r="B823" s="368" t="s">
        <v>882</v>
      </c>
      <c r="C823" s="368" t="s">
        <v>796</v>
      </c>
      <c r="D823" s="368">
        <v>300</v>
      </c>
      <c r="E823" s="368">
        <v>195</v>
      </c>
      <c r="F823" s="368">
        <v>105</v>
      </c>
      <c r="G823" s="368" t="s">
        <v>14066</v>
      </c>
      <c r="H823" s="368" t="s">
        <v>14067</v>
      </c>
      <c r="I823" s="368" t="s">
        <v>4578</v>
      </c>
      <c r="J823" s="368" t="s">
        <v>4577</v>
      </c>
      <c r="K823" s="368" t="s">
        <v>14068</v>
      </c>
      <c r="L823" s="368" t="s">
        <v>4577</v>
      </c>
      <c r="M823" s="368">
        <v>95</v>
      </c>
      <c r="N823" s="368">
        <v>62</v>
      </c>
      <c r="O823" s="368">
        <v>33</v>
      </c>
    </row>
    <row r="824" spans="1:15" x14ac:dyDescent="0.35">
      <c r="A824" s="368" t="s">
        <v>295</v>
      </c>
      <c r="B824" s="368" t="s">
        <v>883</v>
      </c>
      <c r="C824" s="368" t="s">
        <v>791</v>
      </c>
      <c r="D824" s="368">
        <v>450</v>
      </c>
      <c r="E824" s="368">
        <v>292</v>
      </c>
      <c r="F824" s="368">
        <v>158</v>
      </c>
      <c r="G824" s="368" t="s">
        <v>13858</v>
      </c>
      <c r="H824" s="368" t="s">
        <v>13859</v>
      </c>
      <c r="I824" s="368" t="s">
        <v>4498</v>
      </c>
      <c r="J824" s="368" t="s">
        <v>4497</v>
      </c>
      <c r="K824" s="368" t="s">
        <v>13860</v>
      </c>
      <c r="L824" s="368" t="s">
        <v>13861</v>
      </c>
      <c r="M824" s="368">
        <v>60</v>
      </c>
      <c r="N824" s="368">
        <v>37</v>
      </c>
      <c r="O824" s="368">
        <v>23</v>
      </c>
    </row>
    <row r="825" spans="1:15" x14ac:dyDescent="0.35">
      <c r="A825" s="368" t="s">
        <v>295</v>
      </c>
      <c r="B825" s="368" t="s">
        <v>883</v>
      </c>
      <c r="C825" s="368" t="s">
        <v>791</v>
      </c>
      <c r="D825" s="368">
        <v>450</v>
      </c>
      <c r="E825" s="368">
        <v>292</v>
      </c>
      <c r="F825" s="368">
        <v>158</v>
      </c>
      <c r="G825" s="368" t="s">
        <v>13858</v>
      </c>
      <c r="H825" s="368" t="s">
        <v>13859</v>
      </c>
      <c r="I825" s="368" t="s">
        <v>4498</v>
      </c>
      <c r="J825" s="368" t="s">
        <v>4497</v>
      </c>
      <c r="K825" s="368" t="s">
        <v>13862</v>
      </c>
      <c r="L825" s="368" t="s">
        <v>13863</v>
      </c>
      <c r="M825" s="368">
        <v>46</v>
      </c>
      <c r="N825" s="368">
        <v>29</v>
      </c>
      <c r="O825" s="368">
        <v>17</v>
      </c>
    </row>
    <row r="826" spans="1:15" x14ac:dyDescent="0.35">
      <c r="A826" s="368" t="s">
        <v>295</v>
      </c>
      <c r="B826" s="368" t="s">
        <v>883</v>
      </c>
      <c r="C826" s="368" t="s">
        <v>791</v>
      </c>
      <c r="D826" s="368">
        <v>450</v>
      </c>
      <c r="E826" s="368">
        <v>292</v>
      </c>
      <c r="F826" s="368">
        <v>158</v>
      </c>
      <c r="G826" s="368" t="s">
        <v>13858</v>
      </c>
      <c r="H826" s="368" t="s">
        <v>13859</v>
      </c>
      <c r="I826" s="368" t="s">
        <v>4498</v>
      </c>
      <c r="J826" s="368" t="s">
        <v>4497</v>
      </c>
      <c r="K826" s="368" t="s">
        <v>13864</v>
      </c>
      <c r="L826" s="368" t="s">
        <v>13865</v>
      </c>
      <c r="M826" s="368">
        <v>30</v>
      </c>
      <c r="N826" s="368">
        <v>30</v>
      </c>
      <c r="O826" s="368">
        <v>0</v>
      </c>
    </row>
    <row r="827" spans="1:15" x14ac:dyDescent="0.35">
      <c r="A827" s="368" t="s">
        <v>295</v>
      </c>
      <c r="B827" s="368" t="s">
        <v>883</v>
      </c>
      <c r="C827" s="368" t="s">
        <v>791</v>
      </c>
      <c r="D827" s="368">
        <v>450</v>
      </c>
      <c r="E827" s="368">
        <v>292</v>
      </c>
      <c r="F827" s="368">
        <v>158</v>
      </c>
      <c r="G827" s="368" t="s">
        <v>14003</v>
      </c>
      <c r="H827" s="368" t="s">
        <v>14004</v>
      </c>
      <c r="I827" s="368" t="s">
        <v>4576</v>
      </c>
      <c r="J827" s="368" t="s">
        <v>4575</v>
      </c>
      <c r="K827" s="368" t="s">
        <v>14005</v>
      </c>
      <c r="L827" s="368" t="s">
        <v>4575</v>
      </c>
      <c r="M827" s="368">
        <v>123</v>
      </c>
      <c r="N827" s="368">
        <v>77</v>
      </c>
      <c r="O827" s="368">
        <v>46</v>
      </c>
    </row>
    <row r="828" spans="1:15" x14ac:dyDescent="0.35">
      <c r="A828" s="368" t="s">
        <v>295</v>
      </c>
      <c r="B828" s="368" t="s">
        <v>883</v>
      </c>
      <c r="C828" s="368" t="s">
        <v>791</v>
      </c>
      <c r="D828" s="368">
        <v>450</v>
      </c>
      <c r="E828" s="368">
        <v>292</v>
      </c>
      <c r="F828" s="368">
        <v>158</v>
      </c>
      <c r="G828" s="368" t="s">
        <v>14069</v>
      </c>
      <c r="H828" s="368" t="s">
        <v>14070</v>
      </c>
      <c r="I828" s="368" t="s">
        <v>4574</v>
      </c>
      <c r="J828" s="368" t="s">
        <v>4573</v>
      </c>
      <c r="K828" s="368" t="s">
        <v>14071</v>
      </c>
      <c r="L828" s="368" t="s">
        <v>14072</v>
      </c>
      <c r="M828" s="368">
        <v>82</v>
      </c>
      <c r="N828" s="368">
        <v>51</v>
      </c>
      <c r="O828" s="368">
        <v>31</v>
      </c>
    </row>
    <row r="829" spans="1:15" x14ac:dyDescent="0.35">
      <c r="A829" s="368" t="s">
        <v>295</v>
      </c>
      <c r="B829" s="368" t="s">
        <v>883</v>
      </c>
      <c r="C829" s="368" t="s">
        <v>791</v>
      </c>
      <c r="D829" s="368">
        <v>450</v>
      </c>
      <c r="E829" s="368">
        <v>292</v>
      </c>
      <c r="F829" s="368">
        <v>158</v>
      </c>
      <c r="G829" s="368" t="s">
        <v>14069</v>
      </c>
      <c r="H829" s="368" t="s">
        <v>14070</v>
      </c>
      <c r="I829" s="368" t="s">
        <v>4574</v>
      </c>
      <c r="J829" s="368" t="s">
        <v>4573</v>
      </c>
      <c r="K829" s="368" t="s">
        <v>14073</v>
      </c>
      <c r="L829" s="368" t="s">
        <v>14074</v>
      </c>
      <c r="M829" s="368">
        <v>54</v>
      </c>
      <c r="N829" s="368">
        <v>34</v>
      </c>
      <c r="O829" s="368">
        <v>20</v>
      </c>
    </row>
    <row r="830" spans="1:15" x14ac:dyDescent="0.35">
      <c r="A830" s="368" t="s">
        <v>295</v>
      </c>
      <c r="B830" s="368" t="s">
        <v>883</v>
      </c>
      <c r="C830" s="368" t="s">
        <v>791</v>
      </c>
      <c r="D830" s="368">
        <v>450</v>
      </c>
      <c r="E830" s="368">
        <v>292</v>
      </c>
      <c r="F830" s="368">
        <v>158</v>
      </c>
      <c r="G830" s="368" t="s">
        <v>14075</v>
      </c>
      <c r="H830" s="368" t="s">
        <v>14076</v>
      </c>
      <c r="I830" s="368" t="s">
        <v>4572</v>
      </c>
      <c r="J830" s="368" t="s">
        <v>4571</v>
      </c>
      <c r="K830" s="368" t="s">
        <v>14077</v>
      </c>
      <c r="L830" s="368" t="s">
        <v>4571</v>
      </c>
      <c r="M830" s="368">
        <v>55</v>
      </c>
      <c r="N830" s="368">
        <v>34</v>
      </c>
      <c r="O830" s="368">
        <v>21</v>
      </c>
    </row>
    <row r="831" spans="1:15" x14ac:dyDescent="0.35">
      <c r="A831" s="368" t="s">
        <v>296</v>
      </c>
      <c r="B831" s="368" t="s">
        <v>884</v>
      </c>
      <c r="C831" s="368" t="s">
        <v>786</v>
      </c>
      <c r="D831" s="368">
        <v>540</v>
      </c>
      <c r="E831" s="368">
        <v>351</v>
      </c>
      <c r="F831" s="368">
        <v>189</v>
      </c>
      <c r="G831" s="368" t="s">
        <v>14078</v>
      </c>
      <c r="H831" s="368" t="s">
        <v>14079</v>
      </c>
      <c r="I831" s="368" t="s">
        <v>4570</v>
      </c>
      <c r="J831" s="368" t="s">
        <v>4569</v>
      </c>
      <c r="K831" s="368" t="s">
        <v>14080</v>
      </c>
      <c r="L831" s="368" t="s">
        <v>14081</v>
      </c>
      <c r="M831" s="368">
        <v>99</v>
      </c>
      <c r="N831" s="368">
        <v>64</v>
      </c>
      <c r="O831" s="368">
        <v>35</v>
      </c>
    </row>
    <row r="832" spans="1:15" x14ac:dyDescent="0.35">
      <c r="A832" s="368" t="s">
        <v>296</v>
      </c>
      <c r="B832" s="368" t="s">
        <v>884</v>
      </c>
      <c r="C832" s="368" t="s">
        <v>786</v>
      </c>
      <c r="D832" s="368">
        <v>540</v>
      </c>
      <c r="E832" s="368">
        <v>351</v>
      </c>
      <c r="F832" s="368">
        <v>189</v>
      </c>
      <c r="G832" s="368" t="s">
        <v>14078</v>
      </c>
      <c r="H832" s="368" t="s">
        <v>14079</v>
      </c>
      <c r="I832" s="368" t="s">
        <v>4570</v>
      </c>
      <c r="J832" s="368" t="s">
        <v>4569</v>
      </c>
      <c r="K832" s="368" t="s">
        <v>14082</v>
      </c>
      <c r="L832" s="368" t="s">
        <v>14083</v>
      </c>
      <c r="M832" s="368">
        <v>57</v>
      </c>
      <c r="N832" s="368">
        <v>37</v>
      </c>
      <c r="O832" s="368">
        <v>20</v>
      </c>
    </row>
    <row r="833" spans="1:15" x14ac:dyDescent="0.35">
      <c r="A833" s="368" t="s">
        <v>296</v>
      </c>
      <c r="B833" s="368" t="s">
        <v>884</v>
      </c>
      <c r="C833" s="368" t="s">
        <v>786</v>
      </c>
      <c r="D833" s="368">
        <v>540</v>
      </c>
      <c r="E833" s="368">
        <v>351</v>
      </c>
      <c r="F833" s="368">
        <v>189</v>
      </c>
      <c r="G833" s="368" t="s">
        <v>14084</v>
      </c>
      <c r="H833" s="368" t="s">
        <v>14085</v>
      </c>
      <c r="I833" s="368" t="s">
        <v>4568</v>
      </c>
      <c r="J833" s="368" t="s">
        <v>4567</v>
      </c>
      <c r="K833" s="368" t="s">
        <v>14086</v>
      </c>
      <c r="L833" s="368" t="s">
        <v>14087</v>
      </c>
      <c r="M833" s="368">
        <v>71</v>
      </c>
      <c r="N833" s="368">
        <v>46</v>
      </c>
      <c r="O833" s="368">
        <v>25</v>
      </c>
    </row>
    <row r="834" spans="1:15" x14ac:dyDescent="0.35">
      <c r="A834" s="368" t="s">
        <v>296</v>
      </c>
      <c r="B834" s="368" t="s">
        <v>884</v>
      </c>
      <c r="C834" s="368" t="s">
        <v>786</v>
      </c>
      <c r="D834" s="368">
        <v>540</v>
      </c>
      <c r="E834" s="368">
        <v>351</v>
      </c>
      <c r="F834" s="368">
        <v>189</v>
      </c>
      <c r="G834" s="368" t="s">
        <v>14084</v>
      </c>
      <c r="H834" s="368" t="s">
        <v>14085</v>
      </c>
      <c r="I834" s="368" t="s">
        <v>4568</v>
      </c>
      <c r="J834" s="368" t="s">
        <v>4567</v>
      </c>
      <c r="K834" s="368" t="s">
        <v>14088</v>
      </c>
      <c r="L834" s="368" t="s">
        <v>14089</v>
      </c>
      <c r="M834" s="368">
        <v>57</v>
      </c>
      <c r="N834" s="368">
        <v>37</v>
      </c>
      <c r="O834" s="368">
        <v>20</v>
      </c>
    </row>
    <row r="835" spans="1:15" x14ac:dyDescent="0.35">
      <c r="A835" s="368" t="s">
        <v>296</v>
      </c>
      <c r="B835" s="368" t="s">
        <v>884</v>
      </c>
      <c r="C835" s="368" t="s">
        <v>786</v>
      </c>
      <c r="D835" s="368">
        <v>540</v>
      </c>
      <c r="E835" s="368">
        <v>351</v>
      </c>
      <c r="F835" s="368">
        <v>189</v>
      </c>
      <c r="G835" s="368" t="s">
        <v>14084</v>
      </c>
      <c r="H835" s="368" t="s">
        <v>14085</v>
      </c>
      <c r="I835" s="368" t="s">
        <v>4568</v>
      </c>
      <c r="J835" s="368" t="s">
        <v>4567</v>
      </c>
      <c r="K835" s="368" t="s">
        <v>14090</v>
      </c>
      <c r="L835" s="368" t="s">
        <v>14091</v>
      </c>
      <c r="M835" s="368">
        <v>85</v>
      </c>
      <c r="N835" s="368">
        <v>55</v>
      </c>
      <c r="O835" s="368">
        <v>30</v>
      </c>
    </row>
    <row r="836" spans="1:15" x14ac:dyDescent="0.35">
      <c r="A836" s="368" t="s">
        <v>296</v>
      </c>
      <c r="B836" s="368" t="s">
        <v>884</v>
      </c>
      <c r="C836" s="368" t="s">
        <v>786</v>
      </c>
      <c r="D836" s="368">
        <v>540</v>
      </c>
      <c r="E836" s="368">
        <v>351</v>
      </c>
      <c r="F836" s="368">
        <v>189</v>
      </c>
      <c r="G836" s="368" t="s">
        <v>14092</v>
      </c>
      <c r="H836" s="368" t="s">
        <v>14093</v>
      </c>
      <c r="I836" s="368" t="s">
        <v>4566</v>
      </c>
      <c r="J836" s="368" t="s">
        <v>4565</v>
      </c>
      <c r="K836" s="368" t="s">
        <v>14094</v>
      </c>
      <c r="L836" s="368" t="s">
        <v>14095</v>
      </c>
      <c r="M836" s="368">
        <v>57</v>
      </c>
      <c r="N836" s="368">
        <v>37</v>
      </c>
      <c r="O836" s="368">
        <v>20</v>
      </c>
    </row>
    <row r="837" spans="1:15" x14ac:dyDescent="0.35">
      <c r="A837" s="368" t="s">
        <v>296</v>
      </c>
      <c r="B837" s="368" t="s">
        <v>884</v>
      </c>
      <c r="C837" s="368" t="s">
        <v>786</v>
      </c>
      <c r="D837" s="368">
        <v>540</v>
      </c>
      <c r="E837" s="368">
        <v>351</v>
      </c>
      <c r="F837" s="368">
        <v>189</v>
      </c>
      <c r="G837" s="368" t="s">
        <v>14092</v>
      </c>
      <c r="H837" s="368" t="s">
        <v>14093</v>
      </c>
      <c r="I837" s="368" t="s">
        <v>4566</v>
      </c>
      <c r="J837" s="368" t="s">
        <v>4565</v>
      </c>
      <c r="K837" s="368" t="s">
        <v>14096</v>
      </c>
      <c r="L837" s="368" t="s">
        <v>14097</v>
      </c>
      <c r="M837" s="368">
        <v>71</v>
      </c>
      <c r="N837" s="368">
        <v>46</v>
      </c>
      <c r="O837" s="368">
        <v>25</v>
      </c>
    </row>
    <row r="838" spans="1:15" x14ac:dyDescent="0.35">
      <c r="A838" s="368" t="s">
        <v>296</v>
      </c>
      <c r="B838" s="368" t="s">
        <v>884</v>
      </c>
      <c r="C838" s="368" t="s">
        <v>786</v>
      </c>
      <c r="D838" s="368">
        <v>540</v>
      </c>
      <c r="E838" s="368">
        <v>351</v>
      </c>
      <c r="F838" s="368">
        <v>189</v>
      </c>
      <c r="G838" s="368" t="s">
        <v>14092</v>
      </c>
      <c r="H838" s="368" t="s">
        <v>14093</v>
      </c>
      <c r="I838" s="368" t="s">
        <v>4566</v>
      </c>
      <c r="J838" s="368" t="s">
        <v>4565</v>
      </c>
      <c r="K838" s="368" t="s">
        <v>14098</v>
      </c>
      <c r="L838" s="368" t="s">
        <v>14099</v>
      </c>
      <c r="M838" s="368">
        <v>43</v>
      </c>
      <c r="N838" s="368">
        <v>29</v>
      </c>
      <c r="O838" s="368">
        <v>14</v>
      </c>
    </row>
    <row r="839" spans="1:15" x14ac:dyDescent="0.35">
      <c r="A839" s="368" t="s">
        <v>297</v>
      </c>
      <c r="B839" s="368" t="s">
        <v>885</v>
      </c>
      <c r="C839" s="368" t="s">
        <v>786</v>
      </c>
      <c r="D839" s="368">
        <v>570</v>
      </c>
      <c r="E839" s="368">
        <v>370</v>
      </c>
      <c r="F839" s="368">
        <v>200</v>
      </c>
      <c r="G839" s="368" t="s">
        <v>14100</v>
      </c>
      <c r="H839" s="368" t="s">
        <v>14101</v>
      </c>
      <c r="I839" s="368" t="s">
        <v>4564</v>
      </c>
      <c r="J839" s="368" t="s">
        <v>4563</v>
      </c>
      <c r="K839" s="368" t="s">
        <v>14102</v>
      </c>
      <c r="L839" s="368" t="s">
        <v>4563</v>
      </c>
      <c r="M839" s="368">
        <v>105</v>
      </c>
      <c r="N839" s="368">
        <v>68</v>
      </c>
      <c r="O839" s="368">
        <v>37</v>
      </c>
    </row>
    <row r="840" spans="1:15" x14ac:dyDescent="0.35">
      <c r="A840" s="368" t="s">
        <v>297</v>
      </c>
      <c r="B840" s="368" t="s">
        <v>885</v>
      </c>
      <c r="C840" s="368" t="s">
        <v>786</v>
      </c>
      <c r="D840" s="368">
        <v>570</v>
      </c>
      <c r="E840" s="368">
        <v>370</v>
      </c>
      <c r="F840" s="368">
        <v>200</v>
      </c>
      <c r="G840" s="368" t="s">
        <v>14103</v>
      </c>
      <c r="H840" s="368" t="s">
        <v>14104</v>
      </c>
      <c r="I840" s="368" t="s">
        <v>4562</v>
      </c>
      <c r="J840" s="368" t="s">
        <v>4561</v>
      </c>
      <c r="K840" s="368" t="s">
        <v>14105</v>
      </c>
      <c r="L840" s="368" t="s">
        <v>14106</v>
      </c>
      <c r="M840" s="368">
        <v>70</v>
      </c>
      <c r="N840" s="368">
        <v>45</v>
      </c>
      <c r="O840" s="368">
        <v>25</v>
      </c>
    </row>
    <row r="841" spans="1:15" x14ac:dyDescent="0.35">
      <c r="A841" s="368" t="s">
        <v>297</v>
      </c>
      <c r="B841" s="368" t="s">
        <v>885</v>
      </c>
      <c r="C841" s="368" t="s">
        <v>786</v>
      </c>
      <c r="D841" s="368">
        <v>570</v>
      </c>
      <c r="E841" s="368">
        <v>370</v>
      </c>
      <c r="F841" s="368">
        <v>200</v>
      </c>
      <c r="G841" s="368" t="s">
        <v>14103</v>
      </c>
      <c r="H841" s="368" t="s">
        <v>14104</v>
      </c>
      <c r="I841" s="368" t="s">
        <v>4562</v>
      </c>
      <c r="J841" s="368" t="s">
        <v>4561</v>
      </c>
      <c r="K841" s="368" t="s">
        <v>14107</v>
      </c>
      <c r="L841" s="368" t="s">
        <v>14108</v>
      </c>
      <c r="M841" s="368">
        <v>58</v>
      </c>
      <c r="N841" s="368">
        <v>38</v>
      </c>
      <c r="O841" s="368">
        <v>20</v>
      </c>
    </row>
    <row r="842" spans="1:15" x14ac:dyDescent="0.35">
      <c r="A842" s="368" t="s">
        <v>297</v>
      </c>
      <c r="B842" s="368" t="s">
        <v>885</v>
      </c>
      <c r="C842" s="368" t="s">
        <v>786</v>
      </c>
      <c r="D842" s="368">
        <v>570</v>
      </c>
      <c r="E842" s="368">
        <v>370</v>
      </c>
      <c r="F842" s="368">
        <v>200</v>
      </c>
      <c r="G842" s="368" t="s">
        <v>14109</v>
      </c>
      <c r="H842" s="368" t="s">
        <v>14110</v>
      </c>
      <c r="I842" s="368" t="s">
        <v>4560</v>
      </c>
      <c r="J842" s="368" t="s">
        <v>4559</v>
      </c>
      <c r="K842" s="368" t="s">
        <v>14111</v>
      </c>
      <c r="L842" s="368" t="s">
        <v>14112</v>
      </c>
      <c r="M842" s="368">
        <v>93</v>
      </c>
      <c r="N842" s="368">
        <v>60</v>
      </c>
      <c r="O842" s="368">
        <v>33</v>
      </c>
    </row>
    <row r="843" spans="1:15" x14ac:dyDescent="0.35">
      <c r="A843" s="368" t="s">
        <v>297</v>
      </c>
      <c r="B843" s="368" t="s">
        <v>885</v>
      </c>
      <c r="C843" s="368" t="s">
        <v>786</v>
      </c>
      <c r="D843" s="368">
        <v>570</v>
      </c>
      <c r="E843" s="368">
        <v>370</v>
      </c>
      <c r="F843" s="368">
        <v>200</v>
      </c>
      <c r="G843" s="368" t="s">
        <v>14109</v>
      </c>
      <c r="H843" s="368" t="s">
        <v>14110</v>
      </c>
      <c r="I843" s="368" t="s">
        <v>4560</v>
      </c>
      <c r="J843" s="368" t="s">
        <v>4559</v>
      </c>
      <c r="K843" s="368" t="s">
        <v>14113</v>
      </c>
      <c r="L843" s="368" t="s">
        <v>14114</v>
      </c>
      <c r="M843" s="368">
        <v>105</v>
      </c>
      <c r="N843" s="368">
        <v>68</v>
      </c>
      <c r="O843" s="368">
        <v>37</v>
      </c>
    </row>
    <row r="844" spans="1:15" x14ac:dyDescent="0.35">
      <c r="A844" s="368" t="s">
        <v>297</v>
      </c>
      <c r="B844" s="368" t="s">
        <v>885</v>
      </c>
      <c r="C844" s="368" t="s">
        <v>786</v>
      </c>
      <c r="D844" s="368">
        <v>570</v>
      </c>
      <c r="E844" s="368">
        <v>370</v>
      </c>
      <c r="F844" s="368">
        <v>200</v>
      </c>
      <c r="G844" s="368" t="s">
        <v>14109</v>
      </c>
      <c r="H844" s="368" t="s">
        <v>14110</v>
      </c>
      <c r="I844" s="368" t="s">
        <v>4560</v>
      </c>
      <c r="J844" s="368" t="s">
        <v>4559</v>
      </c>
      <c r="K844" s="368" t="s">
        <v>14115</v>
      </c>
      <c r="L844" s="368" t="s">
        <v>14116</v>
      </c>
      <c r="M844" s="368">
        <v>46</v>
      </c>
      <c r="N844" s="368">
        <v>31</v>
      </c>
      <c r="O844" s="368">
        <v>15</v>
      </c>
    </row>
    <row r="845" spans="1:15" x14ac:dyDescent="0.35">
      <c r="A845" s="368" t="s">
        <v>297</v>
      </c>
      <c r="B845" s="368" t="s">
        <v>885</v>
      </c>
      <c r="C845" s="368" t="s">
        <v>786</v>
      </c>
      <c r="D845" s="368">
        <v>570</v>
      </c>
      <c r="E845" s="368">
        <v>370</v>
      </c>
      <c r="F845" s="368">
        <v>200</v>
      </c>
      <c r="G845" s="368" t="s">
        <v>14117</v>
      </c>
      <c r="H845" s="368" t="s">
        <v>14118</v>
      </c>
      <c r="I845" s="368" t="s">
        <v>4558</v>
      </c>
      <c r="J845" s="368" t="s">
        <v>4557</v>
      </c>
      <c r="K845" s="368" t="s">
        <v>14119</v>
      </c>
      <c r="L845" s="368" t="s">
        <v>4557</v>
      </c>
      <c r="M845" s="368">
        <v>93</v>
      </c>
      <c r="N845" s="368">
        <v>60</v>
      </c>
      <c r="O845" s="368">
        <v>33</v>
      </c>
    </row>
    <row r="846" spans="1:15" x14ac:dyDescent="0.35">
      <c r="A846" s="368" t="s">
        <v>298</v>
      </c>
      <c r="B846" s="368" t="s">
        <v>886</v>
      </c>
      <c r="C846" s="368" t="s">
        <v>786</v>
      </c>
      <c r="D846" s="368">
        <v>570</v>
      </c>
      <c r="E846" s="368">
        <v>370</v>
      </c>
      <c r="F846" s="368">
        <v>200</v>
      </c>
      <c r="G846" s="368" t="s">
        <v>14120</v>
      </c>
      <c r="H846" s="368" t="s">
        <v>14121</v>
      </c>
      <c r="I846" s="368" t="s">
        <v>4556</v>
      </c>
      <c r="J846" s="368" t="s">
        <v>4555</v>
      </c>
      <c r="K846" s="368" t="s">
        <v>14122</v>
      </c>
      <c r="L846" s="368" t="s">
        <v>14123</v>
      </c>
      <c r="M846" s="368">
        <v>82</v>
      </c>
      <c r="N846" s="368">
        <v>53</v>
      </c>
      <c r="O846" s="368">
        <v>29</v>
      </c>
    </row>
    <row r="847" spans="1:15" x14ac:dyDescent="0.35">
      <c r="A847" s="368" t="s">
        <v>298</v>
      </c>
      <c r="B847" s="368" t="s">
        <v>886</v>
      </c>
      <c r="C847" s="368" t="s">
        <v>786</v>
      </c>
      <c r="D847" s="368">
        <v>570</v>
      </c>
      <c r="E847" s="368">
        <v>370</v>
      </c>
      <c r="F847" s="368">
        <v>200</v>
      </c>
      <c r="G847" s="368" t="s">
        <v>14120</v>
      </c>
      <c r="H847" s="368" t="s">
        <v>14121</v>
      </c>
      <c r="I847" s="368" t="s">
        <v>4556</v>
      </c>
      <c r="J847" s="368" t="s">
        <v>4555</v>
      </c>
      <c r="K847" s="368" t="s">
        <v>14124</v>
      </c>
      <c r="L847" s="368" t="s">
        <v>14125</v>
      </c>
      <c r="M847" s="368">
        <v>58</v>
      </c>
      <c r="N847" s="368">
        <v>38</v>
      </c>
      <c r="O847" s="368">
        <v>20</v>
      </c>
    </row>
    <row r="848" spans="1:15" x14ac:dyDescent="0.35">
      <c r="A848" s="368" t="s">
        <v>298</v>
      </c>
      <c r="B848" s="368" t="s">
        <v>886</v>
      </c>
      <c r="C848" s="368" t="s">
        <v>786</v>
      </c>
      <c r="D848" s="368">
        <v>570</v>
      </c>
      <c r="E848" s="368">
        <v>370</v>
      </c>
      <c r="F848" s="368">
        <v>200</v>
      </c>
      <c r="G848" s="368" t="s">
        <v>14126</v>
      </c>
      <c r="H848" s="368" t="s">
        <v>14127</v>
      </c>
      <c r="I848" s="368" t="s">
        <v>4554</v>
      </c>
      <c r="J848" s="368" t="s">
        <v>4553</v>
      </c>
      <c r="K848" s="368" t="s">
        <v>14128</v>
      </c>
      <c r="L848" s="368" t="s">
        <v>14129</v>
      </c>
      <c r="M848" s="368">
        <v>70</v>
      </c>
      <c r="N848" s="368">
        <v>45</v>
      </c>
      <c r="O848" s="368">
        <v>25</v>
      </c>
    </row>
    <row r="849" spans="1:15" x14ac:dyDescent="0.35">
      <c r="A849" s="368" t="s">
        <v>298</v>
      </c>
      <c r="B849" s="368" t="s">
        <v>886</v>
      </c>
      <c r="C849" s="368" t="s">
        <v>786</v>
      </c>
      <c r="D849" s="368">
        <v>570</v>
      </c>
      <c r="E849" s="368">
        <v>370</v>
      </c>
      <c r="F849" s="368">
        <v>200</v>
      </c>
      <c r="G849" s="368" t="s">
        <v>14126</v>
      </c>
      <c r="H849" s="368" t="s">
        <v>14127</v>
      </c>
      <c r="I849" s="368" t="s">
        <v>4554</v>
      </c>
      <c r="J849" s="368" t="s">
        <v>4553</v>
      </c>
      <c r="K849" s="368" t="s">
        <v>14130</v>
      </c>
      <c r="L849" s="368" t="s">
        <v>14131</v>
      </c>
      <c r="M849" s="368">
        <v>46</v>
      </c>
      <c r="N849" s="368">
        <v>30</v>
      </c>
      <c r="O849" s="368">
        <v>16</v>
      </c>
    </row>
    <row r="850" spans="1:15" x14ac:dyDescent="0.35">
      <c r="A850" s="368" t="s">
        <v>298</v>
      </c>
      <c r="B850" s="368" t="s">
        <v>886</v>
      </c>
      <c r="C850" s="368" t="s">
        <v>786</v>
      </c>
      <c r="D850" s="368">
        <v>570</v>
      </c>
      <c r="E850" s="368">
        <v>370</v>
      </c>
      <c r="F850" s="368">
        <v>200</v>
      </c>
      <c r="G850" s="368" t="s">
        <v>14132</v>
      </c>
      <c r="H850" s="368" t="s">
        <v>14133</v>
      </c>
      <c r="I850" s="368" t="s">
        <v>4552</v>
      </c>
      <c r="J850" s="368" t="s">
        <v>4551</v>
      </c>
      <c r="K850" s="368" t="s">
        <v>14134</v>
      </c>
      <c r="L850" s="368" t="s">
        <v>14135</v>
      </c>
      <c r="M850" s="368">
        <v>81</v>
      </c>
      <c r="N850" s="368">
        <v>53</v>
      </c>
      <c r="O850" s="368">
        <v>28</v>
      </c>
    </row>
    <row r="851" spans="1:15" x14ac:dyDescent="0.35">
      <c r="A851" s="368" t="s">
        <v>298</v>
      </c>
      <c r="B851" s="368" t="s">
        <v>886</v>
      </c>
      <c r="C851" s="368" t="s">
        <v>786</v>
      </c>
      <c r="D851" s="368">
        <v>570</v>
      </c>
      <c r="E851" s="368">
        <v>370</v>
      </c>
      <c r="F851" s="368">
        <v>200</v>
      </c>
      <c r="G851" s="368" t="s">
        <v>14132</v>
      </c>
      <c r="H851" s="368" t="s">
        <v>14133</v>
      </c>
      <c r="I851" s="368" t="s">
        <v>4552</v>
      </c>
      <c r="J851" s="368" t="s">
        <v>4551</v>
      </c>
      <c r="K851" s="368" t="s">
        <v>14136</v>
      </c>
      <c r="L851" s="368" t="s">
        <v>14137</v>
      </c>
      <c r="M851" s="368">
        <v>70</v>
      </c>
      <c r="N851" s="368">
        <v>45</v>
      </c>
      <c r="O851" s="368">
        <v>25</v>
      </c>
    </row>
    <row r="852" spans="1:15" x14ac:dyDescent="0.35">
      <c r="A852" s="368" t="s">
        <v>298</v>
      </c>
      <c r="B852" s="368" t="s">
        <v>886</v>
      </c>
      <c r="C852" s="368" t="s">
        <v>786</v>
      </c>
      <c r="D852" s="368">
        <v>570</v>
      </c>
      <c r="E852" s="368">
        <v>370</v>
      </c>
      <c r="F852" s="368">
        <v>200</v>
      </c>
      <c r="G852" s="368" t="s">
        <v>14132</v>
      </c>
      <c r="H852" s="368" t="s">
        <v>14133</v>
      </c>
      <c r="I852" s="368" t="s">
        <v>4552</v>
      </c>
      <c r="J852" s="368" t="s">
        <v>4551</v>
      </c>
      <c r="K852" s="368" t="s">
        <v>14138</v>
      </c>
      <c r="L852" s="368" t="s">
        <v>14139</v>
      </c>
      <c r="M852" s="368">
        <v>58</v>
      </c>
      <c r="N852" s="368">
        <v>38</v>
      </c>
      <c r="O852" s="368">
        <v>20</v>
      </c>
    </row>
    <row r="853" spans="1:15" x14ac:dyDescent="0.35">
      <c r="A853" s="368" t="s">
        <v>298</v>
      </c>
      <c r="B853" s="368" t="s">
        <v>886</v>
      </c>
      <c r="C853" s="368" t="s">
        <v>786</v>
      </c>
      <c r="D853" s="368">
        <v>570</v>
      </c>
      <c r="E853" s="368">
        <v>370</v>
      </c>
      <c r="F853" s="368">
        <v>200</v>
      </c>
      <c r="G853" s="368" t="s">
        <v>14140</v>
      </c>
      <c r="H853" s="368" t="s">
        <v>14141</v>
      </c>
      <c r="I853" s="368" t="s">
        <v>4550</v>
      </c>
      <c r="J853" s="368" t="s">
        <v>4549</v>
      </c>
      <c r="K853" s="368" t="s">
        <v>14142</v>
      </c>
      <c r="L853" s="368" t="s">
        <v>4549</v>
      </c>
      <c r="M853" s="368">
        <v>105</v>
      </c>
      <c r="N853" s="368">
        <v>68</v>
      </c>
      <c r="O853" s="368">
        <v>37</v>
      </c>
    </row>
    <row r="854" spans="1:15" x14ac:dyDescent="0.35">
      <c r="A854" s="368" t="s">
        <v>299</v>
      </c>
      <c r="B854" s="368" t="s">
        <v>887</v>
      </c>
      <c r="C854" s="368" t="s">
        <v>791</v>
      </c>
      <c r="D854" s="368">
        <v>620</v>
      </c>
      <c r="E854" s="368">
        <v>403</v>
      </c>
      <c r="F854" s="368">
        <v>217</v>
      </c>
      <c r="G854" s="368" t="s">
        <v>13858</v>
      </c>
      <c r="H854" s="368" t="s">
        <v>13859</v>
      </c>
      <c r="I854" s="368" t="s">
        <v>4498</v>
      </c>
      <c r="J854" s="368" t="s">
        <v>4497</v>
      </c>
      <c r="K854" s="368" t="s">
        <v>13860</v>
      </c>
      <c r="L854" s="368" t="s">
        <v>13861</v>
      </c>
      <c r="M854" s="368">
        <v>54</v>
      </c>
      <c r="N854" s="368">
        <v>34</v>
      </c>
      <c r="O854" s="368">
        <v>20</v>
      </c>
    </row>
    <row r="855" spans="1:15" x14ac:dyDescent="0.35">
      <c r="A855" s="368" t="s">
        <v>299</v>
      </c>
      <c r="B855" s="368" t="s">
        <v>887</v>
      </c>
      <c r="C855" s="368" t="s">
        <v>791</v>
      </c>
      <c r="D855" s="368">
        <v>620</v>
      </c>
      <c r="E855" s="368">
        <v>403</v>
      </c>
      <c r="F855" s="368">
        <v>217</v>
      </c>
      <c r="G855" s="368" t="s">
        <v>13858</v>
      </c>
      <c r="H855" s="368" t="s">
        <v>13859</v>
      </c>
      <c r="I855" s="368" t="s">
        <v>4498</v>
      </c>
      <c r="J855" s="368" t="s">
        <v>4497</v>
      </c>
      <c r="K855" s="368" t="s">
        <v>13862</v>
      </c>
      <c r="L855" s="368" t="s">
        <v>13863</v>
      </c>
      <c r="M855" s="368">
        <v>40</v>
      </c>
      <c r="N855" s="368">
        <v>25</v>
      </c>
      <c r="O855" s="368">
        <v>15</v>
      </c>
    </row>
    <row r="856" spans="1:15" x14ac:dyDescent="0.35">
      <c r="A856" s="368" t="s">
        <v>299</v>
      </c>
      <c r="B856" s="368" t="s">
        <v>887</v>
      </c>
      <c r="C856" s="368" t="s">
        <v>791</v>
      </c>
      <c r="D856" s="368">
        <v>620</v>
      </c>
      <c r="E856" s="368">
        <v>403</v>
      </c>
      <c r="F856" s="368">
        <v>217</v>
      </c>
      <c r="G856" s="368" t="s">
        <v>13858</v>
      </c>
      <c r="H856" s="368" t="s">
        <v>13859</v>
      </c>
      <c r="I856" s="368" t="s">
        <v>4498</v>
      </c>
      <c r="J856" s="368" t="s">
        <v>4497</v>
      </c>
      <c r="K856" s="368" t="s">
        <v>13864</v>
      </c>
      <c r="L856" s="368" t="s">
        <v>13865</v>
      </c>
      <c r="M856" s="368">
        <v>30</v>
      </c>
      <c r="N856" s="368">
        <v>30</v>
      </c>
      <c r="O856" s="368">
        <v>0</v>
      </c>
    </row>
    <row r="857" spans="1:15" x14ac:dyDescent="0.35">
      <c r="A857" s="368" t="s">
        <v>299</v>
      </c>
      <c r="B857" s="368" t="s">
        <v>887</v>
      </c>
      <c r="C857" s="368" t="s">
        <v>791</v>
      </c>
      <c r="D857" s="368">
        <v>620</v>
      </c>
      <c r="E857" s="368">
        <v>403</v>
      </c>
      <c r="F857" s="368">
        <v>217</v>
      </c>
      <c r="G857" s="368" t="s">
        <v>14143</v>
      </c>
      <c r="H857" s="368" t="s">
        <v>14144</v>
      </c>
      <c r="I857" s="368" t="s">
        <v>2912</v>
      </c>
      <c r="J857" s="368" t="s">
        <v>2911</v>
      </c>
      <c r="K857" s="368" t="s">
        <v>14145</v>
      </c>
      <c r="L857" s="368" t="s">
        <v>14146</v>
      </c>
      <c r="M857" s="368">
        <v>74</v>
      </c>
      <c r="N857" s="368">
        <v>47</v>
      </c>
      <c r="O857" s="368">
        <v>27</v>
      </c>
    </row>
    <row r="858" spans="1:15" x14ac:dyDescent="0.35">
      <c r="A858" s="368" t="s">
        <v>299</v>
      </c>
      <c r="B858" s="368" t="s">
        <v>887</v>
      </c>
      <c r="C858" s="368" t="s">
        <v>791</v>
      </c>
      <c r="D858" s="368">
        <v>620</v>
      </c>
      <c r="E858" s="368">
        <v>403</v>
      </c>
      <c r="F858" s="368">
        <v>217</v>
      </c>
      <c r="G858" s="368" t="s">
        <v>14143</v>
      </c>
      <c r="H858" s="368" t="s">
        <v>14144</v>
      </c>
      <c r="I858" s="368" t="s">
        <v>2912</v>
      </c>
      <c r="J858" s="368" t="s">
        <v>2911</v>
      </c>
      <c r="K858" s="368" t="s">
        <v>14147</v>
      </c>
      <c r="L858" s="368" t="s">
        <v>14148</v>
      </c>
      <c r="M858" s="368">
        <v>50</v>
      </c>
      <c r="N858" s="368">
        <v>32</v>
      </c>
      <c r="O858" s="368">
        <v>18</v>
      </c>
    </row>
    <row r="859" spans="1:15" x14ac:dyDescent="0.35">
      <c r="A859" s="368" t="s">
        <v>299</v>
      </c>
      <c r="B859" s="368" t="s">
        <v>887</v>
      </c>
      <c r="C859" s="368" t="s">
        <v>791</v>
      </c>
      <c r="D859" s="368">
        <v>620</v>
      </c>
      <c r="E859" s="368">
        <v>403</v>
      </c>
      <c r="F859" s="368">
        <v>217</v>
      </c>
      <c r="G859" s="368" t="s">
        <v>14143</v>
      </c>
      <c r="H859" s="368" t="s">
        <v>14144</v>
      </c>
      <c r="I859" s="368" t="s">
        <v>2912</v>
      </c>
      <c r="J859" s="368" t="s">
        <v>2911</v>
      </c>
      <c r="K859" s="368" t="s">
        <v>14149</v>
      </c>
      <c r="L859" s="368" t="s">
        <v>14150</v>
      </c>
      <c r="M859" s="368">
        <v>112</v>
      </c>
      <c r="N859" s="368">
        <v>71</v>
      </c>
      <c r="O859" s="368">
        <v>41</v>
      </c>
    </row>
    <row r="860" spans="1:15" x14ac:dyDescent="0.35">
      <c r="A860" s="368" t="s">
        <v>299</v>
      </c>
      <c r="B860" s="368" t="s">
        <v>887</v>
      </c>
      <c r="C860" s="368" t="s">
        <v>791</v>
      </c>
      <c r="D860" s="368">
        <v>620</v>
      </c>
      <c r="E860" s="368">
        <v>403</v>
      </c>
      <c r="F860" s="368">
        <v>217</v>
      </c>
      <c r="G860" s="368" t="s">
        <v>14151</v>
      </c>
      <c r="H860" s="368" t="s">
        <v>14152</v>
      </c>
      <c r="I860" s="368" t="s">
        <v>4548</v>
      </c>
      <c r="J860" s="368" t="s">
        <v>4547</v>
      </c>
      <c r="K860" s="368" t="s">
        <v>14153</v>
      </c>
      <c r="L860" s="368" t="s">
        <v>4547</v>
      </c>
      <c r="M860" s="368">
        <v>86</v>
      </c>
      <c r="N860" s="368">
        <v>54</v>
      </c>
      <c r="O860" s="368">
        <v>32</v>
      </c>
    </row>
    <row r="861" spans="1:15" x14ac:dyDescent="0.35">
      <c r="A861" s="368" t="s">
        <v>299</v>
      </c>
      <c r="B861" s="368" t="s">
        <v>887</v>
      </c>
      <c r="C861" s="368" t="s">
        <v>791</v>
      </c>
      <c r="D861" s="368">
        <v>620</v>
      </c>
      <c r="E861" s="368">
        <v>403</v>
      </c>
      <c r="F861" s="368">
        <v>217</v>
      </c>
      <c r="G861" s="368" t="s">
        <v>14154</v>
      </c>
      <c r="H861" s="368" t="s">
        <v>14155</v>
      </c>
      <c r="I861" s="368" t="s">
        <v>4546</v>
      </c>
      <c r="J861" s="368" t="s">
        <v>4545</v>
      </c>
      <c r="K861" s="368" t="s">
        <v>14156</v>
      </c>
      <c r="L861" s="368" t="s">
        <v>14157</v>
      </c>
      <c r="M861" s="368">
        <v>87</v>
      </c>
      <c r="N861" s="368">
        <v>55</v>
      </c>
      <c r="O861" s="368">
        <v>32</v>
      </c>
    </row>
    <row r="862" spans="1:15" x14ac:dyDescent="0.35">
      <c r="A862" s="368" t="s">
        <v>299</v>
      </c>
      <c r="B862" s="368" t="s">
        <v>887</v>
      </c>
      <c r="C862" s="368" t="s">
        <v>791</v>
      </c>
      <c r="D862" s="368">
        <v>620</v>
      </c>
      <c r="E862" s="368">
        <v>403</v>
      </c>
      <c r="F862" s="368">
        <v>217</v>
      </c>
      <c r="G862" s="368" t="s">
        <v>14154</v>
      </c>
      <c r="H862" s="368" t="s">
        <v>14155</v>
      </c>
      <c r="I862" s="368" t="s">
        <v>4546</v>
      </c>
      <c r="J862" s="368" t="s">
        <v>4545</v>
      </c>
      <c r="K862" s="368" t="s">
        <v>14158</v>
      </c>
      <c r="L862" s="368" t="s">
        <v>14159</v>
      </c>
      <c r="M862" s="368">
        <v>50</v>
      </c>
      <c r="N862" s="368">
        <v>32</v>
      </c>
      <c r="O862" s="368">
        <v>18</v>
      </c>
    </row>
    <row r="863" spans="1:15" x14ac:dyDescent="0.35">
      <c r="A863" s="368" t="s">
        <v>299</v>
      </c>
      <c r="B863" s="368" t="s">
        <v>887</v>
      </c>
      <c r="C863" s="368" t="s">
        <v>791</v>
      </c>
      <c r="D863" s="368">
        <v>620</v>
      </c>
      <c r="E863" s="368">
        <v>403</v>
      </c>
      <c r="F863" s="368">
        <v>217</v>
      </c>
      <c r="G863" s="368" t="s">
        <v>14154</v>
      </c>
      <c r="H863" s="368" t="s">
        <v>14155</v>
      </c>
      <c r="I863" s="368" t="s">
        <v>4546</v>
      </c>
      <c r="J863" s="368" t="s">
        <v>4545</v>
      </c>
      <c r="K863" s="368" t="s">
        <v>14160</v>
      </c>
      <c r="L863" s="368" t="s">
        <v>14161</v>
      </c>
      <c r="M863" s="368">
        <v>37</v>
      </c>
      <c r="N863" s="368">
        <v>23</v>
      </c>
      <c r="O863" s="368">
        <v>14</v>
      </c>
    </row>
    <row r="864" spans="1:15" x14ac:dyDescent="0.35">
      <c r="A864" s="368" t="s">
        <v>300</v>
      </c>
      <c r="B864" s="368" t="s">
        <v>888</v>
      </c>
      <c r="C864" s="368" t="s">
        <v>786</v>
      </c>
      <c r="D864" s="368">
        <v>750</v>
      </c>
      <c r="E864" s="368">
        <v>487</v>
      </c>
      <c r="F864" s="368">
        <v>263</v>
      </c>
      <c r="G864" s="368" t="s">
        <v>13887</v>
      </c>
      <c r="H864" s="368" t="s">
        <v>13888</v>
      </c>
      <c r="I864" s="368" t="s">
        <v>4520</v>
      </c>
      <c r="J864" s="368" t="s">
        <v>4519</v>
      </c>
      <c r="K864" s="368" t="s">
        <v>13889</v>
      </c>
      <c r="L864" s="368" t="s">
        <v>13890</v>
      </c>
      <c r="M864" s="368">
        <v>89</v>
      </c>
      <c r="N864" s="368">
        <v>56</v>
      </c>
      <c r="O864" s="368">
        <v>33</v>
      </c>
    </row>
    <row r="865" spans="1:15" x14ac:dyDescent="0.35">
      <c r="A865" s="368" t="s">
        <v>300</v>
      </c>
      <c r="B865" s="368" t="s">
        <v>888</v>
      </c>
      <c r="C865" s="368" t="s">
        <v>786</v>
      </c>
      <c r="D865" s="368">
        <v>750</v>
      </c>
      <c r="E865" s="368">
        <v>487</v>
      </c>
      <c r="F865" s="368">
        <v>263</v>
      </c>
      <c r="G865" s="368" t="s">
        <v>13887</v>
      </c>
      <c r="H865" s="368" t="s">
        <v>13888</v>
      </c>
      <c r="I865" s="368" t="s">
        <v>4520</v>
      </c>
      <c r="J865" s="368" t="s">
        <v>4519</v>
      </c>
      <c r="K865" s="368" t="s">
        <v>13891</v>
      </c>
      <c r="L865" s="368" t="s">
        <v>13892</v>
      </c>
      <c r="M865" s="368">
        <v>45</v>
      </c>
      <c r="N865" s="368">
        <v>29</v>
      </c>
      <c r="O865" s="368">
        <v>16</v>
      </c>
    </row>
    <row r="866" spans="1:15" x14ac:dyDescent="0.35">
      <c r="A866" s="368" t="s">
        <v>300</v>
      </c>
      <c r="B866" s="368" t="s">
        <v>888</v>
      </c>
      <c r="C866" s="368" t="s">
        <v>786</v>
      </c>
      <c r="D866" s="368">
        <v>750</v>
      </c>
      <c r="E866" s="368">
        <v>487</v>
      </c>
      <c r="F866" s="368">
        <v>263</v>
      </c>
      <c r="G866" s="368" t="s">
        <v>13893</v>
      </c>
      <c r="H866" s="368" t="s">
        <v>13894</v>
      </c>
      <c r="I866" s="368" t="s">
        <v>4518</v>
      </c>
      <c r="J866" s="368" t="s">
        <v>4517</v>
      </c>
      <c r="K866" s="368" t="s">
        <v>13895</v>
      </c>
      <c r="L866" s="368" t="s">
        <v>13896</v>
      </c>
      <c r="M866" s="368">
        <v>89</v>
      </c>
      <c r="N866" s="368">
        <v>56</v>
      </c>
      <c r="O866" s="368">
        <v>33</v>
      </c>
    </row>
    <row r="867" spans="1:15" x14ac:dyDescent="0.35">
      <c r="A867" s="368" t="s">
        <v>300</v>
      </c>
      <c r="B867" s="368" t="s">
        <v>888</v>
      </c>
      <c r="C867" s="368" t="s">
        <v>786</v>
      </c>
      <c r="D867" s="368">
        <v>750</v>
      </c>
      <c r="E867" s="368">
        <v>487</v>
      </c>
      <c r="F867" s="368">
        <v>263</v>
      </c>
      <c r="G867" s="368" t="s">
        <v>13893</v>
      </c>
      <c r="H867" s="368" t="s">
        <v>13894</v>
      </c>
      <c r="I867" s="368" t="s">
        <v>4518</v>
      </c>
      <c r="J867" s="368" t="s">
        <v>4517</v>
      </c>
      <c r="K867" s="368" t="s">
        <v>13897</v>
      </c>
      <c r="L867" s="368" t="s">
        <v>13898</v>
      </c>
      <c r="M867" s="368">
        <v>34</v>
      </c>
      <c r="N867" s="368">
        <v>22</v>
      </c>
      <c r="O867" s="368">
        <v>12</v>
      </c>
    </row>
    <row r="868" spans="1:15" x14ac:dyDescent="0.35">
      <c r="A868" s="368" t="s">
        <v>300</v>
      </c>
      <c r="B868" s="368" t="s">
        <v>888</v>
      </c>
      <c r="C868" s="368" t="s">
        <v>786</v>
      </c>
      <c r="D868" s="368">
        <v>750</v>
      </c>
      <c r="E868" s="368">
        <v>487</v>
      </c>
      <c r="F868" s="368">
        <v>263</v>
      </c>
      <c r="G868" s="368" t="s">
        <v>14023</v>
      </c>
      <c r="H868" s="368" t="s">
        <v>14024</v>
      </c>
      <c r="I868" s="368" t="s">
        <v>4544</v>
      </c>
      <c r="J868" s="368" t="s">
        <v>4543</v>
      </c>
      <c r="K868" s="368" t="s">
        <v>14025</v>
      </c>
      <c r="L868" s="368" t="s">
        <v>14026</v>
      </c>
      <c r="M868" s="368">
        <v>101</v>
      </c>
      <c r="N868" s="368">
        <v>64</v>
      </c>
      <c r="O868" s="368">
        <v>37</v>
      </c>
    </row>
    <row r="869" spans="1:15" x14ac:dyDescent="0.35">
      <c r="A869" s="368" t="s">
        <v>300</v>
      </c>
      <c r="B869" s="368" t="s">
        <v>888</v>
      </c>
      <c r="C869" s="368" t="s">
        <v>786</v>
      </c>
      <c r="D869" s="368">
        <v>750</v>
      </c>
      <c r="E869" s="368">
        <v>487</v>
      </c>
      <c r="F869" s="368">
        <v>263</v>
      </c>
      <c r="G869" s="368" t="s">
        <v>14023</v>
      </c>
      <c r="H869" s="368" t="s">
        <v>14024</v>
      </c>
      <c r="I869" s="368" t="s">
        <v>4544</v>
      </c>
      <c r="J869" s="368" t="s">
        <v>4543</v>
      </c>
      <c r="K869" s="368" t="s">
        <v>14027</v>
      </c>
      <c r="L869" s="368" t="s">
        <v>14028</v>
      </c>
      <c r="M869" s="368">
        <v>100</v>
      </c>
      <c r="N869" s="368">
        <v>63</v>
      </c>
      <c r="O869" s="368">
        <v>37</v>
      </c>
    </row>
    <row r="870" spans="1:15" x14ac:dyDescent="0.35">
      <c r="A870" s="368" t="s">
        <v>300</v>
      </c>
      <c r="B870" s="368" t="s">
        <v>888</v>
      </c>
      <c r="C870" s="368" t="s">
        <v>786</v>
      </c>
      <c r="D870" s="368">
        <v>750</v>
      </c>
      <c r="E870" s="368">
        <v>487</v>
      </c>
      <c r="F870" s="368">
        <v>263</v>
      </c>
      <c r="G870" s="368" t="s">
        <v>14162</v>
      </c>
      <c r="H870" s="368" t="s">
        <v>14163</v>
      </c>
      <c r="I870" s="368" t="s">
        <v>4542</v>
      </c>
      <c r="J870" s="368" t="s">
        <v>4541</v>
      </c>
      <c r="K870" s="368" t="s">
        <v>13905</v>
      </c>
      <c r="L870" s="368" t="s">
        <v>13906</v>
      </c>
      <c r="M870" s="368">
        <v>34</v>
      </c>
      <c r="N870" s="368">
        <v>22</v>
      </c>
      <c r="O870" s="368">
        <v>12</v>
      </c>
    </row>
    <row r="871" spans="1:15" x14ac:dyDescent="0.35">
      <c r="A871" s="368" t="s">
        <v>300</v>
      </c>
      <c r="B871" s="368" t="s">
        <v>888</v>
      </c>
      <c r="C871" s="368" t="s">
        <v>786</v>
      </c>
      <c r="D871" s="368">
        <v>750</v>
      </c>
      <c r="E871" s="368">
        <v>487</v>
      </c>
      <c r="F871" s="368">
        <v>263</v>
      </c>
      <c r="G871" s="368" t="s">
        <v>14162</v>
      </c>
      <c r="H871" s="368" t="s">
        <v>14163</v>
      </c>
      <c r="I871" s="368" t="s">
        <v>4542</v>
      </c>
      <c r="J871" s="368" t="s">
        <v>4541</v>
      </c>
      <c r="K871" s="368" t="s">
        <v>14164</v>
      </c>
      <c r="L871" s="368" t="s">
        <v>14165</v>
      </c>
      <c r="M871" s="368">
        <v>67</v>
      </c>
      <c r="N871" s="368">
        <v>43</v>
      </c>
      <c r="O871" s="368">
        <v>24</v>
      </c>
    </row>
    <row r="872" spans="1:15" x14ac:dyDescent="0.35">
      <c r="A872" s="368" t="s">
        <v>300</v>
      </c>
      <c r="B872" s="368" t="s">
        <v>888</v>
      </c>
      <c r="C872" s="368" t="s">
        <v>786</v>
      </c>
      <c r="D872" s="368">
        <v>750</v>
      </c>
      <c r="E872" s="368">
        <v>487</v>
      </c>
      <c r="F872" s="368">
        <v>263</v>
      </c>
      <c r="G872" s="368" t="s">
        <v>14162</v>
      </c>
      <c r="H872" s="368" t="s">
        <v>14163</v>
      </c>
      <c r="I872" s="368" t="s">
        <v>4542</v>
      </c>
      <c r="J872" s="368" t="s">
        <v>4541</v>
      </c>
      <c r="K872" s="368" t="s">
        <v>14166</v>
      </c>
      <c r="L872" s="368" t="s">
        <v>14167</v>
      </c>
      <c r="M872" s="368">
        <v>45</v>
      </c>
      <c r="N872" s="368">
        <v>29</v>
      </c>
      <c r="O872" s="368">
        <v>16</v>
      </c>
    </row>
    <row r="873" spans="1:15" x14ac:dyDescent="0.35">
      <c r="A873" s="368" t="s">
        <v>300</v>
      </c>
      <c r="B873" s="368" t="s">
        <v>888</v>
      </c>
      <c r="C873" s="368" t="s">
        <v>786</v>
      </c>
      <c r="D873" s="368">
        <v>750</v>
      </c>
      <c r="E873" s="368">
        <v>487</v>
      </c>
      <c r="F873" s="368">
        <v>263</v>
      </c>
      <c r="G873" s="368" t="s">
        <v>14168</v>
      </c>
      <c r="H873" s="368" t="s">
        <v>14169</v>
      </c>
      <c r="I873" s="368" t="s">
        <v>4540</v>
      </c>
      <c r="J873" s="368" t="s">
        <v>4539</v>
      </c>
      <c r="K873" s="368" t="s">
        <v>14170</v>
      </c>
      <c r="L873" s="368" t="s">
        <v>4539</v>
      </c>
      <c r="M873" s="368">
        <v>56</v>
      </c>
      <c r="N873" s="368">
        <v>36</v>
      </c>
      <c r="O873" s="368">
        <v>20</v>
      </c>
    </row>
    <row r="874" spans="1:15" x14ac:dyDescent="0.35">
      <c r="A874" s="368" t="s">
        <v>300</v>
      </c>
      <c r="B874" s="368" t="s">
        <v>888</v>
      </c>
      <c r="C874" s="368" t="s">
        <v>786</v>
      </c>
      <c r="D874" s="368">
        <v>750</v>
      </c>
      <c r="E874" s="368">
        <v>487</v>
      </c>
      <c r="F874" s="368">
        <v>263</v>
      </c>
      <c r="G874" s="368" t="s">
        <v>14171</v>
      </c>
      <c r="H874" s="368" t="s">
        <v>14172</v>
      </c>
      <c r="I874" s="368" t="s">
        <v>4538</v>
      </c>
      <c r="J874" s="368" t="s">
        <v>4537</v>
      </c>
      <c r="K874" s="368" t="s">
        <v>13917</v>
      </c>
      <c r="L874" s="368" t="s">
        <v>13918</v>
      </c>
      <c r="M874" s="368">
        <v>60</v>
      </c>
      <c r="N874" s="368">
        <v>37</v>
      </c>
      <c r="O874" s="368">
        <v>23</v>
      </c>
    </row>
    <row r="875" spans="1:15" x14ac:dyDescent="0.35">
      <c r="A875" s="368" t="s">
        <v>300</v>
      </c>
      <c r="B875" s="368" t="s">
        <v>888</v>
      </c>
      <c r="C875" s="368" t="s">
        <v>786</v>
      </c>
      <c r="D875" s="368">
        <v>750</v>
      </c>
      <c r="E875" s="368">
        <v>487</v>
      </c>
      <c r="F875" s="368">
        <v>263</v>
      </c>
      <c r="G875" s="368" t="s">
        <v>14171</v>
      </c>
      <c r="H875" s="368" t="s">
        <v>14172</v>
      </c>
      <c r="I875" s="368" t="s">
        <v>4538</v>
      </c>
      <c r="J875" s="368" t="s">
        <v>4537</v>
      </c>
      <c r="K875" s="368" t="s">
        <v>14173</v>
      </c>
      <c r="L875" s="368" t="s">
        <v>14174</v>
      </c>
      <c r="M875" s="368">
        <v>30</v>
      </c>
      <c r="N875" s="368">
        <v>30</v>
      </c>
      <c r="O875" s="368">
        <v>0</v>
      </c>
    </row>
    <row r="876" spans="1:15" x14ac:dyDescent="0.35">
      <c r="A876" s="368" t="s">
        <v>301</v>
      </c>
      <c r="B876" s="368" t="s">
        <v>889</v>
      </c>
      <c r="C876" s="368" t="s">
        <v>791</v>
      </c>
      <c r="D876" s="368">
        <v>450</v>
      </c>
      <c r="E876" s="368">
        <v>292</v>
      </c>
      <c r="F876" s="368">
        <v>158</v>
      </c>
      <c r="G876" s="368" t="s">
        <v>13858</v>
      </c>
      <c r="H876" s="368" t="s">
        <v>13859</v>
      </c>
      <c r="I876" s="368" t="s">
        <v>4498</v>
      </c>
      <c r="J876" s="368" t="s">
        <v>4497</v>
      </c>
      <c r="K876" s="368" t="s">
        <v>13860</v>
      </c>
      <c r="L876" s="368" t="s">
        <v>13861</v>
      </c>
      <c r="M876" s="368">
        <v>52</v>
      </c>
      <c r="N876" s="368">
        <v>32</v>
      </c>
      <c r="O876" s="368">
        <v>20</v>
      </c>
    </row>
    <row r="877" spans="1:15" x14ac:dyDescent="0.35">
      <c r="A877" s="368" t="s">
        <v>301</v>
      </c>
      <c r="B877" s="368" t="s">
        <v>889</v>
      </c>
      <c r="C877" s="368" t="s">
        <v>791</v>
      </c>
      <c r="D877" s="368">
        <v>450</v>
      </c>
      <c r="E877" s="368">
        <v>292</v>
      </c>
      <c r="F877" s="368">
        <v>158</v>
      </c>
      <c r="G877" s="368" t="s">
        <v>13858</v>
      </c>
      <c r="H877" s="368" t="s">
        <v>13859</v>
      </c>
      <c r="I877" s="368" t="s">
        <v>4498</v>
      </c>
      <c r="J877" s="368" t="s">
        <v>4497</v>
      </c>
      <c r="K877" s="368" t="s">
        <v>13862</v>
      </c>
      <c r="L877" s="368" t="s">
        <v>13863</v>
      </c>
      <c r="M877" s="368">
        <v>40</v>
      </c>
      <c r="N877" s="368">
        <v>25</v>
      </c>
      <c r="O877" s="368">
        <v>15</v>
      </c>
    </row>
    <row r="878" spans="1:15" x14ac:dyDescent="0.35">
      <c r="A878" s="368" t="s">
        <v>301</v>
      </c>
      <c r="B878" s="368" t="s">
        <v>889</v>
      </c>
      <c r="C878" s="368" t="s">
        <v>791</v>
      </c>
      <c r="D878" s="368">
        <v>450</v>
      </c>
      <c r="E878" s="368">
        <v>292</v>
      </c>
      <c r="F878" s="368">
        <v>158</v>
      </c>
      <c r="G878" s="368" t="s">
        <v>13858</v>
      </c>
      <c r="H878" s="368" t="s">
        <v>13859</v>
      </c>
      <c r="I878" s="368" t="s">
        <v>4498</v>
      </c>
      <c r="J878" s="368" t="s">
        <v>4497</v>
      </c>
      <c r="K878" s="368" t="s">
        <v>13864</v>
      </c>
      <c r="L878" s="368" t="s">
        <v>13865</v>
      </c>
      <c r="M878" s="368">
        <v>30</v>
      </c>
      <c r="N878" s="368">
        <v>30</v>
      </c>
      <c r="O878" s="368">
        <v>0</v>
      </c>
    </row>
    <row r="879" spans="1:15" x14ac:dyDescent="0.35">
      <c r="A879" s="368" t="s">
        <v>301</v>
      </c>
      <c r="B879" s="368" t="s">
        <v>889</v>
      </c>
      <c r="C879" s="368" t="s">
        <v>791</v>
      </c>
      <c r="D879" s="368">
        <v>450</v>
      </c>
      <c r="E879" s="368">
        <v>292</v>
      </c>
      <c r="F879" s="368">
        <v>158</v>
      </c>
      <c r="G879" s="368" t="s">
        <v>14175</v>
      </c>
      <c r="H879" s="368" t="s">
        <v>14176</v>
      </c>
      <c r="I879" s="368" t="s">
        <v>4536</v>
      </c>
      <c r="J879" s="368" t="s">
        <v>4535</v>
      </c>
      <c r="K879" s="368" t="s">
        <v>14177</v>
      </c>
      <c r="L879" s="368" t="s">
        <v>4535</v>
      </c>
      <c r="M879" s="368">
        <v>85</v>
      </c>
      <c r="N879" s="368">
        <v>53</v>
      </c>
      <c r="O879" s="368">
        <v>32</v>
      </c>
    </row>
    <row r="880" spans="1:15" x14ac:dyDescent="0.35">
      <c r="A880" s="368" t="s">
        <v>301</v>
      </c>
      <c r="B880" s="368" t="s">
        <v>889</v>
      </c>
      <c r="C880" s="368" t="s">
        <v>791</v>
      </c>
      <c r="D880" s="368">
        <v>450</v>
      </c>
      <c r="E880" s="368">
        <v>292</v>
      </c>
      <c r="F880" s="368">
        <v>158</v>
      </c>
      <c r="G880" s="368" t="s">
        <v>14178</v>
      </c>
      <c r="H880" s="368" t="s">
        <v>14179</v>
      </c>
      <c r="I880" s="368" t="s">
        <v>4534</v>
      </c>
      <c r="J880" s="368" t="s">
        <v>4533</v>
      </c>
      <c r="K880" s="368" t="s">
        <v>14180</v>
      </c>
      <c r="L880" s="368" t="s">
        <v>4533</v>
      </c>
      <c r="M880" s="368">
        <v>85</v>
      </c>
      <c r="N880" s="368">
        <v>53</v>
      </c>
      <c r="O880" s="368">
        <v>32</v>
      </c>
    </row>
    <row r="881" spans="1:15" x14ac:dyDescent="0.35">
      <c r="A881" s="368" t="s">
        <v>301</v>
      </c>
      <c r="B881" s="368" t="s">
        <v>889</v>
      </c>
      <c r="C881" s="368" t="s">
        <v>791</v>
      </c>
      <c r="D881" s="368">
        <v>450</v>
      </c>
      <c r="E881" s="368">
        <v>292</v>
      </c>
      <c r="F881" s="368">
        <v>158</v>
      </c>
      <c r="G881" s="368" t="s">
        <v>14181</v>
      </c>
      <c r="H881" s="368" t="s">
        <v>14182</v>
      </c>
      <c r="I881" s="368" t="s">
        <v>4532</v>
      </c>
      <c r="J881" s="368" t="s">
        <v>4531</v>
      </c>
      <c r="K881" s="368" t="s">
        <v>14183</v>
      </c>
      <c r="L881" s="368" t="s">
        <v>4531</v>
      </c>
      <c r="M881" s="368">
        <v>97</v>
      </c>
      <c r="N881" s="368">
        <v>61</v>
      </c>
      <c r="O881" s="368">
        <v>36</v>
      </c>
    </row>
    <row r="882" spans="1:15" x14ac:dyDescent="0.35">
      <c r="A882" s="368" t="s">
        <v>301</v>
      </c>
      <c r="B882" s="368" t="s">
        <v>889</v>
      </c>
      <c r="C882" s="368" t="s">
        <v>791</v>
      </c>
      <c r="D882" s="368">
        <v>450</v>
      </c>
      <c r="E882" s="368">
        <v>292</v>
      </c>
      <c r="F882" s="368">
        <v>158</v>
      </c>
      <c r="G882" s="368" t="s">
        <v>14184</v>
      </c>
      <c r="H882" s="368" t="s">
        <v>14185</v>
      </c>
      <c r="I882" s="368" t="s">
        <v>4530</v>
      </c>
      <c r="J882" s="368" t="s">
        <v>4529</v>
      </c>
      <c r="K882" s="368" t="s">
        <v>14186</v>
      </c>
      <c r="L882" s="368" t="s">
        <v>4529</v>
      </c>
      <c r="M882" s="368">
        <v>61</v>
      </c>
      <c r="N882" s="368">
        <v>38</v>
      </c>
      <c r="O882" s="368">
        <v>23</v>
      </c>
    </row>
    <row r="883" spans="1:15" x14ac:dyDescent="0.35">
      <c r="A883" s="368" t="s">
        <v>302</v>
      </c>
      <c r="B883" s="368" t="s">
        <v>890</v>
      </c>
      <c r="C883" s="368" t="s">
        <v>791</v>
      </c>
      <c r="D883" s="368">
        <v>330</v>
      </c>
      <c r="E883" s="368">
        <v>214</v>
      </c>
      <c r="F883" s="368">
        <v>116</v>
      </c>
      <c r="G883" s="368" t="s">
        <v>13858</v>
      </c>
      <c r="H883" s="368" t="s">
        <v>13859</v>
      </c>
      <c r="I883" s="368" t="s">
        <v>4498</v>
      </c>
      <c r="J883" s="368" t="s">
        <v>4497</v>
      </c>
      <c r="K883" s="368" t="s">
        <v>13860</v>
      </c>
      <c r="L883" s="368" t="s">
        <v>13861</v>
      </c>
      <c r="M883" s="368">
        <v>58</v>
      </c>
      <c r="N883" s="368">
        <v>36</v>
      </c>
      <c r="O883" s="368">
        <v>22</v>
      </c>
    </row>
    <row r="884" spans="1:15" x14ac:dyDescent="0.35">
      <c r="A884" s="368" t="s">
        <v>302</v>
      </c>
      <c r="B884" s="368" t="s">
        <v>890</v>
      </c>
      <c r="C884" s="368" t="s">
        <v>791</v>
      </c>
      <c r="D884" s="368">
        <v>330</v>
      </c>
      <c r="E884" s="368">
        <v>214</v>
      </c>
      <c r="F884" s="368">
        <v>116</v>
      </c>
      <c r="G884" s="368" t="s">
        <v>13858</v>
      </c>
      <c r="H884" s="368" t="s">
        <v>13859</v>
      </c>
      <c r="I884" s="368" t="s">
        <v>4498</v>
      </c>
      <c r="J884" s="368" t="s">
        <v>4497</v>
      </c>
      <c r="K884" s="368" t="s">
        <v>13862</v>
      </c>
      <c r="L884" s="368" t="s">
        <v>13863</v>
      </c>
      <c r="M884" s="368">
        <v>44</v>
      </c>
      <c r="N884" s="368">
        <v>27</v>
      </c>
      <c r="O884" s="368">
        <v>17</v>
      </c>
    </row>
    <row r="885" spans="1:15" x14ac:dyDescent="0.35">
      <c r="A885" s="368" t="s">
        <v>302</v>
      </c>
      <c r="B885" s="368" t="s">
        <v>890</v>
      </c>
      <c r="C885" s="368" t="s">
        <v>791</v>
      </c>
      <c r="D885" s="368">
        <v>330</v>
      </c>
      <c r="E885" s="368">
        <v>214</v>
      </c>
      <c r="F885" s="368">
        <v>116</v>
      </c>
      <c r="G885" s="368" t="s">
        <v>13858</v>
      </c>
      <c r="H885" s="368" t="s">
        <v>13859</v>
      </c>
      <c r="I885" s="368" t="s">
        <v>4498</v>
      </c>
      <c r="J885" s="368" t="s">
        <v>4497</v>
      </c>
      <c r="K885" s="368" t="s">
        <v>13864</v>
      </c>
      <c r="L885" s="368" t="s">
        <v>13865</v>
      </c>
      <c r="M885" s="368">
        <v>30</v>
      </c>
      <c r="N885" s="368">
        <v>30</v>
      </c>
      <c r="O885" s="368">
        <v>0</v>
      </c>
    </row>
    <row r="886" spans="1:15" x14ac:dyDescent="0.35">
      <c r="A886" s="368" t="s">
        <v>302</v>
      </c>
      <c r="B886" s="368" t="s">
        <v>890</v>
      </c>
      <c r="C886" s="368" t="s">
        <v>791</v>
      </c>
      <c r="D886" s="368">
        <v>330</v>
      </c>
      <c r="E886" s="368">
        <v>214</v>
      </c>
      <c r="F886" s="368">
        <v>116</v>
      </c>
      <c r="G886" s="368" t="s">
        <v>14187</v>
      </c>
      <c r="H886" s="368" t="s">
        <v>14188</v>
      </c>
      <c r="I886" s="368" t="s">
        <v>4528</v>
      </c>
      <c r="J886" s="368" t="s">
        <v>4527</v>
      </c>
      <c r="K886" s="368" t="s">
        <v>14189</v>
      </c>
      <c r="L886" s="368" t="s">
        <v>4527</v>
      </c>
      <c r="M886" s="368">
        <v>92</v>
      </c>
      <c r="N886" s="368">
        <v>56</v>
      </c>
      <c r="O886" s="368">
        <v>36</v>
      </c>
    </row>
    <row r="887" spans="1:15" x14ac:dyDescent="0.35">
      <c r="A887" s="368" t="s">
        <v>302</v>
      </c>
      <c r="B887" s="368" t="s">
        <v>890</v>
      </c>
      <c r="C887" s="368" t="s">
        <v>791</v>
      </c>
      <c r="D887" s="368">
        <v>330</v>
      </c>
      <c r="E887" s="368">
        <v>214</v>
      </c>
      <c r="F887" s="368">
        <v>116</v>
      </c>
      <c r="G887" s="368" t="s">
        <v>14190</v>
      </c>
      <c r="H887" s="368" t="s">
        <v>14191</v>
      </c>
      <c r="I887" s="368" t="s">
        <v>4526</v>
      </c>
      <c r="J887" s="368" t="s">
        <v>4525</v>
      </c>
      <c r="K887" s="368" t="s">
        <v>14192</v>
      </c>
      <c r="L887" s="368" t="s">
        <v>4525</v>
      </c>
      <c r="M887" s="368">
        <v>106</v>
      </c>
      <c r="N887" s="368">
        <v>65</v>
      </c>
      <c r="O887" s="368">
        <v>41</v>
      </c>
    </row>
    <row r="888" spans="1:15" x14ac:dyDescent="0.35">
      <c r="A888" s="368" t="s">
        <v>303</v>
      </c>
      <c r="B888" s="368" t="s">
        <v>891</v>
      </c>
      <c r="C888" s="368" t="s">
        <v>796</v>
      </c>
      <c r="D888" s="368">
        <v>300</v>
      </c>
      <c r="E888" s="368">
        <v>195</v>
      </c>
      <c r="F888" s="368">
        <v>105</v>
      </c>
      <c r="G888" s="368" t="s">
        <v>14193</v>
      </c>
      <c r="H888" s="368" t="s">
        <v>14194</v>
      </c>
      <c r="I888" s="368" t="s">
        <v>4506</v>
      </c>
      <c r="J888" s="368" t="s">
        <v>4505</v>
      </c>
      <c r="K888" s="368" t="s">
        <v>14195</v>
      </c>
      <c r="L888" s="368" t="s">
        <v>4505</v>
      </c>
      <c r="M888" s="368">
        <v>68</v>
      </c>
      <c r="N888" s="368">
        <v>44</v>
      </c>
      <c r="O888" s="368">
        <v>24</v>
      </c>
    </row>
    <row r="889" spans="1:15" x14ac:dyDescent="0.35">
      <c r="A889" s="368" t="s">
        <v>303</v>
      </c>
      <c r="B889" s="368" t="s">
        <v>891</v>
      </c>
      <c r="C889" s="368" t="s">
        <v>796</v>
      </c>
      <c r="D889" s="368">
        <v>300</v>
      </c>
      <c r="E889" s="368">
        <v>195</v>
      </c>
      <c r="F889" s="368">
        <v>105</v>
      </c>
      <c r="G889" s="368" t="s">
        <v>14196</v>
      </c>
      <c r="H889" s="368" t="s">
        <v>14197</v>
      </c>
      <c r="I889" s="368" t="s">
        <v>4524</v>
      </c>
      <c r="J889" s="368" t="s">
        <v>4523</v>
      </c>
      <c r="K889" s="368" t="s">
        <v>14198</v>
      </c>
      <c r="L889" s="368" t="s">
        <v>4523</v>
      </c>
      <c r="M889" s="368">
        <v>109</v>
      </c>
      <c r="N889" s="368">
        <v>71</v>
      </c>
      <c r="O889" s="368">
        <v>38</v>
      </c>
    </row>
    <row r="890" spans="1:15" x14ac:dyDescent="0.35">
      <c r="A890" s="368" t="s">
        <v>303</v>
      </c>
      <c r="B890" s="368" t="s">
        <v>891</v>
      </c>
      <c r="C890" s="368" t="s">
        <v>796</v>
      </c>
      <c r="D890" s="368">
        <v>300</v>
      </c>
      <c r="E890" s="368">
        <v>195</v>
      </c>
      <c r="F890" s="368">
        <v>105</v>
      </c>
      <c r="G890" s="368" t="s">
        <v>14199</v>
      </c>
      <c r="H890" s="368" t="s">
        <v>14200</v>
      </c>
      <c r="I890" s="368" t="s">
        <v>4522</v>
      </c>
      <c r="J890" s="368" t="s">
        <v>4521</v>
      </c>
      <c r="K890" s="368" t="s">
        <v>14201</v>
      </c>
      <c r="L890" s="368" t="s">
        <v>4521</v>
      </c>
      <c r="M890" s="368">
        <v>123</v>
      </c>
      <c r="N890" s="368">
        <v>80</v>
      </c>
      <c r="O890" s="368">
        <v>43</v>
      </c>
    </row>
    <row r="891" spans="1:15" x14ac:dyDescent="0.35">
      <c r="A891" s="368" t="s">
        <v>304</v>
      </c>
      <c r="B891" s="368" t="s">
        <v>892</v>
      </c>
      <c r="C891" s="368" t="s">
        <v>786</v>
      </c>
      <c r="D891" s="368">
        <v>630</v>
      </c>
      <c r="E891" s="368">
        <v>409</v>
      </c>
      <c r="F891" s="368">
        <v>221</v>
      </c>
      <c r="G891" s="368" t="s">
        <v>13887</v>
      </c>
      <c r="H891" s="368" t="s">
        <v>13888</v>
      </c>
      <c r="I891" s="368" t="s">
        <v>4520</v>
      </c>
      <c r="J891" s="368" t="s">
        <v>4519</v>
      </c>
      <c r="K891" s="368" t="s">
        <v>13889</v>
      </c>
      <c r="L891" s="368" t="s">
        <v>13890</v>
      </c>
      <c r="M891" s="368">
        <v>91</v>
      </c>
      <c r="N891" s="368">
        <v>58</v>
      </c>
      <c r="O891" s="368">
        <v>33</v>
      </c>
    </row>
    <row r="892" spans="1:15" x14ac:dyDescent="0.35">
      <c r="A892" s="368" t="s">
        <v>304</v>
      </c>
      <c r="B892" s="368" t="s">
        <v>892</v>
      </c>
      <c r="C892" s="368" t="s">
        <v>786</v>
      </c>
      <c r="D892" s="368">
        <v>630</v>
      </c>
      <c r="E892" s="368">
        <v>409</v>
      </c>
      <c r="F892" s="368">
        <v>221</v>
      </c>
      <c r="G892" s="368" t="s">
        <v>13887</v>
      </c>
      <c r="H892" s="368" t="s">
        <v>13888</v>
      </c>
      <c r="I892" s="368" t="s">
        <v>4520</v>
      </c>
      <c r="J892" s="368" t="s">
        <v>4519</v>
      </c>
      <c r="K892" s="368" t="s">
        <v>13891</v>
      </c>
      <c r="L892" s="368" t="s">
        <v>13892</v>
      </c>
      <c r="M892" s="368">
        <v>46</v>
      </c>
      <c r="N892" s="368">
        <v>29</v>
      </c>
      <c r="O892" s="368">
        <v>17</v>
      </c>
    </row>
    <row r="893" spans="1:15" x14ac:dyDescent="0.35">
      <c r="A893" s="368" t="s">
        <v>304</v>
      </c>
      <c r="B893" s="368" t="s">
        <v>892</v>
      </c>
      <c r="C893" s="368" t="s">
        <v>786</v>
      </c>
      <c r="D893" s="368">
        <v>630</v>
      </c>
      <c r="E893" s="368">
        <v>409</v>
      </c>
      <c r="F893" s="368">
        <v>221</v>
      </c>
      <c r="G893" s="368" t="s">
        <v>13893</v>
      </c>
      <c r="H893" s="368" t="s">
        <v>13894</v>
      </c>
      <c r="I893" s="368" t="s">
        <v>4518</v>
      </c>
      <c r="J893" s="368" t="s">
        <v>4517</v>
      </c>
      <c r="K893" s="368" t="s">
        <v>13895</v>
      </c>
      <c r="L893" s="368" t="s">
        <v>13896</v>
      </c>
      <c r="M893" s="368">
        <v>92</v>
      </c>
      <c r="N893" s="368">
        <v>58</v>
      </c>
      <c r="O893" s="368">
        <v>34</v>
      </c>
    </row>
    <row r="894" spans="1:15" x14ac:dyDescent="0.35">
      <c r="A894" s="368" t="s">
        <v>304</v>
      </c>
      <c r="B894" s="368" t="s">
        <v>892</v>
      </c>
      <c r="C894" s="368" t="s">
        <v>786</v>
      </c>
      <c r="D894" s="368">
        <v>630</v>
      </c>
      <c r="E894" s="368">
        <v>409</v>
      </c>
      <c r="F894" s="368">
        <v>221</v>
      </c>
      <c r="G894" s="368" t="s">
        <v>13893</v>
      </c>
      <c r="H894" s="368" t="s">
        <v>13894</v>
      </c>
      <c r="I894" s="368" t="s">
        <v>4518</v>
      </c>
      <c r="J894" s="368" t="s">
        <v>4517</v>
      </c>
      <c r="K894" s="368" t="s">
        <v>13897</v>
      </c>
      <c r="L894" s="368" t="s">
        <v>13898</v>
      </c>
      <c r="M894" s="368">
        <v>34</v>
      </c>
      <c r="N894" s="368">
        <v>21</v>
      </c>
      <c r="O894" s="368">
        <v>13</v>
      </c>
    </row>
    <row r="895" spans="1:15" x14ac:dyDescent="0.35">
      <c r="A895" s="368" t="s">
        <v>304</v>
      </c>
      <c r="B895" s="368" t="s">
        <v>892</v>
      </c>
      <c r="C895" s="368" t="s">
        <v>786</v>
      </c>
      <c r="D895" s="368">
        <v>630</v>
      </c>
      <c r="E895" s="368">
        <v>409</v>
      </c>
      <c r="F895" s="368">
        <v>221</v>
      </c>
      <c r="G895" s="368" t="s">
        <v>14202</v>
      </c>
      <c r="H895" s="368" t="s">
        <v>14203</v>
      </c>
      <c r="I895" s="368" t="s">
        <v>4516</v>
      </c>
      <c r="J895" s="368" t="s">
        <v>4515</v>
      </c>
      <c r="K895" s="368" t="s">
        <v>13905</v>
      </c>
      <c r="L895" s="368" t="s">
        <v>13906</v>
      </c>
      <c r="M895" s="368">
        <v>34</v>
      </c>
      <c r="N895" s="368">
        <v>21</v>
      </c>
      <c r="O895" s="368">
        <v>13</v>
      </c>
    </row>
    <row r="896" spans="1:15" x14ac:dyDescent="0.35">
      <c r="A896" s="368" t="s">
        <v>304</v>
      </c>
      <c r="B896" s="368" t="s">
        <v>892</v>
      </c>
      <c r="C896" s="368" t="s">
        <v>786</v>
      </c>
      <c r="D896" s="368">
        <v>630</v>
      </c>
      <c r="E896" s="368">
        <v>409</v>
      </c>
      <c r="F896" s="368">
        <v>221</v>
      </c>
      <c r="G896" s="368" t="s">
        <v>14202</v>
      </c>
      <c r="H896" s="368" t="s">
        <v>14203</v>
      </c>
      <c r="I896" s="368" t="s">
        <v>4516</v>
      </c>
      <c r="J896" s="368" t="s">
        <v>4515</v>
      </c>
      <c r="K896" s="368" t="s">
        <v>14204</v>
      </c>
      <c r="L896" s="368" t="s">
        <v>14205</v>
      </c>
      <c r="M896" s="368">
        <v>69</v>
      </c>
      <c r="N896" s="368">
        <v>45</v>
      </c>
      <c r="O896" s="368">
        <v>24</v>
      </c>
    </row>
    <row r="897" spans="1:15" x14ac:dyDescent="0.35">
      <c r="A897" s="368" t="s">
        <v>304</v>
      </c>
      <c r="B897" s="368" t="s">
        <v>892</v>
      </c>
      <c r="C897" s="368" t="s">
        <v>786</v>
      </c>
      <c r="D897" s="368">
        <v>630</v>
      </c>
      <c r="E897" s="368">
        <v>409</v>
      </c>
      <c r="F897" s="368">
        <v>221</v>
      </c>
      <c r="G897" s="368" t="s">
        <v>14202</v>
      </c>
      <c r="H897" s="368" t="s">
        <v>14203</v>
      </c>
      <c r="I897" s="368" t="s">
        <v>4516</v>
      </c>
      <c r="J897" s="368" t="s">
        <v>4515</v>
      </c>
      <c r="K897" s="368" t="s">
        <v>14206</v>
      </c>
      <c r="L897" s="368" t="s">
        <v>14207</v>
      </c>
      <c r="M897" s="368">
        <v>46</v>
      </c>
      <c r="N897" s="368">
        <v>29</v>
      </c>
      <c r="O897" s="368">
        <v>17</v>
      </c>
    </row>
    <row r="898" spans="1:15" x14ac:dyDescent="0.35">
      <c r="A898" s="368" t="s">
        <v>304</v>
      </c>
      <c r="B898" s="368" t="s">
        <v>892</v>
      </c>
      <c r="C898" s="368" t="s">
        <v>786</v>
      </c>
      <c r="D898" s="368">
        <v>630</v>
      </c>
      <c r="E898" s="368">
        <v>409</v>
      </c>
      <c r="F898" s="368">
        <v>221</v>
      </c>
      <c r="G898" s="368" t="s">
        <v>14208</v>
      </c>
      <c r="H898" s="368" t="s">
        <v>14209</v>
      </c>
      <c r="I898" s="368" t="s">
        <v>4514</v>
      </c>
      <c r="J898" s="368" t="s">
        <v>4513</v>
      </c>
      <c r="K898" s="368" t="s">
        <v>13909</v>
      </c>
      <c r="L898" s="368" t="s">
        <v>13910</v>
      </c>
      <c r="M898" s="368">
        <v>92</v>
      </c>
      <c r="N898" s="368">
        <v>58</v>
      </c>
      <c r="O898" s="368">
        <v>34</v>
      </c>
    </row>
    <row r="899" spans="1:15" x14ac:dyDescent="0.35">
      <c r="A899" s="368" t="s">
        <v>304</v>
      </c>
      <c r="B899" s="368" t="s">
        <v>892</v>
      </c>
      <c r="C899" s="368" t="s">
        <v>786</v>
      </c>
      <c r="D899" s="368">
        <v>630</v>
      </c>
      <c r="E899" s="368">
        <v>409</v>
      </c>
      <c r="F899" s="368">
        <v>221</v>
      </c>
      <c r="G899" s="368" t="s">
        <v>14208</v>
      </c>
      <c r="H899" s="368" t="s">
        <v>14209</v>
      </c>
      <c r="I899" s="368" t="s">
        <v>4514</v>
      </c>
      <c r="J899" s="368" t="s">
        <v>4513</v>
      </c>
      <c r="K899" s="368" t="s">
        <v>14210</v>
      </c>
      <c r="L899" s="368" t="s">
        <v>14211</v>
      </c>
      <c r="M899" s="368">
        <v>34</v>
      </c>
      <c r="N899" s="368">
        <v>21</v>
      </c>
      <c r="O899" s="368">
        <v>13</v>
      </c>
    </row>
    <row r="900" spans="1:15" x14ac:dyDescent="0.35">
      <c r="A900" s="368" t="s">
        <v>304</v>
      </c>
      <c r="B900" s="368" t="s">
        <v>892</v>
      </c>
      <c r="C900" s="368" t="s">
        <v>786</v>
      </c>
      <c r="D900" s="368">
        <v>630</v>
      </c>
      <c r="E900" s="368">
        <v>409</v>
      </c>
      <c r="F900" s="368">
        <v>221</v>
      </c>
      <c r="G900" s="368" t="s">
        <v>14212</v>
      </c>
      <c r="H900" s="368" t="s">
        <v>14213</v>
      </c>
      <c r="I900" s="368" t="s">
        <v>4512</v>
      </c>
      <c r="J900" s="368" t="s">
        <v>4511</v>
      </c>
      <c r="K900" s="368" t="s">
        <v>13917</v>
      </c>
      <c r="L900" s="368" t="s">
        <v>13918</v>
      </c>
      <c r="M900" s="368">
        <v>62</v>
      </c>
      <c r="N900" s="368">
        <v>39</v>
      </c>
      <c r="O900" s="368">
        <v>23</v>
      </c>
    </row>
    <row r="901" spans="1:15" x14ac:dyDescent="0.35">
      <c r="A901" s="368" t="s">
        <v>304</v>
      </c>
      <c r="B901" s="368" t="s">
        <v>892</v>
      </c>
      <c r="C901" s="368" t="s">
        <v>786</v>
      </c>
      <c r="D901" s="368">
        <v>630</v>
      </c>
      <c r="E901" s="368">
        <v>409</v>
      </c>
      <c r="F901" s="368">
        <v>221</v>
      </c>
      <c r="G901" s="368" t="s">
        <v>14212</v>
      </c>
      <c r="H901" s="368" t="s">
        <v>14213</v>
      </c>
      <c r="I901" s="368" t="s">
        <v>4512</v>
      </c>
      <c r="J901" s="368" t="s">
        <v>4511</v>
      </c>
      <c r="K901" s="368" t="s">
        <v>14214</v>
      </c>
      <c r="L901" s="368" t="s">
        <v>14215</v>
      </c>
      <c r="M901" s="368">
        <v>30</v>
      </c>
      <c r="N901" s="368">
        <v>30</v>
      </c>
      <c r="O901" s="368">
        <v>0</v>
      </c>
    </row>
    <row r="902" spans="1:15" x14ac:dyDescent="0.35">
      <c r="A902" s="368" t="s">
        <v>305</v>
      </c>
      <c r="B902" s="368" t="s">
        <v>893</v>
      </c>
      <c r="C902" s="368" t="s">
        <v>796</v>
      </c>
      <c r="D902" s="368">
        <v>360</v>
      </c>
      <c r="E902" s="368">
        <v>234</v>
      </c>
      <c r="F902" s="368">
        <v>126</v>
      </c>
      <c r="G902" s="368" t="s">
        <v>14216</v>
      </c>
      <c r="H902" s="368" t="s">
        <v>14217</v>
      </c>
      <c r="I902" s="368" t="s">
        <v>1731</v>
      </c>
      <c r="J902" s="368" t="s">
        <v>1730</v>
      </c>
      <c r="K902" s="368" t="s">
        <v>14218</v>
      </c>
      <c r="L902" s="368" t="s">
        <v>1730</v>
      </c>
      <c r="M902" s="368">
        <v>75</v>
      </c>
      <c r="N902" s="368">
        <v>48</v>
      </c>
      <c r="O902" s="368">
        <v>27</v>
      </c>
    </row>
    <row r="903" spans="1:15" x14ac:dyDescent="0.35">
      <c r="A903" s="368" t="s">
        <v>305</v>
      </c>
      <c r="B903" s="368" t="s">
        <v>893</v>
      </c>
      <c r="C903" s="368" t="s">
        <v>796</v>
      </c>
      <c r="D903" s="368">
        <v>360</v>
      </c>
      <c r="E903" s="368">
        <v>234</v>
      </c>
      <c r="F903" s="368">
        <v>126</v>
      </c>
      <c r="G903" s="368" t="s">
        <v>14219</v>
      </c>
      <c r="H903" s="368" t="s">
        <v>14220</v>
      </c>
      <c r="I903" s="368" t="s">
        <v>4510</v>
      </c>
      <c r="J903" s="368" t="s">
        <v>4509</v>
      </c>
      <c r="K903" s="368" t="s">
        <v>14221</v>
      </c>
      <c r="L903" s="368" t="s">
        <v>4509</v>
      </c>
      <c r="M903" s="368">
        <v>135</v>
      </c>
      <c r="N903" s="368">
        <v>88</v>
      </c>
      <c r="O903" s="368">
        <v>47</v>
      </c>
    </row>
    <row r="904" spans="1:15" x14ac:dyDescent="0.35">
      <c r="A904" s="368" t="s">
        <v>305</v>
      </c>
      <c r="B904" s="368" t="s">
        <v>893</v>
      </c>
      <c r="C904" s="368" t="s">
        <v>796</v>
      </c>
      <c r="D904" s="368">
        <v>360</v>
      </c>
      <c r="E904" s="368">
        <v>234</v>
      </c>
      <c r="F904" s="368">
        <v>126</v>
      </c>
      <c r="G904" s="368" t="s">
        <v>14222</v>
      </c>
      <c r="H904" s="368" t="s">
        <v>14223</v>
      </c>
      <c r="I904" s="368" t="s">
        <v>4508</v>
      </c>
      <c r="J904" s="368" t="s">
        <v>4507</v>
      </c>
      <c r="K904" s="368" t="s">
        <v>14224</v>
      </c>
      <c r="L904" s="368" t="s">
        <v>4507</v>
      </c>
      <c r="M904" s="368">
        <v>75</v>
      </c>
      <c r="N904" s="368">
        <v>49</v>
      </c>
      <c r="O904" s="368">
        <v>26</v>
      </c>
    </row>
    <row r="905" spans="1:15" x14ac:dyDescent="0.35">
      <c r="A905" s="368" t="s">
        <v>305</v>
      </c>
      <c r="B905" s="368" t="s">
        <v>893</v>
      </c>
      <c r="C905" s="368" t="s">
        <v>796</v>
      </c>
      <c r="D905" s="368">
        <v>360</v>
      </c>
      <c r="E905" s="368">
        <v>234</v>
      </c>
      <c r="F905" s="368">
        <v>126</v>
      </c>
      <c r="G905" s="368" t="s">
        <v>14193</v>
      </c>
      <c r="H905" s="368" t="s">
        <v>14194</v>
      </c>
      <c r="I905" s="368" t="s">
        <v>4506</v>
      </c>
      <c r="J905" s="368" t="s">
        <v>4505</v>
      </c>
      <c r="K905" s="368" t="s">
        <v>14195</v>
      </c>
      <c r="L905" s="368" t="s">
        <v>4505</v>
      </c>
      <c r="M905" s="368">
        <v>75</v>
      </c>
      <c r="N905" s="368">
        <v>49</v>
      </c>
      <c r="O905" s="368">
        <v>26</v>
      </c>
    </row>
    <row r="906" spans="1:15" x14ac:dyDescent="0.35">
      <c r="A906" s="368" t="s">
        <v>306</v>
      </c>
      <c r="B906" s="368" t="s">
        <v>894</v>
      </c>
      <c r="C906" s="368" t="s">
        <v>791</v>
      </c>
      <c r="D906" s="368">
        <v>420</v>
      </c>
      <c r="E906" s="368">
        <v>273</v>
      </c>
      <c r="F906" s="368">
        <v>147</v>
      </c>
      <c r="G906" s="368" t="s">
        <v>14225</v>
      </c>
      <c r="H906" s="368" t="s">
        <v>14226</v>
      </c>
      <c r="I906" s="368" t="s">
        <v>4496</v>
      </c>
      <c r="J906" s="368" t="s">
        <v>4495</v>
      </c>
      <c r="K906" s="368" t="s">
        <v>14227</v>
      </c>
      <c r="L906" s="368" t="s">
        <v>4495</v>
      </c>
      <c r="M906" s="368">
        <v>111</v>
      </c>
      <c r="N906" s="368">
        <v>72</v>
      </c>
      <c r="O906" s="368">
        <v>39</v>
      </c>
    </row>
    <row r="907" spans="1:15" x14ac:dyDescent="0.35">
      <c r="A907" s="368" t="s">
        <v>306</v>
      </c>
      <c r="B907" s="368" t="s">
        <v>894</v>
      </c>
      <c r="C907" s="368" t="s">
        <v>791</v>
      </c>
      <c r="D907" s="368">
        <v>420</v>
      </c>
      <c r="E907" s="368">
        <v>273</v>
      </c>
      <c r="F907" s="368">
        <v>147</v>
      </c>
      <c r="G907" s="368" t="s">
        <v>14228</v>
      </c>
      <c r="H907" s="368" t="s">
        <v>14229</v>
      </c>
      <c r="I907" s="368" t="s">
        <v>4504</v>
      </c>
      <c r="J907" s="368" t="s">
        <v>4503</v>
      </c>
      <c r="K907" s="368" t="s">
        <v>14230</v>
      </c>
      <c r="L907" s="368" t="s">
        <v>4503</v>
      </c>
      <c r="M907" s="368">
        <v>99</v>
      </c>
      <c r="N907" s="368">
        <v>65</v>
      </c>
      <c r="O907" s="368">
        <v>34</v>
      </c>
    </row>
    <row r="908" spans="1:15" x14ac:dyDescent="0.35">
      <c r="A908" s="368" t="s">
        <v>306</v>
      </c>
      <c r="B908" s="368" t="s">
        <v>894</v>
      </c>
      <c r="C908" s="368" t="s">
        <v>791</v>
      </c>
      <c r="D908" s="368">
        <v>420</v>
      </c>
      <c r="E908" s="368">
        <v>273</v>
      </c>
      <c r="F908" s="368">
        <v>147</v>
      </c>
      <c r="G908" s="368" t="s">
        <v>14231</v>
      </c>
      <c r="H908" s="368" t="s">
        <v>14232</v>
      </c>
      <c r="I908" s="368" t="s">
        <v>4502</v>
      </c>
      <c r="J908" s="368" t="s">
        <v>4501</v>
      </c>
      <c r="K908" s="368" t="s">
        <v>14233</v>
      </c>
      <c r="L908" s="368" t="s">
        <v>4501</v>
      </c>
      <c r="M908" s="368">
        <v>111</v>
      </c>
      <c r="N908" s="368">
        <v>72</v>
      </c>
      <c r="O908" s="368">
        <v>39</v>
      </c>
    </row>
    <row r="909" spans="1:15" x14ac:dyDescent="0.35">
      <c r="A909" s="368" t="s">
        <v>306</v>
      </c>
      <c r="B909" s="368" t="s">
        <v>894</v>
      </c>
      <c r="C909" s="368" t="s">
        <v>791</v>
      </c>
      <c r="D909" s="368">
        <v>420</v>
      </c>
      <c r="E909" s="368">
        <v>273</v>
      </c>
      <c r="F909" s="368">
        <v>147</v>
      </c>
      <c r="G909" s="368" t="s">
        <v>14234</v>
      </c>
      <c r="H909" s="368" t="s">
        <v>14235</v>
      </c>
      <c r="I909" s="368" t="s">
        <v>4500</v>
      </c>
      <c r="J909" s="368" t="s">
        <v>4499</v>
      </c>
      <c r="K909" s="368" t="s">
        <v>14236</v>
      </c>
      <c r="L909" s="368" t="s">
        <v>4499</v>
      </c>
      <c r="M909" s="368">
        <v>99</v>
      </c>
      <c r="N909" s="368">
        <v>64</v>
      </c>
      <c r="O909" s="368">
        <v>35</v>
      </c>
    </row>
    <row r="910" spans="1:15" x14ac:dyDescent="0.35">
      <c r="A910" s="368" t="s">
        <v>307</v>
      </c>
      <c r="B910" s="368" t="s">
        <v>895</v>
      </c>
      <c r="C910" s="368" t="s">
        <v>791</v>
      </c>
      <c r="D910" s="368">
        <v>600</v>
      </c>
      <c r="E910" s="368">
        <v>390</v>
      </c>
      <c r="F910" s="368">
        <v>210</v>
      </c>
      <c r="G910" s="368" t="s">
        <v>13858</v>
      </c>
      <c r="H910" s="368" t="s">
        <v>13859</v>
      </c>
      <c r="I910" s="368" t="s">
        <v>4498</v>
      </c>
      <c r="J910" s="368" t="s">
        <v>4497</v>
      </c>
      <c r="K910" s="368" t="s">
        <v>13860</v>
      </c>
      <c r="L910" s="368" t="s">
        <v>13861</v>
      </c>
      <c r="M910" s="368">
        <v>48</v>
      </c>
      <c r="N910" s="368">
        <v>30</v>
      </c>
      <c r="O910" s="368">
        <v>18</v>
      </c>
    </row>
    <row r="911" spans="1:15" x14ac:dyDescent="0.35">
      <c r="A911" s="368" t="s">
        <v>307</v>
      </c>
      <c r="B911" s="368" t="s">
        <v>895</v>
      </c>
      <c r="C911" s="368" t="s">
        <v>791</v>
      </c>
      <c r="D911" s="368">
        <v>600</v>
      </c>
      <c r="E911" s="368">
        <v>390</v>
      </c>
      <c r="F911" s="368">
        <v>210</v>
      </c>
      <c r="G911" s="368" t="s">
        <v>13858</v>
      </c>
      <c r="H911" s="368" t="s">
        <v>13859</v>
      </c>
      <c r="I911" s="368" t="s">
        <v>4498</v>
      </c>
      <c r="J911" s="368" t="s">
        <v>4497</v>
      </c>
      <c r="K911" s="368" t="s">
        <v>13862</v>
      </c>
      <c r="L911" s="368" t="s">
        <v>13863</v>
      </c>
      <c r="M911" s="368">
        <v>37</v>
      </c>
      <c r="N911" s="368">
        <v>23</v>
      </c>
      <c r="O911" s="368">
        <v>14</v>
      </c>
    </row>
    <row r="912" spans="1:15" x14ac:dyDescent="0.35">
      <c r="A912" s="368" t="s">
        <v>307</v>
      </c>
      <c r="B912" s="368" t="s">
        <v>895</v>
      </c>
      <c r="C912" s="368" t="s">
        <v>791</v>
      </c>
      <c r="D912" s="368">
        <v>600</v>
      </c>
      <c r="E912" s="368">
        <v>390</v>
      </c>
      <c r="F912" s="368">
        <v>210</v>
      </c>
      <c r="G912" s="368" t="s">
        <v>13858</v>
      </c>
      <c r="H912" s="368" t="s">
        <v>13859</v>
      </c>
      <c r="I912" s="368" t="s">
        <v>4498</v>
      </c>
      <c r="J912" s="368" t="s">
        <v>4497</v>
      </c>
      <c r="K912" s="368" t="s">
        <v>13864</v>
      </c>
      <c r="L912" s="368" t="s">
        <v>13865</v>
      </c>
      <c r="M912" s="368">
        <v>30</v>
      </c>
      <c r="N912" s="368">
        <v>30</v>
      </c>
      <c r="O912" s="368">
        <v>0</v>
      </c>
    </row>
    <row r="913" spans="1:15" x14ac:dyDescent="0.35">
      <c r="A913" s="368" t="s">
        <v>307</v>
      </c>
      <c r="B913" s="368" t="s">
        <v>895</v>
      </c>
      <c r="C913" s="368" t="s">
        <v>791</v>
      </c>
      <c r="D913" s="368">
        <v>600</v>
      </c>
      <c r="E913" s="368">
        <v>390</v>
      </c>
      <c r="F913" s="368">
        <v>210</v>
      </c>
      <c r="G913" s="368" t="s">
        <v>14225</v>
      </c>
      <c r="H913" s="368" t="s">
        <v>14226</v>
      </c>
      <c r="I913" s="368" t="s">
        <v>4496</v>
      </c>
      <c r="J913" s="368" t="s">
        <v>4495</v>
      </c>
      <c r="K913" s="368" t="s">
        <v>14227</v>
      </c>
      <c r="L913" s="368" t="s">
        <v>4495</v>
      </c>
      <c r="M913" s="368">
        <v>105</v>
      </c>
      <c r="N913" s="368">
        <v>66</v>
      </c>
      <c r="O913" s="368">
        <v>39</v>
      </c>
    </row>
    <row r="914" spans="1:15" x14ac:dyDescent="0.35">
      <c r="A914" s="368" t="s">
        <v>307</v>
      </c>
      <c r="B914" s="368" t="s">
        <v>895</v>
      </c>
      <c r="C914" s="368" t="s">
        <v>791</v>
      </c>
      <c r="D914" s="368">
        <v>600</v>
      </c>
      <c r="E914" s="368">
        <v>390</v>
      </c>
      <c r="F914" s="368">
        <v>210</v>
      </c>
      <c r="G914" s="368" t="s">
        <v>14237</v>
      </c>
      <c r="H914" s="368" t="s">
        <v>14238</v>
      </c>
      <c r="I914" s="368" t="s">
        <v>4494</v>
      </c>
      <c r="J914" s="368" t="s">
        <v>4493</v>
      </c>
      <c r="K914" s="368" t="s">
        <v>14239</v>
      </c>
      <c r="L914" s="368" t="s">
        <v>4493</v>
      </c>
      <c r="M914" s="368">
        <v>92</v>
      </c>
      <c r="N914" s="368">
        <v>58</v>
      </c>
      <c r="O914" s="368">
        <v>34</v>
      </c>
    </row>
    <row r="915" spans="1:15" x14ac:dyDescent="0.35">
      <c r="A915" s="368" t="s">
        <v>307</v>
      </c>
      <c r="B915" s="368" t="s">
        <v>895</v>
      </c>
      <c r="C915" s="368" t="s">
        <v>791</v>
      </c>
      <c r="D915" s="368">
        <v>600</v>
      </c>
      <c r="E915" s="368">
        <v>390</v>
      </c>
      <c r="F915" s="368">
        <v>210</v>
      </c>
      <c r="G915" s="368" t="s">
        <v>14240</v>
      </c>
      <c r="H915" s="368" t="s">
        <v>14241</v>
      </c>
      <c r="I915" s="368" t="s">
        <v>4492</v>
      </c>
      <c r="J915" s="368" t="s">
        <v>4491</v>
      </c>
      <c r="K915" s="368" t="s">
        <v>14242</v>
      </c>
      <c r="L915" s="368" t="s">
        <v>4491</v>
      </c>
      <c r="M915" s="368">
        <v>92</v>
      </c>
      <c r="N915" s="368">
        <v>58</v>
      </c>
      <c r="O915" s="368">
        <v>34</v>
      </c>
    </row>
    <row r="916" spans="1:15" x14ac:dyDescent="0.35">
      <c r="A916" s="368" t="s">
        <v>307</v>
      </c>
      <c r="B916" s="368" t="s">
        <v>895</v>
      </c>
      <c r="C916" s="368" t="s">
        <v>791</v>
      </c>
      <c r="D916" s="368">
        <v>600</v>
      </c>
      <c r="E916" s="368">
        <v>390</v>
      </c>
      <c r="F916" s="368">
        <v>210</v>
      </c>
      <c r="G916" s="368" t="s">
        <v>14243</v>
      </c>
      <c r="H916" s="368" t="s">
        <v>14244</v>
      </c>
      <c r="I916" s="368" t="s">
        <v>4490</v>
      </c>
      <c r="J916" s="368" t="s">
        <v>4489</v>
      </c>
      <c r="K916" s="368" t="s">
        <v>14245</v>
      </c>
      <c r="L916" s="368" t="s">
        <v>4489</v>
      </c>
      <c r="M916" s="368">
        <v>58</v>
      </c>
      <c r="N916" s="368">
        <v>37</v>
      </c>
      <c r="O916" s="368">
        <v>21</v>
      </c>
    </row>
    <row r="917" spans="1:15" x14ac:dyDescent="0.35">
      <c r="A917" s="368" t="s">
        <v>307</v>
      </c>
      <c r="B917" s="368" t="s">
        <v>895</v>
      </c>
      <c r="C917" s="368" t="s">
        <v>791</v>
      </c>
      <c r="D917" s="368">
        <v>600</v>
      </c>
      <c r="E917" s="368">
        <v>390</v>
      </c>
      <c r="F917" s="368">
        <v>210</v>
      </c>
      <c r="G917" s="368" t="s">
        <v>14246</v>
      </c>
      <c r="H917" s="368" t="s">
        <v>14247</v>
      </c>
      <c r="I917" s="368" t="s">
        <v>4488</v>
      </c>
      <c r="J917" s="368" t="s">
        <v>4487</v>
      </c>
      <c r="K917" s="368" t="s">
        <v>14248</v>
      </c>
      <c r="L917" s="368" t="s">
        <v>4487</v>
      </c>
      <c r="M917" s="368">
        <v>69</v>
      </c>
      <c r="N917" s="368">
        <v>44</v>
      </c>
      <c r="O917" s="368">
        <v>25</v>
      </c>
    </row>
    <row r="918" spans="1:15" x14ac:dyDescent="0.35">
      <c r="A918" s="368" t="s">
        <v>307</v>
      </c>
      <c r="B918" s="368" t="s">
        <v>895</v>
      </c>
      <c r="C918" s="368" t="s">
        <v>791</v>
      </c>
      <c r="D918" s="368">
        <v>600</v>
      </c>
      <c r="E918" s="368">
        <v>390</v>
      </c>
      <c r="F918" s="368">
        <v>210</v>
      </c>
      <c r="G918" s="368" t="s">
        <v>14249</v>
      </c>
      <c r="H918" s="368" t="s">
        <v>14250</v>
      </c>
      <c r="I918" s="368" t="s">
        <v>4486</v>
      </c>
      <c r="J918" s="368" t="s">
        <v>4485</v>
      </c>
      <c r="K918" s="368" t="s">
        <v>14251</v>
      </c>
      <c r="L918" s="368" t="s">
        <v>4485</v>
      </c>
      <c r="M918" s="368">
        <v>69</v>
      </c>
      <c r="N918" s="368">
        <v>44</v>
      </c>
      <c r="O918" s="368">
        <v>25</v>
      </c>
    </row>
    <row r="919" spans="1:15" x14ac:dyDescent="0.35">
      <c r="A919" s="368" t="s">
        <v>308</v>
      </c>
      <c r="B919" s="368" t="s">
        <v>896</v>
      </c>
      <c r="C919" s="368" t="s">
        <v>791</v>
      </c>
      <c r="D919" s="368">
        <v>500</v>
      </c>
      <c r="E919" s="368">
        <v>325</v>
      </c>
      <c r="F919" s="368">
        <v>175</v>
      </c>
      <c r="G919" s="368" t="s">
        <v>14252</v>
      </c>
      <c r="H919" s="368" t="s">
        <v>14253</v>
      </c>
      <c r="I919" s="368" t="s">
        <v>4378</v>
      </c>
      <c r="J919" s="368" t="s">
        <v>4377</v>
      </c>
      <c r="K919" s="368" t="s">
        <v>14254</v>
      </c>
      <c r="L919" s="368" t="s">
        <v>4377</v>
      </c>
      <c r="M919" s="368">
        <v>66</v>
      </c>
      <c r="N919" s="368">
        <v>43</v>
      </c>
      <c r="O919" s="368">
        <v>23</v>
      </c>
    </row>
    <row r="920" spans="1:15" x14ac:dyDescent="0.35">
      <c r="A920" s="368" t="s">
        <v>308</v>
      </c>
      <c r="B920" s="368" t="s">
        <v>896</v>
      </c>
      <c r="C920" s="368" t="s">
        <v>791</v>
      </c>
      <c r="D920" s="368">
        <v>500</v>
      </c>
      <c r="E920" s="368">
        <v>325</v>
      </c>
      <c r="F920" s="368">
        <v>175</v>
      </c>
      <c r="G920" s="368" t="s">
        <v>14255</v>
      </c>
      <c r="H920" s="368" t="s">
        <v>14256</v>
      </c>
      <c r="I920" s="368" t="s">
        <v>4484</v>
      </c>
      <c r="J920" s="368" t="s">
        <v>4483</v>
      </c>
      <c r="K920" s="368" t="s">
        <v>14257</v>
      </c>
      <c r="L920" s="368" t="s">
        <v>4483</v>
      </c>
      <c r="M920" s="368">
        <v>79</v>
      </c>
      <c r="N920" s="368">
        <v>51</v>
      </c>
      <c r="O920" s="368">
        <v>28</v>
      </c>
    </row>
    <row r="921" spans="1:15" x14ac:dyDescent="0.35">
      <c r="A921" s="368" t="s">
        <v>308</v>
      </c>
      <c r="B921" s="368" t="s">
        <v>896</v>
      </c>
      <c r="C921" s="368" t="s">
        <v>791</v>
      </c>
      <c r="D921" s="368">
        <v>500</v>
      </c>
      <c r="E921" s="368">
        <v>325</v>
      </c>
      <c r="F921" s="368">
        <v>175</v>
      </c>
      <c r="G921" s="368" t="s">
        <v>14258</v>
      </c>
      <c r="H921" s="368" t="s">
        <v>14259</v>
      </c>
      <c r="I921" s="368" t="s">
        <v>4482</v>
      </c>
      <c r="J921" s="368" t="s">
        <v>4481</v>
      </c>
      <c r="K921" s="368" t="s">
        <v>14260</v>
      </c>
      <c r="L921" s="368" t="s">
        <v>4481</v>
      </c>
      <c r="M921" s="368">
        <v>118</v>
      </c>
      <c r="N921" s="368">
        <v>77</v>
      </c>
      <c r="O921" s="368">
        <v>41</v>
      </c>
    </row>
    <row r="922" spans="1:15" x14ac:dyDescent="0.35">
      <c r="A922" s="368" t="s">
        <v>308</v>
      </c>
      <c r="B922" s="368" t="s">
        <v>896</v>
      </c>
      <c r="C922" s="368" t="s">
        <v>791</v>
      </c>
      <c r="D922" s="368">
        <v>500</v>
      </c>
      <c r="E922" s="368">
        <v>325</v>
      </c>
      <c r="F922" s="368">
        <v>175</v>
      </c>
      <c r="G922" s="368" t="s">
        <v>14261</v>
      </c>
      <c r="H922" s="368" t="s">
        <v>14262</v>
      </c>
      <c r="I922" s="368" t="s">
        <v>4480</v>
      </c>
      <c r="J922" s="368" t="s">
        <v>4479</v>
      </c>
      <c r="K922" s="368" t="s">
        <v>14263</v>
      </c>
      <c r="L922" s="368" t="s">
        <v>14264</v>
      </c>
      <c r="M922" s="368">
        <v>119</v>
      </c>
      <c r="N922" s="368">
        <v>77</v>
      </c>
      <c r="O922" s="368">
        <v>42</v>
      </c>
    </row>
    <row r="923" spans="1:15" x14ac:dyDescent="0.35">
      <c r="A923" s="368" t="s">
        <v>308</v>
      </c>
      <c r="B923" s="368" t="s">
        <v>896</v>
      </c>
      <c r="C923" s="368" t="s">
        <v>791</v>
      </c>
      <c r="D923" s="368">
        <v>500</v>
      </c>
      <c r="E923" s="368">
        <v>325</v>
      </c>
      <c r="F923" s="368">
        <v>175</v>
      </c>
      <c r="G923" s="368" t="s">
        <v>14261</v>
      </c>
      <c r="H923" s="368" t="s">
        <v>14262</v>
      </c>
      <c r="I923" s="368" t="s">
        <v>4480</v>
      </c>
      <c r="J923" s="368" t="s">
        <v>4479</v>
      </c>
      <c r="K923" s="368" t="s">
        <v>14265</v>
      </c>
      <c r="L923" s="368" t="s">
        <v>14266</v>
      </c>
      <c r="M923" s="368">
        <v>118</v>
      </c>
      <c r="N923" s="368">
        <v>77</v>
      </c>
      <c r="O923" s="368">
        <v>41</v>
      </c>
    </row>
    <row r="924" spans="1:15" x14ac:dyDescent="0.35">
      <c r="A924" s="368" t="s">
        <v>309</v>
      </c>
      <c r="B924" s="368" t="s">
        <v>897</v>
      </c>
      <c r="C924" s="368" t="s">
        <v>791</v>
      </c>
      <c r="D924" s="368">
        <v>510</v>
      </c>
      <c r="E924" s="368">
        <v>331</v>
      </c>
      <c r="F924" s="368">
        <v>179</v>
      </c>
      <c r="G924" s="368" t="s">
        <v>14252</v>
      </c>
      <c r="H924" s="368" t="s">
        <v>14253</v>
      </c>
      <c r="I924" s="368" t="s">
        <v>4378</v>
      </c>
      <c r="J924" s="368" t="s">
        <v>4377</v>
      </c>
      <c r="K924" s="368" t="s">
        <v>14254</v>
      </c>
      <c r="L924" s="368" t="s">
        <v>4377</v>
      </c>
      <c r="M924" s="368">
        <v>59</v>
      </c>
      <c r="N924" s="368">
        <v>38</v>
      </c>
      <c r="O924" s="368">
        <v>21</v>
      </c>
    </row>
    <row r="925" spans="1:15" x14ac:dyDescent="0.35">
      <c r="A925" s="368" t="s">
        <v>309</v>
      </c>
      <c r="B925" s="368" t="s">
        <v>897</v>
      </c>
      <c r="C925" s="368" t="s">
        <v>791</v>
      </c>
      <c r="D925" s="368">
        <v>510</v>
      </c>
      <c r="E925" s="368">
        <v>331</v>
      </c>
      <c r="F925" s="368">
        <v>179</v>
      </c>
      <c r="G925" s="368" t="s">
        <v>14267</v>
      </c>
      <c r="H925" s="368" t="s">
        <v>14268</v>
      </c>
      <c r="I925" s="368" t="s">
        <v>4478</v>
      </c>
      <c r="J925" s="368" t="s">
        <v>4477</v>
      </c>
      <c r="K925" s="368" t="s">
        <v>14269</v>
      </c>
      <c r="L925" s="368" t="s">
        <v>14270</v>
      </c>
      <c r="M925" s="368">
        <v>60</v>
      </c>
      <c r="N925" s="368">
        <v>40</v>
      </c>
      <c r="O925" s="368">
        <v>20</v>
      </c>
    </row>
    <row r="926" spans="1:15" x14ac:dyDescent="0.35">
      <c r="A926" s="368" t="s">
        <v>309</v>
      </c>
      <c r="B926" s="368" t="s">
        <v>897</v>
      </c>
      <c r="C926" s="368" t="s">
        <v>791</v>
      </c>
      <c r="D926" s="368">
        <v>510</v>
      </c>
      <c r="E926" s="368">
        <v>331</v>
      </c>
      <c r="F926" s="368">
        <v>179</v>
      </c>
      <c r="G926" s="368" t="s">
        <v>14267</v>
      </c>
      <c r="H926" s="368" t="s">
        <v>14268</v>
      </c>
      <c r="I926" s="368" t="s">
        <v>4478</v>
      </c>
      <c r="J926" s="368" t="s">
        <v>4477</v>
      </c>
      <c r="K926" s="368" t="s">
        <v>14271</v>
      </c>
      <c r="L926" s="368" t="s">
        <v>14272</v>
      </c>
      <c r="M926" s="368">
        <v>59</v>
      </c>
      <c r="N926" s="368">
        <v>38</v>
      </c>
      <c r="O926" s="368">
        <v>21</v>
      </c>
    </row>
    <row r="927" spans="1:15" x14ac:dyDescent="0.35">
      <c r="A927" s="368" t="s">
        <v>309</v>
      </c>
      <c r="B927" s="368" t="s">
        <v>897</v>
      </c>
      <c r="C927" s="368" t="s">
        <v>791</v>
      </c>
      <c r="D927" s="368">
        <v>510</v>
      </c>
      <c r="E927" s="368">
        <v>331</v>
      </c>
      <c r="F927" s="368">
        <v>179</v>
      </c>
      <c r="G927" s="368" t="s">
        <v>14273</v>
      </c>
      <c r="H927" s="368" t="s">
        <v>14274</v>
      </c>
      <c r="I927" s="368" t="s">
        <v>4476</v>
      </c>
      <c r="J927" s="368" t="s">
        <v>4475</v>
      </c>
      <c r="K927" s="368" t="s">
        <v>14275</v>
      </c>
      <c r="L927" s="368" t="s">
        <v>4475</v>
      </c>
      <c r="M927" s="368">
        <v>83</v>
      </c>
      <c r="N927" s="368">
        <v>54</v>
      </c>
      <c r="O927" s="368">
        <v>29</v>
      </c>
    </row>
    <row r="928" spans="1:15" x14ac:dyDescent="0.35">
      <c r="A928" s="368" t="s">
        <v>309</v>
      </c>
      <c r="B928" s="368" t="s">
        <v>897</v>
      </c>
      <c r="C928" s="368" t="s">
        <v>791</v>
      </c>
      <c r="D928" s="368">
        <v>510</v>
      </c>
      <c r="E928" s="368">
        <v>331</v>
      </c>
      <c r="F928" s="368">
        <v>179</v>
      </c>
      <c r="G928" s="368" t="s">
        <v>14276</v>
      </c>
      <c r="H928" s="368" t="s">
        <v>14277</v>
      </c>
      <c r="I928" s="368" t="s">
        <v>4474</v>
      </c>
      <c r="J928" s="368" t="s">
        <v>4473</v>
      </c>
      <c r="K928" s="368" t="s">
        <v>14278</v>
      </c>
      <c r="L928" s="368" t="s">
        <v>14279</v>
      </c>
      <c r="M928" s="368">
        <v>36</v>
      </c>
      <c r="N928" s="368">
        <v>23</v>
      </c>
      <c r="O928" s="368">
        <v>13</v>
      </c>
    </row>
    <row r="929" spans="1:15" x14ac:dyDescent="0.35">
      <c r="A929" s="368" t="s">
        <v>309</v>
      </c>
      <c r="B929" s="368" t="s">
        <v>897</v>
      </c>
      <c r="C929" s="368" t="s">
        <v>791</v>
      </c>
      <c r="D929" s="368">
        <v>510</v>
      </c>
      <c r="E929" s="368">
        <v>331</v>
      </c>
      <c r="F929" s="368">
        <v>179</v>
      </c>
      <c r="G929" s="368" t="s">
        <v>14276</v>
      </c>
      <c r="H929" s="368" t="s">
        <v>14277</v>
      </c>
      <c r="I929" s="368" t="s">
        <v>4474</v>
      </c>
      <c r="J929" s="368" t="s">
        <v>4473</v>
      </c>
      <c r="K929" s="368" t="s">
        <v>14280</v>
      </c>
      <c r="L929" s="368" t="s">
        <v>14281</v>
      </c>
      <c r="M929" s="368">
        <v>83</v>
      </c>
      <c r="N929" s="368">
        <v>54</v>
      </c>
      <c r="O929" s="368">
        <v>29</v>
      </c>
    </row>
    <row r="930" spans="1:15" x14ac:dyDescent="0.35">
      <c r="A930" s="368" t="s">
        <v>309</v>
      </c>
      <c r="B930" s="368" t="s">
        <v>897</v>
      </c>
      <c r="C930" s="368" t="s">
        <v>791</v>
      </c>
      <c r="D930" s="368">
        <v>510</v>
      </c>
      <c r="E930" s="368">
        <v>331</v>
      </c>
      <c r="F930" s="368">
        <v>179</v>
      </c>
      <c r="G930" s="368" t="s">
        <v>14276</v>
      </c>
      <c r="H930" s="368" t="s">
        <v>14277</v>
      </c>
      <c r="I930" s="368" t="s">
        <v>4474</v>
      </c>
      <c r="J930" s="368" t="s">
        <v>4473</v>
      </c>
      <c r="K930" s="368" t="s">
        <v>14282</v>
      </c>
      <c r="L930" s="368" t="s">
        <v>14283</v>
      </c>
      <c r="M930" s="368">
        <v>71</v>
      </c>
      <c r="N930" s="368">
        <v>46</v>
      </c>
      <c r="O930" s="368">
        <v>25</v>
      </c>
    </row>
    <row r="931" spans="1:15" x14ac:dyDescent="0.35">
      <c r="A931" s="368" t="s">
        <v>309</v>
      </c>
      <c r="B931" s="368" t="s">
        <v>897</v>
      </c>
      <c r="C931" s="368" t="s">
        <v>791</v>
      </c>
      <c r="D931" s="368">
        <v>510</v>
      </c>
      <c r="E931" s="368">
        <v>331</v>
      </c>
      <c r="F931" s="368">
        <v>179</v>
      </c>
      <c r="G931" s="368" t="s">
        <v>14284</v>
      </c>
      <c r="H931" s="368" t="s">
        <v>14285</v>
      </c>
      <c r="I931" s="368" t="s">
        <v>4472</v>
      </c>
      <c r="J931" s="368" t="s">
        <v>4471</v>
      </c>
      <c r="K931" s="368" t="s">
        <v>14286</v>
      </c>
      <c r="L931" s="368" t="s">
        <v>4471</v>
      </c>
      <c r="M931" s="368">
        <v>59</v>
      </c>
      <c r="N931" s="368">
        <v>38</v>
      </c>
      <c r="O931" s="368">
        <v>21</v>
      </c>
    </row>
    <row r="932" spans="1:15" x14ac:dyDescent="0.35">
      <c r="A932" s="368" t="s">
        <v>310</v>
      </c>
      <c r="B932" s="368" t="s">
        <v>898</v>
      </c>
      <c r="C932" s="368" t="s">
        <v>791</v>
      </c>
      <c r="D932" s="368">
        <v>620</v>
      </c>
      <c r="E932" s="368">
        <v>403</v>
      </c>
      <c r="F932" s="368">
        <v>217</v>
      </c>
      <c r="G932" s="368" t="s">
        <v>14252</v>
      </c>
      <c r="H932" s="368" t="s">
        <v>14253</v>
      </c>
      <c r="I932" s="368" t="s">
        <v>4378</v>
      </c>
      <c r="J932" s="368" t="s">
        <v>4377</v>
      </c>
      <c r="K932" s="368" t="s">
        <v>14254</v>
      </c>
      <c r="L932" s="368" t="s">
        <v>4377</v>
      </c>
      <c r="M932" s="368">
        <v>57</v>
      </c>
      <c r="N932" s="368">
        <v>37</v>
      </c>
      <c r="O932" s="368">
        <v>20</v>
      </c>
    </row>
    <row r="933" spans="1:15" x14ac:dyDescent="0.35">
      <c r="A933" s="368" t="s">
        <v>310</v>
      </c>
      <c r="B933" s="368" t="s">
        <v>898</v>
      </c>
      <c r="C933" s="368" t="s">
        <v>791</v>
      </c>
      <c r="D933" s="368">
        <v>620</v>
      </c>
      <c r="E933" s="368">
        <v>403</v>
      </c>
      <c r="F933" s="368">
        <v>217</v>
      </c>
      <c r="G933" s="368" t="s">
        <v>14287</v>
      </c>
      <c r="H933" s="368" t="s">
        <v>14288</v>
      </c>
      <c r="I933" s="368" t="s">
        <v>4470</v>
      </c>
      <c r="J933" s="368" t="s">
        <v>4469</v>
      </c>
      <c r="K933" s="368" t="s">
        <v>14289</v>
      </c>
      <c r="L933" s="368" t="s">
        <v>14290</v>
      </c>
      <c r="M933" s="368">
        <v>103</v>
      </c>
      <c r="N933" s="368">
        <v>67</v>
      </c>
      <c r="O933" s="368">
        <v>36</v>
      </c>
    </row>
    <row r="934" spans="1:15" x14ac:dyDescent="0.35">
      <c r="A934" s="368" t="s">
        <v>310</v>
      </c>
      <c r="B934" s="368" t="s">
        <v>898</v>
      </c>
      <c r="C934" s="368" t="s">
        <v>791</v>
      </c>
      <c r="D934" s="368">
        <v>620</v>
      </c>
      <c r="E934" s="368">
        <v>403</v>
      </c>
      <c r="F934" s="368">
        <v>217</v>
      </c>
      <c r="G934" s="368" t="s">
        <v>14287</v>
      </c>
      <c r="H934" s="368" t="s">
        <v>14288</v>
      </c>
      <c r="I934" s="368" t="s">
        <v>4470</v>
      </c>
      <c r="J934" s="368" t="s">
        <v>4469</v>
      </c>
      <c r="K934" s="368" t="s">
        <v>14291</v>
      </c>
      <c r="L934" s="368" t="s">
        <v>14292</v>
      </c>
      <c r="M934" s="368">
        <v>46</v>
      </c>
      <c r="N934" s="368">
        <v>30</v>
      </c>
      <c r="O934" s="368">
        <v>16</v>
      </c>
    </row>
    <row r="935" spans="1:15" x14ac:dyDescent="0.35">
      <c r="A935" s="368" t="s">
        <v>310</v>
      </c>
      <c r="B935" s="368" t="s">
        <v>898</v>
      </c>
      <c r="C935" s="368" t="s">
        <v>791</v>
      </c>
      <c r="D935" s="368">
        <v>620</v>
      </c>
      <c r="E935" s="368">
        <v>403</v>
      </c>
      <c r="F935" s="368">
        <v>217</v>
      </c>
      <c r="G935" s="368" t="s">
        <v>14287</v>
      </c>
      <c r="H935" s="368" t="s">
        <v>14288</v>
      </c>
      <c r="I935" s="368" t="s">
        <v>4470</v>
      </c>
      <c r="J935" s="368" t="s">
        <v>4469</v>
      </c>
      <c r="K935" s="368" t="s">
        <v>14293</v>
      </c>
      <c r="L935" s="368" t="s">
        <v>14294</v>
      </c>
      <c r="M935" s="368">
        <v>57</v>
      </c>
      <c r="N935" s="368">
        <v>37</v>
      </c>
      <c r="O935" s="368">
        <v>20</v>
      </c>
    </row>
    <row r="936" spans="1:15" x14ac:dyDescent="0.35">
      <c r="A936" s="368" t="s">
        <v>310</v>
      </c>
      <c r="B936" s="368" t="s">
        <v>898</v>
      </c>
      <c r="C936" s="368" t="s">
        <v>791</v>
      </c>
      <c r="D936" s="368">
        <v>620</v>
      </c>
      <c r="E936" s="368">
        <v>403</v>
      </c>
      <c r="F936" s="368">
        <v>217</v>
      </c>
      <c r="G936" s="368" t="s">
        <v>14295</v>
      </c>
      <c r="H936" s="368" t="s">
        <v>14296</v>
      </c>
      <c r="I936" s="368" t="s">
        <v>4468</v>
      </c>
      <c r="J936" s="368" t="s">
        <v>4467</v>
      </c>
      <c r="K936" s="368" t="s">
        <v>14297</v>
      </c>
      <c r="L936" s="368" t="s">
        <v>14298</v>
      </c>
      <c r="M936" s="368">
        <v>104</v>
      </c>
      <c r="N936" s="368">
        <v>67</v>
      </c>
      <c r="O936" s="368">
        <v>37</v>
      </c>
    </row>
    <row r="937" spans="1:15" x14ac:dyDescent="0.35">
      <c r="A937" s="368" t="s">
        <v>310</v>
      </c>
      <c r="B937" s="368" t="s">
        <v>898</v>
      </c>
      <c r="C937" s="368" t="s">
        <v>791</v>
      </c>
      <c r="D937" s="368">
        <v>620</v>
      </c>
      <c r="E937" s="368">
        <v>403</v>
      </c>
      <c r="F937" s="368">
        <v>217</v>
      </c>
      <c r="G937" s="368" t="s">
        <v>14295</v>
      </c>
      <c r="H937" s="368" t="s">
        <v>14296</v>
      </c>
      <c r="I937" s="368" t="s">
        <v>4468</v>
      </c>
      <c r="J937" s="368" t="s">
        <v>4467</v>
      </c>
      <c r="K937" s="368" t="s">
        <v>14299</v>
      </c>
      <c r="L937" s="368" t="s">
        <v>14300</v>
      </c>
      <c r="M937" s="368">
        <v>46</v>
      </c>
      <c r="N937" s="368">
        <v>30</v>
      </c>
      <c r="O937" s="368">
        <v>16</v>
      </c>
    </row>
    <row r="938" spans="1:15" x14ac:dyDescent="0.35">
      <c r="A938" s="368" t="s">
        <v>310</v>
      </c>
      <c r="B938" s="368" t="s">
        <v>898</v>
      </c>
      <c r="C938" s="368" t="s">
        <v>791</v>
      </c>
      <c r="D938" s="368">
        <v>620</v>
      </c>
      <c r="E938" s="368">
        <v>403</v>
      </c>
      <c r="F938" s="368">
        <v>217</v>
      </c>
      <c r="G938" s="368" t="s">
        <v>14295</v>
      </c>
      <c r="H938" s="368" t="s">
        <v>14296</v>
      </c>
      <c r="I938" s="368" t="s">
        <v>4468</v>
      </c>
      <c r="J938" s="368" t="s">
        <v>4467</v>
      </c>
      <c r="K938" s="368" t="s">
        <v>14293</v>
      </c>
      <c r="L938" s="368" t="s">
        <v>14294</v>
      </c>
      <c r="M938" s="368">
        <v>57</v>
      </c>
      <c r="N938" s="368">
        <v>37</v>
      </c>
      <c r="O938" s="368">
        <v>20</v>
      </c>
    </row>
    <row r="939" spans="1:15" x14ac:dyDescent="0.35">
      <c r="A939" s="368" t="s">
        <v>310</v>
      </c>
      <c r="B939" s="368" t="s">
        <v>898</v>
      </c>
      <c r="C939" s="368" t="s">
        <v>791</v>
      </c>
      <c r="D939" s="368">
        <v>620</v>
      </c>
      <c r="E939" s="368">
        <v>403</v>
      </c>
      <c r="F939" s="368">
        <v>217</v>
      </c>
      <c r="G939" s="368" t="s">
        <v>14301</v>
      </c>
      <c r="H939" s="368" t="s">
        <v>14302</v>
      </c>
      <c r="I939" s="368" t="s">
        <v>4466</v>
      </c>
      <c r="J939" s="368" t="s">
        <v>4465</v>
      </c>
      <c r="K939" s="368" t="s">
        <v>14303</v>
      </c>
      <c r="L939" s="368" t="s">
        <v>14304</v>
      </c>
      <c r="M939" s="368">
        <v>46</v>
      </c>
      <c r="N939" s="368">
        <v>30</v>
      </c>
      <c r="O939" s="368">
        <v>16</v>
      </c>
    </row>
    <row r="940" spans="1:15" x14ac:dyDescent="0.35">
      <c r="A940" s="368" t="s">
        <v>310</v>
      </c>
      <c r="B940" s="368" t="s">
        <v>898</v>
      </c>
      <c r="C940" s="368" t="s">
        <v>791</v>
      </c>
      <c r="D940" s="368">
        <v>620</v>
      </c>
      <c r="E940" s="368">
        <v>403</v>
      </c>
      <c r="F940" s="368">
        <v>217</v>
      </c>
      <c r="G940" s="368" t="s">
        <v>14301</v>
      </c>
      <c r="H940" s="368" t="s">
        <v>14302</v>
      </c>
      <c r="I940" s="368" t="s">
        <v>4466</v>
      </c>
      <c r="J940" s="368" t="s">
        <v>4465</v>
      </c>
      <c r="K940" s="368" t="s">
        <v>14305</v>
      </c>
      <c r="L940" s="368" t="s">
        <v>14306</v>
      </c>
      <c r="M940" s="368">
        <v>46</v>
      </c>
      <c r="N940" s="368">
        <v>30</v>
      </c>
      <c r="O940" s="368">
        <v>16</v>
      </c>
    </row>
    <row r="941" spans="1:15" x14ac:dyDescent="0.35">
      <c r="A941" s="368" t="s">
        <v>310</v>
      </c>
      <c r="B941" s="368" t="s">
        <v>898</v>
      </c>
      <c r="C941" s="368" t="s">
        <v>791</v>
      </c>
      <c r="D941" s="368">
        <v>620</v>
      </c>
      <c r="E941" s="368">
        <v>403</v>
      </c>
      <c r="F941" s="368">
        <v>217</v>
      </c>
      <c r="G941" s="368" t="s">
        <v>14301</v>
      </c>
      <c r="H941" s="368" t="s">
        <v>14302</v>
      </c>
      <c r="I941" s="368" t="s">
        <v>4466</v>
      </c>
      <c r="J941" s="368" t="s">
        <v>4465</v>
      </c>
      <c r="K941" s="368" t="s">
        <v>14307</v>
      </c>
      <c r="L941" s="368" t="s">
        <v>14308</v>
      </c>
      <c r="M941" s="368">
        <v>46</v>
      </c>
      <c r="N941" s="368">
        <v>30</v>
      </c>
      <c r="O941" s="368">
        <v>16</v>
      </c>
    </row>
    <row r="942" spans="1:15" x14ac:dyDescent="0.35">
      <c r="A942" s="368" t="s">
        <v>310</v>
      </c>
      <c r="B942" s="368" t="s">
        <v>898</v>
      </c>
      <c r="C942" s="368" t="s">
        <v>791</v>
      </c>
      <c r="D942" s="368">
        <v>620</v>
      </c>
      <c r="E942" s="368">
        <v>403</v>
      </c>
      <c r="F942" s="368">
        <v>217</v>
      </c>
      <c r="G942" s="368" t="s">
        <v>14301</v>
      </c>
      <c r="H942" s="368" t="s">
        <v>14302</v>
      </c>
      <c r="I942" s="368" t="s">
        <v>4466</v>
      </c>
      <c r="J942" s="368" t="s">
        <v>4465</v>
      </c>
      <c r="K942" s="368" t="s">
        <v>14293</v>
      </c>
      <c r="L942" s="368" t="s">
        <v>14294</v>
      </c>
      <c r="M942" s="368">
        <v>57</v>
      </c>
      <c r="N942" s="368">
        <v>37</v>
      </c>
      <c r="O942" s="368">
        <v>20</v>
      </c>
    </row>
    <row r="943" spans="1:15" x14ac:dyDescent="0.35">
      <c r="A943" s="368" t="s">
        <v>310</v>
      </c>
      <c r="B943" s="368" t="s">
        <v>898</v>
      </c>
      <c r="C943" s="368" t="s">
        <v>791</v>
      </c>
      <c r="D943" s="368">
        <v>620</v>
      </c>
      <c r="E943" s="368">
        <v>403</v>
      </c>
      <c r="F943" s="368">
        <v>217</v>
      </c>
      <c r="G943" s="368" t="s">
        <v>14309</v>
      </c>
      <c r="H943" s="368" t="s">
        <v>14310</v>
      </c>
      <c r="I943" s="368" t="s">
        <v>4464</v>
      </c>
      <c r="J943" s="368" t="s">
        <v>4463</v>
      </c>
      <c r="K943" s="368" t="s">
        <v>14311</v>
      </c>
      <c r="L943" s="368" t="s">
        <v>14312</v>
      </c>
      <c r="M943" s="368">
        <v>35</v>
      </c>
      <c r="N943" s="368">
        <v>23</v>
      </c>
      <c r="O943" s="368">
        <v>12</v>
      </c>
    </row>
    <row r="944" spans="1:15" x14ac:dyDescent="0.35">
      <c r="A944" s="368" t="s">
        <v>310</v>
      </c>
      <c r="B944" s="368" t="s">
        <v>898</v>
      </c>
      <c r="C944" s="368" t="s">
        <v>791</v>
      </c>
      <c r="D944" s="368">
        <v>620</v>
      </c>
      <c r="E944" s="368">
        <v>403</v>
      </c>
      <c r="F944" s="368">
        <v>217</v>
      </c>
      <c r="G944" s="368" t="s">
        <v>14309</v>
      </c>
      <c r="H944" s="368" t="s">
        <v>14310</v>
      </c>
      <c r="I944" s="368" t="s">
        <v>4464</v>
      </c>
      <c r="J944" s="368" t="s">
        <v>4463</v>
      </c>
      <c r="K944" s="368" t="s">
        <v>14313</v>
      </c>
      <c r="L944" s="368" t="s">
        <v>14314</v>
      </c>
      <c r="M944" s="368">
        <v>34</v>
      </c>
      <c r="N944" s="368">
        <v>22</v>
      </c>
      <c r="O944" s="368">
        <v>12</v>
      </c>
    </row>
    <row r="945" spans="1:15" x14ac:dyDescent="0.35">
      <c r="A945" s="368" t="s">
        <v>310</v>
      </c>
      <c r="B945" s="368" t="s">
        <v>898</v>
      </c>
      <c r="C945" s="368" t="s">
        <v>791</v>
      </c>
      <c r="D945" s="368">
        <v>620</v>
      </c>
      <c r="E945" s="368">
        <v>403</v>
      </c>
      <c r="F945" s="368">
        <v>217</v>
      </c>
      <c r="G945" s="368" t="s">
        <v>14309</v>
      </c>
      <c r="H945" s="368" t="s">
        <v>14310</v>
      </c>
      <c r="I945" s="368" t="s">
        <v>4464</v>
      </c>
      <c r="J945" s="368" t="s">
        <v>4463</v>
      </c>
      <c r="K945" s="368" t="s">
        <v>14293</v>
      </c>
      <c r="L945" s="368" t="s">
        <v>14294</v>
      </c>
      <c r="M945" s="368">
        <v>57</v>
      </c>
      <c r="N945" s="368">
        <v>37</v>
      </c>
      <c r="O945" s="368">
        <v>20</v>
      </c>
    </row>
    <row r="946" spans="1:15" x14ac:dyDescent="0.35">
      <c r="A946" s="368" t="s">
        <v>311</v>
      </c>
      <c r="B946" s="368" t="s">
        <v>899</v>
      </c>
      <c r="C946" s="368" t="s">
        <v>791</v>
      </c>
      <c r="D946" s="368">
        <v>460</v>
      </c>
      <c r="E946" s="368">
        <v>299</v>
      </c>
      <c r="F946" s="368">
        <v>161</v>
      </c>
      <c r="G946" s="368" t="s">
        <v>14252</v>
      </c>
      <c r="H946" s="368" t="s">
        <v>14253</v>
      </c>
      <c r="I946" s="368" t="s">
        <v>4378</v>
      </c>
      <c r="J946" s="368" t="s">
        <v>4377</v>
      </c>
      <c r="K946" s="368" t="s">
        <v>14254</v>
      </c>
      <c r="L946" s="368" t="s">
        <v>4377</v>
      </c>
      <c r="M946" s="368">
        <v>68</v>
      </c>
      <c r="N946" s="368">
        <v>44</v>
      </c>
      <c r="O946" s="368">
        <v>24</v>
      </c>
    </row>
    <row r="947" spans="1:15" x14ac:dyDescent="0.35">
      <c r="A947" s="368" t="s">
        <v>311</v>
      </c>
      <c r="B947" s="368" t="s">
        <v>899</v>
      </c>
      <c r="C947" s="368" t="s">
        <v>791</v>
      </c>
      <c r="D947" s="368">
        <v>460</v>
      </c>
      <c r="E947" s="368">
        <v>299</v>
      </c>
      <c r="F947" s="368">
        <v>161</v>
      </c>
      <c r="G947" s="368" t="s">
        <v>14315</v>
      </c>
      <c r="H947" s="368" t="s">
        <v>14316</v>
      </c>
      <c r="I947" s="368" t="s">
        <v>4462</v>
      </c>
      <c r="J947" s="368" t="s">
        <v>4461</v>
      </c>
      <c r="K947" s="368" t="s">
        <v>14317</v>
      </c>
      <c r="L947" s="368" t="s">
        <v>14318</v>
      </c>
      <c r="M947" s="368">
        <v>122</v>
      </c>
      <c r="N947" s="368">
        <v>79</v>
      </c>
      <c r="O947" s="368">
        <v>43</v>
      </c>
    </row>
    <row r="948" spans="1:15" x14ac:dyDescent="0.35">
      <c r="A948" s="368" t="s">
        <v>311</v>
      </c>
      <c r="B948" s="368" t="s">
        <v>899</v>
      </c>
      <c r="C948" s="368" t="s">
        <v>791</v>
      </c>
      <c r="D948" s="368">
        <v>460</v>
      </c>
      <c r="E948" s="368">
        <v>299</v>
      </c>
      <c r="F948" s="368">
        <v>161</v>
      </c>
      <c r="G948" s="368" t="s">
        <v>14315</v>
      </c>
      <c r="H948" s="368" t="s">
        <v>14316</v>
      </c>
      <c r="I948" s="368" t="s">
        <v>4462</v>
      </c>
      <c r="J948" s="368" t="s">
        <v>4461</v>
      </c>
      <c r="K948" s="368" t="s">
        <v>14319</v>
      </c>
      <c r="L948" s="368" t="s">
        <v>14320</v>
      </c>
      <c r="M948" s="368">
        <v>40</v>
      </c>
      <c r="N948" s="368">
        <v>27</v>
      </c>
      <c r="O948" s="368">
        <v>13</v>
      </c>
    </row>
    <row r="949" spans="1:15" x14ac:dyDescent="0.35">
      <c r="A949" s="368" t="s">
        <v>311</v>
      </c>
      <c r="B949" s="368" t="s">
        <v>899</v>
      </c>
      <c r="C949" s="368" t="s">
        <v>791</v>
      </c>
      <c r="D949" s="368">
        <v>460</v>
      </c>
      <c r="E949" s="368">
        <v>299</v>
      </c>
      <c r="F949" s="368">
        <v>161</v>
      </c>
      <c r="G949" s="368" t="s">
        <v>14321</v>
      </c>
      <c r="H949" s="368" t="s">
        <v>14322</v>
      </c>
      <c r="I949" s="368" t="s">
        <v>4460</v>
      </c>
      <c r="J949" s="368" t="s">
        <v>4459</v>
      </c>
      <c r="K949" s="368" t="s">
        <v>14317</v>
      </c>
      <c r="L949" s="368" t="s">
        <v>14318</v>
      </c>
      <c r="M949" s="368">
        <v>122</v>
      </c>
      <c r="N949" s="368">
        <v>79</v>
      </c>
      <c r="O949" s="368">
        <v>43</v>
      </c>
    </row>
    <row r="950" spans="1:15" x14ac:dyDescent="0.35">
      <c r="A950" s="368" t="s">
        <v>311</v>
      </c>
      <c r="B950" s="368" t="s">
        <v>899</v>
      </c>
      <c r="C950" s="368" t="s">
        <v>791</v>
      </c>
      <c r="D950" s="368">
        <v>460</v>
      </c>
      <c r="E950" s="368">
        <v>299</v>
      </c>
      <c r="F950" s="368">
        <v>161</v>
      </c>
      <c r="G950" s="368" t="s">
        <v>14321</v>
      </c>
      <c r="H950" s="368" t="s">
        <v>14322</v>
      </c>
      <c r="I950" s="368" t="s">
        <v>4460</v>
      </c>
      <c r="J950" s="368" t="s">
        <v>4459</v>
      </c>
      <c r="K950" s="368" t="s">
        <v>14323</v>
      </c>
      <c r="L950" s="368" t="s">
        <v>14324</v>
      </c>
      <c r="M950" s="368">
        <v>108</v>
      </c>
      <c r="N950" s="368">
        <v>70</v>
      </c>
      <c r="O950" s="368">
        <v>38</v>
      </c>
    </row>
    <row r="951" spans="1:15" x14ac:dyDescent="0.35">
      <c r="A951" s="368" t="s">
        <v>311</v>
      </c>
      <c r="B951" s="368" t="s">
        <v>899</v>
      </c>
      <c r="C951" s="368" t="s">
        <v>791</v>
      </c>
      <c r="D951" s="368">
        <v>460</v>
      </c>
      <c r="E951" s="368">
        <v>299</v>
      </c>
      <c r="F951" s="368">
        <v>161</v>
      </c>
      <c r="G951" s="368" t="s">
        <v>14321</v>
      </c>
      <c r="H951" s="368" t="s">
        <v>14322</v>
      </c>
      <c r="I951" s="368" t="s">
        <v>4460</v>
      </c>
      <c r="J951" s="368" t="s">
        <v>4459</v>
      </c>
      <c r="K951" s="368" t="s">
        <v>14325</v>
      </c>
      <c r="L951" s="368" t="s">
        <v>14326</v>
      </c>
      <c r="M951" s="368">
        <v>122</v>
      </c>
      <c r="N951" s="368">
        <v>79</v>
      </c>
      <c r="O951" s="368">
        <v>43</v>
      </c>
    </row>
    <row r="952" spans="1:15" x14ac:dyDescent="0.35">
      <c r="A952" s="368" t="s">
        <v>312</v>
      </c>
      <c r="B952" s="368" t="s">
        <v>900</v>
      </c>
      <c r="C952" s="368" t="s">
        <v>791</v>
      </c>
      <c r="D952" s="368">
        <v>590</v>
      </c>
      <c r="E952" s="368">
        <v>383</v>
      </c>
      <c r="F952" s="368">
        <v>207</v>
      </c>
      <c r="G952" s="368" t="s">
        <v>14252</v>
      </c>
      <c r="H952" s="368" t="s">
        <v>14253</v>
      </c>
      <c r="I952" s="368" t="s">
        <v>4378</v>
      </c>
      <c r="J952" s="368" t="s">
        <v>4377</v>
      </c>
      <c r="K952" s="368" t="s">
        <v>14254</v>
      </c>
      <c r="L952" s="368" t="s">
        <v>4377</v>
      </c>
      <c r="M952" s="368">
        <v>58</v>
      </c>
      <c r="N952" s="368">
        <v>38</v>
      </c>
      <c r="O952" s="368">
        <v>20</v>
      </c>
    </row>
    <row r="953" spans="1:15" x14ac:dyDescent="0.35">
      <c r="A953" s="368" t="s">
        <v>312</v>
      </c>
      <c r="B953" s="368" t="s">
        <v>900</v>
      </c>
      <c r="C953" s="368" t="s">
        <v>791</v>
      </c>
      <c r="D953" s="368">
        <v>590</v>
      </c>
      <c r="E953" s="368">
        <v>383</v>
      </c>
      <c r="F953" s="368">
        <v>207</v>
      </c>
      <c r="G953" s="368" t="s">
        <v>14327</v>
      </c>
      <c r="H953" s="368" t="s">
        <v>14328</v>
      </c>
      <c r="I953" s="368" t="s">
        <v>4458</v>
      </c>
      <c r="J953" s="368" t="s">
        <v>4457</v>
      </c>
      <c r="K953" s="368" t="s">
        <v>14293</v>
      </c>
      <c r="L953" s="368" t="s">
        <v>14294</v>
      </c>
      <c r="M953" s="368">
        <v>58</v>
      </c>
      <c r="N953" s="368">
        <v>37</v>
      </c>
      <c r="O953" s="368">
        <v>21</v>
      </c>
    </row>
    <row r="954" spans="1:15" x14ac:dyDescent="0.35">
      <c r="A954" s="368" t="s">
        <v>312</v>
      </c>
      <c r="B954" s="368" t="s">
        <v>900</v>
      </c>
      <c r="C954" s="368" t="s">
        <v>791</v>
      </c>
      <c r="D954" s="368">
        <v>590</v>
      </c>
      <c r="E954" s="368">
        <v>383</v>
      </c>
      <c r="F954" s="368">
        <v>207</v>
      </c>
      <c r="G954" s="368" t="s">
        <v>14327</v>
      </c>
      <c r="H954" s="368" t="s">
        <v>14328</v>
      </c>
      <c r="I954" s="368" t="s">
        <v>4458</v>
      </c>
      <c r="J954" s="368" t="s">
        <v>4457</v>
      </c>
      <c r="K954" s="368" t="s">
        <v>14329</v>
      </c>
      <c r="L954" s="368" t="s">
        <v>14330</v>
      </c>
      <c r="M954" s="368">
        <v>46</v>
      </c>
      <c r="N954" s="368">
        <v>29</v>
      </c>
      <c r="O954" s="368">
        <v>17</v>
      </c>
    </row>
    <row r="955" spans="1:15" x14ac:dyDescent="0.35">
      <c r="A955" s="368" t="s">
        <v>312</v>
      </c>
      <c r="B955" s="368" t="s">
        <v>900</v>
      </c>
      <c r="C955" s="368" t="s">
        <v>791</v>
      </c>
      <c r="D955" s="368">
        <v>590</v>
      </c>
      <c r="E955" s="368">
        <v>383</v>
      </c>
      <c r="F955" s="368">
        <v>207</v>
      </c>
      <c r="G955" s="368" t="s">
        <v>14327</v>
      </c>
      <c r="H955" s="368" t="s">
        <v>14328</v>
      </c>
      <c r="I955" s="368" t="s">
        <v>4458</v>
      </c>
      <c r="J955" s="368" t="s">
        <v>4457</v>
      </c>
      <c r="K955" s="368" t="s">
        <v>14331</v>
      </c>
      <c r="L955" s="368" t="s">
        <v>14332</v>
      </c>
      <c r="M955" s="368">
        <v>46</v>
      </c>
      <c r="N955" s="368">
        <v>30</v>
      </c>
      <c r="O955" s="368">
        <v>16</v>
      </c>
    </row>
    <row r="956" spans="1:15" x14ac:dyDescent="0.35">
      <c r="A956" s="368" t="s">
        <v>312</v>
      </c>
      <c r="B956" s="368" t="s">
        <v>900</v>
      </c>
      <c r="C956" s="368" t="s">
        <v>791</v>
      </c>
      <c r="D956" s="368">
        <v>590</v>
      </c>
      <c r="E956" s="368">
        <v>383</v>
      </c>
      <c r="F956" s="368">
        <v>207</v>
      </c>
      <c r="G956" s="368" t="s">
        <v>14333</v>
      </c>
      <c r="H956" s="368" t="s">
        <v>14334</v>
      </c>
      <c r="I956" s="368" t="s">
        <v>4456</v>
      </c>
      <c r="J956" s="368" t="s">
        <v>4455</v>
      </c>
      <c r="K956" s="368" t="s">
        <v>14297</v>
      </c>
      <c r="L956" s="368" t="s">
        <v>14298</v>
      </c>
      <c r="M956" s="368">
        <v>104</v>
      </c>
      <c r="N956" s="368">
        <v>68</v>
      </c>
      <c r="O956" s="368">
        <v>36</v>
      </c>
    </row>
    <row r="957" spans="1:15" x14ac:dyDescent="0.35">
      <c r="A957" s="368" t="s">
        <v>312</v>
      </c>
      <c r="B957" s="368" t="s">
        <v>900</v>
      </c>
      <c r="C957" s="368" t="s">
        <v>791</v>
      </c>
      <c r="D957" s="368">
        <v>590</v>
      </c>
      <c r="E957" s="368">
        <v>383</v>
      </c>
      <c r="F957" s="368">
        <v>207</v>
      </c>
      <c r="G957" s="368" t="s">
        <v>14333</v>
      </c>
      <c r="H957" s="368" t="s">
        <v>14334</v>
      </c>
      <c r="I957" s="368" t="s">
        <v>4456</v>
      </c>
      <c r="J957" s="368" t="s">
        <v>4455</v>
      </c>
      <c r="K957" s="368" t="s">
        <v>14311</v>
      </c>
      <c r="L957" s="368" t="s">
        <v>14312</v>
      </c>
      <c r="M957" s="368">
        <v>35</v>
      </c>
      <c r="N957" s="368">
        <v>23</v>
      </c>
      <c r="O957" s="368">
        <v>12</v>
      </c>
    </row>
    <row r="958" spans="1:15" x14ac:dyDescent="0.35">
      <c r="A958" s="368" t="s">
        <v>312</v>
      </c>
      <c r="B958" s="368" t="s">
        <v>900</v>
      </c>
      <c r="C958" s="368" t="s">
        <v>791</v>
      </c>
      <c r="D958" s="368">
        <v>590</v>
      </c>
      <c r="E958" s="368">
        <v>383</v>
      </c>
      <c r="F958" s="368">
        <v>207</v>
      </c>
      <c r="G958" s="368" t="s">
        <v>14333</v>
      </c>
      <c r="H958" s="368" t="s">
        <v>14334</v>
      </c>
      <c r="I958" s="368" t="s">
        <v>4456</v>
      </c>
      <c r="J958" s="368" t="s">
        <v>4455</v>
      </c>
      <c r="K958" s="368" t="s">
        <v>14293</v>
      </c>
      <c r="L958" s="368" t="s">
        <v>14294</v>
      </c>
      <c r="M958" s="368">
        <v>58</v>
      </c>
      <c r="N958" s="368">
        <v>37</v>
      </c>
      <c r="O958" s="368">
        <v>21</v>
      </c>
    </row>
    <row r="959" spans="1:15" x14ac:dyDescent="0.35">
      <c r="A959" s="368" t="s">
        <v>312</v>
      </c>
      <c r="B959" s="368" t="s">
        <v>900</v>
      </c>
      <c r="C959" s="368" t="s">
        <v>791</v>
      </c>
      <c r="D959" s="368">
        <v>590</v>
      </c>
      <c r="E959" s="368">
        <v>383</v>
      </c>
      <c r="F959" s="368">
        <v>207</v>
      </c>
      <c r="G959" s="368" t="s">
        <v>14333</v>
      </c>
      <c r="H959" s="368" t="s">
        <v>14334</v>
      </c>
      <c r="I959" s="368" t="s">
        <v>4456</v>
      </c>
      <c r="J959" s="368" t="s">
        <v>4455</v>
      </c>
      <c r="K959" s="368" t="s">
        <v>14335</v>
      </c>
      <c r="L959" s="368" t="s">
        <v>14336</v>
      </c>
      <c r="M959" s="368">
        <v>34</v>
      </c>
      <c r="N959" s="368">
        <v>22</v>
      </c>
      <c r="O959" s="368">
        <v>12</v>
      </c>
    </row>
    <row r="960" spans="1:15" x14ac:dyDescent="0.35">
      <c r="A960" s="368" t="s">
        <v>312</v>
      </c>
      <c r="B960" s="368" t="s">
        <v>900</v>
      </c>
      <c r="C960" s="368" t="s">
        <v>791</v>
      </c>
      <c r="D960" s="368">
        <v>590</v>
      </c>
      <c r="E960" s="368">
        <v>383</v>
      </c>
      <c r="F960" s="368">
        <v>207</v>
      </c>
      <c r="G960" s="368" t="s">
        <v>14337</v>
      </c>
      <c r="H960" s="368" t="s">
        <v>14338</v>
      </c>
      <c r="I960" s="368" t="s">
        <v>4454</v>
      </c>
      <c r="J960" s="368" t="s">
        <v>4453</v>
      </c>
      <c r="K960" s="368" t="s">
        <v>14329</v>
      </c>
      <c r="L960" s="368" t="s">
        <v>14330</v>
      </c>
      <c r="M960" s="368">
        <v>46</v>
      </c>
      <c r="N960" s="368">
        <v>29</v>
      </c>
      <c r="O960" s="368">
        <v>17</v>
      </c>
    </row>
    <row r="961" spans="1:15" x14ac:dyDescent="0.35">
      <c r="A961" s="368" t="s">
        <v>312</v>
      </c>
      <c r="B961" s="368" t="s">
        <v>900</v>
      </c>
      <c r="C961" s="368" t="s">
        <v>791</v>
      </c>
      <c r="D961" s="368">
        <v>590</v>
      </c>
      <c r="E961" s="368">
        <v>383</v>
      </c>
      <c r="F961" s="368">
        <v>207</v>
      </c>
      <c r="G961" s="368" t="s">
        <v>14337</v>
      </c>
      <c r="H961" s="368" t="s">
        <v>14338</v>
      </c>
      <c r="I961" s="368" t="s">
        <v>4454</v>
      </c>
      <c r="J961" s="368" t="s">
        <v>4453</v>
      </c>
      <c r="K961" s="368" t="s">
        <v>14339</v>
      </c>
      <c r="L961" s="368" t="s">
        <v>14340</v>
      </c>
      <c r="M961" s="368">
        <v>105</v>
      </c>
      <c r="N961" s="368">
        <v>68</v>
      </c>
      <c r="O961" s="368">
        <v>37</v>
      </c>
    </row>
    <row r="962" spans="1:15" x14ac:dyDescent="0.35">
      <c r="A962" s="368" t="s">
        <v>312</v>
      </c>
      <c r="B962" s="368" t="s">
        <v>900</v>
      </c>
      <c r="C962" s="368" t="s">
        <v>791</v>
      </c>
      <c r="D962" s="368">
        <v>590</v>
      </c>
      <c r="E962" s="368">
        <v>383</v>
      </c>
      <c r="F962" s="368">
        <v>207</v>
      </c>
      <c r="G962" s="368" t="s">
        <v>14337</v>
      </c>
      <c r="H962" s="368" t="s">
        <v>14338</v>
      </c>
      <c r="I962" s="368" t="s">
        <v>4454</v>
      </c>
      <c r="J962" s="368" t="s">
        <v>4453</v>
      </c>
      <c r="K962" s="368" t="s">
        <v>14341</v>
      </c>
      <c r="L962" s="368" t="s">
        <v>14342</v>
      </c>
      <c r="M962" s="368">
        <v>104</v>
      </c>
      <c r="N962" s="368">
        <v>68</v>
      </c>
      <c r="O962" s="368">
        <v>36</v>
      </c>
    </row>
    <row r="963" spans="1:15" x14ac:dyDescent="0.35">
      <c r="A963" s="368" t="s">
        <v>313</v>
      </c>
      <c r="B963" s="368" t="s">
        <v>901</v>
      </c>
      <c r="C963" s="368" t="s">
        <v>791</v>
      </c>
      <c r="D963" s="368">
        <v>680</v>
      </c>
      <c r="E963" s="368">
        <v>442</v>
      </c>
      <c r="F963" s="368">
        <v>238</v>
      </c>
      <c r="G963" s="368" t="s">
        <v>14343</v>
      </c>
      <c r="H963" s="368" t="s">
        <v>14344</v>
      </c>
      <c r="I963" s="368" t="s">
        <v>4446</v>
      </c>
      <c r="J963" s="368" t="s">
        <v>4445</v>
      </c>
      <c r="K963" s="368" t="s">
        <v>14345</v>
      </c>
      <c r="L963" s="368" t="s">
        <v>4445</v>
      </c>
      <c r="M963" s="368">
        <v>109</v>
      </c>
      <c r="N963" s="368">
        <v>71</v>
      </c>
      <c r="O963" s="368">
        <v>38</v>
      </c>
    </row>
    <row r="964" spans="1:15" x14ac:dyDescent="0.35">
      <c r="A964" s="368" t="s">
        <v>313</v>
      </c>
      <c r="B964" s="368" t="s">
        <v>901</v>
      </c>
      <c r="C964" s="368" t="s">
        <v>791</v>
      </c>
      <c r="D964" s="368">
        <v>680</v>
      </c>
      <c r="E964" s="368">
        <v>442</v>
      </c>
      <c r="F964" s="368">
        <v>238</v>
      </c>
      <c r="G964" s="368" t="s">
        <v>14346</v>
      </c>
      <c r="H964" s="368" t="s">
        <v>14347</v>
      </c>
      <c r="I964" s="368" t="s">
        <v>4444</v>
      </c>
      <c r="J964" s="368" t="s">
        <v>4443</v>
      </c>
      <c r="K964" s="368" t="s">
        <v>14348</v>
      </c>
      <c r="L964" s="368" t="s">
        <v>4443</v>
      </c>
      <c r="M964" s="368">
        <v>109</v>
      </c>
      <c r="N964" s="368">
        <v>71</v>
      </c>
      <c r="O964" s="368">
        <v>38</v>
      </c>
    </row>
    <row r="965" spans="1:15" x14ac:dyDescent="0.35">
      <c r="A965" s="368" t="s">
        <v>313</v>
      </c>
      <c r="B965" s="368" t="s">
        <v>901</v>
      </c>
      <c r="C965" s="368" t="s">
        <v>791</v>
      </c>
      <c r="D965" s="368">
        <v>680</v>
      </c>
      <c r="E965" s="368">
        <v>442</v>
      </c>
      <c r="F965" s="368">
        <v>238</v>
      </c>
      <c r="G965" s="368" t="s">
        <v>14349</v>
      </c>
      <c r="H965" s="368" t="s">
        <v>14350</v>
      </c>
      <c r="I965" s="368" t="s">
        <v>4452</v>
      </c>
      <c r="J965" s="368" t="s">
        <v>4451</v>
      </c>
      <c r="K965" s="368" t="s">
        <v>14351</v>
      </c>
      <c r="L965" s="368" t="s">
        <v>4451</v>
      </c>
      <c r="M965" s="368">
        <v>61</v>
      </c>
      <c r="N965" s="368">
        <v>40</v>
      </c>
      <c r="O965" s="368">
        <v>21</v>
      </c>
    </row>
    <row r="966" spans="1:15" x14ac:dyDescent="0.35">
      <c r="A966" s="368" t="s">
        <v>313</v>
      </c>
      <c r="B966" s="368" t="s">
        <v>901</v>
      </c>
      <c r="C966" s="368" t="s">
        <v>791</v>
      </c>
      <c r="D966" s="368">
        <v>680</v>
      </c>
      <c r="E966" s="368">
        <v>442</v>
      </c>
      <c r="F966" s="368">
        <v>238</v>
      </c>
      <c r="G966" s="368" t="s">
        <v>14352</v>
      </c>
      <c r="H966" s="368" t="s">
        <v>14353</v>
      </c>
      <c r="I966" s="368" t="s">
        <v>4450</v>
      </c>
      <c r="J966" s="368" t="s">
        <v>4449</v>
      </c>
      <c r="K966" s="368" t="s">
        <v>14354</v>
      </c>
      <c r="L966" s="368" t="s">
        <v>14355</v>
      </c>
      <c r="M966" s="368">
        <v>74</v>
      </c>
      <c r="N966" s="368">
        <v>48</v>
      </c>
      <c r="O966" s="368">
        <v>26</v>
      </c>
    </row>
    <row r="967" spans="1:15" x14ac:dyDescent="0.35">
      <c r="A967" s="368" t="s">
        <v>313</v>
      </c>
      <c r="B967" s="368" t="s">
        <v>901</v>
      </c>
      <c r="C967" s="368" t="s">
        <v>791</v>
      </c>
      <c r="D967" s="368">
        <v>680</v>
      </c>
      <c r="E967" s="368">
        <v>442</v>
      </c>
      <c r="F967" s="368">
        <v>238</v>
      </c>
      <c r="G967" s="368" t="s">
        <v>14352</v>
      </c>
      <c r="H967" s="368" t="s">
        <v>14353</v>
      </c>
      <c r="I967" s="368" t="s">
        <v>4450</v>
      </c>
      <c r="J967" s="368" t="s">
        <v>4449</v>
      </c>
      <c r="K967" s="368" t="s">
        <v>14356</v>
      </c>
      <c r="L967" s="368" t="s">
        <v>14357</v>
      </c>
      <c r="M967" s="368">
        <v>36</v>
      </c>
      <c r="N967" s="368">
        <v>23</v>
      </c>
      <c r="O967" s="368">
        <v>13</v>
      </c>
    </row>
    <row r="968" spans="1:15" x14ac:dyDescent="0.35">
      <c r="A968" s="368" t="s">
        <v>313</v>
      </c>
      <c r="B968" s="368" t="s">
        <v>901</v>
      </c>
      <c r="C968" s="368" t="s">
        <v>791</v>
      </c>
      <c r="D968" s="368">
        <v>680</v>
      </c>
      <c r="E968" s="368">
        <v>442</v>
      </c>
      <c r="F968" s="368">
        <v>238</v>
      </c>
      <c r="G968" s="368" t="s">
        <v>14352</v>
      </c>
      <c r="H968" s="368" t="s">
        <v>14353</v>
      </c>
      <c r="I968" s="368" t="s">
        <v>4450</v>
      </c>
      <c r="J968" s="368" t="s">
        <v>4449</v>
      </c>
      <c r="K968" s="368" t="s">
        <v>14358</v>
      </c>
      <c r="L968" s="368" t="s">
        <v>14359</v>
      </c>
      <c r="M968" s="368">
        <v>36</v>
      </c>
      <c r="N968" s="368">
        <v>23</v>
      </c>
      <c r="O968" s="368">
        <v>13</v>
      </c>
    </row>
    <row r="969" spans="1:15" x14ac:dyDescent="0.35">
      <c r="A969" s="368" t="s">
        <v>313</v>
      </c>
      <c r="B969" s="368" t="s">
        <v>901</v>
      </c>
      <c r="C969" s="368" t="s">
        <v>791</v>
      </c>
      <c r="D969" s="368">
        <v>680</v>
      </c>
      <c r="E969" s="368">
        <v>442</v>
      </c>
      <c r="F969" s="368">
        <v>238</v>
      </c>
      <c r="G969" s="368" t="s">
        <v>14352</v>
      </c>
      <c r="H969" s="368" t="s">
        <v>14353</v>
      </c>
      <c r="I969" s="368" t="s">
        <v>4450</v>
      </c>
      <c r="J969" s="368" t="s">
        <v>4449</v>
      </c>
      <c r="K969" s="368" t="s">
        <v>14360</v>
      </c>
      <c r="L969" s="368" t="s">
        <v>14361</v>
      </c>
      <c r="M969" s="368">
        <v>85</v>
      </c>
      <c r="N969" s="368">
        <v>55</v>
      </c>
      <c r="O969" s="368">
        <v>30</v>
      </c>
    </row>
    <row r="970" spans="1:15" x14ac:dyDescent="0.35">
      <c r="A970" s="368" t="s">
        <v>313</v>
      </c>
      <c r="B970" s="368" t="s">
        <v>901</v>
      </c>
      <c r="C970" s="368" t="s">
        <v>791</v>
      </c>
      <c r="D970" s="368">
        <v>680</v>
      </c>
      <c r="E970" s="368">
        <v>442</v>
      </c>
      <c r="F970" s="368">
        <v>238</v>
      </c>
      <c r="G970" s="368" t="s">
        <v>14362</v>
      </c>
      <c r="H970" s="368" t="s">
        <v>14363</v>
      </c>
      <c r="I970" s="368" t="s">
        <v>4448</v>
      </c>
      <c r="J970" s="368" t="s">
        <v>4447</v>
      </c>
      <c r="K970" s="368" t="s">
        <v>14364</v>
      </c>
      <c r="L970" s="368" t="s">
        <v>14365</v>
      </c>
      <c r="M970" s="368">
        <v>49</v>
      </c>
      <c r="N970" s="368">
        <v>33</v>
      </c>
      <c r="O970" s="368">
        <v>16</v>
      </c>
    </row>
    <row r="971" spans="1:15" x14ac:dyDescent="0.35">
      <c r="A971" s="368" t="s">
        <v>313</v>
      </c>
      <c r="B971" s="368" t="s">
        <v>901</v>
      </c>
      <c r="C971" s="368" t="s">
        <v>791</v>
      </c>
      <c r="D971" s="368">
        <v>680</v>
      </c>
      <c r="E971" s="368">
        <v>442</v>
      </c>
      <c r="F971" s="368">
        <v>238</v>
      </c>
      <c r="G971" s="368" t="s">
        <v>14362</v>
      </c>
      <c r="H971" s="368" t="s">
        <v>14363</v>
      </c>
      <c r="I971" s="368" t="s">
        <v>4448</v>
      </c>
      <c r="J971" s="368" t="s">
        <v>4447</v>
      </c>
      <c r="K971" s="368" t="s">
        <v>14366</v>
      </c>
      <c r="L971" s="368" t="s">
        <v>14367</v>
      </c>
      <c r="M971" s="368">
        <v>36</v>
      </c>
      <c r="N971" s="368">
        <v>23</v>
      </c>
      <c r="O971" s="368">
        <v>13</v>
      </c>
    </row>
    <row r="972" spans="1:15" x14ac:dyDescent="0.35">
      <c r="A972" s="368" t="s">
        <v>313</v>
      </c>
      <c r="B972" s="368" t="s">
        <v>901</v>
      </c>
      <c r="C972" s="368" t="s">
        <v>791</v>
      </c>
      <c r="D972" s="368">
        <v>680</v>
      </c>
      <c r="E972" s="368">
        <v>442</v>
      </c>
      <c r="F972" s="368">
        <v>238</v>
      </c>
      <c r="G972" s="368" t="s">
        <v>14362</v>
      </c>
      <c r="H972" s="368" t="s">
        <v>14363</v>
      </c>
      <c r="I972" s="368" t="s">
        <v>4448</v>
      </c>
      <c r="J972" s="368" t="s">
        <v>4447</v>
      </c>
      <c r="K972" s="368" t="s">
        <v>14368</v>
      </c>
      <c r="L972" s="368" t="s">
        <v>14369</v>
      </c>
      <c r="M972" s="368">
        <v>85</v>
      </c>
      <c r="N972" s="368">
        <v>55</v>
      </c>
      <c r="O972" s="368">
        <v>30</v>
      </c>
    </row>
    <row r="973" spans="1:15" x14ac:dyDescent="0.35">
      <c r="A973" s="368" t="s">
        <v>314</v>
      </c>
      <c r="B973" s="368" t="s">
        <v>902</v>
      </c>
      <c r="C973" s="368" t="s">
        <v>791</v>
      </c>
      <c r="D973" s="368">
        <v>680</v>
      </c>
      <c r="E973" s="368">
        <v>442</v>
      </c>
      <c r="F973" s="368">
        <v>238</v>
      </c>
      <c r="G973" s="368" t="s">
        <v>14343</v>
      </c>
      <c r="H973" s="368" t="s">
        <v>14344</v>
      </c>
      <c r="I973" s="368" t="s">
        <v>4446</v>
      </c>
      <c r="J973" s="368" t="s">
        <v>4445</v>
      </c>
      <c r="K973" s="368" t="s">
        <v>14345</v>
      </c>
      <c r="L973" s="368" t="s">
        <v>4445</v>
      </c>
      <c r="M973" s="368">
        <v>109</v>
      </c>
      <c r="N973" s="368">
        <v>72</v>
      </c>
      <c r="O973" s="368">
        <v>37</v>
      </c>
    </row>
    <row r="974" spans="1:15" x14ac:dyDescent="0.35">
      <c r="A974" s="368" t="s">
        <v>314</v>
      </c>
      <c r="B974" s="368" t="s">
        <v>902</v>
      </c>
      <c r="C974" s="368" t="s">
        <v>791</v>
      </c>
      <c r="D974" s="368">
        <v>680</v>
      </c>
      <c r="E974" s="368">
        <v>442</v>
      </c>
      <c r="F974" s="368">
        <v>238</v>
      </c>
      <c r="G974" s="368" t="s">
        <v>14346</v>
      </c>
      <c r="H974" s="368" t="s">
        <v>14347</v>
      </c>
      <c r="I974" s="368" t="s">
        <v>4444</v>
      </c>
      <c r="J974" s="368" t="s">
        <v>4443</v>
      </c>
      <c r="K974" s="368" t="s">
        <v>14348</v>
      </c>
      <c r="L974" s="368" t="s">
        <v>4443</v>
      </c>
      <c r="M974" s="368">
        <v>109</v>
      </c>
      <c r="N974" s="368">
        <v>71</v>
      </c>
      <c r="O974" s="368">
        <v>38</v>
      </c>
    </row>
    <row r="975" spans="1:15" x14ac:dyDescent="0.35">
      <c r="A975" s="368" t="s">
        <v>314</v>
      </c>
      <c r="B975" s="368" t="s">
        <v>902</v>
      </c>
      <c r="C975" s="368" t="s">
        <v>791</v>
      </c>
      <c r="D975" s="368">
        <v>680</v>
      </c>
      <c r="E975" s="368">
        <v>442</v>
      </c>
      <c r="F975" s="368">
        <v>238</v>
      </c>
      <c r="G975" s="368" t="s">
        <v>14370</v>
      </c>
      <c r="H975" s="368" t="s">
        <v>14371</v>
      </c>
      <c r="I975" s="368" t="s">
        <v>4442</v>
      </c>
      <c r="J975" s="368" t="s">
        <v>4441</v>
      </c>
      <c r="K975" s="368" t="s">
        <v>14372</v>
      </c>
      <c r="L975" s="368" t="s">
        <v>4441</v>
      </c>
      <c r="M975" s="368">
        <v>37</v>
      </c>
      <c r="N975" s="368">
        <v>24</v>
      </c>
      <c r="O975" s="368">
        <v>13</v>
      </c>
    </row>
    <row r="976" spans="1:15" x14ac:dyDescent="0.35">
      <c r="A976" s="368" t="s">
        <v>314</v>
      </c>
      <c r="B976" s="368" t="s">
        <v>902</v>
      </c>
      <c r="C976" s="368" t="s">
        <v>791</v>
      </c>
      <c r="D976" s="368">
        <v>680</v>
      </c>
      <c r="E976" s="368">
        <v>442</v>
      </c>
      <c r="F976" s="368">
        <v>238</v>
      </c>
      <c r="G976" s="368" t="s">
        <v>14373</v>
      </c>
      <c r="H976" s="368" t="s">
        <v>14374</v>
      </c>
      <c r="I976" s="368" t="s">
        <v>4440</v>
      </c>
      <c r="J976" s="368" t="s">
        <v>4439</v>
      </c>
      <c r="K976" s="368" t="s">
        <v>14375</v>
      </c>
      <c r="L976" s="368" t="s">
        <v>4439</v>
      </c>
      <c r="M976" s="368">
        <v>73</v>
      </c>
      <c r="N976" s="368">
        <v>47</v>
      </c>
      <c r="O976" s="368">
        <v>26</v>
      </c>
    </row>
    <row r="977" spans="1:15" x14ac:dyDescent="0.35">
      <c r="A977" s="368" t="s">
        <v>314</v>
      </c>
      <c r="B977" s="368" t="s">
        <v>902</v>
      </c>
      <c r="C977" s="368" t="s">
        <v>791</v>
      </c>
      <c r="D977" s="368">
        <v>680</v>
      </c>
      <c r="E977" s="368">
        <v>442</v>
      </c>
      <c r="F977" s="368">
        <v>238</v>
      </c>
      <c r="G977" s="368" t="s">
        <v>14376</v>
      </c>
      <c r="H977" s="368" t="s">
        <v>14377</v>
      </c>
      <c r="I977" s="368" t="s">
        <v>4438</v>
      </c>
      <c r="J977" s="368" t="s">
        <v>4437</v>
      </c>
      <c r="K977" s="368" t="s">
        <v>14378</v>
      </c>
      <c r="L977" s="368" t="s">
        <v>14379</v>
      </c>
      <c r="M977" s="368">
        <v>36</v>
      </c>
      <c r="N977" s="368">
        <v>23</v>
      </c>
      <c r="O977" s="368">
        <v>13</v>
      </c>
    </row>
    <row r="978" spans="1:15" x14ac:dyDescent="0.35">
      <c r="A978" s="368" t="s">
        <v>314</v>
      </c>
      <c r="B978" s="368" t="s">
        <v>902</v>
      </c>
      <c r="C978" s="368" t="s">
        <v>791</v>
      </c>
      <c r="D978" s="368">
        <v>680</v>
      </c>
      <c r="E978" s="368">
        <v>442</v>
      </c>
      <c r="F978" s="368">
        <v>238</v>
      </c>
      <c r="G978" s="368" t="s">
        <v>14376</v>
      </c>
      <c r="H978" s="368" t="s">
        <v>14377</v>
      </c>
      <c r="I978" s="368" t="s">
        <v>4438</v>
      </c>
      <c r="J978" s="368" t="s">
        <v>4437</v>
      </c>
      <c r="K978" s="368" t="s">
        <v>14380</v>
      </c>
      <c r="L978" s="368" t="s">
        <v>14381</v>
      </c>
      <c r="M978" s="368">
        <v>73</v>
      </c>
      <c r="N978" s="368">
        <v>47</v>
      </c>
      <c r="O978" s="368">
        <v>26</v>
      </c>
    </row>
    <row r="979" spans="1:15" x14ac:dyDescent="0.35">
      <c r="A979" s="368" t="s">
        <v>314</v>
      </c>
      <c r="B979" s="368" t="s">
        <v>902</v>
      </c>
      <c r="C979" s="368" t="s">
        <v>791</v>
      </c>
      <c r="D979" s="368">
        <v>680</v>
      </c>
      <c r="E979" s="368">
        <v>442</v>
      </c>
      <c r="F979" s="368">
        <v>238</v>
      </c>
      <c r="G979" s="368" t="s">
        <v>14376</v>
      </c>
      <c r="H979" s="368" t="s">
        <v>14377</v>
      </c>
      <c r="I979" s="368" t="s">
        <v>4438</v>
      </c>
      <c r="J979" s="368" t="s">
        <v>4437</v>
      </c>
      <c r="K979" s="368" t="s">
        <v>14382</v>
      </c>
      <c r="L979" s="368" t="s">
        <v>14383</v>
      </c>
      <c r="M979" s="368">
        <v>73</v>
      </c>
      <c r="N979" s="368">
        <v>47</v>
      </c>
      <c r="O979" s="368">
        <v>26</v>
      </c>
    </row>
    <row r="980" spans="1:15" x14ac:dyDescent="0.35">
      <c r="A980" s="368" t="s">
        <v>314</v>
      </c>
      <c r="B980" s="368" t="s">
        <v>902</v>
      </c>
      <c r="C980" s="368" t="s">
        <v>791</v>
      </c>
      <c r="D980" s="368">
        <v>680</v>
      </c>
      <c r="E980" s="368">
        <v>442</v>
      </c>
      <c r="F980" s="368">
        <v>238</v>
      </c>
      <c r="G980" s="368" t="s">
        <v>14376</v>
      </c>
      <c r="H980" s="368" t="s">
        <v>14377</v>
      </c>
      <c r="I980" s="368" t="s">
        <v>4438</v>
      </c>
      <c r="J980" s="368" t="s">
        <v>4437</v>
      </c>
      <c r="K980" s="368" t="s">
        <v>14384</v>
      </c>
      <c r="L980" s="368" t="s">
        <v>14385</v>
      </c>
      <c r="M980" s="368">
        <v>49</v>
      </c>
      <c r="N980" s="368">
        <v>33</v>
      </c>
      <c r="O980" s="368">
        <v>16</v>
      </c>
    </row>
    <row r="981" spans="1:15" x14ac:dyDescent="0.35">
      <c r="A981" s="368" t="s">
        <v>314</v>
      </c>
      <c r="B981" s="368" t="s">
        <v>902</v>
      </c>
      <c r="C981" s="368" t="s">
        <v>791</v>
      </c>
      <c r="D981" s="368">
        <v>680</v>
      </c>
      <c r="E981" s="368">
        <v>442</v>
      </c>
      <c r="F981" s="368">
        <v>238</v>
      </c>
      <c r="G981" s="368" t="s">
        <v>14376</v>
      </c>
      <c r="H981" s="368" t="s">
        <v>14377</v>
      </c>
      <c r="I981" s="368" t="s">
        <v>4438</v>
      </c>
      <c r="J981" s="368" t="s">
        <v>4437</v>
      </c>
      <c r="K981" s="368" t="s">
        <v>14386</v>
      </c>
      <c r="L981" s="368" t="s">
        <v>14387</v>
      </c>
      <c r="M981" s="368">
        <v>36</v>
      </c>
      <c r="N981" s="368">
        <v>23</v>
      </c>
      <c r="O981" s="368">
        <v>13</v>
      </c>
    </row>
    <row r="982" spans="1:15" x14ac:dyDescent="0.35">
      <c r="A982" s="368" t="s">
        <v>314</v>
      </c>
      <c r="B982" s="368" t="s">
        <v>902</v>
      </c>
      <c r="C982" s="368" t="s">
        <v>791</v>
      </c>
      <c r="D982" s="368">
        <v>680</v>
      </c>
      <c r="E982" s="368">
        <v>442</v>
      </c>
      <c r="F982" s="368">
        <v>238</v>
      </c>
      <c r="G982" s="368" t="s">
        <v>14376</v>
      </c>
      <c r="H982" s="368" t="s">
        <v>14377</v>
      </c>
      <c r="I982" s="368" t="s">
        <v>4438</v>
      </c>
      <c r="J982" s="368" t="s">
        <v>4437</v>
      </c>
      <c r="K982" s="368" t="s">
        <v>14388</v>
      </c>
      <c r="L982" s="368" t="s">
        <v>14389</v>
      </c>
      <c r="M982" s="368">
        <v>85</v>
      </c>
      <c r="N982" s="368">
        <v>55</v>
      </c>
      <c r="O982" s="368">
        <v>30</v>
      </c>
    </row>
    <row r="983" spans="1:15" x14ac:dyDescent="0.35">
      <c r="A983" s="368" t="s">
        <v>315</v>
      </c>
      <c r="B983" s="368" t="s">
        <v>903</v>
      </c>
      <c r="C983" s="368" t="s">
        <v>786</v>
      </c>
      <c r="D983" s="368">
        <v>810</v>
      </c>
      <c r="E983" s="368">
        <v>526</v>
      </c>
      <c r="F983" s="368">
        <v>284</v>
      </c>
      <c r="G983" s="368" t="s">
        <v>14252</v>
      </c>
      <c r="H983" s="368" t="s">
        <v>14253</v>
      </c>
      <c r="I983" s="368" t="s">
        <v>4378</v>
      </c>
      <c r="J983" s="368" t="s">
        <v>4377</v>
      </c>
      <c r="K983" s="368" t="s">
        <v>14254</v>
      </c>
      <c r="L983" s="368" t="s">
        <v>4377</v>
      </c>
      <c r="M983" s="368">
        <v>55</v>
      </c>
      <c r="N983" s="368">
        <v>36</v>
      </c>
      <c r="O983" s="368">
        <v>19</v>
      </c>
    </row>
    <row r="984" spans="1:15" x14ac:dyDescent="0.35">
      <c r="A984" s="368" t="s">
        <v>315</v>
      </c>
      <c r="B984" s="368" t="s">
        <v>903</v>
      </c>
      <c r="C984" s="368" t="s">
        <v>786</v>
      </c>
      <c r="D984" s="368">
        <v>810</v>
      </c>
      <c r="E984" s="368">
        <v>526</v>
      </c>
      <c r="F984" s="368">
        <v>284</v>
      </c>
      <c r="G984" s="368" t="s">
        <v>14390</v>
      </c>
      <c r="H984" s="368" t="s">
        <v>14391</v>
      </c>
      <c r="I984" s="368" t="s">
        <v>4436</v>
      </c>
      <c r="J984" s="368" t="s">
        <v>4435</v>
      </c>
      <c r="K984" s="368" t="s">
        <v>14392</v>
      </c>
      <c r="L984" s="368" t="s">
        <v>4435</v>
      </c>
      <c r="M984" s="368">
        <v>89</v>
      </c>
      <c r="N984" s="368">
        <v>58</v>
      </c>
      <c r="O984" s="368">
        <v>31</v>
      </c>
    </row>
    <row r="985" spans="1:15" x14ac:dyDescent="0.35">
      <c r="A985" s="368" t="s">
        <v>315</v>
      </c>
      <c r="B985" s="368" t="s">
        <v>903</v>
      </c>
      <c r="C985" s="368" t="s">
        <v>786</v>
      </c>
      <c r="D985" s="368">
        <v>810</v>
      </c>
      <c r="E985" s="368">
        <v>526</v>
      </c>
      <c r="F985" s="368">
        <v>284</v>
      </c>
      <c r="G985" s="368" t="s">
        <v>14393</v>
      </c>
      <c r="H985" s="368" t="s">
        <v>14394</v>
      </c>
      <c r="I985" s="368" t="s">
        <v>4434</v>
      </c>
      <c r="J985" s="368" t="s">
        <v>4433</v>
      </c>
      <c r="K985" s="368" t="s">
        <v>14395</v>
      </c>
      <c r="L985" s="368" t="s">
        <v>4433</v>
      </c>
      <c r="M985" s="368">
        <v>89</v>
      </c>
      <c r="N985" s="368">
        <v>58</v>
      </c>
      <c r="O985" s="368">
        <v>31</v>
      </c>
    </row>
    <row r="986" spans="1:15" x14ac:dyDescent="0.35">
      <c r="A986" s="368" t="s">
        <v>315</v>
      </c>
      <c r="B986" s="368" t="s">
        <v>903</v>
      </c>
      <c r="C986" s="368" t="s">
        <v>786</v>
      </c>
      <c r="D986" s="368">
        <v>810</v>
      </c>
      <c r="E986" s="368">
        <v>526</v>
      </c>
      <c r="F986" s="368">
        <v>284</v>
      </c>
      <c r="G986" s="368" t="s">
        <v>14396</v>
      </c>
      <c r="H986" s="368" t="s">
        <v>14397</v>
      </c>
      <c r="I986" s="368" t="s">
        <v>4432</v>
      </c>
      <c r="J986" s="368" t="s">
        <v>4431</v>
      </c>
      <c r="K986" s="368" t="s">
        <v>14398</v>
      </c>
      <c r="L986" s="368" t="s">
        <v>14399</v>
      </c>
      <c r="M986" s="368">
        <v>67</v>
      </c>
      <c r="N986" s="368">
        <v>43</v>
      </c>
      <c r="O986" s="368">
        <v>24</v>
      </c>
    </row>
    <row r="987" spans="1:15" x14ac:dyDescent="0.35">
      <c r="A987" s="368" t="s">
        <v>315</v>
      </c>
      <c r="B987" s="368" t="s">
        <v>903</v>
      </c>
      <c r="C987" s="368" t="s">
        <v>786</v>
      </c>
      <c r="D987" s="368">
        <v>810</v>
      </c>
      <c r="E987" s="368">
        <v>526</v>
      </c>
      <c r="F987" s="368">
        <v>284</v>
      </c>
      <c r="G987" s="368" t="s">
        <v>14396</v>
      </c>
      <c r="H987" s="368" t="s">
        <v>14397</v>
      </c>
      <c r="I987" s="368" t="s">
        <v>4432</v>
      </c>
      <c r="J987" s="368" t="s">
        <v>4431</v>
      </c>
      <c r="K987" s="368" t="s">
        <v>14400</v>
      </c>
      <c r="L987" s="368" t="s">
        <v>14401</v>
      </c>
      <c r="M987" s="368">
        <v>88</v>
      </c>
      <c r="N987" s="368">
        <v>56</v>
      </c>
      <c r="O987" s="368">
        <v>32</v>
      </c>
    </row>
    <row r="988" spans="1:15" x14ac:dyDescent="0.35">
      <c r="A988" s="368" t="s">
        <v>315</v>
      </c>
      <c r="B988" s="368" t="s">
        <v>903</v>
      </c>
      <c r="C988" s="368" t="s">
        <v>786</v>
      </c>
      <c r="D988" s="368">
        <v>810</v>
      </c>
      <c r="E988" s="368">
        <v>526</v>
      </c>
      <c r="F988" s="368">
        <v>284</v>
      </c>
      <c r="G988" s="368" t="s">
        <v>14396</v>
      </c>
      <c r="H988" s="368" t="s">
        <v>14397</v>
      </c>
      <c r="I988" s="368" t="s">
        <v>4432</v>
      </c>
      <c r="J988" s="368" t="s">
        <v>4431</v>
      </c>
      <c r="K988" s="368" t="s">
        <v>14402</v>
      </c>
      <c r="L988" s="368" t="s">
        <v>14403</v>
      </c>
      <c r="M988" s="368">
        <v>67</v>
      </c>
      <c r="N988" s="368">
        <v>44</v>
      </c>
      <c r="O988" s="368">
        <v>23</v>
      </c>
    </row>
    <row r="989" spans="1:15" x14ac:dyDescent="0.35">
      <c r="A989" s="368" t="s">
        <v>315</v>
      </c>
      <c r="B989" s="368" t="s">
        <v>903</v>
      </c>
      <c r="C989" s="368" t="s">
        <v>786</v>
      </c>
      <c r="D989" s="368">
        <v>810</v>
      </c>
      <c r="E989" s="368">
        <v>526</v>
      </c>
      <c r="F989" s="368">
        <v>284</v>
      </c>
      <c r="G989" s="368" t="s">
        <v>14404</v>
      </c>
      <c r="H989" s="368" t="s">
        <v>14405</v>
      </c>
      <c r="I989" s="368" t="s">
        <v>4430</v>
      </c>
      <c r="J989" s="368" t="s">
        <v>4429</v>
      </c>
      <c r="K989" s="368" t="s">
        <v>14406</v>
      </c>
      <c r="L989" s="368" t="s">
        <v>14407</v>
      </c>
      <c r="M989" s="368">
        <v>44</v>
      </c>
      <c r="N989" s="368">
        <v>29</v>
      </c>
      <c r="O989" s="368">
        <v>15</v>
      </c>
    </row>
    <row r="990" spans="1:15" x14ac:dyDescent="0.35">
      <c r="A990" s="368" t="s">
        <v>315</v>
      </c>
      <c r="B990" s="368" t="s">
        <v>903</v>
      </c>
      <c r="C990" s="368" t="s">
        <v>786</v>
      </c>
      <c r="D990" s="368">
        <v>810</v>
      </c>
      <c r="E990" s="368">
        <v>526</v>
      </c>
      <c r="F990" s="368">
        <v>284</v>
      </c>
      <c r="G990" s="368" t="s">
        <v>14404</v>
      </c>
      <c r="H990" s="368" t="s">
        <v>14405</v>
      </c>
      <c r="I990" s="368" t="s">
        <v>4430</v>
      </c>
      <c r="J990" s="368" t="s">
        <v>4429</v>
      </c>
      <c r="K990" s="368" t="s">
        <v>14408</v>
      </c>
      <c r="L990" s="368" t="s">
        <v>14409</v>
      </c>
      <c r="M990" s="368">
        <v>67</v>
      </c>
      <c r="N990" s="368">
        <v>44</v>
      </c>
      <c r="O990" s="368">
        <v>23</v>
      </c>
    </row>
    <row r="991" spans="1:15" x14ac:dyDescent="0.35">
      <c r="A991" s="368" t="s">
        <v>315</v>
      </c>
      <c r="B991" s="368" t="s">
        <v>903</v>
      </c>
      <c r="C991" s="368" t="s">
        <v>786</v>
      </c>
      <c r="D991" s="368">
        <v>810</v>
      </c>
      <c r="E991" s="368">
        <v>526</v>
      </c>
      <c r="F991" s="368">
        <v>284</v>
      </c>
      <c r="G991" s="368" t="s">
        <v>14410</v>
      </c>
      <c r="H991" s="368" t="s">
        <v>14411</v>
      </c>
      <c r="I991" s="368" t="s">
        <v>4428</v>
      </c>
      <c r="J991" s="368" t="s">
        <v>4427</v>
      </c>
      <c r="K991" s="368" t="s">
        <v>14412</v>
      </c>
      <c r="L991" s="368" t="s">
        <v>14413</v>
      </c>
      <c r="M991" s="368">
        <v>88</v>
      </c>
      <c r="N991" s="368">
        <v>56</v>
      </c>
      <c r="O991" s="368">
        <v>32</v>
      </c>
    </row>
    <row r="992" spans="1:15" x14ac:dyDescent="0.35">
      <c r="A992" s="368" t="s">
        <v>315</v>
      </c>
      <c r="B992" s="368" t="s">
        <v>903</v>
      </c>
      <c r="C992" s="368" t="s">
        <v>786</v>
      </c>
      <c r="D992" s="368">
        <v>810</v>
      </c>
      <c r="E992" s="368">
        <v>526</v>
      </c>
      <c r="F992" s="368">
        <v>284</v>
      </c>
      <c r="G992" s="368" t="s">
        <v>14410</v>
      </c>
      <c r="H992" s="368" t="s">
        <v>14411</v>
      </c>
      <c r="I992" s="368" t="s">
        <v>4428</v>
      </c>
      <c r="J992" s="368" t="s">
        <v>4427</v>
      </c>
      <c r="K992" s="368" t="s">
        <v>14414</v>
      </c>
      <c r="L992" s="368" t="s">
        <v>14415</v>
      </c>
      <c r="M992" s="368">
        <v>89</v>
      </c>
      <c r="N992" s="368">
        <v>58</v>
      </c>
      <c r="O992" s="368">
        <v>31</v>
      </c>
    </row>
    <row r="993" spans="1:15" x14ac:dyDescent="0.35">
      <c r="A993" s="368" t="s">
        <v>315</v>
      </c>
      <c r="B993" s="368" t="s">
        <v>903</v>
      </c>
      <c r="C993" s="368" t="s">
        <v>786</v>
      </c>
      <c r="D993" s="368">
        <v>810</v>
      </c>
      <c r="E993" s="368">
        <v>526</v>
      </c>
      <c r="F993" s="368">
        <v>284</v>
      </c>
      <c r="G993" s="368" t="s">
        <v>14410</v>
      </c>
      <c r="H993" s="368" t="s">
        <v>14411</v>
      </c>
      <c r="I993" s="368" t="s">
        <v>4428</v>
      </c>
      <c r="J993" s="368" t="s">
        <v>4427</v>
      </c>
      <c r="K993" s="368" t="s">
        <v>14416</v>
      </c>
      <c r="L993" s="368" t="s">
        <v>14417</v>
      </c>
      <c r="M993" s="368">
        <v>67</v>
      </c>
      <c r="N993" s="368">
        <v>44</v>
      </c>
      <c r="O993" s="368">
        <v>23</v>
      </c>
    </row>
    <row r="994" spans="1:15" x14ac:dyDescent="0.35">
      <c r="A994" s="368" t="s">
        <v>316</v>
      </c>
      <c r="B994" s="368" t="s">
        <v>904</v>
      </c>
      <c r="C994" s="368" t="s">
        <v>786</v>
      </c>
      <c r="D994" s="368">
        <v>810</v>
      </c>
      <c r="E994" s="368">
        <v>526</v>
      </c>
      <c r="F994" s="368">
        <v>284</v>
      </c>
      <c r="G994" s="368" t="s">
        <v>14252</v>
      </c>
      <c r="H994" s="368" t="s">
        <v>14253</v>
      </c>
      <c r="I994" s="368" t="s">
        <v>4378</v>
      </c>
      <c r="J994" s="368" t="s">
        <v>4377</v>
      </c>
      <c r="K994" s="368" t="s">
        <v>14254</v>
      </c>
      <c r="L994" s="368" t="s">
        <v>4377</v>
      </c>
      <c r="M994" s="368">
        <v>55</v>
      </c>
      <c r="N994" s="368">
        <v>36</v>
      </c>
      <c r="O994" s="368">
        <v>19</v>
      </c>
    </row>
    <row r="995" spans="1:15" x14ac:dyDescent="0.35">
      <c r="A995" s="368" t="s">
        <v>316</v>
      </c>
      <c r="B995" s="368" t="s">
        <v>904</v>
      </c>
      <c r="C995" s="368" t="s">
        <v>786</v>
      </c>
      <c r="D995" s="368">
        <v>810</v>
      </c>
      <c r="E995" s="368">
        <v>526</v>
      </c>
      <c r="F995" s="368">
        <v>284</v>
      </c>
      <c r="G995" s="368" t="s">
        <v>14418</v>
      </c>
      <c r="H995" s="368" t="s">
        <v>14419</v>
      </c>
      <c r="I995" s="368" t="s">
        <v>4422</v>
      </c>
      <c r="J995" s="368" t="s">
        <v>4421</v>
      </c>
      <c r="K995" s="368" t="s">
        <v>14420</v>
      </c>
      <c r="L995" s="368" t="s">
        <v>14421</v>
      </c>
      <c r="M995" s="368">
        <v>66</v>
      </c>
      <c r="N995" s="368">
        <v>43</v>
      </c>
      <c r="O995" s="368">
        <v>23</v>
      </c>
    </row>
    <row r="996" spans="1:15" x14ac:dyDescent="0.35">
      <c r="A996" s="368" t="s">
        <v>316</v>
      </c>
      <c r="B996" s="368" t="s">
        <v>904</v>
      </c>
      <c r="C996" s="368" t="s">
        <v>786</v>
      </c>
      <c r="D996" s="368">
        <v>810</v>
      </c>
      <c r="E996" s="368">
        <v>526</v>
      </c>
      <c r="F996" s="368">
        <v>284</v>
      </c>
      <c r="G996" s="368" t="s">
        <v>14418</v>
      </c>
      <c r="H996" s="368" t="s">
        <v>14419</v>
      </c>
      <c r="I996" s="368" t="s">
        <v>4422</v>
      </c>
      <c r="J996" s="368" t="s">
        <v>4421</v>
      </c>
      <c r="K996" s="368" t="s">
        <v>14422</v>
      </c>
      <c r="L996" s="368" t="s">
        <v>14423</v>
      </c>
      <c r="M996" s="368">
        <v>78</v>
      </c>
      <c r="N996" s="368">
        <v>51</v>
      </c>
      <c r="O996" s="368">
        <v>27</v>
      </c>
    </row>
    <row r="997" spans="1:15" x14ac:dyDescent="0.35">
      <c r="A997" s="368" t="s">
        <v>316</v>
      </c>
      <c r="B997" s="368" t="s">
        <v>904</v>
      </c>
      <c r="C997" s="368" t="s">
        <v>786</v>
      </c>
      <c r="D997" s="368">
        <v>810</v>
      </c>
      <c r="E997" s="368">
        <v>526</v>
      </c>
      <c r="F997" s="368">
        <v>284</v>
      </c>
      <c r="G997" s="368" t="s">
        <v>14418</v>
      </c>
      <c r="H997" s="368" t="s">
        <v>14419</v>
      </c>
      <c r="I997" s="368" t="s">
        <v>4422</v>
      </c>
      <c r="J997" s="368" t="s">
        <v>4421</v>
      </c>
      <c r="K997" s="368" t="s">
        <v>14424</v>
      </c>
      <c r="L997" s="368" t="s">
        <v>14425</v>
      </c>
      <c r="M997" s="368">
        <v>100</v>
      </c>
      <c r="N997" s="368">
        <v>65</v>
      </c>
      <c r="O997" s="368">
        <v>35</v>
      </c>
    </row>
    <row r="998" spans="1:15" x14ac:dyDescent="0.35">
      <c r="A998" s="368" t="s">
        <v>316</v>
      </c>
      <c r="B998" s="368" t="s">
        <v>904</v>
      </c>
      <c r="C998" s="368" t="s">
        <v>786</v>
      </c>
      <c r="D998" s="368">
        <v>810</v>
      </c>
      <c r="E998" s="368">
        <v>526</v>
      </c>
      <c r="F998" s="368">
        <v>284</v>
      </c>
      <c r="G998" s="368" t="s">
        <v>14426</v>
      </c>
      <c r="H998" s="368" t="s">
        <v>14427</v>
      </c>
      <c r="I998" s="368" t="s">
        <v>4420</v>
      </c>
      <c r="J998" s="368" t="s">
        <v>4419</v>
      </c>
      <c r="K998" s="368" t="s">
        <v>14428</v>
      </c>
      <c r="L998" s="368" t="s">
        <v>4419</v>
      </c>
      <c r="M998" s="368">
        <v>100</v>
      </c>
      <c r="N998" s="368">
        <v>65</v>
      </c>
      <c r="O998" s="368">
        <v>35</v>
      </c>
    </row>
    <row r="999" spans="1:15" x14ac:dyDescent="0.35">
      <c r="A999" s="368" t="s">
        <v>316</v>
      </c>
      <c r="B999" s="368" t="s">
        <v>904</v>
      </c>
      <c r="C999" s="368" t="s">
        <v>786</v>
      </c>
      <c r="D999" s="368">
        <v>810</v>
      </c>
      <c r="E999" s="368">
        <v>526</v>
      </c>
      <c r="F999" s="368">
        <v>284</v>
      </c>
      <c r="G999" s="368" t="s">
        <v>14429</v>
      </c>
      <c r="H999" s="368" t="s">
        <v>14430</v>
      </c>
      <c r="I999" s="368" t="s">
        <v>4418</v>
      </c>
      <c r="J999" s="368" t="s">
        <v>4417</v>
      </c>
      <c r="K999" s="368" t="s">
        <v>14431</v>
      </c>
      <c r="L999" s="368" t="s">
        <v>14432</v>
      </c>
      <c r="M999" s="368">
        <v>44</v>
      </c>
      <c r="N999" s="368">
        <v>29</v>
      </c>
      <c r="O999" s="368">
        <v>15</v>
      </c>
    </row>
    <row r="1000" spans="1:15" x14ac:dyDescent="0.35">
      <c r="A1000" s="368" t="s">
        <v>316</v>
      </c>
      <c r="B1000" s="368" t="s">
        <v>904</v>
      </c>
      <c r="C1000" s="368" t="s">
        <v>786</v>
      </c>
      <c r="D1000" s="368">
        <v>810</v>
      </c>
      <c r="E1000" s="368">
        <v>526</v>
      </c>
      <c r="F1000" s="368">
        <v>284</v>
      </c>
      <c r="G1000" s="368" t="s">
        <v>14429</v>
      </c>
      <c r="H1000" s="368" t="s">
        <v>14430</v>
      </c>
      <c r="I1000" s="368" t="s">
        <v>4418</v>
      </c>
      <c r="J1000" s="368" t="s">
        <v>4417</v>
      </c>
      <c r="K1000" s="368" t="s">
        <v>14433</v>
      </c>
      <c r="L1000" s="368" t="s">
        <v>14434</v>
      </c>
      <c r="M1000" s="368">
        <v>44</v>
      </c>
      <c r="N1000" s="368">
        <v>29</v>
      </c>
      <c r="O1000" s="368">
        <v>15</v>
      </c>
    </row>
    <row r="1001" spans="1:15" x14ac:dyDescent="0.35">
      <c r="A1001" s="368" t="s">
        <v>316</v>
      </c>
      <c r="B1001" s="368" t="s">
        <v>904</v>
      </c>
      <c r="C1001" s="368" t="s">
        <v>786</v>
      </c>
      <c r="D1001" s="368">
        <v>810</v>
      </c>
      <c r="E1001" s="368">
        <v>526</v>
      </c>
      <c r="F1001" s="368">
        <v>284</v>
      </c>
      <c r="G1001" s="368" t="s">
        <v>14429</v>
      </c>
      <c r="H1001" s="368" t="s">
        <v>14430</v>
      </c>
      <c r="I1001" s="368" t="s">
        <v>4418</v>
      </c>
      <c r="J1001" s="368" t="s">
        <v>4417</v>
      </c>
      <c r="K1001" s="368" t="s">
        <v>14435</v>
      </c>
      <c r="L1001" s="368" t="s">
        <v>14436</v>
      </c>
      <c r="M1001" s="368">
        <v>56</v>
      </c>
      <c r="N1001" s="368">
        <v>35</v>
      </c>
      <c r="O1001" s="368">
        <v>21</v>
      </c>
    </row>
    <row r="1002" spans="1:15" x14ac:dyDescent="0.35">
      <c r="A1002" s="368" t="s">
        <v>316</v>
      </c>
      <c r="B1002" s="368" t="s">
        <v>904</v>
      </c>
      <c r="C1002" s="368" t="s">
        <v>786</v>
      </c>
      <c r="D1002" s="368">
        <v>810</v>
      </c>
      <c r="E1002" s="368">
        <v>526</v>
      </c>
      <c r="F1002" s="368">
        <v>284</v>
      </c>
      <c r="G1002" s="368" t="s">
        <v>14429</v>
      </c>
      <c r="H1002" s="368" t="s">
        <v>14430</v>
      </c>
      <c r="I1002" s="368" t="s">
        <v>4418</v>
      </c>
      <c r="J1002" s="368" t="s">
        <v>4417</v>
      </c>
      <c r="K1002" s="368" t="s">
        <v>14437</v>
      </c>
      <c r="L1002" s="368" t="s">
        <v>14438</v>
      </c>
      <c r="M1002" s="368">
        <v>67</v>
      </c>
      <c r="N1002" s="368">
        <v>43</v>
      </c>
      <c r="O1002" s="368">
        <v>24</v>
      </c>
    </row>
    <row r="1003" spans="1:15" x14ac:dyDescent="0.35">
      <c r="A1003" s="368" t="s">
        <v>316</v>
      </c>
      <c r="B1003" s="368" t="s">
        <v>904</v>
      </c>
      <c r="C1003" s="368" t="s">
        <v>786</v>
      </c>
      <c r="D1003" s="368">
        <v>810</v>
      </c>
      <c r="E1003" s="368">
        <v>526</v>
      </c>
      <c r="F1003" s="368">
        <v>284</v>
      </c>
      <c r="G1003" s="368" t="s">
        <v>14439</v>
      </c>
      <c r="H1003" s="368" t="s">
        <v>14440</v>
      </c>
      <c r="I1003" s="368" t="s">
        <v>4426</v>
      </c>
      <c r="J1003" s="368" t="s">
        <v>4425</v>
      </c>
      <c r="K1003" s="368" t="s">
        <v>14441</v>
      </c>
      <c r="L1003" s="368" t="s">
        <v>14442</v>
      </c>
      <c r="M1003" s="368">
        <v>44</v>
      </c>
      <c r="N1003" s="368">
        <v>29</v>
      </c>
      <c r="O1003" s="368">
        <v>15</v>
      </c>
    </row>
    <row r="1004" spans="1:15" x14ac:dyDescent="0.35">
      <c r="A1004" s="368" t="s">
        <v>316</v>
      </c>
      <c r="B1004" s="368" t="s">
        <v>904</v>
      </c>
      <c r="C1004" s="368" t="s">
        <v>786</v>
      </c>
      <c r="D1004" s="368">
        <v>810</v>
      </c>
      <c r="E1004" s="368">
        <v>526</v>
      </c>
      <c r="F1004" s="368">
        <v>284</v>
      </c>
      <c r="G1004" s="368" t="s">
        <v>14439</v>
      </c>
      <c r="H1004" s="368" t="s">
        <v>14440</v>
      </c>
      <c r="I1004" s="368" t="s">
        <v>4426</v>
      </c>
      <c r="J1004" s="368" t="s">
        <v>4425</v>
      </c>
      <c r="K1004" s="368" t="s">
        <v>14443</v>
      </c>
      <c r="L1004" s="368" t="s">
        <v>14444</v>
      </c>
      <c r="M1004" s="368">
        <v>67</v>
      </c>
      <c r="N1004" s="368">
        <v>43</v>
      </c>
      <c r="O1004" s="368">
        <v>24</v>
      </c>
    </row>
    <row r="1005" spans="1:15" x14ac:dyDescent="0.35">
      <c r="A1005" s="368" t="s">
        <v>316</v>
      </c>
      <c r="B1005" s="368" t="s">
        <v>904</v>
      </c>
      <c r="C1005" s="368" t="s">
        <v>786</v>
      </c>
      <c r="D1005" s="368">
        <v>810</v>
      </c>
      <c r="E1005" s="368">
        <v>526</v>
      </c>
      <c r="F1005" s="368">
        <v>284</v>
      </c>
      <c r="G1005" s="368" t="s">
        <v>14445</v>
      </c>
      <c r="H1005" s="368" t="s">
        <v>14446</v>
      </c>
      <c r="I1005" s="368" t="s">
        <v>4424</v>
      </c>
      <c r="J1005" s="368" t="s">
        <v>4423</v>
      </c>
      <c r="K1005" s="368" t="s">
        <v>14447</v>
      </c>
      <c r="L1005" s="368" t="s">
        <v>4423</v>
      </c>
      <c r="M1005" s="368">
        <v>89</v>
      </c>
      <c r="N1005" s="368">
        <v>58</v>
      </c>
      <c r="O1005" s="368">
        <v>31</v>
      </c>
    </row>
    <row r="1006" spans="1:15" x14ac:dyDescent="0.35">
      <c r="A1006" s="368" t="s">
        <v>317</v>
      </c>
      <c r="B1006" s="368" t="s">
        <v>905</v>
      </c>
      <c r="C1006" s="368" t="s">
        <v>786</v>
      </c>
      <c r="D1006" s="368">
        <v>990</v>
      </c>
      <c r="E1006" s="368">
        <v>643</v>
      </c>
      <c r="F1006" s="368">
        <v>347</v>
      </c>
      <c r="G1006" s="368" t="s">
        <v>14252</v>
      </c>
      <c r="H1006" s="368" t="s">
        <v>14253</v>
      </c>
      <c r="I1006" s="368" t="s">
        <v>4378</v>
      </c>
      <c r="J1006" s="368" t="s">
        <v>4377</v>
      </c>
      <c r="K1006" s="368" t="s">
        <v>14254</v>
      </c>
      <c r="L1006" s="368" t="s">
        <v>4377</v>
      </c>
      <c r="M1006" s="368">
        <v>54</v>
      </c>
      <c r="N1006" s="368">
        <v>34</v>
      </c>
      <c r="O1006" s="368">
        <v>20</v>
      </c>
    </row>
    <row r="1007" spans="1:15" x14ac:dyDescent="0.35">
      <c r="A1007" s="368" t="s">
        <v>317</v>
      </c>
      <c r="B1007" s="368" t="s">
        <v>905</v>
      </c>
      <c r="C1007" s="368" t="s">
        <v>786</v>
      </c>
      <c r="D1007" s="368">
        <v>990</v>
      </c>
      <c r="E1007" s="368">
        <v>643</v>
      </c>
      <c r="F1007" s="368">
        <v>347</v>
      </c>
      <c r="G1007" s="368" t="s">
        <v>14418</v>
      </c>
      <c r="H1007" s="368" t="s">
        <v>14419</v>
      </c>
      <c r="I1007" s="368" t="s">
        <v>4422</v>
      </c>
      <c r="J1007" s="368" t="s">
        <v>4421</v>
      </c>
      <c r="K1007" s="368" t="s">
        <v>14420</v>
      </c>
      <c r="L1007" s="368" t="s">
        <v>14421</v>
      </c>
      <c r="M1007" s="368">
        <v>65</v>
      </c>
      <c r="N1007" s="368">
        <v>42</v>
      </c>
      <c r="O1007" s="368">
        <v>23</v>
      </c>
    </row>
    <row r="1008" spans="1:15" x14ac:dyDescent="0.35">
      <c r="A1008" s="368" t="s">
        <v>317</v>
      </c>
      <c r="B1008" s="368" t="s">
        <v>905</v>
      </c>
      <c r="C1008" s="368" t="s">
        <v>786</v>
      </c>
      <c r="D1008" s="368">
        <v>990</v>
      </c>
      <c r="E1008" s="368">
        <v>643</v>
      </c>
      <c r="F1008" s="368">
        <v>347</v>
      </c>
      <c r="G1008" s="368" t="s">
        <v>14418</v>
      </c>
      <c r="H1008" s="368" t="s">
        <v>14419</v>
      </c>
      <c r="I1008" s="368" t="s">
        <v>4422</v>
      </c>
      <c r="J1008" s="368" t="s">
        <v>4421</v>
      </c>
      <c r="K1008" s="368" t="s">
        <v>14422</v>
      </c>
      <c r="L1008" s="368" t="s">
        <v>14423</v>
      </c>
      <c r="M1008" s="368">
        <v>76</v>
      </c>
      <c r="N1008" s="368">
        <v>49</v>
      </c>
      <c r="O1008" s="368">
        <v>27</v>
      </c>
    </row>
    <row r="1009" spans="1:15" x14ac:dyDescent="0.35">
      <c r="A1009" s="368" t="s">
        <v>317</v>
      </c>
      <c r="B1009" s="368" t="s">
        <v>905</v>
      </c>
      <c r="C1009" s="368" t="s">
        <v>786</v>
      </c>
      <c r="D1009" s="368">
        <v>990</v>
      </c>
      <c r="E1009" s="368">
        <v>643</v>
      </c>
      <c r="F1009" s="368">
        <v>347</v>
      </c>
      <c r="G1009" s="368" t="s">
        <v>14418</v>
      </c>
      <c r="H1009" s="368" t="s">
        <v>14419</v>
      </c>
      <c r="I1009" s="368" t="s">
        <v>4422</v>
      </c>
      <c r="J1009" s="368" t="s">
        <v>4421</v>
      </c>
      <c r="K1009" s="368" t="s">
        <v>14424</v>
      </c>
      <c r="L1009" s="368" t="s">
        <v>14425</v>
      </c>
      <c r="M1009" s="368">
        <v>98</v>
      </c>
      <c r="N1009" s="368">
        <v>64</v>
      </c>
      <c r="O1009" s="368">
        <v>34</v>
      </c>
    </row>
    <row r="1010" spans="1:15" x14ac:dyDescent="0.35">
      <c r="A1010" s="368" t="s">
        <v>317</v>
      </c>
      <c r="B1010" s="368" t="s">
        <v>905</v>
      </c>
      <c r="C1010" s="368" t="s">
        <v>786</v>
      </c>
      <c r="D1010" s="368">
        <v>990</v>
      </c>
      <c r="E1010" s="368">
        <v>643</v>
      </c>
      <c r="F1010" s="368">
        <v>347</v>
      </c>
      <c r="G1010" s="368" t="s">
        <v>14426</v>
      </c>
      <c r="H1010" s="368" t="s">
        <v>14427</v>
      </c>
      <c r="I1010" s="368" t="s">
        <v>4420</v>
      </c>
      <c r="J1010" s="368" t="s">
        <v>4419</v>
      </c>
      <c r="K1010" s="368" t="s">
        <v>14428</v>
      </c>
      <c r="L1010" s="368" t="s">
        <v>4419</v>
      </c>
      <c r="M1010" s="368">
        <v>98</v>
      </c>
      <c r="N1010" s="368">
        <v>64</v>
      </c>
      <c r="O1010" s="368">
        <v>34</v>
      </c>
    </row>
    <row r="1011" spans="1:15" x14ac:dyDescent="0.35">
      <c r="A1011" s="368" t="s">
        <v>317</v>
      </c>
      <c r="B1011" s="368" t="s">
        <v>905</v>
      </c>
      <c r="C1011" s="368" t="s">
        <v>786</v>
      </c>
      <c r="D1011" s="368">
        <v>990</v>
      </c>
      <c r="E1011" s="368">
        <v>643</v>
      </c>
      <c r="F1011" s="368">
        <v>347</v>
      </c>
      <c r="G1011" s="368" t="s">
        <v>14429</v>
      </c>
      <c r="H1011" s="368" t="s">
        <v>14430</v>
      </c>
      <c r="I1011" s="368" t="s">
        <v>4418</v>
      </c>
      <c r="J1011" s="368" t="s">
        <v>4417</v>
      </c>
      <c r="K1011" s="368" t="s">
        <v>14431</v>
      </c>
      <c r="L1011" s="368" t="s">
        <v>14432</v>
      </c>
      <c r="M1011" s="368">
        <v>44</v>
      </c>
      <c r="N1011" s="368">
        <v>29</v>
      </c>
      <c r="O1011" s="368">
        <v>15</v>
      </c>
    </row>
    <row r="1012" spans="1:15" x14ac:dyDescent="0.35">
      <c r="A1012" s="368" t="s">
        <v>317</v>
      </c>
      <c r="B1012" s="368" t="s">
        <v>905</v>
      </c>
      <c r="C1012" s="368" t="s">
        <v>786</v>
      </c>
      <c r="D1012" s="368">
        <v>990</v>
      </c>
      <c r="E1012" s="368">
        <v>643</v>
      </c>
      <c r="F1012" s="368">
        <v>347</v>
      </c>
      <c r="G1012" s="368" t="s">
        <v>14429</v>
      </c>
      <c r="H1012" s="368" t="s">
        <v>14430</v>
      </c>
      <c r="I1012" s="368" t="s">
        <v>4418</v>
      </c>
      <c r="J1012" s="368" t="s">
        <v>4417</v>
      </c>
      <c r="K1012" s="368" t="s">
        <v>14433</v>
      </c>
      <c r="L1012" s="368" t="s">
        <v>14434</v>
      </c>
      <c r="M1012" s="368">
        <v>44</v>
      </c>
      <c r="N1012" s="368">
        <v>29</v>
      </c>
      <c r="O1012" s="368">
        <v>15</v>
      </c>
    </row>
    <row r="1013" spans="1:15" x14ac:dyDescent="0.35">
      <c r="A1013" s="368" t="s">
        <v>317</v>
      </c>
      <c r="B1013" s="368" t="s">
        <v>905</v>
      </c>
      <c r="C1013" s="368" t="s">
        <v>786</v>
      </c>
      <c r="D1013" s="368">
        <v>990</v>
      </c>
      <c r="E1013" s="368">
        <v>643</v>
      </c>
      <c r="F1013" s="368">
        <v>347</v>
      </c>
      <c r="G1013" s="368" t="s">
        <v>14429</v>
      </c>
      <c r="H1013" s="368" t="s">
        <v>14430</v>
      </c>
      <c r="I1013" s="368" t="s">
        <v>4418</v>
      </c>
      <c r="J1013" s="368" t="s">
        <v>4417</v>
      </c>
      <c r="K1013" s="368" t="s">
        <v>14435</v>
      </c>
      <c r="L1013" s="368" t="s">
        <v>14436</v>
      </c>
      <c r="M1013" s="368">
        <v>54</v>
      </c>
      <c r="N1013" s="368">
        <v>35</v>
      </c>
      <c r="O1013" s="368">
        <v>19</v>
      </c>
    </row>
    <row r="1014" spans="1:15" x14ac:dyDescent="0.35">
      <c r="A1014" s="368" t="s">
        <v>317</v>
      </c>
      <c r="B1014" s="368" t="s">
        <v>905</v>
      </c>
      <c r="C1014" s="368" t="s">
        <v>786</v>
      </c>
      <c r="D1014" s="368">
        <v>990</v>
      </c>
      <c r="E1014" s="368">
        <v>643</v>
      </c>
      <c r="F1014" s="368">
        <v>347</v>
      </c>
      <c r="G1014" s="368" t="s">
        <v>14429</v>
      </c>
      <c r="H1014" s="368" t="s">
        <v>14430</v>
      </c>
      <c r="I1014" s="368" t="s">
        <v>4418</v>
      </c>
      <c r="J1014" s="368" t="s">
        <v>4417</v>
      </c>
      <c r="K1014" s="368" t="s">
        <v>14437</v>
      </c>
      <c r="L1014" s="368" t="s">
        <v>14438</v>
      </c>
      <c r="M1014" s="368">
        <v>65</v>
      </c>
      <c r="N1014" s="368">
        <v>42</v>
      </c>
      <c r="O1014" s="368">
        <v>23</v>
      </c>
    </row>
    <row r="1015" spans="1:15" x14ac:dyDescent="0.35">
      <c r="A1015" s="368" t="s">
        <v>317</v>
      </c>
      <c r="B1015" s="368" t="s">
        <v>905</v>
      </c>
      <c r="C1015" s="368" t="s">
        <v>786</v>
      </c>
      <c r="D1015" s="368">
        <v>990</v>
      </c>
      <c r="E1015" s="368">
        <v>643</v>
      </c>
      <c r="F1015" s="368">
        <v>347</v>
      </c>
      <c r="G1015" s="368" t="s">
        <v>14448</v>
      </c>
      <c r="H1015" s="368" t="s">
        <v>14449</v>
      </c>
      <c r="I1015" s="368" t="s">
        <v>4416</v>
      </c>
      <c r="J1015" s="368" t="s">
        <v>4415</v>
      </c>
      <c r="K1015" s="368" t="s">
        <v>14450</v>
      </c>
      <c r="L1015" s="368" t="s">
        <v>14451</v>
      </c>
      <c r="M1015" s="368">
        <v>55</v>
      </c>
      <c r="N1015" s="368">
        <v>36</v>
      </c>
      <c r="O1015" s="368">
        <v>19</v>
      </c>
    </row>
    <row r="1016" spans="1:15" x14ac:dyDescent="0.35">
      <c r="A1016" s="368" t="s">
        <v>317</v>
      </c>
      <c r="B1016" s="368" t="s">
        <v>905</v>
      </c>
      <c r="C1016" s="368" t="s">
        <v>786</v>
      </c>
      <c r="D1016" s="368">
        <v>990</v>
      </c>
      <c r="E1016" s="368">
        <v>643</v>
      </c>
      <c r="F1016" s="368">
        <v>347</v>
      </c>
      <c r="G1016" s="368" t="s">
        <v>14448</v>
      </c>
      <c r="H1016" s="368" t="s">
        <v>14449</v>
      </c>
      <c r="I1016" s="368" t="s">
        <v>4416</v>
      </c>
      <c r="J1016" s="368" t="s">
        <v>4415</v>
      </c>
      <c r="K1016" s="368" t="s">
        <v>14452</v>
      </c>
      <c r="L1016" s="368" t="s">
        <v>14453</v>
      </c>
      <c r="M1016" s="368">
        <v>65</v>
      </c>
      <c r="N1016" s="368">
        <v>42</v>
      </c>
      <c r="O1016" s="368">
        <v>23</v>
      </c>
    </row>
    <row r="1017" spans="1:15" x14ac:dyDescent="0.35">
      <c r="A1017" s="368" t="s">
        <v>317</v>
      </c>
      <c r="B1017" s="368" t="s">
        <v>905</v>
      </c>
      <c r="C1017" s="368" t="s">
        <v>786</v>
      </c>
      <c r="D1017" s="368">
        <v>990</v>
      </c>
      <c r="E1017" s="368">
        <v>643</v>
      </c>
      <c r="F1017" s="368">
        <v>347</v>
      </c>
      <c r="G1017" s="368" t="s">
        <v>14454</v>
      </c>
      <c r="H1017" s="368" t="s">
        <v>14455</v>
      </c>
      <c r="I1017" s="368" t="s">
        <v>4414</v>
      </c>
      <c r="J1017" s="368" t="s">
        <v>4413</v>
      </c>
      <c r="K1017" s="368" t="s">
        <v>14456</v>
      </c>
      <c r="L1017" s="368" t="s">
        <v>4413</v>
      </c>
      <c r="M1017" s="368">
        <v>87</v>
      </c>
      <c r="N1017" s="368">
        <v>57</v>
      </c>
      <c r="O1017" s="368">
        <v>30</v>
      </c>
    </row>
    <row r="1018" spans="1:15" x14ac:dyDescent="0.35">
      <c r="A1018" s="368" t="s">
        <v>317</v>
      </c>
      <c r="B1018" s="368" t="s">
        <v>905</v>
      </c>
      <c r="C1018" s="368" t="s">
        <v>786</v>
      </c>
      <c r="D1018" s="368">
        <v>990</v>
      </c>
      <c r="E1018" s="368">
        <v>643</v>
      </c>
      <c r="F1018" s="368">
        <v>347</v>
      </c>
      <c r="G1018" s="368" t="s">
        <v>14457</v>
      </c>
      <c r="H1018" s="368" t="s">
        <v>14458</v>
      </c>
      <c r="I1018" s="368" t="s">
        <v>4412</v>
      </c>
      <c r="J1018" s="368" t="s">
        <v>4411</v>
      </c>
      <c r="K1018" s="368" t="s">
        <v>14459</v>
      </c>
      <c r="L1018" s="368" t="s">
        <v>14460</v>
      </c>
      <c r="M1018" s="368">
        <v>65</v>
      </c>
      <c r="N1018" s="368">
        <v>42</v>
      </c>
      <c r="O1018" s="368">
        <v>23</v>
      </c>
    </row>
    <row r="1019" spans="1:15" x14ac:dyDescent="0.35">
      <c r="A1019" s="368" t="s">
        <v>317</v>
      </c>
      <c r="B1019" s="368" t="s">
        <v>905</v>
      </c>
      <c r="C1019" s="368" t="s">
        <v>786</v>
      </c>
      <c r="D1019" s="368">
        <v>990</v>
      </c>
      <c r="E1019" s="368">
        <v>643</v>
      </c>
      <c r="F1019" s="368">
        <v>347</v>
      </c>
      <c r="G1019" s="368" t="s">
        <v>14457</v>
      </c>
      <c r="H1019" s="368" t="s">
        <v>14458</v>
      </c>
      <c r="I1019" s="368" t="s">
        <v>4412</v>
      </c>
      <c r="J1019" s="368" t="s">
        <v>4411</v>
      </c>
      <c r="K1019" s="368" t="s">
        <v>14461</v>
      </c>
      <c r="L1019" s="368" t="s">
        <v>14462</v>
      </c>
      <c r="M1019" s="368">
        <v>65</v>
      </c>
      <c r="N1019" s="368">
        <v>42</v>
      </c>
      <c r="O1019" s="368">
        <v>23</v>
      </c>
    </row>
    <row r="1020" spans="1:15" x14ac:dyDescent="0.35">
      <c r="A1020" s="368" t="s">
        <v>317</v>
      </c>
      <c r="B1020" s="368" t="s">
        <v>905</v>
      </c>
      <c r="C1020" s="368" t="s">
        <v>786</v>
      </c>
      <c r="D1020" s="368">
        <v>990</v>
      </c>
      <c r="E1020" s="368">
        <v>643</v>
      </c>
      <c r="F1020" s="368">
        <v>347</v>
      </c>
      <c r="G1020" s="368" t="s">
        <v>14457</v>
      </c>
      <c r="H1020" s="368" t="s">
        <v>14458</v>
      </c>
      <c r="I1020" s="368" t="s">
        <v>4412</v>
      </c>
      <c r="J1020" s="368" t="s">
        <v>4411</v>
      </c>
      <c r="K1020" s="368" t="s">
        <v>14463</v>
      </c>
      <c r="L1020" s="368" t="s">
        <v>14464</v>
      </c>
      <c r="M1020" s="368">
        <v>55</v>
      </c>
      <c r="N1020" s="368">
        <v>36</v>
      </c>
      <c r="O1020" s="368">
        <v>19</v>
      </c>
    </row>
    <row r="1021" spans="1:15" x14ac:dyDescent="0.35">
      <c r="A1021" s="368" t="s">
        <v>318</v>
      </c>
      <c r="B1021" s="368" t="s">
        <v>906</v>
      </c>
      <c r="C1021" s="368" t="s">
        <v>791</v>
      </c>
      <c r="D1021" s="368">
        <v>660</v>
      </c>
      <c r="E1021" s="368">
        <v>429</v>
      </c>
      <c r="F1021" s="368">
        <v>231</v>
      </c>
      <c r="G1021" s="368" t="s">
        <v>14252</v>
      </c>
      <c r="H1021" s="368" t="s">
        <v>14253</v>
      </c>
      <c r="I1021" s="368" t="s">
        <v>4378</v>
      </c>
      <c r="J1021" s="368" t="s">
        <v>4377</v>
      </c>
      <c r="K1021" s="368" t="s">
        <v>14254</v>
      </c>
      <c r="L1021" s="368" t="s">
        <v>4377</v>
      </c>
      <c r="M1021" s="368">
        <v>57</v>
      </c>
      <c r="N1021" s="368">
        <v>37</v>
      </c>
      <c r="O1021" s="368">
        <v>20</v>
      </c>
    </row>
    <row r="1022" spans="1:15" x14ac:dyDescent="0.35">
      <c r="A1022" s="368" t="s">
        <v>318</v>
      </c>
      <c r="B1022" s="368" t="s">
        <v>906</v>
      </c>
      <c r="C1022" s="368" t="s">
        <v>791</v>
      </c>
      <c r="D1022" s="368">
        <v>660</v>
      </c>
      <c r="E1022" s="368">
        <v>429</v>
      </c>
      <c r="F1022" s="368">
        <v>231</v>
      </c>
      <c r="G1022" s="368" t="s">
        <v>14465</v>
      </c>
      <c r="H1022" s="368" t="s">
        <v>14466</v>
      </c>
      <c r="I1022" s="368" t="s">
        <v>4376</v>
      </c>
      <c r="J1022" s="368" t="s">
        <v>4375</v>
      </c>
      <c r="K1022" s="368" t="s">
        <v>14467</v>
      </c>
      <c r="L1022" s="368" t="s">
        <v>14468</v>
      </c>
      <c r="M1022" s="368">
        <v>91</v>
      </c>
      <c r="N1022" s="368">
        <v>59</v>
      </c>
      <c r="O1022" s="368">
        <v>32</v>
      </c>
    </row>
    <row r="1023" spans="1:15" x14ac:dyDescent="0.35">
      <c r="A1023" s="368" t="s">
        <v>318</v>
      </c>
      <c r="B1023" s="368" t="s">
        <v>906</v>
      </c>
      <c r="C1023" s="368" t="s">
        <v>791</v>
      </c>
      <c r="D1023" s="368">
        <v>660</v>
      </c>
      <c r="E1023" s="368">
        <v>429</v>
      </c>
      <c r="F1023" s="368">
        <v>231</v>
      </c>
      <c r="G1023" s="368" t="s">
        <v>14465</v>
      </c>
      <c r="H1023" s="368" t="s">
        <v>14466</v>
      </c>
      <c r="I1023" s="368" t="s">
        <v>4376</v>
      </c>
      <c r="J1023" s="368" t="s">
        <v>4375</v>
      </c>
      <c r="K1023" s="368" t="s">
        <v>14469</v>
      </c>
      <c r="L1023" s="368" t="s">
        <v>14470</v>
      </c>
      <c r="M1023" s="368">
        <v>68</v>
      </c>
      <c r="N1023" s="368">
        <v>44</v>
      </c>
      <c r="O1023" s="368">
        <v>24</v>
      </c>
    </row>
    <row r="1024" spans="1:15" x14ac:dyDescent="0.35">
      <c r="A1024" s="368" t="s">
        <v>318</v>
      </c>
      <c r="B1024" s="368" t="s">
        <v>906</v>
      </c>
      <c r="C1024" s="368" t="s">
        <v>791</v>
      </c>
      <c r="D1024" s="368">
        <v>660</v>
      </c>
      <c r="E1024" s="368">
        <v>429</v>
      </c>
      <c r="F1024" s="368">
        <v>231</v>
      </c>
      <c r="G1024" s="368" t="s">
        <v>14471</v>
      </c>
      <c r="H1024" s="368" t="s">
        <v>14472</v>
      </c>
      <c r="I1024" s="368" t="s">
        <v>4410</v>
      </c>
      <c r="J1024" s="368" t="s">
        <v>4409</v>
      </c>
      <c r="K1024" s="368" t="s">
        <v>14473</v>
      </c>
      <c r="L1024" s="368" t="s">
        <v>14474</v>
      </c>
      <c r="M1024" s="368">
        <v>57</v>
      </c>
      <c r="N1024" s="368">
        <v>37</v>
      </c>
      <c r="O1024" s="368">
        <v>20</v>
      </c>
    </row>
    <row r="1025" spans="1:15" x14ac:dyDescent="0.35">
      <c r="A1025" s="368" t="s">
        <v>318</v>
      </c>
      <c r="B1025" s="368" t="s">
        <v>906</v>
      </c>
      <c r="C1025" s="368" t="s">
        <v>791</v>
      </c>
      <c r="D1025" s="368">
        <v>660</v>
      </c>
      <c r="E1025" s="368">
        <v>429</v>
      </c>
      <c r="F1025" s="368">
        <v>231</v>
      </c>
      <c r="G1025" s="368" t="s">
        <v>14471</v>
      </c>
      <c r="H1025" s="368" t="s">
        <v>14472</v>
      </c>
      <c r="I1025" s="368" t="s">
        <v>4410</v>
      </c>
      <c r="J1025" s="368" t="s">
        <v>4409</v>
      </c>
      <c r="K1025" s="368" t="s">
        <v>14475</v>
      </c>
      <c r="L1025" s="368" t="s">
        <v>14476</v>
      </c>
      <c r="M1025" s="368">
        <v>68</v>
      </c>
      <c r="N1025" s="368">
        <v>44</v>
      </c>
      <c r="O1025" s="368">
        <v>24</v>
      </c>
    </row>
    <row r="1026" spans="1:15" x14ac:dyDescent="0.35">
      <c r="A1026" s="368" t="s">
        <v>318</v>
      </c>
      <c r="B1026" s="368" t="s">
        <v>906</v>
      </c>
      <c r="C1026" s="368" t="s">
        <v>791</v>
      </c>
      <c r="D1026" s="368">
        <v>660</v>
      </c>
      <c r="E1026" s="368">
        <v>429</v>
      </c>
      <c r="F1026" s="368">
        <v>231</v>
      </c>
      <c r="G1026" s="368" t="s">
        <v>14477</v>
      </c>
      <c r="H1026" s="368" t="s">
        <v>14478</v>
      </c>
      <c r="I1026" s="368" t="s">
        <v>4408</v>
      </c>
      <c r="J1026" s="368" t="s">
        <v>4407</v>
      </c>
      <c r="K1026" s="368" t="s">
        <v>14479</v>
      </c>
      <c r="L1026" s="368" t="s">
        <v>14480</v>
      </c>
      <c r="M1026" s="368">
        <v>80</v>
      </c>
      <c r="N1026" s="368">
        <v>53</v>
      </c>
      <c r="O1026" s="368">
        <v>27</v>
      </c>
    </row>
    <row r="1027" spans="1:15" x14ac:dyDescent="0.35">
      <c r="A1027" s="368" t="s">
        <v>318</v>
      </c>
      <c r="B1027" s="368" t="s">
        <v>906</v>
      </c>
      <c r="C1027" s="368" t="s">
        <v>791</v>
      </c>
      <c r="D1027" s="368">
        <v>660</v>
      </c>
      <c r="E1027" s="368">
        <v>429</v>
      </c>
      <c r="F1027" s="368">
        <v>231</v>
      </c>
      <c r="G1027" s="368" t="s">
        <v>14477</v>
      </c>
      <c r="H1027" s="368" t="s">
        <v>14478</v>
      </c>
      <c r="I1027" s="368" t="s">
        <v>4408</v>
      </c>
      <c r="J1027" s="368" t="s">
        <v>4407</v>
      </c>
      <c r="K1027" s="368" t="s">
        <v>14481</v>
      </c>
      <c r="L1027" s="368" t="s">
        <v>14482</v>
      </c>
      <c r="M1027" s="368">
        <v>57</v>
      </c>
      <c r="N1027" s="368">
        <v>37</v>
      </c>
      <c r="O1027" s="368">
        <v>20</v>
      </c>
    </row>
    <row r="1028" spans="1:15" x14ac:dyDescent="0.35">
      <c r="A1028" s="368" t="s">
        <v>318</v>
      </c>
      <c r="B1028" s="368" t="s">
        <v>906</v>
      </c>
      <c r="C1028" s="368" t="s">
        <v>791</v>
      </c>
      <c r="D1028" s="368">
        <v>660</v>
      </c>
      <c r="E1028" s="368">
        <v>429</v>
      </c>
      <c r="F1028" s="368">
        <v>231</v>
      </c>
      <c r="G1028" s="368" t="s">
        <v>14477</v>
      </c>
      <c r="H1028" s="368" t="s">
        <v>14478</v>
      </c>
      <c r="I1028" s="368" t="s">
        <v>4408</v>
      </c>
      <c r="J1028" s="368" t="s">
        <v>4407</v>
      </c>
      <c r="K1028" s="368" t="s">
        <v>14483</v>
      </c>
      <c r="L1028" s="368" t="s">
        <v>14484</v>
      </c>
      <c r="M1028" s="368">
        <v>68</v>
      </c>
      <c r="N1028" s="368">
        <v>44</v>
      </c>
      <c r="O1028" s="368">
        <v>24</v>
      </c>
    </row>
    <row r="1029" spans="1:15" x14ac:dyDescent="0.35">
      <c r="A1029" s="368" t="s">
        <v>318</v>
      </c>
      <c r="B1029" s="368" t="s">
        <v>906</v>
      </c>
      <c r="C1029" s="368" t="s">
        <v>791</v>
      </c>
      <c r="D1029" s="368">
        <v>660</v>
      </c>
      <c r="E1029" s="368">
        <v>429</v>
      </c>
      <c r="F1029" s="368">
        <v>231</v>
      </c>
      <c r="G1029" s="368" t="s">
        <v>14485</v>
      </c>
      <c r="H1029" s="368" t="s">
        <v>14486</v>
      </c>
      <c r="I1029" s="368" t="s">
        <v>4406</v>
      </c>
      <c r="J1029" s="368" t="s">
        <v>4405</v>
      </c>
      <c r="K1029" s="368" t="s">
        <v>14487</v>
      </c>
      <c r="L1029" s="368" t="s">
        <v>14488</v>
      </c>
      <c r="M1029" s="368">
        <v>68</v>
      </c>
      <c r="N1029" s="368">
        <v>44</v>
      </c>
      <c r="O1029" s="368">
        <v>24</v>
      </c>
    </row>
    <row r="1030" spans="1:15" x14ac:dyDescent="0.35">
      <c r="A1030" s="368" t="s">
        <v>318</v>
      </c>
      <c r="B1030" s="368" t="s">
        <v>906</v>
      </c>
      <c r="C1030" s="368" t="s">
        <v>791</v>
      </c>
      <c r="D1030" s="368">
        <v>660</v>
      </c>
      <c r="E1030" s="368">
        <v>429</v>
      </c>
      <c r="F1030" s="368">
        <v>231</v>
      </c>
      <c r="G1030" s="368" t="s">
        <v>14485</v>
      </c>
      <c r="H1030" s="368" t="s">
        <v>14486</v>
      </c>
      <c r="I1030" s="368" t="s">
        <v>4406</v>
      </c>
      <c r="J1030" s="368" t="s">
        <v>4405</v>
      </c>
      <c r="K1030" s="368" t="s">
        <v>14489</v>
      </c>
      <c r="L1030" s="368" t="s">
        <v>14490</v>
      </c>
      <c r="M1030" s="368">
        <v>46</v>
      </c>
      <c r="N1030" s="368">
        <v>30</v>
      </c>
      <c r="O1030" s="368">
        <v>16</v>
      </c>
    </row>
    <row r="1031" spans="1:15" x14ac:dyDescent="0.35">
      <c r="A1031" s="368" t="s">
        <v>319</v>
      </c>
      <c r="B1031" s="368" t="s">
        <v>907</v>
      </c>
      <c r="C1031" s="368" t="s">
        <v>796</v>
      </c>
      <c r="D1031" s="368">
        <v>300</v>
      </c>
      <c r="E1031" s="368">
        <v>195</v>
      </c>
      <c r="F1031" s="368">
        <v>105</v>
      </c>
      <c r="G1031" s="368" t="s">
        <v>14491</v>
      </c>
      <c r="H1031" s="368" t="s">
        <v>14492</v>
      </c>
      <c r="I1031" s="368" t="s">
        <v>4404</v>
      </c>
      <c r="J1031" s="368" t="s">
        <v>4403</v>
      </c>
      <c r="K1031" s="368" t="s">
        <v>14493</v>
      </c>
      <c r="L1031" s="368" t="s">
        <v>14494</v>
      </c>
      <c r="M1031" s="368">
        <v>58</v>
      </c>
      <c r="N1031" s="368">
        <v>38</v>
      </c>
      <c r="O1031" s="368">
        <v>20</v>
      </c>
    </row>
    <row r="1032" spans="1:15" x14ac:dyDescent="0.35">
      <c r="A1032" s="368" t="s">
        <v>319</v>
      </c>
      <c r="B1032" s="368" t="s">
        <v>907</v>
      </c>
      <c r="C1032" s="368" t="s">
        <v>796</v>
      </c>
      <c r="D1032" s="368">
        <v>300</v>
      </c>
      <c r="E1032" s="368">
        <v>195</v>
      </c>
      <c r="F1032" s="368">
        <v>105</v>
      </c>
      <c r="G1032" s="368" t="s">
        <v>14491</v>
      </c>
      <c r="H1032" s="368" t="s">
        <v>14492</v>
      </c>
      <c r="I1032" s="368" t="s">
        <v>4404</v>
      </c>
      <c r="J1032" s="368" t="s">
        <v>4403</v>
      </c>
      <c r="K1032" s="368" t="s">
        <v>14495</v>
      </c>
      <c r="L1032" s="368" t="s">
        <v>14496</v>
      </c>
      <c r="M1032" s="368">
        <v>104</v>
      </c>
      <c r="N1032" s="368">
        <v>67</v>
      </c>
      <c r="O1032" s="368">
        <v>37</v>
      </c>
    </row>
    <row r="1033" spans="1:15" x14ac:dyDescent="0.35">
      <c r="A1033" s="368" t="s">
        <v>319</v>
      </c>
      <c r="B1033" s="368" t="s">
        <v>907</v>
      </c>
      <c r="C1033" s="368" t="s">
        <v>796</v>
      </c>
      <c r="D1033" s="368">
        <v>300</v>
      </c>
      <c r="E1033" s="368">
        <v>195</v>
      </c>
      <c r="F1033" s="368">
        <v>105</v>
      </c>
      <c r="G1033" s="368" t="s">
        <v>14497</v>
      </c>
      <c r="H1033" s="368" t="s">
        <v>14498</v>
      </c>
      <c r="I1033" s="368" t="s">
        <v>4402</v>
      </c>
      <c r="J1033" s="368" t="s">
        <v>4401</v>
      </c>
      <c r="K1033" s="368" t="s">
        <v>14499</v>
      </c>
      <c r="L1033" s="368" t="s">
        <v>14500</v>
      </c>
      <c r="M1033" s="368">
        <v>46</v>
      </c>
      <c r="N1033" s="368">
        <v>30</v>
      </c>
      <c r="O1033" s="368">
        <v>16</v>
      </c>
    </row>
    <row r="1034" spans="1:15" x14ac:dyDescent="0.35">
      <c r="A1034" s="368" t="s">
        <v>319</v>
      </c>
      <c r="B1034" s="368" t="s">
        <v>907</v>
      </c>
      <c r="C1034" s="368" t="s">
        <v>796</v>
      </c>
      <c r="D1034" s="368">
        <v>300</v>
      </c>
      <c r="E1034" s="368">
        <v>195</v>
      </c>
      <c r="F1034" s="368">
        <v>105</v>
      </c>
      <c r="G1034" s="368" t="s">
        <v>14497</v>
      </c>
      <c r="H1034" s="368" t="s">
        <v>14498</v>
      </c>
      <c r="I1034" s="368" t="s">
        <v>4402</v>
      </c>
      <c r="J1034" s="368" t="s">
        <v>4401</v>
      </c>
      <c r="K1034" s="368" t="s">
        <v>14501</v>
      </c>
      <c r="L1034" s="368" t="s">
        <v>14502</v>
      </c>
      <c r="M1034" s="368">
        <v>46</v>
      </c>
      <c r="N1034" s="368">
        <v>30</v>
      </c>
      <c r="O1034" s="368">
        <v>16</v>
      </c>
    </row>
    <row r="1035" spans="1:15" x14ac:dyDescent="0.35">
      <c r="A1035" s="368" t="s">
        <v>319</v>
      </c>
      <c r="B1035" s="368" t="s">
        <v>907</v>
      </c>
      <c r="C1035" s="368" t="s">
        <v>796</v>
      </c>
      <c r="D1035" s="368">
        <v>300</v>
      </c>
      <c r="E1035" s="368">
        <v>195</v>
      </c>
      <c r="F1035" s="368">
        <v>105</v>
      </c>
      <c r="G1035" s="368" t="s">
        <v>14497</v>
      </c>
      <c r="H1035" s="368" t="s">
        <v>14498</v>
      </c>
      <c r="I1035" s="368" t="s">
        <v>4402</v>
      </c>
      <c r="J1035" s="368" t="s">
        <v>4401</v>
      </c>
      <c r="K1035" s="368" t="s">
        <v>14503</v>
      </c>
      <c r="L1035" s="368" t="s">
        <v>14504</v>
      </c>
      <c r="M1035" s="368">
        <v>46</v>
      </c>
      <c r="N1035" s="368">
        <v>30</v>
      </c>
      <c r="O1035" s="368">
        <v>16</v>
      </c>
    </row>
    <row r="1036" spans="1:15" x14ac:dyDescent="0.35">
      <c r="A1036" s="368" t="s">
        <v>320</v>
      </c>
      <c r="B1036" s="368" t="s">
        <v>908</v>
      </c>
      <c r="C1036" s="368" t="s">
        <v>786</v>
      </c>
      <c r="D1036" s="368">
        <v>620</v>
      </c>
      <c r="E1036" s="368">
        <v>403</v>
      </c>
      <c r="F1036" s="368">
        <v>217</v>
      </c>
      <c r="G1036" s="368" t="s">
        <v>14505</v>
      </c>
      <c r="H1036" s="368" t="s">
        <v>14506</v>
      </c>
      <c r="I1036" s="368" t="s">
        <v>4400</v>
      </c>
      <c r="J1036" s="368" t="s">
        <v>4399</v>
      </c>
      <c r="K1036" s="368" t="s">
        <v>14507</v>
      </c>
      <c r="L1036" s="368" t="s">
        <v>14508</v>
      </c>
      <c r="M1036" s="368">
        <v>112</v>
      </c>
      <c r="N1036" s="368">
        <v>73</v>
      </c>
      <c r="O1036" s="368">
        <v>39</v>
      </c>
    </row>
    <row r="1037" spans="1:15" x14ac:dyDescent="0.35">
      <c r="A1037" s="368" t="s">
        <v>320</v>
      </c>
      <c r="B1037" s="368" t="s">
        <v>908</v>
      </c>
      <c r="C1037" s="368" t="s">
        <v>786</v>
      </c>
      <c r="D1037" s="368">
        <v>620</v>
      </c>
      <c r="E1037" s="368">
        <v>403</v>
      </c>
      <c r="F1037" s="368">
        <v>217</v>
      </c>
      <c r="G1037" s="368" t="s">
        <v>14505</v>
      </c>
      <c r="H1037" s="368" t="s">
        <v>14506</v>
      </c>
      <c r="I1037" s="368" t="s">
        <v>4400</v>
      </c>
      <c r="J1037" s="368" t="s">
        <v>4399</v>
      </c>
      <c r="K1037" s="368" t="s">
        <v>14509</v>
      </c>
      <c r="L1037" s="368" t="s">
        <v>14510</v>
      </c>
      <c r="M1037" s="368">
        <v>99</v>
      </c>
      <c r="N1037" s="368">
        <v>64</v>
      </c>
      <c r="O1037" s="368">
        <v>35</v>
      </c>
    </row>
    <row r="1038" spans="1:15" x14ac:dyDescent="0.35">
      <c r="A1038" s="368" t="s">
        <v>320</v>
      </c>
      <c r="B1038" s="368" t="s">
        <v>908</v>
      </c>
      <c r="C1038" s="368" t="s">
        <v>786</v>
      </c>
      <c r="D1038" s="368">
        <v>620</v>
      </c>
      <c r="E1038" s="368">
        <v>403</v>
      </c>
      <c r="F1038" s="368">
        <v>217</v>
      </c>
      <c r="G1038" s="368" t="s">
        <v>14511</v>
      </c>
      <c r="H1038" s="368" t="s">
        <v>14512</v>
      </c>
      <c r="I1038" s="368" t="s">
        <v>4398</v>
      </c>
      <c r="J1038" s="368" t="s">
        <v>4397</v>
      </c>
      <c r="K1038" s="368" t="s">
        <v>14513</v>
      </c>
      <c r="L1038" s="368" t="s">
        <v>14514</v>
      </c>
      <c r="M1038" s="368">
        <v>87</v>
      </c>
      <c r="N1038" s="368">
        <v>57</v>
      </c>
      <c r="O1038" s="368">
        <v>30</v>
      </c>
    </row>
    <row r="1039" spans="1:15" x14ac:dyDescent="0.35">
      <c r="A1039" s="368" t="s">
        <v>320</v>
      </c>
      <c r="B1039" s="368" t="s">
        <v>908</v>
      </c>
      <c r="C1039" s="368" t="s">
        <v>786</v>
      </c>
      <c r="D1039" s="368">
        <v>620</v>
      </c>
      <c r="E1039" s="368">
        <v>403</v>
      </c>
      <c r="F1039" s="368">
        <v>217</v>
      </c>
      <c r="G1039" s="368" t="s">
        <v>14511</v>
      </c>
      <c r="H1039" s="368" t="s">
        <v>14512</v>
      </c>
      <c r="I1039" s="368" t="s">
        <v>4398</v>
      </c>
      <c r="J1039" s="368" t="s">
        <v>4397</v>
      </c>
      <c r="K1039" s="368" t="s">
        <v>14515</v>
      </c>
      <c r="L1039" s="368" t="s">
        <v>14516</v>
      </c>
      <c r="M1039" s="368">
        <v>87</v>
      </c>
      <c r="N1039" s="368">
        <v>57</v>
      </c>
      <c r="O1039" s="368">
        <v>30</v>
      </c>
    </row>
    <row r="1040" spans="1:15" x14ac:dyDescent="0.35">
      <c r="A1040" s="368" t="s">
        <v>320</v>
      </c>
      <c r="B1040" s="368" t="s">
        <v>908</v>
      </c>
      <c r="C1040" s="368" t="s">
        <v>786</v>
      </c>
      <c r="D1040" s="368">
        <v>620</v>
      </c>
      <c r="E1040" s="368">
        <v>403</v>
      </c>
      <c r="F1040" s="368">
        <v>217</v>
      </c>
      <c r="G1040" s="368" t="s">
        <v>14517</v>
      </c>
      <c r="H1040" s="368" t="s">
        <v>14518</v>
      </c>
      <c r="I1040" s="368" t="s">
        <v>4396</v>
      </c>
      <c r="J1040" s="368" t="s">
        <v>4395</v>
      </c>
      <c r="K1040" s="368" t="s">
        <v>14519</v>
      </c>
      <c r="L1040" s="368" t="s">
        <v>14520</v>
      </c>
      <c r="M1040" s="368">
        <v>37</v>
      </c>
      <c r="N1040" s="368">
        <v>24</v>
      </c>
      <c r="O1040" s="368">
        <v>13</v>
      </c>
    </row>
    <row r="1041" spans="1:15" x14ac:dyDescent="0.35">
      <c r="A1041" s="368" t="s">
        <v>320</v>
      </c>
      <c r="B1041" s="368" t="s">
        <v>908</v>
      </c>
      <c r="C1041" s="368" t="s">
        <v>786</v>
      </c>
      <c r="D1041" s="368">
        <v>620</v>
      </c>
      <c r="E1041" s="368">
        <v>403</v>
      </c>
      <c r="F1041" s="368">
        <v>217</v>
      </c>
      <c r="G1041" s="368" t="s">
        <v>14517</v>
      </c>
      <c r="H1041" s="368" t="s">
        <v>14518</v>
      </c>
      <c r="I1041" s="368" t="s">
        <v>4396</v>
      </c>
      <c r="J1041" s="368" t="s">
        <v>4395</v>
      </c>
      <c r="K1041" s="368" t="s">
        <v>14521</v>
      </c>
      <c r="L1041" s="368" t="s">
        <v>14522</v>
      </c>
      <c r="M1041" s="368">
        <v>99</v>
      </c>
      <c r="N1041" s="368">
        <v>64</v>
      </c>
      <c r="O1041" s="368">
        <v>35</v>
      </c>
    </row>
    <row r="1042" spans="1:15" x14ac:dyDescent="0.35">
      <c r="A1042" s="368" t="s">
        <v>320</v>
      </c>
      <c r="B1042" s="368" t="s">
        <v>908</v>
      </c>
      <c r="C1042" s="368" t="s">
        <v>786</v>
      </c>
      <c r="D1042" s="368">
        <v>620</v>
      </c>
      <c r="E1042" s="368">
        <v>403</v>
      </c>
      <c r="F1042" s="368">
        <v>217</v>
      </c>
      <c r="G1042" s="368" t="s">
        <v>14523</v>
      </c>
      <c r="H1042" s="368" t="s">
        <v>14524</v>
      </c>
      <c r="I1042" s="368" t="s">
        <v>4394</v>
      </c>
      <c r="J1042" s="368" t="s">
        <v>4393</v>
      </c>
      <c r="K1042" s="368" t="s">
        <v>14525</v>
      </c>
      <c r="L1042" s="368" t="s">
        <v>4393</v>
      </c>
      <c r="M1042" s="368">
        <v>99</v>
      </c>
      <c r="N1042" s="368">
        <v>64</v>
      </c>
      <c r="O1042" s="368">
        <v>35</v>
      </c>
    </row>
    <row r="1043" spans="1:15" x14ac:dyDescent="0.35">
      <c r="A1043" s="368" t="s">
        <v>321</v>
      </c>
      <c r="B1043" s="368" t="s">
        <v>909</v>
      </c>
      <c r="C1043" s="368" t="s">
        <v>791</v>
      </c>
      <c r="D1043" s="368">
        <v>600</v>
      </c>
      <c r="E1043" s="368">
        <v>390</v>
      </c>
      <c r="F1043" s="368">
        <v>210</v>
      </c>
      <c r="G1043" s="368" t="s">
        <v>14526</v>
      </c>
      <c r="H1043" s="368" t="s">
        <v>14527</v>
      </c>
      <c r="I1043" s="368" t="s">
        <v>4392</v>
      </c>
      <c r="J1043" s="368" t="s">
        <v>4391</v>
      </c>
      <c r="K1043" s="368" t="s">
        <v>14528</v>
      </c>
      <c r="L1043" s="368" t="s">
        <v>14529</v>
      </c>
      <c r="M1043" s="368">
        <v>81</v>
      </c>
      <c r="N1043" s="368">
        <v>53</v>
      </c>
      <c r="O1043" s="368">
        <v>28</v>
      </c>
    </row>
    <row r="1044" spans="1:15" x14ac:dyDescent="0.35">
      <c r="A1044" s="368" t="s">
        <v>321</v>
      </c>
      <c r="B1044" s="368" t="s">
        <v>909</v>
      </c>
      <c r="C1044" s="368" t="s">
        <v>791</v>
      </c>
      <c r="D1044" s="368">
        <v>600</v>
      </c>
      <c r="E1044" s="368">
        <v>390</v>
      </c>
      <c r="F1044" s="368">
        <v>210</v>
      </c>
      <c r="G1044" s="368" t="s">
        <v>14526</v>
      </c>
      <c r="H1044" s="368" t="s">
        <v>14527</v>
      </c>
      <c r="I1044" s="368" t="s">
        <v>4392</v>
      </c>
      <c r="J1044" s="368" t="s">
        <v>4391</v>
      </c>
      <c r="K1044" s="368" t="s">
        <v>14530</v>
      </c>
      <c r="L1044" s="368" t="s">
        <v>14531</v>
      </c>
      <c r="M1044" s="368">
        <v>69</v>
      </c>
      <c r="N1044" s="368">
        <v>45</v>
      </c>
      <c r="O1044" s="368">
        <v>24</v>
      </c>
    </row>
    <row r="1045" spans="1:15" x14ac:dyDescent="0.35">
      <c r="A1045" s="368" t="s">
        <v>321</v>
      </c>
      <c r="B1045" s="368" t="s">
        <v>909</v>
      </c>
      <c r="C1045" s="368" t="s">
        <v>791</v>
      </c>
      <c r="D1045" s="368">
        <v>600</v>
      </c>
      <c r="E1045" s="368">
        <v>390</v>
      </c>
      <c r="F1045" s="368">
        <v>210</v>
      </c>
      <c r="G1045" s="368" t="s">
        <v>14532</v>
      </c>
      <c r="H1045" s="368" t="s">
        <v>14533</v>
      </c>
      <c r="I1045" s="368" t="s">
        <v>4390</v>
      </c>
      <c r="J1045" s="368" t="s">
        <v>4389</v>
      </c>
      <c r="K1045" s="368" t="s">
        <v>14534</v>
      </c>
      <c r="L1045" s="368" t="s">
        <v>14535</v>
      </c>
      <c r="M1045" s="368">
        <v>104</v>
      </c>
      <c r="N1045" s="368">
        <v>67</v>
      </c>
      <c r="O1045" s="368">
        <v>37</v>
      </c>
    </row>
    <row r="1046" spans="1:15" x14ac:dyDescent="0.35">
      <c r="A1046" s="368" t="s">
        <v>321</v>
      </c>
      <c r="B1046" s="368" t="s">
        <v>909</v>
      </c>
      <c r="C1046" s="368" t="s">
        <v>791</v>
      </c>
      <c r="D1046" s="368">
        <v>600</v>
      </c>
      <c r="E1046" s="368">
        <v>390</v>
      </c>
      <c r="F1046" s="368">
        <v>210</v>
      </c>
      <c r="G1046" s="368" t="s">
        <v>14532</v>
      </c>
      <c r="H1046" s="368" t="s">
        <v>14533</v>
      </c>
      <c r="I1046" s="368" t="s">
        <v>4390</v>
      </c>
      <c r="J1046" s="368" t="s">
        <v>4389</v>
      </c>
      <c r="K1046" s="368" t="s">
        <v>14536</v>
      </c>
      <c r="L1046" s="368" t="s">
        <v>14537</v>
      </c>
      <c r="M1046" s="368">
        <v>80</v>
      </c>
      <c r="N1046" s="368">
        <v>52</v>
      </c>
      <c r="O1046" s="368">
        <v>28</v>
      </c>
    </row>
    <row r="1047" spans="1:15" x14ac:dyDescent="0.35">
      <c r="A1047" s="368" t="s">
        <v>321</v>
      </c>
      <c r="B1047" s="368" t="s">
        <v>909</v>
      </c>
      <c r="C1047" s="368" t="s">
        <v>791</v>
      </c>
      <c r="D1047" s="368">
        <v>600</v>
      </c>
      <c r="E1047" s="368">
        <v>390</v>
      </c>
      <c r="F1047" s="368">
        <v>210</v>
      </c>
      <c r="G1047" s="368" t="s">
        <v>14532</v>
      </c>
      <c r="H1047" s="368" t="s">
        <v>14533</v>
      </c>
      <c r="I1047" s="368" t="s">
        <v>4390</v>
      </c>
      <c r="J1047" s="368" t="s">
        <v>4389</v>
      </c>
      <c r="K1047" s="368" t="s">
        <v>14538</v>
      </c>
      <c r="L1047" s="368" t="s">
        <v>14539</v>
      </c>
      <c r="M1047" s="368">
        <v>35</v>
      </c>
      <c r="N1047" s="368">
        <v>23</v>
      </c>
      <c r="O1047" s="368">
        <v>12</v>
      </c>
    </row>
    <row r="1048" spans="1:15" x14ac:dyDescent="0.35">
      <c r="A1048" s="368" t="s">
        <v>321</v>
      </c>
      <c r="B1048" s="368" t="s">
        <v>909</v>
      </c>
      <c r="C1048" s="368" t="s">
        <v>791</v>
      </c>
      <c r="D1048" s="368">
        <v>600</v>
      </c>
      <c r="E1048" s="368">
        <v>390</v>
      </c>
      <c r="F1048" s="368">
        <v>210</v>
      </c>
      <c r="G1048" s="368" t="s">
        <v>14540</v>
      </c>
      <c r="H1048" s="368" t="s">
        <v>14541</v>
      </c>
      <c r="I1048" s="368" t="s">
        <v>4388</v>
      </c>
      <c r="J1048" s="368" t="s">
        <v>4387</v>
      </c>
      <c r="K1048" s="368" t="s">
        <v>14542</v>
      </c>
      <c r="L1048" s="368" t="s">
        <v>14543</v>
      </c>
      <c r="M1048" s="368">
        <v>58</v>
      </c>
      <c r="N1048" s="368">
        <v>38</v>
      </c>
      <c r="O1048" s="368">
        <v>20</v>
      </c>
    </row>
    <row r="1049" spans="1:15" x14ac:dyDescent="0.35">
      <c r="A1049" s="368" t="s">
        <v>321</v>
      </c>
      <c r="B1049" s="368" t="s">
        <v>909</v>
      </c>
      <c r="C1049" s="368" t="s">
        <v>791</v>
      </c>
      <c r="D1049" s="368">
        <v>600</v>
      </c>
      <c r="E1049" s="368">
        <v>390</v>
      </c>
      <c r="F1049" s="368">
        <v>210</v>
      </c>
      <c r="G1049" s="368" t="s">
        <v>14540</v>
      </c>
      <c r="H1049" s="368" t="s">
        <v>14541</v>
      </c>
      <c r="I1049" s="368" t="s">
        <v>4388</v>
      </c>
      <c r="J1049" s="368" t="s">
        <v>4387</v>
      </c>
      <c r="K1049" s="368" t="s">
        <v>14544</v>
      </c>
      <c r="L1049" s="368" t="s">
        <v>14545</v>
      </c>
      <c r="M1049" s="368">
        <v>57</v>
      </c>
      <c r="N1049" s="368">
        <v>36</v>
      </c>
      <c r="O1049" s="368">
        <v>21</v>
      </c>
    </row>
    <row r="1050" spans="1:15" x14ac:dyDescent="0.35">
      <c r="A1050" s="368" t="s">
        <v>321</v>
      </c>
      <c r="B1050" s="368" t="s">
        <v>909</v>
      </c>
      <c r="C1050" s="368" t="s">
        <v>791</v>
      </c>
      <c r="D1050" s="368">
        <v>600</v>
      </c>
      <c r="E1050" s="368">
        <v>390</v>
      </c>
      <c r="F1050" s="368">
        <v>210</v>
      </c>
      <c r="G1050" s="368" t="s">
        <v>14546</v>
      </c>
      <c r="H1050" s="368" t="s">
        <v>14547</v>
      </c>
      <c r="I1050" s="368" t="s">
        <v>4386</v>
      </c>
      <c r="J1050" s="368" t="s">
        <v>4385</v>
      </c>
      <c r="K1050" s="368" t="s">
        <v>14548</v>
      </c>
      <c r="L1050" s="368" t="s">
        <v>4385</v>
      </c>
      <c r="M1050" s="368">
        <v>58</v>
      </c>
      <c r="N1050" s="368">
        <v>38</v>
      </c>
      <c r="O1050" s="368">
        <v>20</v>
      </c>
    </row>
    <row r="1051" spans="1:15" x14ac:dyDescent="0.35">
      <c r="A1051" s="368" t="s">
        <v>321</v>
      </c>
      <c r="B1051" s="368" t="s">
        <v>909</v>
      </c>
      <c r="C1051" s="368" t="s">
        <v>791</v>
      </c>
      <c r="D1051" s="368">
        <v>600</v>
      </c>
      <c r="E1051" s="368">
        <v>390</v>
      </c>
      <c r="F1051" s="368">
        <v>210</v>
      </c>
      <c r="G1051" s="368" t="s">
        <v>14252</v>
      </c>
      <c r="H1051" s="368" t="s">
        <v>14253</v>
      </c>
      <c r="I1051" s="368" t="s">
        <v>4378</v>
      </c>
      <c r="J1051" s="368" t="s">
        <v>4377</v>
      </c>
      <c r="K1051" s="368" t="s">
        <v>14254</v>
      </c>
      <c r="L1051" s="368" t="s">
        <v>4377</v>
      </c>
      <c r="M1051" s="368">
        <v>58</v>
      </c>
      <c r="N1051" s="368">
        <v>38</v>
      </c>
      <c r="O1051" s="368">
        <v>20</v>
      </c>
    </row>
    <row r="1052" spans="1:15" x14ac:dyDescent="0.35">
      <c r="A1052" s="368" t="s">
        <v>322</v>
      </c>
      <c r="B1052" s="368" t="s">
        <v>910</v>
      </c>
      <c r="C1052" s="368" t="s">
        <v>791</v>
      </c>
      <c r="D1052" s="368">
        <v>580</v>
      </c>
      <c r="E1052" s="368">
        <v>377</v>
      </c>
      <c r="F1052" s="368">
        <v>203</v>
      </c>
      <c r="G1052" s="368" t="s">
        <v>14252</v>
      </c>
      <c r="H1052" s="368" t="s">
        <v>14253</v>
      </c>
      <c r="I1052" s="368" t="s">
        <v>4378</v>
      </c>
      <c r="J1052" s="368" t="s">
        <v>4377</v>
      </c>
      <c r="K1052" s="368" t="s">
        <v>14254</v>
      </c>
      <c r="L1052" s="368" t="s">
        <v>4377</v>
      </c>
      <c r="M1052" s="368">
        <v>63</v>
      </c>
      <c r="N1052" s="368">
        <v>41</v>
      </c>
      <c r="O1052" s="368">
        <v>22</v>
      </c>
    </row>
    <row r="1053" spans="1:15" x14ac:dyDescent="0.35">
      <c r="A1053" s="368" t="s">
        <v>322</v>
      </c>
      <c r="B1053" s="368" t="s">
        <v>910</v>
      </c>
      <c r="C1053" s="368" t="s">
        <v>791</v>
      </c>
      <c r="D1053" s="368">
        <v>580</v>
      </c>
      <c r="E1053" s="368">
        <v>377</v>
      </c>
      <c r="F1053" s="368">
        <v>203</v>
      </c>
      <c r="G1053" s="368" t="s">
        <v>14549</v>
      </c>
      <c r="H1053" s="368" t="s">
        <v>14550</v>
      </c>
      <c r="I1053" s="368" t="s">
        <v>4384</v>
      </c>
      <c r="J1053" s="368" t="s">
        <v>4383</v>
      </c>
      <c r="K1053" s="368" t="s">
        <v>14551</v>
      </c>
      <c r="L1053" s="368" t="s">
        <v>14552</v>
      </c>
      <c r="M1053" s="368">
        <v>38</v>
      </c>
      <c r="N1053" s="368">
        <v>25</v>
      </c>
      <c r="O1053" s="368">
        <v>13</v>
      </c>
    </row>
    <row r="1054" spans="1:15" x14ac:dyDescent="0.35">
      <c r="A1054" s="368" t="s">
        <v>322</v>
      </c>
      <c r="B1054" s="368" t="s">
        <v>910</v>
      </c>
      <c r="C1054" s="368" t="s">
        <v>791</v>
      </c>
      <c r="D1054" s="368">
        <v>580</v>
      </c>
      <c r="E1054" s="368">
        <v>377</v>
      </c>
      <c r="F1054" s="368">
        <v>203</v>
      </c>
      <c r="G1054" s="368" t="s">
        <v>14549</v>
      </c>
      <c r="H1054" s="368" t="s">
        <v>14550</v>
      </c>
      <c r="I1054" s="368" t="s">
        <v>4384</v>
      </c>
      <c r="J1054" s="368" t="s">
        <v>4383</v>
      </c>
      <c r="K1054" s="368" t="s">
        <v>14553</v>
      </c>
      <c r="L1054" s="368" t="s">
        <v>14554</v>
      </c>
      <c r="M1054" s="368">
        <v>113</v>
      </c>
      <c r="N1054" s="368">
        <v>73</v>
      </c>
      <c r="O1054" s="368">
        <v>40</v>
      </c>
    </row>
    <row r="1055" spans="1:15" x14ac:dyDescent="0.35">
      <c r="A1055" s="368" t="s">
        <v>322</v>
      </c>
      <c r="B1055" s="368" t="s">
        <v>910</v>
      </c>
      <c r="C1055" s="368" t="s">
        <v>791</v>
      </c>
      <c r="D1055" s="368">
        <v>580</v>
      </c>
      <c r="E1055" s="368">
        <v>377</v>
      </c>
      <c r="F1055" s="368">
        <v>203</v>
      </c>
      <c r="G1055" s="368" t="s">
        <v>14555</v>
      </c>
      <c r="H1055" s="368" t="s">
        <v>14556</v>
      </c>
      <c r="I1055" s="368" t="s">
        <v>4382</v>
      </c>
      <c r="J1055" s="368" t="s">
        <v>4381</v>
      </c>
      <c r="K1055" s="368" t="s">
        <v>14557</v>
      </c>
      <c r="L1055" s="368" t="s">
        <v>14558</v>
      </c>
      <c r="M1055" s="368">
        <v>88</v>
      </c>
      <c r="N1055" s="368">
        <v>57</v>
      </c>
      <c r="O1055" s="368">
        <v>31</v>
      </c>
    </row>
    <row r="1056" spans="1:15" x14ac:dyDescent="0.35">
      <c r="A1056" s="368" t="s">
        <v>322</v>
      </c>
      <c r="B1056" s="368" t="s">
        <v>910</v>
      </c>
      <c r="C1056" s="368" t="s">
        <v>791</v>
      </c>
      <c r="D1056" s="368">
        <v>580</v>
      </c>
      <c r="E1056" s="368">
        <v>377</v>
      </c>
      <c r="F1056" s="368">
        <v>203</v>
      </c>
      <c r="G1056" s="368" t="s">
        <v>14555</v>
      </c>
      <c r="H1056" s="368" t="s">
        <v>14556</v>
      </c>
      <c r="I1056" s="368" t="s">
        <v>4382</v>
      </c>
      <c r="J1056" s="368" t="s">
        <v>4381</v>
      </c>
      <c r="K1056" s="368" t="s">
        <v>14559</v>
      </c>
      <c r="L1056" s="368" t="s">
        <v>14560</v>
      </c>
      <c r="M1056" s="368">
        <v>38</v>
      </c>
      <c r="N1056" s="368">
        <v>25</v>
      </c>
      <c r="O1056" s="368">
        <v>13</v>
      </c>
    </row>
    <row r="1057" spans="1:15" x14ac:dyDescent="0.35">
      <c r="A1057" s="368" t="s">
        <v>322</v>
      </c>
      <c r="B1057" s="368" t="s">
        <v>910</v>
      </c>
      <c r="C1057" s="368" t="s">
        <v>791</v>
      </c>
      <c r="D1057" s="368">
        <v>580</v>
      </c>
      <c r="E1057" s="368">
        <v>377</v>
      </c>
      <c r="F1057" s="368">
        <v>203</v>
      </c>
      <c r="G1057" s="368" t="s">
        <v>14555</v>
      </c>
      <c r="H1057" s="368" t="s">
        <v>14556</v>
      </c>
      <c r="I1057" s="368" t="s">
        <v>4382</v>
      </c>
      <c r="J1057" s="368" t="s">
        <v>4381</v>
      </c>
      <c r="K1057" s="368" t="s">
        <v>14561</v>
      </c>
      <c r="L1057" s="368" t="s">
        <v>14562</v>
      </c>
      <c r="M1057" s="368">
        <v>51</v>
      </c>
      <c r="N1057" s="368">
        <v>33</v>
      </c>
      <c r="O1057" s="368">
        <v>18</v>
      </c>
    </row>
    <row r="1058" spans="1:15" x14ac:dyDescent="0.35">
      <c r="A1058" s="368" t="s">
        <v>322</v>
      </c>
      <c r="B1058" s="368" t="s">
        <v>910</v>
      </c>
      <c r="C1058" s="368" t="s">
        <v>791</v>
      </c>
      <c r="D1058" s="368">
        <v>580</v>
      </c>
      <c r="E1058" s="368">
        <v>377</v>
      </c>
      <c r="F1058" s="368">
        <v>203</v>
      </c>
      <c r="G1058" s="368" t="s">
        <v>14555</v>
      </c>
      <c r="H1058" s="368" t="s">
        <v>14556</v>
      </c>
      <c r="I1058" s="368" t="s">
        <v>4382</v>
      </c>
      <c r="J1058" s="368" t="s">
        <v>4381</v>
      </c>
      <c r="K1058" s="368" t="s">
        <v>14563</v>
      </c>
      <c r="L1058" s="368" t="s">
        <v>14564</v>
      </c>
      <c r="M1058" s="368">
        <v>63</v>
      </c>
      <c r="N1058" s="368">
        <v>41</v>
      </c>
      <c r="O1058" s="368">
        <v>22</v>
      </c>
    </row>
    <row r="1059" spans="1:15" x14ac:dyDescent="0.35">
      <c r="A1059" s="368" t="s">
        <v>322</v>
      </c>
      <c r="B1059" s="368" t="s">
        <v>910</v>
      </c>
      <c r="C1059" s="368" t="s">
        <v>791</v>
      </c>
      <c r="D1059" s="368">
        <v>580</v>
      </c>
      <c r="E1059" s="368">
        <v>377</v>
      </c>
      <c r="F1059" s="368">
        <v>203</v>
      </c>
      <c r="G1059" s="368" t="s">
        <v>14565</v>
      </c>
      <c r="H1059" s="368" t="s">
        <v>14566</v>
      </c>
      <c r="I1059" s="368" t="s">
        <v>4380</v>
      </c>
      <c r="J1059" s="368" t="s">
        <v>4379</v>
      </c>
      <c r="K1059" s="368" t="s">
        <v>14567</v>
      </c>
      <c r="L1059" s="368" t="s">
        <v>14568</v>
      </c>
      <c r="M1059" s="368">
        <v>38</v>
      </c>
      <c r="N1059" s="368">
        <v>25</v>
      </c>
      <c r="O1059" s="368">
        <v>13</v>
      </c>
    </row>
    <row r="1060" spans="1:15" x14ac:dyDescent="0.35">
      <c r="A1060" s="368" t="s">
        <v>322</v>
      </c>
      <c r="B1060" s="368" t="s">
        <v>910</v>
      </c>
      <c r="C1060" s="368" t="s">
        <v>791</v>
      </c>
      <c r="D1060" s="368">
        <v>580</v>
      </c>
      <c r="E1060" s="368">
        <v>377</v>
      </c>
      <c r="F1060" s="368">
        <v>203</v>
      </c>
      <c r="G1060" s="368" t="s">
        <v>14565</v>
      </c>
      <c r="H1060" s="368" t="s">
        <v>14566</v>
      </c>
      <c r="I1060" s="368" t="s">
        <v>4380</v>
      </c>
      <c r="J1060" s="368" t="s">
        <v>4379</v>
      </c>
      <c r="K1060" s="368" t="s">
        <v>14569</v>
      </c>
      <c r="L1060" s="368" t="s">
        <v>14570</v>
      </c>
      <c r="M1060" s="368">
        <v>50</v>
      </c>
      <c r="N1060" s="368">
        <v>32</v>
      </c>
      <c r="O1060" s="368">
        <v>18</v>
      </c>
    </row>
    <row r="1061" spans="1:15" x14ac:dyDescent="0.35">
      <c r="A1061" s="368" t="s">
        <v>322</v>
      </c>
      <c r="B1061" s="368" t="s">
        <v>910</v>
      </c>
      <c r="C1061" s="368" t="s">
        <v>791</v>
      </c>
      <c r="D1061" s="368">
        <v>580</v>
      </c>
      <c r="E1061" s="368">
        <v>377</v>
      </c>
      <c r="F1061" s="368">
        <v>203</v>
      </c>
      <c r="G1061" s="368" t="s">
        <v>14565</v>
      </c>
      <c r="H1061" s="368" t="s">
        <v>14566</v>
      </c>
      <c r="I1061" s="368" t="s">
        <v>4380</v>
      </c>
      <c r="J1061" s="368" t="s">
        <v>4379</v>
      </c>
      <c r="K1061" s="368" t="s">
        <v>14571</v>
      </c>
      <c r="L1061" s="368" t="s">
        <v>14572</v>
      </c>
      <c r="M1061" s="368">
        <v>38</v>
      </c>
      <c r="N1061" s="368">
        <v>25</v>
      </c>
      <c r="O1061" s="368">
        <v>13</v>
      </c>
    </row>
    <row r="1062" spans="1:15" x14ac:dyDescent="0.35">
      <c r="A1062" s="368" t="s">
        <v>323</v>
      </c>
      <c r="B1062" s="368" t="s">
        <v>911</v>
      </c>
      <c r="C1062" s="368" t="s">
        <v>791</v>
      </c>
      <c r="D1062" s="368">
        <v>670</v>
      </c>
      <c r="E1062" s="368">
        <v>435</v>
      </c>
      <c r="F1062" s="368">
        <v>235</v>
      </c>
      <c r="G1062" s="368" t="s">
        <v>14252</v>
      </c>
      <c r="H1062" s="368" t="s">
        <v>14253</v>
      </c>
      <c r="I1062" s="368" t="s">
        <v>4378</v>
      </c>
      <c r="J1062" s="368" t="s">
        <v>4377</v>
      </c>
      <c r="K1062" s="368" t="s">
        <v>14254</v>
      </c>
      <c r="L1062" s="368" t="s">
        <v>4377</v>
      </c>
      <c r="M1062" s="368">
        <v>56</v>
      </c>
      <c r="N1062" s="368">
        <v>36</v>
      </c>
      <c r="O1062" s="368">
        <v>20</v>
      </c>
    </row>
    <row r="1063" spans="1:15" x14ac:dyDescent="0.35">
      <c r="A1063" s="368" t="s">
        <v>323</v>
      </c>
      <c r="B1063" s="368" t="s">
        <v>911</v>
      </c>
      <c r="C1063" s="368" t="s">
        <v>791</v>
      </c>
      <c r="D1063" s="368">
        <v>670</v>
      </c>
      <c r="E1063" s="368">
        <v>435</v>
      </c>
      <c r="F1063" s="368">
        <v>235</v>
      </c>
      <c r="G1063" s="368" t="s">
        <v>14465</v>
      </c>
      <c r="H1063" s="368" t="s">
        <v>14466</v>
      </c>
      <c r="I1063" s="368" t="s">
        <v>4376</v>
      </c>
      <c r="J1063" s="368" t="s">
        <v>4375</v>
      </c>
      <c r="K1063" s="368" t="s">
        <v>14467</v>
      </c>
      <c r="L1063" s="368" t="s">
        <v>14468</v>
      </c>
      <c r="M1063" s="368">
        <v>91</v>
      </c>
      <c r="N1063" s="368">
        <v>59</v>
      </c>
      <c r="O1063" s="368">
        <v>32</v>
      </c>
    </row>
    <row r="1064" spans="1:15" x14ac:dyDescent="0.35">
      <c r="A1064" s="368" t="s">
        <v>323</v>
      </c>
      <c r="B1064" s="368" t="s">
        <v>911</v>
      </c>
      <c r="C1064" s="368" t="s">
        <v>791</v>
      </c>
      <c r="D1064" s="368">
        <v>670</v>
      </c>
      <c r="E1064" s="368">
        <v>435</v>
      </c>
      <c r="F1064" s="368">
        <v>235</v>
      </c>
      <c r="G1064" s="368" t="s">
        <v>14465</v>
      </c>
      <c r="H1064" s="368" t="s">
        <v>14466</v>
      </c>
      <c r="I1064" s="368" t="s">
        <v>4376</v>
      </c>
      <c r="J1064" s="368" t="s">
        <v>4375</v>
      </c>
      <c r="K1064" s="368" t="s">
        <v>14469</v>
      </c>
      <c r="L1064" s="368" t="s">
        <v>14470</v>
      </c>
      <c r="M1064" s="368">
        <v>68</v>
      </c>
      <c r="N1064" s="368">
        <v>44</v>
      </c>
      <c r="O1064" s="368">
        <v>24</v>
      </c>
    </row>
    <row r="1065" spans="1:15" x14ac:dyDescent="0.35">
      <c r="A1065" s="368" t="s">
        <v>323</v>
      </c>
      <c r="B1065" s="368" t="s">
        <v>911</v>
      </c>
      <c r="C1065" s="368" t="s">
        <v>791</v>
      </c>
      <c r="D1065" s="368">
        <v>670</v>
      </c>
      <c r="E1065" s="368">
        <v>435</v>
      </c>
      <c r="F1065" s="368">
        <v>235</v>
      </c>
      <c r="G1065" s="368" t="s">
        <v>14573</v>
      </c>
      <c r="H1065" s="368" t="s">
        <v>14574</v>
      </c>
      <c r="I1065" s="368" t="s">
        <v>4374</v>
      </c>
      <c r="J1065" s="368" t="s">
        <v>4373</v>
      </c>
      <c r="K1065" s="368" t="s">
        <v>14575</v>
      </c>
      <c r="L1065" s="368" t="s">
        <v>14576</v>
      </c>
      <c r="M1065" s="368">
        <v>102</v>
      </c>
      <c r="N1065" s="368">
        <v>66</v>
      </c>
      <c r="O1065" s="368">
        <v>36</v>
      </c>
    </row>
    <row r="1066" spans="1:15" x14ac:dyDescent="0.35">
      <c r="A1066" s="368" t="s">
        <v>323</v>
      </c>
      <c r="B1066" s="368" t="s">
        <v>911</v>
      </c>
      <c r="C1066" s="368" t="s">
        <v>791</v>
      </c>
      <c r="D1066" s="368">
        <v>670</v>
      </c>
      <c r="E1066" s="368">
        <v>435</v>
      </c>
      <c r="F1066" s="368">
        <v>235</v>
      </c>
      <c r="G1066" s="368" t="s">
        <v>14573</v>
      </c>
      <c r="H1066" s="368" t="s">
        <v>14574</v>
      </c>
      <c r="I1066" s="368" t="s">
        <v>4374</v>
      </c>
      <c r="J1066" s="368" t="s">
        <v>4373</v>
      </c>
      <c r="K1066" s="368" t="s">
        <v>14577</v>
      </c>
      <c r="L1066" s="368" t="s">
        <v>14578</v>
      </c>
      <c r="M1066" s="368">
        <v>46</v>
      </c>
      <c r="N1066" s="368">
        <v>30</v>
      </c>
      <c r="O1066" s="368">
        <v>16</v>
      </c>
    </row>
    <row r="1067" spans="1:15" x14ac:dyDescent="0.35">
      <c r="A1067" s="368" t="s">
        <v>323</v>
      </c>
      <c r="B1067" s="368" t="s">
        <v>911</v>
      </c>
      <c r="C1067" s="368" t="s">
        <v>791</v>
      </c>
      <c r="D1067" s="368">
        <v>670</v>
      </c>
      <c r="E1067" s="368">
        <v>435</v>
      </c>
      <c r="F1067" s="368">
        <v>235</v>
      </c>
      <c r="G1067" s="368" t="s">
        <v>14579</v>
      </c>
      <c r="H1067" s="368" t="s">
        <v>14580</v>
      </c>
      <c r="I1067" s="368" t="s">
        <v>4372</v>
      </c>
      <c r="J1067" s="368" t="s">
        <v>4371</v>
      </c>
      <c r="K1067" s="368" t="s">
        <v>14581</v>
      </c>
      <c r="L1067" s="368" t="s">
        <v>14582</v>
      </c>
      <c r="M1067" s="368">
        <v>80</v>
      </c>
      <c r="N1067" s="368">
        <v>53</v>
      </c>
      <c r="O1067" s="368">
        <v>27</v>
      </c>
    </row>
    <row r="1068" spans="1:15" x14ac:dyDescent="0.35">
      <c r="A1068" s="368" t="s">
        <v>323</v>
      </c>
      <c r="B1068" s="368" t="s">
        <v>911</v>
      </c>
      <c r="C1068" s="368" t="s">
        <v>791</v>
      </c>
      <c r="D1068" s="368">
        <v>670</v>
      </c>
      <c r="E1068" s="368">
        <v>435</v>
      </c>
      <c r="F1068" s="368">
        <v>235</v>
      </c>
      <c r="G1068" s="368" t="s">
        <v>14579</v>
      </c>
      <c r="H1068" s="368" t="s">
        <v>14580</v>
      </c>
      <c r="I1068" s="368" t="s">
        <v>4372</v>
      </c>
      <c r="J1068" s="368" t="s">
        <v>4371</v>
      </c>
      <c r="K1068" s="368" t="s">
        <v>14583</v>
      </c>
      <c r="L1068" s="368" t="s">
        <v>14584</v>
      </c>
      <c r="M1068" s="368">
        <v>45</v>
      </c>
      <c r="N1068" s="368">
        <v>29</v>
      </c>
      <c r="O1068" s="368">
        <v>16</v>
      </c>
    </row>
    <row r="1069" spans="1:15" x14ac:dyDescent="0.35">
      <c r="A1069" s="368" t="s">
        <v>323</v>
      </c>
      <c r="B1069" s="368" t="s">
        <v>911</v>
      </c>
      <c r="C1069" s="368" t="s">
        <v>791</v>
      </c>
      <c r="D1069" s="368">
        <v>670</v>
      </c>
      <c r="E1069" s="368">
        <v>435</v>
      </c>
      <c r="F1069" s="368">
        <v>235</v>
      </c>
      <c r="G1069" s="368" t="s">
        <v>14585</v>
      </c>
      <c r="H1069" s="368" t="s">
        <v>14586</v>
      </c>
      <c r="I1069" s="368" t="s">
        <v>4370</v>
      </c>
      <c r="J1069" s="368" t="s">
        <v>4369</v>
      </c>
      <c r="K1069" s="368" t="s">
        <v>14587</v>
      </c>
      <c r="L1069" s="368" t="s">
        <v>4369</v>
      </c>
      <c r="M1069" s="368">
        <v>91</v>
      </c>
      <c r="N1069" s="368">
        <v>59</v>
      </c>
      <c r="O1069" s="368">
        <v>32</v>
      </c>
    </row>
    <row r="1070" spans="1:15" x14ac:dyDescent="0.35">
      <c r="A1070" s="368" t="s">
        <v>323</v>
      </c>
      <c r="B1070" s="368" t="s">
        <v>911</v>
      </c>
      <c r="C1070" s="368" t="s">
        <v>791</v>
      </c>
      <c r="D1070" s="368">
        <v>670</v>
      </c>
      <c r="E1070" s="368">
        <v>435</v>
      </c>
      <c r="F1070" s="368">
        <v>235</v>
      </c>
      <c r="G1070" s="368" t="s">
        <v>14588</v>
      </c>
      <c r="H1070" s="368" t="s">
        <v>14589</v>
      </c>
      <c r="I1070" s="368" t="s">
        <v>4368</v>
      </c>
      <c r="J1070" s="368" t="s">
        <v>4367</v>
      </c>
      <c r="K1070" s="368" t="s">
        <v>14590</v>
      </c>
      <c r="L1070" s="368" t="s">
        <v>4367</v>
      </c>
      <c r="M1070" s="368">
        <v>91</v>
      </c>
      <c r="N1070" s="368">
        <v>59</v>
      </c>
      <c r="O1070" s="368">
        <v>32</v>
      </c>
    </row>
    <row r="1071" spans="1:15" x14ac:dyDescent="0.35">
      <c r="A1071" s="368" t="s">
        <v>324</v>
      </c>
      <c r="B1071" s="368" t="s">
        <v>912</v>
      </c>
      <c r="C1071" s="368" t="s">
        <v>786</v>
      </c>
      <c r="D1071" s="368">
        <v>750</v>
      </c>
      <c r="E1071" s="368">
        <v>487</v>
      </c>
      <c r="F1071" s="368">
        <v>263</v>
      </c>
      <c r="G1071" s="368" t="s">
        <v>14591</v>
      </c>
      <c r="H1071" s="368" t="s">
        <v>14592</v>
      </c>
      <c r="I1071" s="368" t="s">
        <v>4366</v>
      </c>
      <c r="J1071" s="368" t="s">
        <v>4365</v>
      </c>
      <c r="K1071" s="368" t="s">
        <v>14317</v>
      </c>
      <c r="L1071" s="368" t="s">
        <v>14318</v>
      </c>
      <c r="M1071" s="368">
        <v>108</v>
      </c>
      <c r="N1071" s="368">
        <v>70</v>
      </c>
      <c r="O1071" s="368">
        <v>38</v>
      </c>
    </row>
    <row r="1072" spans="1:15" x14ac:dyDescent="0.35">
      <c r="A1072" s="368" t="s">
        <v>324</v>
      </c>
      <c r="B1072" s="368" t="s">
        <v>912</v>
      </c>
      <c r="C1072" s="368" t="s">
        <v>786</v>
      </c>
      <c r="D1072" s="368">
        <v>750</v>
      </c>
      <c r="E1072" s="368">
        <v>487</v>
      </c>
      <c r="F1072" s="368">
        <v>263</v>
      </c>
      <c r="G1072" s="368" t="s">
        <v>14591</v>
      </c>
      <c r="H1072" s="368" t="s">
        <v>14592</v>
      </c>
      <c r="I1072" s="368" t="s">
        <v>4366</v>
      </c>
      <c r="J1072" s="368" t="s">
        <v>4365</v>
      </c>
      <c r="K1072" s="368" t="s">
        <v>14593</v>
      </c>
      <c r="L1072" s="368" t="s">
        <v>14594</v>
      </c>
      <c r="M1072" s="368">
        <v>107</v>
      </c>
      <c r="N1072" s="368">
        <v>70</v>
      </c>
      <c r="O1072" s="368">
        <v>37</v>
      </c>
    </row>
    <row r="1073" spans="1:15" x14ac:dyDescent="0.35">
      <c r="A1073" s="368" t="s">
        <v>324</v>
      </c>
      <c r="B1073" s="368" t="s">
        <v>912</v>
      </c>
      <c r="C1073" s="368" t="s">
        <v>786</v>
      </c>
      <c r="D1073" s="368">
        <v>750</v>
      </c>
      <c r="E1073" s="368">
        <v>487</v>
      </c>
      <c r="F1073" s="368">
        <v>263</v>
      </c>
      <c r="G1073" s="368" t="s">
        <v>14591</v>
      </c>
      <c r="H1073" s="368" t="s">
        <v>14592</v>
      </c>
      <c r="I1073" s="368" t="s">
        <v>4366</v>
      </c>
      <c r="J1073" s="368" t="s">
        <v>4365</v>
      </c>
      <c r="K1073" s="368" t="s">
        <v>14595</v>
      </c>
      <c r="L1073" s="368" t="s">
        <v>14596</v>
      </c>
      <c r="M1073" s="368">
        <v>107</v>
      </c>
      <c r="N1073" s="368">
        <v>70</v>
      </c>
      <c r="O1073" s="368">
        <v>37</v>
      </c>
    </row>
    <row r="1074" spans="1:15" x14ac:dyDescent="0.35">
      <c r="A1074" s="368" t="s">
        <v>324</v>
      </c>
      <c r="B1074" s="368" t="s">
        <v>912</v>
      </c>
      <c r="C1074" s="368" t="s">
        <v>786</v>
      </c>
      <c r="D1074" s="368">
        <v>750</v>
      </c>
      <c r="E1074" s="368">
        <v>487</v>
      </c>
      <c r="F1074" s="368">
        <v>263</v>
      </c>
      <c r="G1074" s="368" t="s">
        <v>14591</v>
      </c>
      <c r="H1074" s="368" t="s">
        <v>14592</v>
      </c>
      <c r="I1074" s="368" t="s">
        <v>4366</v>
      </c>
      <c r="J1074" s="368" t="s">
        <v>4365</v>
      </c>
      <c r="K1074" s="368" t="s">
        <v>14597</v>
      </c>
      <c r="L1074" s="368" t="s">
        <v>14598</v>
      </c>
      <c r="M1074" s="368">
        <v>107</v>
      </c>
      <c r="N1074" s="368">
        <v>69</v>
      </c>
      <c r="O1074" s="368">
        <v>38</v>
      </c>
    </row>
    <row r="1075" spans="1:15" x14ac:dyDescent="0.35">
      <c r="A1075" s="368" t="s">
        <v>324</v>
      </c>
      <c r="B1075" s="368" t="s">
        <v>912</v>
      </c>
      <c r="C1075" s="368" t="s">
        <v>786</v>
      </c>
      <c r="D1075" s="368">
        <v>750</v>
      </c>
      <c r="E1075" s="368">
        <v>487</v>
      </c>
      <c r="F1075" s="368">
        <v>263</v>
      </c>
      <c r="G1075" s="368" t="s">
        <v>14599</v>
      </c>
      <c r="H1075" s="368" t="s">
        <v>14600</v>
      </c>
      <c r="I1075" s="368" t="s">
        <v>4364</v>
      </c>
      <c r="J1075" s="368" t="s">
        <v>4363</v>
      </c>
      <c r="K1075" s="368" t="s">
        <v>14601</v>
      </c>
      <c r="L1075" s="368" t="s">
        <v>14602</v>
      </c>
      <c r="M1075" s="368">
        <v>107</v>
      </c>
      <c r="N1075" s="368">
        <v>69</v>
      </c>
      <c r="O1075" s="368">
        <v>38</v>
      </c>
    </row>
    <row r="1076" spans="1:15" x14ac:dyDescent="0.35">
      <c r="A1076" s="368" t="s">
        <v>324</v>
      </c>
      <c r="B1076" s="368" t="s">
        <v>912</v>
      </c>
      <c r="C1076" s="368" t="s">
        <v>786</v>
      </c>
      <c r="D1076" s="368">
        <v>750</v>
      </c>
      <c r="E1076" s="368">
        <v>487</v>
      </c>
      <c r="F1076" s="368">
        <v>263</v>
      </c>
      <c r="G1076" s="368" t="s">
        <v>14599</v>
      </c>
      <c r="H1076" s="368" t="s">
        <v>14600</v>
      </c>
      <c r="I1076" s="368" t="s">
        <v>4364</v>
      </c>
      <c r="J1076" s="368" t="s">
        <v>4363</v>
      </c>
      <c r="K1076" s="368" t="s">
        <v>14317</v>
      </c>
      <c r="L1076" s="368" t="s">
        <v>14318</v>
      </c>
      <c r="M1076" s="368">
        <v>108</v>
      </c>
      <c r="N1076" s="368">
        <v>70</v>
      </c>
      <c r="O1076" s="368">
        <v>38</v>
      </c>
    </row>
    <row r="1077" spans="1:15" x14ac:dyDescent="0.35">
      <c r="A1077" s="368" t="s">
        <v>324</v>
      </c>
      <c r="B1077" s="368" t="s">
        <v>912</v>
      </c>
      <c r="C1077" s="368" t="s">
        <v>786</v>
      </c>
      <c r="D1077" s="368">
        <v>750</v>
      </c>
      <c r="E1077" s="368">
        <v>487</v>
      </c>
      <c r="F1077" s="368">
        <v>263</v>
      </c>
      <c r="G1077" s="368" t="s">
        <v>14599</v>
      </c>
      <c r="H1077" s="368" t="s">
        <v>14600</v>
      </c>
      <c r="I1077" s="368" t="s">
        <v>4364</v>
      </c>
      <c r="J1077" s="368" t="s">
        <v>4363</v>
      </c>
      <c r="K1077" s="368" t="s">
        <v>14603</v>
      </c>
      <c r="L1077" s="368" t="s">
        <v>14604</v>
      </c>
      <c r="M1077" s="368">
        <v>107</v>
      </c>
      <c r="N1077" s="368">
        <v>69</v>
      </c>
      <c r="O1077" s="368">
        <v>38</v>
      </c>
    </row>
    <row r="1078" spans="1:15" x14ac:dyDescent="0.35">
      <c r="A1078" s="368" t="s">
        <v>324</v>
      </c>
      <c r="B1078" s="368" t="s">
        <v>912</v>
      </c>
      <c r="C1078" s="368" t="s">
        <v>786</v>
      </c>
      <c r="D1078" s="368">
        <v>750</v>
      </c>
      <c r="E1078" s="368">
        <v>487</v>
      </c>
      <c r="F1078" s="368">
        <v>263</v>
      </c>
      <c r="G1078" s="368" t="s">
        <v>14599</v>
      </c>
      <c r="H1078" s="368" t="s">
        <v>14600</v>
      </c>
      <c r="I1078" s="368" t="s">
        <v>4364</v>
      </c>
      <c r="J1078" s="368" t="s">
        <v>4363</v>
      </c>
      <c r="K1078" s="368" t="s">
        <v>14605</v>
      </c>
      <c r="L1078" s="368" t="s">
        <v>14606</v>
      </c>
      <c r="M1078" s="368">
        <v>107</v>
      </c>
      <c r="N1078" s="368">
        <v>70</v>
      </c>
      <c r="O1078" s="368">
        <v>37</v>
      </c>
    </row>
    <row r="1079" spans="1:15" x14ac:dyDescent="0.35">
      <c r="A1079" s="368" t="s">
        <v>325</v>
      </c>
      <c r="B1079" s="368" t="s">
        <v>913</v>
      </c>
      <c r="C1079" s="368" t="s">
        <v>786</v>
      </c>
      <c r="D1079" s="368">
        <v>830</v>
      </c>
      <c r="E1079" s="368">
        <v>539</v>
      </c>
      <c r="F1079" s="368">
        <v>291</v>
      </c>
      <c r="G1079" s="368" t="s">
        <v>14607</v>
      </c>
      <c r="H1079" s="368" t="s">
        <v>14608</v>
      </c>
      <c r="I1079" s="368" t="s">
        <v>4356</v>
      </c>
      <c r="J1079" s="368" t="s">
        <v>4355</v>
      </c>
      <c r="K1079" s="368" t="s">
        <v>14609</v>
      </c>
      <c r="L1079" s="368" t="s">
        <v>14610</v>
      </c>
      <c r="M1079" s="368">
        <v>70</v>
      </c>
      <c r="N1079" s="368">
        <v>45</v>
      </c>
      <c r="O1079" s="368">
        <v>25</v>
      </c>
    </row>
    <row r="1080" spans="1:15" x14ac:dyDescent="0.35">
      <c r="A1080" s="368" t="s">
        <v>325</v>
      </c>
      <c r="B1080" s="368" t="s">
        <v>913</v>
      </c>
      <c r="C1080" s="368" t="s">
        <v>786</v>
      </c>
      <c r="D1080" s="368">
        <v>830</v>
      </c>
      <c r="E1080" s="368">
        <v>539</v>
      </c>
      <c r="F1080" s="368">
        <v>291</v>
      </c>
      <c r="G1080" s="368" t="s">
        <v>14607</v>
      </c>
      <c r="H1080" s="368" t="s">
        <v>14608</v>
      </c>
      <c r="I1080" s="368" t="s">
        <v>4356</v>
      </c>
      <c r="J1080" s="368" t="s">
        <v>4355</v>
      </c>
      <c r="K1080" s="368" t="s">
        <v>14611</v>
      </c>
      <c r="L1080" s="368" t="s">
        <v>14612</v>
      </c>
      <c r="M1080" s="368">
        <v>82</v>
      </c>
      <c r="N1080" s="368">
        <v>53</v>
      </c>
      <c r="O1080" s="368">
        <v>29</v>
      </c>
    </row>
    <row r="1081" spans="1:15" x14ac:dyDescent="0.35">
      <c r="A1081" s="368" t="s">
        <v>325</v>
      </c>
      <c r="B1081" s="368" t="s">
        <v>913</v>
      </c>
      <c r="C1081" s="368" t="s">
        <v>786</v>
      </c>
      <c r="D1081" s="368">
        <v>830</v>
      </c>
      <c r="E1081" s="368">
        <v>539</v>
      </c>
      <c r="F1081" s="368">
        <v>291</v>
      </c>
      <c r="G1081" s="368" t="s">
        <v>14613</v>
      </c>
      <c r="H1081" s="368" t="s">
        <v>14614</v>
      </c>
      <c r="I1081" s="368" t="s">
        <v>4362</v>
      </c>
      <c r="J1081" s="368" t="s">
        <v>4361</v>
      </c>
      <c r="K1081" s="368" t="s">
        <v>14615</v>
      </c>
      <c r="L1081" s="368" t="s">
        <v>14616</v>
      </c>
      <c r="M1081" s="368">
        <v>35</v>
      </c>
      <c r="N1081" s="368">
        <v>24</v>
      </c>
      <c r="O1081" s="368">
        <v>11</v>
      </c>
    </row>
    <row r="1082" spans="1:15" x14ac:dyDescent="0.35">
      <c r="A1082" s="368" t="s">
        <v>325</v>
      </c>
      <c r="B1082" s="368" t="s">
        <v>913</v>
      </c>
      <c r="C1082" s="368" t="s">
        <v>786</v>
      </c>
      <c r="D1082" s="368">
        <v>830</v>
      </c>
      <c r="E1082" s="368">
        <v>539</v>
      </c>
      <c r="F1082" s="368">
        <v>291</v>
      </c>
      <c r="G1082" s="368" t="s">
        <v>14613</v>
      </c>
      <c r="H1082" s="368" t="s">
        <v>14614</v>
      </c>
      <c r="I1082" s="368" t="s">
        <v>4362</v>
      </c>
      <c r="J1082" s="368" t="s">
        <v>4361</v>
      </c>
      <c r="K1082" s="368" t="s">
        <v>14617</v>
      </c>
      <c r="L1082" s="368" t="s">
        <v>14618</v>
      </c>
      <c r="M1082" s="368">
        <v>94</v>
      </c>
      <c r="N1082" s="368">
        <v>61</v>
      </c>
      <c r="O1082" s="368">
        <v>33</v>
      </c>
    </row>
    <row r="1083" spans="1:15" x14ac:dyDescent="0.35">
      <c r="A1083" s="368" t="s">
        <v>325</v>
      </c>
      <c r="B1083" s="368" t="s">
        <v>913</v>
      </c>
      <c r="C1083" s="368" t="s">
        <v>786</v>
      </c>
      <c r="D1083" s="368">
        <v>830</v>
      </c>
      <c r="E1083" s="368">
        <v>539</v>
      </c>
      <c r="F1083" s="368">
        <v>291</v>
      </c>
      <c r="G1083" s="368" t="s">
        <v>14619</v>
      </c>
      <c r="H1083" s="368" t="s">
        <v>14620</v>
      </c>
      <c r="I1083" s="368" t="s">
        <v>4360</v>
      </c>
      <c r="J1083" s="368" t="s">
        <v>4359</v>
      </c>
      <c r="K1083" s="368" t="s">
        <v>14621</v>
      </c>
      <c r="L1083" s="368" t="s">
        <v>14622</v>
      </c>
      <c r="M1083" s="368">
        <v>105</v>
      </c>
      <c r="N1083" s="368">
        <v>68</v>
      </c>
      <c r="O1083" s="368">
        <v>37</v>
      </c>
    </row>
    <row r="1084" spans="1:15" x14ac:dyDescent="0.35">
      <c r="A1084" s="368" t="s">
        <v>325</v>
      </c>
      <c r="B1084" s="368" t="s">
        <v>913</v>
      </c>
      <c r="C1084" s="368" t="s">
        <v>786</v>
      </c>
      <c r="D1084" s="368">
        <v>830</v>
      </c>
      <c r="E1084" s="368">
        <v>539</v>
      </c>
      <c r="F1084" s="368">
        <v>291</v>
      </c>
      <c r="G1084" s="368" t="s">
        <v>14619</v>
      </c>
      <c r="H1084" s="368" t="s">
        <v>14620</v>
      </c>
      <c r="I1084" s="368" t="s">
        <v>4360</v>
      </c>
      <c r="J1084" s="368" t="s">
        <v>4359</v>
      </c>
      <c r="K1084" s="368" t="s">
        <v>14623</v>
      </c>
      <c r="L1084" s="368" t="s">
        <v>14624</v>
      </c>
      <c r="M1084" s="368">
        <v>82</v>
      </c>
      <c r="N1084" s="368">
        <v>53</v>
      </c>
      <c r="O1084" s="368">
        <v>29</v>
      </c>
    </row>
    <row r="1085" spans="1:15" x14ac:dyDescent="0.35">
      <c r="A1085" s="368" t="s">
        <v>325</v>
      </c>
      <c r="B1085" s="368" t="s">
        <v>913</v>
      </c>
      <c r="C1085" s="368" t="s">
        <v>786</v>
      </c>
      <c r="D1085" s="368">
        <v>830</v>
      </c>
      <c r="E1085" s="368">
        <v>539</v>
      </c>
      <c r="F1085" s="368">
        <v>291</v>
      </c>
      <c r="G1085" s="368" t="s">
        <v>14619</v>
      </c>
      <c r="H1085" s="368" t="s">
        <v>14620</v>
      </c>
      <c r="I1085" s="368" t="s">
        <v>4360</v>
      </c>
      <c r="J1085" s="368" t="s">
        <v>4359</v>
      </c>
      <c r="K1085" s="368" t="s">
        <v>14625</v>
      </c>
      <c r="L1085" s="368" t="s">
        <v>14626</v>
      </c>
      <c r="M1085" s="368">
        <v>105</v>
      </c>
      <c r="N1085" s="368">
        <v>68</v>
      </c>
      <c r="O1085" s="368">
        <v>37</v>
      </c>
    </row>
    <row r="1086" spans="1:15" x14ac:dyDescent="0.35">
      <c r="A1086" s="368" t="s">
        <v>325</v>
      </c>
      <c r="B1086" s="368" t="s">
        <v>913</v>
      </c>
      <c r="C1086" s="368" t="s">
        <v>786</v>
      </c>
      <c r="D1086" s="368">
        <v>830</v>
      </c>
      <c r="E1086" s="368">
        <v>539</v>
      </c>
      <c r="F1086" s="368">
        <v>291</v>
      </c>
      <c r="G1086" s="368" t="s">
        <v>14627</v>
      </c>
      <c r="H1086" s="368" t="s">
        <v>14628</v>
      </c>
      <c r="I1086" s="368" t="s">
        <v>4358</v>
      </c>
      <c r="J1086" s="368" t="s">
        <v>4357</v>
      </c>
      <c r="K1086" s="368" t="s">
        <v>14629</v>
      </c>
      <c r="L1086" s="368" t="s">
        <v>14630</v>
      </c>
      <c r="M1086" s="368">
        <v>105</v>
      </c>
      <c r="N1086" s="368">
        <v>68</v>
      </c>
      <c r="O1086" s="368">
        <v>37</v>
      </c>
    </row>
    <row r="1087" spans="1:15" x14ac:dyDescent="0.35">
      <c r="A1087" s="368" t="s">
        <v>325</v>
      </c>
      <c r="B1087" s="368" t="s">
        <v>913</v>
      </c>
      <c r="C1087" s="368" t="s">
        <v>786</v>
      </c>
      <c r="D1087" s="368">
        <v>830</v>
      </c>
      <c r="E1087" s="368">
        <v>539</v>
      </c>
      <c r="F1087" s="368">
        <v>291</v>
      </c>
      <c r="G1087" s="368" t="s">
        <v>14627</v>
      </c>
      <c r="H1087" s="368" t="s">
        <v>14628</v>
      </c>
      <c r="I1087" s="368" t="s">
        <v>4358</v>
      </c>
      <c r="J1087" s="368" t="s">
        <v>4357</v>
      </c>
      <c r="K1087" s="368" t="s">
        <v>14631</v>
      </c>
      <c r="L1087" s="368" t="s">
        <v>14632</v>
      </c>
      <c r="M1087" s="368">
        <v>47</v>
      </c>
      <c r="N1087" s="368">
        <v>31</v>
      </c>
      <c r="O1087" s="368">
        <v>16</v>
      </c>
    </row>
    <row r="1088" spans="1:15" x14ac:dyDescent="0.35">
      <c r="A1088" s="368" t="s">
        <v>325</v>
      </c>
      <c r="B1088" s="368" t="s">
        <v>913</v>
      </c>
      <c r="C1088" s="368" t="s">
        <v>786</v>
      </c>
      <c r="D1088" s="368">
        <v>830</v>
      </c>
      <c r="E1088" s="368">
        <v>539</v>
      </c>
      <c r="F1088" s="368">
        <v>291</v>
      </c>
      <c r="G1088" s="368" t="s">
        <v>14627</v>
      </c>
      <c r="H1088" s="368" t="s">
        <v>14628</v>
      </c>
      <c r="I1088" s="368" t="s">
        <v>4358</v>
      </c>
      <c r="J1088" s="368" t="s">
        <v>4357</v>
      </c>
      <c r="K1088" s="368" t="s">
        <v>14633</v>
      </c>
      <c r="L1088" s="368" t="s">
        <v>14634</v>
      </c>
      <c r="M1088" s="368">
        <v>105</v>
      </c>
      <c r="N1088" s="368">
        <v>68</v>
      </c>
      <c r="O1088" s="368">
        <v>37</v>
      </c>
    </row>
    <row r="1089" spans="1:15" x14ac:dyDescent="0.35">
      <c r="A1089" s="368" t="s">
        <v>326</v>
      </c>
      <c r="B1089" s="368" t="s">
        <v>914</v>
      </c>
      <c r="C1089" s="368" t="s">
        <v>786</v>
      </c>
      <c r="D1089" s="368">
        <v>830</v>
      </c>
      <c r="E1089" s="368">
        <v>539</v>
      </c>
      <c r="F1089" s="368">
        <v>291</v>
      </c>
      <c r="G1089" s="368" t="s">
        <v>14607</v>
      </c>
      <c r="H1089" s="368" t="s">
        <v>14608</v>
      </c>
      <c r="I1089" s="368" t="s">
        <v>4356</v>
      </c>
      <c r="J1089" s="368" t="s">
        <v>4355</v>
      </c>
      <c r="K1089" s="368" t="s">
        <v>14609</v>
      </c>
      <c r="L1089" s="368" t="s">
        <v>14610</v>
      </c>
      <c r="M1089" s="368">
        <v>70</v>
      </c>
      <c r="N1089" s="368">
        <v>45</v>
      </c>
      <c r="O1089" s="368">
        <v>25</v>
      </c>
    </row>
    <row r="1090" spans="1:15" x14ac:dyDescent="0.35">
      <c r="A1090" s="368" t="s">
        <v>326</v>
      </c>
      <c r="B1090" s="368" t="s">
        <v>914</v>
      </c>
      <c r="C1090" s="368" t="s">
        <v>786</v>
      </c>
      <c r="D1090" s="368">
        <v>830</v>
      </c>
      <c r="E1090" s="368">
        <v>539</v>
      </c>
      <c r="F1090" s="368">
        <v>291</v>
      </c>
      <c r="G1090" s="368" t="s">
        <v>14607</v>
      </c>
      <c r="H1090" s="368" t="s">
        <v>14608</v>
      </c>
      <c r="I1090" s="368" t="s">
        <v>4356</v>
      </c>
      <c r="J1090" s="368" t="s">
        <v>4355</v>
      </c>
      <c r="K1090" s="368" t="s">
        <v>14611</v>
      </c>
      <c r="L1090" s="368" t="s">
        <v>14612</v>
      </c>
      <c r="M1090" s="368">
        <v>82</v>
      </c>
      <c r="N1090" s="368">
        <v>53</v>
      </c>
      <c r="O1090" s="368">
        <v>29</v>
      </c>
    </row>
    <row r="1091" spans="1:15" x14ac:dyDescent="0.35">
      <c r="A1091" s="368" t="s">
        <v>326</v>
      </c>
      <c r="B1091" s="368" t="s">
        <v>914</v>
      </c>
      <c r="C1091" s="368" t="s">
        <v>786</v>
      </c>
      <c r="D1091" s="368">
        <v>830</v>
      </c>
      <c r="E1091" s="368">
        <v>539</v>
      </c>
      <c r="F1091" s="368">
        <v>291</v>
      </c>
      <c r="G1091" s="368" t="s">
        <v>14635</v>
      </c>
      <c r="H1091" s="368" t="s">
        <v>14636</v>
      </c>
      <c r="I1091" s="368" t="s">
        <v>4354</v>
      </c>
      <c r="J1091" s="368" t="s">
        <v>4353</v>
      </c>
      <c r="K1091" s="368" t="s">
        <v>14637</v>
      </c>
      <c r="L1091" s="368" t="s">
        <v>14638</v>
      </c>
      <c r="M1091" s="368">
        <v>35</v>
      </c>
      <c r="N1091" s="368">
        <v>24</v>
      </c>
      <c r="O1091" s="368">
        <v>11</v>
      </c>
    </row>
    <row r="1092" spans="1:15" x14ac:dyDescent="0.35">
      <c r="A1092" s="368" t="s">
        <v>326</v>
      </c>
      <c r="B1092" s="368" t="s">
        <v>914</v>
      </c>
      <c r="C1092" s="368" t="s">
        <v>786</v>
      </c>
      <c r="D1092" s="368">
        <v>830</v>
      </c>
      <c r="E1092" s="368">
        <v>539</v>
      </c>
      <c r="F1092" s="368">
        <v>291</v>
      </c>
      <c r="G1092" s="368" t="s">
        <v>14635</v>
      </c>
      <c r="H1092" s="368" t="s">
        <v>14636</v>
      </c>
      <c r="I1092" s="368" t="s">
        <v>4354</v>
      </c>
      <c r="J1092" s="368" t="s">
        <v>4353</v>
      </c>
      <c r="K1092" s="368" t="s">
        <v>14639</v>
      </c>
      <c r="L1092" s="368" t="s">
        <v>14618</v>
      </c>
      <c r="M1092" s="368">
        <v>94</v>
      </c>
      <c r="N1092" s="368">
        <v>61</v>
      </c>
      <c r="O1092" s="368">
        <v>33</v>
      </c>
    </row>
    <row r="1093" spans="1:15" x14ac:dyDescent="0.35">
      <c r="A1093" s="368" t="s">
        <v>326</v>
      </c>
      <c r="B1093" s="368" t="s">
        <v>914</v>
      </c>
      <c r="C1093" s="368" t="s">
        <v>786</v>
      </c>
      <c r="D1093" s="368">
        <v>830</v>
      </c>
      <c r="E1093" s="368">
        <v>539</v>
      </c>
      <c r="F1093" s="368">
        <v>291</v>
      </c>
      <c r="G1093" s="368" t="s">
        <v>14640</v>
      </c>
      <c r="H1093" s="368" t="s">
        <v>14641</v>
      </c>
      <c r="I1093" s="368" t="s">
        <v>4352</v>
      </c>
      <c r="J1093" s="368" t="s">
        <v>4351</v>
      </c>
      <c r="K1093" s="368" t="s">
        <v>14642</v>
      </c>
      <c r="L1093" s="368" t="s">
        <v>14643</v>
      </c>
      <c r="M1093" s="368">
        <v>82</v>
      </c>
      <c r="N1093" s="368">
        <v>53</v>
      </c>
      <c r="O1093" s="368">
        <v>29</v>
      </c>
    </row>
    <row r="1094" spans="1:15" x14ac:dyDescent="0.35">
      <c r="A1094" s="368" t="s">
        <v>326</v>
      </c>
      <c r="B1094" s="368" t="s">
        <v>914</v>
      </c>
      <c r="C1094" s="368" t="s">
        <v>786</v>
      </c>
      <c r="D1094" s="368">
        <v>830</v>
      </c>
      <c r="E1094" s="368">
        <v>539</v>
      </c>
      <c r="F1094" s="368">
        <v>291</v>
      </c>
      <c r="G1094" s="368" t="s">
        <v>14640</v>
      </c>
      <c r="H1094" s="368" t="s">
        <v>14641</v>
      </c>
      <c r="I1094" s="368" t="s">
        <v>4352</v>
      </c>
      <c r="J1094" s="368" t="s">
        <v>4351</v>
      </c>
      <c r="K1094" s="368" t="s">
        <v>14644</v>
      </c>
      <c r="L1094" s="368" t="s">
        <v>14645</v>
      </c>
      <c r="M1094" s="368">
        <v>105</v>
      </c>
      <c r="N1094" s="368">
        <v>68</v>
      </c>
      <c r="O1094" s="368">
        <v>37</v>
      </c>
    </row>
    <row r="1095" spans="1:15" x14ac:dyDescent="0.35">
      <c r="A1095" s="368" t="s">
        <v>326</v>
      </c>
      <c r="B1095" s="368" t="s">
        <v>914</v>
      </c>
      <c r="C1095" s="368" t="s">
        <v>786</v>
      </c>
      <c r="D1095" s="368">
        <v>830</v>
      </c>
      <c r="E1095" s="368">
        <v>539</v>
      </c>
      <c r="F1095" s="368">
        <v>291</v>
      </c>
      <c r="G1095" s="368" t="s">
        <v>14640</v>
      </c>
      <c r="H1095" s="368" t="s">
        <v>14641</v>
      </c>
      <c r="I1095" s="368" t="s">
        <v>4352</v>
      </c>
      <c r="J1095" s="368" t="s">
        <v>4351</v>
      </c>
      <c r="K1095" s="368" t="s">
        <v>14646</v>
      </c>
      <c r="L1095" s="368" t="s">
        <v>14647</v>
      </c>
      <c r="M1095" s="368">
        <v>105</v>
      </c>
      <c r="N1095" s="368">
        <v>68</v>
      </c>
      <c r="O1095" s="368">
        <v>37</v>
      </c>
    </row>
    <row r="1096" spans="1:15" x14ac:dyDescent="0.35">
      <c r="A1096" s="368" t="s">
        <v>326</v>
      </c>
      <c r="B1096" s="368" t="s">
        <v>914</v>
      </c>
      <c r="C1096" s="368" t="s">
        <v>786</v>
      </c>
      <c r="D1096" s="368">
        <v>830</v>
      </c>
      <c r="E1096" s="368">
        <v>539</v>
      </c>
      <c r="F1096" s="368">
        <v>291</v>
      </c>
      <c r="G1096" s="368" t="s">
        <v>14648</v>
      </c>
      <c r="H1096" s="368" t="s">
        <v>14649</v>
      </c>
      <c r="I1096" s="368" t="s">
        <v>4350</v>
      </c>
      <c r="J1096" s="368" t="s">
        <v>4349</v>
      </c>
      <c r="K1096" s="368" t="s">
        <v>14650</v>
      </c>
      <c r="L1096" s="368" t="s">
        <v>14651</v>
      </c>
      <c r="M1096" s="368">
        <v>105</v>
      </c>
      <c r="N1096" s="368">
        <v>68</v>
      </c>
      <c r="O1096" s="368">
        <v>37</v>
      </c>
    </row>
    <row r="1097" spans="1:15" x14ac:dyDescent="0.35">
      <c r="A1097" s="368" t="s">
        <v>326</v>
      </c>
      <c r="B1097" s="368" t="s">
        <v>914</v>
      </c>
      <c r="C1097" s="368" t="s">
        <v>786</v>
      </c>
      <c r="D1097" s="368">
        <v>830</v>
      </c>
      <c r="E1097" s="368">
        <v>539</v>
      </c>
      <c r="F1097" s="368">
        <v>291</v>
      </c>
      <c r="G1097" s="368" t="s">
        <v>14648</v>
      </c>
      <c r="H1097" s="368" t="s">
        <v>14649</v>
      </c>
      <c r="I1097" s="368" t="s">
        <v>4350</v>
      </c>
      <c r="J1097" s="368" t="s">
        <v>4349</v>
      </c>
      <c r="K1097" s="368" t="s">
        <v>14652</v>
      </c>
      <c r="L1097" s="368" t="s">
        <v>14653</v>
      </c>
      <c r="M1097" s="368">
        <v>47</v>
      </c>
      <c r="N1097" s="368">
        <v>31</v>
      </c>
      <c r="O1097" s="368">
        <v>16</v>
      </c>
    </row>
    <row r="1098" spans="1:15" x14ac:dyDescent="0.35">
      <c r="A1098" s="368" t="s">
        <v>326</v>
      </c>
      <c r="B1098" s="368" t="s">
        <v>914</v>
      </c>
      <c r="C1098" s="368" t="s">
        <v>786</v>
      </c>
      <c r="D1098" s="368">
        <v>830</v>
      </c>
      <c r="E1098" s="368">
        <v>539</v>
      </c>
      <c r="F1098" s="368">
        <v>291</v>
      </c>
      <c r="G1098" s="368" t="s">
        <v>14648</v>
      </c>
      <c r="H1098" s="368" t="s">
        <v>14649</v>
      </c>
      <c r="I1098" s="368" t="s">
        <v>4350</v>
      </c>
      <c r="J1098" s="368" t="s">
        <v>4349</v>
      </c>
      <c r="K1098" s="368" t="s">
        <v>14654</v>
      </c>
      <c r="L1098" s="368" t="s">
        <v>14655</v>
      </c>
      <c r="M1098" s="368">
        <v>105</v>
      </c>
      <c r="N1098" s="368">
        <v>68</v>
      </c>
      <c r="O1098" s="368">
        <v>37</v>
      </c>
    </row>
    <row r="1099" spans="1:15" x14ac:dyDescent="0.35">
      <c r="A1099" s="368" t="s">
        <v>327</v>
      </c>
      <c r="B1099" s="368" t="s">
        <v>915</v>
      </c>
      <c r="C1099" s="368" t="s">
        <v>786</v>
      </c>
      <c r="D1099" s="368">
        <v>840</v>
      </c>
      <c r="E1099" s="368">
        <v>546</v>
      </c>
      <c r="F1099" s="368">
        <v>294</v>
      </c>
      <c r="G1099" s="368" t="s">
        <v>14656</v>
      </c>
      <c r="H1099" s="368" t="s">
        <v>14657</v>
      </c>
      <c r="I1099" s="368" t="s">
        <v>4348</v>
      </c>
      <c r="J1099" s="368" t="s">
        <v>4347</v>
      </c>
      <c r="K1099" s="368" t="s">
        <v>14658</v>
      </c>
      <c r="L1099" s="368" t="s">
        <v>14659</v>
      </c>
      <c r="M1099" s="368">
        <v>35</v>
      </c>
      <c r="N1099" s="368">
        <v>24</v>
      </c>
      <c r="O1099" s="368">
        <v>11</v>
      </c>
    </row>
    <row r="1100" spans="1:15" x14ac:dyDescent="0.35">
      <c r="A1100" s="368" t="s">
        <v>327</v>
      </c>
      <c r="B1100" s="368" t="s">
        <v>915</v>
      </c>
      <c r="C1100" s="368" t="s">
        <v>786</v>
      </c>
      <c r="D1100" s="368">
        <v>840</v>
      </c>
      <c r="E1100" s="368">
        <v>546</v>
      </c>
      <c r="F1100" s="368">
        <v>294</v>
      </c>
      <c r="G1100" s="368" t="s">
        <v>14656</v>
      </c>
      <c r="H1100" s="368" t="s">
        <v>14657</v>
      </c>
      <c r="I1100" s="368" t="s">
        <v>4348</v>
      </c>
      <c r="J1100" s="368" t="s">
        <v>4347</v>
      </c>
      <c r="K1100" s="368" t="s">
        <v>14660</v>
      </c>
      <c r="L1100" s="368" t="s">
        <v>14661</v>
      </c>
      <c r="M1100" s="368">
        <v>93</v>
      </c>
      <c r="N1100" s="368">
        <v>61</v>
      </c>
      <c r="O1100" s="368">
        <v>32</v>
      </c>
    </row>
    <row r="1101" spans="1:15" x14ac:dyDescent="0.35">
      <c r="A1101" s="368" t="s">
        <v>327</v>
      </c>
      <c r="B1101" s="368" t="s">
        <v>915</v>
      </c>
      <c r="C1101" s="368" t="s">
        <v>786</v>
      </c>
      <c r="D1101" s="368">
        <v>840</v>
      </c>
      <c r="E1101" s="368">
        <v>546</v>
      </c>
      <c r="F1101" s="368">
        <v>294</v>
      </c>
      <c r="G1101" s="368" t="s">
        <v>14662</v>
      </c>
      <c r="H1101" s="368" t="s">
        <v>14663</v>
      </c>
      <c r="I1101" s="368" t="s">
        <v>4346</v>
      </c>
      <c r="J1101" s="368" t="s">
        <v>4345</v>
      </c>
      <c r="K1101" s="368" t="s">
        <v>14664</v>
      </c>
      <c r="L1101" s="368" t="s">
        <v>14665</v>
      </c>
      <c r="M1101" s="368">
        <v>93</v>
      </c>
      <c r="N1101" s="368">
        <v>61</v>
      </c>
      <c r="O1101" s="368">
        <v>32</v>
      </c>
    </row>
    <row r="1102" spans="1:15" x14ac:dyDescent="0.35">
      <c r="A1102" s="368" t="s">
        <v>327</v>
      </c>
      <c r="B1102" s="368" t="s">
        <v>915</v>
      </c>
      <c r="C1102" s="368" t="s">
        <v>786</v>
      </c>
      <c r="D1102" s="368">
        <v>840</v>
      </c>
      <c r="E1102" s="368">
        <v>546</v>
      </c>
      <c r="F1102" s="368">
        <v>294</v>
      </c>
      <c r="G1102" s="368" t="s">
        <v>14662</v>
      </c>
      <c r="H1102" s="368" t="s">
        <v>14663</v>
      </c>
      <c r="I1102" s="368" t="s">
        <v>4346</v>
      </c>
      <c r="J1102" s="368" t="s">
        <v>4345</v>
      </c>
      <c r="K1102" s="368" t="s">
        <v>14666</v>
      </c>
      <c r="L1102" s="368" t="s">
        <v>14667</v>
      </c>
      <c r="M1102" s="368">
        <v>82</v>
      </c>
      <c r="N1102" s="368">
        <v>53</v>
      </c>
      <c r="O1102" s="368">
        <v>29</v>
      </c>
    </row>
    <row r="1103" spans="1:15" x14ac:dyDescent="0.35">
      <c r="A1103" s="368" t="s">
        <v>327</v>
      </c>
      <c r="B1103" s="368" t="s">
        <v>915</v>
      </c>
      <c r="C1103" s="368" t="s">
        <v>786</v>
      </c>
      <c r="D1103" s="368">
        <v>840</v>
      </c>
      <c r="E1103" s="368">
        <v>546</v>
      </c>
      <c r="F1103" s="368">
        <v>294</v>
      </c>
      <c r="G1103" s="368" t="s">
        <v>14668</v>
      </c>
      <c r="H1103" s="368" t="s">
        <v>14669</v>
      </c>
      <c r="I1103" s="368" t="s">
        <v>4344</v>
      </c>
      <c r="J1103" s="368" t="s">
        <v>4343</v>
      </c>
      <c r="K1103" s="368" t="s">
        <v>14670</v>
      </c>
      <c r="L1103" s="368" t="s">
        <v>4343</v>
      </c>
      <c r="M1103" s="368">
        <v>82</v>
      </c>
      <c r="N1103" s="368">
        <v>53</v>
      </c>
      <c r="O1103" s="368">
        <v>29</v>
      </c>
    </row>
    <row r="1104" spans="1:15" x14ac:dyDescent="0.35">
      <c r="A1104" s="368" t="s">
        <v>327</v>
      </c>
      <c r="B1104" s="368" t="s">
        <v>915</v>
      </c>
      <c r="C1104" s="368" t="s">
        <v>786</v>
      </c>
      <c r="D1104" s="368">
        <v>840</v>
      </c>
      <c r="E1104" s="368">
        <v>546</v>
      </c>
      <c r="F1104" s="368">
        <v>294</v>
      </c>
      <c r="G1104" s="368" t="s">
        <v>14671</v>
      </c>
      <c r="H1104" s="368" t="s">
        <v>14672</v>
      </c>
      <c r="I1104" s="368" t="s">
        <v>4342</v>
      </c>
      <c r="J1104" s="368" t="s">
        <v>4341</v>
      </c>
      <c r="K1104" s="368" t="s">
        <v>14673</v>
      </c>
      <c r="L1104" s="368" t="s">
        <v>14674</v>
      </c>
      <c r="M1104" s="368">
        <v>93</v>
      </c>
      <c r="N1104" s="368">
        <v>60</v>
      </c>
      <c r="O1104" s="368">
        <v>33</v>
      </c>
    </row>
    <row r="1105" spans="1:15" x14ac:dyDescent="0.35">
      <c r="A1105" s="368" t="s">
        <v>327</v>
      </c>
      <c r="B1105" s="368" t="s">
        <v>915</v>
      </c>
      <c r="C1105" s="368" t="s">
        <v>786</v>
      </c>
      <c r="D1105" s="368">
        <v>840</v>
      </c>
      <c r="E1105" s="368">
        <v>546</v>
      </c>
      <c r="F1105" s="368">
        <v>294</v>
      </c>
      <c r="G1105" s="368" t="s">
        <v>14671</v>
      </c>
      <c r="H1105" s="368" t="s">
        <v>14672</v>
      </c>
      <c r="I1105" s="368" t="s">
        <v>4342</v>
      </c>
      <c r="J1105" s="368" t="s">
        <v>4341</v>
      </c>
      <c r="K1105" s="368" t="s">
        <v>14675</v>
      </c>
      <c r="L1105" s="368" t="s">
        <v>14676</v>
      </c>
      <c r="M1105" s="368">
        <v>82</v>
      </c>
      <c r="N1105" s="368">
        <v>53</v>
      </c>
      <c r="O1105" s="368">
        <v>29</v>
      </c>
    </row>
    <row r="1106" spans="1:15" x14ac:dyDescent="0.35">
      <c r="A1106" s="368" t="s">
        <v>327</v>
      </c>
      <c r="B1106" s="368" t="s">
        <v>915</v>
      </c>
      <c r="C1106" s="368" t="s">
        <v>786</v>
      </c>
      <c r="D1106" s="368">
        <v>840</v>
      </c>
      <c r="E1106" s="368">
        <v>546</v>
      </c>
      <c r="F1106" s="368">
        <v>294</v>
      </c>
      <c r="G1106" s="368" t="s">
        <v>14671</v>
      </c>
      <c r="H1106" s="368" t="s">
        <v>14672</v>
      </c>
      <c r="I1106" s="368" t="s">
        <v>4342</v>
      </c>
      <c r="J1106" s="368" t="s">
        <v>4341</v>
      </c>
      <c r="K1106" s="368" t="s">
        <v>14677</v>
      </c>
      <c r="L1106" s="368" t="s">
        <v>14678</v>
      </c>
      <c r="M1106" s="368">
        <v>93</v>
      </c>
      <c r="N1106" s="368">
        <v>60</v>
      </c>
      <c r="O1106" s="368">
        <v>33</v>
      </c>
    </row>
    <row r="1107" spans="1:15" x14ac:dyDescent="0.35">
      <c r="A1107" s="368" t="s">
        <v>327</v>
      </c>
      <c r="B1107" s="368" t="s">
        <v>915</v>
      </c>
      <c r="C1107" s="368" t="s">
        <v>786</v>
      </c>
      <c r="D1107" s="368">
        <v>840</v>
      </c>
      <c r="E1107" s="368">
        <v>546</v>
      </c>
      <c r="F1107" s="368">
        <v>294</v>
      </c>
      <c r="G1107" s="368" t="s">
        <v>14679</v>
      </c>
      <c r="H1107" s="368" t="s">
        <v>14680</v>
      </c>
      <c r="I1107" s="368" t="s">
        <v>4340</v>
      </c>
      <c r="J1107" s="368" t="s">
        <v>4339</v>
      </c>
      <c r="K1107" s="368" t="s">
        <v>14681</v>
      </c>
      <c r="L1107" s="368" t="s">
        <v>14682</v>
      </c>
      <c r="M1107" s="368">
        <v>93</v>
      </c>
      <c r="N1107" s="368">
        <v>60</v>
      </c>
      <c r="O1107" s="368">
        <v>33</v>
      </c>
    </row>
    <row r="1108" spans="1:15" x14ac:dyDescent="0.35">
      <c r="A1108" s="368" t="s">
        <v>327</v>
      </c>
      <c r="B1108" s="368" t="s">
        <v>915</v>
      </c>
      <c r="C1108" s="368" t="s">
        <v>786</v>
      </c>
      <c r="D1108" s="368">
        <v>840</v>
      </c>
      <c r="E1108" s="368">
        <v>546</v>
      </c>
      <c r="F1108" s="368">
        <v>294</v>
      </c>
      <c r="G1108" s="368" t="s">
        <v>14679</v>
      </c>
      <c r="H1108" s="368" t="s">
        <v>14680</v>
      </c>
      <c r="I1108" s="368" t="s">
        <v>4340</v>
      </c>
      <c r="J1108" s="368" t="s">
        <v>4339</v>
      </c>
      <c r="K1108" s="368" t="s">
        <v>14683</v>
      </c>
      <c r="L1108" s="368" t="s">
        <v>14684</v>
      </c>
      <c r="M1108" s="368">
        <v>94</v>
      </c>
      <c r="N1108" s="368">
        <v>61</v>
      </c>
      <c r="O1108" s="368">
        <v>33</v>
      </c>
    </row>
    <row r="1109" spans="1:15" x14ac:dyDescent="0.35">
      <c r="A1109" s="368" t="s">
        <v>328</v>
      </c>
      <c r="B1109" s="368" t="s">
        <v>916</v>
      </c>
      <c r="C1109" s="368" t="s">
        <v>786</v>
      </c>
      <c r="D1109" s="368">
        <v>530</v>
      </c>
      <c r="E1109" s="368">
        <v>344</v>
      </c>
      <c r="F1109" s="368">
        <v>186</v>
      </c>
      <c r="G1109" s="368" t="s">
        <v>14685</v>
      </c>
      <c r="H1109" s="368" t="s">
        <v>14686</v>
      </c>
      <c r="I1109" s="368" t="s">
        <v>4338</v>
      </c>
      <c r="J1109" s="368" t="s">
        <v>4337</v>
      </c>
      <c r="K1109" s="368" t="s">
        <v>14687</v>
      </c>
      <c r="L1109" s="368" t="s">
        <v>14688</v>
      </c>
      <c r="M1109" s="368">
        <v>107</v>
      </c>
      <c r="N1109" s="368">
        <v>67</v>
      </c>
      <c r="O1109" s="368">
        <v>40</v>
      </c>
    </row>
    <row r="1110" spans="1:15" x14ac:dyDescent="0.35">
      <c r="A1110" s="368" t="s">
        <v>328</v>
      </c>
      <c r="B1110" s="368" t="s">
        <v>916</v>
      </c>
      <c r="C1110" s="368" t="s">
        <v>786</v>
      </c>
      <c r="D1110" s="368">
        <v>530</v>
      </c>
      <c r="E1110" s="368">
        <v>344</v>
      </c>
      <c r="F1110" s="368">
        <v>186</v>
      </c>
      <c r="G1110" s="368" t="s">
        <v>14685</v>
      </c>
      <c r="H1110" s="368" t="s">
        <v>14686</v>
      </c>
      <c r="I1110" s="368" t="s">
        <v>4338</v>
      </c>
      <c r="J1110" s="368" t="s">
        <v>4337</v>
      </c>
      <c r="K1110" s="368" t="s">
        <v>14689</v>
      </c>
      <c r="L1110" s="368" t="s">
        <v>14690</v>
      </c>
      <c r="M1110" s="368">
        <v>107</v>
      </c>
      <c r="N1110" s="368">
        <v>67</v>
      </c>
      <c r="O1110" s="368">
        <v>40</v>
      </c>
    </row>
    <row r="1111" spans="1:15" x14ac:dyDescent="0.35">
      <c r="A1111" s="368" t="s">
        <v>328</v>
      </c>
      <c r="B1111" s="368" t="s">
        <v>916</v>
      </c>
      <c r="C1111" s="368" t="s">
        <v>786</v>
      </c>
      <c r="D1111" s="368">
        <v>530</v>
      </c>
      <c r="E1111" s="368">
        <v>344</v>
      </c>
      <c r="F1111" s="368">
        <v>186</v>
      </c>
      <c r="G1111" s="368" t="s">
        <v>14691</v>
      </c>
      <c r="H1111" s="368" t="s">
        <v>14692</v>
      </c>
      <c r="I1111" s="368" t="s">
        <v>4336</v>
      </c>
      <c r="J1111" s="368" t="s">
        <v>4335</v>
      </c>
      <c r="K1111" s="368" t="s">
        <v>14693</v>
      </c>
      <c r="L1111" s="368" t="s">
        <v>14694</v>
      </c>
      <c r="M1111" s="368">
        <v>35</v>
      </c>
      <c r="N1111" s="368">
        <v>22</v>
      </c>
      <c r="O1111" s="368">
        <v>13</v>
      </c>
    </row>
    <row r="1112" spans="1:15" x14ac:dyDescent="0.35">
      <c r="A1112" s="368" t="s">
        <v>328</v>
      </c>
      <c r="B1112" s="368" t="s">
        <v>916</v>
      </c>
      <c r="C1112" s="368" t="s">
        <v>786</v>
      </c>
      <c r="D1112" s="368">
        <v>530</v>
      </c>
      <c r="E1112" s="368">
        <v>344</v>
      </c>
      <c r="F1112" s="368">
        <v>186</v>
      </c>
      <c r="G1112" s="368" t="s">
        <v>14691</v>
      </c>
      <c r="H1112" s="368" t="s">
        <v>14692</v>
      </c>
      <c r="I1112" s="368" t="s">
        <v>4336</v>
      </c>
      <c r="J1112" s="368" t="s">
        <v>4335</v>
      </c>
      <c r="K1112" s="368" t="s">
        <v>14695</v>
      </c>
      <c r="L1112" s="368" t="s">
        <v>14696</v>
      </c>
      <c r="M1112" s="368">
        <v>71</v>
      </c>
      <c r="N1112" s="368">
        <v>45</v>
      </c>
      <c r="O1112" s="368">
        <v>26</v>
      </c>
    </row>
    <row r="1113" spans="1:15" x14ac:dyDescent="0.35">
      <c r="A1113" s="368" t="s">
        <v>328</v>
      </c>
      <c r="B1113" s="368" t="s">
        <v>916</v>
      </c>
      <c r="C1113" s="368" t="s">
        <v>786</v>
      </c>
      <c r="D1113" s="368">
        <v>530</v>
      </c>
      <c r="E1113" s="368">
        <v>344</v>
      </c>
      <c r="F1113" s="368">
        <v>186</v>
      </c>
      <c r="G1113" s="368" t="s">
        <v>14691</v>
      </c>
      <c r="H1113" s="368" t="s">
        <v>14692</v>
      </c>
      <c r="I1113" s="368" t="s">
        <v>4336</v>
      </c>
      <c r="J1113" s="368" t="s">
        <v>4335</v>
      </c>
      <c r="K1113" s="368" t="s">
        <v>14697</v>
      </c>
      <c r="L1113" s="368" t="s">
        <v>14698</v>
      </c>
      <c r="M1113" s="368">
        <v>36</v>
      </c>
      <c r="N1113" s="368">
        <v>23</v>
      </c>
      <c r="O1113" s="368">
        <v>13</v>
      </c>
    </row>
    <row r="1114" spans="1:15" x14ac:dyDescent="0.35">
      <c r="A1114" s="368" t="s">
        <v>328</v>
      </c>
      <c r="B1114" s="368" t="s">
        <v>916</v>
      </c>
      <c r="C1114" s="368" t="s">
        <v>786</v>
      </c>
      <c r="D1114" s="368">
        <v>530</v>
      </c>
      <c r="E1114" s="368">
        <v>344</v>
      </c>
      <c r="F1114" s="368">
        <v>186</v>
      </c>
      <c r="G1114" s="368" t="s">
        <v>14699</v>
      </c>
      <c r="H1114" s="368" t="s">
        <v>14700</v>
      </c>
      <c r="I1114" s="368" t="s">
        <v>4334</v>
      </c>
      <c r="J1114" s="368" t="s">
        <v>4333</v>
      </c>
      <c r="K1114" s="368" t="s">
        <v>14701</v>
      </c>
      <c r="L1114" s="368" t="s">
        <v>14702</v>
      </c>
      <c r="M1114" s="368">
        <v>48</v>
      </c>
      <c r="N1114" s="368">
        <v>30</v>
      </c>
      <c r="O1114" s="368">
        <v>18</v>
      </c>
    </row>
    <row r="1115" spans="1:15" x14ac:dyDescent="0.35">
      <c r="A1115" s="368" t="s">
        <v>328</v>
      </c>
      <c r="B1115" s="368" t="s">
        <v>916</v>
      </c>
      <c r="C1115" s="368" t="s">
        <v>786</v>
      </c>
      <c r="D1115" s="368">
        <v>530</v>
      </c>
      <c r="E1115" s="368">
        <v>344</v>
      </c>
      <c r="F1115" s="368">
        <v>186</v>
      </c>
      <c r="G1115" s="368" t="s">
        <v>14699</v>
      </c>
      <c r="H1115" s="368" t="s">
        <v>14700</v>
      </c>
      <c r="I1115" s="368" t="s">
        <v>4334</v>
      </c>
      <c r="J1115" s="368" t="s">
        <v>4333</v>
      </c>
      <c r="K1115" s="368" t="s">
        <v>14703</v>
      </c>
      <c r="L1115" s="368" t="s">
        <v>14704</v>
      </c>
      <c r="M1115" s="368">
        <v>48</v>
      </c>
      <c r="N1115" s="368">
        <v>30</v>
      </c>
      <c r="O1115" s="368">
        <v>18</v>
      </c>
    </row>
    <row r="1116" spans="1:15" x14ac:dyDescent="0.35">
      <c r="A1116" s="368" t="s">
        <v>328</v>
      </c>
      <c r="B1116" s="368" t="s">
        <v>916</v>
      </c>
      <c r="C1116" s="368" t="s">
        <v>786</v>
      </c>
      <c r="D1116" s="368">
        <v>530</v>
      </c>
      <c r="E1116" s="368">
        <v>344</v>
      </c>
      <c r="F1116" s="368">
        <v>186</v>
      </c>
      <c r="G1116" s="368" t="s">
        <v>14699</v>
      </c>
      <c r="H1116" s="368" t="s">
        <v>14700</v>
      </c>
      <c r="I1116" s="368" t="s">
        <v>4334</v>
      </c>
      <c r="J1116" s="368" t="s">
        <v>4333</v>
      </c>
      <c r="K1116" s="368" t="s">
        <v>14705</v>
      </c>
      <c r="L1116" s="368" t="s">
        <v>14706</v>
      </c>
      <c r="M1116" s="368">
        <v>30</v>
      </c>
      <c r="N1116" s="368">
        <v>30</v>
      </c>
      <c r="O1116" s="368">
        <v>0</v>
      </c>
    </row>
    <row r="1117" spans="1:15" x14ac:dyDescent="0.35">
      <c r="A1117" s="368" t="s">
        <v>328</v>
      </c>
      <c r="B1117" s="368" t="s">
        <v>916</v>
      </c>
      <c r="C1117" s="368" t="s">
        <v>786</v>
      </c>
      <c r="D1117" s="368">
        <v>530</v>
      </c>
      <c r="E1117" s="368">
        <v>344</v>
      </c>
      <c r="F1117" s="368">
        <v>186</v>
      </c>
      <c r="G1117" s="368" t="s">
        <v>14699</v>
      </c>
      <c r="H1117" s="368" t="s">
        <v>14700</v>
      </c>
      <c r="I1117" s="368" t="s">
        <v>4334</v>
      </c>
      <c r="J1117" s="368" t="s">
        <v>4333</v>
      </c>
      <c r="K1117" s="368" t="s">
        <v>14707</v>
      </c>
      <c r="L1117" s="368" t="s">
        <v>14708</v>
      </c>
      <c r="M1117" s="368">
        <v>48</v>
      </c>
      <c r="N1117" s="368">
        <v>30</v>
      </c>
      <c r="O1117" s="368">
        <v>18</v>
      </c>
    </row>
    <row r="1118" spans="1:15" x14ac:dyDescent="0.35">
      <c r="A1118" s="368" t="s">
        <v>329</v>
      </c>
      <c r="B1118" s="368" t="s">
        <v>917</v>
      </c>
      <c r="C1118" s="368" t="s">
        <v>786</v>
      </c>
      <c r="D1118" s="368">
        <v>520</v>
      </c>
      <c r="E1118" s="368">
        <v>338</v>
      </c>
      <c r="F1118" s="368">
        <v>182</v>
      </c>
      <c r="G1118" s="368" t="s">
        <v>14709</v>
      </c>
      <c r="H1118" s="368" t="s">
        <v>14710</v>
      </c>
      <c r="I1118" s="368" t="s">
        <v>4332</v>
      </c>
      <c r="J1118" s="368" t="s">
        <v>4331</v>
      </c>
      <c r="K1118" s="368" t="s">
        <v>14711</v>
      </c>
      <c r="L1118" s="368" t="s">
        <v>14712</v>
      </c>
      <c r="M1118" s="368">
        <v>95</v>
      </c>
      <c r="N1118" s="368">
        <v>60</v>
      </c>
      <c r="O1118" s="368">
        <v>35</v>
      </c>
    </row>
    <row r="1119" spans="1:15" x14ac:dyDescent="0.35">
      <c r="A1119" s="368" t="s">
        <v>329</v>
      </c>
      <c r="B1119" s="368" t="s">
        <v>917</v>
      </c>
      <c r="C1119" s="368" t="s">
        <v>786</v>
      </c>
      <c r="D1119" s="368">
        <v>520</v>
      </c>
      <c r="E1119" s="368">
        <v>338</v>
      </c>
      <c r="F1119" s="368">
        <v>182</v>
      </c>
      <c r="G1119" s="368" t="s">
        <v>14709</v>
      </c>
      <c r="H1119" s="368" t="s">
        <v>14710</v>
      </c>
      <c r="I1119" s="368" t="s">
        <v>4332</v>
      </c>
      <c r="J1119" s="368" t="s">
        <v>4331</v>
      </c>
      <c r="K1119" s="368" t="s">
        <v>14713</v>
      </c>
      <c r="L1119" s="368" t="s">
        <v>14714</v>
      </c>
      <c r="M1119" s="368">
        <v>95</v>
      </c>
      <c r="N1119" s="368">
        <v>60</v>
      </c>
      <c r="O1119" s="368">
        <v>35</v>
      </c>
    </row>
    <row r="1120" spans="1:15" x14ac:dyDescent="0.35">
      <c r="A1120" s="368" t="s">
        <v>329</v>
      </c>
      <c r="B1120" s="368" t="s">
        <v>917</v>
      </c>
      <c r="C1120" s="368" t="s">
        <v>786</v>
      </c>
      <c r="D1120" s="368">
        <v>520</v>
      </c>
      <c r="E1120" s="368">
        <v>338</v>
      </c>
      <c r="F1120" s="368">
        <v>182</v>
      </c>
      <c r="G1120" s="368" t="s">
        <v>14709</v>
      </c>
      <c r="H1120" s="368" t="s">
        <v>14710</v>
      </c>
      <c r="I1120" s="368" t="s">
        <v>4332</v>
      </c>
      <c r="J1120" s="368" t="s">
        <v>4331</v>
      </c>
      <c r="K1120" s="368" t="s">
        <v>14715</v>
      </c>
      <c r="L1120" s="368" t="s">
        <v>14716</v>
      </c>
      <c r="M1120" s="368">
        <v>30</v>
      </c>
      <c r="N1120" s="368">
        <v>30</v>
      </c>
      <c r="O1120" s="368">
        <v>0</v>
      </c>
    </row>
    <row r="1121" spans="1:15" x14ac:dyDescent="0.35">
      <c r="A1121" s="368" t="s">
        <v>329</v>
      </c>
      <c r="B1121" s="368" t="s">
        <v>917</v>
      </c>
      <c r="C1121" s="368" t="s">
        <v>786</v>
      </c>
      <c r="D1121" s="368">
        <v>520</v>
      </c>
      <c r="E1121" s="368">
        <v>338</v>
      </c>
      <c r="F1121" s="368">
        <v>182</v>
      </c>
      <c r="G1121" s="368" t="s">
        <v>14717</v>
      </c>
      <c r="H1121" s="368" t="s">
        <v>14718</v>
      </c>
      <c r="I1121" s="368" t="s">
        <v>4330</v>
      </c>
      <c r="J1121" s="368" t="s">
        <v>4329</v>
      </c>
      <c r="K1121" s="368" t="s">
        <v>14715</v>
      </c>
      <c r="L1121" s="368" t="s">
        <v>14716</v>
      </c>
      <c r="M1121" s="368">
        <v>30</v>
      </c>
      <c r="N1121" s="368">
        <v>30</v>
      </c>
      <c r="O1121" s="368">
        <v>0</v>
      </c>
    </row>
    <row r="1122" spans="1:15" x14ac:dyDescent="0.35">
      <c r="A1122" s="368" t="s">
        <v>329</v>
      </c>
      <c r="B1122" s="368" t="s">
        <v>917</v>
      </c>
      <c r="C1122" s="368" t="s">
        <v>786</v>
      </c>
      <c r="D1122" s="368">
        <v>520</v>
      </c>
      <c r="E1122" s="368">
        <v>338</v>
      </c>
      <c r="F1122" s="368">
        <v>182</v>
      </c>
      <c r="G1122" s="368" t="s">
        <v>14717</v>
      </c>
      <c r="H1122" s="368" t="s">
        <v>14718</v>
      </c>
      <c r="I1122" s="368" t="s">
        <v>4330</v>
      </c>
      <c r="J1122" s="368" t="s">
        <v>4329</v>
      </c>
      <c r="K1122" s="368" t="s">
        <v>14719</v>
      </c>
      <c r="L1122" s="368" t="s">
        <v>14720</v>
      </c>
      <c r="M1122" s="368">
        <v>96</v>
      </c>
      <c r="N1122" s="368">
        <v>60</v>
      </c>
      <c r="O1122" s="368">
        <v>36</v>
      </c>
    </row>
    <row r="1123" spans="1:15" x14ac:dyDescent="0.35">
      <c r="A1123" s="368" t="s">
        <v>329</v>
      </c>
      <c r="B1123" s="368" t="s">
        <v>917</v>
      </c>
      <c r="C1123" s="368" t="s">
        <v>786</v>
      </c>
      <c r="D1123" s="368">
        <v>520</v>
      </c>
      <c r="E1123" s="368">
        <v>338</v>
      </c>
      <c r="F1123" s="368">
        <v>182</v>
      </c>
      <c r="G1123" s="368" t="s">
        <v>14717</v>
      </c>
      <c r="H1123" s="368" t="s">
        <v>14718</v>
      </c>
      <c r="I1123" s="368" t="s">
        <v>4330</v>
      </c>
      <c r="J1123" s="368" t="s">
        <v>4329</v>
      </c>
      <c r="K1123" s="368" t="s">
        <v>14721</v>
      </c>
      <c r="L1123" s="368" t="s">
        <v>14722</v>
      </c>
      <c r="M1123" s="368">
        <v>96</v>
      </c>
      <c r="N1123" s="368">
        <v>60</v>
      </c>
      <c r="O1123" s="368">
        <v>36</v>
      </c>
    </row>
    <row r="1124" spans="1:15" x14ac:dyDescent="0.35">
      <c r="A1124" s="368" t="s">
        <v>329</v>
      </c>
      <c r="B1124" s="368" t="s">
        <v>917</v>
      </c>
      <c r="C1124" s="368" t="s">
        <v>786</v>
      </c>
      <c r="D1124" s="368">
        <v>520</v>
      </c>
      <c r="E1124" s="368">
        <v>338</v>
      </c>
      <c r="F1124" s="368">
        <v>182</v>
      </c>
      <c r="G1124" s="368" t="s">
        <v>14723</v>
      </c>
      <c r="H1124" s="368" t="s">
        <v>14724</v>
      </c>
      <c r="I1124" s="368" t="s">
        <v>4310</v>
      </c>
      <c r="J1124" s="368" t="s">
        <v>4309</v>
      </c>
      <c r="K1124" s="368" t="s">
        <v>14725</v>
      </c>
      <c r="L1124" s="368" t="s">
        <v>4309</v>
      </c>
      <c r="M1124" s="368">
        <v>108</v>
      </c>
      <c r="N1124" s="368">
        <v>68</v>
      </c>
      <c r="O1124" s="368">
        <v>40</v>
      </c>
    </row>
    <row r="1125" spans="1:15" x14ac:dyDescent="0.35">
      <c r="A1125" s="368" t="s">
        <v>330</v>
      </c>
      <c r="B1125" s="368" t="s">
        <v>918</v>
      </c>
      <c r="C1125" s="368" t="s">
        <v>796</v>
      </c>
      <c r="D1125" s="368">
        <v>210</v>
      </c>
      <c r="E1125" s="368">
        <v>136</v>
      </c>
      <c r="F1125" s="368">
        <v>74</v>
      </c>
      <c r="G1125" s="368" t="s">
        <v>14216</v>
      </c>
      <c r="H1125" s="368" t="s">
        <v>14217</v>
      </c>
      <c r="I1125" s="368" t="s">
        <v>1731</v>
      </c>
      <c r="J1125" s="368" t="s">
        <v>1730</v>
      </c>
      <c r="K1125" s="368" t="s">
        <v>14218</v>
      </c>
      <c r="L1125" s="368" t="s">
        <v>1730</v>
      </c>
      <c r="M1125" s="368">
        <v>62</v>
      </c>
      <c r="N1125" s="368">
        <v>40</v>
      </c>
      <c r="O1125" s="368">
        <v>22</v>
      </c>
    </row>
    <row r="1126" spans="1:15" x14ac:dyDescent="0.35">
      <c r="A1126" s="368" t="s">
        <v>330</v>
      </c>
      <c r="B1126" s="368" t="s">
        <v>918</v>
      </c>
      <c r="C1126" s="368" t="s">
        <v>796</v>
      </c>
      <c r="D1126" s="368">
        <v>210</v>
      </c>
      <c r="E1126" s="368">
        <v>136</v>
      </c>
      <c r="F1126" s="368">
        <v>74</v>
      </c>
      <c r="G1126" s="368" t="s">
        <v>14726</v>
      </c>
      <c r="H1126" s="368" t="s">
        <v>14727</v>
      </c>
      <c r="I1126" s="368" t="s">
        <v>4328</v>
      </c>
      <c r="J1126" s="368" t="s">
        <v>4327</v>
      </c>
      <c r="K1126" s="368" t="s">
        <v>14728</v>
      </c>
      <c r="L1126" s="368" t="s">
        <v>4327</v>
      </c>
      <c r="M1126" s="368">
        <v>99</v>
      </c>
      <c r="N1126" s="368">
        <v>64</v>
      </c>
      <c r="O1126" s="368">
        <v>35</v>
      </c>
    </row>
    <row r="1127" spans="1:15" x14ac:dyDescent="0.35">
      <c r="A1127" s="368" t="s">
        <v>330</v>
      </c>
      <c r="B1127" s="368" t="s">
        <v>918</v>
      </c>
      <c r="C1127" s="368" t="s">
        <v>796</v>
      </c>
      <c r="D1127" s="368">
        <v>210</v>
      </c>
      <c r="E1127" s="368">
        <v>136</v>
      </c>
      <c r="F1127" s="368">
        <v>74</v>
      </c>
      <c r="G1127" s="368" t="s">
        <v>14729</v>
      </c>
      <c r="H1127" s="368" t="s">
        <v>14730</v>
      </c>
      <c r="I1127" s="368" t="s">
        <v>4240</v>
      </c>
      <c r="J1127" s="368" t="s">
        <v>4239</v>
      </c>
      <c r="K1127" s="368" t="s">
        <v>14731</v>
      </c>
      <c r="L1127" s="368" t="s">
        <v>4239</v>
      </c>
      <c r="M1127" s="368">
        <v>49</v>
      </c>
      <c r="N1127" s="368">
        <v>32</v>
      </c>
      <c r="O1127" s="368">
        <v>17</v>
      </c>
    </row>
    <row r="1128" spans="1:15" x14ac:dyDescent="0.35">
      <c r="A1128" s="368" t="s">
        <v>331</v>
      </c>
      <c r="B1128" s="368" t="s">
        <v>919</v>
      </c>
      <c r="C1128" s="368" t="s">
        <v>786</v>
      </c>
      <c r="D1128" s="368">
        <v>450</v>
      </c>
      <c r="E1128" s="368">
        <v>292</v>
      </c>
      <c r="F1128" s="368">
        <v>158</v>
      </c>
      <c r="G1128" s="368" t="s">
        <v>14732</v>
      </c>
      <c r="H1128" s="368" t="s">
        <v>14733</v>
      </c>
      <c r="I1128" s="368" t="s">
        <v>1631</v>
      </c>
      <c r="J1128" s="368" t="s">
        <v>1630</v>
      </c>
      <c r="K1128" s="368" t="s">
        <v>14734</v>
      </c>
      <c r="L1128" s="368" t="s">
        <v>1630</v>
      </c>
      <c r="M1128" s="368">
        <v>61</v>
      </c>
      <c r="N1128" s="368">
        <v>40</v>
      </c>
      <c r="O1128" s="368">
        <v>21</v>
      </c>
    </row>
    <row r="1129" spans="1:15" x14ac:dyDescent="0.35">
      <c r="A1129" s="368" t="s">
        <v>331</v>
      </c>
      <c r="B1129" s="368" t="s">
        <v>919</v>
      </c>
      <c r="C1129" s="368" t="s">
        <v>786</v>
      </c>
      <c r="D1129" s="368">
        <v>450</v>
      </c>
      <c r="E1129" s="368">
        <v>292</v>
      </c>
      <c r="F1129" s="368">
        <v>158</v>
      </c>
      <c r="G1129" s="368" t="s">
        <v>14735</v>
      </c>
      <c r="H1129" s="368" t="s">
        <v>14736</v>
      </c>
      <c r="I1129" s="368" t="s">
        <v>4326</v>
      </c>
      <c r="J1129" s="368" t="s">
        <v>4325</v>
      </c>
      <c r="K1129" s="368" t="s">
        <v>14737</v>
      </c>
      <c r="L1129" s="368" t="s">
        <v>14738</v>
      </c>
      <c r="M1129" s="368">
        <v>97</v>
      </c>
      <c r="N1129" s="368">
        <v>63</v>
      </c>
      <c r="O1129" s="368">
        <v>34</v>
      </c>
    </row>
    <row r="1130" spans="1:15" x14ac:dyDescent="0.35">
      <c r="A1130" s="368" t="s">
        <v>331</v>
      </c>
      <c r="B1130" s="368" t="s">
        <v>919</v>
      </c>
      <c r="C1130" s="368" t="s">
        <v>786</v>
      </c>
      <c r="D1130" s="368">
        <v>450</v>
      </c>
      <c r="E1130" s="368">
        <v>292</v>
      </c>
      <c r="F1130" s="368">
        <v>158</v>
      </c>
      <c r="G1130" s="368" t="s">
        <v>14735</v>
      </c>
      <c r="H1130" s="368" t="s">
        <v>14736</v>
      </c>
      <c r="I1130" s="368" t="s">
        <v>4326</v>
      </c>
      <c r="J1130" s="368" t="s">
        <v>4325</v>
      </c>
      <c r="K1130" s="368" t="s">
        <v>14739</v>
      </c>
      <c r="L1130" s="368" t="s">
        <v>14740</v>
      </c>
      <c r="M1130" s="368">
        <v>49</v>
      </c>
      <c r="N1130" s="368">
        <v>32</v>
      </c>
      <c r="O1130" s="368">
        <v>17</v>
      </c>
    </row>
    <row r="1131" spans="1:15" x14ac:dyDescent="0.35">
      <c r="A1131" s="368" t="s">
        <v>331</v>
      </c>
      <c r="B1131" s="368" t="s">
        <v>919</v>
      </c>
      <c r="C1131" s="368" t="s">
        <v>786</v>
      </c>
      <c r="D1131" s="368">
        <v>450</v>
      </c>
      <c r="E1131" s="368">
        <v>292</v>
      </c>
      <c r="F1131" s="368">
        <v>158</v>
      </c>
      <c r="G1131" s="368" t="s">
        <v>14741</v>
      </c>
      <c r="H1131" s="368" t="s">
        <v>14742</v>
      </c>
      <c r="I1131" s="368" t="s">
        <v>4324</v>
      </c>
      <c r="J1131" s="368" t="s">
        <v>4323</v>
      </c>
      <c r="K1131" s="368" t="s">
        <v>14743</v>
      </c>
      <c r="L1131" s="368" t="s">
        <v>14744</v>
      </c>
      <c r="M1131" s="368">
        <v>97</v>
      </c>
      <c r="N1131" s="368">
        <v>63</v>
      </c>
      <c r="O1131" s="368">
        <v>34</v>
      </c>
    </row>
    <row r="1132" spans="1:15" x14ac:dyDescent="0.35">
      <c r="A1132" s="368" t="s">
        <v>331</v>
      </c>
      <c r="B1132" s="368" t="s">
        <v>919</v>
      </c>
      <c r="C1132" s="368" t="s">
        <v>786</v>
      </c>
      <c r="D1132" s="368">
        <v>450</v>
      </c>
      <c r="E1132" s="368">
        <v>292</v>
      </c>
      <c r="F1132" s="368">
        <v>158</v>
      </c>
      <c r="G1132" s="368" t="s">
        <v>14741</v>
      </c>
      <c r="H1132" s="368" t="s">
        <v>14742</v>
      </c>
      <c r="I1132" s="368" t="s">
        <v>4324</v>
      </c>
      <c r="J1132" s="368" t="s">
        <v>4323</v>
      </c>
      <c r="K1132" s="368" t="s">
        <v>14745</v>
      </c>
      <c r="L1132" s="368" t="s">
        <v>14746</v>
      </c>
      <c r="M1132" s="368">
        <v>37</v>
      </c>
      <c r="N1132" s="368">
        <v>24</v>
      </c>
      <c r="O1132" s="368">
        <v>13</v>
      </c>
    </row>
    <row r="1133" spans="1:15" x14ac:dyDescent="0.35">
      <c r="A1133" s="368" t="s">
        <v>331</v>
      </c>
      <c r="B1133" s="368" t="s">
        <v>919</v>
      </c>
      <c r="C1133" s="368" t="s">
        <v>786</v>
      </c>
      <c r="D1133" s="368">
        <v>450</v>
      </c>
      <c r="E1133" s="368">
        <v>292</v>
      </c>
      <c r="F1133" s="368">
        <v>158</v>
      </c>
      <c r="G1133" s="368" t="s">
        <v>14747</v>
      </c>
      <c r="H1133" s="368" t="s">
        <v>14748</v>
      </c>
      <c r="I1133" s="368" t="s">
        <v>4308</v>
      </c>
      <c r="J1133" s="368" t="s">
        <v>4307</v>
      </c>
      <c r="K1133" s="368" t="s">
        <v>14749</v>
      </c>
      <c r="L1133" s="368" t="s">
        <v>14750</v>
      </c>
      <c r="M1133" s="368">
        <v>73</v>
      </c>
      <c r="N1133" s="368">
        <v>47</v>
      </c>
      <c r="O1133" s="368">
        <v>26</v>
      </c>
    </row>
    <row r="1134" spans="1:15" x14ac:dyDescent="0.35">
      <c r="A1134" s="368" t="s">
        <v>331</v>
      </c>
      <c r="B1134" s="368" t="s">
        <v>919</v>
      </c>
      <c r="C1134" s="368" t="s">
        <v>786</v>
      </c>
      <c r="D1134" s="368">
        <v>450</v>
      </c>
      <c r="E1134" s="368">
        <v>292</v>
      </c>
      <c r="F1134" s="368">
        <v>158</v>
      </c>
      <c r="G1134" s="368" t="s">
        <v>14747</v>
      </c>
      <c r="H1134" s="368" t="s">
        <v>14748</v>
      </c>
      <c r="I1134" s="368" t="s">
        <v>4308</v>
      </c>
      <c r="J1134" s="368" t="s">
        <v>4307</v>
      </c>
      <c r="K1134" s="368" t="s">
        <v>14751</v>
      </c>
      <c r="L1134" s="368" t="s">
        <v>14752</v>
      </c>
      <c r="M1134" s="368">
        <v>36</v>
      </c>
      <c r="N1134" s="368">
        <v>23</v>
      </c>
      <c r="O1134" s="368">
        <v>13</v>
      </c>
    </row>
    <row r="1135" spans="1:15" x14ac:dyDescent="0.35">
      <c r="A1135" s="368" t="s">
        <v>332</v>
      </c>
      <c r="B1135" s="368" t="s">
        <v>920</v>
      </c>
      <c r="C1135" s="368" t="s">
        <v>796</v>
      </c>
      <c r="D1135" s="368">
        <v>210</v>
      </c>
      <c r="E1135" s="368">
        <v>136</v>
      </c>
      <c r="F1135" s="368">
        <v>74</v>
      </c>
      <c r="G1135" s="368" t="s">
        <v>14753</v>
      </c>
      <c r="H1135" s="368" t="s">
        <v>14754</v>
      </c>
      <c r="I1135" s="368" t="s">
        <v>4322</v>
      </c>
      <c r="J1135" s="368" t="s">
        <v>4321</v>
      </c>
      <c r="K1135" s="368" t="s">
        <v>14755</v>
      </c>
      <c r="L1135" s="368" t="s">
        <v>14756</v>
      </c>
      <c r="M1135" s="368">
        <v>87</v>
      </c>
      <c r="N1135" s="368">
        <v>56</v>
      </c>
      <c r="O1135" s="368">
        <v>31</v>
      </c>
    </row>
    <row r="1136" spans="1:15" x14ac:dyDescent="0.35">
      <c r="A1136" s="368" t="s">
        <v>332</v>
      </c>
      <c r="B1136" s="368" t="s">
        <v>920</v>
      </c>
      <c r="C1136" s="368" t="s">
        <v>796</v>
      </c>
      <c r="D1136" s="368">
        <v>210</v>
      </c>
      <c r="E1136" s="368">
        <v>136</v>
      </c>
      <c r="F1136" s="368">
        <v>74</v>
      </c>
      <c r="G1136" s="368" t="s">
        <v>14753</v>
      </c>
      <c r="H1136" s="368" t="s">
        <v>14754</v>
      </c>
      <c r="I1136" s="368" t="s">
        <v>4322</v>
      </c>
      <c r="J1136" s="368" t="s">
        <v>4321</v>
      </c>
      <c r="K1136" s="368" t="s">
        <v>14757</v>
      </c>
      <c r="L1136" s="368" t="s">
        <v>14758</v>
      </c>
      <c r="M1136" s="368">
        <v>37</v>
      </c>
      <c r="N1136" s="368">
        <v>24</v>
      </c>
      <c r="O1136" s="368">
        <v>13</v>
      </c>
    </row>
    <row r="1137" spans="1:15" x14ac:dyDescent="0.35">
      <c r="A1137" s="368" t="s">
        <v>332</v>
      </c>
      <c r="B1137" s="368" t="s">
        <v>920</v>
      </c>
      <c r="C1137" s="368" t="s">
        <v>796</v>
      </c>
      <c r="D1137" s="368">
        <v>210</v>
      </c>
      <c r="E1137" s="368">
        <v>136</v>
      </c>
      <c r="F1137" s="368">
        <v>74</v>
      </c>
      <c r="G1137" s="368" t="s">
        <v>14759</v>
      </c>
      <c r="H1137" s="368" t="s">
        <v>14760</v>
      </c>
      <c r="I1137" s="368" t="s">
        <v>4320</v>
      </c>
      <c r="J1137" s="368" t="s">
        <v>4319</v>
      </c>
      <c r="K1137" s="368" t="s">
        <v>14761</v>
      </c>
      <c r="L1137" s="368" t="s">
        <v>4319</v>
      </c>
      <c r="M1137" s="368">
        <v>86</v>
      </c>
      <c r="N1137" s="368">
        <v>56</v>
      </c>
      <c r="O1137" s="368">
        <v>30</v>
      </c>
    </row>
    <row r="1138" spans="1:15" x14ac:dyDescent="0.35">
      <c r="A1138" s="368" t="s">
        <v>333</v>
      </c>
      <c r="B1138" s="368" t="s">
        <v>921</v>
      </c>
      <c r="C1138" s="368" t="s">
        <v>786</v>
      </c>
      <c r="D1138" s="368">
        <v>420</v>
      </c>
      <c r="E1138" s="368">
        <v>273</v>
      </c>
      <c r="F1138" s="368">
        <v>147</v>
      </c>
      <c r="G1138" s="368" t="s">
        <v>14762</v>
      </c>
      <c r="H1138" s="368" t="s">
        <v>14763</v>
      </c>
      <c r="I1138" s="368" t="s">
        <v>1825</v>
      </c>
      <c r="J1138" s="368" t="s">
        <v>1824</v>
      </c>
      <c r="K1138" s="368" t="s">
        <v>14764</v>
      </c>
      <c r="L1138" s="368" t="s">
        <v>1824</v>
      </c>
      <c r="M1138" s="368">
        <v>111</v>
      </c>
      <c r="N1138" s="368">
        <v>72</v>
      </c>
      <c r="O1138" s="368">
        <v>39</v>
      </c>
    </row>
    <row r="1139" spans="1:15" x14ac:dyDescent="0.35">
      <c r="A1139" s="368" t="s">
        <v>333</v>
      </c>
      <c r="B1139" s="368" t="s">
        <v>921</v>
      </c>
      <c r="C1139" s="368" t="s">
        <v>786</v>
      </c>
      <c r="D1139" s="368">
        <v>420</v>
      </c>
      <c r="E1139" s="368">
        <v>273</v>
      </c>
      <c r="F1139" s="368">
        <v>147</v>
      </c>
      <c r="G1139" s="368" t="s">
        <v>14723</v>
      </c>
      <c r="H1139" s="368" t="s">
        <v>14724</v>
      </c>
      <c r="I1139" s="368" t="s">
        <v>4310</v>
      </c>
      <c r="J1139" s="368" t="s">
        <v>4309</v>
      </c>
      <c r="K1139" s="368" t="s">
        <v>14725</v>
      </c>
      <c r="L1139" s="368" t="s">
        <v>4309</v>
      </c>
      <c r="M1139" s="368">
        <v>111</v>
      </c>
      <c r="N1139" s="368">
        <v>72</v>
      </c>
      <c r="O1139" s="368">
        <v>39</v>
      </c>
    </row>
    <row r="1140" spans="1:15" x14ac:dyDescent="0.35">
      <c r="A1140" s="368" t="s">
        <v>333</v>
      </c>
      <c r="B1140" s="368" t="s">
        <v>921</v>
      </c>
      <c r="C1140" s="368" t="s">
        <v>786</v>
      </c>
      <c r="D1140" s="368">
        <v>420</v>
      </c>
      <c r="E1140" s="368">
        <v>273</v>
      </c>
      <c r="F1140" s="368">
        <v>147</v>
      </c>
      <c r="G1140" s="368" t="s">
        <v>14765</v>
      </c>
      <c r="H1140" s="368" t="s">
        <v>14766</v>
      </c>
      <c r="I1140" s="368" t="s">
        <v>4318</v>
      </c>
      <c r="J1140" s="368" t="s">
        <v>4317</v>
      </c>
      <c r="K1140" s="368" t="s">
        <v>14767</v>
      </c>
      <c r="L1140" s="368" t="s">
        <v>4317</v>
      </c>
      <c r="M1140" s="368">
        <v>87</v>
      </c>
      <c r="N1140" s="368">
        <v>57</v>
      </c>
      <c r="O1140" s="368">
        <v>30</v>
      </c>
    </row>
    <row r="1141" spans="1:15" x14ac:dyDescent="0.35">
      <c r="A1141" s="368" t="s">
        <v>333</v>
      </c>
      <c r="B1141" s="368" t="s">
        <v>921</v>
      </c>
      <c r="C1141" s="368" t="s">
        <v>786</v>
      </c>
      <c r="D1141" s="368">
        <v>420</v>
      </c>
      <c r="E1141" s="368">
        <v>273</v>
      </c>
      <c r="F1141" s="368">
        <v>147</v>
      </c>
      <c r="G1141" s="368" t="s">
        <v>14768</v>
      </c>
      <c r="H1141" s="368" t="s">
        <v>14769</v>
      </c>
      <c r="I1141" s="368" t="s">
        <v>4316</v>
      </c>
      <c r="J1141" s="368" t="s">
        <v>4315</v>
      </c>
      <c r="K1141" s="368" t="s">
        <v>14770</v>
      </c>
      <c r="L1141" s="368" t="s">
        <v>4315</v>
      </c>
      <c r="M1141" s="368">
        <v>111</v>
      </c>
      <c r="N1141" s="368">
        <v>72</v>
      </c>
      <c r="O1141" s="368">
        <v>39</v>
      </c>
    </row>
    <row r="1142" spans="1:15" x14ac:dyDescent="0.35">
      <c r="A1142" s="368" t="s">
        <v>334</v>
      </c>
      <c r="B1142" s="368" t="s">
        <v>922</v>
      </c>
      <c r="C1142" s="368" t="s">
        <v>786</v>
      </c>
      <c r="D1142" s="368">
        <v>450</v>
      </c>
      <c r="E1142" s="368">
        <v>292</v>
      </c>
      <c r="F1142" s="368">
        <v>158</v>
      </c>
      <c r="G1142" s="368" t="s">
        <v>14771</v>
      </c>
      <c r="H1142" s="368" t="s">
        <v>14772</v>
      </c>
      <c r="I1142" s="368" t="s">
        <v>4314</v>
      </c>
      <c r="J1142" s="368" t="s">
        <v>4313</v>
      </c>
      <c r="K1142" s="368" t="s">
        <v>14773</v>
      </c>
      <c r="L1142" s="368" t="s">
        <v>14774</v>
      </c>
      <c r="M1142" s="368">
        <v>85</v>
      </c>
      <c r="N1142" s="368">
        <v>54</v>
      </c>
      <c r="O1142" s="368">
        <v>31</v>
      </c>
    </row>
    <row r="1143" spans="1:15" x14ac:dyDescent="0.35">
      <c r="A1143" s="368" t="s">
        <v>334</v>
      </c>
      <c r="B1143" s="368" t="s">
        <v>922</v>
      </c>
      <c r="C1143" s="368" t="s">
        <v>786</v>
      </c>
      <c r="D1143" s="368">
        <v>450</v>
      </c>
      <c r="E1143" s="368">
        <v>292</v>
      </c>
      <c r="F1143" s="368">
        <v>158</v>
      </c>
      <c r="G1143" s="368" t="s">
        <v>14771</v>
      </c>
      <c r="H1143" s="368" t="s">
        <v>14772</v>
      </c>
      <c r="I1143" s="368" t="s">
        <v>4314</v>
      </c>
      <c r="J1143" s="368" t="s">
        <v>4313</v>
      </c>
      <c r="K1143" s="368" t="s">
        <v>14775</v>
      </c>
      <c r="L1143" s="368" t="s">
        <v>14776</v>
      </c>
      <c r="M1143" s="368">
        <v>49</v>
      </c>
      <c r="N1143" s="368">
        <v>32</v>
      </c>
      <c r="O1143" s="368">
        <v>17</v>
      </c>
    </row>
    <row r="1144" spans="1:15" x14ac:dyDescent="0.35">
      <c r="A1144" s="368" t="s">
        <v>334</v>
      </c>
      <c r="B1144" s="368" t="s">
        <v>922</v>
      </c>
      <c r="C1144" s="368" t="s">
        <v>786</v>
      </c>
      <c r="D1144" s="368">
        <v>450</v>
      </c>
      <c r="E1144" s="368">
        <v>292</v>
      </c>
      <c r="F1144" s="368">
        <v>158</v>
      </c>
      <c r="G1144" s="368" t="s">
        <v>14777</v>
      </c>
      <c r="H1144" s="368" t="s">
        <v>14778</v>
      </c>
      <c r="I1144" s="368" t="s">
        <v>4312</v>
      </c>
      <c r="J1144" s="368" t="s">
        <v>4311</v>
      </c>
      <c r="K1144" s="368" t="s">
        <v>14779</v>
      </c>
      <c r="L1144" s="368" t="s">
        <v>4311</v>
      </c>
      <c r="M1144" s="368">
        <v>98</v>
      </c>
      <c r="N1144" s="368">
        <v>64</v>
      </c>
      <c r="O1144" s="368">
        <v>34</v>
      </c>
    </row>
    <row r="1145" spans="1:15" x14ac:dyDescent="0.35">
      <c r="A1145" s="368" t="s">
        <v>334</v>
      </c>
      <c r="B1145" s="368" t="s">
        <v>922</v>
      </c>
      <c r="C1145" s="368" t="s">
        <v>786</v>
      </c>
      <c r="D1145" s="368">
        <v>450</v>
      </c>
      <c r="E1145" s="368">
        <v>292</v>
      </c>
      <c r="F1145" s="368">
        <v>158</v>
      </c>
      <c r="G1145" s="368" t="s">
        <v>14762</v>
      </c>
      <c r="H1145" s="368" t="s">
        <v>14763</v>
      </c>
      <c r="I1145" s="368" t="s">
        <v>1825</v>
      </c>
      <c r="J1145" s="368" t="s">
        <v>1824</v>
      </c>
      <c r="K1145" s="368" t="s">
        <v>14764</v>
      </c>
      <c r="L1145" s="368" t="s">
        <v>1824</v>
      </c>
      <c r="M1145" s="368">
        <v>109</v>
      </c>
      <c r="N1145" s="368">
        <v>71</v>
      </c>
      <c r="O1145" s="368">
        <v>38</v>
      </c>
    </row>
    <row r="1146" spans="1:15" x14ac:dyDescent="0.35">
      <c r="A1146" s="368" t="s">
        <v>334</v>
      </c>
      <c r="B1146" s="368" t="s">
        <v>922</v>
      </c>
      <c r="C1146" s="368" t="s">
        <v>786</v>
      </c>
      <c r="D1146" s="368">
        <v>450</v>
      </c>
      <c r="E1146" s="368">
        <v>292</v>
      </c>
      <c r="F1146" s="368">
        <v>158</v>
      </c>
      <c r="G1146" s="368" t="s">
        <v>14723</v>
      </c>
      <c r="H1146" s="368" t="s">
        <v>14724</v>
      </c>
      <c r="I1146" s="368" t="s">
        <v>4310</v>
      </c>
      <c r="J1146" s="368" t="s">
        <v>4309</v>
      </c>
      <c r="K1146" s="368" t="s">
        <v>14725</v>
      </c>
      <c r="L1146" s="368" t="s">
        <v>4309</v>
      </c>
      <c r="M1146" s="368">
        <v>109</v>
      </c>
      <c r="N1146" s="368">
        <v>71</v>
      </c>
      <c r="O1146" s="368">
        <v>38</v>
      </c>
    </row>
    <row r="1147" spans="1:15" x14ac:dyDescent="0.35">
      <c r="A1147" s="368" t="s">
        <v>335</v>
      </c>
      <c r="B1147" s="368" t="s">
        <v>923</v>
      </c>
      <c r="C1147" s="368" t="s">
        <v>786</v>
      </c>
      <c r="D1147" s="368">
        <v>630</v>
      </c>
      <c r="E1147" s="368">
        <v>409</v>
      </c>
      <c r="F1147" s="368">
        <v>221</v>
      </c>
      <c r="G1147" s="368" t="s">
        <v>14723</v>
      </c>
      <c r="H1147" s="368" t="s">
        <v>14724</v>
      </c>
      <c r="I1147" s="368" t="s">
        <v>4310</v>
      </c>
      <c r="J1147" s="368" t="s">
        <v>4309</v>
      </c>
      <c r="K1147" s="368" t="s">
        <v>14725</v>
      </c>
      <c r="L1147" s="368" t="s">
        <v>4309</v>
      </c>
      <c r="M1147" s="368">
        <v>103</v>
      </c>
      <c r="N1147" s="368">
        <v>67</v>
      </c>
      <c r="O1147" s="368">
        <v>36</v>
      </c>
    </row>
    <row r="1148" spans="1:15" x14ac:dyDescent="0.35">
      <c r="A1148" s="368" t="s">
        <v>335</v>
      </c>
      <c r="B1148" s="368" t="s">
        <v>923</v>
      </c>
      <c r="C1148" s="368" t="s">
        <v>786</v>
      </c>
      <c r="D1148" s="368">
        <v>630</v>
      </c>
      <c r="E1148" s="368">
        <v>409</v>
      </c>
      <c r="F1148" s="368">
        <v>221</v>
      </c>
      <c r="G1148" s="368" t="s">
        <v>14747</v>
      </c>
      <c r="H1148" s="368" t="s">
        <v>14748</v>
      </c>
      <c r="I1148" s="368" t="s">
        <v>4308</v>
      </c>
      <c r="J1148" s="368" t="s">
        <v>4307</v>
      </c>
      <c r="K1148" s="368" t="s">
        <v>14749</v>
      </c>
      <c r="L1148" s="368" t="s">
        <v>14750</v>
      </c>
      <c r="M1148" s="368">
        <v>69</v>
      </c>
      <c r="N1148" s="368">
        <v>45</v>
      </c>
      <c r="O1148" s="368">
        <v>24</v>
      </c>
    </row>
    <row r="1149" spans="1:15" x14ac:dyDescent="0.35">
      <c r="A1149" s="368" t="s">
        <v>335</v>
      </c>
      <c r="B1149" s="368" t="s">
        <v>923</v>
      </c>
      <c r="C1149" s="368" t="s">
        <v>786</v>
      </c>
      <c r="D1149" s="368">
        <v>630</v>
      </c>
      <c r="E1149" s="368">
        <v>409</v>
      </c>
      <c r="F1149" s="368">
        <v>221</v>
      </c>
      <c r="G1149" s="368" t="s">
        <v>14747</v>
      </c>
      <c r="H1149" s="368" t="s">
        <v>14748</v>
      </c>
      <c r="I1149" s="368" t="s">
        <v>4308</v>
      </c>
      <c r="J1149" s="368" t="s">
        <v>4307</v>
      </c>
      <c r="K1149" s="368" t="s">
        <v>14751</v>
      </c>
      <c r="L1149" s="368" t="s">
        <v>14752</v>
      </c>
      <c r="M1149" s="368">
        <v>34</v>
      </c>
      <c r="N1149" s="368">
        <v>21</v>
      </c>
      <c r="O1149" s="368">
        <v>13</v>
      </c>
    </row>
    <row r="1150" spans="1:15" x14ac:dyDescent="0.35">
      <c r="A1150" s="368" t="s">
        <v>335</v>
      </c>
      <c r="B1150" s="368" t="s">
        <v>923</v>
      </c>
      <c r="C1150" s="368" t="s">
        <v>786</v>
      </c>
      <c r="D1150" s="368">
        <v>630</v>
      </c>
      <c r="E1150" s="368">
        <v>409</v>
      </c>
      <c r="F1150" s="368">
        <v>221</v>
      </c>
      <c r="G1150" s="368" t="s">
        <v>14780</v>
      </c>
      <c r="H1150" s="368" t="s">
        <v>14781</v>
      </c>
      <c r="I1150" s="368" t="s">
        <v>4306</v>
      </c>
      <c r="J1150" s="368" t="s">
        <v>4305</v>
      </c>
      <c r="K1150" s="368" t="s">
        <v>14782</v>
      </c>
      <c r="L1150" s="368" t="s">
        <v>14783</v>
      </c>
      <c r="M1150" s="368">
        <v>92</v>
      </c>
      <c r="N1150" s="368">
        <v>60</v>
      </c>
      <c r="O1150" s="368">
        <v>32</v>
      </c>
    </row>
    <row r="1151" spans="1:15" x14ac:dyDescent="0.35">
      <c r="A1151" s="368" t="s">
        <v>335</v>
      </c>
      <c r="B1151" s="368" t="s">
        <v>923</v>
      </c>
      <c r="C1151" s="368" t="s">
        <v>786</v>
      </c>
      <c r="D1151" s="368">
        <v>630</v>
      </c>
      <c r="E1151" s="368">
        <v>409</v>
      </c>
      <c r="F1151" s="368">
        <v>221</v>
      </c>
      <c r="G1151" s="368" t="s">
        <v>14780</v>
      </c>
      <c r="H1151" s="368" t="s">
        <v>14781</v>
      </c>
      <c r="I1151" s="368" t="s">
        <v>4306</v>
      </c>
      <c r="J1151" s="368" t="s">
        <v>4305</v>
      </c>
      <c r="K1151" s="368" t="s">
        <v>14784</v>
      </c>
      <c r="L1151" s="368" t="s">
        <v>14785</v>
      </c>
      <c r="M1151" s="368">
        <v>91</v>
      </c>
      <c r="N1151" s="368">
        <v>59</v>
      </c>
      <c r="O1151" s="368">
        <v>32</v>
      </c>
    </row>
    <row r="1152" spans="1:15" x14ac:dyDescent="0.35">
      <c r="A1152" s="368" t="s">
        <v>335</v>
      </c>
      <c r="B1152" s="368" t="s">
        <v>923</v>
      </c>
      <c r="C1152" s="368" t="s">
        <v>786</v>
      </c>
      <c r="D1152" s="368">
        <v>630</v>
      </c>
      <c r="E1152" s="368">
        <v>409</v>
      </c>
      <c r="F1152" s="368">
        <v>221</v>
      </c>
      <c r="G1152" s="368" t="s">
        <v>14786</v>
      </c>
      <c r="H1152" s="368" t="s">
        <v>14787</v>
      </c>
      <c r="I1152" s="368" t="s">
        <v>4304</v>
      </c>
      <c r="J1152" s="368" t="s">
        <v>4303</v>
      </c>
      <c r="K1152" s="368" t="s">
        <v>14788</v>
      </c>
      <c r="L1152" s="368" t="s">
        <v>14789</v>
      </c>
      <c r="M1152" s="368">
        <v>103</v>
      </c>
      <c r="N1152" s="368">
        <v>67</v>
      </c>
      <c r="O1152" s="368">
        <v>36</v>
      </c>
    </row>
    <row r="1153" spans="1:15" x14ac:dyDescent="0.35">
      <c r="A1153" s="368" t="s">
        <v>335</v>
      </c>
      <c r="B1153" s="368" t="s">
        <v>923</v>
      </c>
      <c r="C1153" s="368" t="s">
        <v>786</v>
      </c>
      <c r="D1153" s="368">
        <v>630</v>
      </c>
      <c r="E1153" s="368">
        <v>409</v>
      </c>
      <c r="F1153" s="368">
        <v>221</v>
      </c>
      <c r="G1153" s="368" t="s">
        <v>14786</v>
      </c>
      <c r="H1153" s="368" t="s">
        <v>14787</v>
      </c>
      <c r="I1153" s="368" t="s">
        <v>4304</v>
      </c>
      <c r="J1153" s="368" t="s">
        <v>4303</v>
      </c>
      <c r="K1153" s="368" t="s">
        <v>14790</v>
      </c>
      <c r="L1153" s="368" t="s">
        <v>14791</v>
      </c>
      <c r="M1153" s="368">
        <v>92</v>
      </c>
      <c r="N1153" s="368">
        <v>60</v>
      </c>
      <c r="O1153" s="368">
        <v>32</v>
      </c>
    </row>
    <row r="1154" spans="1:15" x14ac:dyDescent="0.35">
      <c r="A1154" s="368" t="s">
        <v>335</v>
      </c>
      <c r="B1154" s="368" t="s">
        <v>923</v>
      </c>
      <c r="C1154" s="368" t="s">
        <v>786</v>
      </c>
      <c r="D1154" s="368">
        <v>630</v>
      </c>
      <c r="E1154" s="368">
        <v>409</v>
      </c>
      <c r="F1154" s="368">
        <v>221</v>
      </c>
      <c r="G1154" s="368" t="s">
        <v>14792</v>
      </c>
      <c r="H1154" s="368" t="s">
        <v>14793</v>
      </c>
      <c r="I1154" s="368" t="s">
        <v>4302</v>
      </c>
      <c r="J1154" s="368" t="s">
        <v>4301</v>
      </c>
      <c r="K1154" s="368" t="s">
        <v>14794</v>
      </c>
      <c r="L1154" s="368" t="s">
        <v>4301</v>
      </c>
      <c r="M1154" s="368">
        <v>46</v>
      </c>
      <c r="N1154" s="368">
        <v>30</v>
      </c>
      <c r="O1154" s="368">
        <v>16</v>
      </c>
    </row>
    <row r="1155" spans="1:15" x14ac:dyDescent="0.35">
      <c r="A1155" s="368" t="s">
        <v>336</v>
      </c>
      <c r="B1155" s="368" t="s">
        <v>924</v>
      </c>
      <c r="C1155" s="368" t="s">
        <v>786</v>
      </c>
      <c r="D1155" s="368">
        <v>390</v>
      </c>
      <c r="E1155" s="368">
        <v>253</v>
      </c>
      <c r="F1155" s="368">
        <v>137</v>
      </c>
      <c r="G1155" s="368" t="s">
        <v>14762</v>
      </c>
      <c r="H1155" s="368" t="s">
        <v>14763</v>
      </c>
      <c r="I1155" s="368" t="s">
        <v>1825</v>
      </c>
      <c r="J1155" s="368" t="s">
        <v>1824</v>
      </c>
      <c r="K1155" s="368" t="s">
        <v>14764</v>
      </c>
      <c r="L1155" s="368" t="s">
        <v>1824</v>
      </c>
      <c r="M1155" s="368">
        <v>115</v>
      </c>
      <c r="N1155" s="368">
        <v>71</v>
      </c>
      <c r="O1155" s="368">
        <v>44</v>
      </c>
    </row>
    <row r="1156" spans="1:15" x14ac:dyDescent="0.35">
      <c r="A1156" s="368" t="s">
        <v>336</v>
      </c>
      <c r="B1156" s="368" t="s">
        <v>924</v>
      </c>
      <c r="C1156" s="368" t="s">
        <v>786</v>
      </c>
      <c r="D1156" s="368">
        <v>390</v>
      </c>
      <c r="E1156" s="368">
        <v>253</v>
      </c>
      <c r="F1156" s="368">
        <v>137</v>
      </c>
      <c r="G1156" s="368" t="s">
        <v>14795</v>
      </c>
      <c r="H1156" s="368" t="s">
        <v>14796</v>
      </c>
      <c r="I1156" s="368" t="s">
        <v>4300</v>
      </c>
      <c r="J1156" s="368" t="s">
        <v>4299</v>
      </c>
      <c r="K1156" s="368" t="s">
        <v>14797</v>
      </c>
      <c r="L1156" s="368" t="s">
        <v>14798</v>
      </c>
      <c r="M1156" s="368">
        <v>103</v>
      </c>
      <c r="N1156" s="368">
        <v>64</v>
      </c>
      <c r="O1156" s="368">
        <v>39</v>
      </c>
    </row>
    <row r="1157" spans="1:15" x14ac:dyDescent="0.35">
      <c r="A1157" s="368" t="s">
        <v>336</v>
      </c>
      <c r="B1157" s="368" t="s">
        <v>924</v>
      </c>
      <c r="C1157" s="368" t="s">
        <v>786</v>
      </c>
      <c r="D1157" s="368">
        <v>390</v>
      </c>
      <c r="E1157" s="368">
        <v>253</v>
      </c>
      <c r="F1157" s="368">
        <v>137</v>
      </c>
      <c r="G1157" s="368" t="s">
        <v>14795</v>
      </c>
      <c r="H1157" s="368" t="s">
        <v>14796</v>
      </c>
      <c r="I1157" s="368" t="s">
        <v>4300</v>
      </c>
      <c r="J1157" s="368" t="s">
        <v>4299</v>
      </c>
      <c r="K1157" s="368" t="s">
        <v>14799</v>
      </c>
      <c r="L1157" s="368" t="s">
        <v>14800</v>
      </c>
      <c r="M1157" s="368">
        <v>39</v>
      </c>
      <c r="N1157" s="368">
        <v>24</v>
      </c>
      <c r="O1157" s="368">
        <v>15</v>
      </c>
    </row>
    <row r="1158" spans="1:15" x14ac:dyDescent="0.35">
      <c r="A1158" s="368" t="s">
        <v>336</v>
      </c>
      <c r="B1158" s="368" t="s">
        <v>924</v>
      </c>
      <c r="C1158" s="368" t="s">
        <v>786</v>
      </c>
      <c r="D1158" s="368">
        <v>390</v>
      </c>
      <c r="E1158" s="368">
        <v>253</v>
      </c>
      <c r="F1158" s="368">
        <v>137</v>
      </c>
      <c r="G1158" s="368" t="s">
        <v>14795</v>
      </c>
      <c r="H1158" s="368" t="s">
        <v>14796</v>
      </c>
      <c r="I1158" s="368" t="s">
        <v>4300</v>
      </c>
      <c r="J1158" s="368" t="s">
        <v>4299</v>
      </c>
      <c r="K1158" s="368" t="s">
        <v>14801</v>
      </c>
      <c r="L1158" s="368" t="s">
        <v>14802</v>
      </c>
      <c r="M1158" s="368">
        <v>30</v>
      </c>
      <c r="N1158" s="368">
        <v>30</v>
      </c>
      <c r="O1158" s="368">
        <v>0</v>
      </c>
    </row>
    <row r="1159" spans="1:15" x14ac:dyDescent="0.35">
      <c r="A1159" s="368" t="s">
        <v>336</v>
      </c>
      <c r="B1159" s="368" t="s">
        <v>924</v>
      </c>
      <c r="C1159" s="368" t="s">
        <v>786</v>
      </c>
      <c r="D1159" s="368">
        <v>390</v>
      </c>
      <c r="E1159" s="368">
        <v>253</v>
      </c>
      <c r="F1159" s="368">
        <v>137</v>
      </c>
      <c r="G1159" s="368" t="s">
        <v>14803</v>
      </c>
      <c r="H1159" s="368" t="s">
        <v>14804</v>
      </c>
      <c r="I1159" s="368" t="s">
        <v>4298</v>
      </c>
      <c r="J1159" s="368" t="s">
        <v>4297</v>
      </c>
      <c r="K1159" s="368" t="s">
        <v>14801</v>
      </c>
      <c r="L1159" s="368" t="s">
        <v>14802</v>
      </c>
      <c r="M1159" s="368">
        <v>30</v>
      </c>
      <c r="N1159" s="368">
        <v>30</v>
      </c>
      <c r="O1159" s="368">
        <v>0</v>
      </c>
    </row>
    <row r="1160" spans="1:15" x14ac:dyDescent="0.35">
      <c r="A1160" s="368" t="s">
        <v>336</v>
      </c>
      <c r="B1160" s="368" t="s">
        <v>924</v>
      </c>
      <c r="C1160" s="368" t="s">
        <v>786</v>
      </c>
      <c r="D1160" s="368">
        <v>390</v>
      </c>
      <c r="E1160" s="368">
        <v>253</v>
      </c>
      <c r="F1160" s="368">
        <v>137</v>
      </c>
      <c r="G1160" s="368" t="s">
        <v>14803</v>
      </c>
      <c r="H1160" s="368" t="s">
        <v>14804</v>
      </c>
      <c r="I1160" s="368" t="s">
        <v>4298</v>
      </c>
      <c r="J1160" s="368" t="s">
        <v>4297</v>
      </c>
      <c r="K1160" s="368" t="s">
        <v>14805</v>
      </c>
      <c r="L1160" s="368" t="s">
        <v>14806</v>
      </c>
      <c r="M1160" s="368">
        <v>103</v>
      </c>
      <c r="N1160" s="368">
        <v>64</v>
      </c>
      <c r="O1160" s="368">
        <v>39</v>
      </c>
    </row>
    <row r="1161" spans="1:15" x14ac:dyDescent="0.35">
      <c r="A1161" s="368" t="s">
        <v>337</v>
      </c>
      <c r="B1161" s="368" t="s">
        <v>925</v>
      </c>
      <c r="C1161" s="368" t="s">
        <v>786</v>
      </c>
      <c r="D1161" s="368">
        <v>750</v>
      </c>
      <c r="E1161" s="368">
        <v>487</v>
      </c>
      <c r="F1161" s="368">
        <v>263</v>
      </c>
      <c r="G1161" s="368" t="s">
        <v>14807</v>
      </c>
      <c r="H1161" s="368" t="s">
        <v>14808</v>
      </c>
      <c r="I1161" s="368" t="s">
        <v>4282</v>
      </c>
      <c r="J1161" s="368" t="s">
        <v>4281</v>
      </c>
      <c r="K1161" s="368" t="s">
        <v>14809</v>
      </c>
      <c r="L1161" s="368" t="s">
        <v>14810</v>
      </c>
      <c r="M1161" s="368">
        <v>64</v>
      </c>
      <c r="N1161" s="368">
        <v>42</v>
      </c>
      <c r="O1161" s="368">
        <v>22</v>
      </c>
    </row>
    <row r="1162" spans="1:15" x14ac:dyDescent="0.35">
      <c r="A1162" s="368" t="s">
        <v>337</v>
      </c>
      <c r="B1162" s="368" t="s">
        <v>925</v>
      </c>
      <c r="C1162" s="368" t="s">
        <v>786</v>
      </c>
      <c r="D1162" s="368">
        <v>750</v>
      </c>
      <c r="E1162" s="368">
        <v>487</v>
      </c>
      <c r="F1162" s="368">
        <v>263</v>
      </c>
      <c r="G1162" s="368" t="s">
        <v>14807</v>
      </c>
      <c r="H1162" s="368" t="s">
        <v>14808</v>
      </c>
      <c r="I1162" s="368" t="s">
        <v>4282</v>
      </c>
      <c r="J1162" s="368" t="s">
        <v>4281</v>
      </c>
      <c r="K1162" s="368" t="s">
        <v>14811</v>
      </c>
      <c r="L1162" s="368" t="s">
        <v>14812</v>
      </c>
      <c r="M1162" s="368">
        <v>63</v>
      </c>
      <c r="N1162" s="368">
        <v>41</v>
      </c>
      <c r="O1162" s="368">
        <v>22</v>
      </c>
    </row>
    <row r="1163" spans="1:15" x14ac:dyDescent="0.35">
      <c r="A1163" s="368" t="s">
        <v>337</v>
      </c>
      <c r="B1163" s="368" t="s">
        <v>925</v>
      </c>
      <c r="C1163" s="368" t="s">
        <v>786</v>
      </c>
      <c r="D1163" s="368">
        <v>750</v>
      </c>
      <c r="E1163" s="368">
        <v>487</v>
      </c>
      <c r="F1163" s="368">
        <v>263</v>
      </c>
      <c r="G1163" s="368" t="s">
        <v>14807</v>
      </c>
      <c r="H1163" s="368" t="s">
        <v>14808</v>
      </c>
      <c r="I1163" s="368" t="s">
        <v>4282</v>
      </c>
      <c r="J1163" s="368" t="s">
        <v>4281</v>
      </c>
      <c r="K1163" s="368" t="s">
        <v>14813</v>
      </c>
      <c r="L1163" s="368" t="s">
        <v>14814</v>
      </c>
      <c r="M1163" s="368">
        <v>63</v>
      </c>
      <c r="N1163" s="368">
        <v>41</v>
      </c>
      <c r="O1163" s="368">
        <v>22</v>
      </c>
    </row>
    <row r="1164" spans="1:15" x14ac:dyDescent="0.35">
      <c r="A1164" s="368" t="s">
        <v>337</v>
      </c>
      <c r="B1164" s="368" t="s">
        <v>925</v>
      </c>
      <c r="C1164" s="368" t="s">
        <v>786</v>
      </c>
      <c r="D1164" s="368">
        <v>750</v>
      </c>
      <c r="E1164" s="368">
        <v>487</v>
      </c>
      <c r="F1164" s="368">
        <v>263</v>
      </c>
      <c r="G1164" s="368" t="s">
        <v>14815</v>
      </c>
      <c r="H1164" s="368" t="s">
        <v>14816</v>
      </c>
      <c r="I1164" s="368" t="s">
        <v>4296</v>
      </c>
      <c r="J1164" s="368" t="s">
        <v>4295</v>
      </c>
      <c r="K1164" s="368" t="s">
        <v>14817</v>
      </c>
      <c r="L1164" s="368" t="s">
        <v>14818</v>
      </c>
      <c r="M1164" s="368">
        <v>95</v>
      </c>
      <c r="N1164" s="368">
        <v>62</v>
      </c>
      <c r="O1164" s="368">
        <v>33</v>
      </c>
    </row>
    <row r="1165" spans="1:15" x14ac:dyDescent="0.35">
      <c r="A1165" s="368" t="s">
        <v>337</v>
      </c>
      <c r="B1165" s="368" t="s">
        <v>925</v>
      </c>
      <c r="C1165" s="368" t="s">
        <v>786</v>
      </c>
      <c r="D1165" s="368">
        <v>750</v>
      </c>
      <c r="E1165" s="368">
        <v>487</v>
      </c>
      <c r="F1165" s="368">
        <v>263</v>
      </c>
      <c r="G1165" s="368" t="s">
        <v>14815</v>
      </c>
      <c r="H1165" s="368" t="s">
        <v>14816</v>
      </c>
      <c r="I1165" s="368" t="s">
        <v>4296</v>
      </c>
      <c r="J1165" s="368" t="s">
        <v>4295</v>
      </c>
      <c r="K1165" s="368" t="s">
        <v>14819</v>
      </c>
      <c r="L1165" s="368" t="s">
        <v>14820</v>
      </c>
      <c r="M1165" s="368">
        <v>42</v>
      </c>
      <c r="N1165" s="368">
        <v>26</v>
      </c>
      <c r="O1165" s="368">
        <v>16</v>
      </c>
    </row>
    <row r="1166" spans="1:15" x14ac:dyDescent="0.35">
      <c r="A1166" s="368" t="s">
        <v>337</v>
      </c>
      <c r="B1166" s="368" t="s">
        <v>925</v>
      </c>
      <c r="C1166" s="368" t="s">
        <v>786</v>
      </c>
      <c r="D1166" s="368">
        <v>750</v>
      </c>
      <c r="E1166" s="368">
        <v>487</v>
      </c>
      <c r="F1166" s="368">
        <v>263</v>
      </c>
      <c r="G1166" s="368" t="s">
        <v>14821</v>
      </c>
      <c r="H1166" s="368" t="s">
        <v>14822</v>
      </c>
      <c r="I1166" s="368" t="s">
        <v>4294</v>
      </c>
      <c r="J1166" s="368" t="s">
        <v>4293</v>
      </c>
      <c r="K1166" s="368" t="s">
        <v>14823</v>
      </c>
      <c r="L1166" s="368" t="s">
        <v>14824</v>
      </c>
      <c r="M1166" s="368">
        <v>85</v>
      </c>
      <c r="N1166" s="368">
        <v>54</v>
      </c>
      <c r="O1166" s="368">
        <v>31</v>
      </c>
    </row>
    <row r="1167" spans="1:15" x14ac:dyDescent="0.35">
      <c r="A1167" s="368" t="s">
        <v>337</v>
      </c>
      <c r="B1167" s="368" t="s">
        <v>925</v>
      </c>
      <c r="C1167" s="368" t="s">
        <v>786</v>
      </c>
      <c r="D1167" s="368">
        <v>750</v>
      </c>
      <c r="E1167" s="368">
        <v>487</v>
      </c>
      <c r="F1167" s="368">
        <v>263</v>
      </c>
      <c r="G1167" s="368" t="s">
        <v>14821</v>
      </c>
      <c r="H1167" s="368" t="s">
        <v>14822</v>
      </c>
      <c r="I1167" s="368" t="s">
        <v>4294</v>
      </c>
      <c r="J1167" s="368" t="s">
        <v>4293</v>
      </c>
      <c r="K1167" s="368" t="s">
        <v>14825</v>
      </c>
      <c r="L1167" s="368" t="s">
        <v>14826</v>
      </c>
      <c r="M1167" s="368">
        <v>84</v>
      </c>
      <c r="N1167" s="368">
        <v>55</v>
      </c>
      <c r="O1167" s="368">
        <v>29</v>
      </c>
    </row>
    <row r="1168" spans="1:15" x14ac:dyDescent="0.35">
      <c r="A1168" s="368" t="s">
        <v>337</v>
      </c>
      <c r="B1168" s="368" t="s">
        <v>925</v>
      </c>
      <c r="C1168" s="368" t="s">
        <v>786</v>
      </c>
      <c r="D1168" s="368">
        <v>750</v>
      </c>
      <c r="E1168" s="368">
        <v>487</v>
      </c>
      <c r="F1168" s="368">
        <v>263</v>
      </c>
      <c r="G1168" s="368" t="s">
        <v>14827</v>
      </c>
      <c r="H1168" s="368" t="s">
        <v>14828</v>
      </c>
      <c r="I1168" s="368" t="s">
        <v>4242</v>
      </c>
      <c r="J1168" s="368" t="s">
        <v>4241</v>
      </c>
      <c r="K1168" s="368" t="s">
        <v>14829</v>
      </c>
      <c r="L1168" s="368" t="s">
        <v>14830</v>
      </c>
      <c r="M1168" s="368">
        <v>95</v>
      </c>
      <c r="N1168" s="368">
        <v>62</v>
      </c>
      <c r="O1168" s="368">
        <v>33</v>
      </c>
    </row>
    <row r="1169" spans="1:15" x14ac:dyDescent="0.35">
      <c r="A1169" s="368" t="s">
        <v>337</v>
      </c>
      <c r="B1169" s="368" t="s">
        <v>925</v>
      </c>
      <c r="C1169" s="368" t="s">
        <v>786</v>
      </c>
      <c r="D1169" s="368">
        <v>750</v>
      </c>
      <c r="E1169" s="368">
        <v>487</v>
      </c>
      <c r="F1169" s="368">
        <v>263</v>
      </c>
      <c r="G1169" s="368" t="s">
        <v>14827</v>
      </c>
      <c r="H1169" s="368" t="s">
        <v>14828</v>
      </c>
      <c r="I1169" s="368" t="s">
        <v>4242</v>
      </c>
      <c r="J1169" s="368" t="s">
        <v>4241</v>
      </c>
      <c r="K1169" s="368" t="s">
        <v>14831</v>
      </c>
      <c r="L1169" s="368" t="s">
        <v>14832</v>
      </c>
      <c r="M1169" s="368">
        <v>32</v>
      </c>
      <c r="N1169" s="368">
        <v>21</v>
      </c>
      <c r="O1169" s="368">
        <v>11</v>
      </c>
    </row>
    <row r="1170" spans="1:15" x14ac:dyDescent="0.35">
      <c r="A1170" s="368" t="s">
        <v>337</v>
      </c>
      <c r="B1170" s="368" t="s">
        <v>925</v>
      </c>
      <c r="C1170" s="368" t="s">
        <v>786</v>
      </c>
      <c r="D1170" s="368">
        <v>750</v>
      </c>
      <c r="E1170" s="368">
        <v>487</v>
      </c>
      <c r="F1170" s="368">
        <v>263</v>
      </c>
      <c r="G1170" s="368" t="s">
        <v>14833</v>
      </c>
      <c r="H1170" s="368" t="s">
        <v>14834</v>
      </c>
      <c r="I1170" s="368" t="s">
        <v>4292</v>
      </c>
      <c r="J1170" s="368" t="s">
        <v>4291</v>
      </c>
      <c r="K1170" s="368" t="s">
        <v>14835</v>
      </c>
      <c r="L1170" s="368" t="s">
        <v>14836</v>
      </c>
      <c r="M1170" s="368">
        <v>32</v>
      </c>
      <c r="N1170" s="368">
        <v>21</v>
      </c>
      <c r="O1170" s="368">
        <v>11</v>
      </c>
    </row>
    <row r="1171" spans="1:15" x14ac:dyDescent="0.35">
      <c r="A1171" s="368" t="s">
        <v>337</v>
      </c>
      <c r="B1171" s="368" t="s">
        <v>925</v>
      </c>
      <c r="C1171" s="368" t="s">
        <v>786</v>
      </c>
      <c r="D1171" s="368">
        <v>750</v>
      </c>
      <c r="E1171" s="368">
        <v>487</v>
      </c>
      <c r="F1171" s="368">
        <v>263</v>
      </c>
      <c r="G1171" s="368" t="s">
        <v>14833</v>
      </c>
      <c r="H1171" s="368" t="s">
        <v>14834</v>
      </c>
      <c r="I1171" s="368" t="s">
        <v>4292</v>
      </c>
      <c r="J1171" s="368" t="s">
        <v>4291</v>
      </c>
      <c r="K1171" s="368" t="s">
        <v>14837</v>
      </c>
      <c r="L1171" s="368" t="s">
        <v>14838</v>
      </c>
      <c r="M1171" s="368">
        <v>95</v>
      </c>
      <c r="N1171" s="368">
        <v>62</v>
      </c>
      <c r="O1171" s="368">
        <v>33</v>
      </c>
    </row>
    <row r="1172" spans="1:15" x14ac:dyDescent="0.35">
      <c r="A1172" s="368" t="s">
        <v>338</v>
      </c>
      <c r="B1172" s="368" t="s">
        <v>926</v>
      </c>
      <c r="C1172" s="368" t="s">
        <v>786</v>
      </c>
      <c r="D1172" s="368">
        <v>510</v>
      </c>
      <c r="E1172" s="368">
        <v>331</v>
      </c>
      <c r="F1172" s="368">
        <v>179</v>
      </c>
      <c r="G1172" s="368" t="s">
        <v>14839</v>
      </c>
      <c r="H1172" s="368" t="s">
        <v>14840</v>
      </c>
      <c r="I1172" s="368" t="s">
        <v>4290</v>
      </c>
      <c r="J1172" s="368" t="s">
        <v>4289</v>
      </c>
      <c r="K1172" s="368" t="s">
        <v>14841</v>
      </c>
      <c r="L1172" s="368" t="s">
        <v>14842</v>
      </c>
      <c r="M1172" s="368">
        <v>71</v>
      </c>
      <c r="N1172" s="368">
        <v>46</v>
      </c>
      <c r="O1172" s="368">
        <v>25</v>
      </c>
    </row>
    <row r="1173" spans="1:15" x14ac:dyDescent="0.35">
      <c r="A1173" s="368" t="s">
        <v>338</v>
      </c>
      <c r="B1173" s="368" t="s">
        <v>926</v>
      </c>
      <c r="C1173" s="368" t="s">
        <v>786</v>
      </c>
      <c r="D1173" s="368">
        <v>510</v>
      </c>
      <c r="E1173" s="368">
        <v>331</v>
      </c>
      <c r="F1173" s="368">
        <v>179</v>
      </c>
      <c r="G1173" s="368" t="s">
        <v>14839</v>
      </c>
      <c r="H1173" s="368" t="s">
        <v>14840</v>
      </c>
      <c r="I1173" s="368" t="s">
        <v>4290</v>
      </c>
      <c r="J1173" s="368" t="s">
        <v>4289</v>
      </c>
      <c r="K1173" s="368" t="s">
        <v>14843</v>
      </c>
      <c r="L1173" s="368" t="s">
        <v>14844</v>
      </c>
      <c r="M1173" s="368">
        <v>48</v>
      </c>
      <c r="N1173" s="368">
        <v>31</v>
      </c>
      <c r="O1173" s="368">
        <v>17</v>
      </c>
    </row>
    <row r="1174" spans="1:15" x14ac:dyDescent="0.35">
      <c r="A1174" s="368" t="s">
        <v>338</v>
      </c>
      <c r="B1174" s="368" t="s">
        <v>926</v>
      </c>
      <c r="C1174" s="368" t="s">
        <v>786</v>
      </c>
      <c r="D1174" s="368">
        <v>510</v>
      </c>
      <c r="E1174" s="368">
        <v>331</v>
      </c>
      <c r="F1174" s="368">
        <v>179</v>
      </c>
      <c r="G1174" s="368" t="s">
        <v>14845</v>
      </c>
      <c r="H1174" s="368" t="s">
        <v>14846</v>
      </c>
      <c r="I1174" s="368" t="s">
        <v>4288</v>
      </c>
      <c r="J1174" s="368" t="s">
        <v>4287</v>
      </c>
      <c r="K1174" s="368" t="s">
        <v>14847</v>
      </c>
      <c r="L1174" s="368" t="s">
        <v>14848</v>
      </c>
      <c r="M1174" s="368">
        <v>71</v>
      </c>
      <c r="N1174" s="368">
        <v>46</v>
      </c>
      <c r="O1174" s="368">
        <v>25</v>
      </c>
    </row>
    <row r="1175" spans="1:15" x14ac:dyDescent="0.35">
      <c r="A1175" s="368" t="s">
        <v>338</v>
      </c>
      <c r="B1175" s="368" t="s">
        <v>926</v>
      </c>
      <c r="C1175" s="368" t="s">
        <v>786</v>
      </c>
      <c r="D1175" s="368">
        <v>510</v>
      </c>
      <c r="E1175" s="368">
        <v>331</v>
      </c>
      <c r="F1175" s="368">
        <v>179</v>
      </c>
      <c r="G1175" s="368" t="s">
        <v>14845</v>
      </c>
      <c r="H1175" s="368" t="s">
        <v>14846</v>
      </c>
      <c r="I1175" s="368" t="s">
        <v>4288</v>
      </c>
      <c r="J1175" s="368" t="s">
        <v>4287</v>
      </c>
      <c r="K1175" s="368" t="s">
        <v>14849</v>
      </c>
      <c r="L1175" s="368" t="s">
        <v>14850</v>
      </c>
      <c r="M1175" s="368">
        <v>71</v>
      </c>
      <c r="N1175" s="368">
        <v>46</v>
      </c>
      <c r="O1175" s="368">
        <v>25</v>
      </c>
    </row>
    <row r="1176" spans="1:15" x14ac:dyDescent="0.35">
      <c r="A1176" s="368" t="s">
        <v>338</v>
      </c>
      <c r="B1176" s="368" t="s">
        <v>926</v>
      </c>
      <c r="C1176" s="368" t="s">
        <v>786</v>
      </c>
      <c r="D1176" s="368">
        <v>510</v>
      </c>
      <c r="E1176" s="368">
        <v>331</v>
      </c>
      <c r="F1176" s="368">
        <v>179</v>
      </c>
      <c r="G1176" s="368" t="s">
        <v>14851</v>
      </c>
      <c r="H1176" s="368" t="s">
        <v>14852</v>
      </c>
      <c r="I1176" s="368" t="s">
        <v>4286</v>
      </c>
      <c r="J1176" s="368" t="s">
        <v>4285</v>
      </c>
      <c r="K1176" s="368" t="s">
        <v>14853</v>
      </c>
      <c r="L1176" s="368" t="s">
        <v>14854</v>
      </c>
      <c r="M1176" s="368">
        <v>71</v>
      </c>
      <c r="N1176" s="368">
        <v>46</v>
      </c>
      <c r="O1176" s="368">
        <v>25</v>
      </c>
    </row>
    <row r="1177" spans="1:15" x14ac:dyDescent="0.35">
      <c r="A1177" s="368" t="s">
        <v>338</v>
      </c>
      <c r="B1177" s="368" t="s">
        <v>926</v>
      </c>
      <c r="C1177" s="368" t="s">
        <v>786</v>
      </c>
      <c r="D1177" s="368">
        <v>510</v>
      </c>
      <c r="E1177" s="368">
        <v>331</v>
      </c>
      <c r="F1177" s="368">
        <v>179</v>
      </c>
      <c r="G1177" s="368" t="s">
        <v>14851</v>
      </c>
      <c r="H1177" s="368" t="s">
        <v>14852</v>
      </c>
      <c r="I1177" s="368" t="s">
        <v>4286</v>
      </c>
      <c r="J1177" s="368" t="s">
        <v>4285</v>
      </c>
      <c r="K1177" s="368" t="s">
        <v>14855</v>
      </c>
      <c r="L1177" s="368" t="s">
        <v>14856</v>
      </c>
      <c r="M1177" s="368">
        <v>36</v>
      </c>
      <c r="N1177" s="368">
        <v>23</v>
      </c>
      <c r="O1177" s="368">
        <v>13</v>
      </c>
    </row>
    <row r="1178" spans="1:15" x14ac:dyDescent="0.35">
      <c r="A1178" s="368" t="s">
        <v>338</v>
      </c>
      <c r="B1178" s="368" t="s">
        <v>926</v>
      </c>
      <c r="C1178" s="368" t="s">
        <v>786</v>
      </c>
      <c r="D1178" s="368">
        <v>510</v>
      </c>
      <c r="E1178" s="368">
        <v>331</v>
      </c>
      <c r="F1178" s="368">
        <v>179</v>
      </c>
      <c r="G1178" s="368" t="s">
        <v>14857</v>
      </c>
      <c r="H1178" s="368" t="s">
        <v>14858</v>
      </c>
      <c r="I1178" s="368" t="s">
        <v>4284</v>
      </c>
      <c r="J1178" s="368" t="s">
        <v>4283</v>
      </c>
      <c r="K1178" s="368" t="s">
        <v>14859</v>
      </c>
      <c r="L1178" s="368" t="s">
        <v>14860</v>
      </c>
      <c r="M1178" s="368">
        <v>106</v>
      </c>
      <c r="N1178" s="368">
        <v>70</v>
      </c>
      <c r="O1178" s="368">
        <v>36</v>
      </c>
    </row>
    <row r="1179" spans="1:15" x14ac:dyDescent="0.35">
      <c r="A1179" s="368" t="s">
        <v>338</v>
      </c>
      <c r="B1179" s="368" t="s">
        <v>926</v>
      </c>
      <c r="C1179" s="368" t="s">
        <v>786</v>
      </c>
      <c r="D1179" s="368">
        <v>510</v>
      </c>
      <c r="E1179" s="368">
        <v>331</v>
      </c>
      <c r="F1179" s="368">
        <v>179</v>
      </c>
      <c r="G1179" s="368" t="s">
        <v>14857</v>
      </c>
      <c r="H1179" s="368" t="s">
        <v>14858</v>
      </c>
      <c r="I1179" s="368" t="s">
        <v>4284</v>
      </c>
      <c r="J1179" s="368" t="s">
        <v>4283</v>
      </c>
      <c r="K1179" s="368" t="s">
        <v>14861</v>
      </c>
      <c r="L1179" s="368" t="s">
        <v>14862</v>
      </c>
      <c r="M1179" s="368">
        <v>36</v>
      </c>
      <c r="N1179" s="368">
        <v>23</v>
      </c>
      <c r="O1179" s="368">
        <v>13</v>
      </c>
    </row>
    <row r="1180" spans="1:15" x14ac:dyDescent="0.35">
      <c r="A1180" s="368" t="s">
        <v>339</v>
      </c>
      <c r="B1180" s="368" t="s">
        <v>927</v>
      </c>
      <c r="C1180" s="368" t="s">
        <v>786</v>
      </c>
      <c r="D1180" s="368">
        <v>810</v>
      </c>
      <c r="E1180" s="368">
        <v>526</v>
      </c>
      <c r="F1180" s="368">
        <v>284</v>
      </c>
      <c r="G1180" s="368" t="s">
        <v>14863</v>
      </c>
      <c r="H1180" s="368" t="s">
        <v>14864</v>
      </c>
      <c r="I1180" s="368" t="s">
        <v>4214</v>
      </c>
      <c r="J1180" s="368" t="s">
        <v>4213</v>
      </c>
      <c r="K1180" s="368" t="s">
        <v>14865</v>
      </c>
      <c r="L1180" s="368" t="s">
        <v>4213</v>
      </c>
      <c r="M1180" s="368">
        <v>100</v>
      </c>
      <c r="N1180" s="368">
        <v>65</v>
      </c>
      <c r="O1180" s="368">
        <v>35</v>
      </c>
    </row>
    <row r="1181" spans="1:15" x14ac:dyDescent="0.35">
      <c r="A1181" s="368" t="s">
        <v>339</v>
      </c>
      <c r="B1181" s="368" t="s">
        <v>927</v>
      </c>
      <c r="C1181" s="368" t="s">
        <v>786</v>
      </c>
      <c r="D1181" s="368">
        <v>810</v>
      </c>
      <c r="E1181" s="368">
        <v>526</v>
      </c>
      <c r="F1181" s="368">
        <v>284</v>
      </c>
      <c r="G1181" s="368" t="s">
        <v>14807</v>
      </c>
      <c r="H1181" s="368" t="s">
        <v>14808</v>
      </c>
      <c r="I1181" s="368" t="s">
        <v>4282</v>
      </c>
      <c r="J1181" s="368" t="s">
        <v>4281</v>
      </c>
      <c r="K1181" s="368" t="s">
        <v>14809</v>
      </c>
      <c r="L1181" s="368" t="s">
        <v>14810</v>
      </c>
      <c r="M1181" s="368">
        <v>67</v>
      </c>
      <c r="N1181" s="368">
        <v>44</v>
      </c>
      <c r="O1181" s="368">
        <v>23</v>
      </c>
    </row>
    <row r="1182" spans="1:15" x14ac:dyDescent="0.35">
      <c r="A1182" s="368" t="s">
        <v>339</v>
      </c>
      <c r="B1182" s="368" t="s">
        <v>927</v>
      </c>
      <c r="C1182" s="368" t="s">
        <v>786</v>
      </c>
      <c r="D1182" s="368">
        <v>810</v>
      </c>
      <c r="E1182" s="368">
        <v>526</v>
      </c>
      <c r="F1182" s="368">
        <v>284</v>
      </c>
      <c r="G1182" s="368" t="s">
        <v>14807</v>
      </c>
      <c r="H1182" s="368" t="s">
        <v>14808</v>
      </c>
      <c r="I1182" s="368" t="s">
        <v>4282</v>
      </c>
      <c r="J1182" s="368" t="s">
        <v>4281</v>
      </c>
      <c r="K1182" s="368" t="s">
        <v>14811</v>
      </c>
      <c r="L1182" s="368" t="s">
        <v>14812</v>
      </c>
      <c r="M1182" s="368">
        <v>67</v>
      </c>
      <c r="N1182" s="368">
        <v>44</v>
      </c>
      <c r="O1182" s="368">
        <v>23</v>
      </c>
    </row>
    <row r="1183" spans="1:15" x14ac:dyDescent="0.35">
      <c r="A1183" s="368" t="s">
        <v>339</v>
      </c>
      <c r="B1183" s="368" t="s">
        <v>927</v>
      </c>
      <c r="C1183" s="368" t="s">
        <v>786</v>
      </c>
      <c r="D1183" s="368">
        <v>810</v>
      </c>
      <c r="E1183" s="368">
        <v>526</v>
      </c>
      <c r="F1183" s="368">
        <v>284</v>
      </c>
      <c r="G1183" s="368" t="s">
        <v>14807</v>
      </c>
      <c r="H1183" s="368" t="s">
        <v>14808</v>
      </c>
      <c r="I1183" s="368" t="s">
        <v>4282</v>
      </c>
      <c r="J1183" s="368" t="s">
        <v>4281</v>
      </c>
      <c r="K1183" s="368" t="s">
        <v>14813</v>
      </c>
      <c r="L1183" s="368" t="s">
        <v>14814</v>
      </c>
      <c r="M1183" s="368">
        <v>66</v>
      </c>
      <c r="N1183" s="368">
        <v>43</v>
      </c>
      <c r="O1183" s="368">
        <v>23</v>
      </c>
    </row>
    <row r="1184" spans="1:15" x14ac:dyDescent="0.35">
      <c r="A1184" s="368" t="s">
        <v>339</v>
      </c>
      <c r="B1184" s="368" t="s">
        <v>927</v>
      </c>
      <c r="C1184" s="368" t="s">
        <v>786</v>
      </c>
      <c r="D1184" s="368">
        <v>810</v>
      </c>
      <c r="E1184" s="368">
        <v>526</v>
      </c>
      <c r="F1184" s="368">
        <v>284</v>
      </c>
      <c r="G1184" s="368" t="s">
        <v>14866</v>
      </c>
      <c r="H1184" s="368" t="s">
        <v>14867</v>
      </c>
      <c r="I1184" s="368" t="s">
        <v>4280</v>
      </c>
      <c r="J1184" s="368" t="s">
        <v>4279</v>
      </c>
      <c r="K1184" s="368" t="s">
        <v>14868</v>
      </c>
      <c r="L1184" s="368" t="s">
        <v>14869</v>
      </c>
      <c r="M1184" s="368">
        <v>77</v>
      </c>
      <c r="N1184" s="368">
        <v>49</v>
      </c>
      <c r="O1184" s="368">
        <v>28</v>
      </c>
    </row>
    <row r="1185" spans="1:15" x14ac:dyDescent="0.35">
      <c r="A1185" s="368" t="s">
        <v>339</v>
      </c>
      <c r="B1185" s="368" t="s">
        <v>927</v>
      </c>
      <c r="C1185" s="368" t="s">
        <v>786</v>
      </c>
      <c r="D1185" s="368">
        <v>810</v>
      </c>
      <c r="E1185" s="368">
        <v>526</v>
      </c>
      <c r="F1185" s="368">
        <v>284</v>
      </c>
      <c r="G1185" s="368" t="s">
        <v>14866</v>
      </c>
      <c r="H1185" s="368" t="s">
        <v>14867</v>
      </c>
      <c r="I1185" s="368" t="s">
        <v>4280</v>
      </c>
      <c r="J1185" s="368" t="s">
        <v>4279</v>
      </c>
      <c r="K1185" s="368" t="s">
        <v>14870</v>
      </c>
      <c r="L1185" s="368" t="s">
        <v>14871</v>
      </c>
      <c r="M1185" s="368">
        <v>33</v>
      </c>
      <c r="N1185" s="368">
        <v>21</v>
      </c>
      <c r="O1185" s="368">
        <v>12</v>
      </c>
    </row>
    <row r="1186" spans="1:15" x14ac:dyDescent="0.35">
      <c r="A1186" s="368" t="s">
        <v>339</v>
      </c>
      <c r="B1186" s="368" t="s">
        <v>927</v>
      </c>
      <c r="C1186" s="368" t="s">
        <v>786</v>
      </c>
      <c r="D1186" s="368">
        <v>810</v>
      </c>
      <c r="E1186" s="368">
        <v>526</v>
      </c>
      <c r="F1186" s="368">
        <v>284</v>
      </c>
      <c r="G1186" s="368" t="s">
        <v>14872</v>
      </c>
      <c r="H1186" s="368" t="s">
        <v>14873</v>
      </c>
      <c r="I1186" s="368" t="s">
        <v>4278</v>
      </c>
      <c r="J1186" s="368" t="s">
        <v>4277</v>
      </c>
      <c r="K1186" s="368" t="s">
        <v>14874</v>
      </c>
      <c r="L1186" s="368" t="s">
        <v>14875</v>
      </c>
      <c r="M1186" s="368">
        <v>67</v>
      </c>
      <c r="N1186" s="368">
        <v>44</v>
      </c>
      <c r="O1186" s="368">
        <v>23</v>
      </c>
    </row>
    <row r="1187" spans="1:15" x14ac:dyDescent="0.35">
      <c r="A1187" s="368" t="s">
        <v>339</v>
      </c>
      <c r="B1187" s="368" t="s">
        <v>927</v>
      </c>
      <c r="C1187" s="368" t="s">
        <v>786</v>
      </c>
      <c r="D1187" s="368">
        <v>810</v>
      </c>
      <c r="E1187" s="368">
        <v>526</v>
      </c>
      <c r="F1187" s="368">
        <v>284</v>
      </c>
      <c r="G1187" s="368" t="s">
        <v>14872</v>
      </c>
      <c r="H1187" s="368" t="s">
        <v>14873</v>
      </c>
      <c r="I1187" s="368" t="s">
        <v>4278</v>
      </c>
      <c r="J1187" s="368" t="s">
        <v>4277</v>
      </c>
      <c r="K1187" s="368" t="s">
        <v>14876</v>
      </c>
      <c r="L1187" s="368" t="s">
        <v>14877</v>
      </c>
      <c r="M1187" s="368">
        <v>33</v>
      </c>
      <c r="N1187" s="368">
        <v>21</v>
      </c>
      <c r="O1187" s="368">
        <v>12</v>
      </c>
    </row>
    <row r="1188" spans="1:15" x14ac:dyDescent="0.35">
      <c r="A1188" s="368" t="s">
        <v>339</v>
      </c>
      <c r="B1188" s="368" t="s">
        <v>927</v>
      </c>
      <c r="C1188" s="368" t="s">
        <v>786</v>
      </c>
      <c r="D1188" s="368">
        <v>810</v>
      </c>
      <c r="E1188" s="368">
        <v>526</v>
      </c>
      <c r="F1188" s="368">
        <v>284</v>
      </c>
      <c r="G1188" s="368" t="s">
        <v>14878</v>
      </c>
      <c r="H1188" s="368" t="s">
        <v>14879</v>
      </c>
      <c r="I1188" s="368" t="s">
        <v>4276</v>
      </c>
      <c r="J1188" s="368" t="s">
        <v>4275</v>
      </c>
      <c r="K1188" s="368" t="s">
        <v>14880</v>
      </c>
      <c r="L1188" s="368" t="s">
        <v>14881</v>
      </c>
      <c r="M1188" s="368">
        <v>67</v>
      </c>
      <c r="N1188" s="368">
        <v>44</v>
      </c>
      <c r="O1188" s="368">
        <v>23</v>
      </c>
    </row>
    <row r="1189" spans="1:15" x14ac:dyDescent="0.35">
      <c r="A1189" s="368" t="s">
        <v>339</v>
      </c>
      <c r="B1189" s="368" t="s">
        <v>927</v>
      </c>
      <c r="C1189" s="368" t="s">
        <v>786</v>
      </c>
      <c r="D1189" s="368">
        <v>810</v>
      </c>
      <c r="E1189" s="368">
        <v>526</v>
      </c>
      <c r="F1189" s="368">
        <v>284</v>
      </c>
      <c r="G1189" s="368" t="s">
        <v>14878</v>
      </c>
      <c r="H1189" s="368" t="s">
        <v>14879</v>
      </c>
      <c r="I1189" s="368" t="s">
        <v>4276</v>
      </c>
      <c r="J1189" s="368" t="s">
        <v>4275</v>
      </c>
      <c r="K1189" s="368" t="s">
        <v>14882</v>
      </c>
      <c r="L1189" s="368" t="s">
        <v>14883</v>
      </c>
      <c r="M1189" s="368">
        <v>33</v>
      </c>
      <c r="N1189" s="368">
        <v>21</v>
      </c>
      <c r="O1189" s="368">
        <v>12</v>
      </c>
    </row>
    <row r="1190" spans="1:15" x14ac:dyDescent="0.35">
      <c r="A1190" s="368" t="s">
        <v>339</v>
      </c>
      <c r="B1190" s="368" t="s">
        <v>927</v>
      </c>
      <c r="C1190" s="368" t="s">
        <v>786</v>
      </c>
      <c r="D1190" s="368">
        <v>810</v>
      </c>
      <c r="E1190" s="368">
        <v>526</v>
      </c>
      <c r="F1190" s="368">
        <v>284</v>
      </c>
      <c r="G1190" s="368" t="s">
        <v>14884</v>
      </c>
      <c r="H1190" s="368" t="s">
        <v>14885</v>
      </c>
      <c r="I1190" s="368" t="s">
        <v>4274</v>
      </c>
      <c r="J1190" s="368" t="s">
        <v>4273</v>
      </c>
      <c r="K1190" s="368" t="s">
        <v>14886</v>
      </c>
      <c r="L1190" s="368" t="s">
        <v>14887</v>
      </c>
      <c r="M1190" s="368">
        <v>67</v>
      </c>
      <c r="N1190" s="368">
        <v>44</v>
      </c>
      <c r="O1190" s="368">
        <v>23</v>
      </c>
    </row>
    <row r="1191" spans="1:15" x14ac:dyDescent="0.35">
      <c r="A1191" s="368" t="s">
        <v>339</v>
      </c>
      <c r="B1191" s="368" t="s">
        <v>927</v>
      </c>
      <c r="C1191" s="368" t="s">
        <v>786</v>
      </c>
      <c r="D1191" s="368">
        <v>810</v>
      </c>
      <c r="E1191" s="368">
        <v>526</v>
      </c>
      <c r="F1191" s="368">
        <v>284</v>
      </c>
      <c r="G1191" s="368" t="s">
        <v>14884</v>
      </c>
      <c r="H1191" s="368" t="s">
        <v>14885</v>
      </c>
      <c r="I1191" s="368" t="s">
        <v>4274</v>
      </c>
      <c r="J1191" s="368" t="s">
        <v>4273</v>
      </c>
      <c r="K1191" s="368" t="s">
        <v>14888</v>
      </c>
      <c r="L1191" s="368" t="s">
        <v>14889</v>
      </c>
      <c r="M1191" s="368">
        <v>33</v>
      </c>
      <c r="N1191" s="368">
        <v>21</v>
      </c>
      <c r="O1191" s="368">
        <v>12</v>
      </c>
    </row>
    <row r="1192" spans="1:15" x14ac:dyDescent="0.35">
      <c r="A1192" s="368" t="s">
        <v>339</v>
      </c>
      <c r="B1192" s="368" t="s">
        <v>927</v>
      </c>
      <c r="C1192" s="368" t="s">
        <v>786</v>
      </c>
      <c r="D1192" s="368">
        <v>810</v>
      </c>
      <c r="E1192" s="368">
        <v>526</v>
      </c>
      <c r="F1192" s="368">
        <v>284</v>
      </c>
      <c r="G1192" s="368" t="s">
        <v>14890</v>
      </c>
      <c r="H1192" s="368" t="s">
        <v>14891</v>
      </c>
      <c r="I1192" s="368" t="s">
        <v>4272</v>
      </c>
      <c r="J1192" s="368" t="s">
        <v>4271</v>
      </c>
      <c r="K1192" s="368" t="s">
        <v>14892</v>
      </c>
      <c r="L1192" s="368" t="s">
        <v>14893</v>
      </c>
      <c r="M1192" s="368">
        <v>67</v>
      </c>
      <c r="N1192" s="368">
        <v>44</v>
      </c>
      <c r="O1192" s="368">
        <v>23</v>
      </c>
    </row>
    <row r="1193" spans="1:15" x14ac:dyDescent="0.35">
      <c r="A1193" s="368" t="s">
        <v>339</v>
      </c>
      <c r="B1193" s="368" t="s">
        <v>927</v>
      </c>
      <c r="C1193" s="368" t="s">
        <v>786</v>
      </c>
      <c r="D1193" s="368">
        <v>810</v>
      </c>
      <c r="E1193" s="368">
        <v>526</v>
      </c>
      <c r="F1193" s="368">
        <v>284</v>
      </c>
      <c r="G1193" s="368" t="s">
        <v>14890</v>
      </c>
      <c r="H1193" s="368" t="s">
        <v>14891</v>
      </c>
      <c r="I1193" s="368" t="s">
        <v>4272</v>
      </c>
      <c r="J1193" s="368" t="s">
        <v>4271</v>
      </c>
      <c r="K1193" s="368" t="s">
        <v>14894</v>
      </c>
      <c r="L1193" s="368" t="s">
        <v>14895</v>
      </c>
      <c r="M1193" s="368">
        <v>33</v>
      </c>
      <c r="N1193" s="368">
        <v>21</v>
      </c>
      <c r="O1193" s="368">
        <v>12</v>
      </c>
    </row>
    <row r="1194" spans="1:15" x14ac:dyDescent="0.35">
      <c r="A1194" s="368" t="s">
        <v>340</v>
      </c>
      <c r="B1194" s="368" t="s">
        <v>928</v>
      </c>
      <c r="C1194" s="368" t="s">
        <v>786</v>
      </c>
      <c r="D1194" s="368">
        <v>390</v>
      </c>
      <c r="E1194" s="368">
        <v>253</v>
      </c>
      <c r="F1194" s="368">
        <v>137</v>
      </c>
      <c r="G1194" s="368" t="s">
        <v>14896</v>
      </c>
      <c r="H1194" s="368" t="s">
        <v>14897</v>
      </c>
      <c r="I1194" s="368" t="s">
        <v>4270</v>
      </c>
      <c r="J1194" s="368" t="s">
        <v>4269</v>
      </c>
      <c r="K1194" s="368" t="s">
        <v>14898</v>
      </c>
      <c r="L1194" s="368" t="s">
        <v>4269</v>
      </c>
      <c r="M1194" s="368">
        <v>113</v>
      </c>
      <c r="N1194" s="368">
        <v>73</v>
      </c>
      <c r="O1194" s="368">
        <v>40</v>
      </c>
    </row>
    <row r="1195" spans="1:15" x14ac:dyDescent="0.35">
      <c r="A1195" s="368" t="s">
        <v>340</v>
      </c>
      <c r="B1195" s="368" t="s">
        <v>928</v>
      </c>
      <c r="C1195" s="368" t="s">
        <v>786</v>
      </c>
      <c r="D1195" s="368">
        <v>390</v>
      </c>
      <c r="E1195" s="368">
        <v>253</v>
      </c>
      <c r="F1195" s="368">
        <v>137</v>
      </c>
      <c r="G1195" s="368" t="s">
        <v>14899</v>
      </c>
      <c r="H1195" s="368" t="s">
        <v>14900</v>
      </c>
      <c r="I1195" s="368" t="s">
        <v>4268</v>
      </c>
      <c r="J1195" s="368" t="s">
        <v>4267</v>
      </c>
      <c r="K1195" s="368" t="s">
        <v>14901</v>
      </c>
      <c r="L1195" s="368" t="s">
        <v>4267</v>
      </c>
      <c r="M1195" s="368">
        <v>88</v>
      </c>
      <c r="N1195" s="368">
        <v>57</v>
      </c>
      <c r="O1195" s="368">
        <v>31</v>
      </c>
    </row>
    <row r="1196" spans="1:15" x14ac:dyDescent="0.35">
      <c r="A1196" s="368" t="s">
        <v>340</v>
      </c>
      <c r="B1196" s="368" t="s">
        <v>928</v>
      </c>
      <c r="C1196" s="368" t="s">
        <v>786</v>
      </c>
      <c r="D1196" s="368">
        <v>390</v>
      </c>
      <c r="E1196" s="368">
        <v>253</v>
      </c>
      <c r="F1196" s="368">
        <v>137</v>
      </c>
      <c r="G1196" s="368" t="s">
        <v>14902</v>
      </c>
      <c r="H1196" s="368" t="s">
        <v>14903</v>
      </c>
      <c r="I1196" s="368" t="s">
        <v>4226</v>
      </c>
      <c r="J1196" s="368" t="s">
        <v>4225</v>
      </c>
      <c r="K1196" s="368" t="s">
        <v>14904</v>
      </c>
      <c r="L1196" s="368" t="s">
        <v>4225</v>
      </c>
      <c r="M1196" s="368">
        <v>88</v>
      </c>
      <c r="N1196" s="368">
        <v>57</v>
      </c>
      <c r="O1196" s="368">
        <v>31</v>
      </c>
    </row>
    <row r="1197" spans="1:15" x14ac:dyDescent="0.35">
      <c r="A1197" s="368" t="s">
        <v>340</v>
      </c>
      <c r="B1197" s="368" t="s">
        <v>928</v>
      </c>
      <c r="C1197" s="368" t="s">
        <v>786</v>
      </c>
      <c r="D1197" s="368">
        <v>390</v>
      </c>
      <c r="E1197" s="368">
        <v>253</v>
      </c>
      <c r="F1197" s="368">
        <v>137</v>
      </c>
      <c r="G1197" s="368" t="s">
        <v>14905</v>
      </c>
      <c r="H1197" s="368" t="s">
        <v>14906</v>
      </c>
      <c r="I1197" s="368" t="s">
        <v>4266</v>
      </c>
      <c r="J1197" s="368" t="s">
        <v>4265</v>
      </c>
      <c r="K1197" s="368" t="s">
        <v>14907</v>
      </c>
      <c r="L1197" s="368" t="s">
        <v>4265</v>
      </c>
      <c r="M1197" s="368">
        <v>101</v>
      </c>
      <c r="N1197" s="368">
        <v>66</v>
      </c>
      <c r="O1197" s="368">
        <v>35</v>
      </c>
    </row>
    <row r="1198" spans="1:15" x14ac:dyDescent="0.35">
      <c r="A1198" s="368" t="s">
        <v>341</v>
      </c>
      <c r="B1198" s="368" t="s">
        <v>929</v>
      </c>
      <c r="C1198" s="368" t="s">
        <v>786</v>
      </c>
      <c r="D1198" s="368">
        <v>460</v>
      </c>
      <c r="E1198" s="368">
        <v>299</v>
      </c>
      <c r="F1198" s="368">
        <v>161</v>
      </c>
      <c r="G1198" s="368" t="s">
        <v>14908</v>
      </c>
      <c r="H1198" s="368" t="s">
        <v>14909</v>
      </c>
      <c r="I1198" s="368" t="s">
        <v>4216</v>
      </c>
      <c r="J1198" s="368" t="s">
        <v>4215</v>
      </c>
      <c r="K1198" s="368" t="s">
        <v>14910</v>
      </c>
      <c r="L1198" s="368" t="s">
        <v>14911</v>
      </c>
      <c r="M1198" s="368">
        <v>66</v>
      </c>
      <c r="N1198" s="368">
        <v>44</v>
      </c>
      <c r="O1198" s="368">
        <v>22</v>
      </c>
    </row>
    <row r="1199" spans="1:15" x14ac:dyDescent="0.35">
      <c r="A1199" s="368" t="s">
        <v>341</v>
      </c>
      <c r="B1199" s="368" t="s">
        <v>929</v>
      </c>
      <c r="C1199" s="368" t="s">
        <v>786</v>
      </c>
      <c r="D1199" s="368">
        <v>460</v>
      </c>
      <c r="E1199" s="368">
        <v>299</v>
      </c>
      <c r="F1199" s="368">
        <v>161</v>
      </c>
      <c r="G1199" s="368" t="s">
        <v>14908</v>
      </c>
      <c r="H1199" s="368" t="s">
        <v>14909</v>
      </c>
      <c r="I1199" s="368" t="s">
        <v>4216</v>
      </c>
      <c r="J1199" s="368" t="s">
        <v>4215</v>
      </c>
      <c r="K1199" s="368" t="s">
        <v>14912</v>
      </c>
      <c r="L1199" s="368" t="s">
        <v>14913</v>
      </c>
      <c r="M1199" s="368">
        <v>65</v>
      </c>
      <c r="N1199" s="368">
        <v>42</v>
      </c>
      <c r="O1199" s="368">
        <v>23</v>
      </c>
    </row>
    <row r="1200" spans="1:15" x14ac:dyDescent="0.35">
      <c r="A1200" s="368" t="s">
        <v>341</v>
      </c>
      <c r="B1200" s="368" t="s">
        <v>929</v>
      </c>
      <c r="C1200" s="368" t="s">
        <v>786</v>
      </c>
      <c r="D1200" s="368">
        <v>460</v>
      </c>
      <c r="E1200" s="368">
        <v>299</v>
      </c>
      <c r="F1200" s="368">
        <v>161</v>
      </c>
      <c r="G1200" s="368" t="s">
        <v>14914</v>
      </c>
      <c r="H1200" s="368" t="s">
        <v>14915</v>
      </c>
      <c r="I1200" s="368" t="s">
        <v>4264</v>
      </c>
      <c r="J1200" s="368" t="s">
        <v>4263</v>
      </c>
      <c r="K1200" s="368" t="s">
        <v>14916</v>
      </c>
      <c r="L1200" s="368" t="s">
        <v>4263</v>
      </c>
      <c r="M1200" s="368">
        <v>99</v>
      </c>
      <c r="N1200" s="368">
        <v>64</v>
      </c>
      <c r="O1200" s="368">
        <v>35</v>
      </c>
    </row>
    <row r="1201" spans="1:15" x14ac:dyDescent="0.35">
      <c r="A1201" s="368" t="s">
        <v>341</v>
      </c>
      <c r="B1201" s="368" t="s">
        <v>929</v>
      </c>
      <c r="C1201" s="368" t="s">
        <v>786</v>
      </c>
      <c r="D1201" s="368">
        <v>460</v>
      </c>
      <c r="E1201" s="368">
        <v>299</v>
      </c>
      <c r="F1201" s="368">
        <v>161</v>
      </c>
      <c r="G1201" s="368" t="s">
        <v>14917</v>
      </c>
      <c r="H1201" s="368" t="s">
        <v>14918</v>
      </c>
      <c r="I1201" s="368" t="s">
        <v>4232</v>
      </c>
      <c r="J1201" s="368" t="s">
        <v>4231</v>
      </c>
      <c r="K1201" s="368" t="s">
        <v>14919</v>
      </c>
      <c r="L1201" s="368" t="s">
        <v>14920</v>
      </c>
      <c r="M1201" s="368">
        <v>66</v>
      </c>
      <c r="N1201" s="368">
        <v>43</v>
      </c>
      <c r="O1201" s="368">
        <v>23</v>
      </c>
    </row>
    <row r="1202" spans="1:15" x14ac:dyDescent="0.35">
      <c r="A1202" s="368" t="s">
        <v>341</v>
      </c>
      <c r="B1202" s="368" t="s">
        <v>929</v>
      </c>
      <c r="C1202" s="368" t="s">
        <v>786</v>
      </c>
      <c r="D1202" s="368">
        <v>460</v>
      </c>
      <c r="E1202" s="368">
        <v>299</v>
      </c>
      <c r="F1202" s="368">
        <v>161</v>
      </c>
      <c r="G1202" s="368" t="s">
        <v>14917</v>
      </c>
      <c r="H1202" s="368" t="s">
        <v>14918</v>
      </c>
      <c r="I1202" s="368" t="s">
        <v>4232</v>
      </c>
      <c r="J1202" s="368" t="s">
        <v>4231</v>
      </c>
      <c r="K1202" s="368" t="s">
        <v>14921</v>
      </c>
      <c r="L1202" s="368" t="s">
        <v>14922</v>
      </c>
      <c r="M1202" s="368">
        <v>65</v>
      </c>
      <c r="N1202" s="368">
        <v>42</v>
      </c>
      <c r="O1202" s="368">
        <v>23</v>
      </c>
    </row>
    <row r="1203" spans="1:15" x14ac:dyDescent="0.35">
      <c r="A1203" s="368" t="s">
        <v>341</v>
      </c>
      <c r="B1203" s="368" t="s">
        <v>929</v>
      </c>
      <c r="C1203" s="368" t="s">
        <v>786</v>
      </c>
      <c r="D1203" s="368">
        <v>460</v>
      </c>
      <c r="E1203" s="368">
        <v>299</v>
      </c>
      <c r="F1203" s="368">
        <v>161</v>
      </c>
      <c r="G1203" s="368" t="s">
        <v>14863</v>
      </c>
      <c r="H1203" s="368" t="s">
        <v>14864</v>
      </c>
      <c r="I1203" s="368" t="s">
        <v>4214</v>
      </c>
      <c r="J1203" s="368" t="s">
        <v>4213</v>
      </c>
      <c r="K1203" s="368" t="s">
        <v>14865</v>
      </c>
      <c r="L1203" s="368" t="s">
        <v>4213</v>
      </c>
      <c r="M1203" s="368">
        <v>99</v>
      </c>
      <c r="N1203" s="368">
        <v>64</v>
      </c>
      <c r="O1203" s="368">
        <v>35</v>
      </c>
    </row>
    <row r="1204" spans="1:15" x14ac:dyDescent="0.35">
      <c r="A1204" s="368" t="s">
        <v>342</v>
      </c>
      <c r="B1204" s="368" t="s">
        <v>930</v>
      </c>
      <c r="C1204" s="368" t="s">
        <v>786</v>
      </c>
      <c r="D1204" s="368">
        <v>580</v>
      </c>
      <c r="E1204" s="368">
        <v>377</v>
      </c>
      <c r="F1204" s="368">
        <v>203</v>
      </c>
      <c r="G1204" s="368" t="s">
        <v>14923</v>
      </c>
      <c r="H1204" s="368" t="s">
        <v>14924</v>
      </c>
      <c r="I1204" s="368" t="s">
        <v>4262</v>
      </c>
      <c r="J1204" s="368" t="s">
        <v>4261</v>
      </c>
      <c r="K1204" s="368" t="s">
        <v>14925</v>
      </c>
      <c r="L1204" s="368" t="s">
        <v>14926</v>
      </c>
      <c r="M1204" s="368">
        <v>86</v>
      </c>
      <c r="N1204" s="368">
        <v>56</v>
      </c>
      <c r="O1204" s="368">
        <v>30</v>
      </c>
    </row>
    <row r="1205" spans="1:15" x14ac:dyDescent="0.35">
      <c r="A1205" s="368" t="s">
        <v>342</v>
      </c>
      <c r="B1205" s="368" t="s">
        <v>930</v>
      </c>
      <c r="C1205" s="368" t="s">
        <v>786</v>
      </c>
      <c r="D1205" s="368">
        <v>580</v>
      </c>
      <c r="E1205" s="368">
        <v>377</v>
      </c>
      <c r="F1205" s="368">
        <v>203</v>
      </c>
      <c r="G1205" s="368" t="s">
        <v>14923</v>
      </c>
      <c r="H1205" s="368" t="s">
        <v>14924</v>
      </c>
      <c r="I1205" s="368" t="s">
        <v>4262</v>
      </c>
      <c r="J1205" s="368" t="s">
        <v>4261</v>
      </c>
      <c r="K1205" s="368" t="s">
        <v>14927</v>
      </c>
      <c r="L1205" s="368" t="s">
        <v>14928</v>
      </c>
      <c r="M1205" s="368">
        <v>32</v>
      </c>
      <c r="N1205" s="368">
        <v>21</v>
      </c>
      <c r="O1205" s="368">
        <v>11</v>
      </c>
    </row>
    <row r="1206" spans="1:15" x14ac:dyDescent="0.35">
      <c r="A1206" s="368" t="s">
        <v>342</v>
      </c>
      <c r="B1206" s="368" t="s">
        <v>930</v>
      </c>
      <c r="C1206" s="368" t="s">
        <v>786</v>
      </c>
      <c r="D1206" s="368">
        <v>580</v>
      </c>
      <c r="E1206" s="368">
        <v>377</v>
      </c>
      <c r="F1206" s="368">
        <v>203</v>
      </c>
      <c r="G1206" s="368" t="s">
        <v>14929</v>
      </c>
      <c r="H1206" s="368" t="s">
        <v>14930</v>
      </c>
      <c r="I1206" s="368" t="s">
        <v>4260</v>
      </c>
      <c r="J1206" s="368" t="s">
        <v>4259</v>
      </c>
      <c r="K1206" s="368" t="s">
        <v>14931</v>
      </c>
      <c r="L1206" s="368" t="s">
        <v>14932</v>
      </c>
      <c r="M1206" s="368">
        <v>32</v>
      </c>
      <c r="N1206" s="368">
        <v>21</v>
      </c>
      <c r="O1206" s="368">
        <v>11</v>
      </c>
    </row>
    <row r="1207" spans="1:15" x14ac:dyDescent="0.35">
      <c r="A1207" s="368" t="s">
        <v>342</v>
      </c>
      <c r="B1207" s="368" t="s">
        <v>930</v>
      </c>
      <c r="C1207" s="368" t="s">
        <v>786</v>
      </c>
      <c r="D1207" s="368">
        <v>580</v>
      </c>
      <c r="E1207" s="368">
        <v>377</v>
      </c>
      <c r="F1207" s="368">
        <v>203</v>
      </c>
      <c r="G1207" s="368" t="s">
        <v>14929</v>
      </c>
      <c r="H1207" s="368" t="s">
        <v>14930</v>
      </c>
      <c r="I1207" s="368" t="s">
        <v>4260</v>
      </c>
      <c r="J1207" s="368" t="s">
        <v>4259</v>
      </c>
      <c r="K1207" s="368" t="s">
        <v>14933</v>
      </c>
      <c r="L1207" s="368" t="s">
        <v>14934</v>
      </c>
      <c r="M1207" s="368">
        <v>43</v>
      </c>
      <c r="N1207" s="368">
        <v>28</v>
      </c>
      <c r="O1207" s="368">
        <v>15</v>
      </c>
    </row>
    <row r="1208" spans="1:15" x14ac:dyDescent="0.35">
      <c r="A1208" s="368" t="s">
        <v>342</v>
      </c>
      <c r="B1208" s="368" t="s">
        <v>930</v>
      </c>
      <c r="C1208" s="368" t="s">
        <v>786</v>
      </c>
      <c r="D1208" s="368">
        <v>580</v>
      </c>
      <c r="E1208" s="368">
        <v>377</v>
      </c>
      <c r="F1208" s="368">
        <v>203</v>
      </c>
      <c r="G1208" s="368" t="s">
        <v>14929</v>
      </c>
      <c r="H1208" s="368" t="s">
        <v>14930</v>
      </c>
      <c r="I1208" s="368" t="s">
        <v>4260</v>
      </c>
      <c r="J1208" s="368" t="s">
        <v>4259</v>
      </c>
      <c r="K1208" s="368" t="s">
        <v>14935</v>
      </c>
      <c r="L1208" s="368" t="s">
        <v>14936</v>
      </c>
      <c r="M1208" s="368">
        <v>65</v>
      </c>
      <c r="N1208" s="368">
        <v>42</v>
      </c>
      <c r="O1208" s="368">
        <v>23</v>
      </c>
    </row>
    <row r="1209" spans="1:15" x14ac:dyDescent="0.35">
      <c r="A1209" s="368" t="s">
        <v>342</v>
      </c>
      <c r="B1209" s="368" t="s">
        <v>930</v>
      </c>
      <c r="C1209" s="368" t="s">
        <v>786</v>
      </c>
      <c r="D1209" s="368">
        <v>580</v>
      </c>
      <c r="E1209" s="368">
        <v>377</v>
      </c>
      <c r="F1209" s="368">
        <v>203</v>
      </c>
      <c r="G1209" s="368" t="s">
        <v>14937</v>
      </c>
      <c r="H1209" s="368" t="s">
        <v>14938</v>
      </c>
      <c r="I1209" s="368" t="s">
        <v>4222</v>
      </c>
      <c r="J1209" s="368" t="s">
        <v>4221</v>
      </c>
      <c r="K1209" s="368" t="s">
        <v>14939</v>
      </c>
      <c r="L1209" s="368" t="s">
        <v>4221</v>
      </c>
      <c r="M1209" s="368">
        <v>96</v>
      </c>
      <c r="N1209" s="368">
        <v>62</v>
      </c>
      <c r="O1209" s="368">
        <v>34</v>
      </c>
    </row>
    <row r="1210" spans="1:15" x14ac:dyDescent="0.35">
      <c r="A1210" s="368" t="s">
        <v>342</v>
      </c>
      <c r="B1210" s="368" t="s">
        <v>930</v>
      </c>
      <c r="C1210" s="368" t="s">
        <v>786</v>
      </c>
      <c r="D1210" s="368">
        <v>580</v>
      </c>
      <c r="E1210" s="368">
        <v>377</v>
      </c>
      <c r="F1210" s="368">
        <v>203</v>
      </c>
      <c r="G1210" s="368" t="s">
        <v>14863</v>
      </c>
      <c r="H1210" s="368" t="s">
        <v>14864</v>
      </c>
      <c r="I1210" s="368" t="s">
        <v>4214</v>
      </c>
      <c r="J1210" s="368" t="s">
        <v>4213</v>
      </c>
      <c r="K1210" s="368" t="s">
        <v>14865</v>
      </c>
      <c r="L1210" s="368" t="s">
        <v>4213</v>
      </c>
      <c r="M1210" s="368">
        <v>97</v>
      </c>
      <c r="N1210" s="368">
        <v>63</v>
      </c>
      <c r="O1210" s="368">
        <v>34</v>
      </c>
    </row>
    <row r="1211" spans="1:15" x14ac:dyDescent="0.35">
      <c r="A1211" s="368" t="s">
        <v>342</v>
      </c>
      <c r="B1211" s="368" t="s">
        <v>930</v>
      </c>
      <c r="C1211" s="368" t="s">
        <v>786</v>
      </c>
      <c r="D1211" s="368">
        <v>580</v>
      </c>
      <c r="E1211" s="368">
        <v>377</v>
      </c>
      <c r="F1211" s="368">
        <v>203</v>
      </c>
      <c r="G1211" s="368" t="s">
        <v>14940</v>
      </c>
      <c r="H1211" s="368" t="s">
        <v>14941</v>
      </c>
      <c r="I1211" s="368" t="s">
        <v>4258</v>
      </c>
      <c r="J1211" s="368" t="s">
        <v>4257</v>
      </c>
      <c r="K1211" s="368" t="s">
        <v>14942</v>
      </c>
      <c r="L1211" s="368" t="s">
        <v>14943</v>
      </c>
      <c r="M1211" s="368">
        <v>54</v>
      </c>
      <c r="N1211" s="368">
        <v>35</v>
      </c>
      <c r="O1211" s="368">
        <v>19</v>
      </c>
    </row>
    <row r="1212" spans="1:15" x14ac:dyDescent="0.35">
      <c r="A1212" s="368" t="s">
        <v>342</v>
      </c>
      <c r="B1212" s="368" t="s">
        <v>930</v>
      </c>
      <c r="C1212" s="368" t="s">
        <v>786</v>
      </c>
      <c r="D1212" s="368">
        <v>580</v>
      </c>
      <c r="E1212" s="368">
        <v>377</v>
      </c>
      <c r="F1212" s="368">
        <v>203</v>
      </c>
      <c r="G1212" s="368" t="s">
        <v>14940</v>
      </c>
      <c r="H1212" s="368" t="s">
        <v>14941</v>
      </c>
      <c r="I1212" s="368" t="s">
        <v>4258</v>
      </c>
      <c r="J1212" s="368" t="s">
        <v>4257</v>
      </c>
      <c r="K1212" s="368" t="s">
        <v>14944</v>
      </c>
      <c r="L1212" s="368" t="s">
        <v>14945</v>
      </c>
      <c r="M1212" s="368">
        <v>43</v>
      </c>
      <c r="N1212" s="368">
        <v>28</v>
      </c>
      <c r="O1212" s="368">
        <v>15</v>
      </c>
    </row>
    <row r="1213" spans="1:15" x14ac:dyDescent="0.35">
      <c r="A1213" s="368" t="s">
        <v>342</v>
      </c>
      <c r="B1213" s="368" t="s">
        <v>930</v>
      </c>
      <c r="C1213" s="368" t="s">
        <v>786</v>
      </c>
      <c r="D1213" s="368">
        <v>580</v>
      </c>
      <c r="E1213" s="368">
        <v>377</v>
      </c>
      <c r="F1213" s="368">
        <v>203</v>
      </c>
      <c r="G1213" s="368" t="s">
        <v>14940</v>
      </c>
      <c r="H1213" s="368" t="s">
        <v>14941</v>
      </c>
      <c r="I1213" s="368" t="s">
        <v>4258</v>
      </c>
      <c r="J1213" s="368" t="s">
        <v>4257</v>
      </c>
      <c r="K1213" s="368" t="s">
        <v>14946</v>
      </c>
      <c r="L1213" s="368" t="s">
        <v>14947</v>
      </c>
      <c r="M1213" s="368">
        <v>32</v>
      </c>
      <c r="N1213" s="368">
        <v>21</v>
      </c>
      <c r="O1213" s="368">
        <v>11</v>
      </c>
    </row>
    <row r="1214" spans="1:15" x14ac:dyDescent="0.35">
      <c r="A1214" s="368" t="s">
        <v>343</v>
      </c>
      <c r="B1214" s="368" t="s">
        <v>931</v>
      </c>
      <c r="C1214" s="368" t="s">
        <v>791</v>
      </c>
      <c r="D1214" s="368">
        <v>530</v>
      </c>
      <c r="E1214" s="368">
        <v>344</v>
      </c>
      <c r="F1214" s="368">
        <v>186</v>
      </c>
      <c r="G1214" s="368" t="s">
        <v>14948</v>
      </c>
      <c r="H1214" s="368" t="s">
        <v>14949</v>
      </c>
      <c r="I1214" s="368" t="s">
        <v>4220</v>
      </c>
      <c r="J1214" s="368" t="s">
        <v>4219</v>
      </c>
      <c r="K1214" s="368" t="s">
        <v>14950</v>
      </c>
      <c r="L1214" s="368" t="s">
        <v>14951</v>
      </c>
      <c r="M1214" s="368">
        <v>73</v>
      </c>
      <c r="N1214" s="368">
        <v>44</v>
      </c>
      <c r="O1214" s="368">
        <v>29</v>
      </c>
    </row>
    <row r="1215" spans="1:15" x14ac:dyDescent="0.35">
      <c r="A1215" s="368" t="s">
        <v>343</v>
      </c>
      <c r="B1215" s="368" t="s">
        <v>931</v>
      </c>
      <c r="C1215" s="368" t="s">
        <v>791</v>
      </c>
      <c r="D1215" s="368">
        <v>530</v>
      </c>
      <c r="E1215" s="368">
        <v>344</v>
      </c>
      <c r="F1215" s="368">
        <v>186</v>
      </c>
      <c r="G1215" s="368" t="s">
        <v>14948</v>
      </c>
      <c r="H1215" s="368" t="s">
        <v>14949</v>
      </c>
      <c r="I1215" s="368" t="s">
        <v>4220</v>
      </c>
      <c r="J1215" s="368" t="s">
        <v>4219</v>
      </c>
      <c r="K1215" s="368" t="s">
        <v>14952</v>
      </c>
      <c r="L1215" s="368" t="s">
        <v>14953</v>
      </c>
      <c r="M1215" s="368">
        <v>85</v>
      </c>
      <c r="N1215" s="368">
        <v>51</v>
      </c>
      <c r="O1215" s="368">
        <v>34</v>
      </c>
    </row>
    <row r="1216" spans="1:15" x14ac:dyDescent="0.35">
      <c r="A1216" s="368" t="s">
        <v>343</v>
      </c>
      <c r="B1216" s="368" t="s">
        <v>931</v>
      </c>
      <c r="C1216" s="368" t="s">
        <v>791</v>
      </c>
      <c r="D1216" s="368">
        <v>530</v>
      </c>
      <c r="E1216" s="368">
        <v>344</v>
      </c>
      <c r="F1216" s="368">
        <v>186</v>
      </c>
      <c r="G1216" s="368" t="s">
        <v>14948</v>
      </c>
      <c r="H1216" s="368" t="s">
        <v>14949</v>
      </c>
      <c r="I1216" s="368" t="s">
        <v>4220</v>
      </c>
      <c r="J1216" s="368" t="s">
        <v>4219</v>
      </c>
      <c r="K1216" s="368" t="s">
        <v>14931</v>
      </c>
      <c r="L1216" s="368" t="s">
        <v>14932</v>
      </c>
      <c r="M1216" s="368">
        <v>36</v>
      </c>
      <c r="N1216" s="368">
        <v>22</v>
      </c>
      <c r="O1216" s="368">
        <v>14</v>
      </c>
    </row>
    <row r="1217" spans="1:15" x14ac:dyDescent="0.35">
      <c r="A1217" s="368" t="s">
        <v>343</v>
      </c>
      <c r="B1217" s="368" t="s">
        <v>931</v>
      </c>
      <c r="C1217" s="368" t="s">
        <v>791</v>
      </c>
      <c r="D1217" s="368">
        <v>530</v>
      </c>
      <c r="E1217" s="368">
        <v>344</v>
      </c>
      <c r="F1217" s="368">
        <v>186</v>
      </c>
      <c r="G1217" s="368" t="s">
        <v>12423</v>
      </c>
      <c r="H1217" s="368" t="s">
        <v>12424</v>
      </c>
      <c r="I1217" s="368" t="s">
        <v>4256</v>
      </c>
      <c r="J1217" s="368" t="s">
        <v>4255</v>
      </c>
      <c r="K1217" s="368" t="s">
        <v>12425</v>
      </c>
      <c r="L1217" s="368" t="s">
        <v>4255</v>
      </c>
      <c r="M1217" s="368">
        <v>60</v>
      </c>
      <c r="N1217" s="368">
        <v>60</v>
      </c>
      <c r="O1217" s="368">
        <v>0</v>
      </c>
    </row>
    <row r="1218" spans="1:15" x14ac:dyDescent="0.35">
      <c r="A1218" s="368" t="s">
        <v>343</v>
      </c>
      <c r="B1218" s="368" t="s">
        <v>931</v>
      </c>
      <c r="C1218" s="368" t="s">
        <v>791</v>
      </c>
      <c r="D1218" s="368">
        <v>530</v>
      </c>
      <c r="E1218" s="368">
        <v>344</v>
      </c>
      <c r="F1218" s="368">
        <v>186</v>
      </c>
      <c r="G1218" s="368" t="s">
        <v>14954</v>
      </c>
      <c r="H1218" s="368" t="s">
        <v>14955</v>
      </c>
      <c r="I1218" s="368" t="s">
        <v>4254</v>
      </c>
      <c r="J1218" s="368" t="s">
        <v>4253</v>
      </c>
      <c r="K1218" s="368" t="s">
        <v>14956</v>
      </c>
      <c r="L1218" s="368" t="s">
        <v>14957</v>
      </c>
      <c r="M1218" s="368">
        <v>36</v>
      </c>
      <c r="N1218" s="368">
        <v>22</v>
      </c>
      <c r="O1218" s="368">
        <v>14</v>
      </c>
    </row>
    <row r="1219" spans="1:15" x14ac:dyDescent="0.35">
      <c r="A1219" s="368" t="s">
        <v>343</v>
      </c>
      <c r="B1219" s="368" t="s">
        <v>931</v>
      </c>
      <c r="C1219" s="368" t="s">
        <v>791</v>
      </c>
      <c r="D1219" s="368">
        <v>530</v>
      </c>
      <c r="E1219" s="368">
        <v>344</v>
      </c>
      <c r="F1219" s="368">
        <v>186</v>
      </c>
      <c r="G1219" s="368" t="s">
        <v>14954</v>
      </c>
      <c r="H1219" s="368" t="s">
        <v>14955</v>
      </c>
      <c r="I1219" s="368" t="s">
        <v>4254</v>
      </c>
      <c r="J1219" s="368" t="s">
        <v>4253</v>
      </c>
      <c r="K1219" s="368" t="s">
        <v>14958</v>
      </c>
      <c r="L1219" s="368" t="s">
        <v>14959</v>
      </c>
      <c r="M1219" s="368">
        <v>48</v>
      </c>
      <c r="N1219" s="368">
        <v>29</v>
      </c>
      <c r="O1219" s="368">
        <v>19</v>
      </c>
    </row>
    <row r="1220" spans="1:15" x14ac:dyDescent="0.35">
      <c r="A1220" s="368" t="s">
        <v>343</v>
      </c>
      <c r="B1220" s="368" t="s">
        <v>931</v>
      </c>
      <c r="C1220" s="368" t="s">
        <v>791</v>
      </c>
      <c r="D1220" s="368">
        <v>530</v>
      </c>
      <c r="E1220" s="368">
        <v>344</v>
      </c>
      <c r="F1220" s="368">
        <v>186</v>
      </c>
      <c r="G1220" s="368" t="s">
        <v>14954</v>
      </c>
      <c r="H1220" s="368" t="s">
        <v>14955</v>
      </c>
      <c r="I1220" s="368" t="s">
        <v>4254</v>
      </c>
      <c r="J1220" s="368" t="s">
        <v>4253</v>
      </c>
      <c r="K1220" s="368" t="s">
        <v>14960</v>
      </c>
      <c r="L1220" s="368" t="s">
        <v>14961</v>
      </c>
      <c r="M1220" s="368">
        <v>36</v>
      </c>
      <c r="N1220" s="368">
        <v>22</v>
      </c>
      <c r="O1220" s="368">
        <v>14</v>
      </c>
    </row>
    <row r="1221" spans="1:15" x14ac:dyDescent="0.35">
      <c r="A1221" s="368" t="s">
        <v>343</v>
      </c>
      <c r="B1221" s="368" t="s">
        <v>931</v>
      </c>
      <c r="C1221" s="368" t="s">
        <v>791</v>
      </c>
      <c r="D1221" s="368">
        <v>530</v>
      </c>
      <c r="E1221" s="368">
        <v>344</v>
      </c>
      <c r="F1221" s="368">
        <v>186</v>
      </c>
      <c r="G1221" s="368" t="s">
        <v>14962</v>
      </c>
      <c r="H1221" s="368" t="s">
        <v>14963</v>
      </c>
      <c r="I1221" s="368" t="s">
        <v>4252</v>
      </c>
      <c r="J1221" s="368" t="s">
        <v>4251</v>
      </c>
      <c r="K1221" s="368" t="s">
        <v>14931</v>
      </c>
      <c r="L1221" s="368" t="s">
        <v>14932</v>
      </c>
      <c r="M1221" s="368">
        <v>36</v>
      </c>
      <c r="N1221" s="368">
        <v>22</v>
      </c>
      <c r="O1221" s="368">
        <v>14</v>
      </c>
    </row>
    <row r="1222" spans="1:15" x14ac:dyDescent="0.35">
      <c r="A1222" s="368" t="s">
        <v>343</v>
      </c>
      <c r="B1222" s="368" t="s">
        <v>931</v>
      </c>
      <c r="C1222" s="368" t="s">
        <v>791</v>
      </c>
      <c r="D1222" s="368">
        <v>530</v>
      </c>
      <c r="E1222" s="368">
        <v>344</v>
      </c>
      <c r="F1222" s="368">
        <v>186</v>
      </c>
      <c r="G1222" s="368" t="s">
        <v>14962</v>
      </c>
      <c r="H1222" s="368" t="s">
        <v>14963</v>
      </c>
      <c r="I1222" s="368" t="s">
        <v>4252</v>
      </c>
      <c r="J1222" s="368" t="s">
        <v>4251</v>
      </c>
      <c r="K1222" s="368" t="s">
        <v>14964</v>
      </c>
      <c r="L1222" s="368" t="s">
        <v>14965</v>
      </c>
      <c r="M1222" s="368">
        <v>48</v>
      </c>
      <c r="N1222" s="368">
        <v>29</v>
      </c>
      <c r="O1222" s="368">
        <v>19</v>
      </c>
    </row>
    <row r="1223" spans="1:15" x14ac:dyDescent="0.35">
      <c r="A1223" s="368" t="s">
        <v>343</v>
      </c>
      <c r="B1223" s="368" t="s">
        <v>931</v>
      </c>
      <c r="C1223" s="368" t="s">
        <v>791</v>
      </c>
      <c r="D1223" s="368">
        <v>530</v>
      </c>
      <c r="E1223" s="368">
        <v>344</v>
      </c>
      <c r="F1223" s="368">
        <v>186</v>
      </c>
      <c r="G1223" s="368" t="s">
        <v>14962</v>
      </c>
      <c r="H1223" s="368" t="s">
        <v>14963</v>
      </c>
      <c r="I1223" s="368" t="s">
        <v>4252</v>
      </c>
      <c r="J1223" s="368" t="s">
        <v>4251</v>
      </c>
      <c r="K1223" s="368" t="s">
        <v>14966</v>
      </c>
      <c r="L1223" s="368" t="s">
        <v>14967</v>
      </c>
      <c r="M1223" s="368">
        <v>36</v>
      </c>
      <c r="N1223" s="368">
        <v>22</v>
      </c>
      <c r="O1223" s="368">
        <v>14</v>
      </c>
    </row>
    <row r="1224" spans="1:15" x14ac:dyDescent="0.35">
      <c r="A1224" s="368" t="s">
        <v>343</v>
      </c>
      <c r="B1224" s="368" t="s">
        <v>931</v>
      </c>
      <c r="C1224" s="368" t="s">
        <v>791</v>
      </c>
      <c r="D1224" s="368">
        <v>530</v>
      </c>
      <c r="E1224" s="368">
        <v>344</v>
      </c>
      <c r="F1224" s="368">
        <v>186</v>
      </c>
      <c r="G1224" s="368" t="s">
        <v>14968</v>
      </c>
      <c r="H1224" s="368" t="s">
        <v>14969</v>
      </c>
      <c r="I1224" s="368" t="s">
        <v>4250</v>
      </c>
      <c r="J1224" s="368" t="s">
        <v>4249</v>
      </c>
      <c r="K1224" s="368" t="s">
        <v>14970</v>
      </c>
      <c r="L1224" s="368" t="s">
        <v>4249</v>
      </c>
      <c r="M1224" s="368">
        <v>72</v>
      </c>
      <c r="N1224" s="368">
        <v>43</v>
      </c>
      <c r="O1224" s="368">
        <v>29</v>
      </c>
    </row>
    <row r="1225" spans="1:15" x14ac:dyDescent="0.35">
      <c r="A1225" s="368" t="s">
        <v>344</v>
      </c>
      <c r="B1225" s="368" t="s">
        <v>932</v>
      </c>
      <c r="C1225" s="368" t="s">
        <v>786</v>
      </c>
      <c r="D1225" s="368">
        <v>660</v>
      </c>
      <c r="E1225" s="368">
        <v>429</v>
      </c>
      <c r="F1225" s="368">
        <v>231</v>
      </c>
      <c r="G1225" s="368" t="s">
        <v>14971</v>
      </c>
      <c r="H1225" s="368" t="s">
        <v>14972</v>
      </c>
      <c r="I1225" s="368" t="s">
        <v>4248</v>
      </c>
      <c r="J1225" s="368" t="s">
        <v>4247</v>
      </c>
      <c r="K1225" s="368" t="s">
        <v>14973</v>
      </c>
      <c r="L1225" s="368" t="s">
        <v>14974</v>
      </c>
      <c r="M1225" s="368">
        <v>32</v>
      </c>
      <c r="N1225" s="368">
        <v>21</v>
      </c>
      <c r="O1225" s="368">
        <v>11</v>
      </c>
    </row>
    <row r="1226" spans="1:15" x14ac:dyDescent="0.35">
      <c r="A1226" s="368" t="s">
        <v>344</v>
      </c>
      <c r="B1226" s="368" t="s">
        <v>932</v>
      </c>
      <c r="C1226" s="368" t="s">
        <v>786</v>
      </c>
      <c r="D1226" s="368">
        <v>660</v>
      </c>
      <c r="E1226" s="368">
        <v>429</v>
      </c>
      <c r="F1226" s="368">
        <v>231</v>
      </c>
      <c r="G1226" s="368" t="s">
        <v>14971</v>
      </c>
      <c r="H1226" s="368" t="s">
        <v>14972</v>
      </c>
      <c r="I1226" s="368" t="s">
        <v>4248</v>
      </c>
      <c r="J1226" s="368" t="s">
        <v>4247</v>
      </c>
      <c r="K1226" s="368" t="s">
        <v>14975</v>
      </c>
      <c r="L1226" s="368" t="s">
        <v>14976</v>
      </c>
      <c r="M1226" s="368">
        <v>32</v>
      </c>
      <c r="N1226" s="368">
        <v>21</v>
      </c>
      <c r="O1226" s="368">
        <v>11</v>
      </c>
    </row>
    <row r="1227" spans="1:15" x14ac:dyDescent="0.35">
      <c r="A1227" s="368" t="s">
        <v>344</v>
      </c>
      <c r="B1227" s="368" t="s">
        <v>932</v>
      </c>
      <c r="C1227" s="368" t="s">
        <v>786</v>
      </c>
      <c r="D1227" s="368">
        <v>660</v>
      </c>
      <c r="E1227" s="368">
        <v>429</v>
      </c>
      <c r="F1227" s="368">
        <v>231</v>
      </c>
      <c r="G1227" s="368" t="s">
        <v>14971</v>
      </c>
      <c r="H1227" s="368" t="s">
        <v>14972</v>
      </c>
      <c r="I1227" s="368" t="s">
        <v>4248</v>
      </c>
      <c r="J1227" s="368" t="s">
        <v>4247</v>
      </c>
      <c r="K1227" s="368" t="s">
        <v>14977</v>
      </c>
      <c r="L1227" s="368" t="s">
        <v>14978</v>
      </c>
      <c r="M1227" s="368">
        <v>96</v>
      </c>
      <c r="N1227" s="368">
        <v>62</v>
      </c>
      <c r="O1227" s="368">
        <v>34</v>
      </c>
    </row>
    <row r="1228" spans="1:15" x14ac:dyDescent="0.35">
      <c r="A1228" s="368" t="s">
        <v>344</v>
      </c>
      <c r="B1228" s="368" t="s">
        <v>932</v>
      </c>
      <c r="C1228" s="368" t="s">
        <v>786</v>
      </c>
      <c r="D1228" s="368">
        <v>660</v>
      </c>
      <c r="E1228" s="368">
        <v>429</v>
      </c>
      <c r="F1228" s="368">
        <v>231</v>
      </c>
      <c r="G1228" s="368" t="s">
        <v>14971</v>
      </c>
      <c r="H1228" s="368" t="s">
        <v>14972</v>
      </c>
      <c r="I1228" s="368" t="s">
        <v>4248</v>
      </c>
      <c r="J1228" s="368" t="s">
        <v>4247</v>
      </c>
      <c r="K1228" s="368" t="s">
        <v>14823</v>
      </c>
      <c r="L1228" s="368" t="s">
        <v>14824</v>
      </c>
      <c r="M1228" s="368">
        <v>85</v>
      </c>
      <c r="N1228" s="368">
        <v>55</v>
      </c>
      <c r="O1228" s="368">
        <v>30</v>
      </c>
    </row>
    <row r="1229" spans="1:15" x14ac:dyDescent="0.35">
      <c r="A1229" s="368" t="s">
        <v>344</v>
      </c>
      <c r="B1229" s="368" t="s">
        <v>932</v>
      </c>
      <c r="C1229" s="368" t="s">
        <v>786</v>
      </c>
      <c r="D1229" s="368">
        <v>660</v>
      </c>
      <c r="E1229" s="368">
        <v>429</v>
      </c>
      <c r="F1229" s="368">
        <v>231</v>
      </c>
      <c r="G1229" s="368" t="s">
        <v>14979</v>
      </c>
      <c r="H1229" s="368" t="s">
        <v>14980</v>
      </c>
      <c r="I1229" s="368" t="s">
        <v>4246</v>
      </c>
      <c r="J1229" s="368" t="s">
        <v>4245</v>
      </c>
      <c r="K1229" s="368" t="s">
        <v>14981</v>
      </c>
      <c r="L1229" s="368" t="s">
        <v>14982</v>
      </c>
      <c r="M1229" s="368">
        <v>96</v>
      </c>
      <c r="N1229" s="368">
        <v>62</v>
      </c>
      <c r="O1229" s="368">
        <v>34</v>
      </c>
    </row>
    <row r="1230" spans="1:15" x14ac:dyDescent="0.35">
      <c r="A1230" s="368" t="s">
        <v>344</v>
      </c>
      <c r="B1230" s="368" t="s">
        <v>932</v>
      </c>
      <c r="C1230" s="368" t="s">
        <v>786</v>
      </c>
      <c r="D1230" s="368">
        <v>660</v>
      </c>
      <c r="E1230" s="368">
        <v>429</v>
      </c>
      <c r="F1230" s="368">
        <v>231</v>
      </c>
      <c r="G1230" s="368" t="s">
        <v>14979</v>
      </c>
      <c r="H1230" s="368" t="s">
        <v>14980</v>
      </c>
      <c r="I1230" s="368" t="s">
        <v>4246</v>
      </c>
      <c r="J1230" s="368" t="s">
        <v>4245</v>
      </c>
      <c r="K1230" s="368" t="s">
        <v>14983</v>
      </c>
      <c r="L1230" s="368" t="s">
        <v>14984</v>
      </c>
      <c r="M1230" s="368">
        <v>64</v>
      </c>
      <c r="N1230" s="368">
        <v>42</v>
      </c>
      <c r="O1230" s="368">
        <v>22</v>
      </c>
    </row>
    <row r="1231" spans="1:15" x14ac:dyDescent="0.35">
      <c r="A1231" s="368" t="s">
        <v>344</v>
      </c>
      <c r="B1231" s="368" t="s">
        <v>932</v>
      </c>
      <c r="C1231" s="368" t="s">
        <v>786</v>
      </c>
      <c r="D1231" s="368">
        <v>660</v>
      </c>
      <c r="E1231" s="368">
        <v>429</v>
      </c>
      <c r="F1231" s="368">
        <v>231</v>
      </c>
      <c r="G1231" s="368" t="s">
        <v>14979</v>
      </c>
      <c r="H1231" s="368" t="s">
        <v>14980</v>
      </c>
      <c r="I1231" s="368" t="s">
        <v>4246</v>
      </c>
      <c r="J1231" s="368" t="s">
        <v>4245</v>
      </c>
      <c r="K1231" s="368" t="s">
        <v>14985</v>
      </c>
      <c r="L1231" s="368" t="s">
        <v>14986</v>
      </c>
      <c r="M1231" s="368">
        <v>32</v>
      </c>
      <c r="N1231" s="368">
        <v>21</v>
      </c>
      <c r="O1231" s="368">
        <v>11</v>
      </c>
    </row>
    <row r="1232" spans="1:15" x14ac:dyDescent="0.35">
      <c r="A1232" s="368" t="s">
        <v>344</v>
      </c>
      <c r="B1232" s="368" t="s">
        <v>932</v>
      </c>
      <c r="C1232" s="368" t="s">
        <v>786</v>
      </c>
      <c r="D1232" s="368">
        <v>660</v>
      </c>
      <c r="E1232" s="368">
        <v>429</v>
      </c>
      <c r="F1232" s="368">
        <v>231</v>
      </c>
      <c r="G1232" s="368" t="s">
        <v>14987</v>
      </c>
      <c r="H1232" s="368" t="s">
        <v>14988</v>
      </c>
      <c r="I1232" s="368" t="s">
        <v>4244</v>
      </c>
      <c r="J1232" s="368" t="s">
        <v>4243</v>
      </c>
      <c r="K1232" s="368" t="s">
        <v>14989</v>
      </c>
      <c r="L1232" s="368" t="s">
        <v>4243</v>
      </c>
      <c r="M1232" s="368">
        <v>95</v>
      </c>
      <c r="N1232" s="368">
        <v>62</v>
      </c>
      <c r="O1232" s="368">
        <v>33</v>
      </c>
    </row>
    <row r="1233" spans="1:15" x14ac:dyDescent="0.35">
      <c r="A1233" s="368" t="s">
        <v>344</v>
      </c>
      <c r="B1233" s="368" t="s">
        <v>932</v>
      </c>
      <c r="C1233" s="368" t="s">
        <v>786</v>
      </c>
      <c r="D1233" s="368">
        <v>660</v>
      </c>
      <c r="E1233" s="368">
        <v>429</v>
      </c>
      <c r="F1233" s="368">
        <v>231</v>
      </c>
      <c r="G1233" s="368" t="s">
        <v>14827</v>
      </c>
      <c r="H1233" s="368" t="s">
        <v>14828</v>
      </c>
      <c r="I1233" s="368" t="s">
        <v>4242</v>
      </c>
      <c r="J1233" s="368" t="s">
        <v>4241</v>
      </c>
      <c r="K1233" s="368" t="s">
        <v>14831</v>
      </c>
      <c r="L1233" s="368" t="s">
        <v>14832</v>
      </c>
      <c r="M1233" s="368">
        <v>32</v>
      </c>
      <c r="N1233" s="368">
        <v>21</v>
      </c>
      <c r="O1233" s="368">
        <v>11</v>
      </c>
    </row>
    <row r="1234" spans="1:15" x14ac:dyDescent="0.35">
      <c r="A1234" s="368" t="s">
        <v>344</v>
      </c>
      <c r="B1234" s="368" t="s">
        <v>932</v>
      </c>
      <c r="C1234" s="368" t="s">
        <v>786</v>
      </c>
      <c r="D1234" s="368">
        <v>660</v>
      </c>
      <c r="E1234" s="368">
        <v>429</v>
      </c>
      <c r="F1234" s="368">
        <v>231</v>
      </c>
      <c r="G1234" s="368" t="s">
        <v>14827</v>
      </c>
      <c r="H1234" s="368" t="s">
        <v>14828</v>
      </c>
      <c r="I1234" s="368" t="s">
        <v>4242</v>
      </c>
      <c r="J1234" s="368" t="s">
        <v>4241</v>
      </c>
      <c r="K1234" s="368" t="s">
        <v>14829</v>
      </c>
      <c r="L1234" s="368" t="s">
        <v>14830</v>
      </c>
      <c r="M1234" s="368">
        <v>96</v>
      </c>
      <c r="N1234" s="368">
        <v>62</v>
      </c>
      <c r="O1234" s="368">
        <v>34</v>
      </c>
    </row>
    <row r="1235" spans="1:15" x14ac:dyDescent="0.35">
      <c r="A1235" s="368" t="s">
        <v>345</v>
      </c>
      <c r="B1235" s="368" t="s">
        <v>933</v>
      </c>
      <c r="C1235" s="368" t="s">
        <v>796</v>
      </c>
      <c r="D1235" s="368">
        <v>270</v>
      </c>
      <c r="E1235" s="368">
        <v>175</v>
      </c>
      <c r="F1235" s="368">
        <v>95</v>
      </c>
      <c r="G1235" s="368" t="s">
        <v>14729</v>
      </c>
      <c r="H1235" s="368" t="s">
        <v>14730</v>
      </c>
      <c r="I1235" s="368" t="s">
        <v>4240</v>
      </c>
      <c r="J1235" s="368" t="s">
        <v>4239</v>
      </c>
      <c r="K1235" s="368" t="s">
        <v>14731</v>
      </c>
      <c r="L1235" s="368" t="s">
        <v>4239</v>
      </c>
      <c r="M1235" s="368">
        <v>47</v>
      </c>
      <c r="N1235" s="368">
        <v>31</v>
      </c>
      <c r="O1235" s="368">
        <v>16</v>
      </c>
    </row>
    <row r="1236" spans="1:15" x14ac:dyDescent="0.35">
      <c r="A1236" s="368" t="s">
        <v>345</v>
      </c>
      <c r="B1236" s="368" t="s">
        <v>933</v>
      </c>
      <c r="C1236" s="368" t="s">
        <v>796</v>
      </c>
      <c r="D1236" s="368">
        <v>270</v>
      </c>
      <c r="E1236" s="368">
        <v>175</v>
      </c>
      <c r="F1236" s="368">
        <v>95</v>
      </c>
      <c r="G1236" s="368" t="s">
        <v>14990</v>
      </c>
      <c r="H1236" s="368" t="s">
        <v>14991</v>
      </c>
      <c r="I1236" s="368" t="s">
        <v>4238</v>
      </c>
      <c r="J1236" s="368" t="s">
        <v>4237</v>
      </c>
      <c r="K1236" s="368" t="s">
        <v>14992</v>
      </c>
      <c r="L1236" s="368" t="s">
        <v>4237</v>
      </c>
      <c r="M1236" s="368">
        <v>105</v>
      </c>
      <c r="N1236" s="368">
        <v>68</v>
      </c>
      <c r="O1236" s="368">
        <v>37</v>
      </c>
    </row>
    <row r="1237" spans="1:15" x14ac:dyDescent="0.35">
      <c r="A1237" s="368" t="s">
        <v>345</v>
      </c>
      <c r="B1237" s="368" t="s">
        <v>933</v>
      </c>
      <c r="C1237" s="368" t="s">
        <v>796</v>
      </c>
      <c r="D1237" s="368">
        <v>270</v>
      </c>
      <c r="E1237" s="368">
        <v>175</v>
      </c>
      <c r="F1237" s="368">
        <v>95</v>
      </c>
      <c r="G1237" s="368" t="s">
        <v>14993</v>
      </c>
      <c r="H1237" s="368" t="s">
        <v>14994</v>
      </c>
      <c r="I1237" s="368" t="s">
        <v>4236</v>
      </c>
      <c r="J1237" s="368" t="s">
        <v>4235</v>
      </c>
      <c r="K1237" s="368" t="s">
        <v>14995</v>
      </c>
      <c r="L1237" s="368" t="s">
        <v>4235</v>
      </c>
      <c r="M1237" s="368">
        <v>59</v>
      </c>
      <c r="N1237" s="368">
        <v>38</v>
      </c>
      <c r="O1237" s="368">
        <v>21</v>
      </c>
    </row>
    <row r="1238" spans="1:15" x14ac:dyDescent="0.35">
      <c r="A1238" s="368" t="s">
        <v>345</v>
      </c>
      <c r="B1238" s="368" t="s">
        <v>933</v>
      </c>
      <c r="C1238" s="368" t="s">
        <v>796</v>
      </c>
      <c r="D1238" s="368">
        <v>270</v>
      </c>
      <c r="E1238" s="368">
        <v>175</v>
      </c>
      <c r="F1238" s="368">
        <v>95</v>
      </c>
      <c r="G1238" s="368" t="s">
        <v>14996</v>
      </c>
      <c r="H1238" s="368" t="s">
        <v>14997</v>
      </c>
      <c r="I1238" s="368" t="s">
        <v>4234</v>
      </c>
      <c r="J1238" s="368" t="s">
        <v>4233</v>
      </c>
      <c r="K1238" s="368" t="s">
        <v>14998</v>
      </c>
      <c r="L1238" s="368" t="s">
        <v>4233</v>
      </c>
      <c r="M1238" s="368">
        <v>59</v>
      </c>
      <c r="N1238" s="368">
        <v>38</v>
      </c>
      <c r="O1238" s="368">
        <v>21</v>
      </c>
    </row>
    <row r="1239" spans="1:15" x14ac:dyDescent="0.35">
      <c r="A1239" s="368" t="s">
        <v>346</v>
      </c>
      <c r="B1239" s="368" t="s">
        <v>934</v>
      </c>
      <c r="C1239" s="368" t="s">
        <v>786</v>
      </c>
      <c r="D1239" s="368">
        <v>540</v>
      </c>
      <c r="E1239" s="368">
        <v>351</v>
      </c>
      <c r="F1239" s="368">
        <v>189</v>
      </c>
      <c r="G1239" s="368" t="s">
        <v>14917</v>
      </c>
      <c r="H1239" s="368" t="s">
        <v>14918</v>
      </c>
      <c r="I1239" s="368" t="s">
        <v>4232</v>
      </c>
      <c r="J1239" s="368" t="s">
        <v>4231</v>
      </c>
      <c r="K1239" s="368" t="s">
        <v>14919</v>
      </c>
      <c r="L1239" s="368" t="s">
        <v>14920</v>
      </c>
      <c r="M1239" s="368">
        <v>71</v>
      </c>
      <c r="N1239" s="368">
        <v>45</v>
      </c>
      <c r="O1239" s="368">
        <v>26</v>
      </c>
    </row>
    <row r="1240" spans="1:15" x14ac:dyDescent="0.35">
      <c r="A1240" s="368" t="s">
        <v>346</v>
      </c>
      <c r="B1240" s="368" t="s">
        <v>934</v>
      </c>
      <c r="C1240" s="368" t="s">
        <v>786</v>
      </c>
      <c r="D1240" s="368">
        <v>540</v>
      </c>
      <c r="E1240" s="368">
        <v>351</v>
      </c>
      <c r="F1240" s="368">
        <v>189</v>
      </c>
      <c r="G1240" s="368" t="s">
        <v>14917</v>
      </c>
      <c r="H1240" s="368" t="s">
        <v>14918</v>
      </c>
      <c r="I1240" s="368" t="s">
        <v>4232</v>
      </c>
      <c r="J1240" s="368" t="s">
        <v>4231</v>
      </c>
      <c r="K1240" s="368" t="s">
        <v>14921</v>
      </c>
      <c r="L1240" s="368" t="s">
        <v>14922</v>
      </c>
      <c r="M1240" s="368">
        <v>70</v>
      </c>
      <c r="N1240" s="368">
        <v>46</v>
      </c>
      <c r="O1240" s="368">
        <v>24</v>
      </c>
    </row>
    <row r="1241" spans="1:15" x14ac:dyDescent="0.35">
      <c r="A1241" s="368" t="s">
        <v>346</v>
      </c>
      <c r="B1241" s="368" t="s">
        <v>934</v>
      </c>
      <c r="C1241" s="368" t="s">
        <v>786</v>
      </c>
      <c r="D1241" s="368">
        <v>540</v>
      </c>
      <c r="E1241" s="368">
        <v>351</v>
      </c>
      <c r="F1241" s="368">
        <v>189</v>
      </c>
      <c r="G1241" s="368" t="s">
        <v>14999</v>
      </c>
      <c r="H1241" s="368" t="s">
        <v>15000</v>
      </c>
      <c r="I1241" s="368" t="s">
        <v>4230</v>
      </c>
      <c r="J1241" s="368" t="s">
        <v>4229</v>
      </c>
      <c r="K1241" s="368" t="s">
        <v>15001</v>
      </c>
      <c r="L1241" s="368" t="s">
        <v>15002</v>
      </c>
      <c r="M1241" s="368">
        <v>106</v>
      </c>
      <c r="N1241" s="368">
        <v>69</v>
      </c>
      <c r="O1241" s="368">
        <v>37</v>
      </c>
    </row>
    <row r="1242" spans="1:15" x14ac:dyDescent="0.35">
      <c r="A1242" s="368" t="s">
        <v>346</v>
      </c>
      <c r="B1242" s="368" t="s">
        <v>934</v>
      </c>
      <c r="C1242" s="368" t="s">
        <v>786</v>
      </c>
      <c r="D1242" s="368">
        <v>540</v>
      </c>
      <c r="E1242" s="368">
        <v>351</v>
      </c>
      <c r="F1242" s="368">
        <v>189</v>
      </c>
      <c r="G1242" s="368" t="s">
        <v>14999</v>
      </c>
      <c r="H1242" s="368" t="s">
        <v>15000</v>
      </c>
      <c r="I1242" s="368" t="s">
        <v>4230</v>
      </c>
      <c r="J1242" s="368" t="s">
        <v>4229</v>
      </c>
      <c r="K1242" s="368" t="s">
        <v>15003</v>
      </c>
      <c r="L1242" s="368" t="s">
        <v>15004</v>
      </c>
      <c r="M1242" s="368">
        <v>70</v>
      </c>
      <c r="N1242" s="368">
        <v>46</v>
      </c>
      <c r="O1242" s="368">
        <v>24</v>
      </c>
    </row>
    <row r="1243" spans="1:15" x14ac:dyDescent="0.35">
      <c r="A1243" s="368" t="s">
        <v>346</v>
      </c>
      <c r="B1243" s="368" t="s">
        <v>934</v>
      </c>
      <c r="C1243" s="368" t="s">
        <v>786</v>
      </c>
      <c r="D1243" s="368">
        <v>540</v>
      </c>
      <c r="E1243" s="368">
        <v>351</v>
      </c>
      <c r="F1243" s="368">
        <v>189</v>
      </c>
      <c r="G1243" s="368" t="s">
        <v>14999</v>
      </c>
      <c r="H1243" s="368" t="s">
        <v>15000</v>
      </c>
      <c r="I1243" s="368" t="s">
        <v>4230</v>
      </c>
      <c r="J1243" s="368" t="s">
        <v>4229</v>
      </c>
      <c r="K1243" s="368" t="s">
        <v>15005</v>
      </c>
      <c r="L1243" s="368" t="s">
        <v>15006</v>
      </c>
      <c r="M1243" s="368">
        <v>35</v>
      </c>
      <c r="N1243" s="368">
        <v>23</v>
      </c>
      <c r="O1243" s="368">
        <v>12</v>
      </c>
    </row>
    <row r="1244" spans="1:15" x14ac:dyDescent="0.35">
      <c r="A1244" s="368" t="s">
        <v>346</v>
      </c>
      <c r="B1244" s="368" t="s">
        <v>934</v>
      </c>
      <c r="C1244" s="368" t="s">
        <v>786</v>
      </c>
      <c r="D1244" s="368">
        <v>540</v>
      </c>
      <c r="E1244" s="368">
        <v>351</v>
      </c>
      <c r="F1244" s="368">
        <v>189</v>
      </c>
      <c r="G1244" s="368" t="s">
        <v>15007</v>
      </c>
      <c r="H1244" s="368" t="s">
        <v>15008</v>
      </c>
      <c r="I1244" s="368" t="s">
        <v>4228</v>
      </c>
      <c r="J1244" s="368" t="s">
        <v>4227</v>
      </c>
      <c r="K1244" s="368" t="s">
        <v>15009</v>
      </c>
      <c r="L1244" s="368" t="s">
        <v>15010</v>
      </c>
      <c r="M1244" s="368">
        <v>106</v>
      </c>
      <c r="N1244" s="368">
        <v>69</v>
      </c>
      <c r="O1244" s="368">
        <v>37</v>
      </c>
    </row>
    <row r="1245" spans="1:15" x14ac:dyDescent="0.35">
      <c r="A1245" s="368" t="s">
        <v>346</v>
      </c>
      <c r="B1245" s="368" t="s">
        <v>934</v>
      </c>
      <c r="C1245" s="368" t="s">
        <v>786</v>
      </c>
      <c r="D1245" s="368">
        <v>540</v>
      </c>
      <c r="E1245" s="368">
        <v>351</v>
      </c>
      <c r="F1245" s="368">
        <v>189</v>
      </c>
      <c r="G1245" s="368" t="s">
        <v>15007</v>
      </c>
      <c r="H1245" s="368" t="s">
        <v>15008</v>
      </c>
      <c r="I1245" s="368" t="s">
        <v>4228</v>
      </c>
      <c r="J1245" s="368" t="s">
        <v>4227</v>
      </c>
      <c r="K1245" s="368" t="s">
        <v>15011</v>
      </c>
      <c r="L1245" s="368" t="s">
        <v>15012</v>
      </c>
      <c r="M1245" s="368">
        <v>82</v>
      </c>
      <c r="N1245" s="368">
        <v>53</v>
      </c>
      <c r="O1245" s="368">
        <v>29</v>
      </c>
    </row>
    <row r="1246" spans="1:15" x14ac:dyDescent="0.35">
      <c r="A1246" s="368" t="s">
        <v>347</v>
      </c>
      <c r="B1246" s="368" t="s">
        <v>935</v>
      </c>
      <c r="C1246" s="368" t="s">
        <v>786</v>
      </c>
      <c r="D1246" s="368">
        <v>610</v>
      </c>
      <c r="E1246" s="368">
        <v>396</v>
      </c>
      <c r="F1246" s="368">
        <v>214</v>
      </c>
      <c r="G1246" s="368" t="s">
        <v>14948</v>
      </c>
      <c r="H1246" s="368" t="s">
        <v>14949</v>
      </c>
      <c r="I1246" s="368" t="s">
        <v>4220</v>
      </c>
      <c r="J1246" s="368" t="s">
        <v>4219</v>
      </c>
      <c r="K1246" s="368" t="s">
        <v>14950</v>
      </c>
      <c r="L1246" s="368" t="s">
        <v>14951</v>
      </c>
      <c r="M1246" s="368">
        <v>69</v>
      </c>
      <c r="N1246" s="368">
        <v>45</v>
      </c>
      <c r="O1246" s="368">
        <v>24</v>
      </c>
    </row>
    <row r="1247" spans="1:15" x14ac:dyDescent="0.35">
      <c r="A1247" s="368" t="s">
        <v>347</v>
      </c>
      <c r="B1247" s="368" t="s">
        <v>935</v>
      </c>
      <c r="C1247" s="368" t="s">
        <v>786</v>
      </c>
      <c r="D1247" s="368">
        <v>610</v>
      </c>
      <c r="E1247" s="368">
        <v>396</v>
      </c>
      <c r="F1247" s="368">
        <v>214</v>
      </c>
      <c r="G1247" s="368" t="s">
        <v>14948</v>
      </c>
      <c r="H1247" s="368" t="s">
        <v>14949</v>
      </c>
      <c r="I1247" s="368" t="s">
        <v>4220</v>
      </c>
      <c r="J1247" s="368" t="s">
        <v>4219</v>
      </c>
      <c r="K1247" s="368" t="s">
        <v>14952</v>
      </c>
      <c r="L1247" s="368" t="s">
        <v>14953</v>
      </c>
      <c r="M1247" s="368">
        <v>80</v>
      </c>
      <c r="N1247" s="368">
        <v>52</v>
      </c>
      <c r="O1247" s="368">
        <v>28</v>
      </c>
    </row>
    <row r="1248" spans="1:15" x14ac:dyDescent="0.35">
      <c r="A1248" s="368" t="s">
        <v>347</v>
      </c>
      <c r="B1248" s="368" t="s">
        <v>935</v>
      </c>
      <c r="C1248" s="368" t="s">
        <v>786</v>
      </c>
      <c r="D1248" s="368">
        <v>610</v>
      </c>
      <c r="E1248" s="368">
        <v>396</v>
      </c>
      <c r="F1248" s="368">
        <v>214</v>
      </c>
      <c r="G1248" s="368" t="s">
        <v>14948</v>
      </c>
      <c r="H1248" s="368" t="s">
        <v>14949</v>
      </c>
      <c r="I1248" s="368" t="s">
        <v>4220</v>
      </c>
      <c r="J1248" s="368" t="s">
        <v>4219</v>
      </c>
      <c r="K1248" s="368" t="s">
        <v>14931</v>
      </c>
      <c r="L1248" s="368" t="s">
        <v>14932</v>
      </c>
      <c r="M1248" s="368">
        <v>35</v>
      </c>
      <c r="N1248" s="368">
        <v>23</v>
      </c>
      <c r="O1248" s="368">
        <v>12</v>
      </c>
    </row>
    <row r="1249" spans="1:15" x14ac:dyDescent="0.35">
      <c r="A1249" s="368" t="s">
        <v>347</v>
      </c>
      <c r="B1249" s="368" t="s">
        <v>935</v>
      </c>
      <c r="C1249" s="368" t="s">
        <v>786</v>
      </c>
      <c r="D1249" s="368">
        <v>610</v>
      </c>
      <c r="E1249" s="368">
        <v>396</v>
      </c>
      <c r="F1249" s="368">
        <v>214</v>
      </c>
      <c r="G1249" s="368" t="s">
        <v>14902</v>
      </c>
      <c r="H1249" s="368" t="s">
        <v>14903</v>
      </c>
      <c r="I1249" s="368" t="s">
        <v>4226</v>
      </c>
      <c r="J1249" s="368" t="s">
        <v>4225</v>
      </c>
      <c r="K1249" s="368" t="s">
        <v>14904</v>
      </c>
      <c r="L1249" s="368" t="s">
        <v>4225</v>
      </c>
      <c r="M1249" s="368">
        <v>80</v>
      </c>
      <c r="N1249" s="368">
        <v>52</v>
      </c>
      <c r="O1249" s="368">
        <v>28</v>
      </c>
    </row>
    <row r="1250" spans="1:15" x14ac:dyDescent="0.35">
      <c r="A1250" s="368" t="s">
        <v>347</v>
      </c>
      <c r="B1250" s="368" t="s">
        <v>935</v>
      </c>
      <c r="C1250" s="368" t="s">
        <v>786</v>
      </c>
      <c r="D1250" s="368">
        <v>610</v>
      </c>
      <c r="E1250" s="368">
        <v>396</v>
      </c>
      <c r="F1250" s="368">
        <v>214</v>
      </c>
      <c r="G1250" s="368" t="s">
        <v>15013</v>
      </c>
      <c r="H1250" s="368" t="s">
        <v>15014</v>
      </c>
      <c r="I1250" s="368" t="s">
        <v>4224</v>
      </c>
      <c r="J1250" s="368" t="s">
        <v>4223</v>
      </c>
      <c r="K1250" s="368" t="s">
        <v>15015</v>
      </c>
      <c r="L1250" s="368" t="s">
        <v>15016</v>
      </c>
      <c r="M1250" s="368">
        <v>69</v>
      </c>
      <c r="N1250" s="368">
        <v>45</v>
      </c>
      <c r="O1250" s="368">
        <v>24</v>
      </c>
    </row>
    <row r="1251" spans="1:15" x14ac:dyDescent="0.35">
      <c r="A1251" s="368" t="s">
        <v>347</v>
      </c>
      <c r="B1251" s="368" t="s">
        <v>935</v>
      </c>
      <c r="C1251" s="368" t="s">
        <v>786</v>
      </c>
      <c r="D1251" s="368">
        <v>610</v>
      </c>
      <c r="E1251" s="368">
        <v>396</v>
      </c>
      <c r="F1251" s="368">
        <v>214</v>
      </c>
      <c r="G1251" s="368" t="s">
        <v>15013</v>
      </c>
      <c r="H1251" s="368" t="s">
        <v>15014</v>
      </c>
      <c r="I1251" s="368" t="s">
        <v>4224</v>
      </c>
      <c r="J1251" s="368" t="s">
        <v>4223</v>
      </c>
      <c r="K1251" s="368" t="s">
        <v>15017</v>
      </c>
      <c r="L1251" s="368" t="s">
        <v>15018</v>
      </c>
      <c r="M1251" s="368">
        <v>69</v>
      </c>
      <c r="N1251" s="368">
        <v>45</v>
      </c>
      <c r="O1251" s="368">
        <v>24</v>
      </c>
    </row>
    <row r="1252" spans="1:15" x14ac:dyDescent="0.35">
      <c r="A1252" s="368" t="s">
        <v>347</v>
      </c>
      <c r="B1252" s="368" t="s">
        <v>935</v>
      </c>
      <c r="C1252" s="368" t="s">
        <v>786</v>
      </c>
      <c r="D1252" s="368">
        <v>610</v>
      </c>
      <c r="E1252" s="368">
        <v>396</v>
      </c>
      <c r="F1252" s="368">
        <v>214</v>
      </c>
      <c r="G1252" s="368" t="s">
        <v>14937</v>
      </c>
      <c r="H1252" s="368" t="s">
        <v>14938</v>
      </c>
      <c r="I1252" s="368" t="s">
        <v>4222</v>
      </c>
      <c r="J1252" s="368" t="s">
        <v>4221</v>
      </c>
      <c r="K1252" s="368" t="s">
        <v>14939</v>
      </c>
      <c r="L1252" s="368" t="s">
        <v>4221</v>
      </c>
      <c r="M1252" s="368">
        <v>104</v>
      </c>
      <c r="N1252" s="368">
        <v>67</v>
      </c>
      <c r="O1252" s="368">
        <v>37</v>
      </c>
    </row>
    <row r="1253" spans="1:15" x14ac:dyDescent="0.35">
      <c r="A1253" s="368" t="s">
        <v>347</v>
      </c>
      <c r="B1253" s="368" t="s">
        <v>935</v>
      </c>
      <c r="C1253" s="368" t="s">
        <v>786</v>
      </c>
      <c r="D1253" s="368">
        <v>610</v>
      </c>
      <c r="E1253" s="368">
        <v>396</v>
      </c>
      <c r="F1253" s="368">
        <v>214</v>
      </c>
      <c r="G1253" s="368" t="s">
        <v>14863</v>
      </c>
      <c r="H1253" s="368" t="s">
        <v>14864</v>
      </c>
      <c r="I1253" s="368" t="s">
        <v>4214</v>
      </c>
      <c r="J1253" s="368" t="s">
        <v>4213</v>
      </c>
      <c r="K1253" s="368" t="s">
        <v>14865</v>
      </c>
      <c r="L1253" s="368" t="s">
        <v>4213</v>
      </c>
      <c r="M1253" s="368">
        <v>104</v>
      </c>
      <c r="N1253" s="368">
        <v>67</v>
      </c>
      <c r="O1253" s="368">
        <v>37</v>
      </c>
    </row>
    <row r="1254" spans="1:15" x14ac:dyDescent="0.35">
      <c r="A1254" s="368" t="s">
        <v>348</v>
      </c>
      <c r="B1254" s="368" t="s">
        <v>936</v>
      </c>
      <c r="C1254" s="368" t="s">
        <v>791</v>
      </c>
      <c r="D1254" s="368">
        <v>590</v>
      </c>
      <c r="E1254" s="368">
        <v>383</v>
      </c>
      <c r="F1254" s="368">
        <v>207</v>
      </c>
      <c r="G1254" s="368" t="s">
        <v>14948</v>
      </c>
      <c r="H1254" s="368" t="s">
        <v>14949</v>
      </c>
      <c r="I1254" s="368" t="s">
        <v>4220</v>
      </c>
      <c r="J1254" s="368" t="s">
        <v>4219</v>
      </c>
      <c r="K1254" s="368" t="s">
        <v>14950</v>
      </c>
      <c r="L1254" s="368" t="s">
        <v>14951</v>
      </c>
      <c r="M1254" s="368">
        <v>69</v>
      </c>
      <c r="N1254" s="368">
        <v>45</v>
      </c>
      <c r="O1254" s="368">
        <v>24</v>
      </c>
    </row>
    <row r="1255" spans="1:15" x14ac:dyDescent="0.35">
      <c r="A1255" s="368" t="s">
        <v>348</v>
      </c>
      <c r="B1255" s="368" t="s">
        <v>936</v>
      </c>
      <c r="C1255" s="368" t="s">
        <v>791</v>
      </c>
      <c r="D1255" s="368">
        <v>590</v>
      </c>
      <c r="E1255" s="368">
        <v>383</v>
      </c>
      <c r="F1255" s="368">
        <v>207</v>
      </c>
      <c r="G1255" s="368" t="s">
        <v>14948</v>
      </c>
      <c r="H1255" s="368" t="s">
        <v>14949</v>
      </c>
      <c r="I1255" s="368" t="s">
        <v>4220</v>
      </c>
      <c r="J1255" s="368" t="s">
        <v>4219</v>
      </c>
      <c r="K1255" s="368" t="s">
        <v>14952</v>
      </c>
      <c r="L1255" s="368" t="s">
        <v>14953</v>
      </c>
      <c r="M1255" s="368">
        <v>81</v>
      </c>
      <c r="N1255" s="368">
        <v>53</v>
      </c>
      <c r="O1255" s="368">
        <v>28</v>
      </c>
    </row>
    <row r="1256" spans="1:15" x14ac:dyDescent="0.35">
      <c r="A1256" s="368" t="s">
        <v>348</v>
      </c>
      <c r="B1256" s="368" t="s">
        <v>936</v>
      </c>
      <c r="C1256" s="368" t="s">
        <v>791</v>
      </c>
      <c r="D1256" s="368">
        <v>590</v>
      </c>
      <c r="E1256" s="368">
        <v>383</v>
      </c>
      <c r="F1256" s="368">
        <v>207</v>
      </c>
      <c r="G1256" s="368" t="s">
        <v>14948</v>
      </c>
      <c r="H1256" s="368" t="s">
        <v>14949</v>
      </c>
      <c r="I1256" s="368" t="s">
        <v>4220</v>
      </c>
      <c r="J1256" s="368" t="s">
        <v>4219</v>
      </c>
      <c r="K1256" s="368" t="s">
        <v>14931</v>
      </c>
      <c r="L1256" s="368" t="s">
        <v>14932</v>
      </c>
      <c r="M1256" s="368">
        <v>35</v>
      </c>
      <c r="N1256" s="368">
        <v>23</v>
      </c>
      <c r="O1256" s="368">
        <v>12</v>
      </c>
    </row>
    <row r="1257" spans="1:15" x14ac:dyDescent="0.35">
      <c r="A1257" s="368" t="s">
        <v>348</v>
      </c>
      <c r="B1257" s="368" t="s">
        <v>936</v>
      </c>
      <c r="C1257" s="368" t="s">
        <v>791</v>
      </c>
      <c r="D1257" s="368">
        <v>590</v>
      </c>
      <c r="E1257" s="368">
        <v>383</v>
      </c>
      <c r="F1257" s="368">
        <v>207</v>
      </c>
      <c r="G1257" s="368" t="s">
        <v>15019</v>
      </c>
      <c r="H1257" s="368" t="s">
        <v>15020</v>
      </c>
      <c r="I1257" s="368" t="s">
        <v>4218</v>
      </c>
      <c r="J1257" s="368" t="s">
        <v>4217</v>
      </c>
      <c r="K1257" s="368" t="s">
        <v>15021</v>
      </c>
      <c r="L1257" s="368" t="s">
        <v>15022</v>
      </c>
      <c r="M1257" s="368">
        <v>46</v>
      </c>
      <c r="N1257" s="368">
        <v>30</v>
      </c>
      <c r="O1257" s="368">
        <v>16</v>
      </c>
    </row>
    <row r="1258" spans="1:15" x14ac:dyDescent="0.35">
      <c r="A1258" s="368" t="s">
        <v>348</v>
      </c>
      <c r="B1258" s="368" t="s">
        <v>936</v>
      </c>
      <c r="C1258" s="368" t="s">
        <v>791</v>
      </c>
      <c r="D1258" s="368">
        <v>590</v>
      </c>
      <c r="E1258" s="368">
        <v>383</v>
      </c>
      <c r="F1258" s="368">
        <v>207</v>
      </c>
      <c r="G1258" s="368" t="s">
        <v>15019</v>
      </c>
      <c r="H1258" s="368" t="s">
        <v>15020</v>
      </c>
      <c r="I1258" s="368" t="s">
        <v>4218</v>
      </c>
      <c r="J1258" s="368" t="s">
        <v>4217</v>
      </c>
      <c r="K1258" s="368" t="s">
        <v>15023</v>
      </c>
      <c r="L1258" s="368" t="s">
        <v>15024</v>
      </c>
      <c r="M1258" s="368">
        <v>70</v>
      </c>
      <c r="N1258" s="368">
        <v>44</v>
      </c>
      <c r="O1258" s="368">
        <v>26</v>
      </c>
    </row>
    <row r="1259" spans="1:15" x14ac:dyDescent="0.35">
      <c r="A1259" s="368" t="s">
        <v>348</v>
      </c>
      <c r="B1259" s="368" t="s">
        <v>936</v>
      </c>
      <c r="C1259" s="368" t="s">
        <v>791</v>
      </c>
      <c r="D1259" s="368">
        <v>590</v>
      </c>
      <c r="E1259" s="368">
        <v>383</v>
      </c>
      <c r="F1259" s="368">
        <v>207</v>
      </c>
      <c r="G1259" s="368" t="s">
        <v>15019</v>
      </c>
      <c r="H1259" s="368" t="s">
        <v>15020</v>
      </c>
      <c r="I1259" s="368" t="s">
        <v>4218</v>
      </c>
      <c r="J1259" s="368" t="s">
        <v>4217</v>
      </c>
      <c r="K1259" s="368" t="s">
        <v>15025</v>
      </c>
      <c r="L1259" s="368" t="s">
        <v>15026</v>
      </c>
      <c r="M1259" s="368">
        <v>46</v>
      </c>
      <c r="N1259" s="368">
        <v>30</v>
      </c>
      <c r="O1259" s="368">
        <v>16</v>
      </c>
    </row>
    <row r="1260" spans="1:15" x14ac:dyDescent="0.35">
      <c r="A1260" s="368" t="s">
        <v>348</v>
      </c>
      <c r="B1260" s="368" t="s">
        <v>936</v>
      </c>
      <c r="C1260" s="368" t="s">
        <v>791</v>
      </c>
      <c r="D1260" s="368">
        <v>590</v>
      </c>
      <c r="E1260" s="368">
        <v>383</v>
      </c>
      <c r="F1260" s="368">
        <v>207</v>
      </c>
      <c r="G1260" s="368" t="s">
        <v>14908</v>
      </c>
      <c r="H1260" s="368" t="s">
        <v>14909</v>
      </c>
      <c r="I1260" s="368" t="s">
        <v>4216</v>
      </c>
      <c r="J1260" s="368" t="s">
        <v>4215</v>
      </c>
      <c r="K1260" s="368" t="s">
        <v>14910</v>
      </c>
      <c r="L1260" s="368" t="s">
        <v>14911</v>
      </c>
      <c r="M1260" s="368">
        <v>70</v>
      </c>
      <c r="N1260" s="368">
        <v>45</v>
      </c>
      <c r="O1260" s="368">
        <v>25</v>
      </c>
    </row>
    <row r="1261" spans="1:15" x14ac:dyDescent="0.35">
      <c r="A1261" s="368" t="s">
        <v>348</v>
      </c>
      <c r="B1261" s="368" t="s">
        <v>936</v>
      </c>
      <c r="C1261" s="368" t="s">
        <v>791</v>
      </c>
      <c r="D1261" s="368">
        <v>590</v>
      </c>
      <c r="E1261" s="368">
        <v>383</v>
      </c>
      <c r="F1261" s="368">
        <v>207</v>
      </c>
      <c r="G1261" s="368" t="s">
        <v>14908</v>
      </c>
      <c r="H1261" s="368" t="s">
        <v>14909</v>
      </c>
      <c r="I1261" s="368" t="s">
        <v>4216</v>
      </c>
      <c r="J1261" s="368" t="s">
        <v>4215</v>
      </c>
      <c r="K1261" s="368" t="s">
        <v>14912</v>
      </c>
      <c r="L1261" s="368" t="s">
        <v>14913</v>
      </c>
      <c r="M1261" s="368">
        <v>69</v>
      </c>
      <c r="N1261" s="368">
        <v>45</v>
      </c>
      <c r="O1261" s="368">
        <v>24</v>
      </c>
    </row>
    <row r="1262" spans="1:15" x14ac:dyDescent="0.35">
      <c r="A1262" s="368" t="s">
        <v>348</v>
      </c>
      <c r="B1262" s="368" t="s">
        <v>936</v>
      </c>
      <c r="C1262" s="368" t="s">
        <v>791</v>
      </c>
      <c r="D1262" s="368">
        <v>590</v>
      </c>
      <c r="E1262" s="368">
        <v>383</v>
      </c>
      <c r="F1262" s="368">
        <v>207</v>
      </c>
      <c r="G1262" s="368" t="s">
        <v>14863</v>
      </c>
      <c r="H1262" s="368" t="s">
        <v>14864</v>
      </c>
      <c r="I1262" s="368" t="s">
        <v>4214</v>
      </c>
      <c r="J1262" s="368" t="s">
        <v>4213</v>
      </c>
      <c r="K1262" s="368" t="s">
        <v>14865</v>
      </c>
      <c r="L1262" s="368" t="s">
        <v>4213</v>
      </c>
      <c r="M1262" s="368">
        <v>104</v>
      </c>
      <c r="N1262" s="368">
        <v>68</v>
      </c>
      <c r="O1262" s="368">
        <v>36</v>
      </c>
    </row>
    <row r="1263" spans="1:15" x14ac:dyDescent="0.35">
      <c r="A1263" s="368" t="s">
        <v>349</v>
      </c>
      <c r="B1263" s="368" t="s">
        <v>937</v>
      </c>
      <c r="C1263" s="368" t="s">
        <v>796</v>
      </c>
      <c r="D1263" s="368">
        <v>220</v>
      </c>
      <c r="E1263" s="368">
        <v>140</v>
      </c>
      <c r="F1263" s="368">
        <v>80</v>
      </c>
      <c r="G1263" s="368" t="s">
        <v>15027</v>
      </c>
      <c r="H1263" s="368" t="s">
        <v>15028</v>
      </c>
      <c r="I1263" s="368" t="s">
        <v>4212</v>
      </c>
      <c r="J1263" s="368" t="s">
        <v>4211</v>
      </c>
      <c r="K1263" s="368" t="s">
        <v>15029</v>
      </c>
      <c r="L1263" s="368" t="s">
        <v>4211</v>
      </c>
      <c r="M1263" s="368">
        <v>110</v>
      </c>
      <c r="N1263" s="368">
        <v>70</v>
      </c>
      <c r="O1263" s="368">
        <v>40</v>
      </c>
    </row>
    <row r="1264" spans="1:15" x14ac:dyDescent="0.35">
      <c r="A1264" s="368" t="s">
        <v>349</v>
      </c>
      <c r="B1264" s="368" t="s">
        <v>937</v>
      </c>
      <c r="C1264" s="368" t="s">
        <v>796</v>
      </c>
      <c r="D1264" s="368">
        <v>220</v>
      </c>
      <c r="E1264" s="368">
        <v>140</v>
      </c>
      <c r="F1264" s="368">
        <v>80</v>
      </c>
      <c r="G1264" s="368" t="s">
        <v>15030</v>
      </c>
      <c r="H1264" s="368" t="s">
        <v>15031</v>
      </c>
      <c r="I1264" s="368" t="s">
        <v>4210</v>
      </c>
      <c r="J1264" s="368" t="s">
        <v>4209</v>
      </c>
      <c r="K1264" s="368" t="s">
        <v>15032</v>
      </c>
      <c r="L1264" s="368" t="s">
        <v>4209</v>
      </c>
      <c r="M1264" s="368">
        <v>110</v>
      </c>
      <c r="N1264" s="368">
        <v>70</v>
      </c>
      <c r="O1264" s="368">
        <v>40</v>
      </c>
    </row>
    <row r="1265" spans="1:15" x14ac:dyDescent="0.35">
      <c r="A1265" s="368" t="s">
        <v>350</v>
      </c>
      <c r="B1265" s="368" t="s">
        <v>938</v>
      </c>
      <c r="C1265" s="368" t="s">
        <v>791</v>
      </c>
      <c r="D1265" s="368">
        <v>920</v>
      </c>
      <c r="E1265" s="368">
        <v>598</v>
      </c>
      <c r="F1265" s="368">
        <v>322</v>
      </c>
      <c r="G1265" s="368" t="s">
        <v>15033</v>
      </c>
      <c r="H1265" s="368" t="s">
        <v>15034</v>
      </c>
      <c r="I1265" s="368" t="s">
        <v>4208</v>
      </c>
      <c r="J1265" s="368" t="s">
        <v>4207</v>
      </c>
      <c r="K1265" s="368" t="s">
        <v>15035</v>
      </c>
      <c r="L1265" s="368" t="s">
        <v>15036</v>
      </c>
      <c r="M1265" s="368">
        <v>30</v>
      </c>
      <c r="N1265" s="368">
        <v>30</v>
      </c>
      <c r="O1265" s="368">
        <v>0</v>
      </c>
    </row>
    <row r="1266" spans="1:15" x14ac:dyDescent="0.35">
      <c r="A1266" s="368" t="s">
        <v>350</v>
      </c>
      <c r="B1266" s="368" t="s">
        <v>938</v>
      </c>
      <c r="C1266" s="368" t="s">
        <v>791</v>
      </c>
      <c r="D1266" s="368">
        <v>920</v>
      </c>
      <c r="E1266" s="368">
        <v>598</v>
      </c>
      <c r="F1266" s="368">
        <v>322</v>
      </c>
      <c r="G1266" s="368" t="s">
        <v>15033</v>
      </c>
      <c r="H1266" s="368" t="s">
        <v>15034</v>
      </c>
      <c r="I1266" s="368" t="s">
        <v>4208</v>
      </c>
      <c r="J1266" s="368" t="s">
        <v>4207</v>
      </c>
      <c r="K1266" s="368" t="s">
        <v>15037</v>
      </c>
      <c r="L1266" s="368" t="s">
        <v>15038</v>
      </c>
      <c r="M1266" s="368">
        <v>66</v>
      </c>
      <c r="N1266" s="368">
        <v>42</v>
      </c>
      <c r="O1266" s="368">
        <v>24</v>
      </c>
    </row>
    <row r="1267" spans="1:15" x14ac:dyDescent="0.35">
      <c r="A1267" s="368" t="s">
        <v>350</v>
      </c>
      <c r="B1267" s="368" t="s">
        <v>938</v>
      </c>
      <c r="C1267" s="368" t="s">
        <v>791</v>
      </c>
      <c r="D1267" s="368">
        <v>920</v>
      </c>
      <c r="E1267" s="368">
        <v>598</v>
      </c>
      <c r="F1267" s="368">
        <v>322</v>
      </c>
      <c r="G1267" s="368" t="s">
        <v>15033</v>
      </c>
      <c r="H1267" s="368" t="s">
        <v>15034</v>
      </c>
      <c r="I1267" s="368" t="s">
        <v>4208</v>
      </c>
      <c r="J1267" s="368" t="s">
        <v>4207</v>
      </c>
      <c r="K1267" s="368" t="s">
        <v>15039</v>
      </c>
      <c r="L1267" s="368" t="s">
        <v>15040</v>
      </c>
      <c r="M1267" s="368">
        <v>88</v>
      </c>
      <c r="N1267" s="368">
        <v>56</v>
      </c>
      <c r="O1267" s="368">
        <v>32</v>
      </c>
    </row>
    <row r="1268" spans="1:15" x14ac:dyDescent="0.35">
      <c r="A1268" s="368" t="s">
        <v>350</v>
      </c>
      <c r="B1268" s="368" t="s">
        <v>938</v>
      </c>
      <c r="C1268" s="368" t="s">
        <v>791</v>
      </c>
      <c r="D1268" s="368">
        <v>920</v>
      </c>
      <c r="E1268" s="368">
        <v>598</v>
      </c>
      <c r="F1268" s="368">
        <v>322</v>
      </c>
      <c r="G1268" s="368" t="s">
        <v>15041</v>
      </c>
      <c r="H1268" s="368" t="s">
        <v>15042</v>
      </c>
      <c r="I1268" s="368" t="s">
        <v>4206</v>
      </c>
      <c r="J1268" s="368" t="s">
        <v>4205</v>
      </c>
      <c r="K1268" s="368" t="s">
        <v>15037</v>
      </c>
      <c r="L1268" s="368" t="s">
        <v>15038</v>
      </c>
      <c r="M1268" s="368">
        <v>66</v>
      </c>
      <c r="N1268" s="368">
        <v>42</v>
      </c>
      <c r="O1268" s="368">
        <v>24</v>
      </c>
    </row>
    <row r="1269" spans="1:15" x14ac:dyDescent="0.35">
      <c r="A1269" s="368" t="s">
        <v>350</v>
      </c>
      <c r="B1269" s="368" t="s">
        <v>938</v>
      </c>
      <c r="C1269" s="368" t="s">
        <v>791</v>
      </c>
      <c r="D1269" s="368">
        <v>920</v>
      </c>
      <c r="E1269" s="368">
        <v>598</v>
      </c>
      <c r="F1269" s="368">
        <v>322</v>
      </c>
      <c r="G1269" s="368" t="s">
        <v>15041</v>
      </c>
      <c r="H1269" s="368" t="s">
        <v>15042</v>
      </c>
      <c r="I1269" s="368" t="s">
        <v>4206</v>
      </c>
      <c r="J1269" s="368" t="s">
        <v>4205</v>
      </c>
      <c r="K1269" s="368" t="s">
        <v>15035</v>
      </c>
      <c r="L1269" s="368" t="s">
        <v>15036</v>
      </c>
      <c r="M1269" s="368">
        <v>30</v>
      </c>
      <c r="N1269" s="368">
        <v>30</v>
      </c>
      <c r="O1269" s="368">
        <v>0</v>
      </c>
    </row>
    <row r="1270" spans="1:15" x14ac:dyDescent="0.35">
      <c r="A1270" s="368" t="s">
        <v>350</v>
      </c>
      <c r="B1270" s="368" t="s">
        <v>938</v>
      </c>
      <c r="C1270" s="368" t="s">
        <v>791</v>
      </c>
      <c r="D1270" s="368">
        <v>920</v>
      </c>
      <c r="E1270" s="368">
        <v>598</v>
      </c>
      <c r="F1270" s="368">
        <v>322</v>
      </c>
      <c r="G1270" s="368" t="s">
        <v>15041</v>
      </c>
      <c r="H1270" s="368" t="s">
        <v>15042</v>
      </c>
      <c r="I1270" s="368" t="s">
        <v>4206</v>
      </c>
      <c r="J1270" s="368" t="s">
        <v>4205</v>
      </c>
      <c r="K1270" s="368" t="s">
        <v>15043</v>
      </c>
      <c r="L1270" s="368" t="s">
        <v>15044</v>
      </c>
      <c r="M1270" s="368">
        <v>55</v>
      </c>
      <c r="N1270" s="368">
        <v>35</v>
      </c>
      <c r="O1270" s="368">
        <v>20</v>
      </c>
    </row>
    <row r="1271" spans="1:15" x14ac:dyDescent="0.35">
      <c r="A1271" s="368" t="s">
        <v>350</v>
      </c>
      <c r="B1271" s="368" t="s">
        <v>938</v>
      </c>
      <c r="C1271" s="368" t="s">
        <v>791</v>
      </c>
      <c r="D1271" s="368">
        <v>920</v>
      </c>
      <c r="E1271" s="368">
        <v>598</v>
      </c>
      <c r="F1271" s="368">
        <v>322</v>
      </c>
      <c r="G1271" s="368" t="s">
        <v>15041</v>
      </c>
      <c r="H1271" s="368" t="s">
        <v>15042</v>
      </c>
      <c r="I1271" s="368" t="s">
        <v>4206</v>
      </c>
      <c r="J1271" s="368" t="s">
        <v>4205</v>
      </c>
      <c r="K1271" s="368" t="s">
        <v>15045</v>
      </c>
      <c r="L1271" s="368" t="s">
        <v>15046</v>
      </c>
      <c r="M1271" s="368">
        <v>99</v>
      </c>
      <c r="N1271" s="368">
        <v>64</v>
      </c>
      <c r="O1271" s="368">
        <v>35</v>
      </c>
    </row>
    <row r="1272" spans="1:15" x14ac:dyDescent="0.35">
      <c r="A1272" s="368" t="s">
        <v>350</v>
      </c>
      <c r="B1272" s="368" t="s">
        <v>938</v>
      </c>
      <c r="C1272" s="368" t="s">
        <v>791</v>
      </c>
      <c r="D1272" s="368">
        <v>920</v>
      </c>
      <c r="E1272" s="368">
        <v>598</v>
      </c>
      <c r="F1272" s="368">
        <v>322</v>
      </c>
      <c r="G1272" s="368" t="s">
        <v>15047</v>
      </c>
      <c r="H1272" s="368" t="s">
        <v>15048</v>
      </c>
      <c r="I1272" s="368" t="s">
        <v>4204</v>
      </c>
      <c r="J1272" s="368" t="s">
        <v>4203</v>
      </c>
      <c r="K1272" s="368" t="s">
        <v>15049</v>
      </c>
      <c r="L1272" s="368" t="s">
        <v>15050</v>
      </c>
      <c r="M1272" s="368">
        <v>98</v>
      </c>
      <c r="N1272" s="368">
        <v>63</v>
      </c>
      <c r="O1272" s="368">
        <v>35</v>
      </c>
    </row>
    <row r="1273" spans="1:15" x14ac:dyDescent="0.35">
      <c r="A1273" s="368" t="s">
        <v>350</v>
      </c>
      <c r="B1273" s="368" t="s">
        <v>938</v>
      </c>
      <c r="C1273" s="368" t="s">
        <v>791</v>
      </c>
      <c r="D1273" s="368">
        <v>920</v>
      </c>
      <c r="E1273" s="368">
        <v>598</v>
      </c>
      <c r="F1273" s="368">
        <v>322</v>
      </c>
      <c r="G1273" s="368" t="s">
        <v>15047</v>
      </c>
      <c r="H1273" s="368" t="s">
        <v>15048</v>
      </c>
      <c r="I1273" s="368" t="s">
        <v>4204</v>
      </c>
      <c r="J1273" s="368" t="s">
        <v>4203</v>
      </c>
      <c r="K1273" s="368" t="s">
        <v>15051</v>
      </c>
      <c r="L1273" s="368" t="s">
        <v>15052</v>
      </c>
      <c r="M1273" s="368">
        <v>66</v>
      </c>
      <c r="N1273" s="368">
        <v>42</v>
      </c>
      <c r="O1273" s="368">
        <v>24</v>
      </c>
    </row>
    <row r="1274" spans="1:15" x14ac:dyDescent="0.35">
      <c r="A1274" s="368" t="s">
        <v>350</v>
      </c>
      <c r="B1274" s="368" t="s">
        <v>938</v>
      </c>
      <c r="C1274" s="368" t="s">
        <v>791</v>
      </c>
      <c r="D1274" s="368">
        <v>920</v>
      </c>
      <c r="E1274" s="368">
        <v>598</v>
      </c>
      <c r="F1274" s="368">
        <v>322</v>
      </c>
      <c r="G1274" s="368" t="s">
        <v>15047</v>
      </c>
      <c r="H1274" s="368" t="s">
        <v>15048</v>
      </c>
      <c r="I1274" s="368" t="s">
        <v>4204</v>
      </c>
      <c r="J1274" s="368" t="s">
        <v>4203</v>
      </c>
      <c r="K1274" s="368" t="s">
        <v>15035</v>
      </c>
      <c r="L1274" s="368" t="s">
        <v>15036</v>
      </c>
      <c r="M1274" s="368">
        <v>30</v>
      </c>
      <c r="N1274" s="368">
        <v>30</v>
      </c>
      <c r="O1274" s="368">
        <v>0</v>
      </c>
    </row>
    <row r="1275" spans="1:15" x14ac:dyDescent="0.35">
      <c r="A1275" s="368" t="s">
        <v>350</v>
      </c>
      <c r="B1275" s="368" t="s">
        <v>938</v>
      </c>
      <c r="C1275" s="368" t="s">
        <v>791</v>
      </c>
      <c r="D1275" s="368">
        <v>920</v>
      </c>
      <c r="E1275" s="368">
        <v>598</v>
      </c>
      <c r="F1275" s="368">
        <v>322</v>
      </c>
      <c r="G1275" s="368" t="s">
        <v>15047</v>
      </c>
      <c r="H1275" s="368" t="s">
        <v>15048</v>
      </c>
      <c r="I1275" s="368" t="s">
        <v>4204</v>
      </c>
      <c r="J1275" s="368" t="s">
        <v>4203</v>
      </c>
      <c r="K1275" s="368" t="s">
        <v>15053</v>
      </c>
      <c r="L1275" s="368" t="s">
        <v>15054</v>
      </c>
      <c r="M1275" s="368">
        <v>66</v>
      </c>
      <c r="N1275" s="368">
        <v>42</v>
      </c>
      <c r="O1275" s="368">
        <v>24</v>
      </c>
    </row>
    <row r="1276" spans="1:15" x14ac:dyDescent="0.35">
      <c r="A1276" s="368" t="s">
        <v>350</v>
      </c>
      <c r="B1276" s="368" t="s">
        <v>938</v>
      </c>
      <c r="C1276" s="368" t="s">
        <v>791</v>
      </c>
      <c r="D1276" s="368">
        <v>920</v>
      </c>
      <c r="E1276" s="368">
        <v>598</v>
      </c>
      <c r="F1276" s="368">
        <v>322</v>
      </c>
      <c r="G1276" s="368" t="s">
        <v>15055</v>
      </c>
      <c r="H1276" s="368" t="s">
        <v>15056</v>
      </c>
      <c r="I1276" s="368" t="s">
        <v>4202</v>
      </c>
      <c r="J1276" s="368" t="s">
        <v>4201</v>
      </c>
      <c r="K1276" s="368" t="s">
        <v>15057</v>
      </c>
      <c r="L1276" s="368" t="s">
        <v>15058</v>
      </c>
      <c r="M1276" s="368">
        <v>33</v>
      </c>
      <c r="N1276" s="368">
        <v>21</v>
      </c>
      <c r="O1276" s="368">
        <v>12</v>
      </c>
    </row>
    <row r="1277" spans="1:15" x14ac:dyDescent="0.35">
      <c r="A1277" s="368" t="s">
        <v>350</v>
      </c>
      <c r="B1277" s="368" t="s">
        <v>938</v>
      </c>
      <c r="C1277" s="368" t="s">
        <v>791</v>
      </c>
      <c r="D1277" s="368">
        <v>920</v>
      </c>
      <c r="E1277" s="368">
        <v>598</v>
      </c>
      <c r="F1277" s="368">
        <v>322</v>
      </c>
      <c r="G1277" s="368" t="s">
        <v>15055</v>
      </c>
      <c r="H1277" s="368" t="s">
        <v>15056</v>
      </c>
      <c r="I1277" s="368" t="s">
        <v>4202</v>
      </c>
      <c r="J1277" s="368" t="s">
        <v>4201</v>
      </c>
      <c r="K1277" s="368" t="s">
        <v>15035</v>
      </c>
      <c r="L1277" s="368" t="s">
        <v>15036</v>
      </c>
      <c r="M1277" s="368">
        <v>30</v>
      </c>
      <c r="N1277" s="368">
        <v>30</v>
      </c>
      <c r="O1277" s="368">
        <v>0</v>
      </c>
    </row>
    <row r="1278" spans="1:15" x14ac:dyDescent="0.35">
      <c r="A1278" s="368" t="s">
        <v>350</v>
      </c>
      <c r="B1278" s="368" t="s">
        <v>938</v>
      </c>
      <c r="C1278" s="368" t="s">
        <v>791</v>
      </c>
      <c r="D1278" s="368">
        <v>920</v>
      </c>
      <c r="E1278" s="368">
        <v>598</v>
      </c>
      <c r="F1278" s="368">
        <v>322</v>
      </c>
      <c r="G1278" s="368" t="s">
        <v>15055</v>
      </c>
      <c r="H1278" s="368" t="s">
        <v>15056</v>
      </c>
      <c r="I1278" s="368" t="s">
        <v>4202</v>
      </c>
      <c r="J1278" s="368" t="s">
        <v>4201</v>
      </c>
      <c r="K1278" s="368" t="s">
        <v>15059</v>
      </c>
      <c r="L1278" s="368" t="s">
        <v>15060</v>
      </c>
      <c r="M1278" s="368">
        <v>66</v>
      </c>
      <c r="N1278" s="368">
        <v>42</v>
      </c>
      <c r="O1278" s="368">
        <v>24</v>
      </c>
    </row>
    <row r="1279" spans="1:15" x14ac:dyDescent="0.35">
      <c r="A1279" s="368" t="s">
        <v>350</v>
      </c>
      <c r="B1279" s="368" t="s">
        <v>938</v>
      </c>
      <c r="C1279" s="368" t="s">
        <v>791</v>
      </c>
      <c r="D1279" s="368">
        <v>920</v>
      </c>
      <c r="E1279" s="368">
        <v>598</v>
      </c>
      <c r="F1279" s="368">
        <v>322</v>
      </c>
      <c r="G1279" s="368" t="s">
        <v>15061</v>
      </c>
      <c r="H1279" s="368" t="s">
        <v>15062</v>
      </c>
      <c r="I1279" s="368" t="s">
        <v>4200</v>
      </c>
      <c r="J1279" s="368" t="s">
        <v>4199</v>
      </c>
      <c r="K1279" s="368" t="s">
        <v>15063</v>
      </c>
      <c r="L1279" s="368" t="s">
        <v>15064</v>
      </c>
      <c r="M1279" s="368">
        <v>33</v>
      </c>
      <c r="N1279" s="368">
        <v>21</v>
      </c>
      <c r="O1279" s="368">
        <v>12</v>
      </c>
    </row>
    <row r="1280" spans="1:15" x14ac:dyDescent="0.35">
      <c r="A1280" s="368" t="s">
        <v>350</v>
      </c>
      <c r="B1280" s="368" t="s">
        <v>938</v>
      </c>
      <c r="C1280" s="368" t="s">
        <v>791</v>
      </c>
      <c r="D1280" s="368">
        <v>920</v>
      </c>
      <c r="E1280" s="368">
        <v>598</v>
      </c>
      <c r="F1280" s="368">
        <v>322</v>
      </c>
      <c r="G1280" s="368" t="s">
        <v>15061</v>
      </c>
      <c r="H1280" s="368" t="s">
        <v>15062</v>
      </c>
      <c r="I1280" s="368" t="s">
        <v>4200</v>
      </c>
      <c r="J1280" s="368" t="s">
        <v>4199</v>
      </c>
      <c r="K1280" s="368" t="s">
        <v>15065</v>
      </c>
      <c r="L1280" s="368" t="s">
        <v>15066</v>
      </c>
      <c r="M1280" s="368">
        <v>55</v>
      </c>
      <c r="N1280" s="368">
        <v>35</v>
      </c>
      <c r="O1280" s="368">
        <v>20</v>
      </c>
    </row>
    <row r="1281" spans="1:15" x14ac:dyDescent="0.35">
      <c r="A1281" s="368" t="s">
        <v>350</v>
      </c>
      <c r="B1281" s="368" t="s">
        <v>938</v>
      </c>
      <c r="C1281" s="368" t="s">
        <v>791</v>
      </c>
      <c r="D1281" s="368">
        <v>920</v>
      </c>
      <c r="E1281" s="368">
        <v>598</v>
      </c>
      <c r="F1281" s="368">
        <v>322</v>
      </c>
      <c r="G1281" s="368" t="s">
        <v>15061</v>
      </c>
      <c r="H1281" s="368" t="s">
        <v>15062</v>
      </c>
      <c r="I1281" s="368" t="s">
        <v>4200</v>
      </c>
      <c r="J1281" s="368" t="s">
        <v>4199</v>
      </c>
      <c r="K1281" s="368" t="s">
        <v>15035</v>
      </c>
      <c r="L1281" s="368" t="s">
        <v>15036</v>
      </c>
      <c r="M1281" s="368">
        <v>30</v>
      </c>
      <c r="N1281" s="368">
        <v>30</v>
      </c>
      <c r="O1281" s="368">
        <v>0</v>
      </c>
    </row>
    <row r="1282" spans="1:15" x14ac:dyDescent="0.35">
      <c r="A1282" s="368" t="s">
        <v>350</v>
      </c>
      <c r="B1282" s="368" t="s">
        <v>938</v>
      </c>
      <c r="C1282" s="368" t="s">
        <v>791</v>
      </c>
      <c r="D1282" s="368">
        <v>920</v>
      </c>
      <c r="E1282" s="368">
        <v>598</v>
      </c>
      <c r="F1282" s="368">
        <v>322</v>
      </c>
      <c r="G1282" s="368" t="s">
        <v>15067</v>
      </c>
      <c r="H1282" s="368" t="s">
        <v>15068</v>
      </c>
      <c r="I1282" s="368" t="s">
        <v>4198</v>
      </c>
      <c r="J1282" s="368" t="s">
        <v>4197</v>
      </c>
      <c r="K1282" s="368" t="s">
        <v>15035</v>
      </c>
      <c r="L1282" s="368" t="s">
        <v>15036</v>
      </c>
      <c r="M1282" s="368">
        <v>30</v>
      </c>
      <c r="N1282" s="368">
        <v>30</v>
      </c>
      <c r="O1282" s="368">
        <v>0</v>
      </c>
    </row>
    <row r="1283" spans="1:15" x14ac:dyDescent="0.35">
      <c r="A1283" s="368" t="s">
        <v>350</v>
      </c>
      <c r="B1283" s="368" t="s">
        <v>938</v>
      </c>
      <c r="C1283" s="368" t="s">
        <v>791</v>
      </c>
      <c r="D1283" s="368">
        <v>920</v>
      </c>
      <c r="E1283" s="368">
        <v>598</v>
      </c>
      <c r="F1283" s="368">
        <v>322</v>
      </c>
      <c r="G1283" s="368" t="s">
        <v>15067</v>
      </c>
      <c r="H1283" s="368" t="s">
        <v>15068</v>
      </c>
      <c r="I1283" s="368" t="s">
        <v>4198</v>
      </c>
      <c r="J1283" s="368" t="s">
        <v>4197</v>
      </c>
      <c r="K1283" s="368" t="s">
        <v>15069</v>
      </c>
      <c r="L1283" s="368" t="s">
        <v>15070</v>
      </c>
      <c r="M1283" s="368">
        <v>66</v>
      </c>
      <c r="N1283" s="368">
        <v>42</v>
      </c>
      <c r="O1283" s="368">
        <v>24</v>
      </c>
    </row>
    <row r="1284" spans="1:15" x14ac:dyDescent="0.35">
      <c r="A1284" s="368" t="s">
        <v>350</v>
      </c>
      <c r="B1284" s="368" t="s">
        <v>938</v>
      </c>
      <c r="C1284" s="368" t="s">
        <v>791</v>
      </c>
      <c r="D1284" s="368">
        <v>920</v>
      </c>
      <c r="E1284" s="368">
        <v>598</v>
      </c>
      <c r="F1284" s="368">
        <v>322</v>
      </c>
      <c r="G1284" s="368" t="s">
        <v>15067</v>
      </c>
      <c r="H1284" s="368" t="s">
        <v>15068</v>
      </c>
      <c r="I1284" s="368" t="s">
        <v>4198</v>
      </c>
      <c r="J1284" s="368" t="s">
        <v>4197</v>
      </c>
      <c r="K1284" s="368" t="s">
        <v>15071</v>
      </c>
      <c r="L1284" s="368" t="s">
        <v>15072</v>
      </c>
      <c r="M1284" s="368">
        <v>99</v>
      </c>
      <c r="N1284" s="368">
        <v>63</v>
      </c>
      <c r="O1284" s="368">
        <v>36</v>
      </c>
    </row>
    <row r="1285" spans="1:15" x14ac:dyDescent="0.35">
      <c r="A1285" s="368" t="s">
        <v>351</v>
      </c>
      <c r="B1285" s="368" t="s">
        <v>939</v>
      </c>
      <c r="C1285" s="368" t="s">
        <v>786</v>
      </c>
      <c r="D1285" s="368">
        <v>520</v>
      </c>
      <c r="E1285" s="368">
        <v>338</v>
      </c>
      <c r="F1285" s="368">
        <v>182</v>
      </c>
      <c r="G1285" s="368" t="s">
        <v>15073</v>
      </c>
      <c r="H1285" s="368" t="s">
        <v>15074</v>
      </c>
      <c r="I1285" s="368" t="s">
        <v>4196</v>
      </c>
      <c r="J1285" s="368" t="s">
        <v>4195</v>
      </c>
      <c r="K1285" s="368" t="s">
        <v>15075</v>
      </c>
      <c r="L1285" s="368" t="s">
        <v>15076</v>
      </c>
      <c r="M1285" s="368">
        <v>71</v>
      </c>
      <c r="N1285" s="368">
        <v>46</v>
      </c>
      <c r="O1285" s="368">
        <v>25</v>
      </c>
    </row>
    <row r="1286" spans="1:15" x14ac:dyDescent="0.35">
      <c r="A1286" s="368" t="s">
        <v>351</v>
      </c>
      <c r="B1286" s="368" t="s">
        <v>939</v>
      </c>
      <c r="C1286" s="368" t="s">
        <v>786</v>
      </c>
      <c r="D1286" s="368">
        <v>520</v>
      </c>
      <c r="E1286" s="368">
        <v>338</v>
      </c>
      <c r="F1286" s="368">
        <v>182</v>
      </c>
      <c r="G1286" s="368" t="s">
        <v>15073</v>
      </c>
      <c r="H1286" s="368" t="s">
        <v>15074</v>
      </c>
      <c r="I1286" s="368" t="s">
        <v>4196</v>
      </c>
      <c r="J1286" s="368" t="s">
        <v>4195</v>
      </c>
      <c r="K1286" s="368" t="s">
        <v>15077</v>
      </c>
      <c r="L1286" s="368" t="s">
        <v>15078</v>
      </c>
      <c r="M1286" s="368">
        <v>94</v>
      </c>
      <c r="N1286" s="368">
        <v>61</v>
      </c>
      <c r="O1286" s="368">
        <v>33</v>
      </c>
    </row>
    <row r="1287" spans="1:15" x14ac:dyDescent="0.35">
      <c r="A1287" s="368" t="s">
        <v>351</v>
      </c>
      <c r="B1287" s="368" t="s">
        <v>939</v>
      </c>
      <c r="C1287" s="368" t="s">
        <v>786</v>
      </c>
      <c r="D1287" s="368">
        <v>520</v>
      </c>
      <c r="E1287" s="368">
        <v>338</v>
      </c>
      <c r="F1287" s="368">
        <v>182</v>
      </c>
      <c r="G1287" s="368" t="s">
        <v>15073</v>
      </c>
      <c r="H1287" s="368" t="s">
        <v>15074</v>
      </c>
      <c r="I1287" s="368" t="s">
        <v>4196</v>
      </c>
      <c r="J1287" s="368" t="s">
        <v>4195</v>
      </c>
      <c r="K1287" s="368" t="s">
        <v>15079</v>
      </c>
      <c r="L1287" s="368" t="s">
        <v>15080</v>
      </c>
      <c r="M1287" s="368">
        <v>95</v>
      </c>
      <c r="N1287" s="368">
        <v>62</v>
      </c>
      <c r="O1287" s="368">
        <v>33</v>
      </c>
    </row>
    <row r="1288" spans="1:15" x14ac:dyDescent="0.35">
      <c r="A1288" s="368" t="s">
        <v>351</v>
      </c>
      <c r="B1288" s="368" t="s">
        <v>939</v>
      </c>
      <c r="C1288" s="368" t="s">
        <v>786</v>
      </c>
      <c r="D1288" s="368">
        <v>520</v>
      </c>
      <c r="E1288" s="368">
        <v>338</v>
      </c>
      <c r="F1288" s="368">
        <v>182</v>
      </c>
      <c r="G1288" s="368" t="s">
        <v>15081</v>
      </c>
      <c r="H1288" s="368" t="s">
        <v>15082</v>
      </c>
      <c r="I1288" s="368" t="s">
        <v>4194</v>
      </c>
      <c r="J1288" s="368" t="s">
        <v>4193</v>
      </c>
      <c r="K1288" s="368" t="s">
        <v>15083</v>
      </c>
      <c r="L1288" s="368" t="s">
        <v>15084</v>
      </c>
      <c r="M1288" s="368">
        <v>94</v>
      </c>
      <c r="N1288" s="368">
        <v>61</v>
      </c>
      <c r="O1288" s="368">
        <v>33</v>
      </c>
    </row>
    <row r="1289" spans="1:15" x14ac:dyDescent="0.35">
      <c r="A1289" s="368" t="s">
        <v>351</v>
      </c>
      <c r="B1289" s="368" t="s">
        <v>939</v>
      </c>
      <c r="C1289" s="368" t="s">
        <v>786</v>
      </c>
      <c r="D1289" s="368">
        <v>520</v>
      </c>
      <c r="E1289" s="368">
        <v>338</v>
      </c>
      <c r="F1289" s="368">
        <v>182</v>
      </c>
      <c r="G1289" s="368" t="s">
        <v>15081</v>
      </c>
      <c r="H1289" s="368" t="s">
        <v>15082</v>
      </c>
      <c r="I1289" s="368" t="s">
        <v>4194</v>
      </c>
      <c r="J1289" s="368" t="s">
        <v>4193</v>
      </c>
      <c r="K1289" s="368" t="s">
        <v>15085</v>
      </c>
      <c r="L1289" s="368" t="s">
        <v>15086</v>
      </c>
      <c r="M1289" s="368">
        <v>71</v>
      </c>
      <c r="N1289" s="368">
        <v>46</v>
      </c>
      <c r="O1289" s="368">
        <v>25</v>
      </c>
    </row>
    <row r="1290" spans="1:15" x14ac:dyDescent="0.35">
      <c r="A1290" s="368" t="s">
        <v>351</v>
      </c>
      <c r="B1290" s="368" t="s">
        <v>939</v>
      </c>
      <c r="C1290" s="368" t="s">
        <v>786</v>
      </c>
      <c r="D1290" s="368">
        <v>520</v>
      </c>
      <c r="E1290" s="368">
        <v>338</v>
      </c>
      <c r="F1290" s="368">
        <v>182</v>
      </c>
      <c r="G1290" s="368" t="s">
        <v>15081</v>
      </c>
      <c r="H1290" s="368" t="s">
        <v>15082</v>
      </c>
      <c r="I1290" s="368" t="s">
        <v>4194</v>
      </c>
      <c r="J1290" s="368" t="s">
        <v>4193</v>
      </c>
      <c r="K1290" s="368" t="s">
        <v>15087</v>
      </c>
      <c r="L1290" s="368" t="s">
        <v>15088</v>
      </c>
      <c r="M1290" s="368">
        <v>95</v>
      </c>
      <c r="N1290" s="368">
        <v>62</v>
      </c>
      <c r="O1290" s="368">
        <v>33</v>
      </c>
    </row>
    <row r="1291" spans="1:15" x14ac:dyDescent="0.35">
      <c r="A1291" s="368" t="s">
        <v>352</v>
      </c>
      <c r="B1291" s="368" t="s">
        <v>940</v>
      </c>
      <c r="C1291" s="368" t="s">
        <v>791</v>
      </c>
      <c r="D1291" s="368">
        <v>490</v>
      </c>
      <c r="E1291" s="368">
        <v>318</v>
      </c>
      <c r="F1291" s="368">
        <v>172</v>
      </c>
      <c r="G1291" s="368" t="s">
        <v>15089</v>
      </c>
      <c r="H1291" s="368" t="s">
        <v>15090</v>
      </c>
      <c r="I1291" s="368" t="s">
        <v>4192</v>
      </c>
      <c r="J1291" s="368" t="s">
        <v>4191</v>
      </c>
      <c r="K1291" s="368" t="s">
        <v>15091</v>
      </c>
      <c r="L1291" s="368" t="s">
        <v>15092</v>
      </c>
      <c r="M1291" s="368">
        <v>50</v>
      </c>
      <c r="N1291" s="368">
        <v>50</v>
      </c>
      <c r="O1291" s="368">
        <v>0</v>
      </c>
    </row>
    <row r="1292" spans="1:15" x14ac:dyDescent="0.35">
      <c r="A1292" s="368" t="s">
        <v>352</v>
      </c>
      <c r="B1292" s="368" t="s">
        <v>940</v>
      </c>
      <c r="C1292" s="368" t="s">
        <v>791</v>
      </c>
      <c r="D1292" s="368">
        <v>490</v>
      </c>
      <c r="E1292" s="368">
        <v>318</v>
      </c>
      <c r="F1292" s="368">
        <v>172</v>
      </c>
      <c r="G1292" s="368" t="s">
        <v>15089</v>
      </c>
      <c r="H1292" s="368" t="s">
        <v>15090</v>
      </c>
      <c r="I1292" s="368" t="s">
        <v>4192</v>
      </c>
      <c r="J1292" s="368" t="s">
        <v>4191</v>
      </c>
      <c r="K1292" s="368" t="s">
        <v>15093</v>
      </c>
      <c r="L1292" s="368" t="s">
        <v>15094</v>
      </c>
      <c r="M1292" s="368">
        <v>97</v>
      </c>
      <c r="N1292" s="368">
        <v>59</v>
      </c>
      <c r="O1292" s="368">
        <v>38</v>
      </c>
    </row>
    <row r="1293" spans="1:15" x14ac:dyDescent="0.35">
      <c r="A1293" s="368" t="s">
        <v>352</v>
      </c>
      <c r="B1293" s="368" t="s">
        <v>940</v>
      </c>
      <c r="C1293" s="368" t="s">
        <v>791</v>
      </c>
      <c r="D1293" s="368">
        <v>490</v>
      </c>
      <c r="E1293" s="368">
        <v>318</v>
      </c>
      <c r="F1293" s="368">
        <v>172</v>
      </c>
      <c r="G1293" s="368" t="s">
        <v>15089</v>
      </c>
      <c r="H1293" s="368" t="s">
        <v>15090</v>
      </c>
      <c r="I1293" s="368" t="s">
        <v>4192</v>
      </c>
      <c r="J1293" s="368" t="s">
        <v>4191</v>
      </c>
      <c r="K1293" s="368" t="s">
        <v>15095</v>
      </c>
      <c r="L1293" s="368" t="s">
        <v>15096</v>
      </c>
      <c r="M1293" s="368">
        <v>85</v>
      </c>
      <c r="N1293" s="368">
        <v>52</v>
      </c>
      <c r="O1293" s="368">
        <v>33</v>
      </c>
    </row>
    <row r="1294" spans="1:15" x14ac:dyDescent="0.35">
      <c r="A1294" s="368" t="s">
        <v>352</v>
      </c>
      <c r="B1294" s="368" t="s">
        <v>940</v>
      </c>
      <c r="C1294" s="368" t="s">
        <v>791</v>
      </c>
      <c r="D1294" s="368">
        <v>490</v>
      </c>
      <c r="E1294" s="368">
        <v>318</v>
      </c>
      <c r="F1294" s="368">
        <v>172</v>
      </c>
      <c r="G1294" s="368" t="s">
        <v>15097</v>
      </c>
      <c r="H1294" s="368" t="s">
        <v>15098</v>
      </c>
      <c r="I1294" s="368" t="s">
        <v>4190</v>
      </c>
      <c r="J1294" s="368" t="s">
        <v>4189</v>
      </c>
      <c r="K1294" s="368" t="s">
        <v>15091</v>
      </c>
      <c r="L1294" s="368" t="s">
        <v>15036</v>
      </c>
      <c r="M1294" s="368">
        <v>50</v>
      </c>
      <c r="N1294" s="368">
        <v>50</v>
      </c>
      <c r="O1294" s="368">
        <v>0</v>
      </c>
    </row>
    <row r="1295" spans="1:15" x14ac:dyDescent="0.35">
      <c r="A1295" s="368" t="s">
        <v>352</v>
      </c>
      <c r="B1295" s="368" t="s">
        <v>940</v>
      </c>
      <c r="C1295" s="368" t="s">
        <v>791</v>
      </c>
      <c r="D1295" s="368">
        <v>490</v>
      </c>
      <c r="E1295" s="368">
        <v>318</v>
      </c>
      <c r="F1295" s="368">
        <v>172</v>
      </c>
      <c r="G1295" s="368" t="s">
        <v>15097</v>
      </c>
      <c r="H1295" s="368" t="s">
        <v>15098</v>
      </c>
      <c r="I1295" s="368" t="s">
        <v>4190</v>
      </c>
      <c r="J1295" s="368" t="s">
        <v>4189</v>
      </c>
      <c r="K1295" s="368" t="s">
        <v>15099</v>
      </c>
      <c r="L1295" s="368" t="s">
        <v>15094</v>
      </c>
      <c r="M1295" s="368">
        <v>73</v>
      </c>
      <c r="N1295" s="368">
        <v>44</v>
      </c>
      <c r="O1295" s="368">
        <v>29</v>
      </c>
    </row>
    <row r="1296" spans="1:15" x14ac:dyDescent="0.35">
      <c r="A1296" s="368" t="s">
        <v>352</v>
      </c>
      <c r="B1296" s="368" t="s">
        <v>940</v>
      </c>
      <c r="C1296" s="368" t="s">
        <v>791</v>
      </c>
      <c r="D1296" s="368">
        <v>490</v>
      </c>
      <c r="E1296" s="368">
        <v>318</v>
      </c>
      <c r="F1296" s="368">
        <v>172</v>
      </c>
      <c r="G1296" s="368" t="s">
        <v>15097</v>
      </c>
      <c r="H1296" s="368" t="s">
        <v>15098</v>
      </c>
      <c r="I1296" s="368" t="s">
        <v>4190</v>
      </c>
      <c r="J1296" s="368" t="s">
        <v>4189</v>
      </c>
      <c r="K1296" s="368" t="s">
        <v>15100</v>
      </c>
      <c r="L1296" s="368" t="s">
        <v>15101</v>
      </c>
      <c r="M1296" s="368">
        <v>62</v>
      </c>
      <c r="N1296" s="368">
        <v>38</v>
      </c>
      <c r="O1296" s="368">
        <v>24</v>
      </c>
    </row>
    <row r="1297" spans="1:15" x14ac:dyDescent="0.35">
      <c r="A1297" s="368" t="s">
        <v>352</v>
      </c>
      <c r="B1297" s="368" t="s">
        <v>940</v>
      </c>
      <c r="C1297" s="368" t="s">
        <v>791</v>
      </c>
      <c r="D1297" s="368">
        <v>490</v>
      </c>
      <c r="E1297" s="368">
        <v>318</v>
      </c>
      <c r="F1297" s="368">
        <v>172</v>
      </c>
      <c r="G1297" s="368" t="s">
        <v>15102</v>
      </c>
      <c r="H1297" s="368" t="s">
        <v>15103</v>
      </c>
      <c r="I1297" s="368" t="s">
        <v>4188</v>
      </c>
      <c r="J1297" s="368" t="s">
        <v>4187</v>
      </c>
      <c r="K1297" s="368" t="s">
        <v>15091</v>
      </c>
      <c r="L1297" s="368" t="s">
        <v>15036</v>
      </c>
      <c r="M1297" s="368">
        <v>50</v>
      </c>
      <c r="N1297" s="368">
        <v>50</v>
      </c>
      <c r="O1297" s="368">
        <v>0</v>
      </c>
    </row>
    <row r="1298" spans="1:15" x14ac:dyDescent="0.35">
      <c r="A1298" s="368" t="s">
        <v>352</v>
      </c>
      <c r="B1298" s="368" t="s">
        <v>940</v>
      </c>
      <c r="C1298" s="368" t="s">
        <v>791</v>
      </c>
      <c r="D1298" s="368">
        <v>490</v>
      </c>
      <c r="E1298" s="368">
        <v>318</v>
      </c>
      <c r="F1298" s="368">
        <v>172</v>
      </c>
      <c r="G1298" s="368" t="s">
        <v>15102</v>
      </c>
      <c r="H1298" s="368" t="s">
        <v>15103</v>
      </c>
      <c r="I1298" s="368" t="s">
        <v>4188</v>
      </c>
      <c r="J1298" s="368" t="s">
        <v>4187</v>
      </c>
      <c r="K1298" s="368" t="s">
        <v>15104</v>
      </c>
      <c r="L1298" s="368" t="s">
        <v>15105</v>
      </c>
      <c r="M1298" s="368">
        <v>61</v>
      </c>
      <c r="N1298" s="368">
        <v>37</v>
      </c>
      <c r="O1298" s="368">
        <v>24</v>
      </c>
    </row>
    <row r="1299" spans="1:15" x14ac:dyDescent="0.35">
      <c r="A1299" s="368" t="s">
        <v>352</v>
      </c>
      <c r="B1299" s="368" t="s">
        <v>940</v>
      </c>
      <c r="C1299" s="368" t="s">
        <v>791</v>
      </c>
      <c r="D1299" s="368">
        <v>490</v>
      </c>
      <c r="E1299" s="368">
        <v>318</v>
      </c>
      <c r="F1299" s="368">
        <v>172</v>
      </c>
      <c r="G1299" s="368" t="s">
        <v>15102</v>
      </c>
      <c r="H1299" s="368" t="s">
        <v>15103</v>
      </c>
      <c r="I1299" s="368" t="s">
        <v>4188</v>
      </c>
      <c r="J1299" s="368" t="s">
        <v>4187</v>
      </c>
      <c r="K1299" s="368" t="s">
        <v>15106</v>
      </c>
      <c r="L1299" s="368" t="s">
        <v>15107</v>
      </c>
      <c r="M1299" s="368">
        <v>62</v>
      </c>
      <c r="N1299" s="368">
        <v>38</v>
      </c>
      <c r="O1299" s="368">
        <v>24</v>
      </c>
    </row>
    <row r="1300" spans="1:15" x14ac:dyDescent="0.35">
      <c r="A1300" s="368" t="s">
        <v>353</v>
      </c>
      <c r="B1300" s="368" t="s">
        <v>941</v>
      </c>
      <c r="C1300" s="368" t="s">
        <v>786</v>
      </c>
      <c r="D1300" s="368">
        <v>690</v>
      </c>
      <c r="E1300" s="368">
        <v>448</v>
      </c>
      <c r="F1300" s="368">
        <v>242</v>
      </c>
      <c r="G1300" s="368" t="s">
        <v>15108</v>
      </c>
      <c r="H1300" s="368" t="s">
        <v>15109</v>
      </c>
      <c r="I1300" s="368" t="s">
        <v>4186</v>
      </c>
      <c r="J1300" s="368" t="s">
        <v>4185</v>
      </c>
      <c r="K1300" s="368" t="s">
        <v>15110</v>
      </c>
      <c r="L1300" s="368" t="s">
        <v>15111</v>
      </c>
      <c r="M1300" s="368">
        <v>91</v>
      </c>
      <c r="N1300" s="368">
        <v>59</v>
      </c>
      <c r="O1300" s="368">
        <v>32</v>
      </c>
    </row>
    <row r="1301" spans="1:15" x14ac:dyDescent="0.35">
      <c r="A1301" s="368" t="s">
        <v>353</v>
      </c>
      <c r="B1301" s="368" t="s">
        <v>941</v>
      </c>
      <c r="C1301" s="368" t="s">
        <v>786</v>
      </c>
      <c r="D1301" s="368">
        <v>690</v>
      </c>
      <c r="E1301" s="368">
        <v>448</v>
      </c>
      <c r="F1301" s="368">
        <v>242</v>
      </c>
      <c r="G1301" s="368" t="s">
        <v>15108</v>
      </c>
      <c r="H1301" s="368" t="s">
        <v>15109</v>
      </c>
      <c r="I1301" s="368" t="s">
        <v>4186</v>
      </c>
      <c r="J1301" s="368" t="s">
        <v>4185</v>
      </c>
      <c r="K1301" s="368" t="s">
        <v>15112</v>
      </c>
      <c r="L1301" s="368" t="s">
        <v>15113</v>
      </c>
      <c r="M1301" s="368">
        <v>45</v>
      </c>
      <c r="N1301" s="368">
        <v>30</v>
      </c>
      <c r="O1301" s="368">
        <v>15</v>
      </c>
    </row>
    <row r="1302" spans="1:15" x14ac:dyDescent="0.35">
      <c r="A1302" s="368" t="s">
        <v>353</v>
      </c>
      <c r="B1302" s="368" t="s">
        <v>941</v>
      </c>
      <c r="C1302" s="368" t="s">
        <v>786</v>
      </c>
      <c r="D1302" s="368">
        <v>690</v>
      </c>
      <c r="E1302" s="368">
        <v>448</v>
      </c>
      <c r="F1302" s="368">
        <v>242</v>
      </c>
      <c r="G1302" s="368" t="s">
        <v>15108</v>
      </c>
      <c r="H1302" s="368" t="s">
        <v>15109</v>
      </c>
      <c r="I1302" s="368" t="s">
        <v>4186</v>
      </c>
      <c r="J1302" s="368" t="s">
        <v>4185</v>
      </c>
      <c r="K1302" s="368" t="s">
        <v>15114</v>
      </c>
      <c r="L1302" s="368" t="s">
        <v>15115</v>
      </c>
      <c r="M1302" s="368">
        <v>34</v>
      </c>
      <c r="N1302" s="368">
        <v>22</v>
      </c>
      <c r="O1302" s="368">
        <v>12</v>
      </c>
    </row>
    <row r="1303" spans="1:15" x14ac:dyDescent="0.35">
      <c r="A1303" s="368" t="s">
        <v>353</v>
      </c>
      <c r="B1303" s="368" t="s">
        <v>941</v>
      </c>
      <c r="C1303" s="368" t="s">
        <v>786</v>
      </c>
      <c r="D1303" s="368">
        <v>690</v>
      </c>
      <c r="E1303" s="368">
        <v>448</v>
      </c>
      <c r="F1303" s="368">
        <v>242</v>
      </c>
      <c r="G1303" s="368" t="s">
        <v>15116</v>
      </c>
      <c r="H1303" s="368" t="s">
        <v>15117</v>
      </c>
      <c r="I1303" s="368" t="s">
        <v>4184</v>
      </c>
      <c r="J1303" s="368" t="s">
        <v>4183</v>
      </c>
      <c r="K1303" s="368" t="s">
        <v>15118</v>
      </c>
      <c r="L1303" s="368" t="s">
        <v>15115</v>
      </c>
      <c r="M1303" s="368">
        <v>45</v>
      </c>
      <c r="N1303" s="368">
        <v>29</v>
      </c>
      <c r="O1303" s="368">
        <v>16</v>
      </c>
    </row>
    <row r="1304" spans="1:15" x14ac:dyDescent="0.35">
      <c r="A1304" s="368" t="s">
        <v>353</v>
      </c>
      <c r="B1304" s="368" t="s">
        <v>941</v>
      </c>
      <c r="C1304" s="368" t="s">
        <v>786</v>
      </c>
      <c r="D1304" s="368">
        <v>690</v>
      </c>
      <c r="E1304" s="368">
        <v>448</v>
      </c>
      <c r="F1304" s="368">
        <v>242</v>
      </c>
      <c r="G1304" s="368" t="s">
        <v>15116</v>
      </c>
      <c r="H1304" s="368" t="s">
        <v>15117</v>
      </c>
      <c r="I1304" s="368" t="s">
        <v>4184</v>
      </c>
      <c r="J1304" s="368" t="s">
        <v>4183</v>
      </c>
      <c r="K1304" s="368" t="s">
        <v>15119</v>
      </c>
      <c r="L1304" s="368" t="s">
        <v>15113</v>
      </c>
      <c r="M1304" s="368">
        <v>45</v>
      </c>
      <c r="N1304" s="368">
        <v>29</v>
      </c>
      <c r="O1304" s="368">
        <v>16</v>
      </c>
    </row>
    <row r="1305" spans="1:15" x14ac:dyDescent="0.35">
      <c r="A1305" s="368" t="s">
        <v>353</v>
      </c>
      <c r="B1305" s="368" t="s">
        <v>941</v>
      </c>
      <c r="C1305" s="368" t="s">
        <v>786</v>
      </c>
      <c r="D1305" s="368">
        <v>690</v>
      </c>
      <c r="E1305" s="368">
        <v>448</v>
      </c>
      <c r="F1305" s="368">
        <v>242</v>
      </c>
      <c r="G1305" s="368" t="s">
        <v>15116</v>
      </c>
      <c r="H1305" s="368" t="s">
        <v>15117</v>
      </c>
      <c r="I1305" s="368" t="s">
        <v>4184</v>
      </c>
      <c r="J1305" s="368" t="s">
        <v>4183</v>
      </c>
      <c r="K1305" s="368" t="s">
        <v>15120</v>
      </c>
      <c r="L1305" s="368" t="s">
        <v>15121</v>
      </c>
      <c r="M1305" s="368">
        <v>90</v>
      </c>
      <c r="N1305" s="368">
        <v>59</v>
      </c>
      <c r="O1305" s="368">
        <v>31</v>
      </c>
    </row>
    <row r="1306" spans="1:15" x14ac:dyDescent="0.35">
      <c r="A1306" s="368" t="s">
        <v>353</v>
      </c>
      <c r="B1306" s="368" t="s">
        <v>941</v>
      </c>
      <c r="C1306" s="368" t="s">
        <v>786</v>
      </c>
      <c r="D1306" s="368">
        <v>690</v>
      </c>
      <c r="E1306" s="368">
        <v>448</v>
      </c>
      <c r="F1306" s="368">
        <v>242</v>
      </c>
      <c r="G1306" s="368" t="s">
        <v>15122</v>
      </c>
      <c r="H1306" s="368" t="s">
        <v>15123</v>
      </c>
      <c r="I1306" s="368" t="s">
        <v>4182</v>
      </c>
      <c r="J1306" s="368" t="s">
        <v>4181</v>
      </c>
      <c r="K1306" s="368" t="s">
        <v>15124</v>
      </c>
      <c r="L1306" s="368" t="s">
        <v>15125</v>
      </c>
      <c r="M1306" s="368">
        <v>34</v>
      </c>
      <c r="N1306" s="368">
        <v>22</v>
      </c>
      <c r="O1306" s="368">
        <v>12</v>
      </c>
    </row>
    <row r="1307" spans="1:15" x14ac:dyDescent="0.35">
      <c r="A1307" s="368" t="s">
        <v>353</v>
      </c>
      <c r="B1307" s="368" t="s">
        <v>941</v>
      </c>
      <c r="C1307" s="368" t="s">
        <v>786</v>
      </c>
      <c r="D1307" s="368">
        <v>690</v>
      </c>
      <c r="E1307" s="368">
        <v>448</v>
      </c>
      <c r="F1307" s="368">
        <v>242</v>
      </c>
      <c r="G1307" s="368" t="s">
        <v>15122</v>
      </c>
      <c r="H1307" s="368" t="s">
        <v>15123</v>
      </c>
      <c r="I1307" s="368" t="s">
        <v>4182</v>
      </c>
      <c r="J1307" s="368" t="s">
        <v>4181</v>
      </c>
      <c r="K1307" s="368" t="s">
        <v>15126</v>
      </c>
      <c r="L1307" s="368" t="s">
        <v>15127</v>
      </c>
      <c r="M1307" s="368">
        <v>91</v>
      </c>
      <c r="N1307" s="368">
        <v>59</v>
      </c>
      <c r="O1307" s="368">
        <v>32</v>
      </c>
    </row>
    <row r="1308" spans="1:15" x14ac:dyDescent="0.35">
      <c r="A1308" s="368" t="s">
        <v>353</v>
      </c>
      <c r="B1308" s="368" t="s">
        <v>941</v>
      </c>
      <c r="C1308" s="368" t="s">
        <v>786</v>
      </c>
      <c r="D1308" s="368">
        <v>690</v>
      </c>
      <c r="E1308" s="368">
        <v>448</v>
      </c>
      <c r="F1308" s="368">
        <v>242</v>
      </c>
      <c r="G1308" s="368" t="s">
        <v>15122</v>
      </c>
      <c r="H1308" s="368" t="s">
        <v>15123</v>
      </c>
      <c r="I1308" s="368" t="s">
        <v>4182</v>
      </c>
      <c r="J1308" s="368" t="s">
        <v>4181</v>
      </c>
      <c r="K1308" s="368" t="s">
        <v>15128</v>
      </c>
      <c r="L1308" s="368" t="s">
        <v>15113</v>
      </c>
      <c r="M1308" s="368">
        <v>45</v>
      </c>
      <c r="N1308" s="368">
        <v>29</v>
      </c>
      <c r="O1308" s="368">
        <v>16</v>
      </c>
    </row>
    <row r="1309" spans="1:15" x14ac:dyDescent="0.35">
      <c r="A1309" s="368" t="s">
        <v>353</v>
      </c>
      <c r="B1309" s="368" t="s">
        <v>941</v>
      </c>
      <c r="C1309" s="368" t="s">
        <v>786</v>
      </c>
      <c r="D1309" s="368">
        <v>690</v>
      </c>
      <c r="E1309" s="368">
        <v>448</v>
      </c>
      <c r="F1309" s="368">
        <v>242</v>
      </c>
      <c r="G1309" s="368" t="s">
        <v>15129</v>
      </c>
      <c r="H1309" s="368" t="s">
        <v>15130</v>
      </c>
      <c r="I1309" s="368" t="s">
        <v>4180</v>
      </c>
      <c r="J1309" s="368" t="s">
        <v>4179</v>
      </c>
      <c r="K1309" s="368" t="s">
        <v>15131</v>
      </c>
      <c r="L1309" s="368" t="s">
        <v>15132</v>
      </c>
      <c r="M1309" s="368">
        <v>91</v>
      </c>
      <c r="N1309" s="368">
        <v>59</v>
      </c>
      <c r="O1309" s="368">
        <v>32</v>
      </c>
    </row>
    <row r="1310" spans="1:15" x14ac:dyDescent="0.35">
      <c r="A1310" s="368" t="s">
        <v>353</v>
      </c>
      <c r="B1310" s="368" t="s">
        <v>941</v>
      </c>
      <c r="C1310" s="368" t="s">
        <v>786</v>
      </c>
      <c r="D1310" s="368">
        <v>690</v>
      </c>
      <c r="E1310" s="368">
        <v>448</v>
      </c>
      <c r="F1310" s="368">
        <v>242</v>
      </c>
      <c r="G1310" s="368" t="s">
        <v>15129</v>
      </c>
      <c r="H1310" s="368" t="s">
        <v>15130</v>
      </c>
      <c r="I1310" s="368" t="s">
        <v>4180</v>
      </c>
      <c r="J1310" s="368" t="s">
        <v>4179</v>
      </c>
      <c r="K1310" s="368" t="s">
        <v>15133</v>
      </c>
      <c r="L1310" s="368" t="s">
        <v>15113</v>
      </c>
      <c r="M1310" s="368">
        <v>45</v>
      </c>
      <c r="N1310" s="368">
        <v>29</v>
      </c>
      <c r="O1310" s="368">
        <v>16</v>
      </c>
    </row>
    <row r="1311" spans="1:15" x14ac:dyDescent="0.35">
      <c r="A1311" s="368" t="s">
        <v>353</v>
      </c>
      <c r="B1311" s="368" t="s">
        <v>941</v>
      </c>
      <c r="C1311" s="368" t="s">
        <v>786</v>
      </c>
      <c r="D1311" s="368">
        <v>690</v>
      </c>
      <c r="E1311" s="368">
        <v>448</v>
      </c>
      <c r="F1311" s="368">
        <v>242</v>
      </c>
      <c r="G1311" s="368" t="s">
        <v>15129</v>
      </c>
      <c r="H1311" s="368" t="s">
        <v>15130</v>
      </c>
      <c r="I1311" s="368" t="s">
        <v>4180</v>
      </c>
      <c r="J1311" s="368" t="s">
        <v>4179</v>
      </c>
      <c r="K1311" s="368" t="s">
        <v>15134</v>
      </c>
      <c r="L1311" s="368" t="s">
        <v>15125</v>
      </c>
      <c r="M1311" s="368">
        <v>34</v>
      </c>
      <c r="N1311" s="368">
        <v>22</v>
      </c>
      <c r="O1311" s="368">
        <v>12</v>
      </c>
    </row>
    <row r="1312" spans="1:15" x14ac:dyDescent="0.35">
      <c r="A1312" s="368" t="s">
        <v>354</v>
      </c>
      <c r="B1312" s="368" t="s">
        <v>942</v>
      </c>
      <c r="C1312" s="368" t="s">
        <v>786</v>
      </c>
      <c r="D1312" s="368">
        <v>700</v>
      </c>
      <c r="E1312" s="368">
        <v>455</v>
      </c>
      <c r="F1312" s="368">
        <v>245</v>
      </c>
      <c r="G1312" s="368" t="s">
        <v>15135</v>
      </c>
      <c r="H1312" s="368" t="s">
        <v>15136</v>
      </c>
      <c r="I1312" s="368" t="s">
        <v>4178</v>
      </c>
      <c r="J1312" s="368" t="s">
        <v>4177</v>
      </c>
      <c r="K1312" s="368" t="s">
        <v>15137</v>
      </c>
      <c r="L1312" s="368" t="s">
        <v>4177</v>
      </c>
      <c r="M1312" s="368">
        <v>102</v>
      </c>
      <c r="N1312" s="368">
        <v>66</v>
      </c>
      <c r="O1312" s="368">
        <v>36</v>
      </c>
    </row>
    <row r="1313" spans="1:15" x14ac:dyDescent="0.35">
      <c r="A1313" s="368" t="s">
        <v>354</v>
      </c>
      <c r="B1313" s="368" t="s">
        <v>942</v>
      </c>
      <c r="C1313" s="368" t="s">
        <v>786</v>
      </c>
      <c r="D1313" s="368">
        <v>700</v>
      </c>
      <c r="E1313" s="368">
        <v>455</v>
      </c>
      <c r="F1313" s="368">
        <v>245</v>
      </c>
      <c r="G1313" s="368" t="s">
        <v>15138</v>
      </c>
      <c r="H1313" s="368" t="s">
        <v>15139</v>
      </c>
      <c r="I1313" s="368" t="s">
        <v>4176</v>
      </c>
      <c r="J1313" s="368" t="s">
        <v>4175</v>
      </c>
      <c r="K1313" s="368" t="s">
        <v>15140</v>
      </c>
      <c r="L1313" s="368" t="s">
        <v>15141</v>
      </c>
      <c r="M1313" s="368">
        <v>79</v>
      </c>
      <c r="N1313" s="368">
        <v>51</v>
      </c>
      <c r="O1313" s="368">
        <v>28</v>
      </c>
    </row>
    <row r="1314" spans="1:15" x14ac:dyDescent="0.35">
      <c r="A1314" s="368" t="s">
        <v>354</v>
      </c>
      <c r="B1314" s="368" t="s">
        <v>942</v>
      </c>
      <c r="C1314" s="368" t="s">
        <v>786</v>
      </c>
      <c r="D1314" s="368">
        <v>700</v>
      </c>
      <c r="E1314" s="368">
        <v>455</v>
      </c>
      <c r="F1314" s="368">
        <v>245</v>
      </c>
      <c r="G1314" s="368" t="s">
        <v>15138</v>
      </c>
      <c r="H1314" s="368" t="s">
        <v>15139</v>
      </c>
      <c r="I1314" s="368" t="s">
        <v>4176</v>
      </c>
      <c r="J1314" s="368" t="s">
        <v>4175</v>
      </c>
      <c r="K1314" s="368" t="s">
        <v>15142</v>
      </c>
      <c r="L1314" s="368" t="s">
        <v>15143</v>
      </c>
      <c r="M1314" s="368">
        <v>90</v>
      </c>
      <c r="N1314" s="368">
        <v>59</v>
      </c>
      <c r="O1314" s="368">
        <v>31</v>
      </c>
    </row>
    <row r="1315" spans="1:15" x14ac:dyDescent="0.35">
      <c r="A1315" s="368" t="s">
        <v>354</v>
      </c>
      <c r="B1315" s="368" t="s">
        <v>942</v>
      </c>
      <c r="C1315" s="368" t="s">
        <v>786</v>
      </c>
      <c r="D1315" s="368">
        <v>700</v>
      </c>
      <c r="E1315" s="368">
        <v>455</v>
      </c>
      <c r="F1315" s="368">
        <v>245</v>
      </c>
      <c r="G1315" s="368" t="s">
        <v>15138</v>
      </c>
      <c r="H1315" s="368" t="s">
        <v>15139</v>
      </c>
      <c r="I1315" s="368" t="s">
        <v>4176</v>
      </c>
      <c r="J1315" s="368" t="s">
        <v>4175</v>
      </c>
      <c r="K1315" s="368" t="s">
        <v>15144</v>
      </c>
      <c r="L1315" s="368" t="s">
        <v>15145</v>
      </c>
      <c r="M1315" s="368">
        <v>79</v>
      </c>
      <c r="N1315" s="368">
        <v>51</v>
      </c>
      <c r="O1315" s="368">
        <v>28</v>
      </c>
    </row>
    <row r="1316" spans="1:15" x14ac:dyDescent="0.35">
      <c r="A1316" s="368" t="s">
        <v>354</v>
      </c>
      <c r="B1316" s="368" t="s">
        <v>942</v>
      </c>
      <c r="C1316" s="368" t="s">
        <v>786</v>
      </c>
      <c r="D1316" s="368">
        <v>700</v>
      </c>
      <c r="E1316" s="368">
        <v>455</v>
      </c>
      <c r="F1316" s="368">
        <v>245</v>
      </c>
      <c r="G1316" s="368" t="s">
        <v>15146</v>
      </c>
      <c r="H1316" s="368" t="s">
        <v>15147</v>
      </c>
      <c r="I1316" s="368" t="s">
        <v>4174</v>
      </c>
      <c r="J1316" s="368" t="s">
        <v>4173</v>
      </c>
      <c r="K1316" s="368" t="s">
        <v>15148</v>
      </c>
      <c r="L1316" s="368" t="s">
        <v>4173</v>
      </c>
      <c r="M1316" s="368">
        <v>79</v>
      </c>
      <c r="N1316" s="368">
        <v>51</v>
      </c>
      <c r="O1316" s="368">
        <v>28</v>
      </c>
    </row>
    <row r="1317" spans="1:15" x14ac:dyDescent="0.35">
      <c r="A1317" s="368" t="s">
        <v>354</v>
      </c>
      <c r="B1317" s="368" t="s">
        <v>942</v>
      </c>
      <c r="C1317" s="368" t="s">
        <v>786</v>
      </c>
      <c r="D1317" s="368">
        <v>700</v>
      </c>
      <c r="E1317" s="368">
        <v>455</v>
      </c>
      <c r="F1317" s="368">
        <v>245</v>
      </c>
      <c r="G1317" s="368" t="s">
        <v>15149</v>
      </c>
      <c r="H1317" s="368" t="s">
        <v>15150</v>
      </c>
      <c r="I1317" s="368" t="s">
        <v>4172</v>
      </c>
      <c r="J1317" s="368" t="s">
        <v>4171</v>
      </c>
      <c r="K1317" s="368" t="s">
        <v>15151</v>
      </c>
      <c r="L1317" s="368" t="s">
        <v>15152</v>
      </c>
      <c r="M1317" s="368">
        <v>67</v>
      </c>
      <c r="N1317" s="368">
        <v>45</v>
      </c>
      <c r="O1317" s="368">
        <v>22</v>
      </c>
    </row>
    <row r="1318" spans="1:15" x14ac:dyDescent="0.35">
      <c r="A1318" s="368" t="s">
        <v>354</v>
      </c>
      <c r="B1318" s="368" t="s">
        <v>942</v>
      </c>
      <c r="C1318" s="368" t="s">
        <v>786</v>
      </c>
      <c r="D1318" s="368">
        <v>700</v>
      </c>
      <c r="E1318" s="368">
        <v>455</v>
      </c>
      <c r="F1318" s="368">
        <v>245</v>
      </c>
      <c r="G1318" s="368" t="s">
        <v>15149</v>
      </c>
      <c r="H1318" s="368" t="s">
        <v>15150</v>
      </c>
      <c r="I1318" s="368" t="s">
        <v>4172</v>
      </c>
      <c r="J1318" s="368" t="s">
        <v>4171</v>
      </c>
      <c r="K1318" s="368" t="s">
        <v>15153</v>
      </c>
      <c r="L1318" s="368" t="s">
        <v>15154</v>
      </c>
      <c r="M1318" s="368">
        <v>102</v>
      </c>
      <c r="N1318" s="368">
        <v>66</v>
      </c>
      <c r="O1318" s="368">
        <v>36</v>
      </c>
    </row>
    <row r="1319" spans="1:15" x14ac:dyDescent="0.35">
      <c r="A1319" s="368" t="s">
        <v>354</v>
      </c>
      <c r="B1319" s="368" t="s">
        <v>942</v>
      </c>
      <c r="C1319" s="368" t="s">
        <v>786</v>
      </c>
      <c r="D1319" s="368">
        <v>700</v>
      </c>
      <c r="E1319" s="368">
        <v>455</v>
      </c>
      <c r="F1319" s="368">
        <v>245</v>
      </c>
      <c r="G1319" s="368" t="s">
        <v>15149</v>
      </c>
      <c r="H1319" s="368" t="s">
        <v>15150</v>
      </c>
      <c r="I1319" s="368" t="s">
        <v>4172</v>
      </c>
      <c r="J1319" s="368" t="s">
        <v>4171</v>
      </c>
      <c r="K1319" s="368" t="s">
        <v>15155</v>
      </c>
      <c r="L1319" s="368" t="s">
        <v>15156</v>
      </c>
      <c r="M1319" s="368">
        <v>102</v>
      </c>
      <c r="N1319" s="368">
        <v>66</v>
      </c>
      <c r="O1319" s="368">
        <v>36</v>
      </c>
    </row>
    <row r="1320" spans="1:15" x14ac:dyDescent="0.35">
      <c r="A1320" s="368" t="s">
        <v>355</v>
      </c>
      <c r="B1320" s="368" t="s">
        <v>943</v>
      </c>
      <c r="C1320" s="368" t="s">
        <v>786</v>
      </c>
      <c r="D1320" s="368">
        <v>640</v>
      </c>
      <c r="E1320" s="368">
        <v>416</v>
      </c>
      <c r="F1320" s="368">
        <v>224</v>
      </c>
      <c r="G1320" s="368" t="s">
        <v>15157</v>
      </c>
      <c r="H1320" s="368" t="s">
        <v>15158</v>
      </c>
      <c r="I1320" s="368" t="s">
        <v>4170</v>
      </c>
      <c r="J1320" s="368" t="s">
        <v>4169</v>
      </c>
      <c r="K1320" s="368" t="s">
        <v>15159</v>
      </c>
      <c r="L1320" s="368" t="s">
        <v>15160</v>
      </c>
      <c r="M1320" s="368">
        <v>81</v>
      </c>
      <c r="N1320" s="368">
        <v>51</v>
      </c>
      <c r="O1320" s="368">
        <v>30</v>
      </c>
    </row>
    <row r="1321" spans="1:15" x14ac:dyDescent="0.35">
      <c r="A1321" s="368" t="s">
        <v>355</v>
      </c>
      <c r="B1321" s="368" t="s">
        <v>943</v>
      </c>
      <c r="C1321" s="368" t="s">
        <v>786</v>
      </c>
      <c r="D1321" s="368">
        <v>640</v>
      </c>
      <c r="E1321" s="368">
        <v>416</v>
      </c>
      <c r="F1321" s="368">
        <v>224</v>
      </c>
      <c r="G1321" s="368" t="s">
        <v>15157</v>
      </c>
      <c r="H1321" s="368" t="s">
        <v>15158</v>
      </c>
      <c r="I1321" s="368" t="s">
        <v>4170</v>
      </c>
      <c r="J1321" s="368" t="s">
        <v>4169</v>
      </c>
      <c r="K1321" s="368" t="s">
        <v>15161</v>
      </c>
      <c r="L1321" s="368" t="s">
        <v>15162</v>
      </c>
      <c r="M1321" s="368">
        <v>92</v>
      </c>
      <c r="N1321" s="368">
        <v>57</v>
      </c>
      <c r="O1321" s="368">
        <v>35</v>
      </c>
    </row>
    <row r="1322" spans="1:15" x14ac:dyDescent="0.35">
      <c r="A1322" s="368" t="s">
        <v>355</v>
      </c>
      <c r="B1322" s="368" t="s">
        <v>943</v>
      </c>
      <c r="C1322" s="368" t="s">
        <v>786</v>
      </c>
      <c r="D1322" s="368">
        <v>640</v>
      </c>
      <c r="E1322" s="368">
        <v>416</v>
      </c>
      <c r="F1322" s="368">
        <v>224</v>
      </c>
      <c r="G1322" s="368" t="s">
        <v>15163</v>
      </c>
      <c r="H1322" s="368" t="s">
        <v>15164</v>
      </c>
      <c r="I1322" s="368" t="s">
        <v>4168</v>
      </c>
      <c r="J1322" s="368" t="s">
        <v>4167</v>
      </c>
      <c r="K1322" s="368" t="s">
        <v>15165</v>
      </c>
      <c r="L1322" s="368" t="s">
        <v>4167</v>
      </c>
      <c r="M1322" s="368">
        <v>105</v>
      </c>
      <c r="N1322" s="368">
        <v>66</v>
      </c>
      <c r="O1322" s="368">
        <v>39</v>
      </c>
    </row>
    <row r="1323" spans="1:15" x14ac:dyDescent="0.35">
      <c r="A1323" s="368" t="s">
        <v>355</v>
      </c>
      <c r="B1323" s="368" t="s">
        <v>943</v>
      </c>
      <c r="C1323" s="368" t="s">
        <v>786</v>
      </c>
      <c r="D1323" s="368">
        <v>640</v>
      </c>
      <c r="E1323" s="368">
        <v>416</v>
      </c>
      <c r="F1323" s="368">
        <v>224</v>
      </c>
      <c r="G1323" s="368" t="s">
        <v>15163</v>
      </c>
      <c r="H1323" s="368" t="s">
        <v>15164</v>
      </c>
      <c r="I1323" s="368" t="s">
        <v>4168</v>
      </c>
      <c r="J1323" s="368" t="s">
        <v>4167</v>
      </c>
      <c r="K1323" s="368" t="s">
        <v>15166</v>
      </c>
      <c r="L1323" s="368" t="s">
        <v>15167</v>
      </c>
      <c r="M1323" s="368">
        <v>92</v>
      </c>
      <c r="N1323" s="368">
        <v>57</v>
      </c>
      <c r="O1323" s="368">
        <v>35</v>
      </c>
    </row>
    <row r="1324" spans="1:15" x14ac:dyDescent="0.35">
      <c r="A1324" s="368" t="s">
        <v>355</v>
      </c>
      <c r="B1324" s="368" t="s">
        <v>943</v>
      </c>
      <c r="C1324" s="368" t="s">
        <v>786</v>
      </c>
      <c r="D1324" s="368">
        <v>640</v>
      </c>
      <c r="E1324" s="368">
        <v>416</v>
      </c>
      <c r="F1324" s="368">
        <v>224</v>
      </c>
      <c r="G1324" s="368" t="s">
        <v>15163</v>
      </c>
      <c r="H1324" s="368" t="s">
        <v>15164</v>
      </c>
      <c r="I1324" s="368" t="s">
        <v>4168</v>
      </c>
      <c r="J1324" s="368" t="s">
        <v>4167</v>
      </c>
      <c r="K1324" s="368" t="s">
        <v>15168</v>
      </c>
      <c r="L1324" s="368" t="s">
        <v>15169</v>
      </c>
      <c r="M1324" s="368">
        <v>40</v>
      </c>
      <c r="N1324" s="368">
        <v>40</v>
      </c>
      <c r="O1324" s="368">
        <v>0</v>
      </c>
    </row>
    <row r="1325" spans="1:15" x14ac:dyDescent="0.35">
      <c r="A1325" s="368" t="s">
        <v>355</v>
      </c>
      <c r="B1325" s="368" t="s">
        <v>943</v>
      </c>
      <c r="C1325" s="368" t="s">
        <v>786</v>
      </c>
      <c r="D1325" s="368">
        <v>640</v>
      </c>
      <c r="E1325" s="368">
        <v>416</v>
      </c>
      <c r="F1325" s="368">
        <v>224</v>
      </c>
      <c r="G1325" s="368" t="s">
        <v>15170</v>
      </c>
      <c r="H1325" s="368" t="s">
        <v>15171</v>
      </c>
      <c r="I1325" s="368" t="s">
        <v>4166</v>
      </c>
      <c r="J1325" s="368" t="s">
        <v>4165</v>
      </c>
      <c r="K1325" s="368" t="s">
        <v>15172</v>
      </c>
      <c r="L1325" s="368" t="s">
        <v>15173</v>
      </c>
      <c r="M1325" s="368">
        <v>92</v>
      </c>
      <c r="N1325" s="368">
        <v>58</v>
      </c>
      <c r="O1325" s="368">
        <v>34</v>
      </c>
    </row>
    <row r="1326" spans="1:15" x14ac:dyDescent="0.35">
      <c r="A1326" s="368" t="s">
        <v>355</v>
      </c>
      <c r="B1326" s="368" t="s">
        <v>943</v>
      </c>
      <c r="C1326" s="368" t="s">
        <v>786</v>
      </c>
      <c r="D1326" s="368">
        <v>640</v>
      </c>
      <c r="E1326" s="368">
        <v>416</v>
      </c>
      <c r="F1326" s="368">
        <v>224</v>
      </c>
      <c r="G1326" s="368" t="s">
        <v>15170</v>
      </c>
      <c r="H1326" s="368" t="s">
        <v>15171</v>
      </c>
      <c r="I1326" s="368" t="s">
        <v>4166</v>
      </c>
      <c r="J1326" s="368" t="s">
        <v>4165</v>
      </c>
      <c r="K1326" s="368" t="s">
        <v>15174</v>
      </c>
      <c r="L1326" s="368" t="s">
        <v>15175</v>
      </c>
      <c r="M1326" s="368">
        <v>92</v>
      </c>
      <c r="N1326" s="368">
        <v>58</v>
      </c>
      <c r="O1326" s="368">
        <v>34</v>
      </c>
    </row>
    <row r="1327" spans="1:15" x14ac:dyDescent="0.35">
      <c r="A1327" s="368" t="s">
        <v>355</v>
      </c>
      <c r="B1327" s="368" t="s">
        <v>943</v>
      </c>
      <c r="C1327" s="368" t="s">
        <v>786</v>
      </c>
      <c r="D1327" s="368">
        <v>640</v>
      </c>
      <c r="E1327" s="368">
        <v>416</v>
      </c>
      <c r="F1327" s="368">
        <v>224</v>
      </c>
      <c r="G1327" s="368" t="s">
        <v>15170</v>
      </c>
      <c r="H1327" s="368" t="s">
        <v>15171</v>
      </c>
      <c r="I1327" s="368" t="s">
        <v>4166</v>
      </c>
      <c r="J1327" s="368" t="s">
        <v>4165</v>
      </c>
      <c r="K1327" s="368" t="s">
        <v>15176</v>
      </c>
      <c r="L1327" s="368" t="s">
        <v>15177</v>
      </c>
      <c r="M1327" s="368">
        <v>46</v>
      </c>
      <c r="N1327" s="368">
        <v>29</v>
      </c>
      <c r="O1327" s="368">
        <v>17</v>
      </c>
    </row>
    <row r="1328" spans="1:15" x14ac:dyDescent="0.35">
      <c r="A1328" s="368" t="s">
        <v>356</v>
      </c>
      <c r="B1328" s="368" t="s">
        <v>944</v>
      </c>
      <c r="C1328" s="368" t="s">
        <v>786</v>
      </c>
      <c r="D1328" s="368">
        <v>640</v>
      </c>
      <c r="E1328" s="368">
        <v>416</v>
      </c>
      <c r="F1328" s="368">
        <v>224</v>
      </c>
      <c r="G1328" s="368" t="s">
        <v>15178</v>
      </c>
      <c r="H1328" s="368" t="s">
        <v>15179</v>
      </c>
      <c r="I1328" s="368" t="s">
        <v>4164</v>
      </c>
      <c r="J1328" s="368" t="s">
        <v>4163</v>
      </c>
      <c r="K1328" s="368" t="s">
        <v>15180</v>
      </c>
      <c r="L1328" s="368" t="s">
        <v>15181</v>
      </c>
      <c r="M1328" s="368">
        <v>81</v>
      </c>
      <c r="N1328" s="368">
        <v>51</v>
      </c>
      <c r="O1328" s="368">
        <v>30</v>
      </c>
    </row>
    <row r="1329" spans="1:15" x14ac:dyDescent="0.35">
      <c r="A1329" s="368" t="s">
        <v>356</v>
      </c>
      <c r="B1329" s="368" t="s">
        <v>944</v>
      </c>
      <c r="C1329" s="368" t="s">
        <v>786</v>
      </c>
      <c r="D1329" s="368">
        <v>640</v>
      </c>
      <c r="E1329" s="368">
        <v>416</v>
      </c>
      <c r="F1329" s="368">
        <v>224</v>
      </c>
      <c r="G1329" s="368" t="s">
        <v>15178</v>
      </c>
      <c r="H1329" s="368" t="s">
        <v>15179</v>
      </c>
      <c r="I1329" s="368" t="s">
        <v>4164</v>
      </c>
      <c r="J1329" s="368" t="s">
        <v>4163</v>
      </c>
      <c r="K1329" s="368" t="s">
        <v>15182</v>
      </c>
      <c r="L1329" s="368" t="s">
        <v>15183</v>
      </c>
      <c r="M1329" s="368">
        <v>92</v>
      </c>
      <c r="N1329" s="368">
        <v>57</v>
      </c>
      <c r="O1329" s="368">
        <v>35</v>
      </c>
    </row>
    <row r="1330" spans="1:15" x14ac:dyDescent="0.35">
      <c r="A1330" s="368" t="s">
        <v>356</v>
      </c>
      <c r="B1330" s="368" t="s">
        <v>944</v>
      </c>
      <c r="C1330" s="368" t="s">
        <v>786</v>
      </c>
      <c r="D1330" s="368">
        <v>640</v>
      </c>
      <c r="E1330" s="368">
        <v>416</v>
      </c>
      <c r="F1330" s="368">
        <v>224</v>
      </c>
      <c r="G1330" s="368" t="s">
        <v>15184</v>
      </c>
      <c r="H1330" s="368" t="s">
        <v>15185</v>
      </c>
      <c r="I1330" s="368" t="s">
        <v>4162</v>
      </c>
      <c r="J1330" s="368" t="s">
        <v>4161</v>
      </c>
      <c r="K1330" s="368" t="s">
        <v>15186</v>
      </c>
      <c r="L1330" s="368" t="s">
        <v>15187</v>
      </c>
      <c r="M1330" s="368">
        <v>105</v>
      </c>
      <c r="N1330" s="368">
        <v>66</v>
      </c>
      <c r="O1330" s="368">
        <v>39</v>
      </c>
    </row>
    <row r="1331" spans="1:15" x14ac:dyDescent="0.35">
      <c r="A1331" s="368" t="s">
        <v>356</v>
      </c>
      <c r="B1331" s="368" t="s">
        <v>944</v>
      </c>
      <c r="C1331" s="368" t="s">
        <v>786</v>
      </c>
      <c r="D1331" s="368">
        <v>640</v>
      </c>
      <c r="E1331" s="368">
        <v>416</v>
      </c>
      <c r="F1331" s="368">
        <v>224</v>
      </c>
      <c r="G1331" s="368" t="s">
        <v>15184</v>
      </c>
      <c r="H1331" s="368" t="s">
        <v>15185</v>
      </c>
      <c r="I1331" s="368" t="s">
        <v>4162</v>
      </c>
      <c r="J1331" s="368" t="s">
        <v>4161</v>
      </c>
      <c r="K1331" s="368" t="s">
        <v>15188</v>
      </c>
      <c r="L1331" s="368" t="s">
        <v>15189</v>
      </c>
      <c r="M1331" s="368">
        <v>92</v>
      </c>
      <c r="N1331" s="368">
        <v>57</v>
      </c>
      <c r="O1331" s="368">
        <v>35</v>
      </c>
    </row>
    <row r="1332" spans="1:15" x14ac:dyDescent="0.35">
      <c r="A1332" s="368" t="s">
        <v>356</v>
      </c>
      <c r="B1332" s="368" t="s">
        <v>944</v>
      </c>
      <c r="C1332" s="368" t="s">
        <v>786</v>
      </c>
      <c r="D1332" s="368">
        <v>640</v>
      </c>
      <c r="E1332" s="368">
        <v>416</v>
      </c>
      <c r="F1332" s="368">
        <v>224</v>
      </c>
      <c r="G1332" s="368" t="s">
        <v>15184</v>
      </c>
      <c r="H1332" s="368" t="s">
        <v>15185</v>
      </c>
      <c r="I1332" s="368" t="s">
        <v>4162</v>
      </c>
      <c r="J1332" s="368" t="s">
        <v>4161</v>
      </c>
      <c r="K1332" s="368" t="s">
        <v>15190</v>
      </c>
      <c r="L1332" s="368" t="s">
        <v>15191</v>
      </c>
      <c r="M1332" s="368">
        <v>40</v>
      </c>
      <c r="N1332" s="368">
        <v>40</v>
      </c>
      <c r="O1332" s="368">
        <v>0</v>
      </c>
    </row>
    <row r="1333" spans="1:15" x14ac:dyDescent="0.35">
      <c r="A1333" s="368" t="s">
        <v>356</v>
      </c>
      <c r="B1333" s="368" t="s">
        <v>944</v>
      </c>
      <c r="C1333" s="368" t="s">
        <v>786</v>
      </c>
      <c r="D1333" s="368">
        <v>640</v>
      </c>
      <c r="E1333" s="368">
        <v>416</v>
      </c>
      <c r="F1333" s="368">
        <v>224</v>
      </c>
      <c r="G1333" s="368" t="s">
        <v>15192</v>
      </c>
      <c r="H1333" s="368" t="s">
        <v>15193</v>
      </c>
      <c r="I1333" s="368" t="s">
        <v>4160</v>
      </c>
      <c r="J1333" s="368" t="s">
        <v>4159</v>
      </c>
      <c r="K1333" s="368" t="s">
        <v>15194</v>
      </c>
      <c r="L1333" s="368" t="s">
        <v>15195</v>
      </c>
      <c r="M1333" s="368">
        <v>92</v>
      </c>
      <c r="N1333" s="368">
        <v>58</v>
      </c>
      <c r="O1333" s="368">
        <v>34</v>
      </c>
    </row>
    <row r="1334" spans="1:15" x14ac:dyDescent="0.35">
      <c r="A1334" s="368" t="s">
        <v>356</v>
      </c>
      <c r="B1334" s="368" t="s">
        <v>944</v>
      </c>
      <c r="C1334" s="368" t="s">
        <v>786</v>
      </c>
      <c r="D1334" s="368">
        <v>640</v>
      </c>
      <c r="E1334" s="368">
        <v>416</v>
      </c>
      <c r="F1334" s="368">
        <v>224</v>
      </c>
      <c r="G1334" s="368" t="s">
        <v>15192</v>
      </c>
      <c r="H1334" s="368" t="s">
        <v>15193</v>
      </c>
      <c r="I1334" s="368" t="s">
        <v>4160</v>
      </c>
      <c r="J1334" s="368" t="s">
        <v>4159</v>
      </c>
      <c r="K1334" s="368" t="s">
        <v>15196</v>
      </c>
      <c r="L1334" s="368" t="s">
        <v>15197</v>
      </c>
      <c r="M1334" s="368">
        <v>92</v>
      </c>
      <c r="N1334" s="368">
        <v>58</v>
      </c>
      <c r="O1334" s="368">
        <v>34</v>
      </c>
    </row>
    <row r="1335" spans="1:15" x14ac:dyDescent="0.35">
      <c r="A1335" s="368" t="s">
        <v>356</v>
      </c>
      <c r="B1335" s="368" t="s">
        <v>944</v>
      </c>
      <c r="C1335" s="368" t="s">
        <v>786</v>
      </c>
      <c r="D1335" s="368">
        <v>640</v>
      </c>
      <c r="E1335" s="368">
        <v>416</v>
      </c>
      <c r="F1335" s="368">
        <v>224</v>
      </c>
      <c r="G1335" s="368" t="s">
        <v>15192</v>
      </c>
      <c r="H1335" s="368" t="s">
        <v>15193</v>
      </c>
      <c r="I1335" s="368" t="s">
        <v>4160</v>
      </c>
      <c r="J1335" s="368" t="s">
        <v>4159</v>
      </c>
      <c r="K1335" s="368" t="s">
        <v>15198</v>
      </c>
      <c r="L1335" s="368" t="s">
        <v>15199</v>
      </c>
      <c r="M1335" s="368">
        <v>46</v>
      </c>
      <c r="N1335" s="368">
        <v>29</v>
      </c>
      <c r="O1335" s="368">
        <v>17</v>
      </c>
    </row>
    <row r="1336" spans="1:15" x14ac:dyDescent="0.35">
      <c r="A1336" s="368" t="s">
        <v>357</v>
      </c>
      <c r="B1336" s="368" t="s">
        <v>945</v>
      </c>
      <c r="C1336" s="368" t="s">
        <v>786</v>
      </c>
      <c r="D1336" s="368">
        <v>620</v>
      </c>
      <c r="E1336" s="368">
        <v>403</v>
      </c>
      <c r="F1336" s="368">
        <v>217</v>
      </c>
      <c r="G1336" s="368" t="s">
        <v>15200</v>
      </c>
      <c r="H1336" s="368" t="s">
        <v>15201</v>
      </c>
      <c r="I1336" s="368" t="s">
        <v>4158</v>
      </c>
      <c r="J1336" s="368" t="s">
        <v>4157</v>
      </c>
      <c r="K1336" s="368" t="s">
        <v>15202</v>
      </c>
      <c r="L1336" s="368" t="s">
        <v>15203</v>
      </c>
      <c r="M1336" s="368">
        <v>103</v>
      </c>
      <c r="N1336" s="368">
        <v>67</v>
      </c>
      <c r="O1336" s="368">
        <v>36</v>
      </c>
    </row>
    <row r="1337" spans="1:15" x14ac:dyDescent="0.35">
      <c r="A1337" s="368" t="s">
        <v>357</v>
      </c>
      <c r="B1337" s="368" t="s">
        <v>945</v>
      </c>
      <c r="C1337" s="368" t="s">
        <v>786</v>
      </c>
      <c r="D1337" s="368">
        <v>620</v>
      </c>
      <c r="E1337" s="368">
        <v>403</v>
      </c>
      <c r="F1337" s="368">
        <v>217</v>
      </c>
      <c r="G1337" s="368" t="s">
        <v>15200</v>
      </c>
      <c r="H1337" s="368" t="s">
        <v>15201</v>
      </c>
      <c r="I1337" s="368" t="s">
        <v>4158</v>
      </c>
      <c r="J1337" s="368" t="s">
        <v>4157</v>
      </c>
      <c r="K1337" s="368" t="s">
        <v>15204</v>
      </c>
      <c r="L1337" s="368" t="s">
        <v>15205</v>
      </c>
      <c r="M1337" s="368">
        <v>103</v>
      </c>
      <c r="N1337" s="368">
        <v>67</v>
      </c>
      <c r="O1337" s="368">
        <v>36</v>
      </c>
    </row>
    <row r="1338" spans="1:15" x14ac:dyDescent="0.35">
      <c r="A1338" s="368" t="s">
        <v>357</v>
      </c>
      <c r="B1338" s="368" t="s">
        <v>945</v>
      </c>
      <c r="C1338" s="368" t="s">
        <v>786</v>
      </c>
      <c r="D1338" s="368">
        <v>620</v>
      </c>
      <c r="E1338" s="368">
        <v>403</v>
      </c>
      <c r="F1338" s="368">
        <v>217</v>
      </c>
      <c r="G1338" s="368" t="s">
        <v>15206</v>
      </c>
      <c r="H1338" s="368" t="s">
        <v>15207</v>
      </c>
      <c r="I1338" s="368" t="s">
        <v>4156</v>
      </c>
      <c r="J1338" s="368" t="s">
        <v>4155</v>
      </c>
      <c r="K1338" s="368" t="s">
        <v>15208</v>
      </c>
      <c r="L1338" s="368" t="s">
        <v>15209</v>
      </c>
      <c r="M1338" s="368">
        <v>103</v>
      </c>
      <c r="N1338" s="368">
        <v>67</v>
      </c>
      <c r="O1338" s="368">
        <v>36</v>
      </c>
    </row>
    <row r="1339" spans="1:15" x14ac:dyDescent="0.35">
      <c r="A1339" s="368" t="s">
        <v>357</v>
      </c>
      <c r="B1339" s="368" t="s">
        <v>945</v>
      </c>
      <c r="C1339" s="368" t="s">
        <v>786</v>
      </c>
      <c r="D1339" s="368">
        <v>620</v>
      </c>
      <c r="E1339" s="368">
        <v>403</v>
      </c>
      <c r="F1339" s="368">
        <v>217</v>
      </c>
      <c r="G1339" s="368" t="s">
        <v>15206</v>
      </c>
      <c r="H1339" s="368" t="s">
        <v>15207</v>
      </c>
      <c r="I1339" s="368" t="s">
        <v>4156</v>
      </c>
      <c r="J1339" s="368" t="s">
        <v>4155</v>
      </c>
      <c r="K1339" s="368" t="s">
        <v>15210</v>
      </c>
      <c r="L1339" s="368" t="s">
        <v>15211</v>
      </c>
      <c r="M1339" s="368">
        <v>104</v>
      </c>
      <c r="N1339" s="368">
        <v>67</v>
      </c>
      <c r="O1339" s="368">
        <v>37</v>
      </c>
    </row>
    <row r="1340" spans="1:15" x14ac:dyDescent="0.35">
      <c r="A1340" s="368" t="s">
        <v>357</v>
      </c>
      <c r="B1340" s="368" t="s">
        <v>945</v>
      </c>
      <c r="C1340" s="368" t="s">
        <v>786</v>
      </c>
      <c r="D1340" s="368">
        <v>620</v>
      </c>
      <c r="E1340" s="368">
        <v>403</v>
      </c>
      <c r="F1340" s="368">
        <v>217</v>
      </c>
      <c r="G1340" s="368" t="s">
        <v>15212</v>
      </c>
      <c r="H1340" s="368" t="s">
        <v>15213</v>
      </c>
      <c r="I1340" s="368" t="s">
        <v>4154</v>
      </c>
      <c r="J1340" s="368" t="s">
        <v>4153</v>
      </c>
      <c r="K1340" s="368" t="s">
        <v>15214</v>
      </c>
      <c r="L1340" s="368" t="s">
        <v>15215</v>
      </c>
      <c r="M1340" s="368">
        <v>104</v>
      </c>
      <c r="N1340" s="368">
        <v>68</v>
      </c>
      <c r="O1340" s="368">
        <v>36</v>
      </c>
    </row>
    <row r="1341" spans="1:15" x14ac:dyDescent="0.35">
      <c r="A1341" s="368" t="s">
        <v>357</v>
      </c>
      <c r="B1341" s="368" t="s">
        <v>945</v>
      </c>
      <c r="C1341" s="368" t="s">
        <v>786</v>
      </c>
      <c r="D1341" s="368">
        <v>620</v>
      </c>
      <c r="E1341" s="368">
        <v>403</v>
      </c>
      <c r="F1341" s="368">
        <v>217</v>
      </c>
      <c r="G1341" s="368" t="s">
        <v>15212</v>
      </c>
      <c r="H1341" s="368" t="s">
        <v>15213</v>
      </c>
      <c r="I1341" s="368" t="s">
        <v>4154</v>
      </c>
      <c r="J1341" s="368" t="s">
        <v>4153</v>
      </c>
      <c r="K1341" s="368" t="s">
        <v>15216</v>
      </c>
      <c r="L1341" s="368" t="s">
        <v>15217</v>
      </c>
      <c r="M1341" s="368">
        <v>103</v>
      </c>
      <c r="N1341" s="368">
        <v>67</v>
      </c>
      <c r="O1341" s="368">
        <v>36</v>
      </c>
    </row>
    <row r="1342" spans="1:15" x14ac:dyDescent="0.35">
      <c r="A1342" s="368" t="s">
        <v>358</v>
      </c>
      <c r="B1342" s="368" t="s">
        <v>946</v>
      </c>
      <c r="C1342" s="368" t="s">
        <v>786</v>
      </c>
      <c r="D1342" s="368">
        <v>630</v>
      </c>
      <c r="E1342" s="368">
        <v>409</v>
      </c>
      <c r="F1342" s="368">
        <v>221</v>
      </c>
      <c r="G1342" s="368" t="s">
        <v>15218</v>
      </c>
      <c r="H1342" s="368" t="s">
        <v>15219</v>
      </c>
      <c r="I1342" s="368" t="s">
        <v>4152</v>
      </c>
      <c r="J1342" s="368" t="s">
        <v>4151</v>
      </c>
      <c r="K1342" s="368" t="s">
        <v>15220</v>
      </c>
      <c r="L1342" s="368" t="s">
        <v>15221</v>
      </c>
      <c r="M1342" s="368">
        <v>80</v>
      </c>
      <c r="N1342" s="368">
        <v>52</v>
      </c>
      <c r="O1342" s="368">
        <v>28</v>
      </c>
    </row>
    <row r="1343" spans="1:15" x14ac:dyDescent="0.35">
      <c r="A1343" s="368" t="s">
        <v>358</v>
      </c>
      <c r="B1343" s="368" t="s">
        <v>946</v>
      </c>
      <c r="C1343" s="368" t="s">
        <v>786</v>
      </c>
      <c r="D1343" s="368">
        <v>630</v>
      </c>
      <c r="E1343" s="368">
        <v>409</v>
      </c>
      <c r="F1343" s="368">
        <v>221</v>
      </c>
      <c r="G1343" s="368" t="s">
        <v>15218</v>
      </c>
      <c r="H1343" s="368" t="s">
        <v>15219</v>
      </c>
      <c r="I1343" s="368" t="s">
        <v>4152</v>
      </c>
      <c r="J1343" s="368" t="s">
        <v>4151</v>
      </c>
      <c r="K1343" s="368" t="s">
        <v>15222</v>
      </c>
      <c r="L1343" s="368" t="s">
        <v>15223</v>
      </c>
      <c r="M1343" s="368">
        <v>92</v>
      </c>
      <c r="N1343" s="368">
        <v>59</v>
      </c>
      <c r="O1343" s="368">
        <v>33</v>
      </c>
    </row>
    <row r="1344" spans="1:15" x14ac:dyDescent="0.35">
      <c r="A1344" s="368" t="s">
        <v>358</v>
      </c>
      <c r="B1344" s="368" t="s">
        <v>946</v>
      </c>
      <c r="C1344" s="368" t="s">
        <v>786</v>
      </c>
      <c r="D1344" s="368">
        <v>630</v>
      </c>
      <c r="E1344" s="368">
        <v>409</v>
      </c>
      <c r="F1344" s="368">
        <v>221</v>
      </c>
      <c r="G1344" s="368" t="s">
        <v>15218</v>
      </c>
      <c r="H1344" s="368" t="s">
        <v>15219</v>
      </c>
      <c r="I1344" s="368" t="s">
        <v>4152</v>
      </c>
      <c r="J1344" s="368" t="s">
        <v>4151</v>
      </c>
      <c r="K1344" s="368" t="s">
        <v>15224</v>
      </c>
      <c r="L1344" s="368" t="s">
        <v>15225</v>
      </c>
      <c r="M1344" s="368">
        <v>46</v>
      </c>
      <c r="N1344" s="368">
        <v>30</v>
      </c>
      <c r="O1344" s="368">
        <v>16</v>
      </c>
    </row>
    <row r="1345" spans="1:15" x14ac:dyDescent="0.35">
      <c r="A1345" s="368" t="s">
        <v>358</v>
      </c>
      <c r="B1345" s="368" t="s">
        <v>946</v>
      </c>
      <c r="C1345" s="368" t="s">
        <v>786</v>
      </c>
      <c r="D1345" s="368">
        <v>630</v>
      </c>
      <c r="E1345" s="368">
        <v>409</v>
      </c>
      <c r="F1345" s="368">
        <v>221</v>
      </c>
      <c r="G1345" s="368" t="s">
        <v>15226</v>
      </c>
      <c r="H1345" s="368" t="s">
        <v>15227</v>
      </c>
      <c r="I1345" s="368" t="s">
        <v>4150</v>
      </c>
      <c r="J1345" s="368" t="s">
        <v>4149</v>
      </c>
      <c r="K1345" s="368" t="s">
        <v>15228</v>
      </c>
      <c r="L1345" s="368" t="s">
        <v>15229</v>
      </c>
      <c r="M1345" s="368">
        <v>80</v>
      </c>
      <c r="N1345" s="368">
        <v>52</v>
      </c>
      <c r="O1345" s="368">
        <v>28</v>
      </c>
    </row>
    <row r="1346" spans="1:15" x14ac:dyDescent="0.35">
      <c r="A1346" s="368" t="s">
        <v>358</v>
      </c>
      <c r="B1346" s="368" t="s">
        <v>946</v>
      </c>
      <c r="C1346" s="368" t="s">
        <v>786</v>
      </c>
      <c r="D1346" s="368">
        <v>630</v>
      </c>
      <c r="E1346" s="368">
        <v>409</v>
      </c>
      <c r="F1346" s="368">
        <v>221</v>
      </c>
      <c r="G1346" s="368" t="s">
        <v>15226</v>
      </c>
      <c r="H1346" s="368" t="s">
        <v>15227</v>
      </c>
      <c r="I1346" s="368" t="s">
        <v>4150</v>
      </c>
      <c r="J1346" s="368" t="s">
        <v>4149</v>
      </c>
      <c r="K1346" s="368" t="s">
        <v>15230</v>
      </c>
      <c r="L1346" s="368" t="s">
        <v>15231</v>
      </c>
      <c r="M1346" s="368">
        <v>69</v>
      </c>
      <c r="N1346" s="368">
        <v>45</v>
      </c>
      <c r="O1346" s="368">
        <v>24</v>
      </c>
    </row>
    <row r="1347" spans="1:15" x14ac:dyDescent="0.35">
      <c r="A1347" s="368" t="s">
        <v>358</v>
      </c>
      <c r="B1347" s="368" t="s">
        <v>946</v>
      </c>
      <c r="C1347" s="368" t="s">
        <v>786</v>
      </c>
      <c r="D1347" s="368">
        <v>630</v>
      </c>
      <c r="E1347" s="368">
        <v>409</v>
      </c>
      <c r="F1347" s="368">
        <v>221</v>
      </c>
      <c r="G1347" s="368" t="s">
        <v>15226</v>
      </c>
      <c r="H1347" s="368" t="s">
        <v>15227</v>
      </c>
      <c r="I1347" s="368" t="s">
        <v>4150</v>
      </c>
      <c r="J1347" s="368" t="s">
        <v>4149</v>
      </c>
      <c r="K1347" s="368" t="s">
        <v>15232</v>
      </c>
      <c r="L1347" s="368" t="s">
        <v>15233</v>
      </c>
      <c r="M1347" s="368">
        <v>57</v>
      </c>
      <c r="N1347" s="368">
        <v>37</v>
      </c>
      <c r="O1347" s="368">
        <v>20</v>
      </c>
    </row>
    <row r="1348" spans="1:15" x14ac:dyDescent="0.35">
      <c r="A1348" s="368" t="s">
        <v>358</v>
      </c>
      <c r="B1348" s="368" t="s">
        <v>946</v>
      </c>
      <c r="C1348" s="368" t="s">
        <v>786</v>
      </c>
      <c r="D1348" s="368">
        <v>630</v>
      </c>
      <c r="E1348" s="368">
        <v>409</v>
      </c>
      <c r="F1348" s="368">
        <v>221</v>
      </c>
      <c r="G1348" s="368" t="s">
        <v>15234</v>
      </c>
      <c r="H1348" s="368" t="s">
        <v>15235</v>
      </c>
      <c r="I1348" s="368" t="s">
        <v>4148</v>
      </c>
      <c r="J1348" s="368" t="s">
        <v>4147</v>
      </c>
      <c r="K1348" s="368" t="s">
        <v>15236</v>
      </c>
      <c r="L1348" s="368" t="s">
        <v>15237</v>
      </c>
      <c r="M1348" s="368">
        <v>69</v>
      </c>
      <c r="N1348" s="368">
        <v>45</v>
      </c>
      <c r="O1348" s="368">
        <v>24</v>
      </c>
    </row>
    <row r="1349" spans="1:15" x14ac:dyDescent="0.35">
      <c r="A1349" s="368" t="s">
        <v>358</v>
      </c>
      <c r="B1349" s="368" t="s">
        <v>946</v>
      </c>
      <c r="C1349" s="368" t="s">
        <v>786</v>
      </c>
      <c r="D1349" s="368">
        <v>630</v>
      </c>
      <c r="E1349" s="368">
        <v>409</v>
      </c>
      <c r="F1349" s="368">
        <v>221</v>
      </c>
      <c r="G1349" s="368" t="s">
        <v>15234</v>
      </c>
      <c r="H1349" s="368" t="s">
        <v>15235</v>
      </c>
      <c r="I1349" s="368" t="s">
        <v>4148</v>
      </c>
      <c r="J1349" s="368" t="s">
        <v>4147</v>
      </c>
      <c r="K1349" s="368" t="s">
        <v>15238</v>
      </c>
      <c r="L1349" s="368" t="s">
        <v>15239</v>
      </c>
      <c r="M1349" s="368">
        <v>80</v>
      </c>
      <c r="N1349" s="368">
        <v>52</v>
      </c>
      <c r="O1349" s="368">
        <v>28</v>
      </c>
    </row>
    <row r="1350" spans="1:15" x14ac:dyDescent="0.35">
      <c r="A1350" s="368" t="s">
        <v>358</v>
      </c>
      <c r="B1350" s="368" t="s">
        <v>946</v>
      </c>
      <c r="C1350" s="368" t="s">
        <v>786</v>
      </c>
      <c r="D1350" s="368">
        <v>630</v>
      </c>
      <c r="E1350" s="368">
        <v>409</v>
      </c>
      <c r="F1350" s="368">
        <v>221</v>
      </c>
      <c r="G1350" s="368" t="s">
        <v>15234</v>
      </c>
      <c r="H1350" s="368" t="s">
        <v>15235</v>
      </c>
      <c r="I1350" s="368" t="s">
        <v>4148</v>
      </c>
      <c r="J1350" s="368" t="s">
        <v>4147</v>
      </c>
      <c r="K1350" s="368" t="s">
        <v>15240</v>
      </c>
      <c r="L1350" s="368" t="s">
        <v>15241</v>
      </c>
      <c r="M1350" s="368">
        <v>57</v>
      </c>
      <c r="N1350" s="368">
        <v>37</v>
      </c>
      <c r="O1350" s="368">
        <v>20</v>
      </c>
    </row>
    <row r="1351" spans="1:15" x14ac:dyDescent="0.35">
      <c r="A1351" s="368" t="s">
        <v>359</v>
      </c>
      <c r="B1351" s="368" t="s">
        <v>947</v>
      </c>
      <c r="C1351" s="368" t="s">
        <v>791</v>
      </c>
      <c r="D1351" s="368">
        <v>480</v>
      </c>
      <c r="E1351" s="368">
        <v>312</v>
      </c>
      <c r="F1351" s="368">
        <v>168</v>
      </c>
      <c r="G1351" s="368" t="s">
        <v>15242</v>
      </c>
      <c r="H1351" s="368" t="s">
        <v>15243</v>
      </c>
      <c r="I1351" s="368" t="s">
        <v>4146</v>
      </c>
      <c r="J1351" s="368" t="s">
        <v>4145</v>
      </c>
      <c r="K1351" s="368" t="s">
        <v>15244</v>
      </c>
      <c r="L1351" s="368" t="s">
        <v>15245</v>
      </c>
      <c r="M1351" s="368">
        <v>123</v>
      </c>
      <c r="N1351" s="368">
        <v>77</v>
      </c>
      <c r="O1351" s="368">
        <v>46</v>
      </c>
    </row>
    <row r="1352" spans="1:15" x14ac:dyDescent="0.35">
      <c r="A1352" s="368" t="s">
        <v>359</v>
      </c>
      <c r="B1352" s="368" t="s">
        <v>947</v>
      </c>
      <c r="C1352" s="368" t="s">
        <v>791</v>
      </c>
      <c r="D1352" s="368">
        <v>480</v>
      </c>
      <c r="E1352" s="368">
        <v>312</v>
      </c>
      <c r="F1352" s="368">
        <v>168</v>
      </c>
      <c r="G1352" s="368" t="s">
        <v>15242</v>
      </c>
      <c r="H1352" s="368" t="s">
        <v>15243</v>
      </c>
      <c r="I1352" s="368" t="s">
        <v>4146</v>
      </c>
      <c r="J1352" s="368" t="s">
        <v>4145</v>
      </c>
      <c r="K1352" s="368" t="s">
        <v>15246</v>
      </c>
      <c r="L1352" s="368" t="s">
        <v>15247</v>
      </c>
      <c r="M1352" s="368">
        <v>123</v>
      </c>
      <c r="N1352" s="368">
        <v>77</v>
      </c>
      <c r="O1352" s="368">
        <v>46</v>
      </c>
    </row>
    <row r="1353" spans="1:15" x14ac:dyDescent="0.35">
      <c r="A1353" s="368" t="s">
        <v>359</v>
      </c>
      <c r="B1353" s="368" t="s">
        <v>947</v>
      </c>
      <c r="C1353" s="368" t="s">
        <v>791</v>
      </c>
      <c r="D1353" s="368">
        <v>480</v>
      </c>
      <c r="E1353" s="368">
        <v>312</v>
      </c>
      <c r="F1353" s="368">
        <v>168</v>
      </c>
      <c r="G1353" s="368" t="s">
        <v>15242</v>
      </c>
      <c r="H1353" s="368" t="s">
        <v>15243</v>
      </c>
      <c r="I1353" s="368" t="s">
        <v>4146</v>
      </c>
      <c r="J1353" s="368" t="s">
        <v>4145</v>
      </c>
      <c r="K1353" s="368" t="s">
        <v>15248</v>
      </c>
      <c r="L1353" s="368" t="s">
        <v>15249</v>
      </c>
      <c r="M1353" s="368">
        <v>30</v>
      </c>
      <c r="N1353" s="368">
        <v>30</v>
      </c>
      <c r="O1353" s="368">
        <v>0</v>
      </c>
    </row>
    <row r="1354" spans="1:15" x14ac:dyDescent="0.35">
      <c r="A1354" s="368" t="s">
        <v>359</v>
      </c>
      <c r="B1354" s="368" t="s">
        <v>947</v>
      </c>
      <c r="C1354" s="368" t="s">
        <v>791</v>
      </c>
      <c r="D1354" s="368">
        <v>480</v>
      </c>
      <c r="E1354" s="368">
        <v>312</v>
      </c>
      <c r="F1354" s="368">
        <v>168</v>
      </c>
      <c r="G1354" s="368" t="s">
        <v>15250</v>
      </c>
      <c r="H1354" s="368" t="s">
        <v>15251</v>
      </c>
      <c r="I1354" s="368" t="s">
        <v>4144</v>
      </c>
      <c r="J1354" s="368" t="s">
        <v>4143</v>
      </c>
      <c r="K1354" s="368" t="s">
        <v>15248</v>
      </c>
      <c r="L1354" s="368" t="s">
        <v>15249</v>
      </c>
      <c r="M1354" s="368">
        <v>30</v>
      </c>
      <c r="N1354" s="368">
        <v>30</v>
      </c>
      <c r="O1354" s="368">
        <v>0</v>
      </c>
    </row>
    <row r="1355" spans="1:15" x14ac:dyDescent="0.35">
      <c r="A1355" s="368" t="s">
        <v>359</v>
      </c>
      <c r="B1355" s="368" t="s">
        <v>947</v>
      </c>
      <c r="C1355" s="368" t="s">
        <v>791</v>
      </c>
      <c r="D1355" s="368">
        <v>480</v>
      </c>
      <c r="E1355" s="368">
        <v>312</v>
      </c>
      <c r="F1355" s="368">
        <v>168</v>
      </c>
      <c r="G1355" s="368" t="s">
        <v>15250</v>
      </c>
      <c r="H1355" s="368" t="s">
        <v>15251</v>
      </c>
      <c r="I1355" s="368" t="s">
        <v>4144</v>
      </c>
      <c r="J1355" s="368" t="s">
        <v>4143</v>
      </c>
      <c r="K1355" s="368" t="s">
        <v>15252</v>
      </c>
      <c r="L1355" s="368" t="s">
        <v>15253</v>
      </c>
      <c r="M1355" s="368">
        <v>109</v>
      </c>
      <c r="N1355" s="368">
        <v>68</v>
      </c>
      <c r="O1355" s="368">
        <v>41</v>
      </c>
    </row>
    <row r="1356" spans="1:15" x14ac:dyDescent="0.35">
      <c r="A1356" s="368" t="s">
        <v>359</v>
      </c>
      <c r="B1356" s="368" t="s">
        <v>947</v>
      </c>
      <c r="C1356" s="368" t="s">
        <v>791</v>
      </c>
      <c r="D1356" s="368">
        <v>480</v>
      </c>
      <c r="E1356" s="368">
        <v>312</v>
      </c>
      <c r="F1356" s="368">
        <v>168</v>
      </c>
      <c r="G1356" s="368" t="s">
        <v>15250</v>
      </c>
      <c r="H1356" s="368" t="s">
        <v>15251</v>
      </c>
      <c r="I1356" s="368" t="s">
        <v>4144</v>
      </c>
      <c r="J1356" s="368" t="s">
        <v>4143</v>
      </c>
      <c r="K1356" s="368" t="s">
        <v>15254</v>
      </c>
      <c r="L1356" s="368" t="s">
        <v>15255</v>
      </c>
      <c r="M1356" s="368">
        <v>95</v>
      </c>
      <c r="N1356" s="368">
        <v>60</v>
      </c>
      <c r="O1356" s="368">
        <v>35</v>
      </c>
    </row>
    <row r="1357" spans="1:15" x14ac:dyDescent="0.35">
      <c r="A1357" s="368" t="s">
        <v>360</v>
      </c>
      <c r="B1357" s="368" t="s">
        <v>948</v>
      </c>
      <c r="C1357" s="368" t="s">
        <v>786</v>
      </c>
      <c r="D1357" s="368">
        <v>650</v>
      </c>
      <c r="E1357" s="368">
        <v>422</v>
      </c>
      <c r="F1357" s="368">
        <v>228</v>
      </c>
      <c r="G1357" s="368" t="s">
        <v>15256</v>
      </c>
      <c r="H1357" s="368" t="s">
        <v>15257</v>
      </c>
      <c r="I1357" s="368" t="s">
        <v>4142</v>
      </c>
      <c r="J1357" s="368" t="s">
        <v>4141</v>
      </c>
      <c r="K1357" s="368" t="s">
        <v>15258</v>
      </c>
      <c r="L1357" s="368" t="s">
        <v>15259</v>
      </c>
      <c r="M1357" s="368">
        <v>86</v>
      </c>
      <c r="N1357" s="368">
        <v>54</v>
      </c>
      <c r="O1357" s="368">
        <v>32</v>
      </c>
    </row>
    <row r="1358" spans="1:15" x14ac:dyDescent="0.35">
      <c r="A1358" s="368" t="s">
        <v>360</v>
      </c>
      <c r="B1358" s="368" t="s">
        <v>948</v>
      </c>
      <c r="C1358" s="368" t="s">
        <v>786</v>
      </c>
      <c r="D1358" s="368">
        <v>650</v>
      </c>
      <c r="E1358" s="368">
        <v>422</v>
      </c>
      <c r="F1358" s="368">
        <v>228</v>
      </c>
      <c r="G1358" s="368" t="s">
        <v>15256</v>
      </c>
      <c r="H1358" s="368" t="s">
        <v>15257</v>
      </c>
      <c r="I1358" s="368" t="s">
        <v>4142</v>
      </c>
      <c r="J1358" s="368" t="s">
        <v>4141</v>
      </c>
      <c r="K1358" s="368" t="s">
        <v>15260</v>
      </c>
      <c r="L1358" s="368" t="s">
        <v>15261</v>
      </c>
      <c r="M1358" s="368">
        <v>86</v>
      </c>
      <c r="N1358" s="368">
        <v>54</v>
      </c>
      <c r="O1358" s="368">
        <v>32</v>
      </c>
    </row>
    <row r="1359" spans="1:15" x14ac:dyDescent="0.35">
      <c r="A1359" s="368" t="s">
        <v>360</v>
      </c>
      <c r="B1359" s="368" t="s">
        <v>948</v>
      </c>
      <c r="C1359" s="368" t="s">
        <v>786</v>
      </c>
      <c r="D1359" s="368">
        <v>650</v>
      </c>
      <c r="E1359" s="368">
        <v>422</v>
      </c>
      <c r="F1359" s="368">
        <v>228</v>
      </c>
      <c r="G1359" s="368" t="s">
        <v>15256</v>
      </c>
      <c r="H1359" s="368" t="s">
        <v>15257</v>
      </c>
      <c r="I1359" s="368" t="s">
        <v>4142</v>
      </c>
      <c r="J1359" s="368" t="s">
        <v>4141</v>
      </c>
      <c r="K1359" s="368" t="s">
        <v>15262</v>
      </c>
      <c r="L1359" s="368" t="s">
        <v>15263</v>
      </c>
      <c r="M1359" s="368">
        <v>30</v>
      </c>
      <c r="N1359" s="368">
        <v>30</v>
      </c>
      <c r="O1359" s="368">
        <v>0</v>
      </c>
    </row>
    <row r="1360" spans="1:15" x14ac:dyDescent="0.35">
      <c r="A1360" s="368" t="s">
        <v>360</v>
      </c>
      <c r="B1360" s="368" t="s">
        <v>948</v>
      </c>
      <c r="C1360" s="368" t="s">
        <v>786</v>
      </c>
      <c r="D1360" s="368">
        <v>650</v>
      </c>
      <c r="E1360" s="368">
        <v>422</v>
      </c>
      <c r="F1360" s="368">
        <v>228</v>
      </c>
      <c r="G1360" s="368" t="s">
        <v>15264</v>
      </c>
      <c r="H1360" s="368" t="s">
        <v>15265</v>
      </c>
      <c r="I1360" s="368" t="s">
        <v>4140</v>
      </c>
      <c r="J1360" s="368" t="s">
        <v>4139</v>
      </c>
      <c r="K1360" s="368" t="s">
        <v>15266</v>
      </c>
      <c r="L1360" s="368" t="s">
        <v>15267</v>
      </c>
      <c r="M1360" s="368">
        <v>112</v>
      </c>
      <c r="N1360" s="368">
        <v>71</v>
      </c>
      <c r="O1360" s="368">
        <v>41</v>
      </c>
    </row>
    <row r="1361" spans="1:15" x14ac:dyDescent="0.35">
      <c r="A1361" s="368" t="s">
        <v>360</v>
      </c>
      <c r="B1361" s="368" t="s">
        <v>948</v>
      </c>
      <c r="C1361" s="368" t="s">
        <v>786</v>
      </c>
      <c r="D1361" s="368">
        <v>650</v>
      </c>
      <c r="E1361" s="368">
        <v>422</v>
      </c>
      <c r="F1361" s="368">
        <v>228</v>
      </c>
      <c r="G1361" s="368" t="s">
        <v>15264</v>
      </c>
      <c r="H1361" s="368" t="s">
        <v>15265</v>
      </c>
      <c r="I1361" s="368" t="s">
        <v>4140</v>
      </c>
      <c r="J1361" s="368" t="s">
        <v>4139</v>
      </c>
      <c r="K1361" s="368" t="s">
        <v>15262</v>
      </c>
      <c r="L1361" s="368" t="s">
        <v>15263</v>
      </c>
      <c r="M1361" s="368">
        <v>30</v>
      </c>
      <c r="N1361" s="368">
        <v>30</v>
      </c>
      <c r="O1361" s="368">
        <v>0</v>
      </c>
    </row>
    <row r="1362" spans="1:15" x14ac:dyDescent="0.35">
      <c r="A1362" s="368" t="s">
        <v>360</v>
      </c>
      <c r="B1362" s="368" t="s">
        <v>948</v>
      </c>
      <c r="C1362" s="368" t="s">
        <v>786</v>
      </c>
      <c r="D1362" s="368">
        <v>650</v>
      </c>
      <c r="E1362" s="368">
        <v>422</v>
      </c>
      <c r="F1362" s="368">
        <v>228</v>
      </c>
      <c r="G1362" s="368" t="s">
        <v>15264</v>
      </c>
      <c r="H1362" s="368" t="s">
        <v>15265</v>
      </c>
      <c r="I1362" s="368" t="s">
        <v>4140</v>
      </c>
      <c r="J1362" s="368" t="s">
        <v>4139</v>
      </c>
      <c r="K1362" s="368" t="s">
        <v>15268</v>
      </c>
      <c r="L1362" s="368" t="s">
        <v>15269</v>
      </c>
      <c r="M1362" s="368">
        <v>112</v>
      </c>
      <c r="N1362" s="368">
        <v>71</v>
      </c>
      <c r="O1362" s="368">
        <v>41</v>
      </c>
    </row>
    <row r="1363" spans="1:15" x14ac:dyDescent="0.35">
      <c r="A1363" s="368" t="s">
        <v>360</v>
      </c>
      <c r="B1363" s="368" t="s">
        <v>948</v>
      </c>
      <c r="C1363" s="368" t="s">
        <v>786</v>
      </c>
      <c r="D1363" s="368">
        <v>650</v>
      </c>
      <c r="E1363" s="368">
        <v>422</v>
      </c>
      <c r="F1363" s="368">
        <v>228</v>
      </c>
      <c r="G1363" s="368" t="s">
        <v>15270</v>
      </c>
      <c r="H1363" s="368" t="s">
        <v>15271</v>
      </c>
      <c r="I1363" s="368" t="s">
        <v>4138</v>
      </c>
      <c r="J1363" s="368" t="s">
        <v>4137</v>
      </c>
      <c r="K1363" s="368" t="s">
        <v>15272</v>
      </c>
      <c r="L1363" s="368" t="s">
        <v>15273</v>
      </c>
      <c r="M1363" s="368">
        <v>112</v>
      </c>
      <c r="N1363" s="368">
        <v>71</v>
      </c>
      <c r="O1363" s="368">
        <v>41</v>
      </c>
    </row>
    <row r="1364" spans="1:15" x14ac:dyDescent="0.35">
      <c r="A1364" s="368" t="s">
        <v>360</v>
      </c>
      <c r="B1364" s="368" t="s">
        <v>948</v>
      </c>
      <c r="C1364" s="368" t="s">
        <v>786</v>
      </c>
      <c r="D1364" s="368">
        <v>650</v>
      </c>
      <c r="E1364" s="368">
        <v>422</v>
      </c>
      <c r="F1364" s="368">
        <v>228</v>
      </c>
      <c r="G1364" s="368" t="s">
        <v>15270</v>
      </c>
      <c r="H1364" s="368" t="s">
        <v>15271</v>
      </c>
      <c r="I1364" s="368" t="s">
        <v>4138</v>
      </c>
      <c r="J1364" s="368" t="s">
        <v>4137</v>
      </c>
      <c r="K1364" s="368" t="s">
        <v>15262</v>
      </c>
      <c r="L1364" s="368" t="s">
        <v>15263</v>
      </c>
      <c r="M1364" s="368">
        <v>30</v>
      </c>
      <c r="N1364" s="368">
        <v>30</v>
      </c>
      <c r="O1364" s="368">
        <v>0</v>
      </c>
    </row>
    <row r="1365" spans="1:15" x14ac:dyDescent="0.35">
      <c r="A1365" s="368" t="s">
        <v>360</v>
      </c>
      <c r="B1365" s="368" t="s">
        <v>948</v>
      </c>
      <c r="C1365" s="368" t="s">
        <v>786</v>
      </c>
      <c r="D1365" s="368">
        <v>650</v>
      </c>
      <c r="E1365" s="368">
        <v>422</v>
      </c>
      <c r="F1365" s="368">
        <v>228</v>
      </c>
      <c r="G1365" s="368" t="s">
        <v>15270</v>
      </c>
      <c r="H1365" s="368" t="s">
        <v>15271</v>
      </c>
      <c r="I1365" s="368" t="s">
        <v>4138</v>
      </c>
      <c r="J1365" s="368" t="s">
        <v>4137</v>
      </c>
      <c r="K1365" s="368" t="s">
        <v>15274</v>
      </c>
      <c r="L1365" s="368" t="s">
        <v>15275</v>
      </c>
      <c r="M1365" s="368">
        <v>112</v>
      </c>
      <c r="N1365" s="368">
        <v>71</v>
      </c>
      <c r="O1365" s="368">
        <v>41</v>
      </c>
    </row>
    <row r="1366" spans="1:15" x14ac:dyDescent="0.35">
      <c r="A1366" s="368" t="s">
        <v>361</v>
      </c>
      <c r="B1366" s="368" t="s">
        <v>949</v>
      </c>
      <c r="C1366" s="368" t="s">
        <v>786</v>
      </c>
      <c r="D1366" s="368">
        <v>550</v>
      </c>
      <c r="E1366" s="368">
        <v>357</v>
      </c>
      <c r="F1366" s="368">
        <v>193</v>
      </c>
      <c r="G1366" s="368" t="s">
        <v>15276</v>
      </c>
      <c r="H1366" s="368" t="s">
        <v>15277</v>
      </c>
      <c r="I1366" s="368" t="s">
        <v>4136</v>
      </c>
      <c r="J1366" s="368" t="s">
        <v>4135</v>
      </c>
      <c r="K1366" s="368" t="s">
        <v>15248</v>
      </c>
      <c r="L1366" s="368" t="s">
        <v>15249</v>
      </c>
      <c r="M1366" s="368">
        <v>30</v>
      </c>
      <c r="N1366" s="368">
        <v>30</v>
      </c>
      <c r="O1366" s="368">
        <v>0</v>
      </c>
    </row>
    <row r="1367" spans="1:15" x14ac:dyDescent="0.35">
      <c r="A1367" s="368" t="s">
        <v>361</v>
      </c>
      <c r="B1367" s="368" t="s">
        <v>949</v>
      </c>
      <c r="C1367" s="368" t="s">
        <v>786</v>
      </c>
      <c r="D1367" s="368">
        <v>550</v>
      </c>
      <c r="E1367" s="368">
        <v>357</v>
      </c>
      <c r="F1367" s="368">
        <v>193</v>
      </c>
      <c r="G1367" s="368" t="s">
        <v>15276</v>
      </c>
      <c r="H1367" s="368" t="s">
        <v>15277</v>
      </c>
      <c r="I1367" s="368" t="s">
        <v>4136</v>
      </c>
      <c r="J1367" s="368" t="s">
        <v>4135</v>
      </c>
      <c r="K1367" s="368" t="s">
        <v>15278</v>
      </c>
      <c r="L1367" s="368" t="s">
        <v>15279</v>
      </c>
      <c r="M1367" s="368">
        <v>91</v>
      </c>
      <c r="N1367" s="368">
        <v>57</v>
      </c>
      <c r="O1367" s="368">
        <v>34</v>
      </c>
    </row>
    <row r="1368" spans="1:15" x14ac:dyDescent="0.35">
      <c r="A1368" s="368" t="s">
        <v>361</v>
      </c>
      <c r="B1368" s="368" t="s">
        <v>949</v>
      </c>
      <c r="C1368" s="368" t="s">
        <v>786</v>
      </c>
      <c r="D1368" s="368">
        <v>550</v>
      </c>
      <c r="E1368" s="368">
        <v>357</v>
      </c>
      <c r="F1368" s="368">
        <v>193</v>
      </c>
      <c r="G1368" s="368" t="s">
        <v>15276</v>
      </c>
      <c r="H1368" s="368" t="s">
        <v>15277</v>
      </c>
      <c r="I1368" s="368" t="s">
        <v>4136</v>
      </c>
      <c r="J1368" s="368" t="s">
        <v>4135</v>
      </c>
      <c r="K1368" s="368" t="s">
        <v>15280</v>
      </c>
      <c r="L1368" s="368" t="s">
        <v>15281</v>
      </c>
      <c r="M1368" s="368">
        <v>78</v>
      </c>
      <c r="N1368" s="368">
        <v>49</v>
      </c>
      <c r="O1368" s="368">
        <v>29</v>
      </c>
    </row>
    <row r="1369" spans="1:15" x14ac:dyDescent="0.35">
      <c r="A1369" s="368" t="s">
        <v>361</v>
      </c>
      <c r="B1369" s="368" t="s">
        <v>949</v>
      </c>
      <c r="C1369" s="368" t="s">
        <v>786</v>
      </c>
      <c r="D1369" s="368">
        <v>550</v>
      </c>
      <c r="E1369" s="368">
        <v>357</v>
      </c>
      <c r="F1369" s="368">
        <v>193</v>
      </c>
      <c r="G1369" s="368" t="s">
        <v>15282</v>
      </c>
      <c r="H1369" s="368" t="s">
        <v>15283</v>
      </c>
      <c r="I1369" s="368" t="s">
        <v>4134</v>
      </c>
      <c r="J1369" s="368" t="s">
        <v>4133</v>
      </c>
      <c r="K1369" s="368" t="s">
        <v>15284</v>
      </c>
      <c r="L1369" s="368" t="s">
        <v>15285</v>
      </c>
      <c r="M1369" s="368">
        <v>104</v>
      </c>
      <c r="N1369" s="368">
        <v>66</v>
      </c>
      <c r="O1369" s="368">
        <v>38</v>
      </c>
    </row>
    <row r="1370" spans="1:15" x14ac:dyDescent="0.35">
      <c r="A1370" s="368" t="s">
        <v>361</v>
      </c>
      <c r="B1370" s="368" t="s">
        <v>949</v>
      </c>
      <c r="C1370" s="368" t="s">
        <v>786</v>
      </c>
      <c r="D1370" s="368">
        <v>550</v>
      </c>
      <c r="E1370" s="368">
        <v>357</v>
      </c>
      <c r="F1370" s="368">
        <v>193</v>
      </c>
      <c r="G1370" s="368" t="s">
        <v>15282</v>
      </c>
      <c r="H1370" s="368" t="s">
        <v>15283</v>
      </c>
      <c r="I1370" s="368" t="s">
        <v>4134</v>
      </c>
      <c r="J1370" s="368" t="s">
        <v>4133</v>
      </c>
      <c r="K1370" s="368" t="s">
        <v>15286</v>
      </c>
      <c r="L1370" s="368" t="s">
        <v>15287</v>
      </c>
      <c r="M1370" s="368">
        <v>104</v>
      </c>
      <c r="N1370" s="368">
        <v>65</v>
      </c>
      <c r="O1370" s="368">
        <v>39</v>
      </c>
    </row>
    <row r="1371" spans="1:15" x14ac:dyDescent="0.35">
      <c r="A1371" s="368" t="s">
        <v>361</v>
      </c>
      <c r="B1371" s="368" t="s">
        <v>949</v>
      </c>
      <c r="C1371" s="368" t="s">
        <v>786</v>
      </c>
      <c r="D1371" s="368">
        <v>550</v>
      </c>
      <c r="E1371" s="368">
        <v>357</v>
      </c>
      <c r="F1371" s="368">
        <v>193</v>
      </c>
      <c r="G1371" s="368" t="s">
        <v>15282</v>
      </c>
      <c r="H1371" s="368" t="s">
        <v>15283</v>
      </c>
      <c r="I1371" s="368" t="s">
        <v>4134</v>
      </c>
      <c r="J1371" s="368" t="s">
        <v>4133</v>
      </c>
      <c r="K1371" s="368" t="s">
        <v>15248</v>
      </c>
      <c r="L1371" s="368" t="s">
        <v>15249</v>
      </c>
      <c r="M1371" s="368">
        <v>30</v>
      </c>
      <c r="N1371" s="368">
        <v>30</v>
      </c>
      <c r="O1371" s="368">
        <v>0</v>
      </c>
    </row>
    <row r="1372" spans="1:15" x14ac:dyDescent="0.35">
      <c r="A1372" s="368" t="s">
        <v>361</v>
      </c>
      <c r="B1372" s="368" t="s">
        <v>949</v>
      </c>
      <c r="C1372" s="368" t="s">
        <v>786</v>
      </c>
      <c r="D1372" s="368">
        <v>550</v>
      </c>
      <c r="E1372" s="368">
        <v>357</v>
      </c>
      <c r="F1372" s="368">
        <v>193</v>
      </c>
      <c r="G1372" s="368" t="s">
        <v>15288</v>
      </c>
      <c r="H1372" s="368" t="s">
        <v>15289</v>
      </c>
      <c r="I1372" s="368" t="s">
        <v>4132</v>
      </c>
      <c r="J1372" s="368" t="s">
        <v>4131</v>
      </c>
      <c r="K1372" s="368" t="s">
        <v>15248</v>
      </c>
      <c r="L1372" s="368" t="s">
        <v>15249</v>
      </c>
      <c r="M1372" s="368">
        <v>30</v>
      </c>
      <c r="N1372" s="368">
        <v>30</v>
      </c>
      <c r="O1372" s="368">
        <v>0</v>
      </c>
    </row>
    <row r="1373" spans="1:15" x14ac:dyDescent="0.35">
      <c r="A1373" s="368" t="s">
        <v>361</v>
      </c>
      <c r="B1373" s="368" t="s">
        <v>949</v>
      </c>
      <c r="C1373" s="368" t="s">
        <v>786</v>
      </c>
      <c r="D1373" s="368">
        <v>550</v>
      </c>
      <c r="E1373" s="368">
        <v>357</v>
      </c>
      <c r="F1373" s="368">
        <v>193</v>
      </c>
      <c r="G1373" s="368" t="s">
        <v>15288</v>
      </c>
      <c r="H1373" s="368" t="s">
        <v>15289</v>
      </c>
      <c r="I1373" s="368" t="s">
        <v>4132</v>
      </c>
      <c r="J1373" s="368" t="s">
        <v>4131</v>
      </c>
      <c r="K1373" s="368" t="s">
        <v>15290</v>
      </c>
      <c r="L1373" s="368" t="s">
        <v>15291</v>
      </c>
      <c r="M1373" s="368">
        <v>78</v>
      </c>
      <c r="N1373" s="368">
        <v>49</v>
      </c>
      <c r="O1373" s="368">
        <v>29</v>
      </c>
    </row>
    <row r="1374" spans="1:15" x14ac:dyDescent="0.35">
      <c r="A1374" s="368" t="s">
        <v>361</v>
      </c>
      <c r="B1374" s="368" t="s">
        <v>949</v>
      </c>
      <c r="C1374" s="368" t="s">
        <v>786</v>
      </c>
      <c r="D1374" s="368">
        <v>550</v>
      </c>
      <c r="E1374" s="368">
        <v>357</v>
      </c>
      <c r="F1374" s="368">
        <v>193</v>
      </c>
      <c r="G1374" s="368" t="s">
        <v>15288</v>
      </c>
      <c r="H1374" s="368" t="s">
        <v>15289</v>
      </c>
      <c r="I1374" s="368" t="s">
        <v>4132</v>
      </c>
      <c r="J1374" s="368" t="s">
        <v>4131</v>
      </c>
      <c r="K1374" s="368" t="s">
        <v>15292</v>
      </c>
      <c r="L1374" s="368" t="s">
        <v>15293</v>
      </c>
      <c r="M1374" s="368">
        <v>65</v>
      </c>
      <c r="N1374" s="368">
        <v>41</v>
      </c>
      <c r="O1374" s="368">
        <v>24</v>
      </c>
    </row>
    <row r="1375" spans="1:15" x14ac:dyDescent="0.35">
      <c r="A1375" s="368" t="s">
        <v>362</v>
      </c>
      <c r="B1375" s="368" t="s">
        <v>950</v>
      </c>
      <c r="C1375" s="368" t="s">
        <v>791</v>
      </c>
      <c r="D1375" s="368">
        <v>510</v>
      </c>
      <c r="E1375" s="368">
        <v>331</v>
      </c>
      <c r="F1375" s="368">
        <v>179</v>
      </c>
      <c r="G1375" s="368" t="s">
        <v>15294</v>
      </c>
      <c r="H1375" s="368" t="s">
        <v>15295</v>
      </c>
      <c r="I1375" s="368" t="s">
        <v>4130</v>
      </c>
      <c r="J1375" s="368" t="s">
        <v>4129</v>
      </c>
      <c r="K1375" s="368" t="s">
        <v>15296</v>
      </c>
      <c r="L1375" s="368" t="s">
        <v>15297</v>
      </c>
      <c r="M1375" s="368">
        <v>120</v>
      </c>
      <c r="N1375" s="368">
        <v>75</v>
      </c>
      <c r="O1375" s="368">
        <v>45</v>
      </c>
    </row>
    <row r="1376" spans="1:15" x14ac:dyDescent="0.35">
      <c r="A1376" s="368" t="s">
        <v>362</v>
      </c>
      <c r="B1376" s="368" t="s">
        <v>950</v>
      </c>
      <c r="C1376" s="368" t="s">
        <v>791</v>
      </c>
      <c r="D1376" s="368">
        <v>510</v>
      </c>
      <c r="E1376" s="368">
        <v>331</v>
      </c>
      <c r="F1376" s="368">
        <v>179</v>
      </c>
      <c r="G1376" s="368" t="s">
        <v>15294</v>
      </c>
      <c r="H1376" s="368" t="s">
        <v>15295</v>
      </c>
      <c r="I1376" s="368" t="s">
        <v>4130</v>
      </c>
      <c r="J1376" s="368" t="s">
        <v>4129</v>
      </c>
      <c r="K1376" s="368" t="s">
        <v>15298</v>
      </c>
      <c r="L1376" s="368" t="s">
        <v>15299</v>
      </c>
      <c r="M1376" s="368">
        <v>120</v>
      </c>
      <c r="N1376" s="368">
        <v>75</v>
      </c>
      <c r="O1376" s="368">
        <v>45</v>
      </c>
    </row>
    <row r="1377" spans="1:15" x14ac:dyDescent="0.35">
      <c r="A1377" s="368" t="s">
        <v>362</v>
      </c>
      <c r="B1377" s="368" t="s">
        <v>950</v>
      </c>
      <c r="C1377" s="368" t="s">
        <v>791</v>
      </c>
      <c r="D1377" s="368">
        <v>510</v>
      </c>
      <c r="E1377" s="368">
        <v>331</v>
      </c>
      <c r="F1377" s="368">
        <v>179</v>
      </c>
      <c r="G1377" s="368" t="s">
        <v>15294</v>
      </c>
      <c r="H1377" s="368" t="s">
        <v>15295</v>
      </c>
      <c r="I1377" s="368" t="s">
        <v>4130</v>
      </c>
      <c r="J1377" s="368" t="s">
        <v>4129</v>
      </c>
      <c r="K1377" s="368" t="s">
        <v>15300</v>
      </c>
      <c r="L1377" s="368" t="s">
        <v>15301</v>
      </c>
      <c r="M1377" s="368">
        <v>30</v>
      </c>
      <c r="N1377" s="368">
        <v>30</v>
      </c>
      <c r="O1377" s="368">
        <v>0</v>
      </c>
    </row>
    <row r="1378" spans="1:15" x14ac:dyDescent="0.35">
      <c r="A1378" s="368" t="s">
        <v>362</v>
      </c>
      <c r="B1378" s="368" t="s">
        <v>950</v>
      </c>
      <c r="C1378" s="368" t="s">
        <v>791</v>
      </c>
      <c r="D1378" s="368">
        <v>510</v>
      </c>
      <c r="E1378" s="368">
        <v>331</v>
      </c>
      <c r="F1378" s="368">
        <v>179</v>
      </c>
      <c r="G1378" s="368" t="s">
        <v>15302</v>
      </c>
      <c r="H1378" s="368" t="s">
        <v>15303</v>
      </c>
      <c r="I1378" s="368" t="s">
        <v>4128</v>
      </c>
      <c r="J1378" s="368" t="s">
        <v>4127</v>
      </c>
      <c r="K1378" s="368" t="s">
        <v>15300</v>
      </c>
      <c r="L1378" s="368" t="s">
        <v>15301</v>
      </c>
      <c r="M1378" s="368">
        <v>30</v>
      </c>
      <c r="N1378" s="368">
        <v>30</v>
      </c>
      <c r="O1378" s="368">
        <v>0</v>
      </c>
    </row>
    <row r="1379" spans="1:15" x14ac:dyDescent="0.35">
      <c r="A1379" s="368" t="s">
        <v>362</v>
      </c>
      <c r="B1379" s="368" t="s">
        <v>950</v>
      </c>
      <c r="C1379" s="368" t="s">
        <v>791</v>
      </c>
      <c r="D1379" s="368">
        <v>510</v>
      </c>
      <c r="E1379" s="368">
        <v>331</v>
      </c>
      <c r="F1379" s="368">
        <v>179</v>
      </c>
      <c r="G1379" s="368" t="s">
        <v>15302</v>
      </c>
      <c r="H1379" s="368" t="s">
        <v>15303</v>
      </c>
      <c r="I1379" s="368" t="s">
        <v>4128</v>
      </c>
      <c r="J1379" s="368" t="s">
        <v>4127</v>
      </c>
      <c r="K1379" s="368" t="s">
        <v>15304</v>
      </c>
      <c r="L1379" s="368" t="s">
        <v>15305</v>
      </c>
      <c r="M1379" s="368">
        <v>120</v>
      </c>
      <c r="N1379" s="368">
        <v>75</v>
      </c>
      <c r="O1379" s="368">
        <v>45</v>
      </c>
    </row>
    <row r="1380" spans="1:15" x14ac:dyDescent="0.35">
      <c r="A1380" s="368" t="s">
        <v>362</v>
      </c>
      <c r="B1380" s="368" t="s">
        <v>950</v>
      </c>
      <c r="C1380" s="368" t="s">
        <v>791</v>
      </c>
      <c r="D1380" s="368">
        <v>510</v>
      </c>
      <c r="E1380" s="368">
        <v>331</v>
      </c>
      <c r="F1380" s="368">
        <v>179</v>
      </c>
      <c r="G1380" s="368" t="s">
        <v>15302</v>
      </c>
      <c r="H1380" s="368" t="s">
        <v>15303</v>
      </c>
      <c r="I1380" s="368" t="s">
        <v>4128</v>
      </c>
      <c r="J1380" s="368" t="s">
        <v>4127</v>
      </c>
      <c r="K1380" s="368" t="s">
        <v>15306</v>
      </c>
      <c r="L1380" s="368" t="s">
        <v>15307</v>
      </c>
      <c r="M1380" s="368">
        <v>120</v>
      </c>
      <c r="N1380" s="368">
        <v>76</v>
      </c>
      <c r="O1380" s="368">
        <v>44</v>
      </c>
    </row>
    <row r="1381" spans="1:15" x14ac:dyDescent="0.35">
      <c r="A1381" s="368" t="s">
        <v>363</v>
      </c>
      <c r="B1381" s="368" t="s">
        <v>951</v>
      </c>
      <c r="C1381" s="368" t="s">
        <v>791</v>
      </c>
      <c r="D1381" s="368">
        <v>500</v>
      </c>
      <c r="E1381" s="368">
        <v>325</v>
      </c>
      <c r="F1381" s="368">
        <v>175</v>
      </c>
      <c r="G1381" s="368" t="s">
        <v>15308</v>
      </c>
      <c r="H1381" s="368" t="s">
        <v>15309</v>
      </c>
      <c r="I1381" s="368" t="s">
        <v>4126</v>
      </c>
      <c r="J1381" s="368" t="s">
        <v>4125</v>
      </c>
      <c r="K1381" s="368" t="s">
        <v>15310</v>
      </c>
      <c r="L1381" s="368" t="s">
        <v>15311</v>
      </c>
      <c r="M1381" s="368">
        <v>108</v>
      </c>
      <c r="N1381" s="368">
        <v>67</v>
      </c>
      <c r="O1381" s="368">
        <v>41</v>
      </c>
    </row>
    <row r="1382" spans="1:15" x14ac:dyDescent="0.35">
      <c r="A1382" s="368" t="s">
        <v>363</v>
      </c>
      <c r="B1382" s="368" t="s">
        <v>951</v>
      </c>
      <c r="C1382" s="368" t="s">
        <v>791</v>
      </c>
      <c r="D1382" s="368">
        <v>500</v>
      </c>
      <c r="E1382" s="368">
        <v>325</v>
      </c>
      <c r="F1382" s="368">
        <v>175</v>
      </c>
      <c r="G1382" s="368" t="s">
        <v>15308</v>
      </c>
      <c r="H1382" s="368" t="s">
        <v>15309</v>
      </c>
      <c r="I1382" s="368" t="s">
        <v>4126</v>
      </c>
      <c r="J1382" s="368" t="s">
        <v>4125</v>
      </c>
      <c r="K1382" s="368" t="s">
        <v>15312</v>
      </c>
      <c r="L1382" s="368" t="s">
        <v>15313</v>
      </c>
      <c r="M1382" s="368">
        <v>73</v>
      </c>
      <c r="N1382" s="368">
        <v>45</v>
      </c>
      <c r="O1382" s="368">
        <v>28</v>
      </c>
    </row>
    <row r="1383" spans="1:15" x14ac:dyDescent="0.35">
      <c r="A1383" s="368" t="s">
        <v>363</v>
      </c>
      <c r="B1383" s="368" t="s">
        <v>951</v>
      </c>
      <c r="C1383" s="368" t="s">
        <v>791</v>
      </c>
      <c r="D1383" s="368">
        <v>500</v>
      </c>
      <c r="E1383" s="368">
        <v>325</v>
      </c>
      <c r="F1383" s="368">
        <v>175</v>
      </c>
      <c r="G1383" s="368" t="s">
        <v>15308</v>
      </c>
      <c r="H1383" s="368" t="s">
        <v>15309</v>
      </c>
      <c r="I1383" s="368" t="s">
        <v>4126</v>
      </c>
      <c r="J1383" s="368" t="s">
        <v>4125</v>
      </c>
      <c r="K1383" s="368" t="s">
        <v>15314</v>
      </c>
      <c r="L1383" s="368" t="s">
        <v>15315</v>
      </c>
      <c r="M1383" s="368">
        <v>40</v>
      </c>
      <c r="N1383" s="368">
        <v>40</v>
      </c>
      <c r="O1383" s="368">
        <v>0</v>
      </c>
    </row>
    <row r="1384" spans="1:15" x14ac:dyDescent="0.35">
      <c r="A1384" s="368" t="s">
        <v>363</v>
      </c>
      <c r="B1384" s="368" t="s">
        <v>951</v>
      </c>
      <c r="C1384" s="368" t="s">
        <v>791</v>
      </c>
      <c r="D1384" s="368">
        <v>500</v>
      </c>
      <c r="E1384" s="368">
        <v>325</v>
      </c>
      <c r="F1384" s="368">
        <v>175</v>
      </c>
      <c r="G1384" s="368" t="s">
        <v>15316</v>
      </c>
      <c r="H1384" s="368" t="s">
        <v>15317</v>
      </c>
      <c r="I1384" s="368" t="s">
        <v>4124</v>
      </c>
      <c r="J1384" s="368" t="s">
        <v>4123</v>
      </c>
      <c r="K1384" s="368" t="s">
        <v>15314</v>
      </c>
      <c r="L1384" s="368" t="s">
        <v>15315</v>
      </c>
      <c r="M1384" s="368">
        <v>40</v>
      </c>
      <c r="N1384" s="368">
        <v>40</v>
      </c>
      <c r="O1384" s="368">
        <v>0</v>
      </c>
    </row>
    <row r="1385" spans="1:15" x14ac:dyDescent="0.35">
      <c r="A1385" s="368" t="s">
        <v>363</v>
      </c>
      <c r="B1385" s="368" t="s">
        <v>951</v>
      </c>
      <c r="C1385" s="368" t="s">
        <v>791</v>
      </c>
      <c r="D1385" s="368">
        <v>500</v>
      </c>
      <c r="E1385" s="368">
        <v>325</v>
      </c>
      <c r="F1385" s="368">
        <v>175</v>
      </c>
      <c r="G1385" s="368" t="s">
        <v>15316</v>
      </c>
      <c r="H1385" s="368" t="s">
        <v>15317</v>
      </c>
      <c r="I1385" s="368" t="s">
        <v>4124</v>
      </c>
      <c r="J1385" s="368" t="s">
        <v>4123</v>
      </c>
      <c r="K1385" s="368" t="s">
        <v>15318</v>
      </c>
      <c r="L1385" s="368" t="s">
        <v>15319</v>
      </c>
      <c r="M1385" s="368">
        <v>73</v>
      </c>
      <c r="N1385" s="368">
        <v>46</v>
      </c>
      <c r="O1385" s="368">
        <v>27</v>
      </c>
    </row>
    <row r="1386" spans="1:15" x14ac:dyDescent="0.35">
      <c r="A1386" s="368" t="s">
        <v>363</v>
      </c>
      <c r="B1386" s="368" t="s">
        <v>951</v>
      </c>
      <c r="C1386" s="368" t="s">
        <v>791</v>
      </c>
      <c r="D1386" s="368">
        <v>500</v>
      </c>
      <c r="E1386" s="368">
        <v>325</v>
      </c>
      <c r="F1386" s="368">
        <v>175</v>
      </c>
      <c r="G1386" s="368" t="s">
        <v>15316</v>
      </c>
      <c r="H1386" s="368" t="s">
        <v>15317</v>
      </c>
      <c r="I1386" s="368" t="s">
        <v>4124</v>
      </c>
      <c r="J1386" s="368" t="s">
        <v>4123</v>
      </c>
      <c r="K1386" s="368" t="s">
        <v>15320</v>
      </c>
      <c r="L1386" s="368" t="s">
        <v>15321</v>
      </c>
      <c r="M1386" s="368">
        <v>61</v>
      </c>
      <c r="N1386" s="368">
        <v>38</v>
      </c>
      <c r="O1386" s="368">
        <v>23</v>
      </c>
    </row>
    <row r="1387" spans="1:15" x14ac:dyDescent="0.35">
      <c r="A1387" s="368" t="s">
        <v>363</v>
      </c>
      <c r="B1387" s="368" t="s">
        <v>951</v>
      </c>
      <c r="C1387" s="368" t="s">
        <v>791</v>
      </c>
      <c r="D1387" s="368">
        <v>500</v>
      </c>
      <c r="E1387" s="368">
        <v>325</v>
      </c>
      <c r="F1387" s="368">
        <v>175</v>
      </c>
      <c r="G1387" s="368" t="s">
        <v>15316</v>
      </c>
      <c r="H1387" s="368" t="s">
        <v>15317</v>
      </c>
      <c r="I1387" s="368" t="s">
        <v>4124</v>
      </c>
      <c r="J1387" s="368" t="s">
        <v>4123</v>
      </c>
      <c r="K1387" s="368" t="s">
        <v>15322</v>
      </c>
      <c r="L1387" s="368" t="s">
        <v>15323</v>
      </c>
      <c r="M1387" s="368">
        <v>73</v>
      </c>
      <c r="N1387" s="368">
        <v>45</v>
      </c>
      <c r="O1387" s="368">
        <v>28</v>
      </c>
    </row>
    <row r="1388" spans="1:15" x14ac:dyDescent="0.35">
      <c r="A1388" s="368" t="s">
        <v>363</v>
      </c>
      <c r="B1388" s="368" t="s">
        <v>951</v>
      </c>
      <c r="C1388" s="368" t="s">
        <v>791</v>
      </c>
      <c r="D1388" s="368">
        <v>500</v>
      </c>
      <c r="E1388" s="368">
        <v>325</v>
      </c>
      <c r="F1388" s="368">
        <v>175</v>
      </c>
      <c r="G1388" s="368" t="s">
        <v>15324</v>
      </c>
      <c r="H1388" s="368" t="s">
        <v>15325</v>
      </c>
      <c r="I1388" s="368" t="s">
        <v>4122</v>
      </c>
      <c r="J1388" s="368" t="s">
        <v>4121</v>
      </c>
      <c r="K1388" s="368" t="s">
        <v>15314</v>
      </c>
      <c r="L1388" s="368" t="s">
        <v>15315</v>
      </c>
      <c r="M1388" s="368">
        <v>40</v>
      </c>
      <c r="N1388" s="368">
        <v>40</v>
      </c>
      <c r="O1388" s="368">
        <v>0</v>
      </c>
    </row>
    <row r="1389" spans="1:15" x14ac:dyDescent="0.35">
      <c r="A1389" s="368" t="s">
        <v>363</v>
      </c>
      <c r="B1389" s="368" t="s">
        <v>951</v>
      </c>
      <c r="C1389" s="368" t="s">
        <v>791</v>
      </c>
      <c r="D1389" s="368">
        <v>500</v>
      </c>
      <c r="E1389" s="368">
        <v>325</v>
      </c>
      <c r="F1389" s="368">
        <v>175</v>
      </c>
      <c r="G1389" s="368" t="s">
        <v>15324</v>
      </c>
      <c r="H1389" s="368" t="s">
        <v>15325</v>
      </c>
      <c r="I1389" s="368" t="s">
        <v>4122</v>
      </c>
      <c r="J1389" s="368" t="s">
        <v>4121</v>
      </c>
      <c r="K1389" s="368" t="s">
        <v>15326</v>
      </c>
      <c r="L1389" s="368" t="s">
        <v>15327</v>
      </c>
      <c r="M1389" s="368">
        <v>36</v>
      </c>
      <c r="N1389" s="368">
        <v>22</v>
      </c>
      <c r="O1389" s="368">
        <v>14</v>
      </c>
    </row>
    <row r="1390" spans="1:15" x14ac:dyDescent="0.35">
      <c r="A1390" s="368" t="s">
        <v>363</v>
      </c>
      <c r="B1390" s="368" t="s">
        <v>951</v>
      </c>
      <c r="C1390" s="368" t="s">
        <v>791</v>
      </c>
      <c r="D1390" s="368">
        <v>500</v>
      </c>
      <c r="E1390" s="368">
        <v>325</v>
      </c>
      <c r="F1390" s="368">
        <v>175</v>
      </c>
      <c r="G1390" s="368" t="s">
        <v>15324</v>
      </c>
      <c r="H1390" s="368" t="s">
        <v>15325</v>
      </c>
      <c r="I1390" s="368" t="s">
        <v>4122</v>
      </c>
      <c r="J1390" s="368" t="s">
        <v>4121</v>
      </c>
      <c r="K1390" s="368" t="s">
        <v>15328</v>
      </c>
      <c r="L1390" s="368" t="s">
        <v>15329</v>
      </c>
      <c r="M1390" s="368">
        <v>36</v>
      </c>
      <c r="N1390" s="368">
        <v>22</v>
      </c>
      <c r="O1390" s="368">
        <v>14</v>
      </c>
    </row>
    <row r="1391" spans="1:15" x14ac:dyDescent="0.35">
      <c r="A1391" s="368" t="s">
        <v>364</v>
      </c>
      <c r="B1391" s="368" t="s">
        <v>952</v>
      </c>
      <c r="C1391" s="368" t="s">
        <v>786</v>
      </c>
      <c r="D1391" s="368">
        <v>550</v>
      </c>
      <c r="E1391" s="368">
        <v>357</v>
      </c>
      <c r="F1391" s="368">
        <v>193</v>
      </c>
      <c r="G1391" s="368" t="s">
        <v>15330</v>
      </c>
      <c r="H1391" s="368" t="s">
        <v>15331</v>
      </c>
      <c r="I1391" s="368" t="s">
        <v>4120</v>
      </c>
      <c r="J1391" s="368" t="s">
        <v>4119</v>
      </c>
      <c r="K1391" s="368" t="s">
        <v>15332</v>
      </c>
      <c r="L1391" s="368" t="s">
        <v>15333</v>
      </c>
      <c r="M1391" s="368">
        <v>77</v>
      </c>
      <c r="N1391" s="368">
        <v>50</v>
      </c>
      <c r="O1391" s="368">
        <v>27</v>
      </c>
    </row>
    <row r="1392" spans="1:15" x14ac:dyDescent="0.35">
      <c r="A1392" s="368" t="s">
        <v>364</v>
      </c>
      <c r="B1392" s="368" t="s">
        <v>952</v>
      </c>
      <c r="C1392" s="368" t="s">
        <v>786</v>
      </c>
      <c r="D1392" s="368">
        <v>550</v>
      </c>
      <c r="E1392" s="368">
        <v>357</v>
      </c>
      <c r="F1392" s="368">
        <v>193</v>
      </c>
      <c r="G1392" s="368" t="s">
        <v>15330</v>
      </c>
      <c r="H1392" s="368" t="s">
        <v>15331</v>
      </c>
      <c r="I1392" s="368" t="s">
        <v>4120</v>
      </c>
      <c r="J1392" s="368" t="s">
        <v>4119</v>
      </c>
      <c r="K1392" s="368" t="s">
        <v>15334</v>
      </c>
      <c r="L1392" s="368" t="s">
        <v>15335</v>
      </c>
      <c r="M1392" s="368">
        <v>77</v>
      </c>
      <c r="N1392" s="368">
        <v>50</v>
      </c>
      <c r="O1392" s="368">
        <v>27</v>
      </c>
    </row>
    <row r="1393" spans="1:15" x14ac:dyDescent="0.35">
      <c r="A1393" s="368" t="s">
        <v>364</v>
      </c>
      <c r="B1393" s="368" t="s">
        <v>952</v>
      </c>
      <c r="C1393" s="368" t="s">
        <v>786</v>
      </c>
      <c r="D1393" s="368">
        <v>550</v>
      </c>
      <c r="E1393" s="368">
        <v>357</v>
      </c>
      <c r="F1393" s="368">
        <v>193</v>
      </c>
      <c r="G1393" s="368" t="s">
        <v>15330</v>
      </c>
      <c r="H1393" s="368" t="s">
        <v>15331</v>
      </c>
      <c r="I1393" s="368" t="s">
        <v>4120</v>
      </c>
      <c r="J1393" s="368" t="s">
        <v>4119</v>
      </c>
      <c r="K1393" s="368" t="s">
        <v>15336</v>
      </c>
      <c r="L1393" s="368" t="s">
        <v>15337</v>
      </c>
      <c r="M1393" s="368">
        <v>38</v>
      </c>
      <c r="N1393" s="368">
        <v>25</v>
      </c>
      <c r="O1393" s="368">
        <v>13</v>
      </c>
    </row>
    <row r="1394" spans="1:15" x14ac:dyDescent="0.35">
      <c r="A1394" s="368" t="s">
        <v>364</v>
      </c>
      <c r="B1394" s="368" t="s">
        <v>952</v>
      </c>
      <c r="C1394" s="368" t="s">
        <v>786</v>
      </c>
      <c r="D1394" s="368">
        <v>550</v>
      </c>
      <c r="E1394" s="368">
        <v>357</v>
      </c>
      <c r="F1394" s="368">
        <v>193</v>
      </c>
      <c r="G1394" s="368" t="s">
        <v>15338</v>
      </c>
      <c r="H1394" s="368" t="s">
        <v>15339</v>
      </c>
      <c r="I1394" s="368" t="s">
        <v>4118</v>
      </c>
      <c r="J1394" s="368" t="s">
        <v>4117</v>
      </c>
      <c r="K1394" s="368" t="s">
        <v>15340</v>
      </c>
      <c r="L1394" s="368" t="s">
        <v>15341</v>
      </c>
      <c r="M1394" s="368">
        <v>102</v>
      </c>
      <c r="N1394" s="368">
        <v>66</v>
      </c>
      <c r="O1394" s="368">
        <v>36</v>
      </c>
    </row>
    <row r="1395" spans="1:15" x14ac:dyDescent="0.35">
      <c r="A1395" s="368" t="s">
        <v>364</v>
      </c>
      <c r="B1395" s="368" t="s">
        <v>952</v>
      </c>
      <c r="C1395" s="368" t="s">
        <v>786</v>
      </c>
      <c r="D1395" s="368">
        <v>550</v>
      </c>
      <c r="E1395" s="368">
        <v>357</v>
      </c>
      <c r="F1395" s="368">
        <v>193</v>
      </c>
      <c r="G1395" s="368" t="s">
        <v>15338</v>
      </c>
      <c r="H1395" s="368" t="s">
        <v>15339</v>
      </c>
      <c r="I1395" s="368" t="s">
        <v>4118</v>
      </c>
      <c r="J1395" s="368" t="s">
        <v>4117</v>
      </c>
      <c r="K1395" s="368" t="s">
        <v>15342</v>
      </c>
      <c r="L1395" s="368" t="s">
        <v>15343</v>
      </c>
      <c r="M1395" s="368">
        <v>89</v>
      </c>
      <c r="N1395" s="368">
        <v>58</v>
      </c>
      <c r="O1395" s="368">
        <v>31</v>
      </c>
    </row>
    <row r="1396" spans="1:15" x14ac:dyDescent="0.35">
      <c r="A1396" s="368" t="s">
        <v>364</v>
      </c>
      <c r="B1396" s="368" t="s">
        <v>952</v>
      </c>
      <c r="C1396" s="368" t="s">
        <v>786</v>
      </c>
      <c r="D1396" s="368">
        <v>550</v>
      </c>
      <c r="E1396" s="368">
        <v>357</v>
      </c>
      <c r="F1396" s="368">
        <v>193</v>
      </c>
      <c r="G1396" s="368" t="s">
        <v>15338</v>
      </c>
      <c r="H1396" s="368" t="s">
        <v>15339</v>
      </c>
      <c r="I1396" s="368" t="s">
        <v>4118</v>
      </c>
      <c r="J1396" s="368" t="s">
        <v>4117</v>
      </c>
      <c r="K1396" s="368" t="s">
        <v>15344</v>
      </c>
      <c r="L1396" s="368" t="s">
        <v>15341</v>
      </c>
      <c r="M1396" s="368">
        <v>39</v>
      </c>
      <c r="N1396" s="368">
        <v>25</v>
      </c>
      <c r="O1396" s="368">
        <v>14</v>
      </c>
    </row>
    <row r="1397" spans="1:15" x14ac:dyDescent="0.35">
      <c r="A1397" s="368" t="s">
        <v>364</v>
      </c>
      <c r="B1397" s="368" t="s">
        <v>952</v>
      </c>
      <c r="C1397" s="368" t="s">
        <v>786</v>
      </c>
      <c r="D1397" s="368">
        <v>550</v>
      </c>
      <c r="E1397" s="368">
        <v>357</v>
      </c>
      <c r="F1397" s="368">
        <v>193</v>
      </c>
      <c r="G1397" s="368" t="s">
        <v>15345</v>
      </c>
      <c r="H1397" s="368" t="s">
        <v>15346</v>
      </c>
      <c r="I1397" s="368" t="s">
        <v>4116</v>
      </c>
      <c r="J1397" s="368" t="s">
        <v>4115</v>
      </c>
      <c r="K1397" s="368" t="s">
        <v>15347</v>
      </c>
      <c r="L1397" s="368" t="s">
        <v>15348</v>
      </c>
      <c r="M1397" s="368">
        <v>38</v>
      </c>
      <c r="N1397" s="368">
        <v>25</v>
      </c>
      <c r="O1397" s="368">
        <v>13</v>
      </c>
    </row>
    <row r="1398" spans="1:15" x14ac:dyDescent="0.35">
      <c r="A1398" s="368" t="s">
        <v>364</v>
      </c>
      <c r="B1398" s="368" t="s">
        <v>952</v>
      </c>
      <c r="C1398" s="368" t="s">
        <v>786</v>
      </c>
      <c r="D1398" s="368">
        <v>550</v>
      </c>
      <c r="E1398" s="368">
        <v>357</v>
      </c>
      <c r="F1398" s="368">
        <v>193</v>
      </c>
      <c r="G1398" s="368" t="s">
        <v>15345</v>
      </c>
      <c r="H1398" s="368" t="s">
        <v>15346</v>
      </c>
      <c r="I1398" s="368" t="s">
        <v>4116</v>
      </c>
      <c r="J1398" s="368" t="s">
        <v>4115</v>
      </c>
      <c r="K1398" s="368" t="s">
        <v>15349</v>
      </c>
      <c r="L1398" s="368" t="s">
        <v>15350</v>
      </c>
      <c r="M1398" s="368">
        <v>39</v>
      </c>
      <c r="N1398" s="368">
        <v>25</v>
      </c>
      <c r="O1398" s="368">
        <v>14</v>
      </c>
    </row>
    <row r="1399" spans="1:15" x14ac:dyDescent="0.35">
      <c r="A1399" s="368" t="s">
        <v>364</v>
      </c>
      <c r="B1399" s="368" t="s">
        <v>952</v>
      </c>
      <c r="C1399" s="368" t="s">
        <v>786</v>
      </c>
      <c r="D1399" s="368">
        <v>550</v>
      </c>
      <c r="E1399" s="368">
        <v>357</v>
      </c>
      <c r="F1399" s="368">
        <v>193</v>
      </c>
      <c r="G1399" s="368" t="s">
        <v>15345</v>
      </c>
      <c r="H1399" s="368" t="s">
        <v>15346</v>
      </c>
      <c r="I1399" s="368" t="s">
        <v>4116</v>
      </c>
      <c r="J1399" s="368" t="s">
        <v>4115</v>
      </c>
      <c r="K1399" s="368" t="s">
        <v>15351</v>
      </c>
      <c r="L1399" s="368" t="s">
        <v>15343</v>
      </c>
      <c r="M1399" s="368">
        <v>51</v>
      </c>
      <c r="N1399" s="368">
        <v>33</v>
      </c>
      <c r="O1399" s="368">
        <v>18</v>
      </c>
    </row>
    <row r="1400" spans="1:15" x14ac:dyDescent="0.35">
      <c r="A1400" s="368" t="s">
        <v>365</v>
      </c>
      <c r="B1400" s="368" t="s">
        <v>953</v>
      </c>
      <c r="C1400" s="368" t="s">
        <v>791</v>
      </c>
      <c r="D1400" s="368">
        <v>600</v>
      </c>
      <c r="E1400" s="368">
        <v>390</v>
      </c>
      <c r="F1400" s="368">
        <v>210</v>
      </c>
      <c r="G1400" s="368" t="s">
        <v>15352</v>
      </c>
      <c r="H1400" s="368" t="s">
        <v>15353</v>
      </c>
      <c r="I1400" s="368" t="s">
        <v>4114</v>
      </c>
      <c r="J1400" s="368" t="s">
        <v>4113</v>
      </c>
      <c r="K1400" s="368" t="s">
        <v>15354</v>
      </c>
      <c r="L1400" s="368" t="s">
        <v>15355</v>
      </c>
      <c r="M1400" s="368">
        <v>103</v>
      </c>
      <c r="N1400" s="368">
        <v>63</v>
      </c>
      <c r="O1400" s="368">
        <v>40</v>
      </c>
    </row>
    <row r="1401" spans="1:15" x14ac:dyDescent="0.35">
      <c r="A1401" s="368" t="s">
        <v>365</v>
      </c>
      <c r="B1401" s="368" t="s">
        <v>953</v>
      </c>
      <c r="C1401" s="368" t="s">
        <v>791</v>
      </c>
      <c r="D1401" s="368">
        <v>600</v>
      </c>
      <c r="E1401" s="368">
        <v>390</v>
      </c>
      <c r="F1401" s="368">
        <v>210</v>
      </c>
      <c r="G1401" s="368" t="s">
        <v>15352</v>
      </c>
      <c r="H1401" s="368" t="s">
        <v>15353</v>
      </c>
      <c r="I1401" s="368" t="s">
        <v>4114</v>
      </c>
      <c r="J1401" s="368" t="s">
        <v>4113</v>
      </c>
      <c r="K1401" s="368" t="s">
        <v>15356</v>
      </c>
      <c r="L1401" s="368" t="s">
        <v>15357</v>
      </c>
      <c r="M1401" s="368">
        <v>103</v>
      </c>
      <c r="N1401" s="368">
        <v>63</v>
      </c>
      <c r="O1401" s="368">
        <v>40</v>
      </c>
    </row>
    <row r="1402" spans="1:15" x14ac:dyDescent="0.35">
      <c r="A1402" s="368" t="s">
        <v>365</v>
      </c>
      <c r="B1402" s="368" t="s">
        <v>953</v>
      </c>
      <c r="C1402" s="368" t="s">
        <v>791</v>
      </c>
      <c r="D1402" s="368">
        <v>600</v>
      </c>
      <c r="E1402" s="368">
        <v>390</v>
      </c>
      <c r="F1402" s="368">
        <v>210</v>
      </c>
      <c r="G1402" s="368" t="s">
        <v>15352</v>
      </c>
      <c r="H1402" s="368" t="s">
        <v>15353</v>
      </c>
      <c r="I1402" s="368" t="s">
        <v>4114</v>
      </c>
      <c r="J1402" s="368" t="s">
        <v>4113</v>
      </c>
      <c r="K1402" s="368" t="s">
        <v>15358</v>
      </c>
      <c r="L1402" s="368" t="s">
        <v>15359</v>
      </c>
      <c r="M1402" s="368">
        <v>102</v>
      </c>
      <c r="N1402" s="368">
        <v>62</v>
      </c>
      <c r="O1402" s="368">
        <v>40</v>
      </c>
    </row>
    <row r="1403" spans="1:15" x14ac:dyDescent="0.35">
      <c r="A1403" s="368" t="s">
        <v>365</v>
      </c>
      <c r="B1403" s="368" t="s">
        <v>953</v>
      </c>
      <c r="C1403" s="368" t="s">
        <v>791</v>
      </c>
      <c r="D1403" s="368">
        <v>600</v>
      </c>
      <c r="E1403" s="368">
        <v>390</v>
      </c>
      <c r="F1403" s="368">
        <v>210</v>
      </c>
      <c r="G1403" s="368" t="s">
        <v>15352</v>
      </c>
      <c r="H1403" s="368" t="s">
        <v>15353</v>
      </c>
      <c r="I1403" s="368" t="s">
        <v>4114</v>
      </c>
      <c r="J1403" s="368" t="s">
        <v>4113</v>
      </c>
      <c r="K1403" s="368" t="s">
        <v>15360</v>
      </c>
      <c r="L1403" s="368" t="s">
        <v>15361</v>
      </c>
      <c r="M1403" s="368">
        <v>60</v>
      </c>
      <c r="N1403" s="368">
        <v>60</v>
      </c>
      <c r="O1403" s="368">
        <v>0</v>
      </c>
    </row>
    <row r="1404" spans="1:15" x14ac:dyDescent="0.35">
      <c r="A1404" s="368" t="s">
        <v>365</v>
      </c>
      <c r="B1404" s="368" t="s">
        <v>953</v>
      </c>
      <c r="C1404" s="368" t="s">
        <v>791</v>
      </c>
      <c r="D1404" s="368">
        <v>600</v>
      </c>
      <c r="E1404" s="368">
        <v>390</v>
      </c>
      <c r="F1404" s="368">
        <v>210</v>
      </c>
      <c r="G1404" s="368" t="s">
        <v>15362</v>
      </c>
      <c r="H1404" s="368" t="s">
        <v>15363</v>
      </c>
      <c r="I1404" s="368" t="s">
        <v>4112</v>
      </c>
      <c r="J1404" s="368" t="s">
        <v>4111</v>
      </c>
      <c r="K1404" s="368" t="s">
        <v>15354</v>
      </c>
      <c r="L1404" s="368" t="s">
        <v>15355</v>
      </c>
      <c r="M1404" s="368">
        <v>103</v>
      </c>
      <c r="N1404" s="368">
        <v>63</v>
      </c>
      <c r="O1404" s="368">
        <v>40</v>
      </c>
    </row>
    <row r="1405" spans="1:15" x14ac:dyDescent="0.35">
      <c r="A1405" s="368" t="s">
        <v>365</v>
      </c>
      <c r="B1405" s="368" t="s">
        <v>953</v>
      </c>
      <c r="C1405" s="368" t="s">
        <v>791</v>
      </c>
      <c r="D1405" s="368">
        <v>600</v>
      </c>
      <c r="E1405" s="368">
        <v>390</v>
      </c>
      <c r="F1405" s="368">
        <v>210</v>
      </c>
      <c r="G1405" s="368" t="s">
        <v>15362</v>
      </c>
      <c r="H1405" s="368" t="s">
        <v>15363</v>
      </c>
      <c r="I1405" s="368" t="s">
        <v>4112</v>
      </c>
      <c r="J1405" s="368" t="s">
        <v>4111</v>
      </c>
      <c r="K1405" s="368" t="s">
        <v>15360</v>
      </c>
      <c r="L1405" s="368" t="s">
        <v>15361</v>
      </c>
      <c r="M1405" s="368">
        <v>60</v>
      </c>
      <c r="N1405" s="368">
        <v>60</v>
      </c>
      <c r="O1405" s="368">
        <v>0</v>
      </c>
    </row>
    <row r="1406" spans="1:15" x14ac:dyDescent="0.35">
      <c r="A1406" s="368" t="s">
        <v>365</v>
      </c>
      <c r="B1406" s="368" t="s">
        <v>953</v>
      </c>
      <c r="C1406" s="368" t="s">
        <v>791</v>
      </c>
      <c r="D1406" s="368">
        <v>600</v>
      </c>
      <c r="E1406" s="368">
        <v>390</v>
      </c>
      <c r="F1406" s="368">
        <v>210</v>
      </c>
      <c r="G1406" s="368" t="s">
        <v>15362</v>
      </c>
      <c r="H1406" s="368" t="s">
        <v>15363</v>
      </c>
      <c r="I1406" s="368" t="s">
        <v>4112</v>
      </c>
      <c r="J1406" s="368" t="s">
        <v>4111</v>
      </c>
      <c r="K1406" s="368" t="s">
        <v>15364</v>
      </c>
      <c r="L1406" s="368" t="s">
        <v>15365</v>
      </c>
      <c r="M1406" s="368">
        <v>116</v>
      </c>
      <c r="N1406" s="368">
        <v>71</v>
      </c>
      <c r="O1406" s="368">
        <v>45</v>
      </c>
    </row>
    <row r="1407" spans="1:15" x14ac:dyDescent="0.35">
      <c r="A1407" s="368" t="s">
        <v>365</v>
      </c>
      <c r="B1407" s="368" t="s">
        <v>953</v>
      </c>
      <c r="C1407" s="368" t="s">
        <v>791</v>
      </c>
      <c r="D1407" s="368">
        <v>600</v>
      </c>
      <c r="E1407" s="368">
        <v>390</v>
      </c>
      <c r="F1407" s="368">
        <v>210</v>
      </c>
      <c r="G1407" s="368" t="s">
        <v>15362</v>
      </c>
      <c r="H1407" s="368" t="s">
        <v>15363</v>
      </c>
      <c r="I1407" s="368" t="s">
        <v>4112</v>
      </c>
      <c r="J1407" s="368" t="s">
        <v>4111</v>
      </c>
      <c r="K1407" s="368" t="s">
        <v>15366</v>
      </c>
      <c r="L1407" s="368" t="s">
        <v>15367</v>
      </c>
      <c r="M1407" s="368">
        <v>116</v>
      </c>
      <c r="N1407" s="368">
        <v>71</v>
      </c>
      <c r="O1407" s="368">
        <v>45</v>
      </c>
    </row>
    <row r="1408" spans="1:15" x14ac:dyDescent="0.35">
      <c r="A1408" s="368" t="s">
        <v>366</v>
      </c>
      <c r="B1408" s="368" t="s">
        <v>954</v>
      </c>
      <c r="C1408" s="368" t="s">
        <v>796</v>
      </c>
      <c r="D1408" s="368">
        <v>390</v>
      </c>
      <c r="E1408" s="368">
        <v>253</v>
      </c>
      <c r="F1408" s="368">
        <v>137</v>
      </c>
      <c r="G1408" s="368" t="s">
        <v>15368</v>
      </c>
      <c r="H1408" s="368" t="s">
        <v>15369</v>
      </c>
      <c r="I1408" s="368" t="s">
        <v>4110</v>
      </c>
      <c r="J1408" s="368" t="s">
        <v>4109</v>
      </c>
      <c r="K1408" s="368" t="s">
        <v>15370</v>
      </c>
      <c r="L1408" s="368" t="s">
        <v>15371</v>
      </c>
      <c r="M1408" s="368">
        <v>103</v>
      </c>
      <c r="N1408" s="368">
        <v>64</v>
      </c>
      <c r="O1408" s="368">
        <v>39</v>
      </c>
    </row>
    <row r="1409" spans="1:15" x14ac:dyDescent="0.35">
      <c r="A1409" s="368" t="s">
        <v>366</v>
      </c>
      <c r="B1409" s="368" t="s">
        <v>954</v>
      </c>
      <c r="C1409" s="368" t="s">
        <v>796</v>
      </c>
      <c r="D1409" s="368">
        <v>390</v>
      </c>
      <c r="E1409" s="368">
        <v>253</v>
      </c>
      <c r="F1409" s="368">
        <v>137</v>
      </c>
      <c r="G1409" s="368" t="s">
        <v>15368</v>
      </c>
      <c r="H1409" s="368" t="s">
        <v>15369</v>
      </c>
      <c r="I1409" s="368" t="s">
        <v>4110</v>
      </c>
      <c r="J1409" s="368" t="s">
        <v>4109</v>
      </c>
      <c r="K1409" s="368" t="s">
        <v>15372</v>
      </c>
      <c r="L1409" s="368" t="s">
        <v>15373</v>
      </c>
      <c r="M1409" s="368">
        <v>30</v>
      </c>
      <c r="N1409" s="368">
        <v>30</v>
      </c>
      <c r="O1409" s="368">
        <v>0</v>
      </c>
    </row>
    <row r="1410" spans="1:15" x14ac:dyDescent="0.35">
      <c r="A1410" s="368" t="s">
        <v>366</v>
      </c>
      <c r="B1410" s="368" t="s">
        <v>954</v>
      </c>
      <c r="C1410" s="368" t="s">
        <v>796</v>
      </c>
      <c r="D1410" s="368">
        <v>390</v>
      </c>
      <c r="E1410" s="368">
        <v>253</v>
      </c>
      <c r="F1410" s="368">
        <v>137</v>
      </c>
      <c r="G1410" s="368" t="s">
        <v>15374</v>
      </c>
      <c r="H1410" s="368" t="s">
        <v>15375</v>
      </c>
      <c r="I1410" s="368" t="s">
        <v>4108</v>
      </c>
      <c r="J1410" s="368" t="s">
        <v>4107</v>
      </c>
      <c r="K1410" s="368" t="s">
        <v>15372</v>
      </c>
      <c r="L1410" s="368" t="s">
        <v>15373</v>
      </c>
      <c r="M1410" s="368">
        <v>30</v>
      </c>
      <c r="N1410" s="368">
        <v>30</v>
      </c>
      <c r="O1410" s="368">
        <v>0</v>
      </c>
    </row>
    <row r="1411" spans="1:15" x14ac:dyDescent="0.35">
      <c r="A1411" s="368" t="s">
        <v>366</v>
      </c>
      <c r="B1411" s="368" t="s">
        <v>954</v>
      </c>
      <c r="C1411" s="368" t="s">
        <v>796</v>
      </c>
      <c r="D1411" s="368">
        <v>390</v>
      </c>
      <c r="E1411" s="368">
        <v>253</v>
      </c>
      <c r="F1411" s="368">
        <v>137</v>
      </c>
      <c r="G1411" s="368" t="s">
        <v>15374</v>
      </c>
      <c r="H1411" s="368" t="s">
        <v>15375</v>
      </c>
      <c r="I1411" s="368" t="s">
        <v>4108</v>
      </c>
      <c r="J1411" s="368" t="s">
        <v>4107</v>
      </c>
      <c r="K1411" s="368" t="s">
        <v>15376</v>
      </c>
      <c r="L1411" s="368" t="s">
        <v>15377</v>
      </c>
      <c r="M1411" s="368">
        <v>103</v>
      </c>
      <c r="N1411" s="368">
        <v>64</v>
      </c>
      <c r="O1411" s="368">
        <v>39</v>
      </c>
    </row>
    <row r="1412" spans="1:15" x14ac:dyDescent="0.35">
      <c r="A1412" s="368" t="s">
        <v>366</v>
      </c>
      <c r="B1412" s="368" t="s">
        <v>954</v>
      </c>
      <c r="C1412" s="368" t="s">
        <v>796</v>
      </c>
      <c r="D1412" s="368">
        <v>390</v>
      </c>
      <c r="E1412" s="368">
        <v>253</v>
      </c>
      <c r="F1412" s="368">
        <v>137</v>
      </c>
      <c r="G1412" s="368" t="s">
        <v>15378</v>
      </c>
      <c r="H1412" s="368" t="s">
        <v>15379</v>
      </c>
      <c r="I1412" s="368" t="s">
        <v>4106</v>
      </c>
      <c r="J1412" s="368" t="s">
        <v>4105</v>
      </c>
      <c r="K1412" s="368" t="s">
        <v>15380</v>
      </c>
      <c r="L1412" s="368" t="s">
        <v>15381</v>
      </c>
      <c r="M1412" s="368">
        <v>77</v>
      </c>
      <c r="N1412" s="368">
        <v>48</v>
      </c>
      <c r="O1412" s="368">
        <v>29</v>
      </c>
    </row>
    <row r="1413" spans="1:15" x14ac:dyDescent="0.35">
      <c r="A1413" s="368" t="s">
        <v>366</v>
      </c>
      <c r="B1413" s="368" t="s">
        <v>954</v>
      </c>
      <c r="C1413" s="368" t="s">
        <v>796</v>
      </c>
      <c r="D1413" s="368">
        <v>390</v>
      </c>
      <c r="E1413" s="368">
        <v>253</v>
      </c>
      <c r="F1413" s="368">
        <v>137</v>
      </c>
      <c r="G1413" s="368" t="s">
        <v>15378</v>
      </c>
      <c r="H1413" s="368" t="s">
        <v>15379</v>
      </c>
      <c r="I1413" s="368" t="s">
        <v>4106</v>
      </c>
      <c r="J1413" s="368" t="s">
        <v>4105</v>
      </c>
      <c r="K1413" s="368" t="s">
        <v>15382</v>
      </c>
      <c r="L1413" s="368" t="s">
        <v>15383</v>
      </c>
      <c r="M1413" s="368">
        <v>77</v>
      </c>
      <c r="N1413" s="368">
        <v>47</v>
      </c>
      <c r="O1413" s="368">
        <v>30</v>
      </c>
    </row>
    <row r="1414" spans="1:15" x14ac:dyDescent="0.35">
      <c r="A1414" s="368" t="s">
        <v>366</v>
      </c>
      <c r="B1414" s="368" t="s">
        <v>954</v>
      </c>
      <c r="C1414" s="368" t="s">
        <v>796</v>
      </c>
      <c r="D1414" s="368">
        <v>390</v>
      </c>
      <c r="E1414" s="368">
        <v>253</v>
      </c>
      <c r="F1414" s="368">
        <v>137</v>
      </c>
      <c r="G1414" s="368" t="s">
        <v>15378</v>
      </c>
      <c r="H1414" s="368" t="s">
        <v>15379</v>
      </c>
      <c r="I1414" s="368" t="s">
        <v>4106</v>
      </c>
      <c r="J1414" s="368" t="s">
        <v>4105</v>
      </c>
      <c r="K1414" s="368" t="s">
        <v>15372</v>
      </c>
      <c r="L1414" s="368" t="s">
        <v>15373</v>
      </c>
      <c r="M1414" s="368">
        <v>30</v>
      </c>
      <c r="N1414" s="368">
        <v>30</v>
      </c>
      <c r="O1414" s="368">
        <v>0</v>
      </c>
    </row>
    <row r="1415" spans="1:15" x14ac:dyDescent="0.35">
      <c r="A1415" s="368" t="s">
        <v>367</v>
      </c>
      <c r="B1415" s="368" t="s">
        <v>955</v>
      </c>
      <c r="C1415" s="368" t="s">
        <v>786</v>
      </c>
      <c r="D1415" s="368">
        <v>700</v>
      </c>
      <c r="E1415" s="368">
        <v>455</v>
      </c>
      <c r="F1415" s="368">
        <v>245</v>
      </c>
      <c r="G1415" s="368" t="s">
        <v>15384</v>
      </c>
      <c r="H1415" s="368" t="s">
        <v>15385</v>
      </c>
      <c r="I1415" s="368" t="s">
        <v>4104</v>
      </c>
      <c r="J1415" s="368" t="s">
        <v>4103</v>
      </c>
      <c r="K1415" s="368" t="s">
        <v>15386</v>
      </c>
      <c r="L1415" s="368" t="s">
        <v>15387</v>
      </c>
      <c r="M1415" s="368">
        <v>69</v>
      </c>
      <c r="N1415" s="368">
        <v>43</v>
      </c>
      <c r="O1415" s="368">
        <v>26</v>
      </c>
    </row>
    <row r="1416" spans="1:15" x14ac:dyDescent="0.35">
      <c r="A1416" s="368" t="s">
        <v>367</v>
      </c>
      <c r="B1416" s="368" t="s">
        <v>955</v>
      </c>
      <c r="C1416" s="368" t="s">
        <v>786</v>
      </c>
      <c r="D1416" s="368">
        <v>700</v>
      </c>
      <c r="E1416" s="368">
        <v>455</v>
      </c>
      <c r="F1416" s="368">
        <v>245</v>
      </c>
      <c r="G1416" s="368" t="s">
        <v>15384</v>
      </c>
      <c r="H1416" s="368" t="s">
        <v>15385</v>
      </c>
      <c r="I1416" s="368" t="s">
        <v>4104</v>
      </c>
      <c r="J1416" s="368" t="s">
        <v>4103</v>
      </c>
      <c r="K1416" s="368" t="s">
        <v>15354</v>
      </c>
      <c r="L1416" s="368" t="s">
        <v>15355</v>
      </c>
      <c r="M1416" s="368">
        <v>91</v>
      </c>
      <c r="N1416" s="368">
        <v>56</v>
      </c>
      <c r="O1416" s="368">
        <v>35</v>
      </c>
    </row>
    <row r="1417" spans="1:15" x14ac:dyDescent="0.35">
      <c r="A1417" s="368" t="s">
        <v>367</v>
      </c>
      <c r="B1417" s="368" t="s">
        <v>955</v>
      </c>
      <c r="C1417" s="368" t="s">
        <v>786</v>
      </c>
      <c r="D1417" s="368">
        <v>700</v>
      </c>
      <c r="E1417" s="368">
        <v>455</v>
      </c>
      <c r="F1417" s="368">
        <v>245</v>
      </c>
      <c r="G1417" s="368" t="s">
        <v>15384</v>
      </c>
      <c r="H1417" s="368" t="s">
        <v>15385</v>
      </c>
      <c r="I1417" s="368" t="s">
        <v>4104</v>
      </c>
      <c r="J1417" s="368" t="s">
        <v>4103</v>
      </c>
      <c r="K1417" s="368" t="s">
        <v>15388</v>
      </c>
      <c r="L1417" s="368" t="s">
        <v>15389</v>
      </c>
      <c r="M1417" s="368">
        <v>57</v>
      </c>
      <c r="N1417" s="368">
        <v>35</v>
      </c>
      <c r="O1417" s="368">
        <v>22</v>
      </c>
    </row>
    <row r="1418" spans="1:15" x14ac:dyDescent="0.35">
      <c r="A1418" s="368" t="s">
        <v>367</v>
      </c>
      <c r="B1418" s="368" t="s">
        <v>955</v>
      </c>
      <c r="C1418" s="368" t="s">
        <v>786</v>
      </c>
      <c r="D1418" s="368">
        <v>700</v>
      </c>
      <c r="E1418" s="368">
        <v>455</v>
      </c>
      <c r="F1418" s="368">
        <v>245</v>
      </c>
      <c r="G1418" s="368" t="s">
        <v>15384</v>
      </c>
      <c r="H1418" s="368" t="s">
        <v>15385</v>
      </c>
      <c r="I1418" s="368" t="s">
        <v>4104</v>
      </c>
      <c r="J1418" s="368" t="s">
        <v>4103</v>
      </c>
      <c r="K1418" s="368" t="s">
        <v>15360</v>
      </c>
      <c r="L1418" s="368" t="s">
        <v>15361</v>
      </c>
      <c r="M1418" s="368">
        <v>60</v>
      </c>
      <c r="N1418" s="368">
        <v>60</v>
      </c>
      <c r="O1418" s="368">
        <v>0</v>
      </c>
    </row>
    <row r="1419" spans="1:15" x14ac:dyDescent="0.35">
      <c r="A1419" s="368" t="s">
        <v>367</v>
      </c>
      <c r="B1419" s="368" t="s">
        <v>955</v>
      </c>
      <c r="C1419" s="368" t="s">
        <v>786</v>
      </c>
      <c r="D1419" s="368">
        <v>700</v>
      </c>
      <c r="E1419" s="368">
        <v>455</v>
      </c>
      <c r="F1419" s="368">
        <v>245</v>
      </c>
      <c r="G1419" s="368" t="s">
        <v>15390</v>
      </c>
      <c r="H1419" s="368" t="s">
        <v>15391</v>
      </c>
      <c r="I1419" s="368" t="s">
        <v>4102</v>
      </c>
      <c r="J1419" s="368" t="s">
        <v>4101</v>
      </c>
      <c r="K1419" s="368" t="s">
        <v>15392</v>
      </c>
      <c r="L1419" s="368" t="s">
        <v>15393</v>
      </c>
      <c r="M1419" s="368">
        <v>69</v>
      </c>
      <c r="N1419" s="368">
        <v>43</v>
      </c>
      <c r="O1419" s="368">
        <v>26</v>
      </c>
    </row>
    <row r="1420" spans="1:15" x14ac:dyDescent="0.35">
      <c r="A1420" s="368" t="s">
        <v>367</v>
      </c>
      <c r="B1420" s="368" t="s">
        <v>955</v>
      </c>
      <c r="C1420" s="368" t="s">
        <v>786</v>
      </c>
      <c r="D1420" s="368">
        <v>700</v>
      </c>
      <c r="E1420" s="368">
        <v>455</v>
      </c>
      <c r="F1420" s="368">
        <v>245</v>
      </c>
      <c r="G1420" s="368" t="s">
        <v>15390</v>
      </c>
      <c r="H1420" s="368" t="s">
        <v>15391</v>
      </c>
      <c r="I1420" s="368" t="s">
        <v>4102</v>
      </c>
      <c r="J1420" s="368" t="s">
        <v>4101</v>
      </c>
      <c r="K1420" s="368" t="s">
        <v>15360</v>
      </c>
      <c r="L1420" s="368" t="s">
        <v>15361</v>
      </c>
      <c r="M1420" s="368">
        <v>60</v>
      </c>
      <c r="N1420" s="368">
        <v>60</v>
      </c>
      <c r="O1420" s="368">
        <v>0</v>
      </c>
    </row>
    <row r="1421" spans="1:15" x14ac:dyDescent="0.35">
      <c r="A1421" s="368" t="s">
        <v>367</v>
      </c>
      <c r="B1421" s="368" t="s">
        <v>955</v>
      </c>
      <c r="C1421" s="368" t="s">
        <v>786</v>
      </c>
      <c r="D1421" s="368">
        <v>700</v>
      </c>
      <c r="E1421" s="368">
        <v>455</v>
      </c>
      <c r="F1421" s="368">
        <v>245</v>
      </c>
      <c r="G1421" s="368" t="s">
        <v>15390</v>
      </c>
      <c r="H1421" s="368" t="s">
        <v>15391</v>
      </c>
      <c r="I1421" s="368" t="s">
        <v>4102</v>
      </c>
      <c r="J1421" s="368" t="s">
        <v>4101</v>
      </c>
      <c r="K1421" s="368" t="s">
        <v>15354</v>
      </c>
      <c r="L1421" s="368" t="s">
        <v>15355</v>
      </c>
      <c r="M1421" s="368">
        <v>91</v>
      </c>
      <c r="N1421" s="368">
        <v>56</v>
      </c>
      <c r="O1421" s="368">
        <v>35</v>
      </c>
    </row>
    <row r="1422" spans="1:15" x14ac:dyDescent="0.35">
      <c r="A1422" s="368" t="s">
        <v>367</v>
      </c>
      <c r="B1422" s="368" t="s">
        <v>955</v>
      </c>
      <c r="C1422" s="368" t="s">
        <v>786</v>
      </c>
      <c r="D1422" s="368">
        <v>700</v>
      </c>
      <c r="E1422" s="368">
        <v>455</v>
      </c>
      <c r="F1422" s="368">
        <v>245</v>
      </c>
      <c r="G1422" s="368" t="s">
        <v>15390</v>
      </c>
      <c r="H1422" s="368" t="s">
        <v>15391</v>
      </c>
      <c r="I1422" s="368" t="s">
        <v>4102</v>
      </c>
      <c r="J1422" s="368" t="s">
        <v>4101</v>
      </c>
      <c r="K1422" s="368" t="s">
        <v>15394</v>
      </c>
      <c r="L1422" s="368" t="s">
        <v>15395</v>
      </c>
      <c r="M1422" s="368">
        <v>80</v>
      </c>
      <c r="N1422" s="368">
        <v>49</v>
      </c>
      <c r="O1422" s="368">
        <v>31</v>
      </c>
    </row>
    <row r="1423" spans="1:15" x14ac:dyDescent="0.35">
      <c r="A1423" s="368" t="s">
        <v>367</v>
      </c>
      <c r="B1423" s="368" t="s">
        <v>955</v>
      </c>
      <c r="C1423" s="368" t="s">
        <v>786</v>
      </c>
      <c r="D1423" s="368">
        <v>700</v>
      </c>
      <c r="E1423" s="368">
        <v>455</v>
      </c>
      <c r="F1423" s="368">
        <v>245</v>
      </c>
      <c r="G1423" s="368" t="s">
        <v>15396</v>
      </c>
      <c r="H1423" s="368" t="s">
        <v>15397</v>
      </c>
      <c r="I1423" s="368" t="s">
        <v>4100</v>
      </c>
      <c r="J1423" s="368" t="s">
        <v>4099</v>
      </c>
      <c r="K1423" s="368" t="s">
        <v>15398</v>
      </c>
      <c r="L1423" s="368" t="s">
        <v>15399</v>
      </c>
      <c r="M1423" s="368">
        <v>68</v>
      </c>
      <c r="N1423" s="368">
        <v>42</v>
      </c>
      <c r="O1423" s="368">
        <v>26</v>
      </c>
    </row>
    <row r="1424" spans="1:15" x14ac:dyDescent="0.35">
      <c r="A1424" s="368" t="s">
        <v>367</v>
      </c>
      <c r="B1424" s="368" t="s">
        <v>955</v>
      </c>
      <c r="C1424" s="368" t="s">
        <v>786</v>
      </c>
      <c r="D1424" s="368">
        <v>700</v>
      </c>
      <c r="E1424" s="368">
        <v>455</v>
      </c>
      <c r="F1424" s="368">
        <v>245</v>
      </c>
      <c r="G1424" s="368" t="s">
        <v>15396</v>
      </c>
      <c r="H1424" s="368" t="s">
        <v>15397</v>
      </c>
      <c r="I1424" s="368" t="s">
        <v>4100</v>
      </c>
      <c r="J1424" s="368" t="s">
        <v>4099</v>
      </c>
      <c r="K1424" s="368" t="s">
        <v>15360</v>
      </c>
      <c r="L1424" s="368" t="s">
        <v>15361</v>
      </c>
      <c r="M1424" s="368">
        <v>60</v>
      </c>
      <c r="N1424" s="368">
        <v>60</v>
      </c>
      <c r="O1424" s="368">
        <v>0</v>
      </c>
    </row>
    <row r="1425" spans="1:15" x14ac:dyDescent="0.35">
      <c r="A1425" s="368" t="s">
        <v>367</v>
      </c>
      <c r="B1425" s="368" t="s">
        <v>955</v>
      </c>
      <c r="C1425" s="368" t="s">
        <v>786</v>
      </c>
      <c r="D1425" s="368">
        <v>700</v>
      </c>
      <c r="E1425" s="368">
        <v>455</v>
      </c>
      <c r="F1425" s="368">
        <v>245</v>
      </c>
      <c r="G1425" s="368" t="s">
        <v>15396</v>
      </c>
      <c r="H1425" s="368" t="s">
        <v>15397</v>
      </c>
      <c r="I1425" s="368" t="s">
        <v>4100</v>
      </c>
      <c r="J1425" s="368" t="s">
        <v>4099</v>
      </c>
      <c r="K1425" s="368" t="s">
        <v>15354</v>
      </c>
      <c r="L1425" s="368" t="s">
        <v>15355</v>
      </c>
      <c r="M1425" s="368">
        <v>91</v>
      </c>
      <c r="N1425" s="368">
        <v>56</v>
      </c>
      <c r="O1425" s="368">
        <v>35</v>
      </c>
    </row>
    <row r="1426" spans="1:15" x14ac:dyDescent="0.35">
      <c r="A1426" s="368" t="s">
        <v>367</v>
      </c>
      <c r="B1426" s="368" t="s">
        <v>955</v>
      </c>
      <c r="C1426" s="368" t="s">
        <v>786</v>
      </c>
      <c r="D1426" s="368">
        <v>700</v>
      </c>
      <c r="E1426" s="368">
        <v>455</v>
      </c>
      <c r="F1426" s="368">
        <v>245</v>
      </c>
      <c r="G1426" s="368" t="s">
        <v>15396</v>
      </c>
      <c r="H1426" s="368" t="s">
        <v>15397</v>
      </c>
      <c r="I1426" s="368" t="s">
        <v>4100</v>
      </c>
      <c r="J1426" s="368" t="s">
        <v>4099</v>
      </c>
      <c r="K1426" s="368" t="s">
        <v>15400</v>
      </c>
      <c r="L1426" s="368" t="s">
        <v>15401</v>
      </c>
      <c r="M1426" s="368">
        <v>57</v>
      </c>
      <c r="N1426" s="368">
        <v>35</v>
      </c>
      <c r="O1426" s="368">
        <v>22</v>
      </c>
    </row>
    <row r="1427" spans="1:15" x14ac:dyDescent="0.35">
      <c r="A1427" s="368" t="s">
        <v>367</v>
      </c>
      <c r="B1427" s="368" t="s">
        <v>955</v>
      </c>
      <c r="C1427" s="368" t="s">
        <v>786</v>
      </c>
      <c r="D1427" s="368">
        <v>700</v>
      </c>
      <c r="E1427" s="368">
        <v>455</v>
      </c>
      <c r="F1427" s="368">
        <v>245</v>
      </c>
      <c r="G1427" s="368" t="s">
        <v>15402</v>
      </c>
      <c r="H1427" s="368" t="s">
        <v>15403</v>
      </c>
      <c r="I1427" s="368" t="s">
        <v>4098</v>
      </c>
      <c r="J1427" s="368" t="s">
        <v>4097</v>
      </c>
      <c r="K1427" s="368" t="s">
        <v>15404</v>
      </c>
      <c r="L1427" s="368" t="s">
        <v>15405</v>
      </c>
      <c r="M1427" s="368">
        <v>80</v>
      </c>
      <c r="N1427" s="368">
        <v>49</v>
      </c>
      <c r="O1427" s="368">
        <v>31</v>
      </c>
    </row>
    <row r="1428" spans="1:15" x14ac:dyDescent="0.35">
      <c r="A1428" s="368" t="s">
        <v>367</v>
      </c>
      <c r="B1428" s="368" t="s">
        <v>955</v>
      </c>
      <c r="C1428" s="368" t="s">
        <v>786</v>
      </c>
      <c r="D1428" s="368">
        <v>700</v>
      </c>
      <c r="E1428" s="368">
        <v>455</v>
      </c>
      <c r="F1428" s="368">
        <v>245</v>
      </c>
      <c r="G1428" s="368" t="s">
        <v>15402</v>
      </c>
      <c r="H1428" s="368" t="s">
        <v>15403</v>
      </c>
      <c r="I1428" s="368" t="s">
        <v>4098</v>
      </c>
      <c r="J1428" s="368" t="s">
        <v>4097</v>
      </c>
      <c r="K1428" s="368" t="s">
        <v>15354</v>
      </c>
      <c r="L1428" s="368" t="s">
        <v>15355</v>
      </c>
      <c r="M1428" s="368">
        <v>91</v>
      </c>
      <c r="N1428" s="368">
        <v>56</v>
      </c>
      <c r="O1428" s="368">
        <v>35</v>
      </c>
    </row>
    <row r="1429" spans="1:15" x14ac:dyDescent="0.35">
      <c r="A1429" s="368" t="s">
        <v>367</v>
      </c>
      <c r="B1429" s="368" t="s">
        <v>955</v>
      </c>
      <c r="C1429" s="368" t="s">
        <v>786</v>
      </c>
      <c r="D1429" s="368">
        <v>700</v>
      </c>
      <c r="E1429" s="368">
        <v>455</v>
      </c>
      <c r="F1429" s="368">
        <v>245</v>
      </c>
      <c r="G1429" s="368" t="s">
        <v>15402</v>
      </c>
      <c r="H1429" s="368" t="s">
        <v>15403</v>
      </c>
      <c r="I1429" s="368" t="s">
        <v>4098</v>
      </c>
      <c r="J1429" s="368" t="s">
        <v>4097</v>
      </c>
      <c r="K1429" s="368" t="s">
        <v>15406</v>
      </c>
      <c r="L1429" s="368" t="s">
        <v>15407</v>
      </c>
      <c r="M1429" s="368">
        <v>69</v>
      </c>
      <c r="N1429" s="368">
        <v>43</v>
      </c>
      <c r="O1429" s="368">
        <v>26</v>
      </c>
    </row>
    <row r="1430" spans="1:15" x14ac:dyDescent="0.35">
      <c r="A1430" s="368" t="s">
        <v>367</v>
      </c>
      <c r="B1430" s="368" t="s">
        <v>955</v>
      </c>
      <c r="C1430" s="368" t="s">
        <v>786</v>
      </c>
      <c r="D1430" s="368">
        <v>700</v>
      </c>
      <c r="E1430" s="368">
        <v>455</v>
      </c>
      <c r="F1430" s="368">
        <v>245</v>
      </c>
      <c r="G1430" s="368" t="s">
        <v>15402</v>
      </c>
      <c r="H1430" s="368" t="s">
        <v>15403</v>
      </c>
      <c r="I1430" s="368" t="s">
        <v>4098</v>
      </c>
      <c r="J1430" s="368" t="s">
        <v>4097</v>
      </c>
      <c r="K1430" s="368" t="s">
        <v>15360</v>
      </c>
      <c r="L1430" s="368" t="s">
        <v>15361</v>
      </c>
      <c r="M1430" s="368">
        <v>60</v>
      </c>
      <c r="N1430" s="368">
        <v>60</v>
      </c>
      <c r="O1430" s="368">
        <v>0</v>
      </c>
    </row>
    <row r="1431" spans="1:15" x14ac:dyDescent="0.35">
      <c r="A1431" s="368" t="s">
        <v>368</v>
      </c>
      <c r="B1431" s="368" t="s">
        <v>956</v>
      </c>
      <c r="C1431" s="368" t="s">
        <v>791</v>
      </c>
      <c r="D1431" s="368">
        <v>580</v>
      </c>
      <c r="E1431" s="368">
        <v>377</v>
      </c>
      <c r="F1431" s="368">
        <v>203</v>
      </c>
      <c r="G1431" s="368" t="s">
        <v>15408</v>
      </c>
      <c r="H1431" s="368" t="s">
        <v>15409</v>
      </c>
      <c r="I1431" s="368" t="s">
        <v>4096</v>
      </c>
      <c r="J1431" s="368" t="s">
        <v>4095</v>
      </c>
      <c r="K1431" s="368" t="s">
        <v>15410</v>
      </c>
      <c r="L1431" s="368" t="s">
        <v>15411</v>
      </c>
      <c r="M1431" s="368">
        <v>105</v>
      </c>
      <c r="N1431" s="368">
        <v>67</v>
      </c>
      <c r="O1431" s="368">
        <v>38</v>
      </c>
    </row>
    <row r="1432" spans="1:15" x14ac:dyDescent="0.35">
      <c r="A1432" s="368" t="s">
        <v>368</v>
      </c>
      <c r="B1432" s="368" t="s">
        <v>956</v>
      </c>
      <c r="C1432" s="368" t="s">
        <v>791</v>
      </c>
      <c r="D1432" s="368">
        <v>580</v>
      </c>
      <c r="E1432" s="368">
        <v>377</v>
      </c>
      <c r="F1432" s="368">
        <v>203</v>
      </c>
      <c r="G1432" s="368" t="s">
        <v>15408</v>
      </c>
      <c r="H1432" s="368" t="s">
        <v>15409</v>
      </c>
      <c r="I1432" s="368" t="s">
        <v>4096</v>
      </c>
      <c r="J1432" s="368" t="s">
        <v>4095</v>
      </c>
      <c r="K1432" s="368" t="s">
        <v>15412</v>
      </c>
      <c r="L1432" s="368" t="s">
        <v>15413</v>
      </c>
      <c r="M1432" s="368">
        <v>104</v>
      </c>
      <c r="N1432" s="368">
        <v>68</v>
      </c>
      <c r="O1432" s="368">
        <v>36</v>
      </c>
    </row>
    <row r="1433" spans="1:15" x14ac:dyDescent="0.35">
      <c r="A1433" s="368" t="s">
        <v>368</v>
      </c>
      <c r="B1433" s="368" t="s">
        <v>956</v>
      </c>
      <c r="C1433" s="368" t="s">
        <v>791</v>
      </c>
      <c r="D1433" s="368">
        <v>580</v>
      </c>
      <c r="E1433" s="368">
        <v>377</v>
      </c>
      <c r="F1433" s="368">
        <v>203</v>
      </c>
      <c r="G1433" s="368" t="s">
        <v>15408</v>
      </c>
      <c r="H1433" s="368" t="s">
        <v>15409</v>
      </c>
      <c r="I1433" s="368" t="s">
        <v>4096</v>
      </c>
      <c r="J1433" s="368" t="s">
        <v>4095</v>
      </c>
      <c r="K1433" s="368" t="s">
        <v>15414</v>
      </c>
      <c r="L1433" s="368" t="s">
        <v>15415</v>
      </c>
      <c r="M1433" s="368">
        <v>58</v>
      </c>
      <c r="N1433" s="368">
        <v>38</v>
      </c>
      <c r="O1433" s="368">
        <v>20</v>
      </c>
    </row>
    <row r="1434" spans="1:15" x14ac:dyDescent="0.35">
      <c r="A1434" s="368" t="s">
        <v>368</v>
      </c>
      <c r="B1434" s="368" t="s">
        <v>956</v>
      </c>
      <c r="C1434" s="368" t="s">
        <v>791</v>
      </c>
      <c r="D1434" s="368">
        <v>580</v>
      </c>
      <c r="E1434" s="368">
        <v>377</v>
      </c>
      <c r="F1434" s="368">
        <v>203</v>
      </c>
      <c r="G1434" s="368" t="s">
        <v>15416</v>
      </c>
      <c r="H1434" s="368" t="s">
        <v>15417</v>
      </c>
      <c r="I1434" s="368" t="s">
        <v>4094</v>
      </c>
      <c r="J1434" s="368" t="s">
        <v>4093</v>
      </c>
      <c r="K1434" s="368" t="s">
        <v>15418</v>
      </c>
      <c r="L1434" s="368" t="s">
        <v>15419</v>
      </c>
      <c r="M1434" s="368">
        <v>105</v>
      </c>
      <c r="N1434" s="368">
        <v>68</v>
      </c>
      <c r="O1434" s="368">
        <v>37</v>
      </c>
    </row>
    <row r="1435" spans="1:15" x14ac:dyDescent="0.35">
      <c r="A1435" s="368" t="s">
        <v>368</v>
      </c>
      <c r="B1435" s="368" t="s">
        <v>956</v>
      </c>
      <c r="C1435" s="368" t="s">
        <v>791</v>
      </c>
      <c r="D1435" s="368">
        <v>580</v>
      </c>
      <c r="E1435" s="368">
        <v>377</v>
      </c>
      <c r="F1435" s="368">
        <v>203</v>
      </c>
      <c r="G1435" s="368" t="s">
        <v>15416</v>
      </c>
      <c r="H1435" s="368" t="s">
        <v>15417</v>
      </c>
      <c r="I1435" s="368" t="s">
        <v>4094</v>
      </c>
      <c r="J1435" s="368" t="s">
        <v>4093</v>
      </c>
      <c r="K1435" s="368" t="s">
        <v>15420</v>
      </c>
      <c r="L1435" s="368" t="s">
        <v>15421</v>
      </c>
      <c r="M1435" s="368">
        <v>104</v>
      </c>
      <c r="N1435" s="368">
        <v>68</v>
      </c>
      <c r="O1435" s="368">
        <v>36</v>
      </c>
    </row>
    <row r="1436" spans="1:15" x14ac:dyDescent="0.35">
      <c r="A1436" s="368" t="s">
        <v>368</v>
      </c>
      <c r="B1436" s="368" t="s">
        <v>956</v>
      </c>
      <c r="C1436" s="368" t="s">
        <v>791</v>
      </c>
      <c r="D1436" s="368">
        <v>580</v>
      </c>
      <c r="E1436" s="368">
        <v>377</v>
      </c>
      <c r="F1436" s="368">
        <v>203</v>
      </c>
      <c r="G1436" s="368" t="s">
        <v>15416</v>
      </c>
      <c r="H1436" s="368" t="s">
        <v>15417</v>
      </c>
      <c r="I1436" s="368" t="s">
        <v>4094</v>
      </c>
      <c r="J1436" s="368" t="s">
        <v>4093</v>
      </c>
      <c r="K1436" s="368" t="s">
        <v>15422</v>
      </c>
      <c r="L1436" s="368" t="s">
        <v>15423</v>
      </c>
      <c r="M1436" s="368">
        <v>104</v>
      </c>
      <c r="N1436" s="368">
        <v>68</v>
      </c>
      <c r="O1436" s="368">
        <v>36</v>
      </c>
    </row>
    <row r="1437" spans="1:15" x14ac:dyDescent="0.35">
      <c r="A1437" s="368" t="s">
        <v>369</v>
      </c>
      <c r="B1437" s="368" t="s">
        <v>957</v>
      </c>
      <c r="C1437" s="368" t="s">
        <v>786</v>
      </c>
      <c r="D1437" s="368">
        <v>680</v>
      </c>
      <c r="E1437" s="368">
        <v>442</v>
      </c>
      <c r="F1437" s="368">
        <v>238</v>
      </c>
      <c r="G1437" s="368" t="s">
        <v>15424</v>
      </c>
      <c r="H1437" s="368" t="s">
        <v>15425</v>
      </c>
      <c r="I1437" s="368" t="s">
        <v>4092</v>
      </c>
      <c r="J1437" s="368" t="s">
        <v>4091</v>
      </c>
      <c r="K1437" s="368" t="s">
        <v>15426</v>
      </c>
      <c r="L1437" s="368" t="s">
        <v>15427</v>
      </c>
      <c r="M1437" s="368">
        <v>68</v>
      </c>
      <c r="N1437" s="368">
        <v>44</v>
      </c>
      <c r="O1437" s="368">
        <v>24</v>
      </c>
    </row>
    <row r="1438" spans="1:15" x14ac:dyDescent="0.35">
      <c r="A1438" s="368" t="s">
        <v>369</v>
      </c>
      <c r="B1438" s="368" t="s">
        <v>957</v>
      </c>
      <c r="C1438" s="368" t="s">
        <v>786</v>
      </c>
      <c r="D1438" s="368">
        <v>680</v>
      </c>
      <c r="E1438" s="368">
        <v>442</v>
      </c>
      <c r="F1438" s="368">
        <v>238</v>
      </c>
      <c r="G1438" s="368" t="s">
        <v>15424</v>
      </c>
      <c r="H1438" s="368" t="s">
        <v>15425</v>
      </c>
      <c r="I1438" s="368" t="s">
        <v>4092</v>
      </c>
      <c r="J1438" s="368" t="s">
        <v>4091</v>
      </c>
      <c r="K1438" s="368" t="s">
        <v>15428</v>
      </c>
      <c r="L1438" s="368" t="s">
        <v>15427</v>
      </c>
      <c r="M1438" s="368">
        <v>102</v>
      </c>
      <c r="N1438" s="368">
        <v>67</v>
      </c>
      <c r="O1438" s="368">
        <v>35</v>
      </c>
    </row>
    <row r="1439" spans="1:15" x14ac:dyDescent="0.35">
      <c r="A1439" s="368" t="s">
        <v>369</v>
      </c>
      <c r="B1439" s="368" t="s">
        <v>957</v>
      </c>
      <c r="C1439" s="368" t="s">
        <v>786</v>
      </c>
      <c r="D1439" s="368">
        <v>680</v>
      </c>
      <c r="E1439" s="368">
        <v>442</v>
      </c>
      <c r="F1439" s="368">
        <v>238</v>
      </c>
      <c r="G1439" s="368" t="s">
        <v>15429</v>
      </c>
      <c r="H1439" s="368" t="s">
        <v>15430</v>
      </c>
      <c r="I1439" s="368" t="s">
        <v>4090</v>
      </c>
      <c r="J1439" s="368" t="s">
        <v>4089</v>
      </c>
      <c r="K1439" s="368" t="s">
        <v>15431</v>
      </c>
      <c r="L1439" s="368" t="s">
        <v>15432</v>
      </c>
      <c r="M1439" s="368">
        <v>68</v>
      </c>
      <c r="N1439" s="368">
        <v>44</v>
      </c>
      <c r="O1439" s="368">
        <v>24</v>
      </c>
    </row>
    <row r="1440" spans="1:15" x14ac:dyDescent="0.35">
      <c r="A1440" s="368" t="s">
        <v>369</v>
      </c>
      <c r="B1440" s="368" t="s">
        <v>957</v>
      </c>
      <c r="C1440" s="368" t="s">
        <v>786</v>
      </c>
      <c r="D1440" s="368">
        <v>680</v>
      </c>
      <c r="E1440" s="368">
        <v>442</v>
      </c>
      <c r="F1440" s="368">
        <v>238</v>
      </c>
      <c r="G1440" s="368" t="s">
        <v>15429</v>
      </c>
      <c r="H1440" s="368" t="s">
        <v>15430</v>
      </c>
      <c r="I1440" s="368" t="s">
        <v>4090</v>
      </c>
      <c r="J1440" s="368" t="s">
        <v>4089</v>
      </c>
      <c r="K1440" s="368" t="s">
        <v>15433</v>
      </c>
      <c r="L1440" s="368" t="s">
        <v>15434</v>
      </c>
      <c r="M1440" s="368">
        <v>102</v>
      </c>
      <c r="N1440" s="368">
        <v>67</v>
      </c>
      <c r="O1440" s="368">
        <v>35</v>
      </c>
    </row>
    <row r="1441" spans="1:15" x14ac:dyDescent="0.35">
      <c r="A1441" s="368" t="s">
        <v>369</v>
      </c>
      <c r="B1441" s="368" t="s">
        <v>957</v>
      </c>
      <c r="C1441" s="368" t="s">
        <v>786</v>
      </c>
      <c r="D1441" s="368">
        <v>680</v>
      </c>
      <c r="E1441" s="368">
        <v>442</v>
      </c>
      <c r="F1441" s="368">
        <v>238</v>
      </c>
      <c r="G1441" s="368" t="s">
        <v>15435</v>
      </c>
      <c r="H1441" s="368" t="s">
        <v>15436</v>
      </c>
      <c r="I1441" s="368" t="s">
        <v>4088</v>
      </c>
      <c r="J1441" s="368" t="s">
        <v>4087</v>
      </c>
      <c r="K1441" s="368" t="s">
        <v>15437</v>
      </c>
      <c r="L1441" s="368" t="s">
        <v>15438</v>
      </c>
      <c r="M1441" s="368">
        <v>68</v>
      </c>
      <c r="N1441" s="368">
        <v>44</v>
      </c>
      <c r="O1441" s="368">
        <v>24</v>
      </c>
    </row>
    <row r="1442" spans="1:15" x14ac:dyDescent="0.35">
      <c r="A1442" s="368" t="s">
        <v>369</v>
      </c>
      <c r="B1442" s="368" t="s">
        <v>957</v>
      </c>
      <c r="C1442" s="368" t="s">
        <v>786</v>
      </c>
      <c r="D1442" s="368">
        <v>680</v>
      </c>
      <c r="E1442" s="368">
        <v>442</v>
      </c>
      <c r="F1442" s="368">
        <v>238</v>
      </c>
      <c r="G1442" s="368" t="s">
        <v>15435</v>
      </c>
      <c r="H1442" s="368" t="s">
        <v>15436</v>
      </c>
      <c r="I1442" s="368" t="s">
        <v>4088</v>
      </c>
      <c r="J1442" s="368" t="s">
        <v>4087</v>
      </c>
      <c r="K1442" s="368" t="s">
        <v>15439</v>
      </c>
      <c r="L1442" s="368" t="s">
        <v>15440</v>
      </c>
      <c r="M1442" s="368">
        <v>102</v>
      </c>
      <c r="N1442" s="368">
        <v>66</v>
      </c>
      <c r="O1442" s="368">
        <v>36</v>
      </c>
    </row>
    <row r="1443" spans="1:15" x14ac:dyDescent="0.35">
      <c r="A1443" s="368" t="s">
        <v>369</v>
      </c>
      <c r="B1443" s="368" t="s">
        <v>957</v>
      </c>
      <c r="C1443" s="368" t="s">
        <v>786</v>
      </c>
      <c r="D1443" s="368">
        <v>680</v>
      </c>
      <c r="E1443" s="368">
        <v>442</v>
      </c>
      <c r="F1443" s="368">
        <v>238</v>
      </c>
      <c r="G1443" s="368" t="s">
        <v>15441</v>
      </c>
      <c r="H1443" s="368" t="s">
        <v>15442</v>
      </c>
      <c r="I1443" s="368" t="s">
        <v>4086</v>
      </c>
      <c r="J1443" s="368" t="s">
        <v>4085</v>
      </c>
      <c r="K1443" s="368" t="s">
        <v>15443</v>
      </c>
      <c r="L1443" s="368" t="s">
        <v>15444</v>
      </c>
      <c r="M1443" s="368">
        <v>68</v>
      </c>
      <c r="N1443" s="368">
        <v>44</v>
      </c>
      <c r="O1443" s="368">
        <v>24</v>
      </c>
    </row>
    <row r="1444" spans="1:15" x14ac:dyDescent="0.35">
      <c r="A1444" s="368" t="s">
        <v>369</v>
      </c>
      <c r="B1444" s="368" t="s">
        <v>957</v>
      </c>
      <c r="C1444" s="368" t="s">
        <v>786</v>
      </c>
      <c r="D1444" s="368">
        <v>680</v>
      </c>
      <c r="E1444" s="368">
        <v>442</v>
      </c>
      <c r="F1444" s="368">
        <v>238</v>
      </c>
      <c r="G1444" s="368" t="s">
        <v>15441</v>
      </c>
      <c r="H1444" s="368" t="s">
        <v>15442</v>
      </c>
      <c r="I1444" s="368" t="s">
        <v>4086</v>
      </c>
      <c r="J1444" s="368" t="s">
        <v>4085</v>
      </c>
      <c r="K1444" s="368" t="s">
        <v>15445</v>
      </c>
      <c r="L1444" s="368" t="s">
        <v>15446</v>
      </c>
      <c r="M1444" s="368">
        <v>102</v>
      </c>
      <c r="N1444" s="368">
        <v>66</v>
      </c>
      <c r="O1444" s="368">
        <v>36</v>
      </c>
    </row>
    <row r="1445" spans="1:15" x14ac:dyDescent="0.35">
      <c r="A1445" s="368" t="s">
        <v>370</v>
      </c>
      <c r="B1445" s="368" t="s">
        <v>958</v>
      </c>
      <c r="C1445" s="368" t="s">
        <v>791</v>
      </c>
      <c r="D1445" s="368">
        <v>450</v>
      </c>
      <c r="E1445" s="368">
        <v>292</v>
      </c>
      <c r="F1445" s="368">
        <v>158</v>
      </c>
      <c r="G1445" s="368" t="s">
        <v>15447</v>
      </c>
      <c r="H1445" s="368" t="s">
        <v>15448</v>
      </c>
      <c r="I1445" s="368" t="s">
        <v>4084</v>
      </c>
      <c r="J1445" s="368" t="s">
        <v>4083</v>
      </c>
      <c r="K1445" s="368" t="s">
        <v>15449</v>
      </c>
      <c r="L1445" s="368" t="s">
        <v>15450</v>
      </c>
      <c r="M1445" s="549">
        <v>68</v>
      </c>
      <c r="N1445">
        <f t="shared" ref="N1445:N1450" si="0">M1445-O1445</f>
        <v>44</v>
      </c>
      <c r="O1445">
        <v>24</v>
      </c>
    </row>
    <row r="1446" spans="1:15" x14ac:dyDescent="0.35">
      <c r="A1446" s="368" t="s">
        <v>370</v>
      </c>
      <c r="B1446" s="368" t="s">
        <v>958</v>
      </c>
      <c r="C1446" s="368" t="s">
        <v>791</v>
      </c>
      <c r="D1446" s="368">
        <v>450</v>
      </c>
      <c r="E1446" s="368">
        <v>292</v>
      </c>
      <c r="F1446" s="368">
        <v>158</v>
      </c>
      <c r="G1446" s="368" t="s">
        <v>15447</v>
      </c>
      <c r="H1446" s="368" t="s">
        <v>15448</v>
      </c>
      <c r="I1446" s="368" t="s">
        <v>4084</v>
      </c>
      <c r="J1446" s="368" t="s">
        <v>4083</v>
      </c>
      <c r="K1446" s="368" t="s">
        <v>15451</v>
      </c>
      <c r="L1446" s="368" t="s">
        <v>15452</v>
      </c>
      <c r="M1446" s="549">
        <v>82</v>
      </c>
      <c r="N1446">
        <f t="shared" si="0"/>
        <v>53</v>
      </c>
      <c r="O1446">
        <v>29</v>
      </c>
    </row>
    <row r="1447" spans="1:15" x14ac:dyDescent="0.35">
      <c r="A1447" s="368" t="s">
        <v>370</v>
      </c>
      <c r="B1447" s="368" t="s">
        <v>958</v>
      </c>
      <c r="C1447" s="368" t="s">
        <v>791</v>
      </c>
      <c r="D1447" s="368">
        <v>450</v>
      </c>
      <c r="E1447" s="368">
        <v>292</v>
      </c>
      <c r="F1447" s="368">
        <v>158</v>
      </c>
      <c r="G1447" s="368" t="s">
        <v>15447</v>
      </c>
      <c r="H1447" s="368" t="s">
        <v>15448</v>
      </c>
      <c r="I1447" s="368" t="s">
        <v>4084</v>
      </c>
      <c r="J1447" s="368" t="s">
        <v>4083</v>
      </c>
      <c r="K1447" s="368" t="s">
        <v>15453</v>
      </c>
      <c r="L1447" s="368" t="s">
        <v>15454</v>
      </c>
      <c r="M1447" s="549">
        <v>95</v>
      </c>
      <c r="N1447">
        <f t="shared" si="0"/>
        <v>62</v>
      </c>
      <c r="O1447">
        <v>33</v>
      </c>
    </row>
    <row r="1448" spans="1:15" x14ac:dyDescent="0.35">
      <c r="A1448" s="368" t="s">
        <v>370</v>
      </c>
      <c r="B1448" s="368" t="s">
        <v>958</v>
      </c>
      <c r="C1448" s="368" t="s">
        <v>791</v>
      </c>
      <c r="D1448" s="368">
        <v>450</v>
      </c>
      <c r="E1448" s="368">
        <v>292</v>
      </c>
      <c r="F1448" s="368">
        <v>158</v>
      </c>
      <c r="G1448" s="368" t="s">
        <v>15455</v>
      </c>
      <c r="H1448" s="368" t="s">
        <v>15456</v>
      </c>
      <c r="I1448" s="368" t="s">
        <v>4082</v>
      </c>
      <c r="J1448" s="368" t="s">
        <v>4081</v>
      </c>
      <c r="K1448" s="368" t="s">
        <v>15457</v>
      </c>
      <c r="L1448" s="368" t="s">
        <v>15458</v>
      </c>
      <c r="M1448" s="549">
        <v>68</v>
      </c>
      <c r="N1448">
        <f t="shared" si="0"/>
        <v>44</v>
      </c>
      <c r="O1448">
        <v>24</v>
      </c>
    </row>
    <row r="1449" spans="1:15" x14ac:dyDescent="0.35">
      <c r="A1449" s="368" t="s">
        <v>370</v>
      </c>
      <c r="B1449" s="368" t="s">
        <v>958</v>
      </c>
      <c r="C1449" s="368" t="s">
        <v>791</v>
      </c>
      <c r="D1449" s="368">
        <v>450</v>
      </c>
      <c r="E1449" s="368">
        <v>292</v>
      </c>
      <c r="F1449" s="368">
        <v>158</v>
      </c>
      <c r="G1449" s="368" t="s">
        <v>15455</v>
      </c>
      <c r="H1449" s="368" t="s">
        <v>15456</v>
      </c>
      <c r="I1449" s="368" t="s">
        <v>4082</v>
      </c>
      <c r="J1449" s="368" t="s">
        <v>4081</v>
      </c>
      <c r="K1449" s="368" t="s">
        <v>15459</v>
      </c>
      <c r="L1449" s="368" t="s">
        <v>15460</v>
      </c>
      <c r="M1449" s="549">
        <v>55</v>
      </c>
      <c r="N1449">
        <f t="shared" si="0"/>
        <v>36</v>
      </c>
      <c r="O1449">
        <v>19</v>
      </c>
    </row>
    <row r="1450" spans="1:15" x14ac:dyDescent="0.35">
      <c r="A1450" s="368" t="s">
        <v>370</v>
      </c>
      <c r="B1450" s="368" t="s">
        <v>958</v>
      </c>
      <c r="C1450" s="368" t="s">
        <v>791</v>
      </c>
      <c r="D1450" s="368">
        <v>450</v>
      </c>
      <c r="E1450" s="368">
        <v>292</v>
      </c>
      <c r="F1450" s="368">
        <v>158</v>
      </c>
      <c r="G1450" s="368" t="s">
        <v>15455</v>
      </c>
      <c r="H1450" s="368" t="s">
        <v>15456</v>
      </c>
      <c r="I1450" s="368" t="s">
        <v>4082</v>
      </c>
      <c r="J1450" s="368" t="s">
        <v>4081</v>
      </c>
      <c r="K1450" s="368" t="s">
        <v>15461</v>
      </c>
      <c r="L1450" s="368" t="s">
        <v>15462</v>
      </c>
      <c r="M1450" s="549">
        <v>82</v>
      </c>
      <c r="N1450">
        <f t="shared" si="0"/>
        <v>53</v>
      </c>
      <c r="O1450">
        <v>29</v>
      </c>
    </row>
    <row r="1451" spans="1:15" x14ac:dyDescent="0.35">
      <c r="A1451" s="368" t="s">
        <v>371</v>
      </c>
      <c r="B1451" s="368" t="s">
        <v>959</v>
      </c>
      <c r="C1451" s="368" t="s">
        <v>791</v>
      </c>
      <c r="D1451" s="368">
        <v>350</v>
      </c>
      <c r="E1451" s="368">
        <v>227</v>
      </c>
      <c r="F1451" s="368">
        <v>123</v>
      </c>
      <c r="G1451" s="368" t="s">
        <v>15463</v>
      </c>
      <c r="H1451" s="368" t="s">
        <v>15464</v>
      </c>
      <c r="I1451" s="368" t="s">
        <v>4080</v>
      </c>
      <c r="J1451" s="368" t="s">
        <v>4079</v>
      </c>
      <c r="K1451" s="368" t="s">
        <v>15035</v>
      </c>
      <c r="L1451" s="368" t="s">
        <v>15465</v>
      </c>
      <c r="M1451" s="368">
        <v>30</v>
      </c>
      <c r="N1451" s="368">
        <v>30</v>
      </c>
      <c r="O1451" s="368">
        <v>0</v>
      </c>
    </row>
    <row r="1452" spans="1:15" x14ac:dyDescent="0.35">
      <c r="A1452" s="368" t="s">
        <v>371</v>
      </c>
      <c r="B1452" s="368" t="s">
        <v>959</v>
      </c>
      <c r="C1452" s="368" t="s">
        <v>791</v>
      </c>
      <c r="D1452" s="368">
        <v>350</v>
      </c>
      <c r="E1452" s="368">
        <v>227</v>
      </c>
      <c r="F1452" s="368">
        <v>123</v>
      </c>
      <c r="G1452" s="368" t="s">
        <v>15463</v>
      </c>
      <c r="H1452" s="368" t="s">
        <v>15464</v>
      </c>
      <c r="I1452" s="368" t="s">
        <v>4080</v>
      </c>
      <c r="J1452" s="368" t="s">
        <v>4079</v>
      </c>
      <c r="K1452" s="368" t="s">
        <v>15466</v>
      </c>
      <c r="L1452" s="368" t="s">
        <v>15467</v>
      </c>
      <c r="M1452" s="368">
        <v>80</v>
      </c>
      <c r="N1452" s="368">
        <v>49</v>
      </c>
      <c r="O1452" s="368">
        <v>31</v>
      </c>
    </row>
    <row r="1453" spans="1:15" x14ac:dyDescent="0.35">
      <c r="A1453" s="368" t="s">
        <v>371</v>
      </c>
      <c r="B1453" s="368" t="s">
        <v>959</v>
      </c>
      <c r="C1453" s="368" t="s">
        <v>791</v>
      </c>
      <c r="D1453" s="368">
        <v>350</v>
      </c>
      <c r="E1453" s="368">
        <v>227</v>
      </c>
      <c r="F1453" s="368">
        <v>123</v>
      </c>
      <c r="G1453" s="368" t="s">
        <v>15463</v>
      </c>
      <c r="H1453" s="368" t="s">
        <v>15464</v>
      </c>
      <c r="I1453" s="368" t="s">
        <v>4080</v>
      </c>
      <c r="J1453" s="368" t="s">
        <v>4079</v>
      </c>
      <c r="K1453" s="368" t="s">
        <v>15468</v>
      </c>
      <c r="L1453" s="368" t="s">
        <v>15469</v>
      </c>
      <c r="M1453" s="368">
        <v>80</v>
      </c>
      <c r="N1453" s="368">
        <v>49</v>
      </c>
      <c r="O1453" s="368">
        <v>31</v>
      </c>
    </row>
    <row r="1454" spans="1:15" x14ac:dyDescent="0.35">
      <c r="A1454" s="368" t="s">
        <v>371</v>
      </c>
      <c r="B1454" s="368" t="s">
        <v>959</v>
      </c>
      <c r="C1454" s="368" t="s">
        <v>791</v>
      </c>
      <c r="D1454" s="368">
        <v>350</v>
      </c>
      <c r="E1454" s="368">
        <v>227</v>
      </c>
      <c r="F1454" s="368">
        <v>123</v>
      </c>
      <c r="G1454" s="368" t="s">
        <v>15470</v>
      </c>
      <c r="H1454" s="368" t="s">
        <v>15471</v>
      </c>
      <c r="I1454" s="368" t="s">
        <v>4078</v>
      </c>
      <c r="J1454" s="368" t="s">
        <v>4077</v>
      </c>
      <c r="K1454" s="368" t="s">
        <v>15472</v>
      </c>
      <c r="L1454" s="368" t="s">
        <v>15473</v>
      </c>
      <c r="M1454" s="368">
        <v>80</v>
      </c>
      <c r="N1454" s="368">
        <v>49</v>
      </c>
      <c r="O1454" s="368">
        <v>31</v>
      </c>
    </row>
    <row r="1455" spans="1:15" x14ac:dyDescent="0.35">
      <c r="A1455" s="368" t="s">
        <v>371</v>
      </c>
      <c r="B1455" s="368" t="s">
        <v>959</v>
      </c>
      <c r="C1455" s="368" t="s">
        <v>791</v>
      </c>
      <c r="D1455" s="368">
        <v>350</v>
      </c>
      <c r="E1455" s="368">
        <v>227</v>
      </c>
      <c r="F1455" s="368">
        <v>123</v>
      </c>
      <c r="G1455" s="368" t="s">
        <v>15470</v>
      </c>
      <c r="H1455" s="368" t="s">
        <v>15471</v>
      </c>
      <c r="I1455" s="368" t="s">
        <v>4078</v>
      </c>
      <c r="J1455" s="368" t="s">
        <v>4077</v>
      </c>
      <c r="K1455" s="368" t="s">
        <v>15035</v>
      </c>
      <c r="L1455" s="368" t="s">
        <v>15465</v>
      </c>
      <c r="M1455" s="368">
        <v>30</v>
      </c>
      <c r="N1455" s="368">
        <v>30</v>
      </c>
      <c r="O1455" s="368">
        <v>0</v>
      </c>
    </row>
    <row r="1456" spans="1:15" x14ac:dyDescent="0.35">
      <c r="A1456" s="368" t="s">
        <v>371</v>
      </c>
      <c r="B1456" s="368" t="s">
        <v>959</v>
      </c>
      <c r="C1456" s="368" t="s">
        <v>791</v>
      </c>
      <c r="D1456" s="368">
        <v>350</v>
      </c>
      <c r="E1456" s="368">
        <v>227</v>
      </c>
      <c r="F1456" s="368">
        <v>123</v>
      </c>
      <c r="G1456" s="368" t="s">
        <v>15470</v>
      </c>
      <c r="H1456" s="368" t="s">
        <v>15471</v>
      </c>
      <c r="I1456" s="368" t="s">
        <v>4078</v>
      </c>
      <c r="J1456" s="368" t="s">
        <v>4077</v>
      </c>
      <c r="K1456" s="368" t="s">
        <v>15474</v>
      </c>
      <c r="L1456" s="368" t="s">
        <v>15475</v>
      </c>
      <c r="M1456" s="368">
        <v>80</v>
      </c>
      <c r="N1456" s="368">
        <v>50</v>
      </c>
      <c r="O1456" s="368">
        <v>30</v>
      </c>
    </row>
    <row r="1457" spans="1:15" x14ac:dyDescent="0.35">
      <c r="A1457" s="368" t="s">
        <v>372</v>
      </c>
      <c r="B1457" s="368" t="s">
        <v>960</v>
      </c>
      <c r="C1457" s="368" t="s">
        <v>786</v>
      </c>
      <c r="D1457" s="368">
        <v>500</v>
      </c>
      <c r="E1457" s="368">
        <v>325</v>
      </c>
      <c r="F1457" s="368">
        <v>175</v>
      </c>
      <c r="G1457" s="368" t="s">
        <v>15476</v>
      </c>
      <c r="H1457" s="368" t="s">
        <v>15477</v>
      </c>
      <c r="I1457" s="368" t="s">
        <v>4076</v>
      </c>
      <c r="J1457" s="368" t="s">
        <v>4075</v>
      </c>
      <c r="K1457" s="368" t="s">
        <v>15478</v>
      </c>
      <c r="L1457" s="368" t="s">
        <v>15479</v>
      </c>
      <c r="M1457" s="368">
        <v>59</v>
      </c>
      <c r="N1457" s="368">
        <v>38</v>
      </c>
      <c r="O1457" s="368">
        <v>21</v>
      </c>
    </row>
    <row r="1458" spans="1:15" x14ac:dyDescent="0.35">
      <c r="A1458" s="368" t="s">
        <v>372</v>
      </c>
      <c r="B1458" s="368" t="s">
        <v>960</v>
      </c>
      <c r="C1458" s="368" t="s">
        <v>786</v>
      </c>
      <c r="D1458" s="368">
        <v>500</v>
      </c>
      <c r="E1458" s="368">
        <v>325</v>
      </c>
      <c r="F1458" s="368">
        <v>175</v>
      </c>
      <c r="G1458" s="368" t="s">
        <v>15476</v>
      </c>
      <c r="H1458" s="368" t="s">
        <v>15477</v>
      </c>
      <c r="I1458" s="368" t="s">
        <v>4076</v>
      </c>
      <c r="J1458" s="368" t="s">
        <v>4075</v>
      </c>
      <c r="K1458" s="368" t="s">
        <v>15480</v>
      </c>
      <c r="L1458" s="368" t="s">
        <v>15481</v>
      </c>
      <c r="M1458" s="368">
        <v>48</v>
      </c>
      <c r="N1458" s="368">
        <v>31</v>
      </c>
      <c r="O1458" s="368">
        <v>17</v>
      </c>
    </row>
    <row r="1459" spans="1:15" x14ac:dyDescent="0.35">
      <c r="A1459" s="368" t="s">
        <v>372</v>
      </c>
      <c r="B1459" s="368" t="s">
        <v>960</v>
      </c>
      <c r="C1459" s="368" t="s">
        <v>786</v>
      </c>
      <c r="D1459" s="368">
        <v>500</v>
      </c>
      <c r="E1459" s="368">
        <v>325</v>
      </c>
      <c r="F1459" s="368">
        <v>175</v>
      </c>
      <c r="G1459" s="368" t="s">
        <v>15476</v>
      </c>
      <c r="H1459" s="368" t="s">
        <v>15477</v>
      </c>
      <c r="I1459" s="368" t="s">
        <v>4076</v>
      </c>
      <c r="J1459" s="368" t="s">
        <v>4075</v>
      </c>
      <c r="K1459" s="368" t="s">
        <v>15482</v>
      </c>
      <c r="L1459" s="368" t="s">
        <v>15483</v>
      </c>
      <c r="M1459" s="368">
        <v>72</v>
      </c>
      <c r="N1459" s="368">
        <v>48</v>
      </c>
      <c r="O1459" s="368">
        <v>24</v>
      </c>
    </row>
    <row r="1460" spans="1:15" x14ac:dyDescent="0.35">
      <c r="A1460" s="368" t="s">
        <v>372</v>
      </c>
      <c r="B1460" s="368" t="s">
        <v>960</v>
      </c>
      <c r="C1460" s="368" t="s">
        <v>786</v>
      </c>
      <c r="D1460" s="368">
        <v>500</v>
      </c>
      <c r="E1460" s="368">
        <v>325</v>
      </c>
      <c r="F1460" s="368">
        <v>175</v>
      </c>
      <c r="G1460" s="368" t="s">
        <v>15484</v>
      </c>
      <c r="H1460" s="368" t="s">
        <v>15485</v>
      </c>
      <c r="I1460" s="368" t="s">
        <v>4074</v>
      </c>
      <c r="J1460" s="368" t="s">
        <v>4073</v>
      </c>
      <c r="K1460" s="368" t="s">
        <v>15486</v>
      </c>
      <c r="L1460" s="368" t="s">
        <v>15487</v>
      </c>
      <c r="M1460" s="368">
        <v>59</v>
      </c>
      <c r="N1460" s="368">
        <v>38</v>
      </c>
      <c r="O1460" s="368">
        <v>21</v>
      </c>
    </row>
    <row r="1461" spans="1:15" x14ac:dyDescent="0.35">
      <c r="A1461" s="368" t="s">
        <v>372</v>
      </c>
      <c r="B1461" s="368" t="s">
        <v>960</v>
      </c>
      <c r="C1461" s="368" t="s">
        <v>786</v>
      </c>
      <c r="D1461" s="368">
        <v>500</v>
      </c>
      <c r="E1461" s="368">
        <v>325</v>
      </c>
      <c r="F1461" s="368">
        <v>175</v>
      </c>
      <c r="G1461" s="368" t="s">
        <v>15484</v>
      </c>
      <c r="H1461" s="368" t="s">
        <v>15485</v>
      </c>
      <c r="I1461" s="368" t="s">
        <v>4074</v>
      </c>
      <c r="J1461" s="368" t="s">
        <v>4073</v>
      </c>
      <c r="K1461" s="368" t="s">
        <v>15488</v>
      </c>
      <c r="L1461" s="368" t="s">
        <v>15489</v>
      </c>
      <c r="M1461" s="368">
        <v>36</v>
      </c>
      <c r="N1461" s="368">
        <v>23</v>
      </c>
      <c r="O1461" s="368">
        <v>13</v>
      </c>
    </row>
    <row r="1462" spans="1:15" x14ac:dyDescent="0.35">
      <c r="A1462" s="368" t="s">
        <v>372</v>
      </c>
      <c r="B1462" s="368" t="s">
        <v>960</v>
      </c>
      <c r="C1462" s="368" t="s">
        <v>786</v>
      </c>
      <c r="D1462" s="368">
        <v>500</v>
      </c>
      <c r="E1462" s="368">
        <v>325</v>
      </c>
      <c r="F1462" s="368">
        <v>175</v>
      </c>
      <c r="G1462" s="368" t="s">
        <v>15484</v>
      </c>
      <c r="H1462" s="368" t="s">
        <v>15485</v>
      </c>
      <c r="I1462" s="368" t="s">
        <v>4074</v>
      </c>
      <c r="J1462" s="368" t="s">
        <v>4073</v>
      </c>
      <c r="K1462" s="368" t="s">
        <v>15490</v>
      </c>
      <c r="L1462" s="368" t="s">
        <v>15491</v>
      </c>
      <c r="M1462" s="368">
        <v>47</v>
      </c>
      <c r="N1462" s="368">
        <v>31</v>
      </c>
      <c r="O1462" s="368">
        <v>16</v>
      </c>
    </row>
    <row r="1463" spans="1:15" x14ac:dyDescent="0.35">
      <c r="A1463" s="368" t="s">
        <v>372</v>
      </c>
      <c r="B1463" s="368" t="s">
        <v>960</v>
      </c>
      <c r="C1463" s="368" t="s">
        <v>786</v>
      </c>
      <c r="D1463" s="368">
        <v>500</v>
      </c>
      <c r="E1463" s="368">
        <v>325</v>
      </c>
      <c r="F1463" s="368">
        <v>175</v>
      </c>
      <c r="G1463" s="368" t="s">
        <v>15492</v>
      </c>
      <c r="H1463" s="368" t="s">
        <v>15493</v>
      </c>
      <c r="I1463" s="368" t="s">
        <v>4072</v>
      </c>
      <c r="J1463" s="368" t="s">
        <v>4071</v>
      </c>
      <c r="K1463" s="368" t="s">
        <v>15494</v>
      </c>
      <c r="L1463" s="368" t="s">
        <v>15495</v>
      </c>
      <c r="M1463" s="368">
        <v>72</v>
      </c>
      <c r="N1463" s="368">
        <v>47</v>
      </c>
      <c r="O1463" s="368">
        <v>25</v>
      </c>
    </row>
    <row r="1464" spans="1:15" x14ac:dyDescent="0.35">
      <c r="A1464" s="368" t="s">
        <v>372</v>
      </c>
      <c r="B1464" s="368" t="s">
        <v>960</v>
      </c>
      <c r="C1464" s="368" t="s">
        <v>786</v>
      </c>
      <c r="D1464" s="368">
        <v>500</v>
      </c>
      <c r="E1464" s="368">
        <v>325</v>
      </c>
      <c r="F1464" s="368">
        <v>175</v>
      </c>
      <c r="G1464" s="368" t="s">
        <v>15492</v>
      </c>
      <c r="H1464" s="368" t="s">
        <v>15493</v>
      </c>
      <c r="I1464" s="368" t="s">
        <v>4072</v>
      </c>
      <c r="J1464" s="368" t="s">
        <v>4071</v>
      </c>
      <c r="K1464" s="368" t="s">
        <v>15496</v>
      </c>
      <c r="L1464" s="368" t="s">
        <v>15497</v>
      </c>
      <c r="M1464" s="368">
        <v>48</v>
      </c>
      <c r="N1464" s="368">
        <v>31</v>
      </c>
      <c r="O1464" s="368">
        <v>17</v>
      </c>
    </row>
    <row r="1465" spans="1:15" x14ac:dyDescent="0.35">
      <c r="A1465" s="368" t="s">
        <v>372</v>
      </c>
      <c r="B1465" s="368" t="s">
        <v>960</v>
      </c>
      <c r="C1465" s="368" t="s">
        <v>786</v>
      </c>
      <c r="D1465" s="368">
        <v>500</v>
      </c>
      <c r="E1465" s="368">
        <v>325</v>
      </c>
      <c r="F1465" s="368">
        <v>175</v>
      </c>
      <c r="G1465" s="368" t="s">
        <v>15492</v>
      </c>
      <c r="H1465" s="368" t="s">
        <v>15493</v>
      </c>
      <c r="I1465" s="368" t="s">
        <v>4072</v>
      </c>
      <c r="J1465" s="368" t="s">
        <v>4071</v>
      </c>
      <c r="K1465" s="368" t="s">
        <v>15498</v>
      </c>
      <c r="L1465" s="368" t="s">
        <v>15499</v>
      </c>
      <c r="M1465" s="368">
        <v>59</v>
      </c>
      <c r="N1465" s="368">
        <v>38</v>
      </c>
      <c r="O1465" s="368">
        <v>21</v>
      </c>
    </row>
    <row r="1466" spans="1:15" x14ac:dyDescent="0.35">
      <c r="A1466" s="368" t="s">
        <v>373</v>
      </c>
      <c r="B1466" s="368" t="s">
        <v>961</v>
      </c>
      <c r="C1466" s="368" t="s">
        <v>791</v>
      </c>
      <c r="D1466" s="368">
        <v>590</v>
      </c>
      <c r="E1466" s="368">
        <v>383</v>
      </c>
      <c r="F1466" s="368">
        <v>207</v>
      </c>
      <c r="G1466" s="368" t="s">
        <v>15500</v>
      </c>
      <c r="H1466" s="368" t="s">
        <v>15501</v>
      </c>
      <c r="I1466" s="368" t="s">
        <v>4070</v>
      </c>
      <c r="J1466" s="368" t="s">
        <v>4069</v>
      </c>
      <c r="K1466" s="368" t="s">
        <v>15502</v>
      </c>
      <c r="L1466" s="368" t="s">
        <v>15503</v>
      </c>
      <c r="M1466" s="368">
        <v>35</v>
      </c>
      <c r="N1466" s="368">
        <v>22</v>
      </c>
      <c r="O1466" s="368">
        <v>13</v>
      </c>
    </row>
    <row r="1467" spans="1:15" x14ac:dyDescent="0.35">
      <c r="A1467" s="368" t="s">
        <v>373</v>
      </c>
      <c r="B1467" s="368" t="s">
        <v>961</v>
      </c>
      <c r="C1467" s="368" t="s">
        <v>791</v>
      </c>
      <c r="D1467" s="368">
        <v>590</v>
      </c>
      <c r="E1467" s="368">
        <v>383</v>
      </c>
      <c r="F1467" s="368">
        <v>207</v>
      </c>
      <c r="G1467" s="368" t="s">
        <v>15500</v>
      </c>
      <c r="H1467" s="368" t="s">
        <v>15501</v>
      </c>
      <c r="I1467" s="368" t="s">
        <v>4070</v>
      </c>
      <c r="J1467" s="368" t="s">
        <v>4069</v>
      </c>
      <c r="K1467" s="368" t="s">
        <v>15504</v>
      </c>
      <c r="L1467" s="368" t="s">
        <v>15505</v>
      </c>
      <c r="M1467" s="368">
        <v>70</v>
      </c>
      <c r="N1467" s="368">
        <v>44</v>
      </c>
      <c r="O1467" s="368">
        <v>26</v>
      </c>
    </row>
    <row r="1468" spans="1:15" x14ac:dyDescent="0.35">
      <c r="A1468" s="368" t="s">
        <v>373</v>
      </c>
      <c r="B1468" s="368" t="s">
        <v>961</v>
      </c>
      <c r="C1468" s="368" t="s">
        <v>791</v>
      </c>
      <c r="D1468" s="368">
        <v>590</v>
      </c>
      <c r="E1468" s="368">
        <v>383</v>
      </c>
      <c r="F1468" s="368">
        <v>207</v>
      </c>
      <c r="G1468" s="368" t="s">
        <v>15500</v>
      </c>
      <c r="H1468" s="368" t="s">
        <v>15501</v>
      </c>
      <c r="I1468" s="368" t="s">
        <v>4070</v>
      </c>
      <c r="J1468" s="368" t="s">
        <v>4069</v>
      </c>
      <c r="K1468" s="368" t="s">
        <v>15506</v>
      </c>
      <c r="L1468" s="368" t="s">
        <v>15507</v>
      </c>
      <c r="M1468" s="368">
        <v>30</v>
      </c>
      <c r="N1468" s="368">
        <v>30</v>
      </c>
      <c r="O1468" s="368">
        <v>0</v>
      </c>
    </row>
    <row r="1469" spans="1:15" x14ac:dyDescent="0.35">
      <c r="A1469" s="368" t="s">
        <v>373</v>
      </c>
      <c r="B1469" s="368" t="s">
        <v>961</v>
      </c>
      <c r="C1469" s="368" t="s">
        <v>791</v>
      </c>
      <c r="D1469" s="368">
        <v>590</v>
      </c>
      <c r="E1469" s="368">
        <v>383</v>
      </c>
      <c r="F1469" s="368">
        <v>207</v>
      </c>
      <c r="G1469" s="368" t="s">
        <v>15508</v>
      </c>
      <c r="H1469" s="368" t="s">
        <v>15509</v>
      </c>
      <c r="I1469" s="368" t="s">
        <v>4068</v>
      </c>
      <c r="J1469" s="368" t="s">
        <v>4067</v>
      </c>
      <c r="K1469" s="368" t="s">
        <v>15506</v>
      </c>
      <c r="L1469" s="368" t="s">
        <v>15507</v>
      </c>
      <c r="M1469" s="368">
        <v>30</v>
      </c>
      <c r="N1469" s="368">
        <v>30</v>
      </c>
      <c r="O1469" s="368">
        <v>0</v>
      </c>
    </row>
    <row r="1470" spans="1:15" x14ac:dyDescent="0.35">
      <c r="A1470" s="368" t="s">
        <v>373</v>
      </c>
      <c r="B1470" s="368" t="s">
        <v>961</v>
      </c>
      <c r="C1470" s="368" t="s">
        <v>791</v>
      </c>
      <c r="D1470" s="368">
        <v>590</v>
      </c>
      <c r="E1470" s="368">
        <v>383</v>
      </c>
      <c r="F1470" s="368">
        <v>207</v>
      </c>
      <c r="G1470" s="368" t="s">
        <v>15508</v>
      </c>
      <c r="H1470" s="368" t="s">
        <v>15509</v>
      </c>
      <c r="I1470" s="368" t="s">
        <v>4068</v>
      </c>
      <c r="J1470" s="368" t="s">
        <v>4067</v>
      </c>
      <c r="K1470" s="368" t="s">
        <v>15510</v>
      </c>
      <c r="L1470" s="368" t="s">
        <v>15511</v>
      </c>
      <c r="M1470" s="368">
        <v>82</v>
      </c>
      <c r="N1470" s="368">
        <v>52</v>
      </c>
      <c r="O1470" s="368">
        <v>30</v>
      </c>
    </row>
    <row r="1471" spans="1:15" x14ac:dyDescent="0.35">
      <c r="A1471" s="368" t="s">
        <v>373</v>
      </c>
      <c r="B1471" s="368" t="s">
        <v>961</v>
      </c>
      <c r="C1471" s="368" t="s">
        <v>791</v>
      </c>
      <c r="D1471" s="368">
        <v>590</v>
      </c>
      <c r="E1471" s="368">
        <v>383</v>
      </c>
      <c r="F1471" s="368">
        <v>207</v>
      </c>
      <c r="G1471" s="368" t="s">
        <v>15508</v>
      </c>
      <c r="H1471" s="368" t="s">
        <v>15509</v>
      </c>
      <c r="I1471" s="368" t="s">
        <v>4068</v>
      </c>
      <c r="J1471" s="368" t="s">
        <v>4067</v>
      </c>
      <c r="K1471" s="368" t="s">
        <v>15512</v>
      </c>
      <c r="L1471" s="368" t="s">
        <v>15513</v>
      </c>
      <c r="M1471" s="368">
        <v>93</v>
      </c>
      <c r="N1471" s="368">
        <v>58</v>
      </c>
      <c r="O1471" s="368">
        <v>35</v>
      </c>
    </row>
    <row r="1472" spans="1:15" x14ac:dyDescent="0.35">
      <c r="A1472" s="368" t="s">
        <v>373</v>
      </c>
      <c r="B1472" s="368" t="s">
        <v>961</v>
      </c>
      <c r="C1472" s="368" t="s">
        <v>791</v>
      </c>
      <c r="D1472" s="368">
        <v>590</v>
      </c>
      <c r="E1472" s="368">
        <v>383</v>
      </c>
      <c r="F1472" s="368">
        <v>207</v>
      </c>
      <c r="G1472" s="368" t="s">
        <v>15514</v>
      </c>
      <c r="H1472" s="368" t="s">
        <v>15515</v>
      </c>
      <c r="I1472" s="368" t="s">
        <v>4066</v>
      </c>
      <c r="J1472" s="368" t="s">
        <v>4065</v>
      </c>
      <c r="K1472" s="368" t="s">
        <v>15506</v>
      </c>
      <c r="L1472" s="368" t="s">
        <v>15507</v>
      </c>
      <c r="M1472" s="368">
        <v>30</v>
      </c>
      <c r="N1472" s="368">
        <v>30</v>
      </c>
      <c r="O1472" s="368">
        <v>0</v>
      </c>
    </row>
    <row r="1473" spans="1:15" x14ac:dyDescent="0.35">
      <c r="A1473" s="368" t="s">
        <v>373</v>
      </c>
      <c r="B1473" s="368" t="s">
        <v>961</v>
      </c>
      <c r="C1473" s="368" t="s">
        <v>791</v>
      </c>
      <c r="D1473" s="368">
        <v>590</v>
      </c>
      <c r="E1473" s="368">
        <v>383</v>
      </c>
      <c r="F1473" s="368">
        <v>207</v>
      </c>
      <c r="G1473" s="368" t="s">
        <v>15514</v>
      </c>
      <c r="H1473" s="368" t="s">
        <v>15515</v>
      </c>
      <c r="I1473" s="368" t="s">
        <v>4066</v>
      </c>
      <c r="J1473" s="368" t="s">
        <v>4065</v>
      </c>
      <c r="K1473" s="368" t="s">
        <v>15516</v>
      </c>
      <c r="L1473" s="368" t="s">
        <v>15517</v>
      </c>
      <c r="M1473" s="368">
        <v>35</v>
      </c>
      <c r="N1473" s="368">
        <v>22</v>
      </c>
      <c r="O1473" s="368">
        <v>13</v>
      </c>
    </row>
    <row r="1474" spans="1:15" x14ac:dyDescent="0.35">
      <c r="A1474" s="368" t="s">
        <v>373</v>
      </c>
      <c r="B1474" s="368" t="s">
        <v>961</v>
      </c>
      <c r="C1474" s="368" t="s">
        <v>791</v>
      </c>
      <c r="D1474" s="368">
        <v>590</v>
      </c>
      <c r="E1474" s="368">
        <v>383</v>
      </c>
      <c r="F1474" s="368">
        <v>207</v>
      </c>
      <c r="G1474" s="368" t="s">
        <v>15514</v>
      </c>
      <c r="H1474" s="368" t="s">
        <v>15515</v>
      </c>
      <c r="I1474" s="368" t="s">
        <v>4066</v>
      </c>
      <c r="J1474" s="368" t="s">
        <v>4065</v>
      </c>
      <c r="K1474" s="368" t="s">
        <v>15518</v>
      </c>
      <c r="L1474" s="368" t="s">
        <v>15519</v>
      </c>
      <c r="M1474" s="368">
        <v>70</v>
      </c>
      <c r="N1474" s="368">
        <v>44</v>
      </c>
      <c r="O1474" s="368">
        <v>26</v>
      </c>
    </row>
    <row r="1475" spans="1:15" x14ac:dyDescent="0.35">
      <c r="A1475" s="368" t="s">
        <v>373</v>
      </c>
      <c r="B1475" s="368" t="s">
        <v>961</v>
      </c>
      <c r="C1475" s="368" t="s">
        <v>791</v>
      </c>
      <c r="D1475" s="368">
        <v>590</v>
      </c>
      <c r="E1475" s="368">
        <v>383</v>
      </c>
      <c r="F1475" s="368">
        <v>207</v>
      </c>
      <c r="G1475" s="368" t="s">
        <v>15520</v>
      </c>
      <c r="H1475" s="368" t="s">
        <v>15521</v>
      </c>
      <c r="I1475" s="368" t="s">
        <v>4064</v>
      </c>
      <c r="J1475" s="368" t="s">
        <v>4063</v>
      </c>
      <c r="K1475" s="368" t="s">
        <v>15506</v>
      </c>
      <c r="L1475" s="368" t="s">
        <v>15507</v>
      </c>
      <c r="M1475" s="368">
        <v>30</v>
      </c>
      <c r="N1475" s="368">
        <v>30</v>
      </c>
      <c r="O1475" s="368">
        <v>0</v>
      </c>
    </row>
    <row r="1476" spans="1:15" x14ac:dyDescent="0.35">
      <c r="A1476" s="368" t="s">
        <v>373</v>
      </c>
      <c r="B1476" s="368" t="s">
        <v>961</v>
      </c>
      <c r="C1476" s="368" t="s">
        <v>791</v>
      </c>
      <c r="D1476" s="368">
        <v>590</v>
      </c>
      <c r="E1476" s="368">
        <v>383</v>
      </c>
      <c r="F1476" s="368">
        <v>207</v>
      </c>
      <c r="G1476" s="368" t="s">
        <v>15520</v>
      </c>
      <c r="H1476" s="368" t="s">
        <v>15521</v>
      </c>
      <c r="I1476" s="368" t="s">
        <v>4064</v>
      </c>
      <c r="J1476" s="368" t="s">
        <v>4063</v>
      </c>
      <c r="K1476" s="368" t="s">
        <v>15522</v>
      </c>
      <c r="L1476" s="368" t="s">
        <v>15523</v>
      </c>
      <c r="M1476" s="368">
        <v>82</v>
      </c>
      <c r="N1476" s="368">
        <v>52</v>
      </c>
      <c r="O1476" s="368">
        <v>30</v>
      </c>
    </row>
    <row r="1477" spans="1:15" x14ac:dyDescent="0.35">
      <c r="A1477" s="368" t="s">
        <v>373</v>
      </c>
      <c r="B1477" s="368" t="s">
        <v>961</v>
      </c>
      <c r="C1477" s="368" t="s">
        <v>791</v>
      </c>
      <c r="D1477" s="368">
        <v>590</v>
      </c>
      <c r="E1477" s="368">
        <v>383</v>
      </c>
      <c r="F1477" s="368">
        <v>207</v>
      </c>
      <c r="G1477" s="368" t="s">
        <v>15520</v>
      </c>
      <c r="H1477" s="368" t="s">
        <v>15521</v>
      </c>
      <c r="I1477" s="368" t="s">
        <v>4064</v>
      </c>
      <c r="J1477" s="368" t="s">
        <v>4063</v>
      </c>
      <c r="K1477" s="368" t="s">
        <v>15524</v>
      </c>
      <c r="L1477" s="368" t="s">
        <v>15525</v>
      </c>
      <c r="M1477" s="368">
        <v>93</v>
      </c>
      <c r="N1477" s="368">
        <v>59</v>
      </c>
      <c r="O1477" s="368">
        <v>34</v>
      </c>
    </row>
    <row r="1478" spans="1:15" x14ac:dyDescent="0.35">
      <c r="A1478" s="368" t="s">
        <v>374</v>
      </c>
      <c r="B1478" s="368" t="s">
        <v>962</v>
      </c>
      <c r="C1478" s="368" t="s">
        <v>796</v>
      </c>
      <c r="D1478" s="368">
        <v>380</v>
      </c>
      <c r="E1478" s="368">
        <v>247</v>
      </c>
      <c r="F1478" s="368">
        <v>133</v>
      </c>
      <c r="G1478" s="368" t="s">
        <v>15526</v>
      </c>
      <c r="H1478" s="368" t="s">
        <v>15527</v>
      </c>
      <c r="I1478" s="368" t="s">
        <v>4062</v>
      </c>
      <c r="J1478" s="368" t="s">
        <v>4061</v>
      </c>
      <c r="K1478" s="368" t="s">
        <v>15528</v>
      </c>
      <c r="L1478" s="368" t="s">
        <v>15529</v>
      </c>
      <c r="M1478" s="368">
        <v>104</v>
      </c>
      <c r="N1478" s="368">
        <v>65</v>
      </c>
      <c r="O1478" s="368">
        <v>39</v>
      </c>
    </row>
    <row r="1479" spans="1:15" x14ac:dyDescent="0.35">
      <c r="A1479" s="368" t="s">
        <v>374</v>
      </c>
      <c r="B1479" s="368" t="s">
        <v>962</v>
      </c>
      <c r="C1479" s="368" t="s">
        <v>796</v>
      </c>
      <c r="D1479" s="368">
        <v>380</v>
      </c>
      <c r="E1479" s="368">
        <v>247</v>
      </c>
      <c r="F1479" s="368">
        <v>133</v>
      </c>
      <c r="G1479" s="368" t="s">
        <v>15526</v>
      </c>
      <c r="H1479" s="368" t="s">
        <v>15527</v>
      </c>
      <c r="I1479" s="368" t="s">
        <v>4062</v>
      </c>
      <c r="J1479" s="368" t="s">
        <v>4061</v>
      </c>
      <c r="K1479" s="368" t="s">
        <v>15530</v>
      </c>
      <c r="L1479" s="368" t="s">
        <v>15531</v>
      </c>
      <c r="M1479" s="368">
        <v>52</v>
      </c>
      <c r="N1479" s="368">
        <v>32</v>
      </c>
      <c r="O1479" s="368">
        <v>20</v>
      </c>
    </row>
    <row r="1480" spans="1:15" x14ac:dyDescent="0.35">
      <c r="A1480" s="368" t="s">
        <v>374</v>
      </c>
      <c r="B1480" s="368" t="s">
        <v>962</v>
      </c>
      <c r="C1480" s="368" t="s">
        <v>796</v>
      </c>
      <c r="D1480" s="368">
        <v>380</v>
      </c>
      <c r="E1480" s="368">
        <v>247</v>
      </c>
      <c r="F1480" s="368">
        <v>133</v>
      </c>
      <c r="G1480" s="368" t="s">
        <v>15526</v>
      </c>
      <c r="H1480" s="368" t="s">
        <v>15527</v>
      </c>
      <c r="I1480" s="368" t="s">
        <v>4062</v>
      </c>
      <c r="J1480" s="368" t="s">
        <v>4061</v>
      </c>
      <c r="K1480" s="368" t="s">
        <v>15532</v>
      </c>
      <c r="L1480" s="368" t="s">
        <v>15533</v>
      </c>
      <c r="M1480" s="368">
        <v>30</v>
      </c>
      <c r="N1480" s="368">
        <v>30</v>
      </c>
      <c r="O1480" s="368">
        <v>0</v>
      </c>
    </row>
    <row r="1481" spans="1:15" x14ac:dyDescent="0.35">
      <c r="A1481" s="368" t="s">
        <v>374</v>
      </c>
      <c r="B1481" s="368" t="s">
        <v>962</v>
      </c>
      <c r="C1481" s="368" t="s">
        <v>796</v>
      </c>
      <c r="D1481" s="368">
        <v>380</v>
      </c>
      <c r="E1481" s="368">
        <v>247</v>
      </c>
      <c r="F1481" s="368">
        <v>133</v>
      </c>
      <c r="G1481" s="368" t="s">
        <v>15534</v>
      </c>
      <c r="H1481" s="368" t="s">
        <v>15535</v>
      </c>
      <c r="I1481" s="368" t="s">
        <v>4060</v>
      </c>
      <c r="J1481" s="368" t="s">
        <v>4059</v>
      </c>
      <c r="K1481" s="368" t="s">
        <v>15532</v>
      </c>
      <c r="L1481" s="368" t="s">
        <v>15533</v>
      </c>
      <c r="M1481" s="368">
        <v>30</v>
      </c>
      <c r="N1481" s="368">
        <v>30</v>
      </c>
      <c r="O1481" s="368">
        <v>0</v>
      </c>
    </row>
    <row r="1482" spans="1:15" x14ac:dyDescent="0.35">
      <c r="A1482" s="368" t="s">
        <v>374</v>
      </c>
      <c r="B1482" s="368" t="s">
        <v>962</v>
      </c>
      <c r="C1482" s="368" t="s">
        <v>796</v>
      </c>
      <c r="D1482" s="368">
        <v>380</v>
      </c>
      <c r="E1482" s="368">
        <v>247</v>
      </c>
      <c r="F1482" s="368">
        <v>133</v>
      </c>
      <c r="G1482" s="368" t="s">
        <v>15534</v>
      </c>
      <c r="H1482" s="368" t="s">
        <v>15535</v>
      </c>
      <c r="I1482" s="368" t="s">
        <v>4060</v>
      </c>
      <c r="J1482" s="368" t="s">
        <v>4059</v>
      </c>
      <c r="K1482" s="368" t="s">
        <v>15536</v>
      </c>
      <c r="L1482" s="368" t="s">
        <v>15537</v>
      </c>
      <c r="M1482" s="368">
        <v>103</v>
      </c>
      <c r="N1482" s="368">
        <v>64</v>
      </c>
      <c r="O1482" s="368">
        <v>39</v>
      </c>
    </row>
    <row r="1483" spans="1:15" x14ac:dyDescent="0.35">
      <c r="A1483" s="368" t="s">
        <v>374</v>
      </c>
      <c r="B1483" s="368" t="s">
        <v>962</v>
      </c>
      <c r="C1483" s="368" t="s">
        <v>796</v>
      </c>
      <c r="D1483" s="368">
        <v>380</v>
      </c>
      <c r="E1483" s="368">
        <v>247</v>
      </c>
      <c r="F1483" s="368">
        <v>133</v>
      </c>
      <c r="G1483" s="368" t="s">
        <v>15534</v>
      </c>
      <c r="H1483" s="368" t="s">
        <v>15535</v>
      </c>
      <c r="I1483" s="368" t="s">
        <v>4060</v>
      </c>
      <c r="J1483" s="368" t="s">
        <v>4059</v>
      </c>
      <c r="K1483" s="368" t="s">
        <v>15538</v>
      </c>
      <c r="L1483" s="368" t="s">
        <v>15539</v>
      </c>
      <c r="M1483" s="368">
        <v>91</v>
      </c>
      <c r="N1483" s="368">
        <v>56</v>
      </c>
      <c r="O1483" s="368">
        <v>35</v>
      </c>
    </row>
    <row r="1484" spans="1:15" x14ac:dyDescent="0.35">
      <c r="A1484" s="368" t="s">
        <v>375</v>
      </c>
      <c r="B1484" s="368" t="s">
        <v>963</v>
      </c>
      <c r="C1484" s="368" t="s">
        <v>791</v>
      </c>
      <c r="D1484" s="368">
        <v>420</v>
      </c>
      <c r="E1484" s="368">
        <v>273</v>
      </c>
      <c r="F1484" s="368">
        <v>147</v>
      </c>
      <c r="G1484" s="368" t="s">
        <v>15540</v>
      </c>
      <c r="H1484" s="368" t="s">
        <v>15541</v>
      </c>
      <c r="I1484" s="368" t="s">
        <v>4058</v>
      </c>
      <c r="J1484" s="368" t="s">
        <v>4057</v>
      </c>
      <c r="K1484" s="368" t="s">
        <v>15542</v>
      </c>
      <c r="L1484" s="368" t="s">
        <v>15543</v>
      </c>
      <c r="M1484" s="368">
        <v>101</v>
      </c>
      <c r="N1484" s="368">
        <v>63</v>
      </c>
      <c r="O1484" s="368">
        <v>38</v>
      </c>
    </row>
    <row r="1485" spans="1:15" x14ac:dyDescent="0.35">
      <c r="A1485" s="368" t="s">
        <v>375</v>
      </c>
      <c r="B1485" s="368" t="s">
        <v>963</v>
      </c>
      <c r="C1485" s="368" t="s">
        <v>791</v>
      </c>
      <c r="D1485" s="368">
        <v>420</v>
      </c>
      <c r="E1485" s="368">
        <v>273</v>
      </c>
      <c r="F1485" s="368">
        <v>147</v>
      </c>
      <c r="G1485" s="368" t="s">
        <v>15540</v>
      </c>
      <c r="H1485" s="368" t="s">
        <v>15541</v>
      </c>
      <c r="I1485" s="368" t="s">
        <v>4058</v>
      </c>
      <c r="J1485" s="368" t="s">
        <v>4057</v>
      </c>
      <c r="K1485" s="368" t="s">
        <v>15544</v>
      </c>
      <c r="L1485" s="368" t="s">
        <v>15545</v>
      </c>
      <c r="M1485" s="368">
        <v>88</v>
      </c>
      <c r="N1485" s="368">
        <v>55</v>
      </c>
      <c r="O1485" s="368">
        <v>33</v>
      </c>
    </row>
    <row r="1486" spans="1:15" x14ac:dyDescent="0.35">
      <c r="A1486" s="368" t="s">
        <v>375</v>
      </c>
      <c r="B1486" s="368" t="s">
        <v>963</v>
      </c>
      <c r="C1486" s="368" t="s">
        <v>791</v>
      </c>
      <c r="D1486" s="368">
        <v>420</v>
      </c>
      <c r="E1486" s="368">
        <v>273</v>
      </c>
      <c r="F1486" s="368">
        <v>147</v>
      </c>
      <c r="G1486" s="368" t="s">
        <v>15540</v>
      </c>
      <c r="H1486" s="368" t="s">
        <v>15541</v>
      </c>
      <c r="I1486" s="368" t="s">
        <v>4058</v>
      </c>
      <c r="J1486" s="368" t="s">
        <v>4057</v>
      </c>
      <c r="K1486" s="368" t="s">
        <v>15546</v>
      </c>
      <c r="L1486" s="368" t="s">
        <v>15036</v>
      </c>
      <c r="M1486" s="368">
        <v>30</v>
      </c>
      <c r="N1486" s="368">
        <v>30</v>
      </c>
      <c r="O1486" s="368">
        <v>0</v>
      </c>
    </row>
    <row r="1487" spans="1:15" x14ac:dyDescent="0.35">
      <c r="A1487" s="368" t="s">
        <v>375</v>
      </c>
      <c r="B1487" s="368" t="s">
        <v>963</v>
      </c>
      <c r="C1487" s="368" t="s">
        <v>791</v>
      </c>
      <c r="D1487" s="368">
        <v>420</v>
      </c>
      <c r="E1487" s="368">
        <v>273</v>
      </c>
      <c r="F1487" s="368">
        <v>147</v>
      </c>
      <c r="G1487" s="368" t="s">
        <v>15547</v>
      </c>
      <c r="H1487" s="368" t="s">
        <v>15548</v>
      </c>
      <c r="I1487" s="368" t="s">
        <v>4056</v>
      </c>
      <c r="J1487" s="368" t="s">
        <v>4055</v>
      </c>
      <c r="K1487" s="368" t="s">
        <v>15546</v>
      </c>
      <c r="L1487" s="368" t="s">
        <v>15036</v>
      </c>
      <c r="M1487" s="368">
        <v>30</v>
      </c>
      <c r="N1487" s="368">
        <v>30</v>
      </c>
      <c r="O1487" s="368">
        <v>0</v>
      </c>
    </row>
    <row r="1488" spans="1:15" x14ac:dyDescent="0.35">
      <c r="A1488" s="368" t="s">
        <v>375</v>
      </c>
      <c r="B1488" s="368" t="s">
        <v>963</v>
      </c>
      <c r="C1488" s="368" t="s">
        <v>791</v>
      </c>
      <c r="D1488" s="368">
        <v>420</v>
      </c>
      <c r="E1488" s="368">
        <v>273</v>
      </c>
      <c r="F1488" s="368">
        <v>147</v>
      </c>
      <c r="G1488" s="368" t="s">
        <v>15547</v>
      </c>
      <c r="H1488" s="368" t="s">
        <v>15548</v>
      </c>
      <c r="I1488" s="368" t="s">
        <v>4056</v>
      </c>
      <c r="J1488" s="368" t="s">
        <v>4055</v>
      </c>
      <c r="K1488" s="368" t="s">
        <v>15549</v>
      </c>
      <c r="L1488" s="368" t="s">
        <v>15550</v>
      </c>
      <c r="M1488" s="368">
        <v>101</v>
      </c>
      <c r="N1488" s="368">
        <v>63</v>
      </c>
      <c r="O1488" s="368">
        <v>38</v>
      </c>
    </row>
    <row r="1489" spans="1:15" x14ac:dyDescent="0.35">
      <c r="A1489" s="368" t="s">
        <v>375</v>
      </c>
      <c r="B1489" s="368" t="s">
        <v>963</v>
      </c>
      <c r="C1489" s="368" t="s">
        <v>791</v>
      </c>
      <c r="D1489" s="368">
        <v>420</v>
      </c>
      <c r="E1489" s="368">
        <v>273</v>
      </c>
      <c r="F1489" s="368">
        <v>147</v>
      </c>
      <c r="G1489" s="368" t="s">
        <v>15547</v>
      </c>
      <c r="H1489" s="368" t="s">
        <v>15548</v>
      </c>
      <c r="I1489" s="368" t="s">
        <v>4056</v>
      </c>
      <c r="J1489" s="368" t="s">
        <v>4055</v>
      </c>
      <c r="K1489" s="368" t="s">
        <v>15551</v>
      </c>
      <c r="L1489" s="368" t="s">
        <v>15552</v>
      </c>
      <c r="M1489" s="368">
        <v>100</v>
      </c>
      <c r="N1489" s="368">
        <v>62</v>
      </c>
      <c r="O1489" s="368">
        <v>38</v>
      </c>
    </row>
    <row r="1490" spans="1:15" x14ac:dyDescent="0.35">
      <c r="A1490" s="368" t="s">
        <v>376</v>
      </c>
      <c r="B1490" s="368" t="s">
        <v>964</v>
      </c>
      <c r="C1490" s="368" t="s">
        <v>786</v>
      </c>
      <c r="D1490" s="368">
        <v>680</v>
      </c>
      <c r="E1490" s="368">
        <v>442</v>
      </c>
      <c r="F1490" s="368">
        <v>238</v>
      </c>
      <c r="G1490" s="368" t="s">
        <v>15553</v>
      </c>
      <c r="H1490" s="368" t="s">
        <v>15554</v>
      </c>
      <c r="I1490" s="368" t="s">
        <v>4054</v>
      </c>
      <c r="J1490" s="368" t="s">
        <v>4053</v>
      </c>
      <c r="K1490" s="368" t="s">
        <v>15555</v>
      </c>
      <c r="L1490" s="368" t="s">
        <v>4053</v>
      </c>
      <c r="M1490" s="368">
        <v>102</v>
      </c>
      <c r="N1490" s="368">
        <v>66</v>
      </c>
      <c r="O1490" s="368">
        <v>36</v>
      </c>
    </row>
    <row r="1491" spans="1:15" x14ac:dyDescent="0.35">
      <c r="A1491" s="368" t="s">
        <v>376</v>
      </c>
      <c r="B1491" s="368" t="s">
        <v>964</v>
      </c>
      <c r="C1491" s="368" t="s">
        <v>786</v>
      </c>
      <c r="D1491" s="368">
        <v>680</v>
      </c>
      <c r="E1491" s="368">
        <v>442</v>
      </c>
      <c r="F1491" s="368">
        <v>238</v>
      </c>
      <c r="G1491" s="368" t="s">
        <v>15556</v>
      </c>
      <c r="H1491" s="368" t="s">
        <v>15557</v>
      </c>
      <c r="I1491" s="368" t="s">
        <v>4052</v>
      </c>
      <c r="J1491" s="368" t="s">
        <v>4051</v>
      </c>
      <c r="K1491" s="368" t="s">
        <v>15558</v>
      </c>
      <c r="L1491" s="368" t="s">
        <v>15559</v>
      </c>
      <c r="M1491" s="368">
        <v>102</v>
      </c>
      <c r="N1491" s="368">
        <v>66</v>
      </c>
      <c r="O1491" s="368">
        <v>36</v>
      </c>
    </row>
    <row r="1492" spans="1:15" x14ac:dyDescent="0.35">
      <c r="A1492" s="368" t="s">
        <v>376</v>
      </c>
      <c r="B1492" s="368" t="s">
        <v>964</v>
      </c>
      <c r="C1492" s="368" t="s">
        <v>786</v>
      </c>
      <c r="D1492" s="368">
        <v>680</v>
      </c>
      <c r="E1492" s="368">
        <v>442</v>
      </c>
      <c r="F1492" s="368">
        <v>238</v>
      </c>
      <c r="G1492" s="368" t="s">
        <v>15556</v>
      </c>
      <c r="H1492" s="368" t="s">
        <v>15557</v>
      </c>
      <c r="I1492" s="368" t="s">
        <v>4052</v>
      </c>
      <c r="J1492" s="368" t="s">
        <v>4051</v>
      </c>
      <c r="K1492" s="368" t="s">
        <v>15560</v>
      </c>
      <c r="L1492" s="368" t="s">
        <v>15561</v>
      </c>
      <c r="M1492" s="368">
        <v>80</v>
      </c>
      <c r="N1492" s="368">
        <v>53</v>
      </c>
      <c r="O1492" s="368">
        <v>27</v>
      </c>
    </row>
    <row r="1493" spans="1:15" x14ac:dyDescent="0.35">
      <c r="A1493" s="368" t="s">
        <v>376</v>
      </c>
      <c r="B1493" s="368" t="s">
        <v>964</v>
      </c>
      <c r="C1493" s="368" t="s">
        <v>786</v>
      </c>
      <c r="D1493" s="368">
        <v>680</v>
      </c>
      <c r="E1493" s="368">
        <v>442</v>
      </c>
      <c r="F1493" s="368">
        <v>238</v>
      </c>
      <c r="G1493" s="368" t="s">
        <v>15556</v>
      </c>
      <c r="H1493" s="368" t="s">
        <v>15557</v>
      </c>
      <c r="I1493" s="368" t="s">
        <v>4052</v>
      </c>
      <c r="J1493" s="368" t="s">
        <v>4051</v>
      </c>
      <c r="K1493" s="368" t="s">
        <v>15562</v>
      </c>
      <c r="L1493" s="368" t="s">
        <v>15563</v>
      </c>
      <c r="M1493" s="368">
        <v>79</v>
      </c>
      <c r="N1493" s="368">
        <v>52</v>
      </c>
      <c r="O1493" s="368">
        <v>27</v>
      </c>
    </row>
    <row r="1494" spans="1:15" x14ac:dyDescent="0.35">
      <c r="A1494" s="368" t="s">
        <v>376</v>
      </c>
      <c r="B1494" s="368" t="s">
        <v>964</v>
      </c>
      <c r="C1494" s="368" t="s">
        <v>786</v>
      </c>
      <c r="D1494" s="368">
        <v>680</v>
      </c>
      <c r="E1494" s="368">
        <v>442</v>
      </c>
      <c r="F1494" s="368">
        <v>238</v>
      </c>
      <c r="G1494" s="368" t="s">
        <v>15564</v>
      </c>
      <c r="H1494" s="368" t="s">
        <v>15565</v>
      </c>
      <c r="I1494" s="368" t="s">
        <v>4050</v>
      </c>
      <c r="J1494" s="368" t="s">
        <v>4049</v>
      </c>
      <c r="K1494" s="368" t="s">
        <v>15566</v>
      </c>
      <c r="L1494" s="368" t="s">
        <v>4049</v>
      </c>
      <c r="M1494" s="368">
        <v>102</v>
      </c>
      <c r="N1494" s="368">
        <v>66</v>
      </c>
      <c r="O1494" s="368">
        <v>36</v>
      </c>
    </row>
    <row r="1495" spans="1:15" x14ac:dyDescent="0.35">
      <c r="A1495" s="368" t="s">
        <v>376</v>
      </c>
      <c r="B1495" s="368" t="s">
        <v>964</v>
      </c>
      <c r="C1495" s="368" t="s">
        <v>786</v>
      </c>
      <c r="D1495" s="368">
        <v>680</v>
      </c>
      <c r="E1495" s="368">
        <v>442</v>
      </c>
      <c r="F1495" s="368">
        <v>238</v>
      </c>
      <c r="G1495" s="368" t="s">
        <v>15567</v>
      </c>
      <c r="H1495" s="368" t="s">
        <v>15568</v>
      </c>
      <c r="I1495" s="368" t="s">
        <v>4048</v>
      </c>
      <c r="J1495" s="368" t="s">
        <v>4047</v>
      </c>
      <c r="K1495" s="368" t="s">
        <v>15569</v>
      </c>
      <c r="L1495" s="368" t="s">
        <v>15570</v>
      </c>
      <c r="M1495" s="368">
        <v>79</v>
      </c>
      <c r="N1495" s="368">
        <v>51</v>
      </c>
      <c r="O1495" s="368">
        <v>28</v>
      </c>
    </row>
    <row r="1496" spans="1:15" x14ac:dyDescent="0.35">
      <c r="A1496" s="368" t="s">
        <v>376</v>
      </c>
      <c r="B1496" s="368" t="s">
        <v>964</v>
      </c>
      <c r="C1496" s="368" t="s">
        <v>786</v>
      </c>
      <c r="D1496" s="368">
        <v>680</v>
      </c>
      <c r="E1496" s="368">
        <v>442</v>
      </c>
      <c r="F1496" s="368">
        <v>238</v>
      </c>
      <c r="G1496" s="368" t="s">
        <v>15567</v>
      </c>
      <c r="H1496" s="368" t="s">
        <v>15568</v>
      </c>
      <c r="I1496" s="368" t="s">
        <v>4048</v>
      </c>
      <c r="J1496" s="368" t="s">
        <v>4047</v>
      </c>
      <c r="K1496" s="368" t="s">
        <v>15571</v>
      </c>
      <c r="L1496" s="368" t="s">
        <v>15572</v>
      </c>
      <c r="M1496" s="368">
        <v>68</v>
      </c>
      <c r="N1496" s="368">
        <v>44</v>
      </c>
      <c r="O1496" s="368">
        <v>24</v>
      </c>
    </row>
    <row r="1497" spans="1:15" x14ac:dyDescent="0.35">
      <c r="A1497" s="368" t="s">
        <v>376</v>
      </c>
      <c r="B1497" s="368" t="s">
        <v>964</v>
      </c>
      <c r="C1497" s="368" t="s">
        <v>786</v>
      </c>
      <c r="D1497" s="368">
        <v>680</v>
      </c>
      <c r="E1497" s="368">
        <v>442</v>
      </c>
      <c r="F1497" s="368">
        <v>238</v>
      </c>
      <c r="G1497" s="368" t="s">
        <v>15567</v>
      </c>
      <c r="H1497" s="368" t="s">
        <v>15568</v>
      </c>
      <c r="I1497" s="368" t="s">
        <v>4048</v>
      </c>
      <c r="J1497" s="368" t="s">
        <v>4047</v>
      </c>
      <c r="K1497" s="368" t="s">
        <v>15573</v>
      </c>
      <c r="L1497" s="368" t="s">
        <v>15574</v>
      </c>
      <c r="M1497" s="368">
        <v>68</v>
      </c>
      <c r="N1497" s="368">
        <v>44</v>
      </c>
      <c r="O1497" s="368">
        <v>24</v>
      </c>
    </row>
    <row r="1498" spans="1:15" x14ac:dyDescent="0.35">
      <c r="A1498" s="368" t="s">
        <v>377</v>
      </c>
      <c r="B1498" s="368" t="s">
        <v>965</v>
      </c>
      <c r="C1498" s="368" t="s">
        <v>791</v>
      </c>
      <c r="D1498" s="368">
        <v>440</v>
      </c>
      <c r="E1498" s="368">
        <v>286</v>
      </c>
      <c r="F1498" s="368">
        <v>154</v>
      </c>
      <c r="G1498" s="368" t="s">
        <v>15575</v>
      </c>
      <c r="H1498" s="368" t="s">
        <v>15576</v>
      </c>
      <c r="I1498" s="368" t="s">
        <v>4046</v>
      </c>
      <c r="J1498" s="368" t="s">
        <v>4045</v>
      </c>
      <c r="K1498" s="368" t="s">
        <v>15577</v>
      </c>
      <c r="L1498" s="368" t="s">
        <v>15578</v>
      </c>
      <c r="M1498" s="368">
        <v>30</v>
      </c>
      <c r="N1498" s="368">
        <v>30</v>
      </c>
      <c r="O1498" s="368">
        <v>0</v>
      </c>
    </row>
    <row r="1499" spans="1:15" x14ac:dyDescent="0.35">
      <c r="A1499" s="368" t="s">
        <v>377</v>
      </c>
      <c r="B1499" s="368" t="s">
        <v>965</v>
      </c>
      <c r="C1499" s="368" t="s">
        <v>791</v>
      </c>
      <c r="D1499" s="368">
        <v>440</v>
      </c>
      <c r="E1499" s="368">
        <v>286</v>
      </c>
      <c r="F1499" s="368">
        <v>154</v>
      </c>
      <c r="G1499" s="368" t="s">
        <v>15575</v>
      </c>
      <c r="H1499" s="368" t="s">
        <v>15576</v>
      </c>
      <c r="I1499" s="368" t="s">
        <v>4046</v>
      </c>
      <c r="J1499" s="368" t="s">
        <v>4045</v>
      </c>
      <c r="K1499" s="368" t="s">
        <v>15579</v>
      </c>
      <c r="L1499" s="368" t="s">
        <v>15580</v>
      </c>
      <c r="M1499" s="368">
        <v>99</v>
      </c>
      <c r="N1499" s="368">
        <v>62</v>
      </c>
      <c r="O1499" s="368">
        <v>37</v>
      </c>
    </row>
    <row r="1500" spans="1:15" x14ac:dyDescent="0.35">
      <c r="A1500" s="368" t="s">
        <v>377</v>
      </c>
      <c r="B1500" s="368" t="s">
        <v>965</v>
      </c>
      <c r="C1500" s="368" t="s">
        <v>791</v>
      </c>
      <c r="D1500" s="368">
        <v>440</v>
      </c>
      <c r="E1500" s="368">
        <v>286</v>
      </c>
      <c r="F1500" s="368">
        <v>154</v>
      </c>
      <c r="G1500" s="368" t="s">
        <v>15575</v>
      </c>
      <c r="H1500" s="368" t="s">
        <v>15576</v>
      </c>
      <c r="I1500" s="368" t="s">
        <v>4046</v>
      </c>
      <c r="J1500" s="368" t="s">
        <v>4045</v>
      </c>
      <c r="K1500" s="368" t="s">
        <v>15581</v>
      </c>
      <c r="L1500" s="368" t="s">
        <v>15582</v>
      </c>
      <c r="M1500" s="368">
        <v>112</v>
      </c>
      <c r="N1500" s="368">
        <v>70</v>
      </c>
      <c r="O1500" s="368">
        <v>42</v>
      </c>
    </row>
    <row r="1501" spans="1:15" x14ac:dyDescent="0.35">
      <c r="A1501" s="368" t="s">
        <v>377</v>
      </c>
      <c r="B1501" s="368" t="s">
        <v>965</v>
      </c>
      <c r="C1501" s="368" t="s">
        <v>791</v>
      </c>
      <c r="D1501" s="368">
        <v>440</v>
      </c>
      <c r="E1501" s="368">
        <v>286</v>
      </c>
      <c r="F1501" s="368">
        <v>154</v>
      </c>
      <c r="G1501" s="368" t="s">
        <v>15583</v>
      </c>
      <c r="H1501" s="368" t="s">
        <v>15584</v>
      </c>
      <c r="I1501" s="368" t="s">
        <v>4044</v>
      </c>
      <c r="J1501" s="368" t="s">
        <v>4043</v>
      </c>
      <c r="K1501" s="368" t="s">
        <v>15585</v>
      </c>
      <c r="L1501" s="368" t="s">
        <v>15586</v>
      </c>
      <c r="M1501" s="368">
        <v>87</v>
      </c>
      <c r="N1501" s="368">
        <v>54</v>
      </c>
      <c r="O1501" s="368">
        <v>33</v>
      </c>
    </row>
    <row r="1502" spans="1:15" x14ac:dyDescent="0.35">
      <c r="A1502" s="368" t="s">
        <v>377</v>
      </c>
      <c r="B1502" s="368" t="s">
        <v>965</v>
      </c>
      <c r="C1502" s="368" t="s">
        <v>791</v>
      </c>
      <c r="D1502" s="368">
        <v>440</v>
      </c>
      <c r="E1502" s="368">
        <v>286</v>
      </c>
      <c r="F1502" s="368">
        <v>154</v>
      </c>
      <c r="G1502" s="368" t="s">
        <v>15583</v>
      </c>
      <c r="H1502" s="368" t="s">
        <v>15584</v>
      </c>
      <c r="I1502" s="368" t="s">
        <v>4044</v>
      </c>
      <c r="J1502" s="368" t="s">
        <v>4043</v>
      </c>
      <c r="K1502" s="368" t="s">
        <v>15587</v>
      </c>
      <c r="L1502" s="368" t="s">
        <v>15588</v>
      </c>
      <c r="M1502" s="368">
        <v>112</v>
      </c>
      <c r="N1502" s="368">
        <v>70</v>
      </c>
      <c r="O1502" s="368">
        <v>42</v>
      </c>
    </row>
    <row r="1503" spans="1:15" x14ac:dyDescent="0.35">
      <c r="A1503" s="368" t="s">
        <v>377</v>
      </c>
      <c r="B1503" s="368" t="s">
        <v>965</v>
      </c>
      <c r="C1503" s="368" t="s">
        <v>791</v>
      </c>
      <c r="D1503" s="368">
        <v>440</v>
      </c>
      <c r="E1503" s="368">
        <v>286</v>
      </c>
      <c r="F1503" s="368">
        <v>154</v>
      </c>
      <c r="G1503" s="368" t="s">
        <v>15583</v>
      </c>
      <c r="H1503" s="368" t="s">
        <v>15584</v>
      </c>
      <c r="I1503" s="368" t="s">
        <v>4044</v>
      </c>
      <c r="J1503" s="368" t="s">
        <v>4043</v>
      </c>
      <c r="K1503" s="368" t="s">
        <v>15577</v>
      </c>
      <c r="L1503" s="368" t="s">
        <v>15578</v>
      </c>
      <c r="M1503" s="368">
        <v>30</v>
      </c>
      <c r="N1503" s="368">
        <v>30</v>
      </c>
      <c r="O1503" s="368">
        <v>0</v>
      </c>
    </row>
    <row r="1504" spans="1:15" x14ac:dyDescent="0.35">
      <c r="A1504" s="368" t="s">
        <v>378</v>
      </c>
      <c r="B1504" s="368" t="s">
        <v>966</v>
      </c>
      <c r="C1504" s="368" t="s">
        <v>786</v>
      </c>
      <c r="D1504" s="368">
        <v>680</v>
      </c>
      <c r="E1504" s="368">
        <v>442</v>
      </c>
      <c r="F1504" s="368">
        <v>238</v>
      </c>
      <c r="G1504" s="368" t="s">
        <v>15589</v>
      </c>
      <c r="H1504" s="368" t="s">
        <v>15590</v>
      </c>
      <c r="I1504" s="368" t="s">
        <v>4042</v>
      </c>
      <c r="J1504" s="368" t="s">
        <v>4041</v>
      </c>
      <c r="K1504" s="368" t="s">
        <v>15591</v>
      </c>
      <c r="L1504" s="368" t="s">
        <v>15592</v>
      </c>
      <c r="M1504" s="368">
        <v>102</v>
      </c>
      <c r="N1504" s="368">
        <v>67</v>
      </c>
      <c r="O1504" s="368">
        <v>35</v>
      </c>
    </row>
    <row r="1505" spans="1:15" x14ac:dyDescent="0.35">
      <c r="A1505" s="368" t="s">
        <v>378</v>
      </c>
      <c r="B1505" s="368" t="s">
        <v>966</v>
      </c>
      <c r="C1505" s="368" t="s">
        <v>786</v>
      </c>
      <c r="D1505" s="368">
        <v>680</v>
      </c>
      <c r="E1505" s="368">
        <v>442</v>
      </c>
      <c r="F1505" s="368">
        <v>238</v>
      </c>
      <c r="G1505" s="368" t="s">
        <v>15589</v>
      </c>
      <c r="H1505" s="368" t="s">
        <v>15590</v>
      </c>
      <c r="I1505" s="368" t="s">
        <v>4042</v>
      </c>
      <c r="J1505" s="368" t="s">
        <v>4041</v>
      </c>
      <c r="K1505" s="368" t="s">
        <v>15593</v>
      </c>
      <c r="L1505" s="368" t="s">
        <v>15594</v>
      </c>
      <c r="M1505" s="368">
        <v>68</v>
      </c>
      <c r="N1505" s="368">
        <v>44</v>
      </c>
      <c r="O1505" s="368">
        <v>24</v>
      </c>
    </row>
    <row r="1506" spans="1:15" x14ac:dyDescent="0.35">
      <c r="A1506" s="368" t="s">
        <v>378</v>
      </c>
      <c r="B1506" s="368" t="s">
        <v>966</v>
      </c>
      <c r="C1506" s="368" t="s">
        <v>786</v>
      </c>
      <c r="D1506" s="368">
        <v>680</v>
      </c>
      <c r="E1506" s="368">
        <v>442</v>
      </c>
      <c r="F1506" s="368">
        <v>238</v>
      </c>
      <c r="G1506" s="368" t="s">
        <v>15595</v>
      </c>
      <c r="H1506" s="368" t="s">
        <v>15596</v>
      </c>
      <c r="I1506" s="368" t="s">
        <v>4040</v>
      </c>
      <c r="J1506" s="368" t="s">
        <v>4039</v>
      </c>
      <c r="K1506" s="368" t="s">
        <v>15597</v>
      </c>
      <c r="L1506" s="368" t="s">
        <v>15598</v>
      </c>
      <c r="M1506" s="368">
        <v>102</v>
      </c>
      <c r="N1506" s="368">
        <v>66</v>
      </c>
      <c r="O1506" s="368">
        <v>36</v>
      </c>
    </row>
    <row r="1507" spans="1:15" x14ac:dyDescent="0.35">
      <c r="A1507" s="368" t="s">
        <v>378</v>
      </c>
      <c r="B1507" s="368" t="s">
        <v>966</v>
      </c>
      <c r="C1507" s="368" t="s">
        <v>786</v>
      </c>
      <c r="D1507" s="368">
        <v>680</v>
      </c>
      <c r="E1507" s="368">
        <v>442</v>
      </c>
      <c r="F1507" s="368">
        <v>238</v>
      </c>
      <c r="G1507" s="368" t="s">
        <v>15595</v>
      </c>
      <c r="H1507" s="368" t="s">
        <v>15596</v>
      </c>
      <c r="I1507" s="368" t="s">
        <v>4040</v>
      </c>
      <c r="J1507" s="368" t="s">
        <v>4039</v>
      </c>
      <c r="K1507" s="368" t="s">
        <v>15599</v>
      </c>
      <c r="L1507" s="368" t="s">
        <v>15600</v>
      </c>
      <c r="M1507" s="368">
        <v>102</v>
      </c>
      <c r="N1507" s="368">
        <v>66</v>
      </c>
      <c r="O1507" s="368">
        <v>36</v>
      </c>
    </row>
    <row r="1508" spans="1:15" x14ac:dyDescent="0.35">
      <c r="A1508" s="368" t="s">
        <v>378</v>
      </c>
      <c r="B1508" s="368" t="s">
        <v>966</v>
      </c>
      <c r="C1508" s="368" t="s">
        <v>786</v>
      </c>
      <c r="D1508" s="368">
        <v>680</v>
      </c>
      <c r="E1508" s="368">
        <v>442</v>
      </c>
      <c r="F1508" s="368">
        <v>238</v>
      </c>
      <c r="G1508" s="368" t="s">
        <v>15601</v>
      </c>
      <c r="H1508" s="368" t="s">
        <v>15602</v>
      </c>
      <c r="I1508" s="368" t="s">
        <v>4038</v>
      </c>
      <c r="J1508" s="368" t="s">
        <v>4037</v>
      </c>
      <c r="K1508" s="368" t="s">
        <v>15603</v>
      </c>
      <c r="L1508" s="368" t="s">
        <v>15604</v>
      </c>
      <c r="M1508" s="368">
        <v>57</v>
      </c>
      <c r="N1508" s="368">
        <v>37</v>
      </c>
      <c r="O1508" s="368">
        <v>20</v>
      </c>
    </row>
    <row r="1509" spans="1:15" x14ac:dyDescent="0.35">
      <c r="A1509" s="368" t="s">
        <v>378</v>
      </c>
      <c r="B1509" s="368" t="s">
        <v>966</v>
      </c>
      <c r="C1509" s="368" t="s">
        <v>786</v>
      </c>
      <c r="D1509" s="368">
        <v>680</v>
      </c>
      <c r="E1509" s="368">
        <v>442</v>
      </c>
      <c r="F1509" s="368">
        <v>238</v>
      </c>
      <c r="G1509" s="368" t="s">
        <v>15601</v>
      </c>
      <c r="H1509" s="368" t="s">
        <v>15602</v>
      </c>
      <c r="I1509" s="368" t="s">
        <v>4038</v>
      </c>
      <c r="J1509" s="368" t="s">
        <v>4037</v>
      </c>
      <c r="K1509" s="368" t="s">
        <v>15605</v>
      </c>
      <c r="L1509" s="368" t="s">
        <v>15606</v>
      </c>
      <c r="M1509" s="368">
        <v>79</v>
      </c>
      <c r="N1509" s="368">
        <v>52</v>
      </c>
      <c r="O1509" s="368">
        <v>27</v>
      </c>
    </row>
    <row r="1510" spans="1:15" x14ac:dyDescent="0.35">
      <c r="A1510" s="368" t="s">
        <v>378</v>
      </c>
      <c r="B1510" s="368" t="s">
        <v>966</v>
      </c>
      <c r="C1510" s="368" t="s">
        <v>786</v>
      </c>
      <c r="D1510" s="368">
        <v>680</v>
      </c>
      <c r="E1510" s="368">
        <v>442</v>
      </c>
      <c r="F1510" s="368">
        <v>238</v>
      </c>
      <c r="G1510" s="368" t="s">
        <v>15607</v>
      </c>
      <c r="H1510" s="368" t="s">
        <v>15608</v>
      </c>
      <c r="I1510" s="368" t="s">
        <v>4036</v>
      </c>
      <c r="J1510" s="368" t="s">
        <v>4035</v>
      </c>
      <c r="K1510" s="368" t="s">
        <v>15609</v>
      </c>
      <c r="L1510" s="368" t="s">
        <v>15610</v>
      </c>
      <c r="M1510" s="368">
        <v>102</v>
      </c>
      <c r="N1510" s="368">
        <v>66</v>
      </c>
      <c r="O1510" s="368">
        <v>36</v>
      </c>
    </row>
    <row r="1511" spans="1:15" x14ac:dyDescent="0.35">
      <c r="A1511" s="368" t="s">
        <v>378</v>
      </c>
      <c r="B1511" s="368" t="s">
        <v>966</v>
      </c>
      <c r="C1511" s="368" t="s">
        <v>786</v>
      </c>
      <c r="D1511" s="368">
        <v>680</v>
      </c>
      <c r="E1511" s="368">
        <v>442</v>
      </c>
      <c r="F1511" s="368">
        <v>238</v>
      </c>
      <c r="G1511" s="368" t="s">
        <v>15607</v>
      </c>
      <c r="H1511" s="368" t="s">
        <v>15608</v>
      </c>
      <c r="I1511" s="368" t="s">
        <v>4036</v>
      </c>
      <c r="J1511" s="368" t="s">
        <v>4035</v>
      </c>
      <c r="K1511" s="368" t="s">
        <v>15611</v>
      </c>
      <c r="L1511" s="368" t="s">
        <v>15612</v>
      </c>
      <c r="M1511" s="368">
        <v>68</v>
      </c>
      <c r="N1511" s="368">
        <v>44</v>
      </c>
      <c r="O1511" s="368">
        <v>24</v>
      </c>
    </row>
    <row r="1512" spans="1:15" x14ac:dyDescent="0.35">
      <c r="A1512" s="368" t="s">
        <v>379</v>
      </c>
      <c r="B1512" s="368" t="s">
        <v>967</v>
      </c>
      <c r="C1512" s="368" t="s">
        <v>786</v>
      </c>
      <c r="D1512" s="368">
        <v>770</v>
      </c>
      <c r="E1512" s="368">
        <v>500</v>
      </c>
      <c r="F1512" s="368">
        <v>270</v>
      </c>
      <c r="G1512" s="368" t="s">
        <v>15613</v>
      </c>
      <c r="H1512" s="368" t="s">
        <v>15614</v>
      </c>
      <c r="I1512" s="368" t="s">
        <v>4034</v>
      </c>
      <c r="J1512" s="368" t="s">
        <v>4033</v>
      </c>
      <c r="K1512" s="368" t="s">
        <v>15615</v>
      </c>
      <c r="L1512" s="368" t="s">
        <v>15616</v>
      </c>
      <c r="M1512" s="368">
        <v>67</v>
      </c>
      <c r="N1512" s="368">
        <v>43</v>
      </c>
      <c r="O1512" s="368">
        <v>24</v>
      </c>
    </row>
    <row r="1513" spans="1:15" x14ac:dyDescent="0.35">
      <c r="A1513" s="368" t="s">
        <v>379</v>
      </c>
      <c r="B1513" s="368" t="s">
        <v>967</v>
      </c>
      <c r="C1513" s="368" t="s">
        <v>786</v>
      </c>
      <c r="D1513" s="368">
        <v>770</v>
      </c>
      <c r="E1513" s="368">
        <v>500</v>
      </c>
      <c r="F1513" s="368">
        <v>270</v>
      </c>
      <c r="G1513" s="368" t="s">
        <v>15613</v>
      </c>
      <c r="H1513" s="368" t="s">
        <v>15614</v>
      </c>
      <c r="I1513" s="368" t="s">
        <v>4034</v>
      </c>
      <c r="J1513" s="368" t="s">
        <v>4033</v>
      </c>
      <c r="K1513" s="368" t="s">
        <v>15617</v>
      </c>
      <c r="L1513" s="368" t="s">
        <v>15618</v>
      </c>
      <c r="M1513" s="368">
        <v>100</v>
      </c>
      <c r="N1513" s="368">
        <v>65</v>
      </c>
      <c r="O1513" s="368">
        <v>35</v>
      </c>
    </row>
    <row r="1514" spans="1:15" x14ac:dyDescent="0.35">
      <c r="A1514" s="368" t="s">
        <v>379</v>
      </c>
      <c r="B1514" s="368" t="s">
        <v>967</v>
      </c>
      <c r="C1514" s="368" t="s">
        <v>786</v>
      </c>
      <c r="D1514" s="368">
        <v>770</v>
      </c>
      <c r="E1514" s="368">
        <v>500</v>
      </c>
      <c r="F1514" s="368">
        <v>270</v>
      </c>
      <c r="G1514" s="368" t="s">
        <v>15619</v>
      </c>
      <c r="H1514" s="368" t="s">
        <v>15620</v>
      </c>
      <c r="I1514" s="368" t="s">
        <v>4032</v>
      </c>
      <c r="J1514" s="368" t="s">
        <v>4031</v>
      </c>
      <c r="K1514" s="368" t="s">
        <v>15621</v>
      </c>
      <c r="L1514" s="368" t="s">
        <v>15622</v>
      </c>
      <c r="M1514" s="368">
        <v>101</v>
      </c>
      <c r="N1514" s="368">
        <v>65</v>
      </c>
      <c r="O1514" s="368">
        <v>36</v>
      </c>
    </row>
    <row r="1515" spans="1:15" x14ac:dyDescent="0.35">
      <c r="A1515" s="368" t="s">
        <v>379</v>
      </c>
      <c r="B1515" s="368" t="s">
        <v>967</v>
      </c>
      <c r="C1515" s="368" t="s">
        <v>786</v>
      </c>
      <c r="D1515" s="368">
        <v>770</v>
      </c>
      <c r="E1515" s="368">
        <v>500</v>
      </c>
      <c r="F1515" s="368">
        <v>270</v>
      </c>
      <c r="G1515" s="368" t="s">
        <v>15619</v>
      </c>
      <c r="H1515" s="368" t="s">
        <v>15620</v>
      </c>
      <c r="I1515" s="368" t="s">
        <v>4032</v>
      </c>
      <c r="J1515" s="368" t="s">
        <v>4031</v>
      </c>
      <c r="K1515" s="368" t="s">
        <v>15623</v>
      </c>
      <c r="L1515" s="368" t="s">
        <v>15624</v>
      </c>
      <c r="M1515" s="368">
        <v>100</v>
      </c>
      <c r="N1515" s="368">
        <v>65</v>
      </c>
      <c r="O1515" s="368">
        <v>35</v>
      </c>
    </row>
    <row r="1516" spans="1:15" x14ac:dyDescent="0.35">
      <c r="A1516" s="368" t="s">
        <v>379</v>
      </c>
      <c r="B1516" s="368" t="s">
        <v>967</v>
      </c>
      <c r="C1516" s="368" t="s">
        <v>786</v>
      </c>
      <c r="D1516" s="368">
        <v>770</v>
      </c>
      <c r="E1516" s="368">
        <v>500</v>
      </c>
      <c r="F1516" s="368">
        <v>270</v>
      </c>
      <c r="G1516" s="368" t="s">
        <v>15625</v>
      </c>
      <c r="H1516" s="368" t="s">
        <v>15626</v>
      </c>
      <c r="I1516" s="368" t="s">
        <v>4030</v>
      </c>
      <c r="J1516" s="368" t="s">
        <v>4029</v>
      </c>
      <c r="K1516" s="368" t="s">
        <v>15627</v>
      </c>
      <c r="L1516" s="368" t="s">
        <v>15628</v>
      </c>
      <c r="M1516" s="368">
        <v>101</v>
      </c>
      <c r="N1516" s="368">
        <v>66</v>
      </c>
      <c r="O1516" s="368">
        <v>35</v>
      </c>
    </row>
    <row r="1517" spans="1:15" x14ac:dyDescent="0.35">
      <c r="A1517" s="368" t="s">
        <v>379</v>
      </c>
      <c r="B1517" s="368" t="s">
        <v>967</v>
      </c>
      <c r="C1517" s="368" t="s">
        <v>786</v>
      </c>
      <c r="D1517" s="368">
        <v>770</v>
      </c>
      <c r="E1517" s="368">
        <v>500</v>
      </c>
      <c r="F1517" s="368">
        <v>270</v>
      </c>
      <c r="G1517" s="368" t="s">
        <v>15625</v>
      </c>
      <c r="H1517" s="368" t="s">
        <v>15626</v>
      </c>
      <c r="I1517" s="368" t="s">
        <v>4030</v>
      </c>
      <c r="J1517" s="368" t="s">
        <v>4029</v>
      </c>
      <c r="K1517" s="368" t="s">
        <v>15629</v>
      </c>
      <c r="L1517" s="368" t="s">
        <v>15630</v>
      </c>
      <c r="M1517" s="368">
        <v>100</v>
      </c>
      <c r="N1517" s="368">
        <v>65</v>
      </c>
      <c r="O1517" s="368">
        <v>35</v>
      </c>
    </row>
    <row r="1518" spans="1:15" x14ac:dyDescent="0.35">
      <c r="A1518" s="368" t="s">
        <v>379</v>
      </c>
      <c r="B1518" s="368" t="s">
        <v>967</v>
      </c>
      <c r="C1518" s="368" t="s">
        <v>786</v>
      </c>
      <c r="D1518" s="368">
        <v>770</v>
      </c>
      <c r="E1518" s="368">
        <v>500</v>
      </c>
      <c r="F1518" s="368">
        <v>270</v>
      </c>
      <c r="G1518" s="368" t="s">
        <v>15631</v>
      </c>
      <c r="H1518" s="368" t="s">
        <v>15632</v>
      </c>
      <c r="I1518" s="368" t="s">
        <v>4028</v>
      </c>
      <c r="J1518" s="368" t="s">
        <v>4027</v>
      </c>
      <c r="K1518" s="368" t="s">
        <v>15633</v>
      </c>
      <c r="L1518" s="368" t="s">
        <v>15634</v>
      </c>
      <c r="M1518" s="368">
        <v>101</v>
      </c>
      <c r="N1518" s="368">
        <v>66</v>
      </c>
      <c r="O1518" s="368">
        <v>35</v>
      </c>
    </row>
    <row r="1519" spans="1:15" x14ac:dyDescent="0.35">
      <c r="A1519" s="368" t="s">
        <v>379</v>
      </c>
      <c r="B1519" s="368" t="s">
        <v>967</v>
      </c>
      <c r="C1519" s="368" t="s">
        <v>786</v>
      </c>
      <c r="D1519" s="368">
        <v>770</v>
      </c>
      <c r="E1519" s="368">
        <v>500</v>
      </c>
      <c r="F1519" s="368">
        <v>270</v>
      </c>
      <c r="G1519" s="368" t="s">
        <v>15631</v>
      </c>
      <c r="H1519" s="368" t="s">
        <v>15632</v>
      </c>
      <c r="I1519" s="368" t="s">
        <v>4028</v>
      </c>
      <c r="J1519" s="368" t="s">
        <v>4027</v>
      </c>
      <c r="K1519" s="368" t="s">
        <v>15635</v>
      </c>
      <c r="L1519" s="368" t="s">
        <v>15636</v>
      </c>
      <c r="M1519" s="368">
        <v>100</v>
      </c>
      <c r="N1519" s="368">
        <v>65</v>
      </c>
      <c r="O1519" s="368">
        <v>35</v>
      </c>
    </row>
    <row r="1520" spans="1:15" x14ac:dyDescent="0.35">
      <c r="A1520" s="368" t="s">
        <v>380</v>
      </c>
      <c r="B1520" s="368" t="s">
        <v>968</v>
      </c>
      <c r="C1520" s="368" t="s">
        <v>786</v>
      </c>
      <c r="D1520" s="368">
        <v>510</v>
      </c>
      <c r="E1520" s="368">
        <v>331</v>
      </c>
      <c r="F1520" s="368">
        <v>179</v>
      </c>
      <c r="G1520" s="368" t="s">
        <v>15637</v>
      </c>
      <c r="H1520" s="368" t="s">
        <v>15638</v>
      </c>
      <c r="I1520" s="368" t="s">
        <v>4026</v>
      </c>
      <c r="J1520" s="368" t="s">
        <v>4025</v>
      </c>
      <c r="K1520" s="368" t="s">
        <v>15639</v>
      </c>
      <c r="L1520" s="368" t="s">
        <v>15640</v>
      </c>
      <c r="M1520" s="368">
        <v>50</v>
      </c>
      <c r="N1520" s="368">
        <v>50</v>
      </c>
      <c r="O1520" s="368">
        <v>0</v>
      </c>
    </row>
    <row r="1521" spans="1:15" x14ac:dyDescent="0.35">
      <c r="A1521" s="368" t="s">
        <v>380</v>
      </c>
      <c r="B1521" s="368" t="s">
        <v>968</v>
      </c>
      <c r="C1521" s="368" t="s">
        <v>786</v>
      </c>
      <c r="D1521" s="368">
        <v>510</v>
      </c>
      <c r="E1521" s="368">
        <v>331</v>
      </c>
      <c r="F1521" s="368">
        <v>179</v>
      </c>
      <c r="G1521" s="368" t="s">
        <v>15637</v>
      </c>
      <c r="H1521" s="368" t="s">
        <v>15638</v>
      </c>
      <c r="I1521" s="368" t="s">
        <v>4026</v>
      </c>
      <c r="J1521" s="368" t="s">
        <v>4025</v>
      </c>
      <c r="K1521" s="368" t="s">
        <v>15641</v>
      </c>
      <c r="L1521" s="368" t="s">
        <v>15642</v>
      </c>
      <c r="M1521" s="368">
        <v>85</v>
      </c>
      <c r="N1521" s="368">
        <v>52</v>
      </c>
      <c r="O1521" s="368">
        <v>33</v>
      </c>
    </row>
    <row r="1522" spans="1:15" x14ac:dyDescent="0.35">
      <c r="A1522" s="368" t="s">
        <v>380</v>
      </c>
      <c r="B1522" s="368" t="s">
        <v>968</v>
      </c>
      <c r="C1522" s="368" t="s">
        <v>786</v>
      </c>
      <c r="D1522" s="368">
        <v>510</v>
      </c>
      <c r="E1522" s="368">
        <v>331</v>
      </c>
      <c r="F1522" s="368">
        <v>179</v>
      </c>
      <c r="G1522" s="368" t="s">
        <v>15637</v>
      </c>
      <c r="H1522" s="368" t="s">
        <v>15638</v>
      </c>
      <c r="I1522" s="368" t="s">
        <v>4026</v>
      </c>
      <c r="J1522" s="368" t="s">
        <v>4025</v>
      </c>
      <c r="K1522" s="368" t="s">
        <v>15643</v>
      </c>
      <c r="L1522" s="368" t="s">
        <v>15644</v>
      </c>
      <c r="M1522" s="368">
        <v>60</v>
      </c>
      <c r="N1522" s="368">
        <v>37</v>
      </c>
      <c r="O1522" s="368">
        <v>23</v>
      </c>
    </row>
    <row r="1523" spans="1:15" x14ac:dyDescent="0.35">
      <c r="A1523" s="368" t="s">
        <v>380</v>
      </c>
      <c r="B1523" s="368" t="s">
        <v>968</v>
      </c>
      <c r="C1523" s="368" t="s">
        <v>786</v>
      </c>
      <c r="D1523" s="368">
        <v>510</v>
      </c>
      <c r="E1523" s="368">
        <v>331</v>
      </c>
      <c r="F1523" s="368">
        <v>179</v>
      </c>
      <c r="G1523" s="368" t="s">
        <v>15645</v>
      </c>
      <c r="H1523" s="368" t="s">
        <v>15646</v>
      </c>
      <c r="I1523" s="368" t="s">
        <v>4024</v>
      </c>
      <c r="J1523" s="368" t="s">
        <v>4023</v>
      </c>
      <c r="K1523" s="368" t="s">
        <v>15647</v>
      </c>
      <c r="L1523" s="368" t="s">
        <v>15648</v>
      </c>
      <c r="M1523" s="368">
        <v>85</v>
      </c>
      <c r="N1523" s="368">
        <v>52</v>
      </c>
      <c r="O1523" s="368">
        <v>33</v>
      </c>
    </row>
    <row r="1524" spans="1:15" x14ac:dyDescent="0.35">
      <c r="A1524" s="368" t="s">
        <v>380</v>
      </c>
      <c r="B1524" s="368" t="s">
        <v>968</v>
      </c>
      <c r="C1524" s="368" t="s">
        <v>786</v>
      </c>
      <c r="D1524" s="368">
        <v>510</v>
      </c>
      <c r="E1524" s="368">
        <v>331</v>
      </c>
      <c r="F1524" s="368">
        <v>179</v>
      </c>
      <c r="G1524" s="368" t="s">
        <v>15645</v>
      </c>
      <c r="H1524" s="368" t="s">
        <v>15646</v>
      </c>
      <c r="I1524" s="368" t="s">
        <v>4024</v>
      </c>
      <c r="J1524" s="368" t="s">
        <v>4023</v>
      </c>
      <c r="K1524" s="368" t="s">
        <v>15639</v>
      </c>
      <c r="L1524" s="368" t="s">
        <v>15640</v>
      </c>
      <c r="M1524" s="368">
        <v>50</v>
      </c>
      <c r="N1524" s="368">
        <v>50</v>
      </c>
      <c r="O1524" s="368">
        <v>0</v>
      </c>
    </row>
    <row r="1525" spans="1:15" x14ac:dyDescent="0.35">
      <c r="A1525" s="368" t="s">
        <v>380</v>
      </c>
      <c r="B1525" s="368" t="s">
        <v>968</v>
      </c>
      <c r="C1525" s="368" t="s">
        <v>786</v>
      </c>
      <c r="D1525" s="368">
        <v>510</v>
      </c>
      <c r="E1525" s="368">
        <v>331</v>
      </c>
      <c r="F1525" s="368">
        <v>179</v>
      </c>
      <c r="G1525" s="368" t="s">
        <v>15645</v>
      </c>
      <c r="H1525" s="368" t="s">
        <v>15646</v>
      </c>
      <c r="I1525" s="368" t="s">
        <v>4024</v>
      </c>
      <c r="J1525" s="368" t="s">
        <v>4023</v>
      </c>
      <c r="K1525" s="368" t="s">
        <v>15649</v>
      </c>
      <c r="L1525" s="368" t="s">
        <v>15650</v>
      </c>
      <c r="M1525" s="368">
        <v>49</v>
      </c>
      <c r="N1525" s="368">
        <v>30</v>
      </c>
      <c r="O1525" s="368">
        <v>19</v>
      </c>
    </row>
    <row r="1526" spans="1:15" x14ac:dyDescent="0.35">
      <c r="A1526" s="368" t="s">
        <v>380</v>
      </c>
      <c r="B1526" s="368" t="s">
        <v>968</v>
      </c>
      <c r="C1526" s="368" t="s">
        <v>786</v>
      </c>
      <c r="D1526" s="368">
        <v>510</v>
      </c>
      <c r="E1526" s="368">
        <v>331</v>
      </c>
      <c r="F1526" s="368">
        <v>179</v>
      </c>
      <c r="G1526" s="368" t="s">
        <v>15651</v>
      </c>
      <c r="H1526" s="368" t="s">
        <v>15652</v>
      </c>
      <c r="I1526" s="368" t="s">
        <v>4022</v>
      </c>
      <c r="J1526" s="368" t="s">
        <v>4021</v>
      </c>
      <c r="K1526" s="368" t="s">
        <v>15653</v>
      </c>
      <c r="L1526" s="368" t="s">
        <v>4021</v>
      </c>
      <c r="M1526" s="368">
        <v>71</v>
      </c>
      <c r="N1526" s="368">
        <v>43</v>
      </c>
      <c r="O1526" s="368">
        <v>28</v>
      </c>
    </row>
    <row r="1527" spans="1:15" x14ac:dyDescent="0.35">
      <c r="A1527" s="368" t="s">
        <v>380</v>
      </c>
      <c r="B1527" s="368" t="s">
        <v>968</v>
      </c>
      <c r="C1527" s="368" t="s">
        <v>786</v>
      </c>
      <c r="D1527" s="368">
        <v>510</v>
      </c>
      <c r="E1527" s="368">
        <v>331</v>
      </c>
      <c r="F1527" s="368">
        <v>179</v>
      </c>
      <c r="G1527" s="368" t="s">
        <v>15654</v>
      </c>
      <c r="H1527" s="368" t="s">
        <v>15655</v>
      </c>
      <c r="I1527" s="368" t="s">
        <v>4020</v>
      </c>
      <c r="J1527" s="368" t="s">
        <v>4019</v>
      </c>
      <c r="K1527" s="368" t="s">
        <v>15656</v>
      </c>
      <c r="L1527" s="368" t="s">
        <v>15657</v>
      </c>
      <c r="M1527" s="368">
        <v>50</v>
      </c>
      <c r="N1527" s="368">
        <v>30</v>
      </c>
      <c r="O1527" s="368">
        <v>20</v>
      </c>
    </row>
    <row r="1528" spans="1:15" x14ac:dyDescent="0.35">
      <c r="A1528" s="368" t="s">
        <v>380</v>
      </c>
      <c r="B1528" s="368" t="s">
        <v>968</v>
      </c>
      <c r="C1528" s="368" t="s">
        <v>786</v>
      </c>
      <c r="D1528" s="368">
        <v>510</v>
      </c>
      <c r="E1528" s="368">
        <v>331</v>
      </c>
      <c r="F1528" s="368">
        <v>179</v>
      </c>
      <c r="G1528" s="368" t="s">
        <v>15654</v>
      </c>
      <c r="H1528" s="368" t="s">
        <v>15655</v>
      </c>
      <c r="I1528" s="368" t="s">
        <v>4020</v>
      </c>
      <c r="J1528" s="368" t="s">
        <v>4019</v>
      </c>
      <c r="K1528" s="368" t="s">
        <v>15658</v>
      </c>
      <c r="L1528" s="368" t="s">
        <v>15659</v>
      </c>
      <c r="M1528" s="368">
        <v>60</v>
      </c>
      <c r="N1528" s="368">
        <v>37</v>
      </c>
      <c r="O1528" s="368">
        <v>23</v>
      </c>
    </row>
    <row r="1529" spans="1:15" x14ac:dyDescent="0.35">
      <c r="A1529" s="368" t="s">
        <v>380</v>
      </c>
      <c r="B1529" s="368" t="s">
        <v>968</v>
      </c>
      <c r="C1529" s="368" t="s">
        <v>786</v>
      </c>
      <c r="D1529" s="368">
        <v>510</v>
      </c>
      <c r="E1529" s="368">
        <v>331</v>
      </c>
      <c r="F1529" s="368">
        <v>179</v>
      </c>
      <c r="G1529" s="368" t="s">
        <v>15654</v>
      </c>
      <c r="H1529" s="368" t="s">
        <v>15655</v>
      </c>
      <c r="I1529" s="368" t="s">
        <v>4020</v>
      </c>
      <c r="J1529" s="368" t="s">
        <v>4019</v>
      </c>
      <c r="K1529" s="368" t="s">
        <v>15639</v>
      </c>
      <c r="L1529" s="368" t="s">
        <v>15640</v>
      </c>
      <c r="M1529" s="368">
        <v>50</v>
      </c>
      <c r="N1529" s="368">
        <v>50</v>
      </c>
      <c r="O1529" s="368">
        <v>0</v>
      </c>
    </row>
    <row r="1530" spans="1:15" x14ac:dyDescent="0.35">
      <c r="A1530" s="368" t="s">
        <v>381</v>
      </c>
      <c r="B1530" s="368" t="s">
        <v>969</v>
      </c>
      <c r="C1530" s="368" t="s">
        <v>786</v>
      </c>
      <c r="D1530" s="368">
        <v>760</v>
      </c>
      <c r="E1530" s="368">
        <v>494</v>
      </c>
      <c r="F1530" s="368">
        <v>266</v>
      </c>
      <c r="G1530" s="368" t="s">
        <v>15660</v>
      </c>
      <c r="H1530" s="368" t="s">
        <v>15661</v>
      </c>
      <c r="I1530" s="368" t="s">
        <v>4004</v>
      </c>
      <c r="J1530" s="368" t="s">
        <v>4003</v>
      </c>
      <c r="K1530" s="368" t="s">
        <v>15662</v>
      </c>
      <c r="L1530" s="368" t="s">
        <v>15663</v>
      </c>
      <c r="M1530" s="368">
        <v>67</v>
      </c>
      <c r="N1530" s="368">
        <v>42</v>
      </c>
      <c r="O1530" s="368">
        <v>25</v>
      </c>
    </row>
    <row r="1531" spans="1:15" x14ac:dyDescent="0.35">
      <c r="A1531" s="368" t="s">
        <v>381</v>
      </c>
      <c r="B1531" s="368" t="s">
        <v>969</v>
      </c>
      <c r="C1531" s="368" t="s">
        <v>786</v>
      </c>
      <c r="D1531" s="368">
        <v>760</v>
      </c>
      <c r="E1531" s="368">
        <v>494</v>
      </c>
      <c r="F1531" s="368">
        <v>266</v>
      </c>
      <c r="G1531" s="368" t="s">
        <v>15660</v>
      </c>
      <c r="H1531" s="368" t="s">
        <v>15661</v>
      </c>
      <c r="I1531" s="368" t="s">
        <v>4004</v>
      </c>
      <c r="J1531" s="368" t="s">
        <v>4003</v>
      </c>
      <c r="K1531" s="368" t="s">
        <v>15664</v>
      </c>
      <c r="L1531" s="368" t="s">
        <v>15665</v>
      </c>
      <c r="M1531" s="368">
        <v>45</v>
      </c>
      <c r="N1531" s="368">
        <v>29</v>
      </c>
      <c r="O1531" s="368">
        <v>16</v>
      </c>
    </row>
    <row r="1532" spans="1:15" x14ac:dyDescent="0.35">
      <c r="A1532" s="368" t="s">
        <v>381</v>
      </c>
      <c r="B1532" s="368" t="s">
        <v>969</v>
      </c>
      <c r="C1532" s="368" t="s">
        <v>786</v>
      </c>
      <c r="D1532" s="368">
        <v>760</v>
      </c>
      <c r="E1532" s="368">
        <v>494</v>
      </c>
      <c r="F1532" s="368">
        <v>266</v>
      </c>
      <c r="G1532" s="368" t="s">
        <v>15666</v>
      </c>
      <c r="H1532" s="368" t="s">
        <v>15667</v>
      </c>
      <c r="I1532" s="368" t="s">
        <v>4018</v>
      </c>
      <c r="J1532" s="368" t="s">
        <v>4017</v>
      </c>
      <c r="K1532" s="368" t="s">
        <v>15668</v>
      </c>
      <c r="L1532" s="368" t="s">
        <v>15669</v>
      </c>
      <c r="M1532" s="368">
        <v>67</v>
      </c>
      <c r="N1532" s="368">
        <v>42</v>
      </c>
      <c r="O1532" s="368">
        <v>25</v>
      </c>
    </row>
    <row r="1533" spans="1:15" x14ac:dyDescent="0.35">
      <c r="A1533" s="368" t="s">
        <v>381</v>
      </c>
      <c r="B1533" s="368" t="s">
        <v>969</v>
      </c>
      <c r="C1533" s="368" t="s">
        <v>786</v>
      </c>
      <c r="D1533" s="368">
        <v>760</v>
      </c>
      <c r="E1533" s="368">
        <v>494</v>
      </c>
      <c r="F1533" s="368">
        <v>266</v>
      </c>
      <c r="G1533" s="368" t="s">
        <v>15666</v>
      </c>
      <c r="H1533" s="368" t="s">
        <v>15667</v>
      </c>
      <c r="I1533" s="368" t="s">
        <v>4018</v>
      </c>
      <c r="J1533" s="368" t="s">
        <v>4017</v>
      </c>
      <c r="K1533" s="368" t="s">
        <v>15670</v>
      </c>
      <c r="L1533" s="368" t="s">
        <v>15671</v>
      </c>
      <c r="M1533" s="368">
        <v>45</v>
      </c>
      <c r="N1533" s="368">
        <v>29</v>
      </c>
      <c r="O1533" s="368">
        <v>16</v>
      </c>
    </row>
    <row r="1534" spans="1:15" x14ac:dyDescent="0.35">
      <c r="A1534" s="368" t="s">
        <v>381</v>
      </c>
      <c r="B1534" s="368" t="s">
        <v>969</v>
      </c>
      <c r="C1534" s="368" t="s">
        <v>786</v>
      </c>
      <c r="D1534" s="368">
        <v>760</v>
      </c>
      <c r="E1534" s="368">
        <v>494</v>
      </c>
      <c r="F1534" s="368">
        <v>266</v>
      </c>
      <c r="G1534" s="368" t="s">
        <v>15672</v>
      </c>
      <c r="H1534" s="368" t="s">
        <v>15673</v>
      </c>
      <c r="I1534" s="368" t="s">
        <v>4016</v>
      </c>
      <c r="J1534" s="368" t="s">
        <v>4015</v>
      </c>
      <c r="K1534" s="368" t="s">
        <v>15674</v>
      </c>
      <c r="L1534" s="368" t="s">
        <v>15675</v>
      </c>
      <c r="M1534" s="368">
        <v>67</v>
      </c>
      <c r="N1534" s="368">
        <v>42</v>
      </c>
      <c r="O1534" s="368">
        <v>25</v>
      </c>
    </row>
    <row r="1535" spans="1:15" x14ac:dyDescent="0.35">
      <c r="A1535" s="368" t="s">
        <v>381</v>
      </c>
      <c r="B1535" s="368" t="s">
        <v>969</v>
      </c>
      <c r="C1535" s="368" t="s">
        <v>786</v>
      </c>
      <c r="D1535" s="368">
        <v>760</v>
      </c>
      <c r="E1535" s="368">
        <v>494</v>
      </c>
      <c r="F1535" s="368">
        <v>266</v>
      </c>
      <c r="G1535" s="368" t="s">
        <v>15672</v>
      </c>
      <c r="H1535" s="368" t="s">
        <v>15673</v>
      </c>
      <c r="I1535" s="368" t="s">
        <v>4016</v>
      </c>
      <c r="J1535" s="368" t="s">
        <v>4015</v>
      </c>
      <c r="K1535" s="368" t="s">
        <v>15676</v>
      </c>
      <c r="L1535" s="368" t="s">
        <v>15677</v>
      </c>
      <c r="M1535" s="368">
        <v>67</v>
      </c>
      <c r="N1535" s="368">
        <v>43</v>
      </c>
      <c r="O1535" s="368">
        <v>24</v>
      </c>
    </row>
    <row r="1536" spans="1:15" x14ac:dyDescent="0.35">
      <c r="A1536" s="368" t="s">
        <v>381</v>
      </c>
      <c r="B1536" s="368" t="s">
        <v>969</v>
      </c>
      <c r="C1536" s="368" t="s">
        <v>786</v>
      </c>
      <c r="D1536" s="368">
        <v>760</v>
      </c>
      <c r="E1536" s="368">
        <v>494</v>
      </c>
      <c r="F1536" s="368">
        <v>266</v>
      </c>
      <c r="G1536" s="368" t="s">
        <v>15678</v>
      </c>
      <c r="H1536" s="368" t="s">
        <v>15679</v>
      </c>
      <c r="I1536" s="368" t="s">
        <v>4014</v>
      </c>
      <c r="J1536" s="368" t="s">
        <v>4013</v>
      </c>
      <c r="K1536" s="368" t="s">
        <v>15680</v>
      </c>
      <c r="L1536" s="368" t="s">
        <v>15681</v>
      </c>
      <c r="M1536" s="368">
        <v>66</v>
      </c>
      <c r="N1536" s="368">
        <v>42</v>
      </c>
      <c r="O1536" s="368">
        <v>24</v>
      </c>
    </row>
    <row r="1537" spans="1:15" x14ac:dyDescent="0.35">
      <c r="A1537" s="368" t="s">
        <v>381</v>
      </c>
      <c r="B1537" s="368" t="s">
        <v>969</v>
      </c>
      <c r="C1537" s="368" t="s">
        <v>786</v>
      </c>
      <c r="D1537" s="368">
        <v>760</v>
      </c>
      <c r="E1537" s="368">
        <v>494</v>
      </c>
      <c r="F1537" s="368">
        <v>266</v>
      </c>
      <c r="G1537" s="368" t="s">
        <v>15678</v>
      </c>
      <c r="H1537" s="368" t="s">
        <v>15679</v>
      </c>
      <c r="I1537" s="368" t="s">
        <v>4014</v>
      </c>
      <c r="J1537" s="368" t="s">
        <v>4013</v>
      </c>
      <c r="K1537" s="368" t="s">
        <v>15682</v>
      </c>
      <c r="L1537" s="368" t="s">
        <v>15683</v>
      </c>
      <c r="M1537" s="368">
        <v>67</v>
      </c>
      <c r="N1537" s="368">
        <v>43</v>
      </c>
      <c r="O1537" s="368">
        <v>24</v>
      </c>
    </row>
    <row r="1538" spans="1:15" x14ac:dyDescent="0.35">
      <c r="A1538" s="368" t="s">
        <v>381</v>
      </c>
      <c r="B1538" s="368" t="s">
        <v>969</v>
      </c>
      <c r="C1538" s="368" t="s">
        <v>786</v>
      </c>
      <c r="D1538" s="368">
        <v>760</v>
      </c>
      <c r="E1538" s="368">
        <v>494</v>
      </c>
      <c r="F1538" s="368">
        <v>266</v>
      </c>
      <c r="G1538" s="368" t="s">
        <v>15678</v>
      </c>
      <c r="H1538" s="368" t="s">
        <v>15679</v>
      </c>
      <c r="I1538" s="368" t="s">
        <v>4014</v>
      </c>
      <c r="J1538" s="368" t="s">
        <v>4013</v>
      </c>
      <c r="K1538" s="368" t="s">
        <v>15684</v>
      </c>
      <c r="L1538" s="368" t="s">
        <v>15685</v>
      </c>
      <c r="M1538" s="368">
        <v>34</v>
      </c>
      <c r="N1538" s="368">
        <v>22</v>
      </c>
      <c r="O1538" s="368">
        <v>12</v>
      </c>
    </row>
    <row r="1539" spans="1:15" x14ac:dyDescent="0.35">
      <c r="A1539" s="368" t="s">
        <v>381</v>
      </c>
      <c r="B1539" s="368" t="s">
        <v>969</v>
      </c>
      <c r="C1539" s="368" t="s">
        <v>786</v>
      </c>
      <c r="D1539" s="368">
        <v>760</v>
      </c>
      <c r="E1539" s="368">
        <v>494</v>
      </c>
      <c r="F1539" s="368">
        <v>266</v>
      </c>
      <c r="G1539" s="368" t="s">
        <v>15678</v>
      </c>
      <c r="H1539" s="368" t="s">
        <v>15679</v>
      </c>
      <c r="I1539" s="368" t="s">
        <v>4014</v>
      </c>
      <c r="J1539" s="368" t="s">
        <v>4013</v>
      </c>
      <c r="K1539" s="368" t="s">
        <v>15686</v>
      </c>
      <c r="L1539" s="368" t="s">
        <v>15687</v>
      </c>
      <c r="M1539" s="368">
        <v>34</v>
      </c>
      <c r="N1539" s="368">
        <v>22</v>
      </c>
      <c r="O1539" s="368">
        <v>12</v>
      </c>
    </row>
    <row r="1540" spans="1:15" x14ac:dyDescent="0.35">
      <c r="A1540" s="368" t="s">
        <v>381</v>
      </c>
      <c r="B1540" s="368" t="s">
        <v>969</v>
      </c>
      <c r="C1540" s="368" t="s">
        <v>786</v>
      </c>
      <c r="D1540" s="368">
        <v>760</v>
      </c>
      <c r="E1540" s="368">
        <v>494</v>
      </c>
      <c r="F1540" s="368">
        <v>266</v>
      </c>
      <c r="G1540" s="368" t="s">
        <v>15688</v>
      </c>
      <c r="H1540" s="368" t="s">
        <v>15689</v>
      </c>
      <c r="I1540" s="368" t="s">
        <v>4012</v>
      </c>
      <c r="J1540" s="368" t="s">
        <v>4011</v>
      </c>
      <c r="K1540" s="368" t="s">
        <v>15690</v>
      </c>
      <c r="L1540" s="368" t="s">
        <v>15691</v>
      </c>
      <c r="M1540" s="368">
        <v>68</v>
      </c>
      <c r="N1540" s="368">
        <v>42</v>
      </c>
      <c r="O1540" s="368">
        <v>26</v>
      </c>
    </row>
    <row r="1541" spans="1:15" x14ac:dyDescent="0.35">
      <c r="A1541" s="368" t="s">
        <v>381</v>
      </c>
      <c r="B1541" s="368" t="s">
        <v>969</v>
      </c>
      <c r="C1541" s="368" t="s">
        <v>786</v>
      </c>
      <c r="D1541" s="368">
        <v>760</v>
      </c>
      <c r="E1541" s="368">
        <v>494</v>
      </c>
      <c r="F1541" s="368">
        <v>266</v>
      </c>
      <c r="G1541" s="368" t="s">
        <v>15688</v>
      </c>
      <c r="H1541" s="368" t="s">
        <v>15689</v>
      </c>
      <c r="I1541" s="368" t="s">
        <v>4012</v>
      </c>
      <c r="J1541" s="368" t="s">
        <v>4011</v>
      </c>
      <c r="K1541" s="368" t="s">
        <v>15692</v>
      </c>
      <c r="L1541" s="368" t="s">
        <v>15693</v>
      </c>
      <c r="M1541" s="368">
        <v>36</v>
      </c>
      <c r="N1541" s="368">
        <v>23</v>
      </c>
      <c r="O1541" s="368">
        <v>13</v>
      </c>
    </row>
    <row r="1542" spans="1:15" x14ac:dyDescent="0.35">
      <c r="A1542" s="368" t="s">
        <v>381</v>
      </c>
      <c r="B1542" s="368" t="s">
        <v>969</v>
      </c>
      <c r="C1542" s="368" t="s">
        <v>786</v>
      </c>
      <c r="D1542" s="368">
        <v>760</v>
      </c>
      <c r="E1542" s="368">
        <v>494</v>
      </c>
      <c r="F1542" s="368">
        <v>266</v>
      </c>
      <c r="G1542" s="368" t="s">
        <v>15688</v>
      </c>
      <c r="H1542" s="368" t="s">
        <v>15689</v>
      </c>
      <c r="I1542" s="368" t="s">
        <v>4012</v>
      </c>
      <c r="J1542" s="368" t="s">
        <v>4011</v>
      </c>
      <c r="K1542" s="368" t="s">
        <v>15694</v>
      </c>
      <c r="L1542" s="368" t="s">
        <v>15695</v>
      </c>
      <c r="M1542" s="368">
        <v>30</v>
      </c>
      <c r="N1542" s="368">
        <v>30</v>
      </c>
      <c r="O1542" s="368">
        <v>0</v>
      </c>
    </row>
    <row r="1543" spans="1:15" x14ac:dyDescent="0.35">
      <c r="A1543" s="368" t="s">
        <v>381</v>
      </c>
      <c r="B1543" s="368" t="s">
        <v>969</v>
      </c>
      <c r="C1543" s="368" t="s">
        <v>786</v>
      </c>
      <c r="D1543" s="368">
        <v>760</v>
      </c>
      <c r="E1543" s="368">
        <v>494</v>
      </c>
      <c r="F1543" s="368">
        <v>266</v>
      </c>
      <c r="G1543" s="368" t="s">
        <v>15696</v>
      </c>
      <c r="H1543" s="368" t="s">
        <v>15697</v>
      </c>
      <c r="I1543" s="368" t="s">
        <v>4010</v>
      </c>
      <c r="J1543" s="368" t="s">
        <v>4009</v>
      </c>
      <c r="K1543" s="368" t="s">
        <v>15698</v>
      </c>
      <c r="L1543" s="368" t="s">
        <v>4009</v>
      </c>
      <c r="M1543" s="368">
        <v>67</v>
      </c>
      <c r="N1543" s="368">
        <v>43</v>
      </c>
      <c r="O1543" s="368">
        <v>24</v>
      </c>
    </row>
    <row r="1544" spans="1:15" x14ac:dyDescent="0.35">
      <c r="A1544" s="368" t="s">
        <v>382</v>
      </c>
      <c r="B1544" s="368" t="s">
        <v>970</v>
      </c>
      <c r="C1544" s="368" t="s">
        <v>786</v>
      </c>
      <c r="D1544" s="368">
        <v>920</v>
      </c>
      <c r="E1544" s="368">
        <v>598</v>
      </c>
      <c r="F1544" s="368">
        <v>322</v>
      </c>
      <c r="G1544" s="368" t="s">
        <v>15699</v>
      </c>
      <c r="H1544" s="368" t="s">
        <v>15700</v>
      </c>
      <c r="I1544" s="368" t="s">
        <v>3962</v>
      </c>
      <c r="J1544" s="368" t="s">
        <v>3961</v>
      </c>
      <c r="K1544" s="368" t="s">
        <v>15701</v>
      </c>
      <c r="L1544" s="368" t="s">
        <v>15702</v>
      </c>
      <c r="M1544" s="368">
        <v>46</v>
      </c>
      <c r="N1544" s="368">
        <v>30</v>
      </c>
      <c r="O1544" s="368">
        <v>16</v>
      </c>
    </row>
    <row r="1545" spans="1:15" x14ac:dyDescent="0.35">
      <c r="A1545" s="368" t="s">
        <v>382</v>
      </c>
      <c r="B1545" s="368" t="s">
        <v>970</v>
      </c>
      <c r="C1545" s="368" t="s">
        <v>786</v>
      </c>
      <c r="D1545" s="368">
        <v>920</v>
      </c>
      <c r="E1545" s="368">
        <v>598</v>
      </c>
      <c r="F1545" s="368">
        <v>322</v>
      </c>
      <c r="G1545" s="368" t="s">
        <v>15699</v>
      </c>
      <c r="H1545" s="368" t="s">
        <v>15700</v>
      </c>
      <c r="I1545" s="368" t="s">
        <v>3962</v>
      </c>
      <c r="J1545" s="368" t="s">
        <v>3961</v>
      </c>
      <c r="K1545" s="368" t="s">
        <v>15703</v>
      </c>
      <c r="L1545" s="368" t="s">
        <v>15704</v>
      </c>
      <c r="M1545" s="368">
        <v>92</v>
      </c>
      <c r="N1545" s="368">
        <v>60</v>
      </c>
      <c r="O1545" s="368">
        <v>32</v>
      </c>
    </row>
    <row r="1546" spans="1:15" x14ac:dyDescent="0.35">
      <c r="A1546" s="368" t="s">
        <v>382</v>
      </c>
      <c r="B1546" s="368" t="s">
        <v>970</v>
      </c>
      <c r="C1546" s="368" t="s">
        <v>786</v>
      </c>
      <c r="D1546" s="368">
        <v>920</v>
      </c>
      <c r="E1546" s="368">
        <v>598</v>
      </c>
      <c r="F1546" s="368">
        <v>322</v>
      </c>
      <c r="G1546" s="368" t="s">
        <v>15705</v>
      </c>
      <c r="H1546" s="368" t="s">
        <v>15706</v>
      </c>
      <c r="I1546" s="368" t="s">
        <v>4008</v>
      </c>
      <c r="J1546" s="368" t="s">
        <v>4007</v>
      </c>
      <c r="K1546" s="368" t="s">
        <v>15707</v>
      </c>
      <c r="L1546" s="368" t="s">
        <v>15708</v>
      </c>
      <c r="M1546" s="368">
        <v>104</v>
      </c>
      <c r="N1546" s="368">
        <v>68</v>
      </c>
      <c r="O1546" s="368">
        <v>36</v>
      </c>
    </row>
    <row r="1547" spans="1:15" x14ac:dyDescent="0.35">
      <c r="A1547" s="368" t="s">
        <v>382</v>
      </c>
      <c r="B1547" s="368" t="s">
        <v>970</v>
      </c>
      <c r="C1547" s="368" t="s">
        <v>786</v>
      </c>
      <c r="D1547" s="368">
        <v>920</v>
      </c>
      <c r="E1547" s="368">
        <v>598</v>
      </c>
      <c r="F1547" s="368">
        <v>322</v>
      </c>
      <c r="G1547" s="368" t="s">
        <v>15705</v>
      </c>
      <c r="H1547" s="368" t="s">
        <v>15706</v>
      </c>
      <c r="I1547" s="368" t="s">
        <v>4008</v>
      </c>
      <c r="J1547" s="368" t="s">
        <v>4007</v>
      </c>
      <c r="K1547" s="368" t="s">
        <v>15709</v>
      </c>
      <c r="L1547" s="368" t="s">
        <v>15710</v>
      </c>
      <c r="M1547" s="368">
        <v>104</v>
      </c>
      <c r="N1547" s="368">
        <v>68</v>
      </c>
      <c r="O1547" s="368">
        <v>36</v>
      </c>
    </row>
    <row r="1548" spans="1:15" x14ac:dyDescent="0.35">
      <c r="A1548" s="368" t="s">
        <v>382</v>
      </c>
      <c r="B1548" s="368" t="s">
        <v>970</v>
      </c>
      <c r="C1548" s="368" t="s">
        <v>786</v>
      </c>
      <c r="D1548" s="368">
        <v>920</v>
      </c>
      <c r="E1548" s="368">
        <v>598</v>
      </c>
      <c r="F1548" s="368">
        <v>322</v>
      </c>
      <c r="G1548" s="368" t="s">
        <v>15705</v>
      </c>
      <c r="H1548" s="368" t="s">
        <v>15706</v>
      </c>
      <c r="I1548" s="368" t="s">
        <v>4008</v>
      </c>
      <c r="J1548" s="368" t="s">
        <v>4007</v>
      </c>
      <c r="K1548" s="368" t="s">
        <v>15711</v>
      </c>
      <c r="L1548" s="368" t="s">
        <v>15712</v>
      </c>
      <c r="M1548" s="368">
        <v>69</v>
      </c>
      <c r="N1548" s="368">
        <v>45</v>
      </c>
      <c r="O1548" s="368">
        <v>24</v>
      </c>
    </row>
    <row r="1549" spans="1:15" x14ac:dyDescent="0.35">
      <c r="A1549" s="368" t="s">
        <v>382</v>
      </c>
      <c r="B1549" s="368" t="s">
        <v>970</v>
      </c>
      <c r="C1549" s="368" t="s">
        <v>786</v>
      </c>
      <c r="D1549" s="368">
        <v>920</v>
      </c>
      <c r="E1549" s="368">
        <v>598</v>
      </c>
      <c r="F1549" s="368">
        <v>322</v>
      </c>
      <c r="G1549" s="368" t="s">
        <v>15705</v>
      </c>
      <c r="H1549" s="368" t="s">
        <v>15706</v>
      </c>
      <c r="I1549" s="368" t="s">
        <v>4008</v>
      </c>
      <c r="J1549" s="368" t="s">
        <v>4007</v>
      </c>
      <c r="K1549" s="368" t="s">
        <v>15713</v>
      </c>
      <c r="L1549" s="368" t="s">
        <v>15714</v>
      </c>
      <c r="M1549" s="368">
        <v>68</v>
      </c>
      <c r="N1549" s="368">
        <v>43</v>
      </c>
      <c r="O1549" s="368">
        <v>25</v>
      </c>
    </row>
    <row r="1550" spans="1:15" x14ac:dyDescent="0.35">
      <c r="A1550" s="368" t="s">
        <v>382</v>
      </c>
      <c r="B1550" s="368" t="s">
        <v>970</v>
      </c>
      <c r="C1550" s="368" t="s">
        <v>786</v>
      </c>
      <c r="D1550" s="368">
        <v>920</v>
      </c>
      <c r="E1550" s="368">
        <v>598</v>
      </c>
      <c r="F1550" s="368">
        <v>322</v>
      </c>
      <c r="G1550" s="368" t="s">
        <v>15715</v>
      </c>
      <c r="H1550" s="368" t="s">
        <v>15716</v>
      </c>
      <c r="I1550" s="368" t="s">
        <v>4006</v>
      </c>
      <c r="J1550" s="368" t="s">
        <v>4005</v>
      </c>
      <c r="K1550" s="368" t="s">
        <v>15717</v>
      </c>
      <c r="L1550" s="368" t="s">
        <v>15718</v>
      </c>
      <c r="M1550" s="368">
        <v>104</v>
      </c>
      <c r="N1550" s="368">
        <v>68</v>
      </c>
      <c r="O1550" s="368">
        <v>36</v>
      </c>
    </row>
    <row r="1551" spans="1:15" x14ac:dyDescent="0.35">
      <c r="A1551" s="368" t="s">
        <v>382</v>
      </c>
      <c r="B1551" s="368" t="s">
        <v>970</v>
      </c>
      <c r="C1551" s="368" t="s">
        <v>786</v>
      </c>
      <c r="D1551" s="368">
        <v>920</v>
      </c>
      <c r="E1551" s="368">
        <v>598</v>
      </c>
      <c r="F1551" s="368">
        <v>322</v>
      </c>
      <c r="G1551" s="368" t="s">
        <v>15715</v>
      </c>
      <c r="H1551" s="368" t="s">
        <v>15716</v>
      </c>
      <c r="I1551" s="368" t="s">
        <v>4006</v>
      </c>
      <c r="J1551" s="368" t="s">
        <v>4005</v>
      </c>
      <c r="K1551" s="368" t="s">
        <v>15719</v>
      </c>
      <c r="L1551" s="368" t="s">
        <v>15720</v>
      </c>
      <c r="M1551" s="368">
        <v>68</v>
      </c>
      <c r="N1551" s="368">
        <v>43</v>
      </c>
      <c r="O1551" s="368">
        <v>25</v>
      </c>
    </row>
    <row r="1552" spans="1:15" x14ac:dyDescent="0.35">
      <c r="A1552" s="368" t="s">
        <v>382</v>
      </c>
      <c r="B1552" s="368" t="s">
        <v>970</v>
      </c>
      <c r="C1552" s="368" t="s">
        <v>786</v>
      </c>
      <c r="D1552" s="368">
        <v>920</v>
      </c>
      <c r="E1552" s="368">
        <v>598</v>
      </c>
      <c r="F1552" s="368">
        <v>322</v>
      </c>
      <c r="G1552" s="368" t="s">
        <v>15715</v>
      </c>
      <c r="H1552" s="368" t="s">
        <v>15716</v>
      </c>
      <c r="I1552" s="368" t="s">
        <v>4006</v>
      </c>
      <c r="J1552" s="368" t="s">
        <v>4005</v>
      </c>
      <c r="K1552" s="368" t="s">
        <v>15721</v>
      </c>
      <c r="L1552" s="368" t="s">
        <v>15722</v>
      </c>
      <c r="M1552" s="368">
        <v>104</v>
      </c>
      <c r="N1552" s="368">
        <v>68</v>
      </c>
      <c r="O1552" s="368">
        <v>36</v>
      </c>
    </row>
    <row r="1553" spans="1:15" x14ac:dyDescent="0.35">
      <c r="A1553" s="368" t="s">
        <v>382</v>
      </c>
      <c r="B1553" s="368" t="s">
        <v>970</v>
      </c>
      <c r="C1553" s="368" t="s">
        <v>786</v>
      </c>
      <c r="D1553" s="368">
        <v>920</v>
      </c>
      <c r="E1553" s="368">
        <v>598</v>
      </c>
      <c r="F1553" s="368">
        <v>322</v>
      </c>
      <c r="G1553" s="368" t="s">
        <v>15660</v>
      </c>
      <c r="H1553" s="368" t="s">
        <v>15661</v>
      </c>
      <c r="I1553" s="368" t="s">
        <v>4004</v>
      </c>
      <c r="J1553" s="368" t="s">
        <v>4003</v>
      </c>
      <c r="K1553" s="368" t="s">
        <v>15662</v>
      </c>
      <c r="L1553" s="368" t="s">
        <v>15663</v>
      </c>
      <c r="M1553" s="368">
        <v>69</v>
      </c>
      <c r="N1553" s="368">
        <v>45</v>
      </c>
      <c r="O1553" s="368">
        <v>24</v>
      </c>
    </row>
    <row r="1554" spans="1:15" x14ac:dyDescent="0.35">
      <c r="A1554" s="368" t="s">
        <v>382</v>
      </c>
      <c r="B1554" s="368" t="s">
        <v>970</v>
      </c>
      <c r="C1554" s="368" t="s">
        <v>786</v>
      </c>
      <c r="D1554" s="368">
        <v>920</v>
      </c>
      <c r="E1554" s="368">
        <v>598</v>
      </c>
      <c r="F1554" s="368">
        <v>322</v>
      </c>
      <c r="G1554" s="368" t="s">
        <v>15660</v>
      </c>
      <c r="H1554" s="368" t="s">
        <v>15661</v>
      </c>
      <c r="I1554" s="368" t="s">
        <v>4004</v>
      </c>
      <c r="J1554" s="368" t="s">
        <v>4003</v>
      </c>
      <c r="K1554" s="368" t="s">
        <v>15664</v>
      </c>
      <c r="L1554" s="368" t="s">
        <v>15665</v>
      </c>
      <c r="M1554" s="368">
        <v>46</v>
      </c>
      <c r="N1554" s="368">
        <v>30</v>
      </c>
      <c r="O1554" s="368">
        <v>16</v>
      </c>
    </row>
    <row r="1555" spans="1:15" x14ac:dyDescent="0.35">
      <c r="A1555" s="368" t="s">
        <v>382</v>
      </c>
      <c r="B1555" s="368" t="s">
        <v>970</v>
      </c>
      <c r="C1555" s="368" t="s">
        <v>786</v>
      </c>
      <c r="D1555" s="368">
        <v>920</v>
      </c>
      <c r="E1555" s="368">
        <v>598</v>
      </c>
      <c r="F1555" s="368">
        <v>322</v>
      </c>
      <c r="G1555" s="368" t="s">
        <v>15723</v>
      </c>
      <c r="H1555" s="368" t="s">
        <v>15724</v>
      </c>
      <c r="I1555" s="368" t="s">
        <v>4002</v>
      </c>
      <c r="J1555" s="368" t="s">
        <v>4001</v>
      </c>
      <c r="K1555" s="368" t="s">
        <v>15725</v>
      </c>
      <c r="L1555" s="368" t="s">
        <v>4001</v>
      </c>
      <c r="M1555" s="368">
        <v>46</v>
      </c>
      <c r="N1555" s="368">
        <v>30</v>
      </c>
      <c r="O1555" s="368">
        <v>16</v>
      </c>
    </row>
    <row r="1556" spans="1:15" x14ac:dyDescent="0.35">
      <c r="A1556" s="368" t="s">
        <v>383</v>
      </c>
      <c r="B1556" s="368" t="s">
        <v>971</v>
      </c>
      <c r="C1556" s="368" t="s">
        <v>791</v>
      </c>
      <c r="D1556" s="368">
        <v>540</v>
      </c>
      <c r="E1556" s="368">
        <v>351</v>
      </c>
      <c r="F1556" s="368">
        <v>189</v>
      </c>
      <c r="G1556" s="368" t="s">
        <v>15726</v>
      </c>
      <c r="H1556" s="368" t="s">
        <v>15727</v>
      </c>
      <c r="I1556" s="368" t="s">
        <v>4000</v>
      </c>
      <c r="J1556" s="368" t="s">
        <v>3999</v>
      </c>
      <c r="K1556" s="368" t="s">
        <v>15728</v>
      </c>
      <c r="L1556" s="368" t="s">
        <v>15729</v>
      </c>
      <c r="M1556" s="368">
        <v>118</v>
      </c>
      <c r="N1556" s="368">
        <v>75</v>
      </c>
      <c r="O1556" s="368">
        <v>43</v>
      </c>
    </row>
    <row r="1557" spans="1:15" x14ac:dyDescent="0.35">
      <c r="A1557" s="368" t="s">
        <v>383</v>
      </c>
      <c r="B1557" s="368" t="s">
        <v>971</v>
      </c>
      <c r="C1557" s="368" t="s">
        <v>791</v>
      </c>
      <c r="D1557" s="368">
        <v>540</v>
      </c>
      <c r="E1557" s="368">
        <v>351</v>
      </c>
      <c r="F1557" s="368">
        <v>189</v>
      </c>
      <c r="G1557" s="368" t="s">
        <v>15726</v>
      </c>
      <c r="H1557" s="368" t="s">
        <v>15727</v>
      </c>
      <c r="I1557" s="368" t="s">
        <v>4000</v>
      </c>
      <c r="J1557" s="368" t="s">
        <v>3999</v>
      </c>
      <c r="K1557" s="368" t="s">
        <v>15730</v>
      </c>
      <c r="L1557" s="368" t="s">
        <v>15731</v>
      </c>
      <c r="M1557" s="368">
        <v>78</v>
      </c>
      <c r="N1557" s="368">
        <v>49</v>
      </c>
      <c r="O1557" s="368">
        <v>29</v>
      </c>
    </row>
    <row r="1558" spans="1:15" x14ac:dyDescent="0.35">
      <c r="A1558" s="368" t="s">
        <v>383</v>
      </c>
      <c r="B1558" s="368" t="s">
        <v>971</v>
      </c>
      <c r="C1558" s="368" t="s">
        <v>791</v>
      </c>
      <c r="D1558" s="368">
        <v>540</v>
      </c>
      <c r="E1558" s="368">
        <v>351</v>
      </c>
      <c r="F1558" s="368">
        <v>189</v>
      </c>
      <c r="G1558" s="368" t="s">
        <v>15732</v>
      </c>
      <c r="H1558" s="368" t="s">
        <v>15733</v>
      </c>
      <c r="I1558" s="368" t="s">
        <v>3998</v>
      </c>
      <c r="J1558" s="368" t="s">
        <v>3997</v>
      </c>
      <c r="K1558" s="368" t="s">
        <v>15734</v>
      </c>
      <c r="L1558" s="368" t="s">
        <v>15735</v>
      </c>
      <c r="M1558" s="368">
        <v>30</v>
      </c>
      <c r="N1558" s="368">
        <v>30</v>
      </c>
      <c r="O1558" s="368">
        <v>0</v>
      </c>
    </row>
    <row r="1559" spans="1:15" x14ac:dyDescent="0.35">
      <c r="A1559" s="368" t="s">
        <v>383</v>
      </c>
      <c r="B1559" s="368" t="s">
        <v>971</v>
      </c>
      <c r="C1559" s="368" t="s">
        <v>791</v>
      </c>
      <c r="D1559" s="368">
        <v>540</v>
      </c>
      <c r="E1559" s="368">
        <v>351</v>
      </c>
      <c r="F1559" s="368">
        <v>189</v>
      </c>
      <c r="G1559" s="368" t="s">
        <v>15732</v>
      </c>
      <c r="H1559" s="368" t="s">
        <v>15733</v>
      </c>
      <c r="I1559" s="368" t="s">
        <v>3998</v>
      </c>
      <c r="J1559" s="368" t="s">
        <v>3997</v>
      </c>
      <c r="K1559" s="368" t="s">
        <v>15736</v>
      </c>
      <c r="L1559" s="368" t="s">
        <v>15737</v>
      </c>
      <c r="M1559" s="368">
        <v>118</v>
      </c>
      <c r="N1559" s="368">
        <v>74</v>
      </c>
      <c r="O1559" s="368">
        <v>44</v>
      </c>
    </row>
    <row r="1560" spans="1:15" x14ac:dyDescent="0.35">
      <c r="A1560" s="368" t="s">
        <v>383</v>
      </c>
      <c r="B1560" s="368" t="s">
        <v>971</v>
      </c>
      <c r="C1560" s="368" t="s">
        <v>791</v>
      </c>
      <c r="D1560" s="368">
        <v>540</v>
      </c>
      <c r="E1560" s="368">
        <v>351</v>
      </c>
      <c r="F1560" s="368">
        <v>189</v>
      </c>
      <c r="G1560" s="368" t="s">
        <v>15732</v>
      </c>
      <c r="H1560" s="368" t="s">
        <v>15733</v>
      </c>
      <c r="I1560" s="368" t="s">
        <v>3998</v>
      </c>
      <c r="J1560" s="368" t="s">
        <v>3997</v>
      </c>
      <c r="K1560" s="368" t="s">
        <v>15738</v>
      </c>
      <c r="L1560" s="368" t="s">
        <v>15739</v>
      </c>
      <c r="M1560" s="368">
        <v>118</v>
      </c>
      <c r="N1560" s="368">
        <v>74</v>
      </c>
      <c r="O1560" s="368">
        <v>44</v>
      </c>
    </row>
    <row r="1561" spans="1:15" x14ac:dyDescent="0.35">
      <c r="A1561" s="368" t="s">
        <v>383</v>
      </c>
      <c r="B1561" s="368" t="s">
        <v>971</v>
      </c>
      <c r="C1561" s="368" t="s">
        <v>791</v>
      </c>
      <c r="D1561" s="368">
        <v>540</v>
      </c>
      <c r="E1561" s="368">
        <v>351</v>
      </c>
      <c r="F1561" s="368">
        <v>189</v>
      </c>
      <c r="G1561" s="368" t="s">
        <v>15740</v>
      </c>
      <c r="H1561" s="368" t="s">
        <v>15741</v>
      </c>
      <c r="I1561" s="368" t="s">
        <v>3996</v>
      </c>
      <c r="J1561" s="368" t="s">
        <v>3995</v>
      </c>
      <c r="K1561" s="368" t="s">
        <v>15742</v>
      </c>
      <c r="L1561" s="368" t="s">
        <v>3995</v>
      </c>
      <c r="M1561" s="368">
        <v>78</v>
      </c>
      <c r="N1561" s="368">
        <v>49</v>
      </c>
      <c r="O1561" s="368">
        <v>29</v>
      </c>
    </row>
    <row r="1562" spans="1:15" x14ac:dyDescent="0.35">
      <c r="A1562" s="368" t="s">
        <v>384</v>
      </c>
      <c r="B1562" s="368" t="s">
        <v>972</v>
      </c>
      <c r="C1562" s="368" t="s">
        <v>796</v>
      </c>
      <c r="D1562" s="368">
        <v>540</v>
      </c>
      <c r="E1562" s="368">
        <v>351</v>
      </c>
      <c r="F1562" s="368">
        <v>189</v>
      </c>
      <c r="G1562" s="368" t="s">
        <v>15743</v>
      </c>
      <c r="H1562" s="368" t="s">
        <v>15744</v>
      </c>
      <c r="I1562" s="368" t="s">
        <v>1551</v>
      </c>
      <c r="J1562" s="368" t="s">
        <v>1550</v>
      </c>
      <c r="K1562" s="368" t="s">
        <v>15745</v>
      </c>
      <c r="L1562" s="368" t="s">
        <v>1550</v>
      </c>
      <c r="M1562" s="368">
        <v>116</v>
      </c>
      <c r="N1562" s="368">
        <v>75</v>
      </c>
      <c r="O1562" s="368">
        <v>41</v>
      </c>
    </row>
    <row r="1563" spans="1:15" x14ac:dyDescent="0.35">
      <c r="A1563" s="368" t="s">
        <v>384</v>
      </c>
      <c r="B1563" s="368" t="s">
        <v>972</v>
      </c>
      <c r="C1563" s="368" t="s">
        <v>796</v>
      </c>
      <c r="D1563" s="368">
        <v>540</v>
      </c>
      <c r="E1563" s="368">
        <v>351</v>
      </c>
      <c r="F1563" s="368">
        <v>189</v>
      </c>
      <c r="G1563" s="368" t="s">
        <v>15746</v>
      </c>
      <c r="H1563" s="368" t="s">
        <v>15747</v>
      </c>
      <c r="I1563" s="368" t="s">
        <v>3994</v>
      </c>
      <c r="J1563" s="368" t="s">
        <v>3993</v>
      </c>
      <c r="K1563" s="368" t="s">
        <v>15748</v>
      </c>
      <c r="L1563" s="368" t="s">
        <v>15749</v>
      </c>
      <c r="M1563" s="368">
        <v>116</v>
      </c>
      <c r="N1563" s="368">
        <v>75</v>
      </c>
      <c r="O1563" s="368">
        <v>41</v>
      </c>
    </row>
    <row r="1564" spans="1:15" x14ac:dyDescent="0.35">
      <c r="A1564" s="368" t="s">
        <v>384</v>
      </c>
      <c r="B1564" s="368" t="s">
        <v>972</v>
      </c>
      <c r="C1564" s="368" t="s">
        <v>796</v>
      </c>
      <c r="D1564" s="368">
        <v>540</v>
      </c>
      <c r="E1564" s="368">
        <v>351</v>
      </c>
      <c r="F1564" s="368">
        <v>189</v>
      </c>
      <c r="G1564" s="368" t="s">
        <v>15746</v>
      </c>
      <c r="H1564" s="368" t="s">
        <v>15747</v>
      </c>
      <c r="I1564" s="368" t="s">
        <v>3994</v>
      </c>
      <c r="J1564" s="368" t="s">
        <v>3993</v>
      </c>
      <c r="K1564" s="368" t="s">
        <v>15750</v>
      </c>
      <c r="L1564" s="368" t="s">
        <v>15751</v>
      </c>
      <c r="M1564" s="368">
        <v>77</v>
      </c>
      <c r="N1564" s="368">
        <v>50</v>
      </c>
      <c r="O1564" s="368">
        <v>27</v>
      </c>
    </row>
    <row r="1565" spans="1:15" x14ac:dyDescent="0.35">
      <c r="A1565" s="368" t="s">
        <v>384</v>
      </c>
      <c r="B1565" s="368" t="s">
        <v>972</v>
      </c>
      <c r="C1565" s="368" t="s">
        <v>796</v>
      </c>
      <c r="D1565" s="368">
        <v>540</v>
      </c>
      <c r="E1565" s="368">
        <v>351</v>
      </c>
      <c r="F1565" s="368">
        <v>189</v>
      </c>
      <c r="G1565" s="368" t="s">
        <v>15752</v>
      </c>
      <c r="H1565" s="368" t="s">
        <v>15753</v>
      </c>
      <c r="I1565" s="368" t="s">
        <v>3992</v>
      </c>
      <c r="J1565" s="368" t="s">
        <v>3991</v>
      </c>
      <c r="K1565" s="368" t="s">
        <v>15754</v>
      </c>
      <c r="L1565" s="368" t="s">
        <v>3991</v>
      </c>
      <c r="M1565" s="368">
        <v>116</v>
      </c>
      <c r="N1565" s="368">
        <v>76</v>
      </c>
      <c r="O1565" s="368">
        <v>40</v>
      </c>
    </row>
    <row r="1566" spans="1:15" x14ac:dyDescent="0.35">
      <c r="A1566" s="368" t="s">
        <v>384</v>
      </c>
      <c r="B1566" s="368" t="s">
        <v>972</v>
      </c>
      <c r="C1566" s="368" t="s">
        <v>796</v>
      </c>
      <c r="D1566" s="368">
        <v>540</v>
      </c>
      <c r="E1566" s="368">
        <v>351</v>
      </c>
      <c r="F1566" s="368">
        <v>189</v>
      </c>
      <c r="G1566" s="368" t="s">
        <v>15755</v>
      </c>
      <c r="H1566" s="368" t="s">
        <v>15756</v>
      </c>
      <c r="I1566" s="368" t="s">
        <v>3990</v>
      </c>
      <c r="J1566" s="368" t="s">
        <v>3989</v>
      </c>
      <c r="K1566" s="368" t="s">
        <v>15757</v>
      </c>
      <c r="L1566" s="368" t="s">
        <v>3989</v>
      </c>
      <c r="M1566" s="368">
        <v>115</v>
      </c>
      <c r="N1566" s="368">
        <v>75</v>
      </c>
      <c r="O1566" s="368">
        <v>40</v>
      </c>
    </row>
    <row r="1567" spans="1:15" x14ac:dyDescent="0.35">
      <c r="A1567" s="368" t="s">
        <v>385</v>
      </c>
      <c r="B1567" s="368" t="s">
        <v>973</v>
      </c>
      <c r="C1567" s="368" t="s">
        <v>791</v>
      </c>
      <c r="D1567" s="368">
        <v>580</v>
      </c>
      <c r="E1567" s="368">
        <v>377</v>
      </c>
      <c r="F1567" s="368">
        <v>203</v>
      </c>
      <c r="G1567" s="368" t="s">
        <v>15758</v>
      </c>
      <c r="H1567" s="368" t="s">
        <v>15759</v>
      </c>
      <c r="I1567" s="368" t="s">
        <v>3988</v>
      </c>
      <c r="J1567" s="368" t="s">
        <v>3987</v>
      </c>
      <c r="K1567" s="368" t="s">
        <v>15760</v>
      </c>
      <c r="L1567" s="368" t="s">
        <v>3987</v>
      </c>
      <c r="M1567" s="368">
        <v>126</v>
      </c>
      <c r="N1567" s="368">
        <v>79</v>
      </c>
      <c r="O1567" s="368">
        <v>47</v>
      </c>
    </row>
    <row r="1568" spans="1:15" x14ac:dyDescent="0.35">
      <c r="A1568" s="368" t="s">
        <v>385</v>
      </c>
      <c r="B1568" s="368" t="s">
        <v>973</v>
      </c>
      <c r="C1568" s="368" t="s">
        <v>791</v>
      </c>
      <c r="D1568" s="368">
        <v>580</v>
      </c>
      <c r="E1568" s="368">
        <v>377</v>
      </c>
      <c r="F1568" s="368">
        <v>203</v>
      </c>
      <c r="G1568" s="368" t="s">
        <v>15761</v>
      </c>
      <c r="H1568" s="368" t="s">
        <v>15762</v>
      </c>
      <c r="I1568" s="368" t="s">
        <v>3986</v>
      </c>
      <c r="J1568" s="368" t="s">
        <v>3985</v>
      </c>
      <c r="K1568" s="368" t="s">
        <v>15763</v>
      </c>
      <c r="L1568" s="368" t="s">
        <v>15764</v>
      </c>
      <c r="M1568" s="368">
        <v>30</v>
      </c>
      <c r="N1568" s="368">
        <v>30</v>
      </c>
      <c r="O1568" s="368">
        <v>0</v>
      </c>
    </row>
    <row r="1569" spans="1:15" x14ac:dyDescent="0.35">
      <c r="A1569" s="368" t="s">
        <v>385</v>
      </c>
      <c r="B1569" s="368" t="s">
        <v>973</v>
      </c>
      <c r="C1569" s="368" t="s">
        <v>791</v>
      </c>
      <c r="D1569" s="368">
        <v>580</v>
      </c>
      <c r="E1569" s="368">
        <v>377</v>
      </c>
      <c r="F1569" s="368">
        <v>203</v>
      </c>
      <c r="G1569" s="368" t="s">
        <v>15761</v>
      </c>
      <c r="H1569" s="368" t="s">
        <v>15762</v>
      </c>
      <c r="I1569" s="368" t="s">
        <v>3986</v>
      </c>
      <c r="J1569" s="368" t="s">
        <v>3985</v>
      </c>
      <c r="K1569" s="368" t="s">
        <v>15765</v>
      </c>
      <c r="L1569" s="368" t="s">
        <v>15766</v>
      </c>
      <c r="M1569" s="368">
        <v>127</v>
      </c>
      <c r="N1569" s="368">
        <v>80</v>
      </c>
      <c r="O1569" s="368">
        <v>47</v>
      </c>
    </row>
    <row r="1570" spans="1:15" x14ac:dyDescent="0.35">
      <c r="A1570" s="368" t="s">
        <v>385</v>
      </c>
      <c r="B1570" s="368" t="s">
        <v>973</v>
      </c>
      <c r="C1570" s="368" t="s">
        <v>791</v>
      </c>
      <c r="D1570" s="368">
        <v>580</v>
      </c>
      <c r="E1570" s="368">
        <v>377</v>
      </c>
      <c r="F1570" s="368">
        <v>203</v>
      </c>
      <c r="G1570" s="368" t="s">
        <v>15767</v>
      </c>
      <c r="H1570" s="368" t="s">
        <v>15768</v>
      </c>
      <c r="I1570" s="368" t="s">
        <v>3984</v>
      </c>
      <c r="J1570" s="368" t="s">
        <v>3983</v>
      </c>
      <c r="K1570" s="368" t="s">
        <v>15769</v>
      </c>
      <c r="L1570" s="368" t="s">
        <v>3983</v>
      </c>
      <c r="M1570" s="368">
        <v>127</v>
      </c>
      <c r="N1570" s="368">
        <v>80</v>
      </c>
      <c r="O1570" s="368">
        <v>47</v>
      </c>
    </row>
    <row r="1571" spans="1:15" x14ac:dyDescent="0.35">
      <c r="A1571" s="368" t="s">
        <v>385</v>
      </c>
      <c r="B1571" s="368" t="s">
        <v>973</v>
      </c>
      <c r="C1571" s="368" t="s">
        <v>791</v>
      </c>
      <c r="D1571" s="368">
        <v>580</v>
      </c>
      <c r="E1571" s="368">
        <v>377</v>
      </c>
      <c r="F1571" s="368">
        <v>203</v>
      </c>
      <c r="G1571" s="368" t="s">
        <v>15770</v>
      </c>
      <c r="H1571" s="368" t="s">
        <v>15771</v>
      </c>
      <c r="I1571" s="368" t="s">
        <v>3982</v>
      </c>
      <c r="J1571" s="368" t="s">
        <v>3981</v>
      </c>
      <c r="K1571" s="368" t="s">
        <v>15772</v>
      </c>
      <c r="L1571" s="368" t="s">
        <v>3981</v>
      </c>
      <c r="M1571" s="368">
        <v>85</v>
      </c>
      <c r="N1571" s="368">
        <v>54</v>
      </c>
      <c r="O1571" s="368">
        <v>31</v>
      </c>
    </row>
    <row r="1572" spans="1:15" x14ac:dyDescent="0.35">
      <c r="A1572" s="368" t="s">
        <v>385</v>
      </c>
      <c r="B1572" s="368" t="s">
        <v>973</v>
      </c>
      <c r="C1572" s="368" t="s">
        <v>791</v>
      </c>
      <c r="D1572" s="368">
        <v>580</v>
      </c>
      <c r="E1572" s="368">
        <v>377</v>
      </c>
      <c r="F1572" s="368">
        <v>203</v>
      </c>
      <c r="G1572" s="368" t="s">
        <v>15773</v>
      </c>
      <c r="H1572" s="368" t="s">
        <v>15774</v>
      </c>
      <c r="I1572" s="368" t="s">
        <v>3980</v>
      </c>
      <c r="J1572" s="368" t="s">
        <v>3979</v>
      </c>
      <c r="K1572" s="368" t="s">
        <v>15775</v>
      </c>
      <c r="L1572" s="368" t="s">
        <v>3979</v>
      </c>
      <c r="M1572" s="368">
        <v>85</v>
      </c>
      <c r="N1572" s="368">
        <v>54</v>
      </c>
      <c r="O1572" s="368">
        <v>31</v>
      </c>
    </row>
    <row r="1573" spans="1:15" x14ac:dyDescent="0.35">
      <c r="A1573" s="368" t="s">
        <v>386</v>
      </c>
      <c r="B1573" s="368" t="s">
        <v>974</v>
      </c>
      <c r="C1573" s="368" t="s">
        <v>786</v>
      </c>
      <c r="D1573" s="368">
        <v>630</v>
      </c>
      <c r="E1573" s="368">
        <v>409</v>
      </c>
      <c r="F1573" s="368">
        <v>221</v>
      </c>
      <c r="G1573" s="368" t="s">
        <v>15699</v>
      </c>
      <c r="H1573" s="368" t="s">
        <v>15700</v>
      </c>
      <c r="I1573" s="368" t="s">
        <v>3962</v>
      </c>
      <c r="J1573" s="368" t="s">
        <v>3961</v>
      </c>
      <c r="K1573" s="368" t="s">
        <v>15701</v>
      </c>
      <c r="L1573" s="368" t="s">
        <v>15702</v>
      </c>
      <c r="M1573" s="368">
        <v>54</v>
      </c>
      <c r="N1573" s="368">
        <v>35</v>
      </c>
      <c r="O1573" s="368">
        <v>19</v>
      </c>
    </row>
    <row r="1574" spans="1:15" x14ac:dyDescent="0.35">
      <c r="A1574" s="368" t="s">
        <v>386</v>
      </c>
      <c r="B1574" s="368" t="s">
        <v>974</v>
      </c>
      <c r="C1574" s="368" t="s">
        <v>786</v>
      </c>
      <c r="D1574" s="368">
        <v>630</v>
      </c>
      <c r="E1574" s="368">
        <v>409</v>
      </c>
      <c r="F1574" s="368">
        <v>221</v>
      </c>
      <c r="G1574" s="368" t="s">
        <v>15699</v>
      </c>
      <c r="H1574" s="368" t="s">
        <v>15700</v>
      </c>
      <c r="I1574" s="368" t="s">
        <v>3962</v>
      </c>
      <c r="J1574" s="368" t="s">
        <v>3961</v>
      </c>
      <c r="K1574" s="368" t="s">
        <v>15703</v>
      </c>
      <c r="L1574" s="368" t="s">
        <v>15704</v>
      </c>
      <c r="M1574" s="368">
        <v>107</v>
      </c>
      <c r="N1574" s="368">
        <v>69</v>
      </c>
      <c r="O1574" s="368">
        <v>38</v>
      </c>
    </row>
    <row r="1575" spans="1:15" x14ac:dyDescent="0.35">
      <c r="A1575" s="368" t="s">
        <v>386</v>
      </c>
      <c r="B1575" s="368" t="s">
        <v>974</v>
      </c>
      <c r="C1575" s="368" t="s">
        <v>786</v>
      </c>
      <c r="D1575" s="368">
        <v>630</v>
      </c>
      <c r="E1575" s="368">
        <v>409</v>
      </c>
      <c r="F1575" s="368">
        <v>221</v>
      </c>
      <c r="G1575" s="368" t="s">
        <v>15776</v>
      </c>
      <c r="H1575" s="368" t="s">
        <v>15777</v>
      </c>
      <c r="I1575" s="368" t="s">
        <v>3978</v>
      </c>
      <c r="J1575" s="368" t="s">
        <v>3977</v>
      </c>
      <c r="K1575" s="368" t="s">
        <v>15778</v>
      </c>
      <c r="L1575" s="368" t="s">
        <v>15779</v>
      </c>
      <c r="M1575" s="368">
        <v>121</v>
      </c>
      <c r="N1575" s="368">
        <v>79</v>
      </c>
      <c r="O1575" s="368">
        <v>42</v>
      </c>
    </row>
    <row r="1576" spans="1:15" x14ac:dyDescent="0.35">
      <c r="A1576" s="368" t="s">
        <v>386</v>
      </c>
      <c r="B1576" s="368" t="s">
        <v>974</v>
      </c>
      <c r="C1576" s="368" t="s">
        <v>786</v>
      </c>
      <c r="D1576" s="368">
        <v>630</v>
      </c>
      <c r="E1576" s="368">
        <v>409</v>
      </c>
      <c r="F1576" s="368">
        <v>221</v>
      </c>
      <c r="G1576" s="368" t="s">
        <v>15776</v>
      </c>
      <c r="H1576" s="368" t="s">
        <v>15777</v>
      </c>
      <c r="I1576" s="368" t="s">
        <v>3978</v>
      </c>
      <c r="J1576" s="368" t="s">
        <v>3977</v>
      </c>
      <c r="K1576" s="368" t="s">
        <v>15780</v>
      </c>
      <c r="L1576" s="368" t="s">
        <v>15781</v>
      </c>
      <c r="M1576" s="368">
        <v>120</v>
      </c>
      <c r="N1576" s="368">
        <v>78</v>
      </c>
      <c r="O1576" s="368">
        <v>42</v>
      </c>
    </row>
    <row r="1577" spans="1:15" x14ac:dyDescent="0.35">
      <c r="A1577" s="368" t="s">
        <v>386</v>
      </c>
      <c r="B1577" s="368" t="s">
        <v>974</v>
      </c>
      <c r="C1577" s="368" t="s">
        <v>786</v>
      </c>
      <c r="D1577" s="368">
        <v>630</v>
      </c>
      <c r="E1577" s="368">
        <v>409</v>
      </c>
      <c r="F1577" s="368">
        <v>221</v>
      </c>
      <c r="G1577" s="368" t="s">
        <v>15782</v>
      </c>
      <c r="H1577" s="368" t="s">
        <v>15783</v>
      </c>
      <c r="I1577" s="368" t="s">
        <v>3976</v>
      </c>
      <c r="J1577" s="368" t="s">
        <v>3975</v>
      </c>
      <c r="K1577" s="368" t="s">
        <v>15784</v>
      </c>
      <c r="L1577" s="368" t="s">
        <v>3975</v>
      </c>
      <c r="M1577" s="368">
        <v>121</v>
      </c>
      <c r="N1577" s="368">
        <v>79</v>
      </c>
      <c r="O1577" s="368">
        <v>42</v>
      </c>
    </row>
    <row r="1578" spans="1:15" x14ac:dyDescent="0.35">
      <c r="A1578" s="368" t="s">
        <v>386</v>
      </c>
      <c r="B1578" s="368" t="s">
        <v>974</v>
      </c>
      <c r="C1578" s="368" t="s">
        <v>786</v>
      </c>
      <c r="D1578" s="368">
        <v>630</v>
      </c>
      <c r="E1578" s="368">
        <v>409</v>
      </c>
      <c r="F1578" s="368">
        <v>221</v>
      </c>
      <c r="G1578" s="368" t="s">
        <v>15785</v>
      </c>
      <c r="H1578" s="368" t="s">
        <v>15786</v>
      </c>
      <c r="I1578" s="368" t="s">
        <v>3974</v>
      </c>
      <c r="J1578" s="368" t="s">
        <v>3973</v>
      </c>
      <c r="K1578" s="368" t="s">
        <v>15787</v>
      </c>
      <c r="L1578" s="368" t="s">
        <v>3973</v>
      </c>
      <c r="M1578" s="368">
        <v>107</v>
      </c>
      <c r="N1578" s="368">
        <v>69</v>
      </c>
      <c r="O1578" s="368">
        <v>38</v>
      </c>
    </row>
    <row r="1579" spans="1:15" x14ac:dyDescent="0.35">
      <c r="A1579" s="368" t="s">
        <v>387</v>
      </c>
      <c r="B1579" s="368" t="s">
        <v>975</v>
      </c>
      <c r="C1579" s="368" t="s">
        <v>786</v>
      </c>
      <c r="D1579" s="368">
        <v>620</v>
      </c>
      <c r="E1579" s="368">
        <v>403</v>
      </c>
      <c r="F1579" s="368">
        <v>217</v>
      </c>
      <c r="G1579" s="368" t="s">
        <v>15788</v>
      </c>
      <c r="H1579" s="368" t="s">
        <v>15789</v>
      </c>
      <c r="I1579" s="368" t="s">
        <v>3972</v>
      </c>
      <c r="J1579" s="368" t="s">
        <v>3971</v>
      </c>
      <c r="K1579" s="368" t="s">
        <v>15790</v>
      </c>
      <c r="L1579" s="368" t="s">
        <v>15791</v>
      </c>
      <c r="M1579" s="368">
        <v>110</v>
      </c>
      <c r="N1579" s="368">
        <v>69</v>
      </c>
      <c r="O1579" s="368">
        <v>41</v>
      </c>
    </row>
    <row r="1580" spans="1:15" x14ac:dyDescent="0.35">
      <c r="A1580" s="368" t="s">
        <v>387</v>
      </c>
      <c r="B1580" s="368" t="s">
        <v>975</v>
      </c>
      <c r="C1580" s="368" t="s">
        <v>786</v>
      </c>
      <c r="D1580" s="368">
        <v>620</v>
      </c>
      <c r="E1580" s="368">
        <v>403</v>
      </c>
      <c r="F1580" s="368">
        <v>217</v>
      </c>
      <c r="G1580" s="368" t="s">
        <v>15788</v>
      </c>
      <c r="H1580" s="368" t="s">
        <v>15789</v>
      </c>
      <c r="I1580" s="368" t="s">
        <v>3972</v>
      </c>
      <c r="J1580" s="368" t="s">
        <v>3971</v>
      </c>
      <c r="K1580" s="368" t="s">
        <v>15792</v>
      </c>
      <c r="L1580" s="368" t="s">
        <v>15793</v>
      </c>
      <c r="M1580" s="368">
        <v>55</v>
      </c>
      <c r="N1580" s="368">
        <v>34</v>
      </c>
      <c r="O1580" s="368">
        <v>21</v>
      </c>
    </row>
    <row r="1581" spans="1:15" x14ac:dyDescent="0.35">
      <c r="A1581" s="368" t="s">
        <v>387</v>
      </c>
      <c r="B1581" s="368" t="s">
        <v>975</v>
      </c>
      <c r="C1581" s="368" t="s">
        <v>786</v>
      </c>
      <c r="D1581" s="368">
        <v>620</v>
      </c>
      <c r="E1581" s="368">
        <v>403</v>
      </c>
      <c r="F1581" s="368">
        <v>217</v>
      </c>
      <c r="G1581" s="368" t="s">
        <v>15794</v>
      </c>
      <c r="H1581" s="368" t="s">
        <v>15795</v>
      </c>
      <c r="I1581" s="368" t="s">
        <v>3970</v>
      </c>
      <c r="J1581" s="368" t="s">
        <v>3969</v>
      </c>
      <c r="K1581" s="368" t="s">
        <v>15796</v>
      </c>
      <c r="L1581" s="368" t="s">
        <v>3969</v>
      </c>
      <c r="M1581" s="368">
        <v>84</v>
      </c>
      <c r="N1581" s="368">
        <v>53</v>
      </c>
      <c r="O1581" s="368">
        <v>31</v>
      </c>
    </row>
    <row r="1582" spans="1:15" x14ac:dyDescent="0.35">
      <c r="A1582" s="368" t="s">
        <v>387</v>
      </c>
      <c r="B1582" s="368" t="s">
        <v>975</v>
      </c>
      <c r="C1582" s="368" t="s">
        <v>786</v>
      </c>
      <c r="D1582" s="368">
        <v>620</v>
      </c>
      <c r="E1582" s="368">
        <v>403</v>
      </c>
      <c r="F1582" s="368">
        <v>217</v>
      </c>
      <c r="G1582" s="368" t="s">
        <v>15797</v>
      </c>
      <c r="H1582" s="368" t="s">
        <v>15798</v>
      </c>
      <c r="I1582" s="368" t="s">
        <v>3968</v>
      </c>
      <c r="J1582" s="368" t="s">
        <v>3967</v>
      </c>
      <c r="K1582" s="368" t="s">
        <v>15799</v>
      </c>
      <c r="L1582" s="368" t="s">
        <v>3967</v>
      </c>
      <c r="M1582" s="368">
        <v>124</v>
      </c>
      <c r="N1582" s="368">
        <v>78</v>
      </c>
      <c r="O1582" s="368">
        <v>46</v>
      </c>
    </row>
    <row r="1583" spans="1:15" x14ac:dyDescent="0.35">
      <c r="A1583" s="368" t="s">
        <v>387</v>
      </c>
      <c r="B1583" s="368" t="s">
        <v>975</v>
      </c>
      <c r="C1583" s="368" t="s">
        <v>786</v>
      </c>
      <c r="D1583" s="368">
        <v>620</v>
      </c>
      <c r="E1583" s="368">
        <v>403</v>
      </c>
      <c r="F1583" s="368">
        <v>217</v>
      </c>
      <c r="G1583" s="368" t="s">
        <v>15800</v>
      </c>
      <c r="H1583" s="368" t="s">
        <v>15801</v>
      </c>
      <c r="I1583" s="368" t="s">
        <v>3966</v>
      </c>
      <c r="J1583" s="368" t="s">
        <v>3965</v>
      </c>
      <c r="K1583" s="368" t="s">
        <v>15802</v>
      </c>
      <c r="L1583" s="368" t="s">
        <v>3965</v>
      </c>
      <c r="M1583" s="368">
        <v>40</v>
      </c>
      <c r="N1583" s="368">
        <v>40</v>
      </c>
      <c r="O1583" s="368">
        <v>0</v>
      </c>
    </row>
    <row r="1584" spans="1:15" x14ac:dyDescent="0.35">
      <c r="A1584" s="368" t="s">
        <v>387</v>
      </c>
      <c r="B1584" s="368" t="s">
        <v>975</v>
      </c>
      <c r="C1584" s="368" t="s">
        <v>786</v>
      </c>
      <c r="D1584" s="368">
        <v>620</v>
      </c>
      <c r="E1584" s="368">
        <v>403</v>
      </c>
      <c r="F1584" s="368">
        <v>217</v>
      </c>
      <c r="G1584" s="368" t="s">
        <v>15803</v>
      </c>
      <c r="H1584" s="368" t="s">
        <v>15804</v>
      </c>
      <c r="I1584" s="368" t="s">
        <v>3964</v>
      </c>
      <c r="J1584" s="368" t="s">
        <v>3963</v>
      </c>
      <c r="K1584" s="368" t="s">
        <v>15805</v>
      </c>
      <c r="L1584" s="368" t="s">
        <v>15806</v>
      </c>
      <c r="M1584" s="368">
        <v>83</v>
      </c>
      <c r="N1584" s="368">
        <v>52</v>
      </c>
      <c r="O1584" s="368">
        <v>31</v>
      </c>
    </row>
    <row r="1585" spans="1:15" x14ac:dyDescent="0.35">
      <c r="A1585" s="368" t="s">
        <v>387</v>
      </c>
      <c r="B1585" s="368" t="s">
        <v>975</v>
      </c>
      <c r="C1585" s="368" t="s">
        <v>786</v>
      </c>
      <c r="D1585" s="368">
        <v>620</v>
      </c>
      <c r="E1585" s="368">
        <v>403</v>
      </c>
      <c r="F1585" s="368">
        <v>217</v>
      </c>
      <c r="G1585" s="368" t="s">
        <v>15803</v>
      </c>
      <c r="H1585" s="368" t="s">
        <v>15804</v>
      </c>
      <c r="I1585" s="368" t="s">
        <v>3964</v>
      </c>
      <c r="J1585" s="368" t="s">
        <v>3963</v>
      </c>
      <c r="K1585" s="368" t="s">
        <v>15807</v>
      </c>
      <c r="L1585" s="368" t="s">
        <v>15808</v>
      </c>
      <c r="M1585" s="368">
        <v>69</v>
      </c>
      <c r="N1585" s="368">
        <v>43</v>
      </c>
      <c r="O1585" s="368">
        <v>26</v>
      </c>
    </row>
    <row r="1586" spans="1:15" x14ac:dyDescent="0.35">
      <c r="A1586" s="368" t="s">
        <v>387</v>
      </c>
      <c r="B1586" s="368" t="s">
        <v>975</v>
      </c>
      <c r="C1586" s="368" t="s">
        <v>786</v>
      </c>
      <c r="D1586" s="368">
        <v>620</v>
      </c>
      <c r="E1586" s="368">
        <v>403</v>
      </c>
      <c r="F1586" s="368">
        <v>217</v>
      </c>
      <c r="G1586" s="368" t="s">
        <v>15803</v>
      </c>
      <c r="H1586" s="368" t="s">
        <v>15804</v>
      </c>
      <c r="I1586" s="368" t="s">
        <v>3964</v>
      </c>
      <c r="J1586" s="368" t="s">
        <v>3963</v>
      </c>
      <c r="K1586" s="368" t="s">
        <v>15809</v>
      </c>
      <c r="L1586" s="368" t="s">
        <v>15810</v>
      </c>
      <c r="M1586" s="368">
        <v>55</v>
      </c>
      <c r="N1586" s="368">
        <v>34</v>
      </c>
      <c r="O1586" s="368">
        <v>21</v>
      </c>
    </row>
    <row r="1587" spans="1:15" x14ac:dyDescent="0.35">
      <c r="A1587" s="368" t="s">
        <v>388</v>
      </c>
      <c r="B1587" s="368" t="s">
        <v>976</v>
      </c>
      <c r="C1587" s="368" t="s">
        <v>786</v>
      </c>
      <c r="D1587" s="368">
        <v>630</v>
      </c>
      <c r="E1587" s="368">
        <v>409</v>
      </c>
      <c r="F1587" s="368">
        <v>221</v>
      </c>
      <c r="G1587" s="368" t="s">
        <v>15699</v>
      </c>
      <c r="H1587" s="368" t="s">
        <v>15700</v>
      </c>
      <c r="I1587" s="368" t="s">
        <v>3962</v>
      </c>
      <c r="J1587" s="368" t="s">
        <v>3961</v>
      </c>
      <c r="K1587" s="368" t="s">
        <v>15701</v>
      </c>
      <c r="L1587" s="368" t="s">
        <v>15702</v>
      </c>
      <c r="M1587" s="368">
        <v>54</v>
      </c>
      <c r="N1587" s="368">
        <v>35</v>
      </c>
      <c r="O1587" s="368">
        <v>19</v>
      </c>
    </row>
    <row r="1588" spans="1:15" x14ac:dyDescent="0.35">
      <c r="A1588" s="368" t="s">
        <v>388</v>
      </c>
      <c r="B1588" s="368" t="s">
        <v>976</v>
      </c>
      <c r="C1588" s="368" t="s">
        <v>786</v>
      </c>
      <c r="D1588" s="368">
        <v>630</v>
      </c>
      <c r="E1588" s="368">
        <v>409</v>
      </c>
      <c r="F1588" s="368">
        <v>221</v>
      </c>
      <c r="G1588" s="368" t="s">
        <v>15699</v>
      </c>
      <c r="H1588" s="368" t="s">
        <v>15700</v>
      </c>
      <c r="I1588" s="368" t="s">
        <v>3962</v>
      </c>
      <c r="J1588" s="368" t="s">
        <v>3961</v>
      </c>
      <c r="K1588" s="368" t="s">
        <v>15703</v>
      </c>
      <c r="L1588" s="368" t="s">
        <v>15704</v>
      </c>
      <c r="M1588" s="368">
        <v>107</v>
      </c>
      <c r="N1588" s="368">
        <v>69</v>
      </c>
      <c r="O1588" s="368">
        <v>38</v>
      </c>
    </row>
    <row r="1589" spans="1:15" x14ac:dyDescent="0.35">
      <c r="A1589" s="368" t="s">
        <v>388</v>
      </c>
      <c r="B1589" s="368" t="s">
        <v>976</v>
      </c>
      <c r="C1589" s="368" t="s">
        <v>786</v>
      </c>
      <c r="D1589" s="368">
        <v>630</v>
      </c>
      <c r="E1589" s="368">
        <v>409</v>
      </c>
      <c r="F1589" s="368">
        <v>221</v>
      </c>
      <c r="G1589" s="368" t="s">
        <v>15811</v>
      </c>
      <c r="H1589" s="368" t="s">
        <v>15812</v>
      </c>
      <c r="I1589" s="368" t="s">
        <v>3960</v>
      </c>
      <c r="J1589" s="368" t="s">
        <v>3959</v>
      </c>
      <c r="K1589" s="368" t="s">
        <v>15813</v>
      </c>
      <c r="L1589" s="368" t="s">
        <v>15814</v>
      </c>
      <c r="M1589" s="368">
        <v>121</v>
      </c>
      <c r="N1589" s="368">
        <v>79</v>
      </c>
      <c r="O1589" s="368">
        <v>42</v>
      </c>
    </row>
    <row r="1590" spans="1:15" x14ac:dyDescent="0.35">
      <c r="A1590" s="368" t="s">
        <v>388</v>
      </c>
      <c r="B1590" s="368" t="s">
        <v>976</v>
      </c>
      <c r="C1590" s="368" t="s">
        <v>786</v>
      </c>
      <c r="D1590" s="368">
        <v>630</v>
      </c>
      <c r="E1590" s="368">
        <v>409</v>
      </c>
      <c r="F1590" s="368">
        <v>221</v>
      </c>
      <c r="G1590" s="368" t="s">
        <v>15811</v>
      </c>
      <c r="H1590" s="368" t="s">
        <v>15812</v>
      </c>
      <c r="I1590" s="368" t="s">
        <v>3960</v>
      </c>
      <c r="J1590" s="368" t="s">
        <v>3959</v>
      </c>
      <c r="K1590" s="368" t="s">
        <v>15815</v>
      </c>
      <c r="L1590" s="368" t="s">
        <v>15816</v>
      </c>
      <c r="M1590" s="368">
        <v>120</v>
      </c>
      <c r="N1590" s="368">
        <v>78</v>
      </c>
      <c r="O1590" s="368">
        <v>42</v>
      </c>
    </row>
    <row r="1591" spans="1:15" x14ac:dyDescent="0.35">
      <c r="A1591" s="368" t="s">
        <v>388</v>
      </c>
      <c r="B1591" s="368" t="s">
        <v>976</v>
      </c>
      <c r="C1591" s="368" t="s">
        <v>786</v>
      </c>
      <c r="D1591" s="368">
        <v>630</v>
      </c>
      <c r="E1591" s="368">
        <v>409</v>
      </c>
      <c r="F1591" s="368">
        <v>221</v>
      </c>
      <c r="G1591" s="368" t="s">
        <v>15817</v>
      </c>
      <c r="H1591" s="368" t="s">
        <v>15818</v>
      </c>
      <c r="I1591" s="368" t="s">
        <v>3958</v>
      </c>
      <c r="J1591" s="368" t="s">
        <v>3957</v>
      </c>
      <c r="K1591" s="368" t="s">
        <v>15819</v>
      </c>
      <c r="L1591" s="368" t="s">
        <v>3957</v>
      </c>
      <c r="M1591" s="368">
        <v>121</v>
      </c>
      <c r="N1591" s="368">
        <v>79</v>
      </c>
      <c r="O1591" s="368">
        <v>42</v>
      </c>
    </row>
    <row r="1592" spans="1:15" x14ac:dyDescent="0.35">
      <c r="A1592" s="368" t="s">
        <v>388</v>
      </c>
      <c r="B1592" s="368" t="s">
        <v>976</v>
      </c>
      <c r="C1592" s="368" t="s">
        <v>786</v>
      </c>
      <c r="D1592" s="368">
        <v>630</v>
      </c>
      <c r="E1592" s="368">
        <v>409</v>
      </c>
      <c r="F1592" s="368">
        <v>221</v>
      </c>
      <c r="G1592" s="368" t="s">
        <v>15820</v>
      </c>
      <c r="H1592" s="368" t="s">
        <v>15821</v>
      </c>
      <c r="I1592" s="368" t="s">
        <v>3956</v>
      </c>
      <c r="J1592" s="368" t="s">
        <v>3955</v>
      </c>
      <c r="K1592" s="368" t="s">
        <v>15822</v>
      </c>
      <c r="L1592" s="368" t="s">
        <v>3955</v>
      </c>
      <c r="M1592" s="368">
        <v>107</v>
      </c>
      <c r="N1592" s="368">
        <v>69</v>
      </c>
      <c r="O1592" s="368">
        <v>38</v>
      </c>
    </row>
    <row r="1593" spans="1:15" x14ac:dyDescent="0.35">
      <c r="A1593" s="368" t="s">
        <v>389</v>
      </c>
      <c r="B1593" s="368" t="s">
        <v>977</v>
      </c>
      <c r="C1593" s="368" t="s">
        <v>786</v>
      </c>
      <c r="D1593" s="368">
        <v>750</v>
      </c>
      <c r="E1593" s="368">
        <v>487</v>
      </c>
      <c r="F1593" s="368">
        <v>263</v>
      </c>
      <c r="G1593" s="368" t="s">
        <v>15823</v>
      </c>
      <c r="H1593" s="368" t="s">
        <v>15824</v>
      </c>
      <c r="I1593" s="368" t="s">
        <v>3954</v>
      </c>
      <c r="J1593" s="368" t="s">
        <v>3953</v>
      </c>
      <c r="K1593" s="368" t="s">
        <v>15825</v>
      </c>
      <c r="L1593" s="368" t="s">
        <v>15826</v>
      </c>
      <c r="M1593" s="368">
        <v>67</v>
      </c>
      <c r="N1593" s="368">
        <v>41</v>
      </c>
      <c r="O1593" s="368">
        <v>26</v>
      </c>
    </row>
    <row r="1594" spans="1:15" x14ac:dyDescent="0.35">
      <c r="A1594" s="368" t="s">
        <v>389</v>
      </c>
      <c r="B1594" s="368" t="s">
        <v>977</v>
      </c>
      <c r="C1594" s="368" t="s">
        <v>786</v>
      </c>
      <c r="D1594" s="368">
        <v>750</v>
      </c>
      <c r="E1594" s="368">
        <v>487</v>
      </c>
      <c r="F1594" s="368">
        <v>263</v>
      </c>
      <c r="G1594" s="368" t="s">
        <v>15823</v>
      </c>
      <c r="H1594" s="368" t="s">
        <v>15824</v>
      </c>
      <c r="I1594" s="368" t="s">
        <v>3954</v>
      </c>
      <c r="J1594" s="368" t="s">
        <v>3953</v>
      </c>
      <c r="K1594" s="368" t="s">
        <v>15827</v>
      </c>
      <c r="L1594" s="368" t="s">
        <v>15828</v>
      </c>
      <c r="M1594" s="368">
        <v>101</v>
      </c>
      <c r="N1594" s="368">
        <v>63</v>
      </c>
      <c r="O1594" s="368">
        <v>38</v>
      </c>
    </row>
    <row r="1595" spans="1:15" x14ac:dyDescent="0.35">
      <c r="A1595" s="368" t="s">
        <v>389</v>
      </c>
      <c r="B1595" s="368" t="s">
        <v>977</v>
      </c>
      <c r="C1595" s="368" t="s">
        <v>786</v>
      </c>
      <c r="D1595" s="368">
        <v>750</v>
      </c>
      <c r="E1595" s="368">
        <v>487</v>
      </c>
      <c r="F1595" s="368">
        <v>263</v>
      </c>
      <c r="G1595" s="368" t="s">
        <v>15823</v>
      </c>
      <c r="H1595" s="368" t="s">
        <v>15824</v>
      </c>
      <c r="I1595" s="368" t="s">
        <v>3954</v>
      </c>
      <c r="J1595" s="368" t="s">
        <v>3953</v>
      </c>
      <c r="K1595" s="368" t="s">
        <v>15829</v>
      </c>
      <c r="L1595" s="368" t="s">
        <v>15830</v>
      </c>
      <c r="M1595" s="368">
        <v>56</v>
      </c>
      <c r="N1595" s="368">
        <v>34</v>
      </c>
      <c r="O1595" s="368">
        <v>22</v>
      </c>
    </row>
    <row r="1596" spans="1:15" x14ac:dyDescent="0.35">
      <c r="A1596" s="368" t="s">
        <v>389</v>
      </c>
      <c r="B1596" s="368" t="s">
        <v>977</v>
      </c>
      <c r="C1596" s="368" t="s">
        <v>786</v>
      </c>
      <c r="D1596" s="368">
        <v>750</v>
      </c>
      <c r="E1596" s="368">
        <v>487</v>
      </c>
      <c r="F1596" s="368">
        <v>263</v>
      </c>
      <c r="G1596" s="368" t="s">
        <v>15831</v>
      </c>
      <c r="H1596" s="368" t="s">
        <v>15832</v>
      </c>
      <c r="I1596" s="368" t="s">
        <v>3952</v>
      </c>
      <c r="J1596" s="368" t="s">
        <v>3951</v>
      </c>
      <c r="K1596" s="368" t="s">
        <v>15833</v>
      </c>
      <c r="L1596" s="368" t="s">
        <v>15834</v>
      </c>
      <c r="M1596" s="368">
        <v>70</v>
      </c>
      <c r="N1596" s="368">
        <v>70</v>
      </c>
      <c r="O1596" s="368">
        <v>0</v>
      </c>
    </row>
    <row r="1597" spans="1:15" x14ac:dyDescent="0.35">
      <c r="A1597" s="368" t="s">
        <v>389</v>
      </c>
      <c r="B1597" s="368" t="s">
        <v>977</v>
      </c>
      <c r="C1597" s="368" t="s">
        <v>786</v>
      </c>
      <c r="D1597" s="368">
        <v>750</v>
      </c>
      <c r="E1597" s="368">
        <v>487</v>
      </c>
      <c r="F1597" s="368">
        <v>263</v>
      </c>
      <c r="G1597" s="368" t="s">
        <v>15831</v>
      </c>
      <c r="H1597" s="368" t="s">
        <v>15832</v>
      </c>
      <c r="I1597" s="368" t="s">
        <v>3952</v>
      </c>
      <c r="J1597" s="368" t="s">
        <v>3951</v>
      </c>
      <c r="K1597" s="368" t="s">
        <v>15835</v>
      </c>
      <c r="L1597" s="368" t="s">
        <v>15836</v>
      </c>
      <c r="M1597" s="368">
        <v>94</v>
      </c>
      <c r="N1597" s="368">
        <v>58</v>
      </c>
      <c r="O1597" s="368">
        <v>36</v>
      </c>
    </row>
    <row r="1598" spans="1:15" x14ac:dyDescent="0.35">
      <c r="A1598" s="368" t="s">
        <v>389</v>
      </c>
      <c r="B1598" s="368" t="s">
        <v>977</v>
      </c>
      <c r="C1598" s="368" t="s">
        <v>786</v>
      </c>
      <c r="D1598" s="368">
        <v>750</v>
      </c>
      <c r="E1598" s="368">
        <v>487</v>
      </c>
      <c r="F1598" s="368">
        <v>263</v>
      </c>
      <c r="G1598" s="368" t="s">
        <v>15831</v>
      </c>
      <c r="H1598" s="368" t="s">
        <v>15832</v>
      </c>
      <c r="I1598" s="368" t="s">
        <v>3952</v>
      </c>
      <c r="J1598" s="368" t="s">
        <v>3951</v>
      </c>
      <c r="K1598" s="368" t="s">
        <v>15837</v>
      </c>
      <c r="L1598" s="368" t="s">
        <v>15838</v>
      </c>
      <c r="M1598" s="368">
        <v>93</v>
      </c>
      <c r="N1598" s="368">
        <v>57</v>
      </c>
      <c r="O1598" s="368">
        <v>36</v>
      </c>
    </row>
    <row r="1599" spans="1:15" x14ac:dyDescent="0.35">
      <c r="A1599" s="368" t="s">
        <v>389</v>
      </c>
      <c r="B1599" s="368" t="s">
        <v>977</v>
      </c>
      <c r="C1599" s="368" t="s">
        <v>786</v>
      </c>
      <c r="D1599" s="368">
        <v>750</v>
      </c>
      <c r="E1599" s="368">
        <v>487</v>
      </c>
      <c r="F1599" s="368">
        <v>263</v>
      </c>
      <c r="G1599" s="368" t="s">
        <v>15839</v>
      </c>
      <c r="H1599" s="368" t="s">
        <v>15840</v>
      </c>
      <c r="I1599" s="368" t="s">
        <v>3948</v>
      </c>
      <c r="J1599" s="368" t="s">
        <v>3947</v>
      </c>
      <c r="K1599" s="368" t="s">
        <v>15841</v>
      </c>
      <c r="L1599" s="368" t="s">
        <v>15842</v>
      </c>
      <c r="M1599" s="368">
        <v>56</v>
      </c>
      <c r="N1599" s="368">
        <v>34</v>
      </c>
      <c r="O1599" s="368">
        <v>22</v>
      </c>
    </row>
    <row r="1600" spans="1:15" x14ac:dyDescent="0.35">
      <c r="A1600" s="368" t="s">
        <v>389</v>
      </c>
      <c r="B1600" s="368" t="s">
        <v>977</v>
      </c>
      <c r="C1600" s="368" t="s">
        <v>786</v>
      </c>
      <c r="D1600" s="368">
        <v>750</v>
      </c>
      <c r="E1600" s="368">
        <v>487</v>
      </c>
      <c r="F1600" s="368">
        <v>263</v>
      </c>
      <c r="G1600" s="368" t="s">
        <v>15839</v>
      </c>
      <c r="H1600" s="368" t="s">
        <v>15840</v>
      </c>
      <c r="I1600" s="368" t="s">
        <v>3948</v>
      </c>
      <c r="J1600" s="368" t="s">
        <v>3947</v>
      </c>
      <c r="K1600" s="368" t="s">
        <v>15843</v>
      </c>
      <c r="L1600" s="368" t="s">
        <v>15844</v>
      </c>
      <c r="M1600" s="368">
        <v>56</v>
      </c>
      <c r="N1600" s="368">
        <v>34</v>
      </c>
      <c r="O1600" s="368">
        <v>22</v>
      </c>
    </row>
    <row r="1601" spans="1:15" x14ac:dyDescent="0.35">
      <c r="A1601" s="368" t="s">
        <v>389</v>
      </c>
      <c r="B1601" s="368" t="s">
        <v>977</v>
      </c>
      <c r="C1601" s="368" t="s">
        <v>786</v>
      </c>
      <c r="D1601" s="368">
        <v>750</v>
      </c>
      <c r="E1601" s="368">
        <v>487</v>
      </c>
      <c r="F1601" s="368">
        <v>263</v>
      </c>
      <c r="G1601" s="368" t="s">
        <v>15845</v>
      </c>
      <c r="H1601" s="368" t="s">
        <v>15846</v>
      </c>
      <c r="I1601" s="368" t="s">
        <v>3950</v>
      </c>
      <c r="J1601" s="368" t="s">
        <v>3949</v>
      </c>
      <c r="K1601" s="368" t="s">
        <v>15847</v>
      </c>
      <c r="L1601" s="368" t="s">
        <v>15848</v>
      </c>
      <c r="M1601" s="368">
        <v>90</v>
      </c>
      <c r="N1601" s="368">
        <v>55</v>
      </c>
      <c r="O1601" s="368">
        <v>35</v>
      </c>
    </row>
    <row r="1602" spans="1:15" x14ac:dyDescent="0.35">
      <c r="A1602" s="368" t="s">
        <v>389</v>
      </c>
      <c r="B1602" s="368" t="s">
        <v>977</v>
      </c>
      <c r="C1602" s="368" t="s">
        <v>786</v>
      </c>
      <c r="D1602" s="368">
        <v>750</v>
      </c>
      <c r="E1602" s="368">
        <v>487</v>
      </c>
      <c r="F1602" s="368">
        <v>263</v>
      </c>
      <c r="G1602" s="368" t="s">
        <v>15845</v>
      </c>
      <c r="H1602" s="368" t="s">
        <v>15846</v>
      </c>
      <c r="I1602" s="368" t="s">
        <v>3950</v>
      </c>
      <c r="J1602" s="368" t="s">
        <v>3949</v>
      </c>
      <c r="K1602" s="368" t="s">
        <v>15849</v>
      </c>
      <c r="L1602" s="368" t="s">
        <v>15850</v>
      </c>
      <c r="M1602" s="368">
        <v>67</v>
      </c>
      <c r="N1602" s="368">
        <v>41</v>
      </c>
      <c r="O1602" s="368">
        <v>26</v>
      </c>
    </row>
    <row r="1603" spans="1:15" x14ac:dyDescent="0.35">
      <c r="A1603" s="368" t="s">
        <v>390</v>
      </c>
      <c r="B1603" s="368" t="s">
        <v>978</v>
      </c>
      <c r="C1603" s="368" t="s">
        <v>786</v>
      </c>
      <c r="D1603" s="368">
        <v>730</v>
      </c>
      <c r="E1603" s="368">
        <v>474</v>
      </c>
      <c r="F1603" s="368">
        <v>256</v>
      </c>
      <c r="G1603" s="368" t="s">
        <v>15839</v>
      </c>
      <c r="H1603" s="368" t="s">
        <v>15840</v>
      </c>
      <c r="I1603" s="368" t="s">
        <v>3948</v>
      </c>
      <c r="J1603" s="368" t="s">
        <v>3947</v>
      </c>
      <c r="K1603" s="368" t="s">
        <v>15841</v>
      </c>
      <c r="L1603" s="368" t="s">
        <v>15842</v>
      </c>
      <c r="M1603" s="368">
        <v>57</v>
      </c>
      <c r="N1603" s="368">
        <v>34</v>
      </c>
      <c r="O1603" s="368">
        <v>23</v>
      </c>
    </row>
    <row r="1604" spans="1:15" x14ac:dyDescent="0.35">
      <c r="A1604" s="368" t="s">
        <v>390</v>
      </c>
      <c r="B1604" s="368" t="s">
        <v>978</v>
      </c>
      <c r="C1604" s="368" t="s">
        <v>786</v>
      </c>
      <c r="D1604" s="368">
        <v>730</v>
      </c>
      <c r="E1604" s="368">
        <v>474</v>
      </c>
      <c r="F1604" s="368">
        <v>256</v>
      </c>
      <c r="G1604" s="368" t="s">
        <v>15839</v>
      </c>
      <c r="H1604" s="368" t="s">
        <v>15840</v>
      </c>
      <c r="I1604" s="368" t="s">
        <v>3948</v>
      </c>
      <c r="J1604" s="368" t="s">
        <v>3947</v>
      </c>
      <c r="K1604" s="368" t="s">
        <v>15843</v>
      </c>
      <c r="L1604" s="368" t="s">
        <v>15844</v>
      </c>
      <c r="M1604" s="368">
        <v>57</v>
      </c>
      <c r="N1604" s="368">
        <v>34</v>
      </c>
      <c r="O1604" s="368">
        <v>23</v>
      </c>
    </row>
    <row r="1605" spans="1:15" x14ac:dyDescent="0.35">
      <c r="A1605" s="368" t="s">
        <v>390</v>
      </c>
      <c r="B1605" s="368" t="s">
        <v>978</v>
      </c>
      <c r="C1605" s="368" t="s">
        <v>786</v>
      </c>
      <c r="D1605" s="368">
        <v>730</v>
      </c>
      <c r="E1605" s="368">
        <v>474</v>
      </c>
      <c r="F1605" s="368">
        <v>256</v>
      </c>
      <c r="G1605" s="368" t="s">
        <v>15851</v>
      </c>
      <c r="H1605" s="368" t="s">
        <v>15852</v>
      </c>
      <c r="I1605" s="368" t="s">
        <v>3946</v>
      </c>
      <c r="J1605" s="368" t="s">
        <v>3945</v>
      </c>
      <c r="K1605" s="368" t="s">
        <v>15853</v>
      </c>
      <c r="L1605" s="368" t="s">
        <v>15854</v>
      </c>
      <c r="M1605" s="368">
        <v>69</v>
      </c>
      <c r="N1605" s="368">
        <v>41</v>
      </c>
      <c r="O1605" s="368">
        <v>28</v>
      </c>
    </row>
    <row r="1606" spans="1:15" x14ac:dyDescent="0.35">
      <c r="A1606" s="368" t="s">
        <v>390</v>
      </c>
      <c r="B1606" s="368" t="s">
        <v>978</v>
      </c>
      <c r="C1606" s="368" t="s">
        <v>786</v>
      </c>
      <c r="D1606" s="368">
        <v>730</v>
      </c>
      <c r="E1606" s="368">
        <v>474</v>
      </c>
      <c r="F1606" s="368">
        <v>256</v>
      </c>
      <c r="G1606" s="368" t="s">
        <v>15851</v>
      </c>
      <c r="H1606" s="368" t="s">
        <v>15852</v>
      </c>
      <c r="I1606" s="368" t="s">
        <v>3946</v>
      </c>
      <c r="J1606" s="368" t="s">
        <v>3945</v>
      </c>
      <c r="K1606" s="368" t="s">
        <v>15855</v>
      </c>
      <c r="L1606" s="368" t="s">
        <v>15856</v>
      </c>
      <c r="M1606" s="368">
        <v>69</v>
      </c>
      <c r="N1606" s="368">
        <v>42</v>
      </c>
      <c r="O1606" s="368">
        <v>27</v>
      </c>
    </row>
    <row r="1607" spans="1:15" x14ac:dyDescent="0.35">
      <c r="A1607" s="368" t="s">
        <v>390</v>
      </c>
      <c r="B1607" s="368" t="s">
        <v>978</v>
      </c>
      <c r="C1607" s="368" t="s">
        <v>786</v>
      </c>
      <c r="D1607" s="368">
        <v>730</v>
      </c>
      <c r="E1607" s="368">
        <v>474</v>
      </c>
      <c r="F1607" s="368">
        <v>256</v>
      </c>
      <c r="G1607" s="368" t="s">
        <v>15851</v>
      </c>
      <c r="H1607" s="368" t="s">
        <v>15852</v>
      </c>
      <c r="I1607" s="368" t="s">
        <v>3946</v>
      </c>
      <c r="J1607" s="368" t="s">
        <v>3945</v>
      </c>
      <c r="K1607" s="368" t="s">
        <v>15857</v>
      </c>
      <c r="L1607" s="368" t="s">
        <v>15858</v>
      </c>
      <c r="M1607" s="368">
        <v>102</v>
      </c>
      <c r="N1607" s="368">
        <v>61</v>
      </c>
      <c r="O1607" s="368">
        <v>41</v>
      </c>
    </row>
    <row r="1608" spans="1:15" x14ac:dyDescent="0.35">
      <c r="A1608" s="368" t="s">
        <v>390</v>
      </c>
      <c r="B1608" s="368" t="s">
        <v>978</v>
      </c>
      <c r="C1608" s="368" t="s">
        <v>786</v>
      </c>
      <c r="D1608" s="368">
        <v>730</v>
      </c>
      <c r="E1608" s="368">
        <v>474</v>
      </c>
      <c r="F1608" s="368">
        <v>256</v>
      </c>
      <c r="G1608" s="368" t="s">
        <v>15859</v>
      </c>
      <c r="H1608" s="368" t="s">
        <v>15860</v>
      </c>
      <c r="I1608" s="368" t="s">
        <v>3944</v>
      </c>
      <c r="J1608" s="368" t="s">
        <v>3943</v>
      </c>
      <c r="K1608" s="368" t="s">
        <v>15861</v>
      </c>
      <c r="L1608" s="368" t="s">
        <v>15862</v>
      </c>
      <c r="M1608" s="368">
        <v>102</v>
      </c>
      <c r="N1608" s="368">
        <v>61</v>
      </c>
      <c r="O1608" s="368">
        <v>41</v>
      </c>
    </row>
    <row r="1609" spans="1:15" x14ac:dyDescent="0.35">
      <c r="A1609" s="368" t="s">
        <v>390</v>
      </c>
      <c r="B1609" s="368" t="s">
        <v>978</v>
      </c>
      <c r="C1609" s="368" t="s">
        <v>786</v>
      </c>
      <c r="D1609" s="368">
        <v>730</v>
      </c>
      <c r="E1609" s="368">
        <v>474</v>
      </c>
      <c r="F1609" s="368">
        <v>256</v>
      </c>
      <c r="G1609" s="368" t="s">
        <v>15859</v>
      </c>
      <c r="H1609" s="368" t="s">
        <v>15860</v>
      </c>
      <c r="I1609" s="368" t="s">
        <v>3944</v>
      </c>
      <c r="J1609" s="368" t="s">
        <v>3943</v>
      </c>
      <c r="K1609" s="368" t="s">
        <v>15863</v>
      </c>
      <c r="L1609" s="368" t="s">
        <v>15864</v>
      </c>
      <c r="M1609" s="368">
        <v>69</v>
      </c>
      <c r="N1609" s="368">
        <v>41</v>
      </c>
      <c r="O1609" s="368">
        <v>28</v>
      </c>
    </row>
    <row r="1610" spans="1:15" x14ac:dyDescent="0.35">
      <c r="A1610" s="368" t="s">
        <v>390</v>
      </c>
      <c r="B1610" s="368" t="s">
        <v>978</v>
      </c>
      <c r="C1610" s="368" t="s">
        <v>786</v>
      </c>
      <c r="D1610" s="368">
        <v>730</v>
      </c>
      <c r="E1610" s="368">
        <v>474</v>
      </c>
      <c r="F1610" s="368">
        <v>256</v>
      </c>
      <c r="G1610" s="368" t="s">
        <v>15865</v>
      </c>
      <c r="H1610" s="368" t="s">
        <v>15866</v>
      </c>
      <c r="I1610" s="368" t="s">
        <v>3942</v>
      </c>
      <c r="J1610" s="368" t="s">
        <v>3941</v>
      </c>
      <c r="K1610" s="368" t="s">
        <v>15867</v>
      </c>
      <c r="L1610" s="368" t="s">
        <v>15868</v>
      </c>
      <c r="M1610" s="368">
        <v>69</v>
      </c>
      <c r="N1610" s="368">
        <v>41</v>
      </c>
      <c r="O1610" s="368">
        <v>28</v>
      </c>
    </row>
    <row r="1611" spans="1:15" x14ac:dyDescent="0.35">
      <c r="A1611" s="368" t="s">
        <v>390</v>
      </c>
      <c r="B1611" s="368" t="s">
        <v>978</v>
      </c>
      <c r="C1611" s="368" t="s">
        <v>786</v>
      </c>
      <c r="D1611" s="368">
        <v>730</v>
      </c>
      <c r="E1611" s="368">
        <v>474</v>
      </c>
      <c r="F1611" s="368">
        <v>256</v>
      </c>
      <c r="G1611" s="368" t="s">
        <v>15865</v>
      </c>
      <c r="H1611" s="368" t="s">
        <v>15866</v>
      </c>
      <c r="I1611" s="368" t="s">
        <v>3942</v>
      </c>
      <c r="J1611" s="368" t="s">
        <v>3941</v>
      </c>
      <c r="K1611" s="368" t="s">
        <v>15869</v>
      </c>
      <c r="L1611" s="368" t="s">
        <v>15870</v>
      </c>
      <c r="M1611" s="368">
        <v>46</v>
      </c>
      <c r="N1611" s="368">
        <v>29</v>
      </c>
      <c r="O1611" s="368">
        <v>17</v>
      </c>
    </row>
    <row r="1612" spans="1:15" x14ac:dyDescent="0.35">
      <c r="A1612" s="368" t="s">
        <v>390</v>
      </c>
      <c r="B1612" s="368" t="s">
        <v>978</v>
      </c>
      <c r="C1612" s="368" t="s">
        <v>786</v>
      </c>
      <c r="D1612" s="368">
        <v>730</v>
      </c>
      <c r="E1612" s="368">
        <v>474</v>
      </c>
      <c r="F1612" s="368">
        <v>256</v>
      </c>
      <c r="G1612" s="368" t="s">
        <v>15871</v>
      </c>
      <c r="H1612" s="368" t="s">
        <v>15872</v>
      </c>
      <c r="I1612" s="368" t="s">
        <v>3940</v>
      </c>
      <c r="J1612" s="368" t="s">
        <v>3939</v>
      </c>
      <c r="K1612" s="368" t="s">
        <v>15873</v>
      </c>
      <c r="L1612" s="368" t="s">
        <v>3939</v>
      </c>
      <c r="M1612" s="368">
        <v>90</v>
      </c>
      <c r="N1612" s="368">
        <v>90</v>
      </c>
      <c r="O1612" s="368">
        <v>0</v>
      </c>
    </row>
    <row r="1613" spans="1:15" x14ac:dyDescent="0.35">
      <c r="A1613" s="368" t="s">
        <v>391</v>
      </c>
      <c r="B1613" s="368" t="s">
        <v>979</v>
      </c>
      <c r="C1613" s="368" t="s">
        <v>786</v>
      </c>
      <c r="D1613" s="368">
        <v>620</v>
      </c>
      <c r="E1613" s="368">
        <v>403</v>
      </c>
      <c r="F1613" s="368">
        <v>217</v>
      </c>
      <c r="G1613" s="368" t="s">
        <v>15871</v>
      </c>
      <c r="H1613" s="368" t="s">
        <v>15872</v>
      </c>
      <c r="I1613" s="368" t="s">
        <v>3940</v>
      </c>
      <c r="J1613" s="368" t="s">
        <v>3939</v>
      </c>
      <c r="K1613" s="368" t="s">
        <v>15873</v>
      </c>
      <c r="L1613" s="368" t="s">
        <v>3939</v>
      </c>
      <c r="M1613" s="368">
        <v>90</v>
      </c>
      <c r="N1613" s="368">
        <v>90</v>
      </c>
      <c r="O1613" s="368">
        <v>0</v>
      </c>
    </row>
    <row r="1614" spans="1:15" x14ac:dyDescent="0.35">
      <c r="A1614" s="368" t="s">
        <v>391</v>
      </c>
      <c r="B1614" s="368" t="s">
        <v>979</v>
      </c>
      <c r="C1614" s="368" t="s">
        <v>786</v>
      </c>
      <c r="D1614" s="368">
        <v>620</v>
      </c>
      <c r="E1614" s="368">
        <v>403</v>
      </c>
      <c r="F1614" s="368">
        <v>217</v>
      </c>
      <c r="G1614" s="368" t="s">
        <v>15874</v>
      </c>
      <c r="H1614" s="368" t="s">
        <v>15875</v>
      </c>
      <c r="I1614" s="368" t="s">
        <v>3938</v>
      </c>
      <c r="J1614" s="368" t="s">
        <v>3937</v>
      </c>
      <c r="K1614" s="368" t="s">
        <v>15876</v>
      </c>
      <c r="L1614" s="368" t="s">
        <v>15877</v>
      </c>
      <c r="M1614" s="368">
        <v>94</v>
      </c>
      <c r="N1614" s="368">
        <v>55</v>
      </c>
      <c r="O1614" s="368">
        <v>39</v>
      </c>
    </row>
    <row r="1615" spans="1:15" x14ac:dyDescent="0.35">
      <c r="A1615" s="368" t="s">
        <v>391</v>
      </c>
      <c r="B1615" s="368" t="s">
        <v>979</v>
      </c>
      <c r="C1615" s="368" t="s">
        <v>786</v>
      </c>
      <c r="D1615" s="368">
        <v>620</v>
      </c>
      <c r="E1615" s="368">
        <v>403</v>
      </c>
      <c r="F1615" s="368">
        <v>217</v>
      </c>
      <c r="G1615" s="368" t="s">
        <v>15874</v>
      </c>
      <c r="H1615" s="368" t="s">
        <v>15875</v>
      </c>
      <c r="I1615" s="368" t="s">
        <v>3938</v>
      </c>
      <c r="J1615" s="368" t="s">
        <v>3937</v>
      </c>
      <c r="K1615" s="368" t="s">
        <v>15878</v>
      </c>
      <c r="L1615" s="368" t="s">
        <v>15879</v>
      </c>
      <c r="M1615" s="368">
        <v>83</v>
      </c>
      <c r="N1615" s="368">
        <v>48</v>
      </c>
      <c r="O1615" s="368">
        <v>35</v>
      </c>
    </row>
    <row r="1616" spans="1:15" x14ac:dyDescent="0.35">
      <c r="A1616" s="368" t="s">
        <v>391</v>
      </c>
      <c r="B1616" s="368" t="s">
        <v>979</v>
      </c>
      <c r="C1616" s="368" t="s">
        <v>786</v>
      </c>
      <c r="D1616" s="368">
        <v>620</v>
      </c>
      <c r="E1616" s="368">
        <v>403</v>
      </c>
      <c r="F1616" s="368">
        <v>217</v>
      </c>
      <c r="G1616" s="368" t="s">
        <v>15880</v>
      </c>
      <c r="H1616" s="368" t="s">
        <v>15881</v>
      </c>
      <c r="I1616" s="368" t="s">
        <v>3936</v>
      </c>
      <c r="J1616" s="368" t="s">
        <v>3935</v>
      </c>
      <c r="K1616" s="368" t="s">
        <v>15882</v>
      </c>
      <c r="L1616" s="368" t="s">
        <v>15883</v>
      </c>
      <c r="M1616" s="368">
        <v>106</v>
      </c>
      <c r="N1616" s="368">
        <v>63</v>
      </c>
      <c r="O1616" s="368">
        <v>43</v>
      </c>
    </row>
    <row r="1617" spans="1:15" x14ac:dyDescent="0.35">
      <c r="A1617" s="368" t="s">
        <v>391</v>
      </c>
      <c r="B1617" s="368" t="s">
        <v>979</v>
      </c>
      <c r="C1617" s="368" t="s">
        <v>786</v>
      </c>
      <c r="D1617" s="368">
        <v>620</v>
      </c>
      <c r="E1617" s="368">
        <v>403</v>
      </c>
      <c r="F1617" s="368">
        <v>217</v>
      </c>
      <c r="G1617" s="368" t="s">
        <v>15880</v>
      </c>
      <c r="H1617" s="368" t="s">
        <v>15881</v>
      </c>
      <c r="I1617" s="368" t="s">
        <v>3936</v>
      </c>
      <c r="J1617" s="368" t="s">
        <v>3935</v>
      </c>
      <c r="K1617" s="368" t="s">
        <v>15884</v>
      </c>
      <c r="L1617" s="368" t="s">
        <v>15885</v>
      </c>
      <c r="M1617" s="368">
        <v>106</v>
      </c>
      <c r="N1617" s="368">
        <v>63</v>
      </c>
      <c r="O1617" s="368">
        <v>43</v>
      </c>
    </row>
    <row r="1618" spans="1:15" x14ac:dyDescent="0.35">
      <c r="A1618" s="368" t="s">
        <v>391</v>
      </c>
      <c r="B1618" s="368" t="s">
        <v>979</v>
      </c>
      <c r="C1618" s="368" t="s">
        <v>786</v>
      </c>
      <c r="D1618" s="368">
        <v>620</v>
      </c>
      <c r="E1618" s="368">
        <v>403</v>
      </c>
      <c r="F1618" s="368">
        <v>217</v>
      </c>
      <c r="G1618" s="368" t="s">
        <v>15886</v>
      </c>
      <c r="H1618" s="368" t="s">
        <v>15887</v>
      </c>
      <c r="I1618" s="368" t="s">
        <v>3934</v>
      </c>
      <c r="J1618" s="368" t="s">
        <v>3933</v>
      </c>
      <c r="K1618" s="368" t="s">
        <v>15888</v>
      </c>
      <c r="L1618" s="368" t="s">
        <v>15889</v>
      </c>
      <c r="M1618" s="368">
        <v>35</v>
      </c>
      <c r="N1618" s="368">
        <v>21</v>
      </c>
      <c r="O1618" s="368">
        <v>14</v>
      </c>
    </row>
    <row r="1619" spans="1:15" x14ac:dyDescent="0.35">
      <c r="A1619" s="368" t="s">
        <v>391</v>
      </c>
      <c r="B1619" s="368" t="s">
        <v>979</v>
      </c>
      <c r="C1619" s="368" t="s">
        <v>786</v>
      </c>
      <c r="D1619" s="368">
        <v>620</v>
      </c>
      <c r="E1619" s="368">
        <v>403</v>
      </c>
      <c r="F1619" s="368">
        <v>217</v>
      </c>
      <c r="G1619" s="368" t="s">
        <v>15886</v>
      </c>
      <c r="H1619" s="368" t="s">
        <v>15887</v>
      </c>
      <c r="I1619" s="368" t="s">
        <v>3934</v>
      </c>
      <c r="J1619" s="368" t="s">
        <v>3933</v>
      </c>
      <c r="K1619" s="368" t="s">
        <v>15890</v>
      </c>
      <c r="L1619" s="368" t="s">
        <v>15891</v>
      </c>
      <c r="M1619" s="368">
        <v>106</v>
      </c>
      <c r="N1619" s="368">
        <v>63</v>
      </c>
      <c r="O1619" s="368">
        <v>43</v>
      </c>
    </row>
    <row r="1620" spans="1:15" x14ac:dyDescent="0.35">
      <c r="A1620" s="368" t="s">
        <v>392</v>
      </c>
      <c r="B1620" s="368" t="s">
        <v>980</v>
      </c>
      <c r="C1620" s="368" t="s">
        <v>791</v>
      </c>
      <c r="D1620" s="368">
        <v>450</v>
      </c>
      <c r="E1620" s="368">
        <v>292</v>
      </c>
      <c r="F1620" s="368">
        <v>158</v>
      </c>
      <c r="G1620" s="368" t="s">
        <v>15892</v>
      </c>
      <c r="H1620" s="368" t="s">
        <v>15893</v>
      </c>
      <c r="I1620" s="368" t="s">
        <v>3932</v>
      </c>
      <c r="J1620" s="368" t="s">
        <v>3931</v>
      </c>
      <c r="K1620" s="368" t="s">
        <v>15894</v>
      </c>
      <c r="L1620" s="368" t="s">
        <v>3931</v>
      </c>
      <c r="M1620" s="368">
        <v>75</v>
      </c>
      <c r="N1620" s="368">
        <v>46</v>
      </c>
      <c r="O1620" s="368">
        <v>29</v>
      </c>
    </row>
    <row r="1621" spans="1:15" x14ac:dyDescent="0.35">
      <c r="A1621" s="368" t="s">
        <v>392</v>
      </c>
      <c r="B1621" s="368" t="s">
        <v>980</v>
      </c>
      <c r="C1621" s="368" t="s">
        <v>791</v>
      </c>
      <c r="D1621" s="368">
        <v>450</v>
      </c>
      <c r="E1621" s="368">
        <v>292</v>
      </c>
      <c r="F1621" s="368">
        <v>158</v>
      </c>
      <c r="G1621" s="368" t="s">
        <v>15895</v>
      </c>
      <c r="H1621" s="368" t="s">
        <v>15896</v>
      </c>
      <c r="I1621" s="368" t="s">
        <v>3930</v>
      </c>
      <c r="J1621" s="368" t="s">
        <v>3929</v>
      </c>
      <c r="K1621" s="368" t="s">
        <v>15897</v>
      </c>
      <c r="L1621" s="368" t="s">
        <v>15898</v>
      </c>
      <c r="M1621" s="368">
        <v>63</v>
      </c>
      <c r="N1621" s="368">
        <v>38</v>
      </c>
      <c r="O1621" s="368">
        <v>25</v>
      </c>
    </row>
    <row r="1622" spans="1:15" x14ac:dyDescent="0.35">
      <c r="A1622" s="368" t="s">
        <v>392</v>
      </c>
      <c r="B1622" s="368" t="s">
        <v>980</v>
      </c>
      <c r="C1622" s="368" t="s">
        <v>791</v>
      </c>
      <c r="D1622" s="368">
        <v>450</v>
      </c>
      <c r="E1622" s="368">
        <v>292</v>
      </c>
      <c r="F1622" s="368">
        <v>158</v>
      </c>
      <c r="G1622" s="368" t="s">
        <v>15895</v>
      </c>
      <c r="H1622" s="368" t="s">
        <v>15896</v>
      </c>
      <c r="I1622" s="368" t="s">
        <v>3930</v>
      </c>
      <c r="J1622" s="368" t="s">
        <v>3929</v>
      </c>
      <c r="K1622" s="368" t="s">
        <v>15899</v>
      </c>
      <c r="L1622" s="368" t="s">
        <v>15900</v>
      </c>
      <c r="M1622" s="368">
        <v>63</v>
      </c>
      <c r="N1622" s="368">
        <v>37</v>
      </c>
      <c r="O1622" s="368">
        <v>26</v>
      </c>
    </row>
    <row r="1623" spans="1:15" x14ac:dyDescent="0.35">
      <c r="A1623" s="368" t="s">
        <v>392</v>
      </c>
      <c r="B1623" s="368" t="s">
        <v>980</v>
      </c>
      <c r="C1623" s="368" t="s">
        <v>791</v>
      </c>
      <c r="D1623" s="368">
        <v>450</v>
      </c>
      <c r="E1623" s="368">
        <v>292</v>
      </c>
      <c r="F1623" s="368">
        <v>158</v>
      </c>
      <c r="G1623" s="368" t="s">
        <v>15901</v>
      </c>
      <c r="H1623" s="368" t="s">
        <v>15902</v>
      </c>
      <c r="I1623" s="368" t="s">
        <v>3928</v>
      </c>
      <c r="J1623" s="368" t="s">
        <v>3927</v>
      </c>
      <c r="K1623" s="368" t="s">
        <v>15903</v>
      </c>
      <c r="L1623" s="368" t="s">
        <v>15904</v>
      </c>
      <c r="M1623" s="368">
        <v>63</v>
      </c>
      <c r="N1623" s="368">
        <v>37</v>
      </c>
      <c r="O1623" s="368">
        <v>26</v>
      </c>
    </row>
    <row r="1624" spans="1:15" x14ac:dyDescent="0.35">
      <c r="A1624" s="368" t="s">
        <v>392</v>
      </c>
      <c r="B1624" s="368" t="s">
        <v>980</v>
      </c>
      <c r="C1624" s="368" t="s">
        <v>791</v>
      </c>
      <c r="D1624" s="368">
        <v>450</v>
      </c>
      <c r="E1624" s="368">
        <v>292</v>
      </c>
      <c r="F1624" s="368">
        <v>158</v>
      </c>
      <c r="G1624" s="368" t="s">
        <v>15901</v>
      </c>
      <c r="H1624" s="368" t="s">
        <v>15902</v>
      </c>
      <c r="I1624" s="368" t="s">
        <v>3928</v>
      </c>
      <c r="J1624" s="368" t="s">
        <v>3927</v>
      </c>
      <c r="K1624" s="368" t="s">
        <v>15905</v>
      </c>
      <c r="L1624" s="368" t="s">
        <v>15906</v>
      </c>
      <c r="M1624" s="368">
        <v>63</v>
      </c>
      <c r="N1624" s="368">
        <v>37</v>
      </c>
      <c r="O1624" s="368">
        <v>26</v>
      </c>
    </row>
    <row r="1625" spans="1:15" x14ac:dyDescent="0.35">
      <c r="A1625" s="368" t="s">
        <v>392</v>
      </c>
      <c r="B1625" s="368" t="s">
        <v>980</v>
      </c>
      <c r="C1625" s="368" t="s">
        <v>791</v>
      </c>
      <c r="D1625" s="368">
        <v>450</v>
      </c>
      <c r="E1625" s="368">
        <v>292</v>
      </c>
      <c r="F1625" s="368">
        <v>158</v>
      </c>
      <c r="G1625" s="368" t="s">
        <v>15907</v>
      </c>
      <c r="H1625" s="368" t="s">
        <v>15908</v>
      </c>
      <c r="I1625" s="368" t="s">
        <v>3926</v>
      </c>
      <c r="J1625" s="368" t="s">
        <v>3925</v>
      </c>
      <c r="K1625" s="368" t="s">
        <v>15909</v>
      </c>
      <c r="L1625" s="368" t="s">
        <v>3925</v>
      </c>
      <c r="M1625" s="368">
        <v>63</v>
      </c>
      <c r="N1625" s="368">
        <v>37</v>
      </c>
      <c r="O1625" s="368">
        <v>26</v>
      </c>
    </row>
    <row r="1626" spans="1:15" x14ac:dyDescent="0.35">
      <c r="A1626" s="368" t="s">
        <v>392</v>
      </c>
      <c r="B1626" s="368" t="s">
        <v>980</v>
      </c>
      <c r="C1626" s="368" t="s">
        <v>791</v>
      </c>
      <c r="D1626" s="368">
        <v>450</v>
      </c>
      <c r="E1626" s="368">
        <v>292</v>
      </c>
      <c r="F1626" s="368">
        <v>158</v>
      </c>
      <c r="G1626" s="368" t="s">
        <v>15910</v>
      </c>
      <c r="H1626" s="368" t="s">
        <v>15911</v>
      </c>
      <c r="I1626" s="368" t="s">
        <v>3924</v>
      </c>
      <c r="J1626" s="368" t="s">
        <v>3923</v>
      </c>
      <c r="K1626" s="368" t="s">
        <v>15912</v>
      </c>
      <c r="L1626" s="368" t="s">
        <v>3923</v>
      </c>
      <c r="M1626" s="368">
        <v>60</v>
      </c>
      <c r="N1626" s="368">
        <v>60</v>
      </c>
      <c r="O1626" s="368">
        <v>0</v>
      </c>
    </row>
    <row r="1627" spans="1:15" x14ac:dyDescent="0.35">
      <c r="A1627" s="368" t="s">
        <v>393</v>
      </c>
      <c r="B1627" s="368" t="s">
        <v>981</v>
      </c>
      <c r="C1627" s="368" t="s">
        <v>791</v>
      </c>
      <c r="D1627" s="368">
        <v>540</v>
      </c>
      <c r="E1627" s="368">
        <v>351</v>
      </c>
      <c r="F1627" s="368">
        <v>189</v>
      </c>
      <c r="G1627" s="368" t="s">
        <v>15913</v>
      </c>
      <c r="H1627" s="368" t="s">
        <v>15914</v>
      </c>
      <c r="I1627" s="368" t="s">
        <v>3922</v>
      </c>
      <c r="J1627" s="368" t="s">
        <v>3921</v>
      </c>
      <c r="K1627" s="368" t="s">
        <v>15915</v>
      </c>
      <c r="L1627" s="368" t="s">
        <v>15916</v>
      </c>
      <c r="M1627" s="368">
        <v>35</v>
      </c>
      <c r="N1627" s="368">
        <v>21</v>
      </c>
      <c r="O1627" s="368">
        <v>14</v>
      </c>
    </row>
    <row r="1628" spans="1:15" x14ac:dyDescent="0.35">
      <c r="A1628" s="368" t="s">
        <v>393</v>
      </c>
      <c r="B1628" s="368" t="s">
        <v>981</v>
      </c>
      <c r="C1628" s="368" t="s">
        <v>791</v>
      </c>
      <c r="D1628" s="368">
        <v>540</v>
      </c>
      <c r="E1628" s="368">
        <v>351</v>
      </c>
      <c r="F1628" s="368">
        <v>189</v>
      </c>
      <c r="G1628" s="368" t="s">
        <v>15913</v>
      </c>
      <c r="H1628" s="368" t="s">
        <v>15914</v>
      </c>
      <c r="I1628" s="368" t="s">
        <v>3922</v>
      </c>
      <c r="J1628" s="368" t="s">
        <v>3921</v>
      </c>
      <c r="K1628" s="368" t="s">
        <v>15917</v>
      </c>
      <c r="L1628" s="368" t="s">
        <v>15918</v>
      </c>
      <c r="M1628" s="368">
        <v>71</v>
      </c>
      <c r="N1628" s="368">
        <v>44</v>
      </c>
      <c r="O1628" s="368">
        <v>27</v>
      </c>
    </row>
    <row r="1629" spans="1:15" x14ac:dyDescent="0.35">
      <c r="A1629" s="368" t="s">
        <v>393</v>
      </c>
      <c r="B1629" s="368" t="s">
        <v>981</v>
      </c>
      <c r="C1629" s="368" t="s">
        <v>791</v>
      </c>
      <c r="D1629" s="368">
        <v>540</v>
      </c>
      <c r="E1629" s="368">
        <v>351</v>
      </c>
      <c r="F1629" s="368">
        <v>189</v>
      </c>
      <c r="G1629" s="368" t="s">
        <v>15913</v>
      </c>
      <c r="H1629" s="368" t="s">
        <v>15914</v>
      </c>
      <c r="I1629" s="368" t="s">
        <v>3922</v>
      </c>
      <c r="J1629" s="368" t="s">
        <v>3921</v>
      </c>
      <c r="K1629" s="368" t="s">
        <v>15919</v>
      </c>
      <c r="L1629" s="368" t="s">
        <v>15920</v>
      </c>
      <c r="M1629" s="368">
        <v>96</v>
      </c>
      <c r="N1629" s="368">
        <v>59</v>
      </c>
      <c r="O1629" s="368">
        <v>37</v>
      </c>
    </row>
    <row r="1630" spans="1:15" x14ac:dyDescent="0.35">
      <c r="A1630" s="368" t="s">
        <v>393</v>
      </c>
      <c r="B1630" s="368" t="s">
        <v>981</v>
      </c>
      <c r="C1630" s="368" t="s">
        <v>791</v>
      </c>
      <c r="D1630" s="368">
        <v>540</v>
      </c>
      <c r="E1630" s="368">
        <v>351</v>
      </c>
      <c r="F1630" s="368">
        <v>189</v>
      </c>
      <c r="G1630" s="368" t="s">
        <v>15921</v>
      </c>
      <c r="H1630" s="368" t="s">
        <v>15922</v>
      </c>
      <c r="I1630" s="368" t="s">
        <v>3920</v>
      </c>
      <c r="J1630" s="368" t="s">
        <v>3919</v>
      </c>
      <c r="K1630" s="368" t="s">
        <v>15923</v>
      </c>
      <c r="L1630" s="368" t="s">
        <v>3919</v>
      </c>
      <c r="M1630" s="368">
        <v>96</v>
      </c>
      <c r="N1630" s="368">
        <v>59</v>
      </c>
      <c r="O1630" s="368">
        <v>37</v>
      </c>
    </row>
    <row r="1631" spans="1:15" x14ac:dyDescent="0.35">
      <c r="A1631" s="368" t="s">
        <v>393</v>
      </c>
      <c r="B1631" s="368" t="s">
        <v>981</v>
      </c>
      <c r="C1631" s="368" t="s">
        <v>791</v>
      </c>
      <c r="D1631" s="368">
        <v>540</v>
      </c>
      <c r="E1631" s="368">
        <v>351</v>
      </c>
      <c r="F1631" s="368">
        <v>189</v>
      </c>
      <c r="G1631" s="368" t="s">
        <v>15924</v>
      </c>
      <c r="H1631" s="368" t="s">
        <v>15925</v>
      </c>
      <c r="I1631" s="368" t="s">
        <v>3918</v>
      </c>
      <c r="J1631" s="368" t="s">
        <v>3917</v>
      </c>
      <c r="K1631" s="368" t="s">
        <v>15926</v>
      </c>
      <c r="L1631" s="368" t="s">
        <v>3917</v>
      </c>
      <c r="M1631" s="368">
        <v>96</v>
      </c>
      <c r="N1631" s="368">
        <v>59</v>
      </c>
      <c r="O1631" s="368">
        <v>37</v>
      </c>
    </row>
    <row r="1632" spans="1:15" x14ac:dyDescent="0.35">
      <c r="A1632" s="368" t="s">
        <v>393</v>
      </c>
      <c r="B1632" s="368" t="s">
        <v>981</v>
      </c>
      <c r="C1632" s="368" t="s">
        <v>791</v>
      </c>
      <c r="D1632" s="368">
        <v>540</v>
      </c>
      <c r="E1632" s="368">
        <v>351</v>
      </c>
      <c r="F1632" s="368">
        <v>189</v>
      </c>
      <c r="G1632" s="368" t="s">
        <v>15927</v>
      </c>
      <c r="H1632" s="368" t="s">
        <v>15928</v>
      </c>
      <c r="I1632" s="368" t="s">
        <v>3916</v>
      </c>
      <c r="J1632" s="368" t="s">
        <v>3915</v>
      </c>
      <c r="K1632" s="368" t="s">
        <v>15929</v>
      </c>
      <c r="L1632" s="368" t="s">
        <v>3915</v>
      </c>
      <c r="M1632" s="368">
        <v>96</v>
      </c>
      <c r="N1632" s="368">
        <v>59</v>
      </c>
      <c r="O1632" s="368">
        <v>37</v>
      </c>
    </row>
    <row r="1633" spans="1:15" x14ac:dyDescent="0.35">
      <c r="A1633" s="368" t="s">
        <v>393</v>
      </c>
      <c r="B1633" s="368" t="s">
        <v>981</v>
      </c>
      <c r="C1633" s="368" t="s">
        <v>791</v>
      </c>
      <c r="D1633" s="368">
        <v>540</v>
      </c>
      <c r="E1633" s="368">
        <v>351</v>
      </c>
      <c r="F1633" s="368">
        <v>189</v>
      </c>
      <c r="G1633" s="368" t="s">
        <v>15930</v>
      </c>
      <c r="H1633" s="368" t="s">
        <v>15931</v>
      </c>
      <c r="I1633" s="368" t="s">
        <v>3914</v>
      </c>
      <c r="J1633" s="368" t="s">
        <v>3913</v>
      </c>
      <c r="K1633" s="368" t="s">
        <v>15932</v>
      </c>
      <c r="L1633" s="368" t="s">
        <v>3913</v>
      </c>
      <c r="M1633" s="368">
        <v>50</v>
      </c>
      <c r="N1633" s="368">
        <v>50</v>
      </c>
      <c r="O1633" s="368">
        <v>0</v>
      </c>
    </row>
    <row r="1634" spans="1:15" x14ac:dyDescent="0.35">
      <c r="A1634" s="368" t="s">
        <v>394</v>
      </c>
      <c r="B1634" s="368" t="s">
        <v>982</v>
      </c>
      <c r="C1634" s="368" t="s">
        <v>786</v>
      </c>
      <c r="D1634" s="368">
        <v>520</v>
      </c>
      <c r="E1634" s="368">
        <v>338</v>
      </c>
      <c r="F1634" s="368">
        <v>182</v>
      </c>
      <c r="G1634" s="368" t="s">
        <v>15933</v>
      </c>
      <c r="H1634" s="368" t="s">
        <v>15934</v>
      </c>
      <c r="I1634" s="368" t="s">
        <v>3912</v>
      </c>
      <c r="J1634" s="368" t="s">
        <v>3911</v>
      </c>
      <c r="K1634" s="368" t="s">
        <v>15935</v>
      </c>
      <c r="L1634" s="368" t="s">
        <v>15936</v>
      </c>
      <c r="M1634" s="368">
        <v>97</v>
      </c>
      <c r="N1634" s="368">
        <v>59</v>
      </c>
      <c r="O1634" s="368">
        <v>38</v>
      </c>
    </row>
    <row r="1635" spans="1:15" x14ac:dyDescent="0.35">
      <c r="A1635" s="368" t="s">
        <v>394</v>
      </c>
      <c r="B1635" s="368" t="s">
        <v>982</v>
      </c>
      <c r="C1635" s="368" t="s">
        <v>786</v>
      </c>
      <c r="D1635" s="368">
        <v>520</v>
      </c>
      <c r="E1635" s="368">
        <v>338</v>
      </c>
      <c r="F1635" s="368">
        <v>182</v>
      </c>
      <c r="G1635" s="368" t="s">
        <v>15933</v>
      </c>
      <c r="H1635" s="368" t="s">
        <v>15934</v>
      </c>
      <c r="I1635" s="368" t="s">
        <v>3912</v>
      </c>
      <c r="J1635" s="368" t="s">
        <v>3911</v>
      </c>
      <c r="K1635" s="368" t="s">
        <v>15937</v>
      </c>
      <c r="L1635" s="368" t="s">
        <v>15938</v>
      </c>
      <c r="M1635" s="368">
        <v>72</v>
      </c>
      <c r="N1635" s="368">
        <v>44</v>
      </c>
      <c r="O1635" s="368">
        <v>28</v>
      </c>
    </row>
    <row r="1636" spans="1:15" x14ac:dyDescent="0.35">
      <c r="A1636" s="368" t="s">
        <v>394</v>
      </c>
      <c r="B1636" s="368" t="s">
        <v>982</v>
      </c>
      <c r="C1636" s="368" t="s">
        <v>786</v>
      </c>
      <c r="D1636" s="368">
        <v>520</v>
      </c>
      <c r="E1636" s="368">
        <v>338</v>
      </c>
      <c r="F1636" s="368">
        <v>182</v>
      </c>
      <c r="G1636" s="368" t="s">
        <v>15939</v>
      </c>
      <c r="H1636" s="368" t="s">
        <v>15940</v>
      </c>
      <c r="I1636" s="368" t="s">
        <v>3910</v>
      </c>
      <c r="J1636" s="368" t="s">
        <v>3909</v>
      </c>
      <c r="K1636" s="368" t="s">
        <v>15941</v>
      </c>
      <c r="L1636" s="368" t="s">
        <v>15942</v>
      </c>
      <c r="M1636" s="368">
        <v>72</v>
      </c>
      <c r="N1636" s="368">
        <v>44</v>
      </c>
      <c r="O1636" s="368">
        <v>28</v>
      </c>
    </row>
    <row r="1637" spans="1:15" x14ac:dyDescent="0.35">
      <c r="A1637" s="368" t="s">
        <v>394</v>
      </c>
      <c r="B1637" s="368" t="s">
        <v>982</v>
      </c>
      <c r="C1637" s="368" t="s">
        <v>786</v>
      </c>
      <c r="D1637" s="368">
        <v>520</v>
      </c>
      <c r="E1637" s="368">
        <v>338</v>
      </c>
      <c r="F1637" s="368">
        <v>182</v>
      </c>
      <c r="G1637" s="368" t="s">
        <v>15939</v>
      </c>
      <c r="H1637" s="368" t="s">
        <v>15940</v>
      </c>
      <c r="I1637" s="368" t="s">
        <v>3910</v>
      </c>
      <c r="J1637" s="368" t="s">
        <v>3909</v>
      </c>
      <c r="K1637" s="368" t="s">
        <v>15943</v>
      </c>
      <c r="L1637" s="368" t="s">
        <v>15944</v>
      </c>
      <c r="M1637" s="368">
        <v>72</v>
      </c>
      <c r="N1637" s="368">
        <v>44</v>
      </c>
      <c r="O1637" s="368">
        <v>28</v>
      </c>
    </row>
    <row r="1638" spans="1:15" x14ac:dyDescent="0.35">
      <c r="A1638" s="368" t="s">
        <v>394</v>
      </c>
      <c r="B1638" s="368" t="s">
        <v>982</v>
      </c>
      <c r="C1638" s="368" t="s">
        <v>786</v>
      </c>
      <c r="D1638" s="368">
        <v>520</v>
      </c>
      <c r="E1638" s="368">
        <v>338</v>
      </c>
      <c r="F1638" s="368">
        <v>182</v>
      </c>
      <c r="G1638" s="368" t="s">
        <v>15945</v>
      </c>
      <c r="H1638" s="368" t="s">
        <v>15946</v>
      </c>
      <c r="I1638" s="368" t="s">
        <v>3908</v>
      </c>
      <c r="J1638" s="368" t="s">
        <v>3907</v>
      </c>
      <c r="K1638" s="368" t="s">
        <v>15947</v>
      </c>
      <c r="L1638" s="368" t="s">
        <v>3907</v>
      </c>
      <c r="M1638" s="368">
        <v>60</v>
      </c>
      <c r="N1638" s="368">
        <v>38</v>
      </c>
      <c r="O1638" s="368">
        <v>22</v>
      </c>
    </row>
    <row r="1639" spans="1:15" x14ac:dyDescent="0.35">
      <c r="A1639" s="368" t="s">
        <v>394</v>
      </c>
      <c r="B1639" s="368" t="s">
        <v>982</v>
      </c>
      <c r="C1639" s="368" t="s">
        <v>786</v>
      </c>
      <c r="D1639" s="368">
        <v>520</v>
      </c>
      <c r="E1639" s="368">
        <v>338</v>
      </c>
      <c r="F1639" s="368">
        <v>182</v>
      </c>
      <c r="G1639" s="368" t="s">
        <v>15948</v>
      </c>
      <c r="H1639" s="368" t="s">
        <v>15949</v>
      </c>
      <c r="I1639" s="368" t="s">
        <v>3906</v>
      </c>
      <c r="J1639" s="368" t="s">
        <v>3905</v>
      </c>
      <c r="K1639" s="368" t="s">
        <v>15950</v>
      </c>
      <c r="L1639" s="368" t="s">
        <v>3905</v>
      </c>
      <c r="M1639" s="368">
        <v>97</v>
      </c>
      <c r="N1639" s="368">
        <v>59</v>
      </c>
      <c r="O1639" s="368">
        <v>38</v>
      </c>
    </row>
    <row r="1640" spans="1:15" x14ac:dyDescent="0.35">
      <c r="A1640" s="368" t="s">
        <v>394</v>
      </c>
      <c r="B1640" s="368" t="s">
        <v>982</v>
      </c>
      <c r="C1640" s="368" t="s">
        <v>786</v>
      </c>
      <c r="D1640" s="368">
        <v>520</v>
      </c>
      <c r="E1640" s="368">
        <v>338</v>
      </c>
      <c r="F1640" s="368">
        <v>182</v>
      </c>
      <c r="G1640" s="368" t="s">
        <v>15951</v>
      </c>
      <c r="H1640" s="368" t="s">
        <v>15952</v>
      </c>
      <c r="I1640" s="368" t="s">
        <v>3904</v>
      </c>
      <c r="J1640" s="368" t="s">
        <v>3903</v>
      </c>
      <c r="K1640" s="368" t="s">
        <v>15953</v>
      </c>
      <c r="L1640" s="368" t="s">
        <v>3903</v>
      </c>
      <c r="M1640" s="368">
        <v>50</v>
      </c>
      <c r="N1640" s="368">
        <v>50</v>
      </c>
      <c r="O1640" s="368">
        <v>0</v>
      </c>
    </row>
    <row r="1641" spans="1:15" x14ac:dyDescent="0.35">
      <c r="A1641" s="368" t="s">
        <v>395</v>
      </c>
      <c r="B1641" s="368" t="s">
        <v>983</v>
      </c>
      <c r="C1641" s="368" t="s">
        <v>791</v>
      </c>
      <c r="D1641" s="368">
        <v>450</v>
      </c>
      <c r="E1641" s="368">
        <v>292</v>
      </c>
      <c r="F1641" s="368">
        <v>158</v>
      </c>
      <c r="G1641" s="368" t="s">
        <v>15954</v>
      </c>
      <c r="H1641" s="368" t="s">
        <v>15955</v>
      </c>
      <c r="I1641" s="368" t="s">
        <v>3902</v>
      </c>
      <c r="J1641" s="368" t="s">
        <v>3901</v>
      </c>
      <c r="K1641" s="368" t="s">
        <v>15956</v>
      </c>
      <c r="L1641" s="368" t="s">
        <v>3901</v>
      </c>
      <c r="M1641" s="368">
        <v>62</v>
      </c>
      <c r="N1641" s="368">
        <v>39</v>
      </c>
      <c r="O1641" s="368">
        <v>23</v>
      </c>
    </row>
    <row r="1642" spans="1:15" x14ac:dyDescent="0.35">
      <c r="A1642" s="368" t="s">
        <v>395</v>
      </c>
      <c r="B1642" s="368" t="s">
        <v>983</v>
      </c>
      <c r="C1642" s="368" t="s">
        <v>791</v>
      </c>
      <c r="D1642" s="368">
        <v>450</v>
      </c>
      <c r="E1642" s="368">
        <v>292</v>
      </c>
      <c r="F1642" s="368">
        <v>158</v>
      </c>
      <c r="G1642" s="368" t="s">
        <v>15957</v>
      </c>
      <c r="H1642" s="368" t="s">
        <v>15958</v>
      </c>
      <c r="I1642" s="368" t="s">
        <v>3900</v>
      </c>
      <c r="J1642" s="368" t="s">
        <v>3899</v>
      </c>
      <c r="K1642" s="368" t="s">
        <v>15959</v>
      </c>
      <c r="L1642" s="368" t="s">
        <v>15960</v>
      </c>
      <c r="M1642" s="368">
        <v>30</v>
      </c>
      <c r="N1642" s="368">
        <v>30</v>
      </c>
      <c r="O1642" s="368">
        <v>0</v>
      </c>
    </row>
    <row r="1643" spans="1:15" x14ac:dyDescent="0.35">
      <c r="A1643" s="368" t="s">
        <v>395</v>
      </c>
      <c r="B1643" s="368" t="s">
        <v>983</v>
      </c>
      <c r="C1643" s="368" t="s">
        <v>791</v>
      </c>
      <c r="D1643" s="368">
        <v>450</v>
      </c>
      <c r="E1643" s="368">
        <v>292</v>
      </c>
      <c r="F1643" s="368">
        <v>158</v>
      </c>
      <c r="G1643" s="368" t="s">
        <v>15957</v>
      </c>
      <c r="H1643" s="368" t="s">
        <v>15958</v>
      </c>
      <c r="I1643" s="368" t="s">
        <v>3900</v>
      </c>
      <c r="J1643" s="368" t="s">
        <v>3899</v>
      </c>
      <c r="K1643" s="368" t="s">
        <v>15961</v>
      </c>
      <c r="L1643" s="368" t="s">
        <v>15962</v>
      </c>
      <c r="M1643" s="368">
        <v>74</v>
      </c>
      <c r="N1643" s="368">
        <v>46</v>
      </c>
      <c r="O1643" s="368">
        <v>28</v>
      </c>
    </row>
    <row r="1644" spans="1:15" x14ac:dyDescent="0.35">
      <c r="A1644" s="368" t="s">
        <v>395</v>
      </c>
      <c r="B1644" s="368" t="s">
        <v>983</v>
      </c>
      <c r="C1644" s="368" t="s">
        <v>791</v>
      </c>
      <c r="D1644" s="368">
        <v>450</v>
      </c>
      <c r="E1644" s="368">
        <v>292</v>
      </c>
      <c r="F1644" s="368">
        <v>158</v>
      </c>
      <c r="G1644" s="368" t="s">
        <v>15957</v>
      </c>
      <c r="H1644" s="368" t="s">
        <v>15958</v>
      </c>
      <c r="I1644" s="368" t="s">
        <v>3900</v>
      </c>
      <c r="J1644" s="368" t="s">
        <v>3899</v>
      </c>
      <c r="K1644" s="368" t="s">
        <v>15963</v>
      </c>
      <c r="L1644" s="368" t="s">
        <v>15964</v>
      </c>
      <c r="M1644" s="368">
        <v>74</v>
      </c>
      <c r="N1644" s="368">
        <v>46</v>
      </c>
      <c r="O1644" s="368">
        <v>28</v>
      </c>
    </row>
    <row r="1645" spans="1:15" x14ac:dyDescent="0.35">
      <c r="A1645" s="368" t="s">
        <v>395</v>
      </c>
      <c r="B1645" s="368" t="s">
        <v>983</v>
      </c>
      <c r="C1645" s="368" t="s">
        <v>791</v>
      </c>
      <c r="D1645" s="368">
        <v>450</v>
      </c>
      <c r="E1645" s="368">
        <v>292</v>
      </c>
      <c r="F1645" s="368">
        <v>158</v>
      </c>
      <c r="G1645" s="368" t="s">
        <v>15965</v>
      </c>
      <c r="H1645" s="368" t="s">
        <v>15966</v>
      </c>
      <c r="I1645" s="368" t="s">
        <v>3898</v>
      </c>
      <c r="J1645" s="368" t="s">
        <v>3897</v>
      </c>
      <c r="K1645" s="368" t="s">
        <v>15967</v>
      </c>
      <c r="L1645" s="368" t="s">
        <v>3897</v>
      </c>
      <c r="M1645" s="368">
        <v>62</v>
      </c>
      <c r="N1645" s="368">
        <v>39</v>
      </c>
      <c r="O1645" s="368">
        <v>23</v>
      </c>
    </row>
    <row r="1646" spans="1:15" x14ac:dyDescent="0.35">
      <c r="A1646" s="368" t="s">
        <v>395</v>
      </c>
      <c r="B1646" s="368" t="s">
        <v>983</v>
      </c>
      <c r="C1646" s="368" t="s">
        <v>791</v>
      </c>
      <c r="D1646" s="368">
        <v>450</v>
      </c>
      <c r="E1646" s="368">
        <v>292</v>
      </c>
      <c r="F1646" s="368">
        <v>158</v>
      </c>
      <c r="G1646" s="368" t="s">
        <v>15968</v>
      </c>
      <c r="H1646" s="368" t="s">
        <v>15969</v>
      </c>
      <c r="I1646" s="368" t="s">
        <v>3896</v>
      </c>
      <c r="J1646" s="368" t="s">
        <v>3895</v>
      </c>
      <c r="K1646" s="368" t="s">
        <v>15959</v>
      </c>
      <c r="L1646" s="368" t="s">
        <v>15960</v>
      </c>
      <c r="M1646" s="368">
        <v>30</v>
      </c>
      <c r="N1646" s="368">
        <v>30</v>
      </c>
      <c r="O1646" s="368">
        <v>0</v>
      </c>
    </row>
    <row r="1647" spans="1:15" x14ac:dyDescent="0.35">
      <c r="A1647" s="368" t="s">
        <v>395</v>
      </c>
      <c r="B1647" s="368" t="s">
        <v>983</v>
      </c>
      <c r="C1647" s="368" t="s">
        <v>791</v>
      </c>
      <c r="D1647" s="368">
        <v>450</v>
      </c>
      <c r="E1647" s="368">
        <v>292</v>
      </c>
      <c r="F1647" s="368">
        <v>158</v>
      </c>
      <c r="G1647" s="368" t="s">
        <v>15968</v>
      </c>
      <c r="H1647" s="368" t="s">
        <v>15969</v>
      </c>
      <c r="I1647" s="368" t="s">
        <v>3896</v>
      </c>
      <c r="J1647" s="368" t="s">
        <v>3895</v>
      </c>
      <c r="K1647" s="368" t="s">
        <v>15970</v>
      </c>
      <c r="L1647" s="368" t="s">
        <v>15971</v>
      </c>
      <c r="M1647" s="368">
        <v>62</v>
      </c>
      <c r="N1647" s="368">
        <v>39</v>
      </c>
      <c r="O1647" s="368">
        <v>23</v>
      </c>
    </row>
    <row r="1648" spans="1:15" x14ac:dyDescent="0.35">
      <c r="A1648" s="368" t="s">
        <v>395</v>
      </c>
      <c r="B1648" s="368" t="s">
        <v>983</v>
      </c>
      <c r="C1648" s="368" t="s">
        <v>791</v>
      </c>
      <c r="D1648" s="368">
        <v>450</v>
      </c>
      <c r="E1648" s="368">
        <v>292</v>
      </c>
      <c r="F1648" s="368">
        <v>158</v>
      </c>
      <c r="G1648" s="368" t="s">
        <v>15968</v>
      </c>
      <c r="H1648" s="368" t="s">
        <v>15969</v>
      </c>
      <c r="I1648" s="368" t="s">
        <v>3896</v>
      </c>
      <c r="J1648" s="368" t="s">
        <v>3895</v>
      </c>
      <c r="K1648" s="368" t="s">
        <v>15972</v>
      </c>
      <c r="L1648" s="368" t="s">
        <v>15973</v>
      </c>
      <c r="M1648" s="368">
        <v>86</v>
      </c>
      <c r="N1648" s="368">
        <v>53</v>
      </c>
      <c r="O1648" s="368">
        <v>33</v>
      </c>
    </row>
    <row r="1649" spans="1:15" x14ac:dyDescent="0.35">
      <c r="A1649" s="368" t="s">
        <v>396</v>
      </c>
      <c r="B1649" s="368" t="s">
        <v>984</v>
      </c>
      <c r="C1649" s="368" t="s">
        <v>791</v>
      </c>
      <c r="D1649" s="368">
        <v>490</v>
      </c>
      <c r="E1649" s="368">
        <v>318</v>
      </c>
      <c r="F1649" s="368">
        <v>172</v>
      </c>
      <c r="G1649" s="368" t="s">
        <v>15974</v>
      </c>
      <c r="H1649" s="368" t="s">
        <v>15975</v>
      </c>
      <c r="I1649" s="368" t="s">
        <v>3894</v>
      </c>
      <c r="J1649" s="368" t="s">
        <v>3893</v>
      </c>
      <c r="K1649" s="368" t="s">
        <v>15976</v>
      </c>
      <c r="L1649" s="368" t="s">
        <v>3893</v>
      </c>
      <c r="M1649" s="368">
        <v>72</v>
      </c>
      <c r="N1649" s="368">
        <v>44</v>
      </c>
      <c r="O1649" s="368">
        <v>28</v>
      </c>
    </row>
    <row r="1650" spans="1:15" x14ac:dyDescent="0.35">
      <c r="A1650" s="368" t="s">
        <v>396</v>
      </c>
      <c r="B1650" s="368" t="s">
        <v>984</v>
      </c>
      <c r="C1650" s="368" t="s">
        <v>791</v>
      </c>
      <c r="D1650" s="368">
        <v>490</v>
      </c>
      <c r="E1650" s="368">
        <v>318</v>
      </c>
      <c r="F1650" s="368">
        <v>172</v>
      </c>
      <c r="G1650" s="368" t="s">
        <v>15977</v>
      </c>
      <c r="H1650" s="368" t="s">
        <v>15978</v>
      </c>
      <c r="I1650" s="368" t="s">
        <v>3881</v>
      </c>
      <c r="J1650" s="368" t="s">
        <v>3880</v>
      </c>
      <c r="K1650" s="368" t="s">
        <v>15979</v>
      </c>
      <c r="L1650" s="368" t="s">
        <v>15980</v>
      </c>
      <c r="M1650" s="368">
        <v>48</v>
      </c>
      <c r="N1650" s="368">
        <v>29</v>
      </c>
      <c r="O1650" s="368">
        <v>19</v>
      </c>
    </row>
    <row r="1651" spans="1:15" x14ac:dyDescent="0.35">
      <c r="A1651" s="368" t="s">
        <v>396</v>
      </c>
      <c r="B1651" s="368" t="s">
        <v>984</v>
      </c>
      <c r="C1651" s="368" t="s">
        <v>791</v>
      </c>
      <c r="D1651" s="368">
        <v>490</v>
      </c>
      <c r="E1651" s="368">
        <v>318</v>
      </c>
      <c r="F1651" s="368">
        <v>172</v>
      </c>
      <c r="G1651" s="368" t="s">
        <v>15977</v>
      </c>
      <c r="H1651" s="368" t="s">
        <v>15978</v>
      </c>
      <c r="I1651" s="368" t="s">
        <v>3881</v>
      </c>
      <c r="J1651" s="368" t="s">
        <v>3880</v>
      </c>
      <c r="K1651" s="368" t="s">
        <v>15981</v>
      </c>
      <c r="L1651" s="368" t="s">
        <v>15982</v>
      </c>
      <c r="M1651" s="368">
        <v>95</v>
      </c>
      <c r="N1651" s="368">
        <v>58</v>
      </c>
      <c r="O1651" s="368">
        <v>37</v>
      </c>
    </row>
    <row r="1652" spans="1:15" x14ac:dyDescent="0.35">
      <c r="A1652" s="368" t="s">
        <v>396</v>
      </c>
      <c r="B1652" s="368" t="s">
        <v>984</v>
      </c>
      <c r="C1652" s="368" t="s">
        <v>791</v>
      </c>
      <c r="D1652" s="368">
        <v>490</v>
      </c>
      <c r="E1652" s="368">
        <v>318</v>
      </c>
      <c r="F1652" s="368">
        <v>172</v>
      </c>
      <c r="G1652" s="368" t="s">
        <v>15983</v>
      </c>
      <c r="H1652" s="368" t="s">
        <v>15984</v>
      </c>
      <c r="I1652" s="368" t="s">
        <v>3892</v>
      </c>
      <c r="J1652" s="368" t="s">
        <v>3891</v>
      </c>
      <c r="K1652" s="368" t="s">
        <v>15979</v>
      </c>
      <c r="L1652" s="368" t="s">
        <v>15980</v>
      </c>
      <c r="M1652" s="368">
        <v>48</v>
      </c>
      <c r="N1652" s="368">
        <v>29</v>
      </c>
      <c r="O1652" s="368">
        <v>19</v>
      </c>
    </row>
    <row r="1653" spans="1:15" x14ac:dyDescent="0.35">
      <c r="A1653" s="368" t="s">
        <v>396</v>
      </c>
      <c r="B1653" s="368" t="s">
        <v>984</v>
      </c>
      <c r="C1653" s="368" t="s">
        <v>791</v>
      </c>
      <c r="D1653" s="368">
        <v>490</v>
      </c>
      <c r="E1653" s="368">
        <v>318</v>
      </c>
      <c r="F1653" s="368">
        <v>172</v>
      </c>
      <c r="G1653" s="368" t="s">
        <v>15983</v>
      </c>
      <c r="H1653" s="368" t="s">
        <v>15984</v>
      </c>
      <c r="I1653" s="368" t="s">
        <v>3892</v>
      </c>
      <c r="J1653" s="368" t="s">
        <v>3891</v>
      </c>
      <c r="K1653" s="368" t="s">
        <v>15985</v>
      </c>
      <c r="L1653" s="368" t="s">
        <v>15986</v>
      </c>
      <c r="M1653" s="368">
        <v>100</v>
      </c>
      <c r="N1653" s="368">
        <v>61</v>
      </c>
      <c r="O1653" s="368">
        <v>39</v>
      </c>
    </row>
    <row r="1654" spans="1:15" x14ac:dyDescent="0.35">
      <c r="A1654" s="368" t="s">
        <v>396</v>
      </c>
      <c r="B1654" s="368" t="s">
        <v>984</v>
      </c>
      <c r="C1654" s="368" t="s">
        <v>791</v>
      </c>
      <c r="D1654" s="368">
        <v>490</v>
      </c>
      <c r="E1654" s="368">
        <v>318</v>
      </c>
      <c r="F1654" s="368">
        <v>172</v>
      </c>
      <c r="G1654" s="368" t="s">
        <v>15983</v>
      </c>
      <c r="H1654" s="368" t="s">
        <v>15984</v>
      </c>
      <c r="I1654" s="368" t="s">
        <v>3892</v>
      </c>
      <c r="J1654" s="368" t="s">
        <v>3891</v>
      </c>
      <c r="K1654" s="368" t="s">
        <v>15987</v>
      </c>
      <c r="L1654" s="368" t="s">
        <v>15988</v>
      </c>
      <c r="M1654" s="368">
        <v>89</v>
      </c>
      <c r="N1654" s="368">
        <v>54</v>
      </c>
      <c r="O1654" s="368">
        <v>35</v>
      </c>
    </row>
    <row r="1655" spans="1:15" x14ac:dyDescent="0.35">
      <c r="A1655" s="368" t="s">
        <v>396</v>
      </c>
      <c r="B1655" s="368" t="s">
        <v>984</v>
      </c>
      <c r="C1655" s="368" t="s">
        <v>791</v>
      </c>
      <c r="D1655" s="368">
        <v>490</v>
      </c>
      <c r="E1655" s="368">
        <v>318</v>
      </c>
      <c r="F1655" s="368">
        <v>172</v>
      </c>
      <c r="G1655" s="368" t="s">
        <v>15983</v>
      </c>
      <c r="H1655" s="368" t="s">
        <v>15984</v>
      </c>
      <c r="I1655" s="368" t="s">
        <v>3892</v>
      </c>
      <c r="J1655" s="368" t="s">
        <v>3891</v>
      </c>
      <c r="K1655" s="368" t="s">
        <v>15989</v>
      </c>
      <c r="L1655" s="368" t="s">
        <v>15990</v>
      </c>
      <c r="M1655" s="368">
        <v>50</v>
      </c>
      <c r="N1655" s="368">
        <v>50</v>
      </c>
      <c r="O1655" s="368">
        <v>0</v>
      </c>
    </row>
    <row r="1656" spans="1:15" x14ac:dyDescent="0.35">
      <c r="A1656" s="368" t="s">
        <v>396</v>
      </c>
      <c r="B1656" s="368" t="s">
        <v>984</v>
      </c>
      <c r="C1656" s="368" t="s">
        <v>791</v>
      </c>
      <c r="D1656" s="368">
        <v>490</v>
      </c>
      <c r="E1656" s="368">
        <v>318</v>
      </c>
      <c r="F1656" s="368">
        <v>172</v>
      </c>
      <c r="G1656" s="368" t="s">
        <v>15991</v>
      </c>
      <c r="H1656" s="368" t="s">
        <v>15992</v>
      </c>
      <c r="I1656" s="368" t="s">
        <v>3356</v>
      </c>
      <c r="J1656" s="368" t="s">
        <v>3355</v>
      </c>
      <c r="K1656" s="368" t="s">
        <v>15993</v>
      </c>
      <c r="L1656" s="368" t="s">
        <v>3355</v>
      </c>
      <c r="M1656" s="368">
        <v>36</v>
      </c>
      <c r="N1656" s="368">
        <v>22</v>
      </c>
      <c r="O1656" s="368">
        <v>14</v>
      </c>
    </row>
    <row r="1657" spans="1:15" x14ac:dyDescent="0.35">
      <c r="A1657" s="368" t="s">
        <v>397</v>
      </c>
      <c r="B1657" s="368" t="s">
        <v>985</v>
      </c>
      <c r="C1657" s="368" t="s">
        <v>796</v>
      </c>
      <c r="D1657" s="368">
        <v>440</v>
      </c>
      <c r="E1657" s="368">
        <v>286</v>
      </c>
      <c r="F1657" s="368">
        <v>154</v>
      </c>
      <c r="G1657" s="368" t="s">
        <v>15994</v>
      </c>
      <c r="H1657" s="368" t="s">
        <v>15995</v>
      </c>
      <c r="I1657" s="368" t="s">
        <v>3791</v>
      </c>
      <c r="J1657" s="368" t="s">
        <v>3790</v>
      </c>
      <c r="K1657" s="368" t="s">
        <v>15996</v>
      </c>
      <c r="L1657" s="368" t="s">
        <v>3790</v>
      </c>
      <c r="M1657" s="368">
        <v>61</v>
      </c>
      <c r="N1657" s="368">
        <v>40</v>
      </c>
      <c r="O1657" s="368">
        <v>21</v>
      </c>
    </row>
    <row r="1658" spans="1:15" x14ac:dyDescent="0.35">
      <c r="A1658" s="368" t="s">
        <v>397</v>
      </c>
      <c r="B1658" s="368" t="s">
        <v>985</v>
      </c>
      <c r="C1658" s="368" t="s">
        <v>796</v>
      </c>
      <c r="D1658" s="368">
        <v>440</v>
      </c>
      <c r="E1658" s="368">
        <v>286</v>
      </c>
      <c r="F1658" s="368">
        <v>154</v>
      </c>
      <c r="G1658" s="368" t="s">
        <v>15991</v>
      </c>
      <c r="H1658" s="368" t="s">
        <v>15992</v>
      </c>
      <c r="I1658" s="368" t="s">
        <v>3356</v>
      </c>
      <c r="J1658" s="368" t="s">
        <v>3355</v>
      </c>
      <c r="K1658" s="368" t="s">
        <v>15993</v>
      </c>
      <c r="L1658" s="368" t="s">
        <v>3355</v>
      </c>
      <c r="M1658" s="368">
        <v>37</v>
      </c>
      <c r="N1658" s="368">
        <v>24</v>
      </c>
      <c r="O1658" s="368">
        <v>13</v>
      </c>
    </row>
    <row r="1659" spans="1:15" x14ac:dyDescent="0.35">
      <c r="A1659" s="368" t="s">
        <v>397</v>
      </c>
      <c r="B1659" s="368" t="s">
        <v>985</v>
      </c>
      <c r="C1659" s="368" t="s">
        <v>796</v>
      </c>
      <c r="D1659" s="368">
        <v>440</v>
      </c>
      <c r="E1659" s="368">
        <v>286</v>
      </c>
      <c r="F1659" s="368">
        <v>154</v>
      </c>
      <c r="G1659" s="368" t="s">
        <v>15997</v>
      </c>
      <c r="H1659" s="368" t="s">
        <v>15998</v>
      </c>
      <c r="I1659" s="368" t="s">
        <v>3789</v>
      </c>
      <c r="J1659" s="368" t="s">
        <v>3788</v>
      </c>
      <c r="K1659" s="368" t="s">
        <v>15979</v>
      </c>
      <c r="L1659" s="368" t="s">
        <v>15980</v>
      </c>
      <c r="M1659" s="368">
        <v>49</v>
      </c>
      <c r="N1659" s="368">
        <v>32</v>
      </c>
      <c r="O1659" s="368">
        <v>17</v>
      </c>
    </row>
    <row r="1660" spans="1:15" x14ac:dyDescent="0.35">
      <c r="A1660" s="368" t="s">
        <v>397</v>
      </c>
      <c r="B1660" s="368" t="s">
        <v>985</v>
      </c>
      <c r="C1660" s="368" t="s">
        <v>796</v>
      </c>
      <c r="D1660" s="368">
        <v>440</v>
      </c>
      <c r="E1660" s="368">
        <v>286</v>
      </c>
      <c r="F1660" s="368">
        <v>154</v>
      </c>
      <c r="G1660" s="368" t="s">
        <v>15997</v>
      </c>
      <c r="H1660" s="368" t="s">
        <v>15998</v>
      </c>
      <c r="I1660" s="368" t="s">
        <v>3789</v>
      </c>
      <c r="J1660" s="368" t="s">
        <v>3788</v>
      </c>
      <c r="K1660" s="368" t="s">
        <v>15999</v>
      </c>
      <c r="L1660" s="368" t="s">
        <v>16000</v>
      </c>
      <c r="M1660" s="368">
        <v>73</v>
      </c>
      <c r="N1660" s="368">
        <v>47</v>
      </c>
      <c r="O1660" s="368">
        <v>26</v>
      </c>
    </row>
    <row r="1661" spans="1:15" x14ac:dyDescent="0.35">
      <c r="A1661" s="368" t="s">
        <v>397</v>
      </c>
      <c r="B1661" s="368" t="s">
        <v>985</v>
      </c>
      <c r="C1661" s="368" t="s">
        <v>796</v>
      </c>
      <c r="D1661" s="368">
        <v>440</v>
      </c>
      <c r="E1661" s="368">
        <v>286</v>
      </c>
      <c r="F1661" s="368">
        <v>154</v>
      </c>
      <c r="G1661" s="368" t="s">
        <v>16001</v>
      </c>
      <c r="H1661" s="368" t="s">
        <v>16002</v>
      </c>
      <c r="I1661" s="368" t="s">
        <v>3877</v>
      </c>
      <c r="J1661" s="368" t="s">
        <v>3876</v>
      </c>
      <c r="K1661" s="368" t="s">
        <v>15979</v>
      </c>
      <c r="L1661" s="368" t="s">
        <v>15980</v>
      </c>
      <c r="M1661" s="368">
        <v>49</v>
      </c>
      <c r="N1661" s="368">
        <v>32</v>
      </c>
      <c r="O1661" s="368">
        <v>17</v>
      </c>
    </row>
    <row r="1662" spans="1:15" x14ac:dyDescent="0.35">
      <c r="A1662" s="368" t="s">
        <v>397</v>
      </c>
      <c r="B1662" s="368" t="s">
        <v>985</v>
      </c>
      <c r="C1662" s="368" t="s">
        <v>796</v>
      </c>
      <c r="D1662" s="368">
        <v>440</v>
      </c>
      <c r="E1662" s="368">
        <v>286</v>
      </c>
      <c r="F1662" s="368">
        <v>154</v>
      </c>
      <c r="G1662" s="368" t="s">
        <v>16001</v>
      </c>
      <c r="H1662" s="368" t="s">
        <v>16002</v>
      </c>
      <c r="I1662" s="368" t="s">
        <v>3877</v>
      </c>
      <c r="J1662" s="368" t="s">
        <v>3876</v>
      </c>
      <c r="K1662" s="368" t="s">
        <v>16003</v>
      </c>
      <c r="L1662" s="368" t="s">
        <v>16004</v>
      </c>
      <c r="M1662" s="368">
        <v>73</v>
      </c>
      <c r="N1662" s="368">
        <v>47</v>
      </c>
      <c r="O1662" s="368">
        <v>26</v>
      </c>
    </row>
    <row r="1663" spans="1:15" x14ac:dyDescent="0.35">
      <c r="A1663" s="368" t="s">
        <v>397</v>
      </c>
      <c r="B1663" s="368" t="s">
        <v>985</v>
      </c>
      <c r="C1663" s="368" t="s">
        <v>796</v>
      </c>
      <c r="D1663" s="368">
        <v>440</v>
      </c>
      <c r="E1663" s="368">
        <v>286</v>
      </c>
      <c r="F1663" s="368">
        <v>154</v>
      </c>
      <c r="G1663" s="368" t="s">
        <v>16005</v>
      </c>
      <c r="H1663" s="368" t="s">
        <v>16006</v>
      </c>
      <c r="I1663" s="368" t="s">
        <v>3851</v>
      </c>
      <c r="J1663" s="368" t="s">
        <v>3850</v>
      </c>
      <c r="K1663" s="368" t="s">
        <v>16007</v>
      </c>
      <c r="L1663" s="368" t="s">
        <v>16008</v>
      </c>
      <c r="M1663" s="368">
        <v>49</v>
      </c>
      <c r="N1663" s="368">
        <v>32</v>
      </c>
      <c r="O1663" s="368">
        <v>17</v>
      </c>
    </row>
    <row r="1664" spans="1:15" x14ac:dyDescent="0.35">
      <c r="A1664" s="368" t="s">
        <v>397</v>
      </c>
      <c r="B1664" s="368" t="s">
        <v>985</v>
      </c>
      <c r="C1664" s="368" t="s">
        <v>796</v>
      </c>
      <c r="D1664" s="368">
        <v>440</v>
      </c>
      <c r="E1664" s="368">
        <v>286</v>
      </c>
      <c r="F1664" s="368">
        <v>154</v>
      </c>
      <c r="G1664" s="368" t="s">
        <v>16005</v>
      </c>
      <c r="H1664" s="368" t="s">
        <v>16006</v>
      </c>
      <c r="I1664" s="368" t="s">
        <v>3851</v>
      </c>
      <c r="J1664" s="368" t="s">
        <v>3850</v>
      </c>
      <c r="K1664" s="368" t="s">
        <v>16009</v>
      </c>
      <c r="L1664" s="368" t="s">
        <v>16010</v>
      </c>
      <c r="M1664" s="368">
        <v>98</v>
      </c>
      <c r="N1664" s="368">
        <v>64</v>
      </c>
      <c r="O1664" s="368">
        <v>34</v>
      </c>
    </row>
    <row r="1665" spans="1:15" x14ac:dyDescent="0.35">
      <c r="A1665" s="368" t="s">
        <v>398</v>
      </c>
      <c r="B1665" s="368" t="s">
        <v>986</v>
      </c>
      <c r="C1665" s="368" t="s">
        <v>791</v>
      </c>
      <c r="D1665" s="368">
        <v>640</v>
      </c>
      <c r="E1665" s="368">
        <v>416</v>
      </c>
      <c r="F1665" s="368">
        <v>224</v>
      </c>
      <c r="G1665" s="368" t="s">
        <v>15997</v>
      </c>
      <c r="H1665" s="368" t="s">
        <v>15998</v>
      </c>
      <c r="I1665" s="368" t="s">
        <v>3789</v>
      </c>
      <c r="J1665" s="368" t="s">
        <v>3788</v>
      </c>
      <c r="K1665" s="368" t="s">
        <v>15979</v>
      </c>
      <c r="L1665" s="368" t="s">
        <v>15980</v>
      </c>
      <c r="M1665" s="368">
        <v>46</v>
      </c>
      <c r="N1665" s="368">
        <v>28</v>
      </c>
      <c r="O1665" s="368">
        <v>18</v>
      </c>
    </row>
    <row r="1666" spans="1:15" x14ac:dyDescent="0.35">
      <c r="A1666" s="368" t="s">
        <v>398</v>
      </c>
      <c r="B1666" s="368" t="s">
        <v>986</v>
      </c>
      <c r="C1666" s="368" t="s">
        <v>791</v>
      </c>
      <c r="D1666" s="368">
        <v>640</v>
      </c>
      <c r="E1666" s="368">
        <v>416</v>
      </c>
      <c r="F1666" s="368">
        <v>224</v>
      </c>
      <c r="G1666" s="368" t="s">
        <v>15997</v>
      </c>
      <c r="H1666" s="368" t="s">
        <v>15998</v>
      </c>
      <c r="I1666" s="368" t="s">
        <v>3789</v>
      </c>
      <c r="J1666" s="368" t="s">
        <v>3788</v>
      </c>
      <c r="K1666" s="368" t="s">
        <v>15999</v>
      </c>
      <c r="L1666" s="368" t="s">
        <v>16000</v>
      </c>
      <c r="M1666" s="368">
        <v>70</v>
      </c>
      <c r="N1666" s="368">
        <v>43</v>
      </c>
      <c r="O1666" s="368">
        <v>27</v>
      </c>
    </row>
    <row r="1667" spans="1:15" x14ac:dyDescent="0.35">
      <c r="A1667" s="368" t="s">
        <v>398</v>
      </c>
      <c r="B1667" s="368" t="s">
        <v>986</v>
      </c>
      <c r="C1667" s="368" t="s">
        <v>791</v>
      </c>
      <c r="D1667" s="368">
        <v>640</v>
      </c>
      <c r="E1667" s="368">
        <v>416</v>
      </c>
      <c r="F1667" s="368">
        <v>224</v>
      </c>
      <c r="G1667" s="368" t="s">
        <v>16005</v>
      </c>
      <c r="H1667" s="368" t="s">
        <v>16006</v>
      </c>
      <c r="I1667" s="368" t="s">
        <v>3851</v>
      </c>
      <c r="J1667" s="368" t="s">
        <v>3850</v>
      </c>
      <c r="K1667" s="368" t="s">
        <v>16007</v>
      </c>
      <c r="L1667" s="368" t="s">
        <v>16008</v>
      </c>
      <c r="M1667" s="368">
        <v>46</v>
      </c>
      <c r="N1667" s="368">
        <v>28</v>
      </c>
      <c r="O1667" s="368">
        <v>18</v>
      </c>
    </row>
    <row r="1668" spans="1:15" x14ac:dyDescent="0.35">
      <c r="A1668" s="368" t="s">
        <v>398</v>
      </c>
      <c r="B1668" s="368" t="s">
        <v>986</v>
      </c>
      <c r="C1668" s="368" t="s">
        <v>791</v>
      </c>
      <c r="D1668" s="368">
        <v>640</v>
      </c>
      <c r="E1668" s="368">
        <v>416</v>
      </c>
      <c r="F1668" s="368">
        <v>224</v>
      </c>
      <c r="G1668" s="368" t="s">
        <v>16005</v>
      </c>
      <c r="H1668" s="368" t="s">
        <v>16006</v>
      </c>
      <c r="I1668" s="368" t="s">
        <v>3851</v>
      </c>
      <c r="J1668" s="368" t="s">
        <v>3850</v>
      </c>
      <c r="K1668" s="368" t="s">
        <v>16009</v>
      </c>
      <c r="L1668" s="368" t="s">
        <v>16010</v>
      </c>
      <c r="M1668" s="368">
        <v>93</v>
      </c>
      <c r="N1668" s="368">
        <v>57</v>
      </c>
      <c r="O1668" s="368">
        <v>36</v>
      </c>
    </row>
    <row r="1669" spans="1:15" x14ac:dyDescent="0.35">
      <c r="A1669" s="368" t="s">
        <v>398</v>
      </c>
      <c r="B1669" s="368" t="s">
        <v>986</v>
      </c>
      <c r="C1669" s="368" t="s">
        <v>791</v>
      </c>
      <c r="D1669" s="368">
        <v>640</v>
      </c>
      <c r="E1669" s="368">
        <v>416</v>
      </c>
      <c r="F1669" s="368">
        <v>224</v>
      </c>
      <c r="G1669" s="368" t="s">
        <v>16011</v>
      </c>
      <c r="H1669" s="368" t="s">
        <v>16012</v>
      </c>
      <c r="I1669" s="368" t="s">
        <v>2631</v>
      </c>
      <c r="J1669" s="368" t="s">
        <v>2630</v>
      </c>
      <c r="K1669" s="368" t="s">
        <v>16013</v>
      </c>
      <c r="L1669" s="368" t="s">
        <v>2630</v>
      </c>
      <c r="M1669" s="368">
        <v>60</v>
      </c>
      <c r="N1669" s="368">
        <v>60</v>
      </c>
      <c r="O1669" s="368">
        <v>0</v>
      </c>
    </row>
    <row r="1670" spans="1:15" x14ac:dyDescent="0.35">
      <c r="A1670" s="368" t="s">
        <v>398</v>
      </c>
      <c r="B1670" s="368" t="s">
        <v>986</v>
      </c>
      <c r="C1670" s="368" t="s">
        <v>791</v>
      </c>
      <c r="D1670" s="368">
        <v>640</v>
      </c>
      <c r="E1670" s="368">
        <v>416</v>
      </c>
      <c r="F1670" s="368">
        <v>224</v>
      </c>
      <c r="G1670" s="368" t="s">
        <v>16014</v>
      </c>
      <c r="H1670" s="368" t="s">
        <v>16015</v>
      </c>
      <c r="I1670" s="368" t="s">
        <v>3890</v>
      </c>
      <c r="J1670" s="368" t="s">
        <v>3889</v>
      </c>
      <c r="K1670" s="368" t="s">
        <v>16016</v>
      </c>
      <c r="L1670" s="368" t="s">
        <v>3889</v>
      </c>
      <c r="M1670" s="368">
        <v>47</v>
      </c>
      <c r="N1670" s="368">
        <v>29</v>
      </c>
      <c r="O1670" s="368">
        <v>18</v>
      </c>
    </row>
    <row r="1671" spans="1:15" x14ac:dyDescent="0.35">
      <c r="A1671" s="368" t="s">
        <v>398</v>
      </c>
      <c r="B1671" s="368" t="s">
        <v>986</v>
      </c>
      <c r="C1671" s="368" t="s">
        <v>791</v>
      </c>
      <c r="D1671" s="368">
        <v>640</v>
      </c>
      <c r="E1671" s="368">
        <v>416</v>
      </c>
      <c r="F1671" s="368">
        <v>224</v>
      </c>
      <c r="G1671" s="368" t="s">
        <v>16017</v>
      </c>
      <c r="H1671" s="368" t="s">
        <v>16018</v>
      </c>
      <c r="I1671" s="368" t="s">
        <v>3888</v>
      </c>
      <c r="J1671" s="368" t="s">
        <v>986</v>
      </c>
      <c r="K1671" s="368" t="s">
        <v>16019</v>
      </c>
      <c r="L1671" s="368" t="s">
        <v>16020</v>
      </c>
      <c r="M1671" s="368">
        <v>47</v>
      </c>
      <c r="N1671" s="368">
        <v>29</v>
      </c>
      <c r="O1671" s="368">
        <v>18</v>
      </c>
    </row>
    <row r="1672" spans="1:15" x14ac:dyDescent="0.35">
      <c r="A1672" s="368" t="s">
        <v>398</v>
      </c>
      <c r="B1672" s="368" t="s">
        <v>986</v>
      </c>
      <c r="C1672" s="368" t="s">
        <v>791</v>
      </c>
      <c r="D1672" s="368">
        <v>640</v>
      </c>
      <c r="E1672" s="368">
        <v>416</v>
      </c>
      <c r="F1672" s="368">
        <v>224</v>
      </c>
      <c r="G1672" s="368" t="s">
        <v>16017</v>
      </c>
      <c r="H1672" s="368" t="s">
        <v>16018</v>
      </c>
      <c r="I1672" s="368" t="s">
        <v>3888</v>
      </c>
      <c r="J1672" s="368" t="s">
        <v>986</v>
      </c>
      <c r="K1672" s="368" t="s">
        <v>16021</v>
      </c>
      <c r="L1672" s="368" t="s">
        <v>16022</v>
      </c>
      <c r="M1672" s="368">
        <v>47</v>
      </c>
      <c r="N1672" s="368">
        <v>29</v>
      </c>
      <c r="O1672" s="368">
        <v>18</v>
      </c>
    </row>
    <row r="1673" spans="1:15" x14ac:dyDescent="0.35">
      <c r="A1673" s="368" t="s">
        <v>398</v>
      </c>
      <c r="B1673" s="368" t="s">
        <v>986</v>
      </c>
      <c r="C1673" s="368" t="s">
        <v>791</v>
      </c>
      <c r="D1673" s="368">
        <v>640</v>
      </c>
      <c r="E1673" s="368">
        <v>416</v>
      </c>
      <c r="F1673" s="368">
        <v>224</v>
      </c>
      <c r="G1673" s="368" t="s">
        <v>16017</v>
      </c>
      <c r="H1673" s="368" t="s">
        <v>16018</v>
      </c>
      <c r="I1673" s="368" t="s">
        <v>3888</v>
      </c>
      <c r="J1673" s="368" t="s">
        <v>986</v>
      </c>
      <c r="K1673" s="368" t="s">
        <v>16023</v>
      </c>
      <c r="L1673" s="368" t="s">
        <v>16024</v>
      </c>
      <c r="M1673" s="368">
        <v>47</v>
      </c>
      <c r="N1673" s="368">
        <v>29</v>
      </c>
      <c r="O1673" s="368">
        <v>18</v>
      </c>
    </row>
    <row r="1674" spans="1:15" x14ac:dyDescent="0.35">
      <c r="A1674" s="368" t="s">
        <v>398</v>
      </c>
      <c r="B1674" s="368" t="s">
        <v>986</v>
      </c>
      <c r="C1674" s="368" t="s">
        <v>791</v>
      </c>
      <c r="D1674" s="368">
        <v>640</v>
      </c>
      <c r="E1674" s="368">
        <v>416</v>
      </c>
      <c r="F1674" s="368">
        <v>224</v>
      </c>
      <c r="G1674" s="368" t="s">
        <v>16017</v>
      </c>
      <c r="H1674" s="368" t="s">
        <v>16018</v>
      </c>
      <c r="I1674" s="368" t="s">
        <v>3888</v>
      </c>
      <c r="J1674" s="368" t="s">
        <v>986</v>
      </c>
      <c r="K1674" s="368" t="s">
        <v>16025</v>
      </c>
      <c r="L1674" s="368" t="s">
        <v>16026</v>
      </c>
      <c r="M1674" s="368">
        <v>68</v>
      </c>
      <c r="N1674" s="368">
        <v>42</v>
      </c>
      <c r="O1674" s="368">
        <v>26</v>
      </c>
    </row>
    <row r="1675" spans="1:15" x14ac:dyDescent="0.35">
      <c r="A1675" s="368" t="s">
        <v>398</v>
      </c>
      <c r="B1675" s="368" t="s">
        <v>986</v>
      </c>
      <c r="C1675" s="368" t="s">
        <v>791</v>
      </c>
      <c r="D1675" s="368">
        <v>640</v>
      </c>
      <c r="E1675" s="368">
        <v>416</v>
      </c>
      <c r="F1675" s="368">
        <v>224</v>
      </c>
      <c r="G1675" s="368" t="s">
        <v>16027</v>
      </c>
      <c r="H1675" s="368" t="s">
        <v>16028</v>
      </c>
      <c r="I1675" s="368" t="s">
        <v>3849</v>
      </c>
      <c r="J1675" s="368" t="s">
        <v>3848</v>
      </c>
      <c r="K1675" s="368" t="s">
        <v>16029</v>
      </c>
      <c r="L1675" s="368" t="s">
        <v>3848</v>
      </c>
      <c r="M1675" s="368">
        <v>69</v>
      </c>
      <c r="N1675" s="368">
        <v>42</v>
      </c>
      <c r="O1675" s="368">
        <v>27</v>
      </c>
    </row>
    <row r="1676" spans="1:15" x14ac:dyDescent="0.35">
      <c r="A1676" s="368" t="s">
        <v>399</v>
      </c>
      <c r="B1676" s="368" t="s">
        <v>987</v>
      </c>
      <c r="C1676" s="368" t="s">
        <v>791</v>
      </c>
      <c r="D1676" s="368">
        <v>650</v>
      </c>
      <c r="E1676" s="368">
        <v>422</v>
      </c>
      <c r="F1676" s="368">
        <v>228</v>
      </c>
      <c r="G1676" s="368" t="s">
        <v>15991</v>
      </c>
      <c r="H1676" s="368" t="s">
        <v>15992</v>
      </c>
      <c r="I1676" s="368" t="s">
        <v>3356</v>
      </c>
      <c r="J1676" s="368" t="s">
        <v>3355</v>
      </c>
      <c r="K1676" s="368" t="s">
        <v>15993</v>
      </c>
      <c r="L1676" s="368" t="s">
        <v>3355</v>
      </c>
      <c r="M1676" s="368">
        <v>35</v>
      </c>
      <c r="N1676" s="368">
        <v>21</v>
      </c>
      <c r="O1676" s="368">
        <v>14</v>
      </c>
    </row>
    <row r="1677" spans="1:15" x14ac:dyDescent="0.35">
      <c r="A1677" s="368" t="s">
        <v>399</v>
      </c>
      <c r="B1677" s="368" t="s">
        <v>987</v>
      </c>
      <c r="C1677" s="368" t="s">
        <v>791</v>
      </c>
      <c r="D1677" s="368">
        <v>650</v>
      </c>
      <c r="E1677" s="368">
        <v>422</v>
      </c>
      <c r="F1677" s="368">
        <v>228</v>
      </c>
      <c r="G1677" s="368" t="s">
        <v>16030</v>
      </c>
      <c r="H1677" s="368" t="s">
        <v>16031</v>
      </c>
      <c r="I1677" s="368" t="s">
        <v>3879</v>
      </c>
      <c r="J1677" s="368" t="s">
        <v>3878</v>
      </c>
      <c r="K1677" s="368" t="s">
        <v>15979</v>
      </c>
      <c r="L1677" s="368" t="s">
        <v>15980</v>
      </c>
      <c r="M1677" s="368">
        <v>47</v>
      </c>
      <c r="N1677" s="368">
        <v>29</v>
      </c>
      <c r="O1677" s="368">
        <v>18</v>
      </c>
    </row>
    <row r="1678" spans="1:15" x14ac:dyDescent="0.35">
      <c r="A1678" s="368" t="s">
        <v>399</v>
      </c>
      <c r="B1678" s="368" t="s">
        <v>987</v>
      </c>
      <c r="C1678" s="368" t="s">
        <v>791</v>
      </c>
      <c r="D1678" s="368">
        <v>650</v>
      </c>
      <c r="E1678" s="368">
        <v>422</v>
      </c>
      <c r="F1678" s="368">
        <v>228</v>
      </c>
      <c r="G1678" s="368" t="s">
        <v>16030</v>
      </c>
      <c r="H1678" s="368" t="s">
        <v>16031</v>
      </c>
      <c r="I1678" s="368" t="s">
        <v>3879</v>
      </c>
      <c r="J1678" s="368" t="s">
        <v>3878</v>
      </c>
      <c r="K1678" s="368" t="s">
        <v>16032</v>
      </c>
      <c r="L1678" s="368" t="s">
        <v>16033</v>
      </c>
      <c r="M1678" s="368">
        <v>93</v>
      </c>
      <c r="N1678" s="368">
        <v>57</v>
      </c>
      <c r="O1678" s="368">
        <v>36</v>
      </c>
    </row>
    <row r="1679" spans="1:15" x14ac:dyDescent="0.35">
      <c r="A1679" s="368" t="s">
        <v>399</v>
      </c>
      <c r="B1679" s="368" t="s">
        <v>987</v>
      </c>
      <c r="C1679" s="368" t="s">
        <v>791</v>
      </c>
      <c r="D1679" s="368">
        <v>650</v>
      </c>
      <c r="E1679" s="368">
        <v>422</v>
      </c>
      <c r="F1679" s="368">
        <v>228</v>
      </c>
      <c r="G1679" s="368" t="s">
        <v>16011</v>
      </c>
      <c r="H1679" s="368" t="s">
        <v>16012</v>
      </c>
      <c r="I1679" s="368" t="s">
        <v>2631</v>
      </c>
      <c r="J1679" s="368" t="s">
        <v>2630</v>
      </c>
      <c r="K1679" s="368" t="s">
        <v>16013</v>
      </c>
      <c r="L1679" s="368" t="s">
        <v>2630</v>
      </c>
      <c r="M1679" s="368">
        <v>60</v>
      </c>
      <c r="N1679" s="368">
        <v>60</v>
      </c>
      <c r="O1679" s="368">
        <v>0</v>
      </c>
    </row>
    <row r="1680" spans="1:15" x14ac:dyDescent="0.35">
      <c r="A1680" s="368" t="s">
        <v>399</v>
      </c>
      <c r="B1680" s="368" t="s">
        <v>987</v>
      </c>
      <c r="C1680" s="368" t="s">
        <v>791</v>
      </c>
      <c r="D1680" s="368">
        <v>650</v>
      </c>
      <c r="E1680" s="368">
        <v>422</v>
      </c>
      <c r="F1680" s="368">
        <v>228</v>
      </c>
      <c r="G1680" s="368" t="s">
        <v>16034</v>
      </c>
      <c r="H1680" s="368" t="s">
        <v>16035</v>
      </c>
      <c r="I1680" s="368" t="s">
        <v>3887</v>
      </c>
      <c r="J1680" s="368" t="s">
        <v>3886</v>
      </c>
      <c r="K1680" s="368" t="s">
        <v>16036</v>
      </c>
      <c r="L1680" s="368" t="s">
        <v>3886</v>
      </c>
      <c r="M1680" s="368">
        <v>68</v>
      </c>
      <c r="N1680" s="368">
        <v>42</v>
      </c>
      <c r="O1680" s="368">
        <v>26</v>
      </c>
    </row>
    <row r="1681" spans="1:15" x14ac:dyDescent="0.35">
      <c r="A1681" s="368" t="s">
        <v>399</v>
      </c>
      <c r="B1681" s="368" t="s">
        <v>987</v>
      </c>
      <c r="C1681" s="368" t="s">
        <v>791</v>
      </c>
      <c r="D1681" s="368">
        <v>650</v>
      </c>
      <c r="E1681" s="368">
        <v>422</v>
      </c>
      <c r="F1681" s="368">
        <v>228</v>
      </c>
      <c r="G1681" s="368" t="s">
        <v>16037</v>
      </c>
      <c r="H1681" s="368" t="s">
        <v>16038</v>
      </c>
      <c r="I1681" s="368" t="s">
        <v>3885</v>
      </c>
      <c r="J1681" s="368" t="s">
        <v>3884</v>
      </c>
      <c r="K1681" s="368" t="s">
        <v>16039</v>
      </c>
      <c r="L1681" s="368" t="s">
        <v>3884</v>
      </c>
      <c r="M1681" s="368">
        <v>94</v>
      </c>
      <c r="N1681" s="368">
        <v>58</v>
      </c>
      <c r="O1681" s="368">
        <v>36</v>
      </c>
    </row>
    <row r="1682" spans="1:15" x14ac:dyDescent="0.35">
      <c r="A1682" s="368" t="s">
        <v>399</v>
      </c>
      <c r="B1682" s="368" t="s">
        <v>987</v>
      </c>
      <c r="C1682" s="368" t="s">
        <v>791</v>
      </c>
      <c r="D1682" s="368">
        <v>650</v>
      </c>
      <c r="E1682" s="368">
        <v>422</v>
      </c>
      <c r="F1682" s="368">
        <v>228</v>
      </c>
      <c r="G1682" s="368" t="s">
        <v>16040</v>
      </c>
      <c r="H1682" s="368" t="s">
        <v>16041</v>
      </c>
      <c r="I1682" s="368" t="s">
        <v>3883</v>
      </c>
      <c r="J1682" s="368" t="s">
        <v>3882</v>
      </c>
      <c r="K1682" s="368" t="s">
        <v>16042</v>
      </c>
      <c r="L1682" s="368" t="s">
        <v>16043</v>
      </c>
      <c r="M1682" s="368">
        <v>35</v>
      </c>
      <c r="N1682" s="368">
        <v>21</v>
      </c>
      <c r="O1682" s="368">
        <v>14</v>
      </c>
    </row>
    <row r="1683" spans="1:15" x14ac:dyDescent="0.35">
      <c r="A1683" s="368" t="s">
        <v>399</v>
      </c>
      <c r="B1683" s="368" t="s">
        <v>987</v>
      </c>
      <c r="C1683" s="368" t="s">
        <v>791</v>
      </c>
      <c r="D1683" s="368">
        <v>650</v>
      </c>
      <c r="E1683" s="368">
        <v>422</v>
      </c>
      <c r="F1683" s="368">
        <v>228</v>
      </c>
      <c r="G1683" s="368" t="s">
        <v>16040</v>
      </c>
      <c r="H1683" s="368" t="s">
        <v>16041</v>
      </c>
      <c r="I1683" s="368" t="s">
        <v>3883</v>
      </c>
      <c r="J1683" s="368" t="s">
        <v>3882</v>
      </c>
      <c r="K1683" s="368" t="s">
        <v>16044</v>
      </c>
      <c r="L1683" s="368" t="s">
        <v>16045</v>
      </c>
      <c r="M1683" s="368">
        <v>81</v>
      </c>
      <c r="N1683" s="368">
        <v>50</v>
      </c>
      <c r="O1683" s="368">
        <v>31</v>
      </c>
    </row>
    <row r="1684" spans="1:15" x14ac:dyDescent="0.35">
      <c r="A1684" s="368" t="s">
        <v>399</v>
      </c>
      <c r="B1684" s="368" t="s">
        <v>987</v>
      </c>
      <c r="C1684" s="368" t="s">
        <v>791</v>
      </c>
      <c r="D1684" s="368">
        <v>650</v>
      </c>
      <c r="E1684" s="368">
        <v>422</v>
      </c>
      <c r="F1684" s="368">
        <v>228</v>
      </c>
      <c r="G1684" s="368" t="s">
        <v>16040</v>
      </c>
      <c r="H1684" s="368" t="s">
        <v>16041</v>
      </c>
      <c r="I1684" s="368" t="s">
        <v>3883</v>
      </c>
      <c r="J1684" s="368" t="s">
        <v>3882</v>
      </c>
      <c r="K1684" s="368" t="s">
        <v>16046</v>
      </c>
      <c r="L1684" s="368" t="s">
        <v>16047</v>
      </c>
      <c r="M1684" s="368">
        <v>69</v>
      </c>
      <c r="N1684" s="368">
        <v>42</v>
      </c>
      <c r="O1684" s="368">
        <v>27</v>
      </c>
    </row>
    <row r="1685" spans="1:15" x14ac:dyDescent="0.35">
      <c r="A1685" s="368" t="s">
        <v>399</v>
      </c>
      <c r="B1685" s="368" t="s">
        <v>987</v>
      </c>
      <c r="C1685" s="368" t="s">
        <v>791</v>
      </c>
      <c r="D1685" s="368">
        <v>650</v>
      </c>
      <c r="E1685" s="368">
        <v>422</v>
      </c>
      <c r="F1685" s="368">
        <v>228</v>
      </c>
      <c r="G1685" s="368" t="s">
        <v>16048</v>
      </c>
      <c r="H1685" s="368" t="s">
        <v>16049</v>
      </c>
      <c r="I1685" s="368" t="s">
        <v>3803</v>
      </c>
      <c r="J1685" s="368" t="s">
        <v>3802</v>
      </c>
      <c r="K1685" s="368" t="s">
        <v>16050</v>
      </c>
      <c r="L1685" s="368" t="s">
        <v>3802</v>
      </c>
      <c r="M1685" s="368">
        <v>68</v>
      </c>
      <c r="N1685" s="368">
        <v>42</v>
      </c>
      <c r="O1685" s="368">
        <v>26</v>
      </c>
    </row>
    <row r="1686" spans="1:15" x14ac:dyDescent="0.35">
      <c r="A1686" s="368" t="s">
        <v>400</v>
      </c>
      <c r="B1686" s="368" t="s">
        <v>988</v>
      </c>
      <c r="C1686" s="368" t="s">
        <v>796</v>
      </c>
      <c r="D1686" s="368">
        <v>320</v>
      </c>
      <c r="E1686" s="368">
        <v>208</v>
      </c>
      <c r="F1686" s="368">
        <v>112</v>
      </c>
      <c r="G1686" s="368" t="s">
        <v>15977</v>
      </c>
      <c r="H1686" s="368" t="s">
        <v>15978</v>
      </c>
      <c r="I1686" s="368" t="s">
        <v>3881</v>
      </c>
      <c r="J1686" s="368" t="s">
        <v>3880</v>
      </c>
      <c r="K1686" s="368" t="s">
        <v>15979</v>
      </c>
      <c r="L1686" s="368" t="s">
        <v>15980</v>
      </c>
      <c r="M1686" s="368">
        <v>46</v>
      </c>
      <c r="N1686" s="368">
        <v>30</v>
      </c>
      <c r="O1686" s="368">
        <v>16</v>
      </c>
    </row>
    <row r="1687" spans="1:15" x14ac:dyDescent="0.35">
      <c r="A1687" s="368" t="s">
        <v>400</v>
      </c>
      <c r="B1687" s="368" t="s">
        <v>988</v>
      </c>
      <c r="C1687" s="368" t="s">
        <v>796</v>
      </c>
      <c r="D1687" s="368">
        <v>320</v>
      </c>
      <c r="E1687" s="368">
        <v>208</v>
      </c>
      <c r="F1687" s="368">
        <v>112</v>
      </c>
      <c r="G1687" s="368" t="s">
        <v>15977</v>
      </c>
      <c r="H1687" s="368" t="s">
        <v>15978</v>
      </c>
      <c r="I1687" s="368" t="s">
        <v>3881</v>
      </c>
      <c r="J1687" s="368" t="s">
        <v>3880</v>
      </c>
      <c r="K1687" s="368" t="s">
        <v>15981</v>
      </c>
      <c r="L1687" s="368" t="s">
        <v>15982</v>
      </c>
      <c r="M1687" s="368">
        <v>91</v>
      </c>
      <c r="N1687" s="368">
        <v>59</v>
      </c>
      <c r="O1687" s="368">
        <v>32</v>
      </c>
    </row>
    <row r="1688" spans="1:15" x14ac:dyDescent="0.35">
      <c r="A1688" s="368" t="s">
        <v>400</v>
      </c>
      <c r="B1688" s="368" t="s">
        <v>988</v>
      </c>
      <c r="C1688" s="368" t="s">
        <v>796</v>
      </c>
      <c r="D1688" s="368">
        <v>320</v>
      </c>
      <c r="E1688" s="368">
        <v>208</v>
      </c>
      <c r="F1688" s="368">
        <v>112</v>
      </c>
      <c r="G1688" s="368" t="s">
        <v>15994</v>
      </c>
      <c r="H1688" s="368" t="s">
        <v>15995</v>
      </c>
      <c r="I1688" s="368" t="s">
        <v>3791</v>
      </c>
      <c r="J1688" s="368" t="s">
        <v>3790</v>
      </c>
      <c r="K1688" s="368" t="s">
        <v>15996</v>
      </c>
      <c r="L1688" s="368" t="s">
        <v>3790</v>
      </c>
      <c r="M1688" s="368">
        <v>57</v>
      </c>
      <c r="N1688" s="368">
        <v>37</v>
      </c>
      <c r="O1688" s="368">
        <v>20</v>
      </c>
    </row>
    <row r="1689" spans="1:15" x14ac:dyDescent="0.35">
      <c r="A1689" s="368" t="s">
        <v>400</v>
      </c>
      <c r="B1689" s="368" t="s">
        <v>988</v>
      </c>
      <c r="C1689" s="368" t="s">
        <v>796</v>
      </c>
      <c r="D1689" s="368">
        <v>320</v>
      </c>
      <c r="E1689" s="368">
        <v>208</v>
      </c>
      <c r="F1689" s="368">
        <v>112</v>
      </c>
      <c r="G1689" s="368" t="s">
        <v>15991</v>
      </c>
      <c r="H1689" s="368" t="s">
        <v>15992</v>
      </c>
      <c r="I1689" s="368" t="s">
        <v>3356</v>
      </c>
      <c r="J1689" s="368" t="s">
        <v>3355</v>
      </c>
      <c r="K1689" s="368" t="s">
        <v>15993</v>
      </c>
      <c r="L1689" s="368" t="s">
        <v>3355</v>
      </c>
      <c r="M1689" s="368">
        <v>35</v>
      </c>
      <c r="N1689" s="368">
        <v>23</v>
      </c>
      <c r="O1689" s="368">
        <v>12</v>
      </c>
    </row>
    <row r="1690" spans="1:15" x14ac:dyDescent="0.35">
      <c r="A1690" s="368" t="s">
        <v>400</v>
      </c>
      <c r="B1690" s="368" t="s">
        <v>988</v>
      </c>
      <c r="C1690" s="368" t="s">
        <v>796</v>
      </c>
      <c r="D1690" s="368">
        <v>320</v>
      </c>
      <c r="E1690" s="368">
        <v>208</v>
      </c>
      <c r="F1690" s="368">
        <v>112</v>
      </c>
      <c r="G1690" s="368" t="s">
        <v>16030</v>
      </c>
      <c r="H1690" s="368" t="s">
        <v>16031</v>
      </c>
      <c r="I1690" s="368" t="s">
        <v>3879</v>
      </c>
      <c r="J1690" s="368" t="s">
        <v>3878</v>
      </c>
      <c r="K1690" s="368" t="s">
        <v>15979</v>
      </c>
      <c r="L1690" s="368" t="s">
        <v>15980</v>
      </c>
      <c r="M1690" s="368">
        <v>46</v>
      </c>
      <c r="N1690" s="368">
        <v>30</v>
      </c>
      <c r="O1690" s="368">
        <v>16</v>
      </c>
    </row>
    <row r="1691" spans="1:15" x14ac:dyDescent="0.35">
      <c r="A1691" s="368" t="s">
        <v>400</v>
      </c>
      <c r="B1691" s="368" t="s">
        <v>988</v>
      </c>
      <c r="C1691" s="368" t="s">
        <v>796</v>
      </c>
      <c r="D1691" s="368">
        <v>320</v>
      </c>
      <c r="E1691" s="368">
        <v>208</v>
      </c>
      <c r="F1691" s="368">
        <v>112</v>
      </c>
      <c r="G1691" s="368" t="s">
        <v>16030</v>
      </c>
      <c r="H1691" s="368" t="s">
        <v>16031</v>
      </c>
      <c r="I1691" s="368" t="s">
        <v>3879</v>
      </c>
      <c r="J1691" s="368" t="s">
        <v>3878</v>
      </c>
      <c r="K1691" s="368" t="s">
        <v>16032</v>
      </c>
      <c r="L1691" s="368" t="s">
        <v>16033</v>
      </c>
      <c r="M1691" s="368">
        <v>91</v>
      </c>
      <c r="N1691" s="368">
        <v>59</v>
      </c>
      <c r="O1691" s="368">
        <v>32</v>
      </c>
    </row>
    <row r="1692" spans="1:15" x14ac:dyDescent="0.35">
      <c r="A1692" s="368" t="s">
        <v>401</v>
      </c>
      <c r="B1692" s="368" t="s">
        <v>989</v>
      </c>
      <c r="C1692" s="368" t="s">
        <v>796</v>
      </c>
      <c r="D1692" s="368">
        <v>340</v>
      </c>
      <c r="E1692" s="368">
        <v>221</v>
      </c>
      <c r="F1692" s="368">
        <v>119</v>
      </c>
      <c r="G1692" s="368" t="s">
        <v>15994</v>
      </c>
      <c r="H1692" s="368" t="s">
        <v>15995</v>
      </c>
      <c r="I1692" s="368" t="s">
        <v>3791</v>
      </c>
      <c r="J1692" s="368" t="s">
        <v>3790</v>
      </c>
      <c r="K1692" s="368" t="s">
        <v>15996</v>
      </c>
      <c r="L1692" s="368" t="s">
        <v>3790</v>
      </c>
      <c r="M1692" s="368">
        <v>57</v>
      </c>
      <c r="N1692" s="368">
        <v>38</v>
      </c>
      <c r="O1692" s="368">
        <v>19</v>
      </c>
    </row>
    <row r="1693" spans="1:15" x14ac:dyDescent="0.35">
      <c r="A1693" s="368" t="s">
        <v>401</v>
      </c>
      <c r="B1693" s="368" t="s">
        <v>989</v>
      </c>
      <c r="C1693" s="368" t="s">
        <v>796</v>
      </c>
      <c r="D1693" s="368">
        <v>340</v>
      </c>
      <c r="E1693" s="368">
        <v>221</v>
      </c>
      <c r="F1693" s="368">
        <v>119</v>
      </c>
      <c r="G1693" s="368" t="s">
        <v>15991</v>
      </c>
      <c r="H1693" s="368" t="s">
        <v>15992</v>
      </c>
      <c r="I1693" s="368" t="s">
        <v>3356</v>
      </c>
      <c r="J1693" s="368" t="s">
        <v>3355</v>
      </c>
      <c r="K1693" s="368" t="s">
        <v>15993</v>
      </c>
      <c r="L1693" s="368" t="s">
        <v>3355</v>
      </c>
      <c r="M1693" s="368">
        <v>34</v>
      </c>
      <c r="N1693" s="368">
        <v>22</v>
      </c>
      <c r="O1693" s="368">
        <v>12</v>
      </c>
    </row>
    <row r="1694" spans="1:15" x14ac:dyDescent="0.35">
      <c r="A1694" s="368" t="s">
        <v>401</v>
      </c>
      <c r="B1694" s="368" t="s">
        <v>989</v>
      </c>
      <c r="C1694" s="368" t="s">
        <v>796</v>
      </c>
      <c r="D1694" s="368">
        <v>340</v>
      </c>
      <c r="E1694" s="368">
        <v>221</v>
      </c>
      <c r="F1694" s="368">
        <v>119</v>
      </c>
      <c r="G1694" s="368" t="s">
        <v>15997</v>
      </c>
      <c r="H1694" s="368" t="s">
        <v>15998</v>
      </c>
      <c r="I1694" s="368" t="s">
        <v>3789</v>
      </c>
      <c r="J1694" s="368" t="s">
        <v>3788</v>
      </c>
      <c r="K1694" s="368" t="s">
        <v>15979</v>
      </c>
      <c r="L1694" s="368" t="s">
        <v>15980</v>
      </c>
      <c r="M1694" s="368">
        <v>45</v>
      </c>
      <c r="N1694" s="368">
        <v>29</v>
      </c>
      <c r="O1694" s="368">
        <v>16</v>
      </c>
    </row>
    <row r="1695" spans="1:15" x14ac:dyDescent="0.35">
      <c r="A1695" s="368" t="s">
        <v>401</v>
      </c>
      <c r="B1695" s="368" t="s">
        <v>989</v>
      </c>
      <c r="C1695" s="368" t="s">
        <v>796</v>
      </c>
      <c r="D1695" s="368">
        <v>340</v>
      </c>
      <c r="E1695" s="368">
        <v>221</v>
      </c>
      <c r="F1695" s="368">
        <v>119</v>
      </c>
      <c r="G1695" s="368" t="s">
        <v>15997</v>
      </c>
      <c r="H1695" s="368" t="s">
        <v>15998</v>
      </c>
      <c r="I1695" s="368" t="s">
        <v>3789</v>
      </c>
      <c r="J1695" s="368" t="s">
        <v>3788</v>
      </c>
      <c r="K1695" s="368" t="s">
        <v>15999</v>
      </c>
      <c r="L1695" s="368" t="s">
        <v>16000</v>
      </c>
      <c r="M1695" s="368">
        <v>68</v>
      </c>
      <c r="N1695" s="368">
        <v>44</v>
      </c>
      <c r="O1695" s="368">
        <v>24</v>
      </c>
    </row>
    <row r="1696" spans="1:15" x14ac:dyDescent="0.35">
      <c r="A1696" s="368" t="s">
        <v>401</v>
      </c>
      <c r="B1696" s="368" t="s">
        <v>989</v>
      </c>
      <c r="C1696" s="368" t="s">
        <v>796</v>
      </c>
      <c r="D1696" s="368">
        <v>340</v>
      </c>
      <c r="E1696" s="368">
        <v>221</v>
      </c>
      <c r="F1696" s="368">
        <v>119</v>
      </c>
      <c r="G1696" s="368" t="s">
        <v>16051</v>
      </c>
      <c r="H1696" s="368" t="s">
        <v>16052</v>
      </c>
      <c r="I1696" s="368" t="s">
        <v>3861</v>
      </c>
      <c r="J1696" s="368" t="s">
        <v>3860</v>
      </c>
      <c r="K1696" s="368" t="s">
        <v>16053</v>
      </c>
      <c r="L1696" s="368" t="s">
        <v>3860</v>
      </c>
      <c r="M1696" s="368">
        <v>45</v>
      </c>
      <c r="N1696" s="368">
        <v>29</v>
      </c>
      <c r="O1696" s="368">
        <v>16</v>
      </c>
    </row>
    <row r="1697" spans="1:15" x14ac:dyDescent="0.35">
      <c r="A1697" s="368" t="s">
        <v>401</v>
      </c>
      <c r="B1697" s="368" t="s">
        <v>989</v>
      </c>
      <c r="C1697" s="368" t="s">
        <v>796</v>
      </c>
      <c r="D1697" s="368">
        <v>340</v>
      </c>
      <c r="E1697" s="368">
        <v>221</v>
      </c>
      <c r="F1697" s="368">
        <v>119</v>
      </c>
      <c r="G1697" s="368" t="s">
        <v>16054</v>
      </c>
      <c r="H1697" s="368" t="s">
        <v>16055</v>
      </c>
      <c r="I1697" s="368" t="s">
        <v>3871</v>
      </c>
      <c r="J1697" s="368" t="s">
        <v>3870</v>
      </c>
      <c r="K1697" s="368" t="s">
        <v>15979</v>
      </c>
      <c r="L1697" s="368" t="s">
        <v>15980</v>
      </c>
      <c r="M1697" s="368">
        <v>45</v>
      </c>
      <c r="N1697" s="368">
        <v>29</v>
      </c>
      <c r="O1697" s="368">
        <v>16</v>
      </c>
    </row>
    <row r="1698" spans="1:15" x14ac:dyDescent="0.35">
      <c r="A1698" s="368" t="s">
        <v>401</v>
      </c>
      <c r="B1698" s="368" t="s">
        <v>989</v>
      </c>
      <c r="C1698" s="368" t="s">
        <v>796</v>
      </c>
      <c r="D1698" s="368">
        <v>340</v>
      </c>
      <c r="E1698" s="368">
        <v>221</v>
      </c>
      <c r="F1698" s="368">
        <v>119</v>
      </c>
      <c r="G1698" s="368" t="s">
        <v>16054</v>
      </c>
      <c r="H1698" s="368" t="s">
        <v>16055</v>
      </c>
      <c r="I1698" s="368" t="s">
        <v>3871</v>
      </c>
      <c r="J1698" s="368" t="s">
        <v>3870</v>
      </c>
      <c r="K1698" s="368" t="s">
        <v>16056</v>
      </c>
      <c r="L1698" s="368" t="s">
        <v>16057</v>
      </c>
      <c r="M1698" s="368">
        <v>57</v>
      </c>
      <c r="N1698" s="368">
        <v>37</v>
      </c>
      <c r="O1698" s="368">
        <v>20</v>
      </c>
    </row>
    <row r="1699" spans="1:15" x14ac:dyDescent="0.35">
      <c r="A1699" s="368" t="s">
        <v>401</v>
      </c>
      <c r="B1699" s="368" t="s">
        <v>989</v>
      </c>
      <c r="C1699" s="368" t="s">
        <v>796</v>
      </c>
      <c r="D1699" s="368">
        <v>340</v>
      </c>
      <c r="E1699" s="368">
        <v>221</v>
      </c>
      <c r="F1699" s="368">
        <v>119</v>
      </c>
      <c r="G1699" s="368" t="s">
        <v>16054</v>
      </c>
      <c r="H1699" s="368" t="s">
        <v>16055</v>
      </c>
      <c r="I1699" s="368" t="s">
        <v>3871</v>
      </c>
      <c r="J1699" s="368" t="s">
        <v>3870</v>
      </c>
      <c r="K1699" s="368" t="s">
        <v>16058</v>
      </c>
      <c r="L1699" s="368" t="s">
        <v>16059</v>
      </c>
      <c r="M1699" s="368">
        <v>34</v>
      </c>
      <c r="N1699" s="368">
        <v>22</v>
      </c>
      <c r="O1699" s="368">
        <v>12</v>
      </c>
    </row>
    <row r="1700" spans="1:15" x14ac:dyDescent="0.35">
      <c r="A1700" s="368" t="s">
        <v>402</v>
      </c>
      <c r="B1700" s="368" t="s">
        <v>990</v>
      </c>
      <c r="C1700" s="368" t="s">
        <v>791</v>
      </c>
      <c r="D1700" s="368">
        <v>670</v>
      </c>
      <c r="E1700" s="368">
        <v>435</v>
      </c>
      <c r="F1700" s="368">
        <v>235</v>
      </c>
      <c r="G1700" s="368" t="s">
        <v>15991</v>
      </c>
      <c r="H1700" s="368" t="s">
        <v>15992</v>
      </c>
      <c r="I1700" s="368" t="s">
        <v>3356</v>
      </c>
      <c r="J1700" s="368" t="s">
        <v>3355</v>
      </c>
      <c r="K1700" s="368" t="s">
        <v>15993</v>
      </c>
      <c r="L1700" s="368" t="s">
        <v>3355</v>
      </c>
      <c r="M1700" s="368">
        <v>34</v>
      </c>
      <c r="N1700" s="368">
        <v>21</v>
      </c>
      <c r="O1700" s="368">
        <v>13</v>
      </c>
    </row>
    <row r="1701" spans="1:15" x14ac:dyDescent="0.35">
      <c r="A1701" s="368" t="s">
        <v>402</v>
      </c>
      <c r="B1701" s="368" t="s">
        <v>990</v>
      </c>
      <c r="C1701" s="368" t="s">
        <v>791</v>
      </c>
      <c r="D1701" s="368">
        <v>670</v>
      </c>
      <c r="E1701" s="368">
        <v>435</v>
      </c>
      <c r="F1701" s="368">
        <v>235</v>
      </c>
      <c r="G1701" s="368" t="s">
        <v>15997</v>
      </c>
      <c r="H1701" s="368" t="s">
        <v>15998</v>
      </c>
      <c r="I1701" s="368" t="s">
        <v>3789</v>
      </c>
      <c r="J1701" s="368" t="s">
        <v>3788</v>
      </c>
      <c r="K1701" s="368" t="s">
        <v>15979</v>
      </c>
      <c r="L1701" s="368" t="s">
        <v>15980</v>
      </c>
      <c r="M1701" s="368">
        <v>46</v>
      </c>
      <c r="N1701" s="368">
        <v>28</v>
      </c>
      <c r="O1701" s="368">
        <v>18</v>
      </c>
    </row>
    <row r="1702" spans="1:15" x14ac:dyDescent="0.35">
      <c r="A1702" s="368" t="s">
        <v>402</v>
      </c>
      <c r="B1702" s="368" t="s">
        <v>990</v>
      </c>
      <c r="C1702" s="368" t="s">
        <v>791</v>
      </c>
      <c r="D1702" s="368">
        <v>670</v>
      </c>
      <c r="E1702" s="368">
        <v>435</v>
      </c>
      <c r="F1702" s="368">
        <v>235</v>
      </c>
      <c r="G1702" s="368" t="s">
        <v>15997</v>
      </c>
      <c r="H1702" s="368" t="s">
        <v>15998</v>
      </c>
      <c r="I1702" s="368" t="s">
        <v>3789</v>
      </c>
      <c r="J1702" s="368" t="s">
        <v>3788</v>
      </c>
      <c r="K1702" s="368" t="s">
        <v>15999</v>
      </c>
      <c r="L1702" s="368" t="s">
        <v>16000</v>
      </c>
      <c r="M1702" s="368">
        <v>70</v>
      </c>
      <c r="N1702" s="368">
        <v>43</v>
      </c>
      <c r="O1702" s="368">
        <v>27</v>
      </c>
    </row>
    <row r="1703" spans="1:15" x14ac:dyDescent="0.35">
      <c r="A1703" s="368" t="s">
        <v>402</v>
      </c>
      <c r="B1703" s="368" t="s">
        <v>990</v>
      </c>
      <c r="C1703" s="368" t="s">
        <v>791</v>
      </c>
      <c r="D1703" s="368">
        <v>670</v>
      </c>
      <c r="E1703" s="368">
        <v>435</v>
      </c>
      <c r="F1703" s="368">
        <v>235</v>
      </c>
      <c r="G1703" s="368" t="s">
        <v>16001</v>
      </c>
      <c r="H1703" s="368" t="s">
        <v>16002</v>
      </c>
      <c r="I1703" s="368" t="s">
        <v>3877</v>
      </c>
      <c r="J1703" s="368" t="s">
        <v>3876</v>
      </c>
      <c r="K1703" s="368" t="s">
        <v>15979</v>
      </c>
      <c r="L1703" s="368" t="s">
        <v>15980</v>
      </c>
      <c r="M1703" s="368">
        <v>46</v>
      </c>
      <c r="N1703" s="368">
        <v>28</v>
      </c>
      <c r="O1703" s="368">
        <v>18</v>
      </c>
    </row>
    <row r="1704" spans="1:15" x14ac:dyDescent="0.35">
      <c r="A1704" s="368" t="s">
        <v>402</v>
      </c>
      <c r="B1704" s="368" t="s">
        <v>990</v>
      </c>
      <c r="C1704" s="368" t="s">
        <v>791</v>
      </c>
      <c r="D1704" s="368">
        <v>670</v>
      </c>
      <c r="E1704" s="368">
        <v>435</v>
      </c>
      <c r="F1704" s="368">
        <v>235</v>
      </c>
      <c r="G1704" s="368" t="s">
        <v>16001</v>
      </c>
      <c r="H1704" s="368" t="s">
        <v>16002</v>
      </c>
      <c r="I1704" s="368" t="s">
        <v>3877</v>
      </c>
      <c r="J1704" s="368" t="s">
        <v>3876</v>
      </c>
      <c r="K1704" s="368" t="s">
        <v>16003</v>
      </c>
      <c r="L1704" s="368" t="s">
        <v>16004</v>
      </c>
      <c r="M1704" s="368">
        <v>70</v>
      </c>
      <c r="N1704" s="368">
        <v>43</v>
      </c>
      <c r="O1704" s="368">
        <v>27</v>
      </c>
    </row>
    <row r="1705" spans="1:15" x14ac:dyDescent="0.35">
      <c r="A1705" s="368" t="s">
        <v>402</v>
      </c>
      <c r="B1705" s="368" t="s">
        <v>990</v>
      </c>
      <c r="C1705" s="368" t="s">
        <v>791</v>
      </c>
      <c r="D1705" s="368">
        <v>670</v>
      </c>
      <c r="E1705" s="368">
        <v>435</v>
      </c>
      <c r="F1705" s="368">
        <v>235</v>
      </c>
      <c r="G1705" s="368" t="s">
        <v>16011</v>
      </c>
      <c r="H1705" s="368" t="s">
        <v>16012</v>
      </c>
      <c r="I1705" s="368" t="s">
        <v>2631</v>
      </c>
      <c r="J1705" s="368" t="s">
        <v>2630</v>
      </c>
      <c r="K1705" s="368" t="s">
        <v>16013</v>
      </c>
      <c r="L1705" s="368" t="s">
        <v>2630</v>
      </c>
      <c r="M1705" s="368">
        <v>60</v>
      </c>
      <c r="N1705" s="368">
        <v>60</v>
      </c>
      <c r="O1705" s="368">
        <v>0</v>
      </c>
    </row>
    <row r="1706" spans="1:15" x14ac:dyDescent="0.35">
      <c r="A1706" s="368" t="s">
        <v>402</v>
      </c>
      <c r="B1706" s="368" t="s">
        <v>990</v>
      </c>
      <c r="C1706" s="368" t="s">
        <v>791</v>
      </c>
      <c r="D1706" s="368">
        <v>670</v>
      </c>
      <c r="E1706" s="368">
        <v>435</v>
      </c>
      <c r="F1706" s="368">
        <v>235</v>
      </c>
      <c r="G1706" s="368" t="s">
        <v>16060</v>
      </c>
      <c r="H1706" s="368" t="s">
        <v>16061</v>
      </c>
      <c r="I1706" s="368" t="s">
        <v>3859</v>
      </c>
      <c r="J1706" s="368" t="s">
        <v>3858</v>
      </c>
      <c r="K1706" s="368" t="s">
        <v>16062</v>
      </c>
      <c r="L1706" s="368" t="s">
        <v>16063</v>
      </c>
      <c r="M1706" s="368">
        <v>70</v>
      </c>
      <c r="N1706" s="368">
        <v>43</v>
      </c>
      <c r="O1706" s="368">
        <v>27</v>
      </c>
    </row>
    <row r="1707" spans="1:15" x14ac:dyDescent="0.35">
      <c r="A1707" s="368" t="s">
        <v>402</v>
      </c>
      <c r="B1707" s="368" t="s">
        <v>990</v>
      </c>
      <c r="C1707" s="368" t="s">
        <v>791</v>
      </c>
      <c r="D1707" s="368">
        <v>670</v>
      </c>
      <c r="E1707" s="368">
        <v>435</v>
      </c>
      <c r="F1707" s="368">
        <v>235</v>
      </c>
      <c r="G1707" s="368" t="s">
        <v>16060</v>
      </c>
      <c r="H1707" s="368" t="s">
        <v>16061</v>
      </c>
      <c r="I1707" s="368" t="s">
        <v>3859</v>
      </c>
      <c r="J1707" s="368" t="s">
        <v>3858</v>
      </c>
      <c r="K1707" s="368" t="s">
        <v>16064</v>
      </c>
      <c r="L1707" s="368" t="s">
        <v>16065</v>
      </c>
      <c r="M1707" s="368">
        <v>46</v>
      </c>
      <c r="N1707" s="368">
        <v>28</v>
      </c>
      <c r="O1707" s="368">
        <v>18</v>
      </c>
    </row>
    <row r="1708" spans="1:15" x14ac:dyDescent="0.35">
      <c r="A1708" s="368" t="s">
        <v>402</v>
      </c>
      <c r="B1708" s="368" t="s">
        <v>990</v>
      </c>
      <c r="C1708" s="368" t="s">
        <v>791</v>
      </c>
      <c r="D1708" s="368">
        <v>670</v>
      </c>
      <c r="E1708" s="368">
        <v>435</v>
      </c>
      <c r="F1708" s="368">
        <v>235</v>
      </c>
      <c r="G1708" s="368" t="s">
        <v>16066</v>
      </c>
      <c r="H1708" s="368" t="s">
        <v>16067</v>
      </c>
      <c r="I1708" s="368" t="s">
        <v>3875</v>
      </c>
      <c r="J1708" s="368" t="s">
        <v>3874</v>
      </c>
      <c r="K1708" s="368" t="s">
        <v>16068</v>
      </c>
      <c r="L1708" s="368" t="s">
        <v>16069</v>
      </c>
      <c r="M1708" s="368">
        <v>69</v>
      </c>
      <c r="N1708" s="368">
        <v>42</v>
      </c>
      <c r="O1708" s="368">
        <v>27</v>
      </c>
    </row>
    <row r="1709" spans="1:15" x14ac:dyDescent="0.35">
      <c r="A1709" s="368" t="s">
        <v>402</v>
      </c>
      <c r="B1709" s="368" t="s">
        <v>990</v>
      </c>
      <c r="C1709" s="368" t="s">
        <v>791</v>
      </c>
      <c r="D1709" s="368">
        <v>670</v>
      </c>
      <c r="E1709" s="368">
        <v>435</v>
      </c>
      <c r="F1709" s="368">
        <v>235</v>
      </c>
      <c r="G1709" s="368" t="s">
        <v>16066</v>
      </c>
      <c r="H1709" s="368" t="s">
        <v>16067</v>
      </c>
      <c r="I1709" s="368" t="s">
        <v>3875</v>
      </c>
      <c r="J1709" s="368" t="s">
        <v>3874</v>
      </c>
      <c r="K1709" s="368" t="s">
        <v>16070</v>
      </c>
      <c r="L1709" s="368" t="s">
        <v>16071</v>
      </c>
      <c r="M1709" s="368">
        <v>69</v>
      </c>
      <c r="N1709" s="368">
        <v>43</v>
      </c>
      <c r="O1709" s="368">
        <v>26</v>
      </c>
    </row>
    <row r="1710" spans="1:15" x14ac:dyDescent="0.35">
      <c r="A1710" s="368" t="s">
        <v>402</v>
      </c>
      <c r="B1710" s="368" t="s">
        <v>990</v>
      </c>
      <c r="C1710" s="368" t="s">
        <v>791</v>
      </c>
      <c r="D1710" s="368">
        <v>670</v>
      </c>
      <c r="E1710" s="368">
        <v>435</v>
      </c>
      <c r="F1710" s="368">
        <v>235</v>
      </c>
      <c r="G1710" s="368" t="s">
        <v>16072</v>
      </c>
      <c r="H1710" s="368" t="s">
        <v>16073</v>
      </c>
      <c r="I1710" s="368" t="s">
        <v>3873</v>
      </c>
      <c r="J1710" s="368" t="s">
        <v>3872</v>
      </c>
      <c r="K1710" s="368" t="s">
        <v>16074</v>
      </c>
      <c r="L1710" s="368" t="s">
        <v>3872</v>
      </c>
      <c r="M1710" s="368">
        <v>68</v>
      </c>
      <c r="N1710" s="368">
        <v>42</v>
      </c>
      <c r="O1710" s="368">
        <v>26</v>
      </c>
    </row>
    <row r="1711" spans="1:15" x14ac:dyDescent="0.35">
      <c r="A1711" s="368" t="s">
        <v>402</v>
      </c>
      <c r="B1711" s="368" t="s">
        <v>990</v>
      </c>
      <c r="C1711" s="368" t="s">
        <v>791</v>
      </c>
      <c r="D1711" s="368">
        <v>670</v>
      </c>
      <c r="E1711" s="368">
        <v>435</v>
      </c>
      <c r="F1711" s="368">
        <v>235</v>
      </c>
      <c r="G1711" s="368" t="s">
        <v>16075</v>
      </c>
      <c r="H1711" s="368" t="s">
        <v>16076</v>
      </c>
      <c r="I1711" s="368" t="s">
        <v>3857</v>
      </c>
      <c r="J1711" s="368" t="s">
        <v>3856</v>
      </c>
      <c r="K1711" s="368" t="s">
        <v>16077</v>
      </c>
      <c r="L1711" s="368" t="s">
        <v>3856</v>
      </c>
      <c r="M1711" s="368">
        <v>68</v>
      </c>
      <c r="N1711" s="368">
        <v>42</v>
      </c>
      <c r="O1711" s="368">
        <v>26</v>
      </c>
    </row>
    <row r="1712" spans="1:15" x14ac:dyDescent="0.35">
      <c r="A1712" s="368" t="s">
        <v>403</v>
      </c>
      <c r="B1712" s="368" t="s">
        <v>991</v>
      </c>
      <c r="C1712" s="368" t="s">
        <v>791</v>
      </c>
      <c r="D1712" s="368">
        <v>490</v>
      </c>
      <c r="E1712" s="368">
        <v>318</v>
      </c>
      <c r="F1712" s="368">
        <v>172</v>
      </c>
      <c r="G1712" s="368" t="s">
        <v>15991</v>
      </c>
      <c r="H1712" s="368" t="s">
        <v>15992</v>
      </c>
      <c r="I1712" s="368" t="s">
        <v>3356</v>
      </c>
      <c r="J1712" s="368" t="s">
        <v>3355</v>
      </c>
      <c r="K1712" s="368" t="s">
        <v>15993</v>
      </c>
      <c r="L1712" s="368" t="s">
        <v>3355</v>
      </c>
      <c r="M1712" s="368">
        <v>36</v>
      </c>
      <c r="N1712" s="368">
        <v>22</v>
      </c>
      <c r="O1712" s="368">
        <v>14</v>
      </c>
    </row>
    <row r="1713" spans="1:15" x14ac:dyDescent="0.35">
      <c r="A1713" s="368" t="s">
        <v>403</v>
      </c>
      <c r="B1713" s="368" t="s">
        <v>991</v>
      </c>
      <c r="C1713" s="368" t="s">
        <v>791</v>
      </c>
      <c r="D1713" s="368">
        <v>490</v>
      </c>
      <c r="E1713" s="368">
        <v>318</v>
      </c>
      <c r="F1713" s="368">
        <v>172</v>
      </c>
      <c r="G1713" s="368" t="s">
        <v>16054</v>
      </c>
      <c r="H1713" s="368" t="s">
        <v>16055</v>
      </c>
      <c r="I1713" s="368" t="s">
        <v>3871</v>
      </c>
      <c r="J1713" s="368" t="s">
        <v>3870</v>
      </c>
      <c r="K1713" s="368" t="s">
        <v>15979</v>
      </c>
      <c r="L1713" s="368" t="s">
        <v>15980</v>
      </c>
      <c r="M1713" s="368">
        <v>49</v>
      </c>
      <c r="N1713" s="368">
        <v>29</v>
      </c>
      <c r="O1713" s="368">
        <v>20</v>
      </c>
    </row>
    <row r="1714" spans="1:15" x14ac:dyDescent="0.35">
      <c r="A1714" s="368" t="s">
        <v>403</v>
      </c>
      <c r="B1714" s="368" t="s">
        <v>991</v>
      </c>
      <c r="C1714" s="368" t="s">
        <v>791</v>
      </c>
      <c r="D1714" s="368">
        <v>490</v>
      </c>
      <c r="E1714" s="368">
        <v>318</v>
      </c>
      <c r="F1714" s="368">
        <v>172</v>
      </c>
      <c r="G1714" s="368" t="s">
        <v>16054</v>
      </c>
      <c r="H1714" s="368" t="s">
        <v>16055</v>
      </c>
      <c r="I1714" s="368" t="s">
        <v>3871</v>
      </c>
      <c r="J1714" s="368" t="s">
        <v>3870</v>
      </c>
      <c r="K1714" s="368" t="s">
        <v>16056</v>
      </c>
      <c r="L1714" s="368" t="s">
        <v>16057</v>
      </c>
      <c r="M1714" s="368">
        <v>62</v>
      </c>
      <c r="N1714" s="368">
        <v>37</v>
      </c>
      <c r="O1714" s="368">
        <v>25</v>
      </c>
    </row>
    <row r="1715" spans="1:15" x14ac:dyDescent="0.35">
      <c r="A1715" s="368" t="s">
        <v>403</v>
      </c>
      <c r="B1715" s="368" t="s">
        <v>991</v>
      </c>
      <c r="C1715" s="368" t="s">
        <v>791</v>
      </c>
      <c r="D1715" s="368">
        <v>490</v>
      </c>
      <c r="E1715" s="368">
        <v>318</v>
      </c>
      <c r="F1715" s="368">
        <v>172</v>
      </c>
      <c r="G1715" s="368" t="s">
        <v>16054</v>
      </c>
      <c r="H1715" s="368" t="s">
        <v>16055</v>
      </c>
      <c r="I1715" s="368" t="s">
        <v>3871</v>
      </c>
      <c r="J1715" s="368" t="s">
        <v>3870</v>
      </c>
      <c r="K1715" s="368" t="s">
        <v>16058</v>
      </c>
      <c r="L1715" s="368" t="s">
        <v>16059</v>
      </c>
      <c r="M1715" s="368">
        <v>35</v>
      </c>
      <c r="N1715" s="368">
        <v>21</v>
      </c>
      <c r="O1715" s="368">
        <v>14</v>
      </c>
    </row>
    <row r="1716" spans="1:15" x14ac:dyDescent="0.35">
      <c r="A1716" s="368" t="s">
        <v>403</v>
      </c>
      <c r="B1716" s="368" t="s">
        <v>991</v>
      </c>
      <c r="C1716" s="368" t="s">
        <v>791</v>
      </c>
      <c r="D1716" s="368">
        <v>490</v>
      </c>
      <c r="E1716" s="368">
        <v>318</v>
      </c>
      <c r="F1716" s="368">
        <v>172</v>
      </c>
      <c r="G1716" s="368" t="s">
        <v>16011</v>
      </c>
      <c r="H1716" s="368" t="s">
        <v>16012</v>
      </c>
      <c r="I1716" s="368" t="s">
        <v>2631</v>
      </c>
      <c r="J1716" s="368" t="s">
        <v>2630</v>
      </c>
      <c r="K1716" s="368" t="s">
        <v>16013</v>
      </c>
      <c r="L1716" s="368" t="s">
        <v>2630</v>
      </c>
      <c r="M1716" s="368">
        <v>60</v>
      </c>
      <c r="N1716" s="368">
        <v>60</v>
      </c>
      <c r="O1716" s="368">
        <v>0</v>
      </c>
    </row>
    <row r="1717" spans="1:15" x14ac:dyDescent="0.35">
      <c r="A1717" s="368" t="s">
        <v>403</v>
      </c>
      <c r="B1717" s="368" t="s">
        <v>991</v>
      </c>
      <c r="C1717" s="368" t="s">
        <v>791</v>
      </c>
      <c r="D1717" s="368">
        <v>490</v>
      </c>
      <c r="E1717" s="368">
        <v>318</v>
      </c>
      <c r="F1717" s="368">
        <v>172</v>
      </c>
      <c r="G1717" s="368" t="s">
        <v>16078</v>
      </c>
      <c r="H1717" s="368" t="s">
        <v>16079</v>
      </c>
      <c r="I1717" s="368" t="s">
        <v>3869</v>
      </c>
      <c r="J1717" s="368" t="s">
        <v>3868</v>
      </c>
      <c r="K1717" s="368" t="s">
        <v>16080</v>
      </c>
      <c r="L1717" s="368" t="s">
        <v>3868</v>
      </c>
      <c r="M1717" s="368">
        <v>62</v>
      </c>
      <c r="N1717" s="368">
        <v>37</v>
      </c>
      <c r="O1717" s="368">
        <v>25</v>
      </c>
    </row>
    <row r="1718" spans="1:15" x14ac:dyDescent="0.35">
      <c r="A1718" s="368" t="s">
        <v>403</v>
      </c>
      <c r="B1718" s="368" t="s">
        <v>991</v>
      </c>
      <c r="C1718" s="368" t="s">
        <v>791</v>
      </c>
      <c r="D1718" s="368">
        <v>490</v>
      </c>
      <c r="E1718" s="368">
        <v>318</v>
      </c>
      <c r="F1718" s="368">
        <v>172</v>
      </c>
      <c r="G1718" s="368" t="s">
        <v>16081</v>
      </c>
      <c r="H1718" s="368" t="s">
        <v>16082</v>
      </c>
      <c r="I1718" s="368" t="s">
        <v>3867</v>
      </c>
      <c r="J1718" s="368" t="s">
        <v>3866</v>
      </c>
      <c r="K1718" s="368" t="s">
        <v>16083</v>
      </c>
      <c r="L1718" s="368" t="s">
        <v>3866</v>
      </c>
      <c r="M1718" s="368">
        <v>50</v>
      </c>
      <c r="N1718" s="368">
        <v>31</v>
      </c>
      <c r="O1718" s="368">
        <v>19</v>
      </c>
    </row>
    <row r="1719" spans="1:15" x14ac:dyDescent="0.35">
      <c r="A1719" s="368" t="s">
        <v>403</v>
      </c>
      <c r="B1719" s="368" t="s">
        <v>991</v>
      </c>
      <c r="C1719" s="368" t="s">
        <v>791</v>
      </c>
      <c r="D1719" s="368">
        <v>490</v>
      </c>
      <c r="E1719" s="368">
        <v>318</v>
      </c>
      <c r="F1719" s="368">
        <v>172</v>
      </c>
      <c r="G1719" s="368" t="s">
        <v>16084</v>
      </c>
      <c r="H1719" s="368" t="s">
        <v>16085</v>
      </c>
      <c r="I1719" s="368" t="s">
        <v>3865</v>
      </c>
      <c r="J1719" s="368" t="s">
        <v>3864</v>
      </c>
      <c r="K1719" s="368" t="s">
        <v>16086</v>
      </c>
      <c r="L1719" s="368" t="s">
        <v>3864</v>
      </c>
      <c r="M1719" s="368">
        <v>62</v>
      </c>
      <c r="N1719" s="368">
        <v>37</v>
      </c>
      <c r="O1719" s="368">
        <v>25</v>
      </c>
    </row>
    <row r="1720" spans="1:15" x14ac:dyDescent="0.35">
      <c r="A1720" s="368" t="s">
        <v>403</v>
      </c>
      <c r="B1720" s="368" t="s">
        <v>991</v>
      </c>
      <c r="C1720" s="368" t="s">
        <v>791</v>
      </c>
      <c r="D1720" s="368">
        <v>490</v>
      </c>
      <c r="E1720" s="368">
        <v>318</v>
      </c>
      <c r="F1720" s="368">
        <v>172</v>
      </c>
      <c r="G1720" s="368" t="s">
        <v>16087</v>
      </c>
      <c r="H1720" s="368" t="s">
        <v>16088</v>
      </c>
      <c r="I1720" s="368" t="s">
        <v>3863</v>
      </c>
      <c r="J1720" s="368" t="s">
        <v>3862</v>
      </c>
      <c r="K1720" s="368" t="s">
        <v>16089</v>
      </c>
      <c r="L1720" s="368" t="s">
        <v>3862</v>
      </c>
      <c r="M1720" s="368">
        <v>74</v>
      </c>
      <c r="N1720" s="368">
        <v>44</v>
      </c>
      <c r="O1720" s="368">
        <v>30</v>
      </c>
    </row>
    <row r="1721" spans="1:15" x14ac:dyDescent="0.35">
      <c r="A1721" s="368" t="s">
        <v>404</v>
      </c>
      <c r="B1721" s="368" t="s">
        <v>992</v>
      </c>
      <c r="C1721" s="368" t="s">
        <v>791</v>
      </c>
      <c r="D1721" s="368">
        <v>750</v>
      </c>
      <c r="E1721" s="368">
        <v>487</v>
      </c>
      <c r="F1721" s="368">
        <v>263</v>
      </c>
      <c r="G1721" s="368" t="s">
        <v>15991</v>
      </c>
      <c r="H1721" s="368" t="s">
        <v>15992</v>
      </c>
      <c r="I1721" s="368" t="s">
        <v>3356</v>
      </c>
      <c r="J1721" s="368" t="s">
        <v>3355</v>
      </c>
      <c r="K1721" s="368" t="s">
        <v>15993</v>
      </c>
      <c r="L1721" s="368" t="s">
        <v>3355</v>
      </c>
      <c r="M1721" s="368">
        <v>34</v>
      </c>
      <c r="N1721" s="368">
        <v>21</v>
      </c>
      <c r="O1721" s="368">
        <v>13</v>
      </c>
    </row>
    <row r="1722" spans="1:15" x14ac:dyDescent="0.35">
      <c r="A1722" s="368" t="s">
        <v>404</v>
      </c>
      <c r="B1722" s="368" t="s">
        <v>992</v>
      </c>
      <c r="C1722" s="368" t="s">
        <v>791</v>
      </c>
      <c r="D1722" s="368">
        <v>750</v>
      </c>
      <c r="E1722" s="368">
        <v>487</v>
      </c>
      <c r="F1722" s="368">
        <v>263</v>
      </c>
      <c r="G1722" s="368" t="s">
        <v>15997</v>
      </c>
      <c r="H1722" s="368" t="s">
        <v>15998</v>
      </c>
      <c r="I1722" s="368" t="s">
        <v>3789</v>
      </c>
      <c r="J1722" s="368" t="s">
        <v>3788</v>
      </c>
      <c r="K1722" s="368" t="s">
        <v>15979</v>
      </c>
      <c r="L1722" s="368" t="s">
        <v>15980</v>
      </c>
      <c r="M1722" s="368">
        <v>45</v>
      </c>
      <c r="N1722" s="368">
        <v>28</v>
      </c>
      <c r="O1722" s="368">
        <v>17</v>
      </c>
    </row>
    <row r="1723" spans="1:15" x14ac:dyDescent="0.35">
      <c r="A1723" s="368" t="s">
        <v>404</v>
      </c>
      <c r="B1723" s="368" t="s">
        <v>992</v>
      </c>
      <c r="C1723" s="368" t="s">
        <v>791</v>
      </c>
      <c r="D1723" s="368">
        <v>750</v>
      </c>
      <c r="E1723" s="368">
        <v>487</v>
      </c>
      <c r="F1723" s="368">
        <v>263</v>
      </c>
      <c r="G1723" s="368" t="s">
        <v>15997</v>
      </c>
      <c r="H1723" s="368" t="s">
        <v>15998</v>
      </c>
      <c r="I1723" s="368" t="s">
        <v>3789</v>
      </c>
      <c r="J1723" s="368" t="s">
        <v>3788</v>
      </c>
      <c r="K1723" s="368" t="s">
        <v>15999</v>
      </c>
      <c r="L1723" s="368" t="s">
        <v>16000</v>
      </c>
      <c r="M1723" s="368">
        <v>68</v>
      </c>
      <c r="N1723" s="368">
        <v>42</v>
      </c>
      <c r="O1723" s="368">
        <v>26</v>
      </c>
    </row>
    <row r="1724" spans="1:15" x14ac:dyDescent="0.35">
      <c r="A1724" s="368" t="s">
        <v>404</v>
      </c>
      <c r="B1724" s="368" t="s">
        <v>992</v>
      </c>
      <c r="C1724" s="368" t="s">
        <v>791</v>
      </c>
      <c r="D1724" s="368">
        <v>750</v>
      </c>
      <c r="E1724" s="368">
        <v>487</v>
      </c>
      <c r="F1724" s="368">
        <v>263</v>
      </c>
      <c r="G1724" s="368" t="s">
        <v>16051</v>
      </c>
      <c r="H1724" s="368" t="s">
        <v>16052</v>
      </c>
      <c r="I1724" s="368" t="s">
        <v>3861</v>
      </c>
      <c r="J1724" s="368" t="s">
        <v>3860</v>
      </c>
      <c r="K1724" s="368" t="s">
        <v>16053</v>
      </c>
      <c r="L1724" s="368" t="s">
        <v>3860</v>
      </c>
      <c r="M1724" s="368">
        <v>45</v>
      </c>
      <c r="N1724" s="368">
        <v>28</v>
      </c>
      <c r="O1724" s="368">
        <v>17</v>
      </c>
    </row>
    <row r="1725" spans="1:15" x14ac:dyDescent="0.35">
      <c r="A1725" s="368" t="s">
        <v>404</v>
      </c>
      <c r="B1725" s="368" t="s">
        <v>992</v>
      </c>
      <c r="C1725" s="368" t="s">
        <v>791</v>
      </c>
      <c r="D1725" s="368">
        <v>750</v>
      </c>
      <c r="E1725" s="368">
        <v>487</v>
      </c>
      <c r="F1725" s="368">
        <v>263</v>
      </c>
      <c r="G1725" s="368" t="s">
        <v>16011</v>
      </c>
      <c r="H1725" s="368" t="s">
        <v>16012</v>
      </c>
      <c r="I1725" s="368" t="s">
        <v>2631</v>
      </c>
      <c r="J1725" s="368" t="s">
        <v>2630</v>
      </c>
      <c r="K1725" s="368" t="s">
        <v>16013</v>
      </c>
      <c r="L1725" s="368" t="s">
        <v>2630</v>
      </c>
      <c r="M1725" s="368">
        <v>60</v>
      </c>
      <c r="N1725" s="368">
        <v>60</v>
      </c>
      <c r="O1725" s="368">
        <v>0</v>
      </c>
    </row>
    <row r="1726" spans="1:15" x14ac:dyDescent="0.35">
      <c r="A1726" s="368" t="s">
        <v>404</v>
      </c>
      <c r="B1726" s="368" t="s">
        <v>992</v>
      </c>
      <c r="C1726" s="368" t="s">
        <v>791</v>
      </c>
      <c r="D1726" s="368">
        <v>750</v>
      </c>
      <c r="E1726" s="368">
        <v>487</v>
      </c>
      <c r="F1726" s="368">
        <v>263</v>
      </c>
      <c r="G1726" s="368" t="s">
        <v>16060</v>
      </c>
      <c r="H1726" s="368" t="s">
        <v>16061</v>
      </c>
      <c r="I1726" s="368" t="s">
        <v>3859</v>
      </c>
      <c r="J1726" s="368" t="s">
        <v>3858</v>
      </c>
      <c r="K1726" s="368" t="s">
        <v>16062</v>
      </c>
      <c r="L1726" s="368" t="s">
        <v>16063</v>
      </c>
      <c r="M1726" s="368">
        <v>68</v>
      </c>
      <c r="N1726" s="368">
        <v>42</v>
      </c>
      <c r="O1726" s="368">
        <v>26</v>
      </c>
    </row>
    <row r="1727" spans="1:15" x14ac:dyDescent="0.35">
      <c r="A1727" s="368" t="s">
        <v>404</v>
      </c>
      <c r="B1727" s="368" t="s">
        <v>992</v>
      </c>
      <c r="C1727" s="368" t="s">
        <v>791</v>
      </c>
      <c r="D1727" s="368">
        <v>750</v>
      </c>
      <c r="E1727" s="368">
        <v>487</v>
      </c>
      <c r="F1727" s="368">
        <v>263</v>
      </c>
      <c r="G1727" s="368" t="s">
        <v>16060</v>
      </c>
      <c r="H1727" s="368" t="s">
        <v>16061</v>
      </c>
      <c r="I1727" s="368" t="s">
        <v>3859</v>
      </c>
      <c r="J1727" s="368" t="s">
        <v>3858</v>
      </c>
      <c r="K1727" s="368" t="s">
        <v>16064</v>
      </c>
      <c r="L1727" s="368" t="s">
        <v>16065</v>
      </c>
      <c r="M1727" s="368">
        <v>45</v>
      </c>
      <c r="N1727" s="368">
        <v>28</v>
      </c>
      <c r="O1727" s="368">
        <v>17</v>
      </c>
    </row>
    <row r="1728" spans="1:15" x14ac:dyDescent="0.35">
      <c r="A1728" s="368" t="s">
        <v>404</v>
      </c>
      <c r="B1728" s="368" t="s">
        <v>992</v>
      </c>
      <c r="C1728" s="368" t="s">
        <v>791</v>
      </c>
      <c r="D1728" s="368">
        <v>750</v>
      </c>
      <c r="E1728" s="368">
        <v>487</v>
      </c>
      <c r="F1728" s="368">
        <v>263</v>
      </c>
      <c r="G1728" s="368" t="s">
        <v>16075</v>
      </c>
      <c r="H1728" s="368" t="s">
        <v>16076</v>
      </c>
      <c r="I1728" s="368" t="s">
        <v>3857</v>
      </c>
      <c r="J1728" s="368" t="s">
        <v>3856</v>
      </c>
      <c r="K1728" s="368" t="s">
        <v>16077</v>
      </c>
      <c r="L1728" s="368" t="s">
        <v>3856</v>
      </c>
      <c r="M1728" s="368">
        <v>68</v>
      </c>
      <c r="N1728" s="368">
        <v>42</v>
      </c>
      <c r="O1728" s="368">
        <v>26</v>
      </c>
    </row>
    <row r="1729" spans="1:15" x14ac:dyDescent="0.35">
      <c r="A1729" s="368" t="s">
        <v>404</v>
      </c>
      <c r="B1729" s="368" t="s">
        <v>992</v>
      </c>
      <c r="C1729" s="368" t="s">
        <v>791</v>
      </c>
      <c r="D1729" s="368">
        <v>750</v>
      </c>
      <c r="E1729" s="368">
        <v>487</v>
      </c>
      <c r="F1729" s="368">
        <v>263</v>
      </c>
      <c r="G1729" s="368" t="s">
        <v>16090</v>
      </c>
      <c r="H1729" s="368" t="s">
        <v>16091</v>
      </c>
      <c r="I1729" s="368" t="s">
        <v>3855</v>
      </c>
      <c r="J1729" s="368" t="s">
        <v>3854</v>
      </c>
      <c r="K1729" s="368" t="s">
        <v>16092</v>
      </c>
      <c r="L1729" s="368" t="s">
        <v>16093</v>
      </c>
      <c r="M1729" s="368">
        <v>90</v>
      </c>
      <c r="N1729" s="368">
        <v>56</v>
      </c>
      <c r="O1729" s="368">
        <v>34</v>
      </c>
    </row>
    <row r="1730" spans="1:15" x14ac:dyDescent="0.35">
      <c r="A1730" s="368" t="s">
        <v>404</v>
      </c>
      <c r="B1730" s="368" t="s">
        <v>992</v>
      </c>
      <c r="C1730" s="368" t="s">
        <v>791</v>
      </c>
      <c r="D1730" s="368">
        <v>750</v>
      </c>
      <c r="E1730" s="368">
        <v>487</v>
      </c>
      <c r="F1730" s="368">
        <v>263</v>
      </c>
      <c r="G1730" s="368" t="s">
        <v>16090</v>
      </c>
      <c r="H1730" s="368" t="s">
        <v>16091</v>
      </c>
      <c r="I1730" s="368" t="s">
        <v>3855</v>
      </c>
      <c r="J1730" s="368" t="s">
        <v>3854</v>
      </c>
      <c r="K1730" s="368" t="s">
        <v>16094</v>
      </c>
      <c r="L1730" s="368" t="s">
        <v>16095</v>
      </c>
      <c r="M1730" s="368">
        <v>56</v>
      </c>
      <c r="N1730" s="368">
        <v>35</v>
      </c>
      <c r="O1730" s="368">
        <v>21</v>
      </c>
    </row>
    <row r="1731" spans="1:15" x14ac:dyDescent="0.35">
      <c r="A1731" s="368" t="s">
        <v>404</v>
      </c>
      <c r="B1731" s="368" t="s">
        <v>992</v>
      </c>
      <c r="C1731" s="368" t="s">
        <v>791</v>
      </c>
      <c r="D1731" s="368">
        <v>750</v>
      </c>
      <c r="E1731" s="368">
        <v>487</v>
      </c>
      <c r="F1731" s="368">
        <v>263</v>
      </c>
      <c r="G1731" s="368" t="s">
        <v>16090</v>
      </c>
      <c r="H1731" s="368" t="s">
        <v>16091</v>
      </c>
      <c r="I1731" s="368" t="s">
        <v>3855</v>
      </c>
      <c r="J1731" s="368" t="s">
        <v>3854</v>
      </c>
      <c r="K1731" s="368" t="s">
        <v>16096</v>
      </c>
      <c r="L1731" s="368" t="s">
        <v>16097</v>
      </c>
      <c r="M1731" s="368">
        <v>46</v>
      </c>
      <c r="N1731" s="368">
        <v>28</v>
      </c>
      <c r="O1731" s="368">
        <v>18</v>
      </c>
    </row>
    <row r="1732" spans="1:15" x14ac:dyDescent="0.35">
      <c r="A1732" s="368" t="s">
        <v>404</v>
      </c>
      <c r="B1732" s="368" t="s">
        <v>992</v>
      </c>
      <c r="C1732" s="368" t="s">
        <v>791</v>
      </c>
      <c r="D1732" s="368">
        <v>750</v>
      </c>
      <c r="E1732" s="368">
        <v>487</v>
      </c>
      <c r="F1732" s="368">
        <v>263</v>
      </c>
      <c r="G1732" s="368" t="s">
        <v>16098</v>
      </c>
      <c r="H1732" s="368" t="s">
        <v>16099</v>
      </c>
      <c r="I1732" s="368" t="s">
        <v>3853</v>
      </c>
      <c r="J1732" s="368" t="s">
        <v>3852</v>
      </c>
      <c r="K1732" s="368" t="s">
        <v>16100</v>
      </c>
      <c r="L1732" s="368" t="s">
        <v>16101</v>
      </c>
      <c r="M1732" s="368">
        <v>68</v>
      </c>
      <c r="N1732" s="368">
        <v>42</v>
      </c>
      <c r="O1732" s="368">
        <v>26</v>
      </c>
    </row>
    <row r="1733" spans="1:15" x14ac:dyDescent="0.35">
      <c r="A1733" s="368" t="s">
        <v>404</v>
      </c>
      <c r="B1733" s="368" t="s">
        <v>992</v>
      </c>
      <c r="C1733" s="368" t="s">
        <v>791</v>
      </c>
      <c r="D1733" s="368">
        <v>750</v>
      </c>
      <c r="E1733" s="368">
        <v>487</v>
      </c>
      <c r="F1733" s="368">
        <v>263</v>
      </c>
      <c r="G1733" s="368" t="s">
        <v>16098</v>
      </c>
      <c r="H1733" s="368" t="s">
        <v>16099</v>
      </c>
      <c r="I1733" s="368" t="s">
        <v>3853</v>
      </c>
      <c r="J1733" s="368" t="s">
        <v>3852</v>
      </c>
      <c r="K1733" s="368" t="s">
        <v>16102</v>
      </c>
      <c r="L1733" s="368" t="s">
        <v>16103</v>
      </c>
      <c r="M1733" s="368">
        <v>57</v>
      </c>
      <c r="N1733" s="368">
        <v>35</v>
      </c>
      <c r="O1733" s="368">
        <v>22</v>
      </c>
    </row>
    <row r="1734" spans="1:15" x14ac:dyDescent="0.35">
      <c r="A1734" s="368" t="s">
        <v>405</v>
      </c>
      <c r="B1734" s="368" t="s">
        <v>993</v>
      </c>
      <c r="C1734" s="368" t="s">
        <v>791</v>
      </c>
      <c r="D1734" s="368">
        <v>600</v>
      </c>
      <c r="E1734" s="368">
        <v>390</v>
      </c>
      <c r="F1734" s="368">
        <v>210</v>
      </c>
      <c r="G1734" s="368" t="s">
        <v>15997</v>
      </c>
      <c r="H1734" s="368" t="s">
        <v>15998</v>
      </c>
      <c r="I1734" s="368" t="s">
        <v>3789</v>
      </c>
      <c r="J1734" s="368" t="s">
        <v>3788</v>
      </c>
      <c r="K1734" s="368" t="s">
        <v>15979</v>
      </c>
      <c r="L1734" s="368" t="s">
        <v>15980</v>
      </c>
      <c r="M1734" s="368">
        <v>47</v>
      </c>
      <c r="N1734" s="368">
        <v>29</v>
      </c>
      <c r="O1734" s="368">
        <v>18</v>
      </c>
    </row>
    <row r="1735" spans="1:15" x14ac:dyDescent="0.35">
      <c r="A1735" s="368" t="s">
        <v>405</v>
      </c>
      <c r="B1735" s="368" t="s">
        <v>993</v>
      </c>
      <c r="C1735" s="368" t="s">
        <v>791</v>
      </c>
      <c r="D1735" s="368">
        <v>600</v>
      </c>
      <c r="E1735" s="368">
        <v>390</v>
      </c>
      <c r="F1735" s="368">
        <v>210</v>
      </c>
      <c r="G1735" s="368" t="s">
        <v>15997</v>
      </c>
      <c r="H1735" s="368" t="s">
        <v>15998</v>
      </c>
      <c r="I1735" s="368" t="s">
        <v>3789</v>
      </c>
      <c r="J1735" s="368" t="s">
        <v>3788</v>
      </c>
      <c r="K1735" s="368" t="s">
        <v>15999</v>
      </c>
      <c r="L1735" s="368" t="s">
        <v>16000</v>
      </c>
      <c r="M1735" s="368">
        <v>71</v>
      </c>
      <c r="N1735" s="368">
        <v>43</v>
      </c>
      <c r="O1735" s="368">
        <v>28</v>
      </c>
    </row>
    <row r="1736" spans="1:15" x14ac:dyDescent="0.35">
      <c r="A1736" s="368" t="s">
        <v>405</v>
      </c>
      <c r="B1736" s="368" t="s">
        <v>993</v>
      </c>
      <c r="C1736" s="368" t="s">
        <v>791</v>
      </c>
      <c r="D1736" s="368">
        <v>600</v>
      </c>
      <c r="E1736" s="368">
        <v>390</v>
      </c>
      <c r="F1736" s="368">
        <v>210</v>
      </c>
      <c r="G1736" s="368" t="s">
        <v>16005</v>
      </c>
      <c r="H1736" s="368" t="s">
        <v>16006</v>
      </c>
      <c r="I1736" s="368" t="s">
        <v>3851</v>
      </c>
      <c r="J1736" s="368" t="s">
        <v>3850</v>
      </c>
      <c r="K1736" s="368" t="s">
        <v>16007</v>
      </c>
      <c r="L1736" s="368" t="s">
        <v>16008</v>
      </c>
      <c r="M1736" s="368">
        <v>47</v>
      </c>
      <c r="N1736" s="368">
        <v>29</v>
      </c>
      <c r="O1736" s="368">
        <v>18</v>
      </c>
    </row>
    <row r="1737" spans="1:15" x14ac:dyDescent="0.35">
      <c r="A1737" s="368" t="s">
        <v>405</v>
      </c>
      <c r="B1737" s="368" t="s">
        <v>993</v>
      </c>
      <c r="C1737" s="368" t="s">
        <v>791</v>
      </c>
      <c r="D1737" s="368">
        <v>600</v>
      </c>
      <c r="E1737" s="368">
        <v>390</v>
      </c>
      <c r="F1737" s="368">
        <v>210</v>
      </c>
      <c r="G1737" s="368" t="s">
        <v>16005</v>
      </c>
      <c r="H1737" s="368" t="s">
        <v>16006</v>
      </c>
      <c r="I1737" s="368" t="s">
        <v>3851</v>
      </c>
      <c r="J1737" s="368" t="s">
        <v>3850</v>
      </c>
      <c r="K1737" s="368" t="s">
        <v>16009</v>
      </c>
      <c r="L1737" s="368" t="s">
        <v>16010</v>
      </c>
      <c r="M1737" s="368">
        <v>93</v>
      </c>
      <c r="N1737" s="368">
        <v>57</v>
      </c>
      <c r="O1737" s="368">
        <v>36</v>
      </c>
    </row>
    <row r="1738" spans="1:15" x14ac:dyDescent="0.35">
      <c r="A1738" s="368" t="s">
        <v>405</v>
      </c>
      <c r="B1738" s="368" t="s">
        <v>993</v>
      </c>
      <c r="C1738" s="368" t="s">
        <v>791</v>
      </c>
      <c r="D1738" s="368">
        <v>600</v>
      </c>
      <c r="E1738" s="368">
        <v>390</v>
      </c>
      <c r="F1738" s="368">
        <v>210</v>
      </c>
      <c r="G1738" s="368" t="s">
        <v>16011</v>
      </c>
      <c r="H1738" s="368" t="s">
        <v>16012</v>
      </c>
      <c r="I1738" s="368" t="s">
        <v>2631</v>
      </c>
      <c r="J1738" s="368" t="s">
        <v>2630</v>
      </c>
      <c r="K1738" s="368" t="s">
        <v>16013</v>
      </c>
      <c r="L1738" s="368" t="s">
        <v>2630</v>
      </c>
      <c r="M1738" s="368">
        <v>60</v>
      </c>
      <c r="N1738" s="368">
        <v>60</v>
      </c>
      <c r="O1738" s="368">
        <v>0</v>
      </c>
    </row>
    <row r="1739" spans="1:15" x14ac:dyDescent="0.35">
      <c r="A1739" s="368" t="s">
        <v>405</v>
      </c>
      <c r="B1739" s="368" t="s">
        <v>993</v>
      </c>
      <c r="C1739" s="368" t="s">
        <v>791</v>
      </c>
      <c r="D1739" s="368">
        <v>600</v>
      </c>
      <c r="E1739" s="368">
        <v>390</v>
      </c>
      <c r="F1739" s="368">
        <v>210</v>
      </c>
      <c r="G1739" s="368" t="s">
        <v>16027</v>
      </c>
      <c r="H1739" s="368" t="s">
        <v>16028</v>
      </c>
      <c r="I1739" s="368" t="s">
        <v>3849</v>
      </c>
      <c r="J1739" s="368" t="s">
        <v>3848</v>
      </c>
      <c r="K1739" s="368" t="s">
        <v>16029</v>
      </c>
      <c r="L1739" s="368" t="s">
        <v>3848</v>
      </c>
      <c r="M1739" s="368">
        <v>70</v>
      </c>
      <c r="N1739" s="368">
        <v>43</v>
      </c>
      <c r="O1739" s="368">
        <v>27</v>
      </c>
    </row>
    <row r="1740" spans="1:15" x14ac:dyDescent="0.35">
      <c r="A1740" s="368" t="s">
        <v>405</v>
      </c>
      <c r="B1740" s="368" t="s">
        <v>993</v>
      </c>
      <c r="C1740" s="368" t="s">
        <v>791</v>
      </c>
      <c r="D1740" s="368">
        <v>600</v>
      </c>
      <c r="E1740" s="368">
        <v>390</v>
      </c>
      <c r="F1740" s="368">
        <v>210</v>
      </c>
      <c r="G1740" s="368" t="s">
        <v>16104</v>
      </c>
      <c r="H1740" s="368" t="s">
        <v>16105</v>
      </c>
      <c r="I1740" s="368" t="s">
        <v>3847</v>
      </c>
      <c r="J1740" s="368" t="s">
        <v>993</v>
      </c>
      <c r="K1740" s="368" t="s">
        <v>16106</v>
      </c>
      <c r="L1740" s="368" t="s">
        <v>16107</v>
      </c>
      <c r="M1740" s="368">
        <v>48</v>
      </c>
      <c r="N1740" s="368">
        <v>29</v>
      </c>
      <c r="O1740" s="368">
        <v>19</v>
      </c>
    </row>
    <row r="1741" spans="1:15" x14ac:dyDescent="0.35">
      <c r="A1741" s="368" t="s">
        <v>405</v>
      </c>
      <c r="B1741" s="368" t="s">
        <v>993</v>
      </c>
      <c r="C1741" s="368" t="s">
        <v>791</v>
      </c>
      <c r="D1741" s="368">
        <v>600</v>
      </c>
      <c r="E1741" s="368">
        <v>390</v>
      </c>
      <c r="F1741" s="368">
        <v>210</v>
      </c>
      <c r="G1741" s="368" t="s">
        <v>16104</v>
      </c>
      <c r="H1741" s="368" t="s">
        <v>16105</v>
      </c>
      <c r="I1741" s="368" t="s">
        <v>3847</v>
      </c>
      <c r="J1741" s="368" t="s">
        <v>993</v>
      </c>
      <c r="K1741" s="368" t="s">
        <v>16108</v>
      </c>
      <c r="L1741" s="368" t="s">
        <v>16109</v>
      </c>
      <c r="M1741" s="368">
        <v>34</v>
      </c>
      <c r="N1741" s="368">
        <v>21</v>
      </c>
      <c r="O1741" s="368">
        <v>13</v>
      </c>
    </row>
    <row r="1742" spans="1:15" x14ac:dyDescent="0.35">
      <c r="A1742" s="368" t="s">
        <v>405</v>
      </c>
      <c r="B1742" s="368" t="s">
        <v>993</v>
      </c>
      <c r="C1742" s="368" t="s">
        <v>791</v>
      </c>
      <c r="D1742" s="368">
        <v>600</v>
      </c>
      <c r="E1742" s="368">
        <v>390</v>
      </c>
      <c r="F1742" s="368">
        <v>210</v>
      </c>
      <c r="G1742" s="368" t="s">
        <v>16104</v>
      </c>
      <c r="H1742" s="368" t="s">
        <v>16105</v>
      </c>
      <c r="I1742" s="368" t="s">
        <v>3847</v>
      </c>
      <c r="J1742" s="368" t="s">
        <v>993</v>
      </c>
      <c r="K1742" s="368" t="s">
        <v>16110</v>
      </c>
      <c r="L1742" s="368" t="s">
        <v>16111</v>
      </c>
      <c r="M1742" s="368">
        <v>36</v>
      </c>
      <c r="N1742" s="368">
        <v>22</v>
      </c>
      <c r="O1742" s="368">
        <v>14</v>
      </c>
    </row>
    <row r="1743" spans="1:15" x14ac:dyDescent="0.35">
      <c r="A1743" s="368" t="s">
        <v>405</v>
      </c>
      <c r="B1743" s="368" t="s">
        <v>993</v>
      </c>
      <c r="C1743" s="368" t="s">
        <v>791</v>
      </c>
      <c r="D1743" s="368">
        <v>600</v>
      </c>
      <c r="E1743" s="368">
        <v>390</v>
      </c>
      <c r="F1743" s="368">
        <v>210</v>
      </c>
      <c r="G1743" s="368" t="s">
        <v>16104</v>
      </c>
      <c r="H1743" s="368" t="s">
        <v>16105</v>
      </c>
      <c r="I1743" s="368" t="s">
        <v>3847</v>
      </c>
      <c r="J1743" s="368" t="s">
        <v>993</v>
      </c>
      <c r="K1743" s="368" t="s">
        <v>16112</v>
      </c>
      <c r="L1743" s="368" t="s">
        <v>16113</v>
      </c>
      <c r="M1743" s="368">
        <v>36</v>
      </c>
      <c r="N1743" s="368">
        <v>22</v>
      </c>
      <c r="O1743" s="368">
        <v>14</v>
      </c>
    </row>
    <row r="1744" spans="1:15" x14ac:dyDescent="0.35">
      <c r="A1744" s="368" t="s">
        <v>405</v>
      </c>
      <c r="B1744" s="368" t="s">
        <v>993</v>
      </c>
      <c r="C1744" s="368" t="s">
        <v>791</v>
      </c>
      <c r="D1744" s="368">
        <v>600</v>
      </c>
      <c r="E1744" s="368">
        <v>390</v>
      </c>
      <c r="F1744" s="368">
        <v>210</v>
      </c>
      <c r="G1744" s="368" t="s">
        <v>16114</v>
      </c>
      <c r="H1744" s="368" t="s">
        <v>16115</v>
      </c>
      <c r="I1744" s="368" t="s">
        <v>3846</v>
      </c>
      <c r="J1744" s="368" t="s">
        <v>3845</v>
      </c>
      <c r="K1744" s="368" t="s">
        <v>16116</v>
      </c>
      <c r="L1744" s="368" t="s">
        <v>3845</v>
      </c>
      <c r="M1744" s="368">
        <v>58</v>
      </c>
      <c r="N1744" s="368">
        <v>35</v>
      </c>
      <c r="O1744" s="368">
        <v>23</v>
      </c>
    </row>
    <row r="1745" spans="1:15" x14ac:dyDescent="0.35">
      <c r="A1745" s="368" t="s">
        <v>406</v>
      </c>
      <c r="B1745" s="368" t="s">
        <v>994</v>
      </c>
      <c r="C1745" s="368" t="s">
        <v>786</v>
      </c>
      <c r="D1745" s="368">
        <v>600</v>
      </c>
      <c r="E1745" s="368">
        <v>390</v>
      </c>
      <c r="F1745" s="368">
        <v>210</v>
      </c>
      <c r="G1745" s="368" t="s">
        <v>16117</v>
      </c>
      <c r="H1745" s="368" t="s">
        <v>16118</v>
      </c>
      <c r="I1745" s="368" t="s">
        <v>3844</v>
      </c>
      <c r="J1745" s="368" t="s">
        <v>3843</v>
      </c>
      <c r="K1745" s="368" t="s">
        <v>16119</v>
      </c>
      <c r="L1745" s="368" t="s">
        <v>16120</v>
      </c>
      <c r="M1745" s="368">
        <v>113</v>
      </c>
      <c r="N1745" s="368">
        <v>73</v>
      </c>
      <c r="O1745" s="368">
        <v>40</v>
      </c>
    </row>
    <row r="1746" spans="1:15" x14ac:dyDescent="0.35">
      <c r="A1746" s="368" t="s">
        <v>406</v>
      </c>
      <c r="B1746" s="368" t="s">
        <v>994</v>
      </c>
      <c r="C1746" s="368" t="s">
        <v>786</v>
      </c>
      <c r="D1746" s="368">
        <v>600</v>
      </c>
      <c r="E1746" s="368">
        <v>390</v>
      </c>
      <c r="F1746" s="368">
        <v>210</v>
      </c>
      <c r="G1746" s="368" t="s">
        <v>16117</v>
      </c>
      <c r="H1746" s="368" t="s">
        <v>16118</v>
      </c>
      <c r="I1746" s="368" t="s">
        <v>3844</v>
      </c>
      <c r="J1746" s="368" t="s">
        <v>3843</v>
      </c>
      <c r="K1746" s="368" t="s">
        <v>16121</v>
      </c>
      <c r="L1746" s="368" t="s">
        <v>16122</v>
      </c>
      <c r="M1746" s="368">
        <v>113</v>
      </c>
      <c r="N1746" s="368">
        <v>73</v>
      </c>
      <c r="O1746" s="368">
        <v>40</v>
      </c>
    </row>
    <row r="1747" spans="1:15" x14ac:dyDescent="0.35">
      <c r="A1747" s="368" t="s">
        <v>406</v>
      </c>
      <c r="B1747" s="368" t="s">
        <v>994</v>
      </c>
      <c r="C1747" s="368" t="s">
        <v>786</v>
      </c>
      <c r="D1747" s="368">
        <v>600</v>
      </c>
      <c r="E1747" s="368">
        <v>390</v>
      </c>
      <c r="F1747" s="368">
        <v>210</v>
      </c>
      <c r="G1747" s="368" t="s">
        <v>16117</v>
      </c>
      <c r="H1747" s="368" t="s">
        <v>16118</v>
      </c>
      <c r="I1747" s="368" t="s">
        <v>3844</v>
      </c>
      <c r="J1747" s="368" t="s">
        <v>3843</v>
      </c>
      <c r="K1747" s="368" t="s">
        <v>16123</v>
      </c>
      <c r="L1747" s="368" t="s">
        <v>16124</v>
      </c>
      <c r="M1747" s="368">
        <v>50</v>
      </c>
      <c r="N1747" s="368">
        <v>33</v>
      </c>
      <c r="O1747" s="368">
        <v>17</v>
      </c>
    </row>
    <row r="1748" spans="1:15" x14ac:dyDescent="0.35">
      <c r="A1748" s="368" t="s">
        <v>406</v>
      </c>
      <c r="B1748" s="368" t="s">
        <v>994</v>
      </c>
      <c r="C1748" s="368" t="s">
        <v>786</v>
      </c>
      <c r="D1748" s="368">
        <v>600</v>
      </c>
      <c r="E1748" s="368">
        <v>390</v>
      </c>
      <c r="F1748" s="368">
        <v>210</v>
      </c>
      <c r="G1748" s="368" t="s">
        <v>16125</v>
      </c>
      <c r="H1748" s="368" t="s">
        <v>16126</v>
      </c>
      <c r="I1748" s="368" t="s">
        <v>3842</v>
      </c>
      <c r="J1748" s="368" t="s">
        <v>3841</v>
      </c>
      <c r="K1748" s="368" t="s">
        <v>16119</v>
      </c>
      <c r="L1748" s="368" t="s">
        <v>16120</v>
      </c>
      <c r="M1748" s="368">
        <v>113</v>
      </c>
      <c r="N1748" s="368">
        <v>73</v>
      </c>
      <c r="O1748" s="368">
        <v>40</v>
      </c>
    </row>
    <row r="1749" spans="1:15" x14ac:dyDescent="0.35">
      <c r="A1749" s="368" t="s">
        <v>406</v>
      </c>
      <c r="B1749" s="368" t="s">
        <v>994</v>
      </c>
      <c r="C1749" s="368" t="s">
        <v>786</v>
      </c>
      <c r="D1749" s="368">
        <v>600</v>
      </c>
      <c r="E1749" s="368">
        <v>390</v>
      </c>
      <c r="F1749" s="368">
        <v>210</v>
      </c>
      <c r="G1749" s="368" t="s">
        <v>16125</v>
      </c>
      <c r="H1749" s="368" t="s">
        <v>16126</v>
      </c>
      <c r="I1749" s="368" t="s">
        <v>3842</v>
      </c>
      <c r="J1749" s="368" t="s">
        <v>3841</v>
      </c>
      <c r="K1749" s="368" t="s">
        <v>16127</v>
      </c>
      <c r="L1749" s="368" t="s">
        <v>16128</v>
      </c>
      <c r="M1749" s="368">
        <v>112</v>
      </c>
      <c r="N1749" s="368">
        <v>73</v>
      </c>
      <c r="O1749" s="368">
        <v>39</v>
      </c>
    </row>
    <row r="1750" spans="1:15" x14ac:dyDescent="0.35">
      <c r="A1750" s="368" t="s">
        <v>406</v>
      </c>
      <c r="B1750" s="368" t="s">
        <v>994</v>
      </c>
      <c r="C1750" s="368" t="s">
        <v>786</v>
      </c>
      <c r="D1750" s="368">
        <v>600</v>
      </c>
      <c r="E1750" s="368">
        <v>390</v>
      </c>
      <c r="F1750" s="368">
        <v>210</v>
      </c>
      <c r="G1750" s="368" t="s">
        <v>16125</v>
      </c>
      <c r="H1750" s="368" t="s">
        <v>16126</v>
      </c>
      <c r="I1750" s="368" t="s">
        <v>3842</v>
      </c>
      <c r="J1750" s="368" t="s">
        <v>3841</v>
      </c>
      <c r="K1750" s="368" t="s">
        <v>16129</v>
      </c>
      <c r="L1750" s="368" t="s">
        <v>16130</v>
      </c>
      <c r="M1750" s="368">
        <v>75</v>
      </c>
      <c r="N1750" s="368">
        <v>49</v>
      </c>
      <c r="O1750" s="368">
        <v>26</v>
      </c>
    </row>
    <row r="1751" spans="1:15" x14ac:dyDescent="0.35">
      <c r="A1751" s="368" t="s">
        <v>406</v>
      </c>
      <c r="B1751" s="368" t="s">
        <v>994</v>
      </c>
      <c r="C1751" s="368" t="s">
        <v>786</v>
      </c>
      <c r="D1751" s="368">
        <v>600</v>
      </c>
      <c r="E1751" s="368">
        <v>390</v>
      </c>
      <c r="F1751" s="368">
        <v>210</v>
      </c>
      <c r="G1751" s="368" t="s">
        <v>16131</v>
      </c>
      <c r="H1751" s="368" t="s">
        <v>16132</v>
      </c>
      <c r="I1751" s="368" t="s">
        <v>3840</v>
      </c>
      <c r="J1751" s="368" t="s">
        <v>3839</v>
      </c>
      <c r="K1751" s="368" t="s">
        <v>16119</v>
      </c>
      <c r="L1751" s="368" t="s">
        <v>16120</v>
      </c>
      <c r="M1751" s="368">
        <v>113</v>
      </c>
      <c r="N1751" s="368">
        <v>73</v>
      </c>
      <c r="O1751" s="368">
        <v>40</v>
      </c>
    </row>
    <row r="1752" spans="1:15" x14ac:dyDescent="0.35">
      <c r="A1752" s="368" t="s">
        <v>406</v>
      </c>
      <c r="B1752" s="368" t="s">
        <v>994</v>
      </c>
      <c r="C1752" s="368" t="s">
        <v>786</v>
      </c>
      <c r="D1752" s="368">
        <v>600</v>
      </c>
      <c r="E1752" s="368">
        <v>390</v>
      </c>
      <c r="F1752" s="368">
        <v>210</v>
      </c>
      <c r="G1752" s="368" t="s">
        <v>16131</v>
      </c>
      <c r="H1752" s="368" t="s">
        <v>16132</v>
      </c>
      <c r="I1752" s="368" t="s">
        <v>3840</v>
      </c>
      <c r="J1752" s="368" t="s">
        <v>3839</v>
      </c>
      <c r="K1752" s="368" t="s">
        <v>16133</v>
      </c>
      <c r="L1752" s="368" t="s">
        <v>16134</v>
      </c>
      <c r="M1752" s="368">
        <v>75</v>
      </c>
      <c r="N1752" s="368">
        <v>49</v>
      </c>
      <c r="O1752" s="368">
        <v>26</v>
      </c>
    </row>
    <row r="1753" spans="1:15" x14ac:dyDescent="0.35">
      <c r="A1753" s="368" t="s">
        <v>406</v>
      </c>
      <c r="B1753" s="368" t="s">
        <v>994</v>
      </c>
      <c r="C1753" s="368" t="s">
        <v>786</v>
      </c>
      <c r="D1753" s="368">
        <v>600</v>
      </c>
      <c r="E1753" s="368">
        <v>390</v>
      </c>
      <c r="F1753" s="368">
        <v>210</v>
      </c>
      <c r="G1753" s="368" t="s">
        <v>16131</v>
      </c>
      <c r="H1753" s="368" t="s">
        <v>16132</v>
      </c>
      <c r="I1753" s="368" t="s">
        <v>3840</v>
      </c>
      <c r="J1753" s="368" t="s">
        <v>3839</v>
      </c>
      <c r="K1753" s="368" t="s">
        <v>16135</v>
      </c>
      <c r="L1753" s="368" t="s">
        <v>16136</v>
      </c>
      <c r="M1753" s="368">
        <v>62</v>
      </c>
      <c r="N1753" s="368">
        <v>40</v>
      </c>
      <c r="O1753" s="368">
        <v>22</v>
      </c>
    </row>
    <row r="1754" spans="1:15" x14ac:dyDescent="0.35">
      <c r="A1754" s="368" t="s">
        <v>407</v>
      </c>
      <c r="B1754" s="368" t="s">
        <v>995</v>
      </c>
      <c r="C1754" s="368" t="s">
        <v>791</v>
      </c>
      <c r="D1754" s="368">
        <v>610</v>
      </c>
      <c r="E1754" s="368">
        <v>396</v>
      </c>
      <c r="F1754" s="368">
        <v>214</v>
      </c>
      <c r="G1754" s="368" t="s">
        <v>16137</v>
      </c>
      <c r="H1754" s="368" t="s">
        <v>16138</v>
      </c>
      <c r="I1754" s="368" t="s">
        <v>1777</v>
      </c>
      <c r="J1754" s="368" t="s">
        <v>1776</v>
      </c>
      <c r="K1754" s="368" t="s">
        <v>16139</v>
      </c>
      <c r="L1754" s="368" t="s">
        <v>1776</v>
      </c>
      <c r="M1754" s="368">
        <v>35</v>
      </c>
      <c r="N1754" s="368">
        <v>21</v>
      </c>
      <c r="O1754" s="368">
        <v>14</v>
      </c>
    </row>
    <row r="1755" spans="1:15" x14ac:dyDescent="0.35">
      <c r="A1755" s="368" t="s">
        <v>407</v>
      </c>
      <c r="B1755" s="368" t="s">
        <v>995</v>
      </c>
      <c r="C1755" s="368" t="s">
        <v>791</v>
      </c>
      <c r="D1755" s="368">
        <v>610</v>
      </c>
      <c r="E1755" s="368">
        <v>396</v>
      </c>
      <c r="F1755" s="368">
        <v>214</v>
      </c>
      <c r="G1755" s="368" t="s">
        <v>16011</v>
      </c>
      <c r="H1755" s="368" t="s">
        <v>16012</v>
      </c>
      <c r="I1755" s="368" t="s">
        <v>2631</v>
      </c>
      <c r="J1755" s="368" t="s">
        <v>2630</v>
      </c>
      <c r="K1755" s="368" t="s">
        <v>16013</v>
      </c>
      <c r="L1755" s="368" t="s">
        <v>2630</v>
      </c>
      <c r="M1755" s="368">
        <v>60</v>
      </c>
      <c r="N1755" s="368">
        <v>60</v>
      </c>
      <c r="O1755" s="368">
        <v>0</v>
      </c>
    </row>
    <row r="1756" spans="1:15" x14ac:dyDescent="0.35">
      <c r="A1756" s="368" t="s">
        <v>407</v>
      </c>
      <c r="B1756" s="368" t="s">
        <v>995</v>
      </c>
      <c r="C1756" s="368" t="s">
        <v>791</v>
      </c>
      <c r="D1756" s="368">
        <v>610</v>
      </c>
      <c r="E1756" s="368">
        <v>396</v>
      </c>
      <c r="F1756" s="368">
        <v>214</v>
      </c>
      <c r="G1756" s="368" t="s">
        <v>16140</v>
      </c>
      <c r="H1756" s="368" t="s">
        <v>16141</v>
      </c>
      <c r="I1756" s="368" t="s">
        <v>3838</v>
      </c>
      <c r="J1756" s="368" t="s">
        <v>3837</v>
      </c>
      <c r="K1756" s="368" t="s">
        <v>16142</v>
      </c>
      <c r="L1756" s="368" t="s">
        <v>16143</v>
      </c>
      <c r="M1756" s="368">
        <v>59</v>
      </c>
      <c r="N1756" s="368">
        <v>36</v>
      </c>
      <c r="O1756" s="368">
        <v>23</v>
      </c>
    </row>
    <row r="1757" spans="1:15" x14ac:dyDescent="0.35">
      <c r="A1757" s="368" t="s">
        <v>407</v>
      </c>
      <c r="B1757" s="368" t="s">
        <v>995</v>
      </c>
      <c r="C1757" s="368" t="s">
        <v>791</v>
      </c>
      <c r="D1757" s="368">
        <v>610</v>
      </c>
      <c r="E1757" s="368">
        <v>396</v>
      </c>
      <c r="F1757" s="368">
        <v>214</v>
      </c>
      <c r="G1757" s="368" t="s">
        <v>16140</v>
      </c>
      <c r="H1757" s="368" t="s">
        <v>16141</v>
      </c>
      <c r="I1757" s="368" t="s">
        <v>3838</v>
      </c>
      <c r="J1757" s="368" t="s">
        <v>3837</v>
      </c>
      <c r="K1757" s="368" t="s">
        <v>16144</v>
      </c>
      <c r="L1757" s="368" t="s">
        <v>16145</v>
      </c>
      <c r="M1757" s="368">
        <v>58</v>
      </c>
      <c r="N1757" s="368">
        <v>35</v>
      </c>
      <c r="O1757" s="368">
        <v>23</v>
      </c>
    </row>
    <row r="1758" spans="1:15" x14ac:dyDescent="0.35">
      <c r="A1758" s="368" t="s">
        <v>407</v>
      </c>
      <c r="B1758" s="368" t="s">
        <v>995</v>
      </c>
      <c r="C1758" s="368" t="s">
        <v>791</v>
      </c>
      <c r="D1758" s="368">
        <v>610</v>
      </c>
      <c r="E1758" s="368">
        <v>396</v>
      </c>
      <c r="F1758" s="368">
        <v>214</v>
      </c>
      <c r="G1758" s="368" t="s">
        <v>16146</v>
      </c>
      <c r="H1758" s="368" t="s">
        <v>16147</v>
      </c>
      <c r="I1758" s="368" t="s">
        <v>3836</v>
      </c>
      <c r="J1758" s="368" t="s">
        <v>3835</v>
      </c>
      <c r="K1758" s="368" t="s">
        <v>16148</v>
      </c>
      <c r="L1758" s="368" t="s">
        <v>16149</v>
      </c>
      <c r="M1758" s="368">
        <v>70</v>
      </c>
      <c r="N1758" s="368">
        <v>44</v>
      </c>
      <c r="O1758" s="368">
        <v>26</v>
      </c>
    </row>
    <row r="1759" spans="1:15" x14ac:dyDescent="0.35">
      <c r="A1759" s="368" t="s">
        <v>407</v>
      </c>
      <c r="B1759" s="368" t="s">
        <v>995</v>
      </c>
      <c r="C1759" s="368" t="s">
        <v>791</v>
      </c>
      <c r="D1759" s="368">
        <v>610</v>
      </c>
      <c r="E1759" s="368">
        <v>396</v>
      </c>
      <c r="F1759" s="368">
        <v>214</v>
      </c>
      <c r="G1759" s="368" t="s">
        <v>16146</v>
      </c>
      <c r="H1759" s="368" t="s">
        <v>16147</v>
      </c>
      <c r="I1759" s="368" t="s">
        <v>3836</v>
      </c>
      <c r="J1759" s="368" t="s">
        <v>3835</v>
      </c>
      <c r="K1759" s="368" t="s">
        <v>16150</v>
      </c>
      <c r="L1759" s="368" t="s">
        <v>16151</v>
      </c>
      <c r="M1759" s="368">
        <v>94</v>
      </c>
      <c r="N1759" s="368">
        <v>57</v>
      </c>
      <c r="O1759" s="368">
        <v>37</v>
      </c>
    </row>
    <row r="1760" spans="1:15" x14ac:dyDescent="0.35">
      <c r="A1760" s="368" t="s">
        <v>407</v>
      </c>
      <c r="B1760" s="368" t="s">
        <v>995</v>
      </c>
      <c r="C1760" s="368" t="s">
        <v>791</v>
      </c>
      <c r="D1760" s="368">
        <v>610</v>
      </c>
      <c r="E1760" s="368">
        <v>396</v>
      </c>
      <c r="F1760" s="368">
        <v>214</v>
      </c>
      <c r="G1760" s="368" t="s">
        <v>16146</v>
      </c>
      <c r="H1760" s="368" t="s">
        <v>16147</v>
      </c>
      <c r="I1760" s="368" t="s">
        <v>3836</v>
      </c>
      <c r="J1760" s="368" t="s">
        <v>3835</v>
      </c>
      <c r="K1760" s="368" t="s">
        <v>16152</v>
      </c>
      <c r="L1760" s="368" t="s">
        <v>16153</v>
      </c>
      <c r="M1760" s="368">
        <v>94</v>
      </c>
      <c r="N1760" s="368">
        <v>57</v>
      </c>
      <c r="O1760" s="368">
        <v>37</v>
      </c>
    </row>
    <row r="1761" spans="1:15" x14ac:dyDescent="0.35">
      <c r="A1761" s="368" t="s">
        <v>407</v>
      </c>
      <c r="B1761" s="368" t="s">
        <v>995</v>
      </c>
      <c r="C1761" s="368" t="s">
        <v>791</v>
      </c>
      <c r="D1761" s="368">
        <v>610</v>
      </c>
      <c r="E1761" s="368">
        <v>396</v>
      </c>
      <c r="F1761" s="368">
        <v>214</v>
      </c>
      <c r="G1761" s="368" t="s">
        <v>16154</v>
      </c>
      <c r="H1761" s="368" t="s">
        <v>16155</v>
      </c>
      <c r="I1761" s="368" t="s">
        <v>3834</v>
      </c>
      <c r="J1761" s="368" t="s">
        <v>3833</v>
      </c>
      <c r="K1761" s="368" t="s">
        <v>16156</v>
      </c>
      <c r="L1761" s="368" t="s">
        <v>3833</v>
      </c>
      <c r="M1761" s="368">
        <v>70</v>
      </c>
      <c r="N1761" s="368">
        <v>43</v>
      </c>
      <c r="O1761" s="368">
        <v>27</v>
      </c>
    </row>
    <row r="1762" spans="1:15" x14ac:dyDescent="0.35">
      <c r="A1762" s="368" t="s">
        <v>407</v>
      </c>
      <c r="B1762" s="368" t="s">
        <v>995</v>
      </c>
      <c r="C1762" s="368" t="s">
        <v>791</v>
      </c>
      <c r="D1762" s="368">
        <v>610</v>
      </c>
      <c r="E1762" s="368">
        <v>396</v>
      </c>
      <c r="F1762" s="368">
        <v>214</v>
      </c>
      <c r="G1762" s="368" t="s">
        <v>16157</v>
      </c>
      <c r="H1762" s="368" t="s">
        <v>16158</v>
      </c>
      <c r="I1762" s="368" t="s">
        <v>3832</v>
      </c>
      <c r="J1762" s="368" t="s">
        <v>3831</v>
      </c>
      <c r="K1762" s="368" t="s">
        <v>16159</v>
      </c>
      <c r="L1762" s="368" t="s">
        <v>3831</v>
      </c>
      <c r="M1762" s="368">
        <v>70</v>
      </c>
      <c r="N1762" s="368">
        <v>43</v>
      </c>
      <c r="O1762" s="368">
        <v>27</v>
      </c>
    </row>
    <row r="1763" spans="1:15" x14ac:dyDescent="0.35">
      <c r="A1763" s="368" t="s">
        <v>408</v>
      </c>
      <c r="B1763" s="368" t="s">
        <v>996</v>
      </c>
      <c r="C1763" s="368" t="s">
        <v>791</v>
      </c>
      <c r="D1763" s="368">
        <v>610</v>
      </c>
      <c r="E1763" s="368">
        <v>396</v>
      </c>
      <c r="F1763" s="368">
        <v>214</v>
      </c>
      <c r="G1763" s="368" t="s">
        <v>16160</v>
      </c>
      <c r="H1763" s="368" t="s">
        <v>16161</v>
      </c>
      <c r="I1763" s="368" t="s">
        <v>3818</v>
      </c>
      <c r="J1763" s="368" t="s">
        <v>3817</v>
      </c>
      <c r="K1763" s="368" t="s">
        <v>16162</v>
      </c>
      <c r="L1763" s="368" t="s">
        <v>16163</v>
      </c>
      <c r="M1763" s="368">
        <v>71</v>
      </c>
      <c r="N1763" s="368">
        <v>43</v>
      </c>
      <c r="O1763" s="368">
        <v>28</v>
      </c>
    </row>
    <row r="1764" spans="1:15" x14ac:dyDescent="0.35">
      <c r="A1764" s="368" t="s">
        <v>408</v>
      </c>
      <c r="B1764" s="368" t="s">
        <v>996</v>
      </c>
      <c r="C1764" s="368" t="s">
        <v>791</v>
      </c>
      <c r="D1764" s="368">
        <v>610</v>
      </c>
      <c r="E1764" s="368">
        <v>396</v>
      </c>
      <c r="F1764" s="368">
        <v>214</v>
      </c>
      <c r="G1764" s="368" t="s">
        <v>16160</v>
      </c>
      <c r="H1764" s="368" t="s">
        <v>16161</v>
      </c>
      <c r="I1764" s="368" t="s">
        <v>3818</v>
      </c>
      <c r="J1764" s="368" t="s">
        <v>3817</v>
      </c>
      <c r="K1764" s="368" t="s">
        <v>16164</v>
      </c>
      <c r="L1764" s="368" t="s">
        <v>16165</v>
      </c>
      <c r="M1764" s="368">
        <v>59</v>
      </c>
      <c r="N1764" s="368">
        <v>36</v>
      </c>
      <c r="O1764" s="368">
        <v>23</v>
      </c>
    </row>
    <row r="1765" spans="1:15" x14ac:dyDescent="0.35">
      <c r="A1765" s="368" t="s">
        <v>408</v>
      </c>
      <c r="B1765" s="368" t="s">
        <v>996</v>
      </c>
      <c r="C1765" s="368" t="s">
        <v>791</v>
      </c>
      <c r="D1765" s="368">
        <v>610</v>
      </c>
      <c r="E1765" s="368">
        <v>396</v>
      </c>
      <c r="F1765" s="368">
        <v>214</v>
      </c>
      <c r="G1765" s="368" t="s">
        <v>16011</v>
      </c>
      <c r="H1765" s="368" t="s">
        <v>16012</v>
      </c>
      <c r="I1765" s="368" t="s">
        <v>2631</v>
      </c>
      <c r="J1765" s="368" t="s">
        <v>2630</v>
      </c>
      <c r="K1765" s="368" t="s">
        <v>16013</v>
      </c>
      <c r="L1765" s="368" t="s">
        <v>2630</v>
      </c>
      <c r="M1765" s="368">
        <v>60</v>
      </c>
      <c r="N1765" s="368">
        <v>60</v>
      </c>
      <c r="O1765" s="368">
        <v>0</v>
      </c>
    </row>
    <row r="1766" spans="1:15" x14ac:dyDescent="0.35">
      <c r="A1766" s="368" t="s">
        <v>408</v>
      </c>
      <c r="B1766" s="368" t="s">
        <v>996</v>
      </c>
      <c r="C1766" s="368" t="s">
        <v>791</v>
      </c>
      <c r="D1766" s="368">
        <v>610</v>
      </c>
      <c r="E1766" s="368">
        <v>396</v>
      </c>
      <c r="F1766" s="368">
        <v>214</v>
      </c>
      <c r="G1766" s="368" t="s">
        <v>16166</v>
      </c>
      <c r="H1766" s="368" t="s">
        <v>16167</v>
      </c>
      <c r="I1766" s="368" t="s">
        <v>3830</v>
      </c>
      <c r="J1766" s="368" t="s">
        <v>3829</v>
      </c>
      <c r="K1766" s="368" t="s">
        <v>16168</v>
      </c>
      <c r="L1766" s="368" t="s">
        <v>3829</v>
      </c>
      <c r="M1766" s="368">
        <v>106</v>
      </c>
      <c r="N1766" s="368">
        <v>65</v>
      </c>
      <c r="O1766" s="368">
        <v>41</v>
      </c>
    </row>
    <row r="1767" spans="1:15" x14ac:dyDescent="0.35">
      <c r="A1767" s="368" t="s">
        <v>408</v>
      </c>
      <c r="B1767" s="368" t="s">
        <v>996</v>
      </c>
      <c r="C1767" s="368" t="s">
        <v>791</v>
      </c>
      <c r="D1767" s="368">
        <v>610</v>
      </c>
      <c r="E1767" s="368">
        <v>396</v>
      </c>
      <c r="F1767" s="368">
        <v>214</v>
      </c>
      <c r="G1767" s="368" t="s">
        <v>16169</v>
      </c>
      <c r="H1767" s="368" t="s">
        <v>16170</v>
      </c>
      <c r="I1767" s="368" t="s">
        <v>3828</v>
      </c>
      <c r="J1767" s="368" t="s">
        <v>3827</v>
      </c>
      <c r="K1767" s="368" t="s">
        <v>16171</v>
      </c>
      <c r="L1767" s="368" t="s">
        <v>3827</v>
      </c>
      <c r="M1767" s="368">
        <v>106</v>
      </c>
      <c r="N1767" s="368">
        <v>65</v>
      </c>
      <c r="O1767" s="368">
        <v>41</v>
      </c>
    </row>
    <row r="1768" spans="1:15" x14ac:dyDescent="0.35">
      <c r="A1768" s="368" t="s">
        <v>408</v>
      </c>
      <c r="B1768" s="368" t="s">
        <v>996</v>
      </c>
      <c r="C1768" s="368" t="s">
        <v>791</v>
      </c>
      <c r="D1768" s="368">
        <v>610</v>
      </c>
      <c r="E1768" s="368">
        <v>396</v>
      </c>
      <c r="F1768" s="368">
        <v>214</v>
      </c>
      <c r="G1768" s="368" t="s">
        <v>16172</v>
      </c>
      <c r="H1768" s="368" t="s">
        <v>16173</v>
      </c>
      <c r="I1768" s="368" t="s">
        <v>3826</v>
      </c>
      <c r="J1768" s="368" t="s">
        <v>3825</v>
      </c>
      <c r="K1768" s="368" t="s">
        <v>16174</v>
      </c>
      <c r="L1768" s="368" t="s">
        <v>3825</v>
      </c>
      <c r="M1768" s="368">
        <v>93</v>
      </c>
      <c r="N1768" s="368">
        <v>57</v>
      </c>
      <c r="O1768" s="368">
        <v>36</v>
      </c>
    </row>
    <row r="1769" spans="1:15" x14ac:dyDescent="0.35">
      <c r="A1769" s="368" t="s">
        <v>408</v>
      </c>
      <c r="B1769" s="368" t="s">
        <v>996</v>
      </c>
      <c r="C1769" s="368" t="s">
        <v>791</v>
      </c>
      <c r="D1769" s="368">
        <v>610</v>
      </c>
      <c r="E1769" s="368">
        <v>396</v>
      </c>
      <c r="F1769" s="368">
        <v>214</v>
      </c>
      <c r="G1769" s="368" t="s">
        <v>16175</v>
      </c>
      <c r="H1769" s="368" t="s">
        <v>16176</v>
      </c>
      <c r="I1769" s="368" t="s">
        <v>3824</v>
      </c>
      <c r="J1769" s="368" t="s">
        <v>3823</v>
      </c>
      <c r="K1769" s="368" t="s">
        <v>16177</v>
      </c>
      <c r="L1769" s="368" t="s">
        <v>3823</v>
      </c>
      <c r="M1769" s="368">
        <v>46</v>
      </c>
      <c r="N1769" s="368">
        <v>28</v>
      </c>
      <c r="O1769" s="368">
        <v>18</v>
      </c>
    </row>
    <row r="1770" spans="1:15" x14ac:dyDescent="0.35">
      <c r="A1770" s="368" t="s">
        <v>408</v>
      </c>
      <c r="B1770" s="368" t="s">
        <v>996</v>
      </c>
      <c r="C1770" s="368" t="s">
        <v>791</v>
      </c>
      <c r="D1770" s="368">
        <v>610</v>
      </c>
      <c r="E1770" s="368">
        <v>396</v>
      </c>
      <c r="F1770" s="368">
        <v>214</v>
      </c>
      <c r="G1770" s="368" t="s">
        <v>16178</v>
      </c>
      <c r="H1770" s="368" t="s">
        <v>16179</v>
      </c>
      <c r="I1770" s="368" t="s">
        <v>3822</v>
      </c>
      <c r="J1770" s="368" t="s">
        <v>3821</v>
      </c>
      <c r="K1770" s="368" t="s">
        <v>16180</v>
      </c>
      <c r="L1770" s="368" t="s">
        <v>3821</v>
      </c>
      <c r="M1770" s="368">
        <v>69</v>
      </c>
      <c r="N1770" s="368">
        <v>42</v>
      </c>
      <c r="O1770" s="368">
        <v>27</v>
      </c>
    </row>
    <row r="1771" spans="1:15" x14ac:dyDescent="0.35">
      <c r="A1771" s="368" t="s">
        <v>409</v>
      </c>
      <c r="B1771" s="368" t="s">
        <v>997</v>
      </c>
      <c r="C1771" s="368" t="s">
        <v>796</v>
      </c>
      <c r="D1771" s="368">
        <v>260</v>
      </c>
      <c r="E1771" s="368">
        <v>169</v>
      </c>
      <c r="F1771" s="368">
        <v>91</v>
      </c>
      <c r="G1771" s="368" t="s">
        <v>15994</v>
      </c>
      <c r="H1771" s="368" t="s">
        <v>15995</v>
      </c>
      <c r="I1771" s="368" t="s">
        <v>3791</v>
      </c>
      <c r="J1771" s="368" t="s">
        <v>3790</v>
      </c>
      <c r="K1771" s="368" t="s">
        <v>15996</v>
      </c>
      <c r="L1771" s="368" t="s">
        <v>3790</v>
      </c>
      <c r="M1771" s="368">
        <v>59</v>
      </c>
      <c r="N1771" s="368">
        <v>38</v>
      </c>
      <c r="O1771" s="368">
        <v>21</v>
      </c>
    </row>
    <row r="1772" spans="1:15" x14ac:dyDescent="0.35">
      <c r="A1772" s="368" t="s">
        <v>409</v>
      </c>
      <c r="B1772" s="368" t="s">
        <v>997</v>
      </c>
      <c r="C1772" s="368" t="s">
        <v>796</v>
      </c>
      <c r="D1772" s="368">
        <v>260</v>
      </c>
      <c r="E1772" s="368">
        <v>169</v>
      </c>
      <c r="F1772" s="368">
        <v>91</v>
      </c>
      <c r="G1772" s="368" t="s">
        <v>16181</v>
      </c>
      <c r="H1772" s="368" t="s">
        <v>16182</v>
      </c>
      <c r="I1772" s="368" t="s">
        <v>3820</v>
      </c>
      <c r="J1772" s="368" t="s">
        <v>3819</v>
      </c>
      <c r="K1772" s="368" t="s">
        <v>16183</v>
      </c>
      <c r="L1772" s="368" t="s">
        <v>3819</v>
      </c>
      <c r="M1772" s="368">
        <v>36</v>
      </c>
      <c r="N1772" s="368">
        <v>23</v>
      </c>
      <c r="O1772" s="368">
        <v>13</v>
      </c>
    </row>
    <row r="1773" spans="1:15" x14ac:dyDescent="0.35">
      <c r="A1773" s="368" t="s">
        <v>409</v>
      </c>
      <c r="B1773" s="368" t="s">
        <v>997</v>
      </c>
      <c r="C1773" s="368" t="s">
        <v>796</v>
      </c>
      <c r="D1773" s="368">
        <v>260</v>
      </c>
      <c r="E1773" s="368">
        <v>169</v>
      </c>
      <c r="F1773" s="368">
        <v>91</v>
      </c>
      <c r="G1773" s="368" t="s">
        <v>16160</v>
      </c>
      <c r="H1773" s="368" t="s">
        <v>16161</v>
      </c>
      <c r="I1773" s="368" t="s">
        <v>3818</v>
      </c>
      <c r="J1773" s="368" t="s">
        <v>3817</v>
      </c>
      <c r="K1773" s="368" t="s">
        <v>16162</v>
      </c>
      <c r="L1773" s="368" t="s">
        <v>16163</v>
      </c>
      <c r="M1773" s="368">
        <v>71</v>
      </c>
      <c r="N1773" s="368">
        <v>46</v>
      </c>
      <c r="O1773" s="368">
        <v>25</v>
      </c>
    </row>
    <row r="1774" spans="1:15" x14ac:dyDescent="0.35">
      <c r="A1774" s="368" t="s">
        <v>409</v>
      </c>
      <c r="B1774" s="368" t="s">
        <v>997</v>
      </c>
      <c r="C1774" s="368" t="s">
        <v>796</v>
      </c>
      <c r="D1774" s="368">
        <v>260</v>
      </c>
      <c r="E1774" s="368">
        <v>169</v>
      </c>
      <c r="F1774" s="368">
        <v>91</v>
      </c>
      <c r="G1774" s="368" t="s">
        <v>16160</v>
      </c>
      <c r="H1774" s="368" t="s">
        <v>16161</v>
      </c>
      <c r="I1774" s="368" t="s">
        <v>3818</v>
      </c>
      <c r="J1774" s="368" t="s">
        <v>3817</v>
      </c>
      <c r="K1774" s="368" t="s">
        <v>16164</v>
      </c>
      <c r="L1774" s="368" t="s">
        <v>16165</v>
      </c>
      <c r="M1774" s="368">
        <v>59</v>
      </c>
      <c r="N1774" s="368">
        <v>38</v>
      </c>
      <c r="O1774" s="368">
        <v>21</v>
      </c>
    </row>
    <row r="1775" spans="1:15" x14ac:dyDescent="0.35">
      <c r="A1775" s="368" t="s">
        <v>409</v>
      </c>
      <c r="B1775" s="368" t="s">
        <v>997</v>
      </c>
      <c r="C1775" s="368" t="s">
        <v>796</v>
      </c>
      <c r="D1775" s="368">
        <v>260</v>
      </c>
      <c r="E1775" s="368">
        <v>169</v>
      </c>
      <c r="F1775" s="368">
        <v>91</v>
      </c>
      <c r="G1775" s="368" t="s">
        <v>15991</v>
      </c>
      <c r="H1775" s="368" t="s">
        <v>15992</v>
      </c>
      <c r="I1775" s="368" t="s">
        <v>3356</v>
      </c>
      <c r="J1775" s="368" t="s">
        <v>3355</v>
      </c>
      <c r="K1775" s="368" t="s">
        <v>15993</v>
      </c>
      <c r="L1775" s="368" t="s">
        <v>3355</v>
      </c>
      <c r="M1775" s="368">
        <v>35</v>
      </c>
      <c r="N1775" s="368">
        <v>24</v>
      </c>
      <c r="O1775" s="368">
        <v>11</v>
      </c>
    </row>
    <row r="1776" spans="1:15" x14ac:dyDescent="0.35">
      <c r="A1776" s="368" t="s">
        <v>410</v>
      </c>
      <c r="B1776" s="368" t="s">
        <v>998</v>
      </c>
      <c r="C1776" s="368" t="s">
        <v>791</v>
      </c>
      <c r="D1776" s="368">
        <v>360</v>
      </c>
      <c r="E1776" s="368">
        <v>234</v>
      </c>
      <c r="F1776" s="368">
        <v>126</v>
      </c>
      <c r="G1776" s="368" t="s">
        <v>16011</v>
      </c>
      <c r="H1776" s="368" t="s">
        <v>16012</v>
      </c>
      <c r="I1776" s="368" t="s">
        <v>2631</v>
      </c>
      <c r="J1776" s="368" t="s">
        <v>2630</v>
      </c>
      <c r="K1776" s="368" t="s">
        <v>16013</v>
      </c>
      <c r="L1776" s="368" t="s">
        <v>2630</v>
      </c>
      <c r="M1776" s="368">
        <v>60</v>
      </c>
      <c r="N1776" s="368">
        <v>60</v>
      </c>
      <c r="O1776" s="368">
        <v>0</v>
      </c>
    </row>
    <row r="1777" spans="1:15" x14ac:dyDescent="0.35">
      <c r="A1777" s="368" t="s">
        <v>410</v>
      </c>
      <c r="B1777" s="368" t="s">
        <v>998</v>
      </c>
      <c r="C1777" s="368" t="s">
        <v>791</v>
      </c>
      <c r="D1777" s="368">
        <v>360</v>
      </c>
      <c r="E1777" s="368">
        <v>234</v>
      </c>
      <c r="F1777" s="368">
        <v>126</v>
      </c>
      <c r="G1777" s="368" t="s">
        <v>16184</v>
      </c>
      <c r="H1777" s="368" t="s">
        <v>16185</v>
      </c>
      <c r="I1777" s="368" t="s">
        <v>3816</v>
      </c>
      <c r="J1777" s="368" t="s">
        <v>3815</v>
      </c>
      <c r="K1777" s="368" t="s">
        <v>16186</v>
      </c>
      <c r="L1777" s="368" t="s">
        <v>3815</v>
      </c>
      <c r="M1777" s="368">
        <v>80</v>
      </c>
      <c r="N1777" s="368">
        <v>46</v>
      </c>
      <c r="O1777" s="368">
        <v>34</v>
      </c>
    </row>
    <row r="1778" spans="1:15" x14ac:dyDescent="0.35">
      <c r="A1778" s="368" t="s">
        <v>410</v>
      </c>
      <c r="B1778" s="368" t="s">
        <v>998</v>
      </c>
      <c r="C1778" s="368" t="s">
        <v>791</v>
      </c>
      <c r="D1778" s="368">
        <v>360</v>
      </c>
      <c r="E1778" s="368">
        <v>234</v>
      </c>
      <c r="F1778" s="368">
        <v>126</v>
      </c>
      <c r="G1778" s="368" t="s">
        <v>16187</v>
      </c>
      <c r="H1778" s="368" t="s">
        <v>16188</v>
      </c>
      <c r="I1778" s="368" t="s">
        <v>3814</v>
      </c>
      <c r="J1778" s="368" t="s">
        <v>998</v>
      </c>
      <c r="K1778" s="368" t="s">
        <v>16189</v>
      </c>
      <c r="L1778" s="368" t="s">
        <v>998</v>
      </c>
      <c r="M1778" s="368">
        <v>110</v>
      </c>
      <c r="N1778" s="368">
        <v>64</v>
      </c>
      <c r="O1778" s="368">
        <v>46</v>
      </c>
    </row>
    <row r="1779" spans="1:15" x14ac:dyDescent="0.35">
      <c r="A1779" s="368" t="s">
        <v>410</v>
      </c>
      <c r="B1779" s="368" t="s">
        <v>998</v>
      </c>
      <c r="C1779" s="368" t="s">
        <v>791</v>
      </c>
      <c r="D1779" s="368">
        <v>360</v>
      </c>
      <c r="E1779" s="368">
        <v>234</v>
      </c>
      <c r="F1779" s="368">
        <v>126</v>
      </c>
      <c r="G1779" s="368" t="s">
        <v>16190</v>
      </c>
      <c r="H1779" s="368" t="s">
        <v>16191</v>
      </c>
      <c r="I1779" s="368" t="s">
        <v>3813</v>
      </c>
      <c r="J1779" s="368" t="s">
        <v>3812</v>
      </c>
      <c r="K1779" s="368" t="s">
        <v>16192</v>
      </c>
      <c r="L1779" s="368" t="s">
        <v>3812</v>
      </c>
      <c r="M1779" s="368">
        <v>110</v>
      </c>
      <c r="N1779" s="368">
        <v>64</v>
      </c>
      <c r="O1779" s="368">
        <v>46</v>
      </c>
    </row>
    <row r="1780" spans="1:15" x14ac:dyDescent="0.35">
      <c r="A1780" s="368" t="s">
        <v>411</v>
      </c>
      <c r="B1780" s="368" t="s">
        <v>999</v>
      </c>
      <c r="C1780" s="368" t="s">
        <v>791</v>
      </c>
      <c r="D1780" s="368">
        <v>550</v>
      </c>
      <c r="E1780" s="368">
        <v>357</v>
      </c>
      <c r="F1780" s="368">
        <v>193</v>
      </c>
      <c r="G1780" s="368" t="s">
        <v>16011</v>
      </c>
      <c r="H1780" s="368" t="s">
        <v>16012</v>
      </c>
      <c r="I1780" s="368" t="s">
        <v>2631</v>
      </c>
      <c r="J1780" s="368" t="s">
        <v>2630</v>
      </c>
      <c r="K1780" s="368" t="s">
        <v>16013</v>
      </c>
      <c r="L1780" s="368" t="s">
        <v>2630</v>
      </c>
      <c r="M1780" s="368">
        <v>60</v>
      </c>
      <c r="N1780" s="368">
        <v>60</v>
      </c>
      <c r="O1780" s="368">
        <v>0</v>
      </c>
    </row>
    <row r="1781" spans="1:15" x14ac:dyDescent="0.35">
      <c r="A1781" s="368" t="s">
        <v>411</v>
      </c>
      <c r="B1781" s="368" t="s">
        <v>999</v>
      </c>
      <c r="C1781" s="368" t="s">
        <v>791</v>
      </c>
      <c r="D1781" s="368">
        <v>550</v>
      </c>
      <c r="E1781" s="368">
        <v>357</v>
      </c>
      <c r="F1781" s="368">
        <v>193</v>
      </c>
      <c r="G1781" s="368" t="s">
        <v>16193</v>
      </c>
      <c r="H1781" s="368" t="s">
        <v>16194</v>
      </c>
      <c r="I1781" s="368" t="s">
        <v>3785</v>
      </c>
      <c r="J1781" s="368" t="s">
        <v>3784</v>
      </c>
      <c r="K1781" s="368" t="s">
        <v>16195</v>
      </c>
      <c r="L1781" s="368" t="s">
        <v>3784</v>
      </c>
      <c r="M1781" s="368">
        <v>96</v>
      </c>
      <c r="N1781" s="368">
        <v>58</v>
      </c>
      <c r="O1781" s="368">
        <v>38</v>
      </c>
    </row>
    <row r="1782" spans="1:15" x14ac:dyDescent="0.35">
      <c r="A1782" s="368" t="s">
        <v>411</v>
      </c>
      <c r="B1782" s="368" t="s">
        <v>999</v>
      </c>
      <c r="C1782" s="368" t="s">
        <v>791</v>
      </c>
      <c r="D1782" s="368">
        <v>550</v>
      </c>
      <c r="E1782" s="368">
        <v>357</v>
      </c>
      <c r="F1782" s="368">
        <v>193</v>
      </c>
      <c r="G1782" s="368" t="s">
        <v>16196</v>
      </c>
      <c r="H1782" s="368" t="s">
        <v>16197</v>
      </c>
      <c r="I1782" s="368" t="s">
        <v>3811</v>
      </c>
      <c r="J1782" s="368" t="s">
        <v>3810</v>
      </c>
      <c r="K1782" s="368" t="s">
        <v>16198</v>
      </c>
      <c r="L1782" s="368" t="s">
        <v>16199</v>
      </c>
      <c r="M1782" s="368">
        <v>48</v>
      </c>
      <c r="N1782" s="368">
        <v>29</v>
      </c>
      <c r="O1782" s="368">
        <v>19</v>
      </c>
    </row>
    <row r="1783" spans="1:15" x14ac:dyDescent="0.35">
      <c r="A1783" s="368" t="s">
        <v>411</v>
      </c>
      <c r="B1783" s="368" t="s">
        <v>999</v>
      </c>
      <c r="C1783" s="368" t="s">
        <v>791</v>
      </c>
      <c r="D1783" s="368">
        <v>550</v>
      </c>
      <c r="E1783" s="368">
        <v>357</v>
      </c>
      <c r="F1783" s="368">
        <v>193</v>
      </c>
      <c r="G1783" s="368" t="s">
        <v>16196</v>
      </c>
      <c r="H1783" s="368" t="s">
        <v>16197</v>
      </c>
      <c r="I1783" s="368" t="s">
        <v>3811</v>
      </c>
      <c r="J1783" s="368" t="s">
        <v>3810</v>
      </c>
      <c r="K1783" s="368" t="s">
        <v>16200</v>
      </c>
      <c r="L1783" s="368" t="s">
        <v>16201</v>
      </c>
      <c r="M1783" s="368">
        <v>96</v>
      </c>
      <c r="N1783" s="368">
        <v>58</v>
      </c>
      <c r="O1783" s="368">
        <v>38</v>
      </c>
    </row>
    <row r="1784" spans="1:15" x14ac:dyDescent="0.35">
      <c r="A1784" s="368" t="s">
        <v>411</v>
      </c>
      <c r="B1784" s="368" t="s">
        <v>999</v>
      </c>
      <c r="C1784" s="368" t="s">
        <v>791</v>
      </c>
      <c r="D1784" s="368">
        <v>550</v>
      </c>
      <c r="E1784" s="368">
        <v>357</v>
      </c>
      <c r="F1784" s="368">
        <v>193</v>
      </c>
      <c r="G1784" s="368" t="s">
        <v>16202</v>
      </c>
      <c r="H1784" s="368" t="s">
        <v>16203</v>
      </c>
      <c r="I1784" s="368" t="s">
        <v>3809</v>
      </c>
      <c r="J1784" s="368" t="s">
        <v>3808</v>
      </c>
      <c r="K1784" s="368" t="s">
        <v>16204</v>
      </c>
      <c r="L1784" s="368" t="s">
        <v>16205</v>
      </c>
      <c r="M1784" s="368">
        <v>48</v>
      </c>
      <c r="N1784" s="368">
        <v>29</v>
      </c>
      <c r="O1784" s="368">
        <v>19</v>
      </c>
    </row>
    <row r="1785" spans="1:15" x14ac:dyDescent="0.35">
      <c r="A1785" s="368" t="s">
        <v>411</v>
      </c>
      <c r="B1785" s="368" t="s">
        <v>999</v>
      </c>
      <c r="C1785" s="368" t="s">
        <v>791</v>
      </c>
      <c r="D1785" s="368">
        <v>550</v>
      </c>
      <c r="E1785" s="368">
        <v>357</v>
      </c>
      <c r="F1785" s="368">
        <v>193</v>
      </c>
      <c r="G1785" s="368" t="s">
        <v>16202</v>
      </c>
      <c r="H1785" s="368" t="s">
        <v>16203</v>
      </c>
      <c r="I1785" s="368" t="s">
        <v>3809</v>
      </c>
      <c r="J1785" s="368" t="s">
        <v>3808</v>
      </c>
      <c r="K1785" s="368" t="s">
        <v>16206</v>
      </c>
      <c r="L1785" s="368" t="s">
        <v>16207</v>
      </c>
      <c r="M1785" s="368">
        <v>96</v>
      </c>
      <c r="N1785" s="368">
        <v>58</v>
      </c>
      <c r="O1785" s="368">
        <v>38</v>
      </c>
    </row>
    <row r="1786" spans="1:15" x14ac:dyDescent="0.35">
      <c r="A1786" s="368" t="s">
        <v>411</v>
      </c>
      <c r="B1786" s="368" t="s">
        <v>999</v>
      </c>
      <c r="C1786" s="368" t="s">
        <v>791</v>
      </c>
      <c r="D1786" s="368">
        <v>550</v>
      </c>
      <c r="E1786" s="368">
        <v>357</v>
      </c>
      <c r="F1786" s="368">
        <v>193</v>
      </c>
      <c r="G1786" s="368" t="s">
        <v>16208</v>
      </c>
      <c r="H1786" s="368" t="s">
        <v>16209</v>
      </c>
      <c r="I1786" s="368" t="s">
        <v>3807</v>
      </c>
      <c r="J1786" s="368" t="s">
        <v>3806</v>
      </c>
      <c r="K1786" s="368" t="s">
        <v>16210</v>
      </c>
      <c r="L1786" s="368" t="s">
        <v>3806</v>
      </c>
      <c r="M1786" s="368">
        <v>36</v>
      </c>
      <c r="N1786" s="368">
        <v>23</v>
      </c>
      <c r="O1786" s="368">
        <v>13</v>
      </c>
    </row>
    <row r="1787" spans="1:15" x14ac:dyDescent="0.35">
      <c r="A1787" s="368" t="s">
        <v>411</v>
      </c>
      <c r="B1787" s="368" t="s">
        <v>999</v>
      </c>
      <c r="C1787" s="368" t="s">
        <v>791</v>
      </c>
      <c r="D1787" s="368">
        <v>550</v>
      </c>
      <c r="E1787" s="368">
        <v>357</v>
      </c>
      <c r="F1787" s="368">
        <v>193</v>
      </c>
      <c r="G1787" s="368" t="s">
        <v>16211</v>
      </c>
      <c r="H1787" s="368" t="s">
        <v>16212</v>
      </c>
      <c r="I1787" s="368" t="s">
        <v>3805</v>
      </c>
      <c r="J1787" s="368" t="s">
        <v>3804</v>
      </c>
      <c r="K1787" s="368" t="s">
        <v>16213</v>
      </c>
      <c r="L1787" s="368" t="s">
        <v>3804</v>
      </c>
      <c r="M1787" s="368">
        <v>70</v>
      </c>
      <c r="N1787" s="368">
        <v>42</v>
      </c>
      <c r="O1787" s="368">
        <v>28</v>
      </c>
    </row>
    <row r="1788" spans="1:15" x14ac:dyDescent="0.35">
      <c r="A1788" s="368" t="s">
        <v>412</v>
      </c>
      <c r="B1788" s="368" t="s">
        <v>1000</v>
      </c>
      <c r="C1788" s="368" t="s">
        <v>791</v>
      </c>
      <c r="D1788" s="368">
        <v>590</v>
      </c>
      <c r="E1788" s="368">
        <v>383</v>
      </c>
      <c r="F1788" s="368">
        <v>207</v>
      </c>
      <c r="G1788" s="368" t="s">
        <v>15991</v>
      </c>
      <c r="H1788" s="368" t="s">
        <v>15992</v>
      </c>
      <c r="I1788" s="368" t="s">
        <v>3356</v>
      </c>
      <c r="J1788" s="368" t="s">
        <v>3355</v>
      </c>
      <c r="K1788" s="368" t="s">
        <v>15993</v>
      </c>
      <c r="L1788" s="368" t="s">
        <v>3355</v>
      </c>
      <c r="M1788" s="368">
        <v>37</v>
      </c>
      <c r="N1788" s="368">
        <v>23</v>
      </c>
      <c r="O1788" s="368">
        <v>14</v>
      </c>
    </row>
    <row r="1789" spans="1:15" x14ac:dyDescent="0.35">
      <c r="A1789" s="368" t="s">
        <v>412</v>
      </c>
      <c r="B1789" s="368" t="s">
        <v>1000</v>
      </c>
      <c r="C1789" s="368" t="s">
        <v>791</v>
      </c>
      <c r="D1789" s="368">
        <v>590</v>
      </c>
      <c r="E1789" s="368">
        <v>383</v>
      </c>
      <c r="F1789" s="368">
        <v>207</v>
      </c>
      <c r="G1789" s="368" t="s">
        <v>16011</v>
      </c>
      <c r="H1789" s="368" t="s">
        <v>16012</v>
      </c>
      <c r="I1789" s="368" t="s">
        <v>2631</v>
      </c>
      <c r="J1789" s="368" t="s">
        <v>2630</v>
      </c>
      <c r="K1789" s="368" t="s">
        <v>16013</v>
      </c>
      <c r="L1789" s="368" t="s">
        <v>2630</v>
      </c>
      <c r="M1789" s="368">
        <v>60</v>
      </c>
      <c r="N1789" s="368">
        <v>60</v>
      </c>
      <c r="O1789" s="368">
        <v>0</v>
      </c>
    </row>
    <row r="1790" spans="1:15" x14ac:dyDescent="0.35">
      <c r="A1790" s="368" t="s">
        <v>412</v>
      </c>
      <c r="B1790" s="368" t="s">
        <v>1000</v>
      </c>
      <c r="C1790" s="368" t="s">
        <v>791</v>
      </c>
      <c r="D1790" s="368">
        <v>590</v>
      </c>
      <c r="E1790" s="368">
        <v>383</v>
      </c>
      <c r="F1790" s="368">
        <v>207</v>
      </c>
      <c r="G1790" s="368" t="s">
        <v>16048</v>
      </c>
      <c r="H1790" s="368" t="s">
        <v>16049</v>
      </c>
      <c r="I1790" s="368" t="s">
        <v>3803</v>
      </c>
      <c r="J1790" s="368" t="s">
        <v>3802</v>
      </c>
      <c r="K1790" s="368" t="s">
        <v>16050</v>
      </c>
      <c r="L1790" s="368" t="s">
        <v>3802</v>
      </c>
      <c r="M1790" s="368">
        <v>70</v>
      </c>
      <c r="N1790" s="368">
        <v>43</v>
      </c>
      <c r="O1790" s="368">
        <v>27</v>
      </c>
    </row>
    <row r="1791" spans="1:15" x14ac:dyDescent="0.35">
      <c r="A1791" s="368" t="s">
        <v>412</v>
      </c>
      <c r="B1791" s="368" t="s">
        <v>1000</v>
      </c>
      <c r="C1791" s="368" t="s">
        <v>791</v>
      </c>
      <c r="D1791" s="368">
        <v>590</v>
      </c>
      <c r="E1791" s="368">
        <v>383</v>
      </c>
      <c r="F1791" s="368">
        <v>207</v>
      </c>
      <c r="G1791" s="368" t="s">
        <v>16214</v>
      </c>
      <c r="H1791" s="368" t="s">
        <v>16215</v>
      </c>
      <c r="I1791" s="368" t="s">
        <v>3801</v>
      </c>
      <c r="J1791" s="368" t="s">
        <v>3800</v>
      </c>
      <c r="K1791" s="368" t="s">
        <v>16216</v>
      </c>
      <c r="L1791" s="368" t="s">
        <v>16217</v>
      </c>
      <c r="M1791" s="368">
        <v>59</v>
      </c>
      <c r="N1791" s="368">
        <v>36</v>
      </c>
      <c r="O1791" s="368">
        <v>23</v>
      </c>
    </row>
    <row r="1792" spans="1:15" x14ac:dyDescent="0.35">
      <c r="A1792" s="368" t="s">
        <v>412</v>
      </c>
      <c r="B1792" s="368" t="s">
        <v>1000</v>
      </c>
      <c r="C1792" s="368" t="s">
        <v>791</v>
      </c>
      <c r="D1792" s="368">
        <v>590</v>
      </c>
      <c r="E1792" s="368">
        <v>383</v>
      </c>
      <c r="F1792" s="368">
        <v>207</v>
      </c>
      <c r="G1792" s="368" t="s">
        <v>16214</v>
      </c>
      <c r="H1792" s="368" t="s">
        <v>16215</v>
      </c>
      <c r="I1792" s="368" t="s">
        <v>3801</v>
      </c>
      <c r="J1792" s="368" t="s">
        <v>3800</v>
      </c>
      <c r="K1792" s="368" t="s">
        <v>16218</v>
      </c>
      <c r="L1792" s="368" t="s">
        <v>16219</v>
      </c>
      <c r="M1792" s="368">
        <v>59</v>
      </c>
      <c r="N1792" s="368">
        <v>36</v>
      </c>
      <c r="O1792" s="368">
        <v>23</v>
      </c>
    </row>
    <row r="1793" spans="1:15" x14ac:dyDescent="0.35">
      <c r="A1793" s="368" t="s">
        <v>412</v>
      </c>
      <c r="B1793" s="368" t="s">
        <v>1000</v>
      </c>
      <c r="C1793" s="368" t="s">
        <v>791</v>
      </c>
      <c r="D1793" s="368">
        <v>590</v>
      </c>
      <c r="E1793" s="368">
        <v>383</v>
      </c>
      <c r="F1793" s="368">
        <v>207</v>
      </c>
      <c r="G1793" s="368" t="s">
        <v>16214</v>
      </c>
      <c r="H1793" s="368" t="s">
        <v>16215</v>
      </c>
      <c r="I1793" s="368" t="s">
        <v>3801</v>
      </c>
      <c r="J1793" s="368" t="s">
        <v>3800</v>
      </c>
      <c r="K1793" s="368" t="s">
        <v>16220</v>
      </c>
      <c r="L1793" s="368" t="s">
        <v>16221</v>
      </c>
      <c r="M1793" s="368">
        <v>70</v>
      </c>
      <c r="N1793" s="368">
        <v>43</v>
      </c>
      <c r="O1793" s="368">
        <v>27</v>
      </c>
    </row>
    <row r="1794" spans="1:15" x14ac:dyDescent="0.35">
      <c r="A1794" s="368" t="s">
        <v>412</v>
      </c>
      <c r="B1794" s="368" t="s">
        <v>1000</v>
      </c>
      <c r="C1794" s="368" t="s">
        <v>791</v>
      </c>
      <c r="D1794" s="368">
        <v>590</v>
      </c>
      <c r="E1794" s="368">
        <v>383</v>
      </c>
      <c r="F1794" s="368">
        <v>207</v>
      </c>
      <c r="G1794" s="368" t="s">
        <v>16222</v>
      </c>
      <c r="H1794" s="368" t="s">
        <v>16223</v>
      </c>
      <c r="I1794" s="368" t="s">
        <v>3799</v>
      </c>
      <c r="J1794" s="368" t="s">
        <v>3798</v>
      </c>
      <c r="K1794" s="368" t="s">
        <v>16224</v>
      </c>
      <c r="L1794" s="368" t="s">
        <v>16225</v>
      </c>
      <c r="M1794" s="368">
        <v>69</v>
      </c>
      <c r="N1794" s="368">
        <v>42</v>
      </c>
      <c r="O1794" s="368">
        <v>27</v>
      </c>
    </row>
    <row r="1795" spans="1:15" x14ac:dyDescent="0.35">
      <c r="A1795" s="368" t="s">
        <v>412</v>
      </c>
      <c r="B1795" s="368" t="s">
        <v>1000</v>
      </c>
      <c r="C1795" s="368" t="s">
        <v>791</v>
      </c>
      <c r="D1795" s="368">
        <v>590</v>
      </c>
      <c r="E1795" s="368">
        <v>383</v>
      </c>
      <c r="F1795" s="368">
        <v>207</v>
      </c>
      <c r="G1795" s="368" t="s">
        <v>16222</v>
      </c>
      <c r="H1795" s="368" t="s">
        <v>16223</v>
      </c>
      <c r="I1795" s="368" t="s">
        <v>3799</v>
      </c>
      <c r="J1795" s="368" t="s">
        <v>3798</v>
      </c>
      <c r="K1795" s="368" t="s">
        <v>16226</v>
      </c>
      <c r="L1795" s="368" t="s">
        <v>16227</v>
      </c>
      <c r="M1795" s="368">
        <v>83</v>
      </c>
      <c r="N1795" s="368">
        <v>50</v>
      </c>
      <c r="O1795" s="368">
        <v>33</v>
      </c>
    </row>
    <row r="1796" spans="1:15" x14ac:dyDescent="0.35">
      <c r="A1796" s="368" t="s">
        <v>412</v>
      </c>
      <c r="B1796" s="368" t="s">
        <v>1000</v>
      </c>
      <c r="C1796" s="368" t="s">
        <v>791</v>
      </c>
      <c r="D1796" s="368">
        <v>590</v>
      </c>
      <c r="E1796" s="368">
        <v>383</v>
      </c>
      <c r="F1796" s="368">
        <v>207</v>
      </c>
      <c r="G1796" s="368" t="s">
        <v>16228</v>
      </c>
      <c r="H1796" s="368" t="s">
        <v>16229</v>
      </c>
      <c r="I1796" s="368" t="s">
        <v>3797</v>
      </c>
      <c r="J1796" s="368" t="s">
        <v>3796</v>
      </c>
      <c r="K1796" s="368" t="s">
        <v>16224</v>
      </c>
      <c r="L1796" s="368" t="s">
        <v>16225</v>
      </c>
      <c r="M1796" s="368">
        <v>69</v>
      </c>
      <c r="N1796" s="368">
        <v>42</v>
      </c>
      <c r="O1796" s="368">
        <v>27</v>
      </c>
    </row>
    <row r="1797" spans="1:15" x14ac:dyDescent="0.35">
      <c r="A1797" s="368" t="s">
        <v>412</v>
      </c>
      <c r="B1797" s="368" t="s">
        <v>1000</v>
      </c>
      <c r="C1797" s="368" t="s">
        <v>791</v>
      </c>
      <c r="D1797" s="368">
        <v>590</v>
      </c>
      <c r="E1797" s="368">
        <v>383</v>
      </c>
      <c r="F1797" s="368">
        <v>207</v>
      </c>
      <c r="G1797" s="368" t="s">
        <v>16228</v>
      </c>
      <c r="H1797" s="368" t="s">
        <v>16229</v>
      </c>
      <c r="I1797" s="368" t="s">
        <v>3797</v>
      </c>
      <c r="J1797" s="368" t="s">
        <v>3796</v>
      </c>
      <c r="K1797" s="368" t="s">
        <v>16230</v>
      </c>
      <c r="L1797" s="368" t="s">
        <v>16231</v>
      </c>
      <c r="M1797" s="368">
        <v>83</v>
      </c>
      <c r="N1797" s="368">
        <v>50</v>
      </c>
      <c r="O1797" s="368">
        <v>33</v>
      </c>
    </row>
    <row r="1798" spans="1:15" x14ac:dyDescent="0.35">
      <c r="A1798" s="368" t="s">
        <v>413</v>
      </c>
      <c r="B1798" s="368" t="s">
        <v>1001</v>
      </c>
      <c r="C1798" s="368" t="s">
        <v>791</v>
      </c>
      <c r="D1798" s="368">
        <v>390</v>
      </c>
      <c r="E1798" s="368">
        <v>253</v>
      </c>
      <c r="F1798" s="368">
        <v>137</v>
      </c>
      <c r="G1798" s="368" t="s">
        <v>15997</v>
      </c>
      <c r="H1798" s="368" t="s">
        <v>15998</v>
      </c>
      <c r="I1798" s="368" t="s">
        <v>3789</v>
      </c>
      <c r="J1798" s="368" t="s">
        <v>3788</v>
      </c>
      <c r="K1798" s="368" t="s">
        <v>15979</v>
      </c>
      <c r="L1798" s="368" t="s">
        <v>15980</v>
      </c>
      <c r="M1798" s="368">
        <v>53</v>
      </c>
      <c r="N1798" s="368">
        <v>32</v>
      </c>
      <c r="O1798" s="368">
        <v>21</v>
      </c>
    </row>
    <row r="1799" spans="1:15" x14ac:dyDescent="0.35">
      <c r="A1799" s="368" t="s">
        <v>413</v>
      </c>
      <c r="B1799" s="368" t="s">
        <v>1001</v>
      </c>
      <c r="C1799" s="368" t="s">
        <v>791</v>
      </c>
      <c r="D1799" s="368">
        <v>390</v>
      </c>
      <c r="E1799" s="368">
        <v>253</v>
      </c>
      <c r="F1799" s="368">
        <v>137</v>
      </c>
      <c r="G1799" s="368" t="s">
        <v>15997</v>
      </c>
      <c r="H1799" s="368" t="s">
        <v>15998</v>
      </c>
      <c r="I1799" s="368" t="s">
        <v>3789</v>
      </c>
      <c r="J1799" s="368" t="s">
        <v>3788</v>
      </c>
      <c r="K1799" s="368" t="s">
        <v>15999</v>
      </c>
      <c r="L1799" s="368" t="s">
        <v>16000</v>
      </c>
      <c r="M1799" s="368">
        <v>79</v>
      </c>
      <c r="N1799" s="368">
        <v>46</v>
      </c>
      <c r="O1799" s="368">
        <v>33</v>
      </c>
    </row>
    <row r="1800" spans="1:15" x14ac:dyDescent="0.35">
      <c r="A1800" s="368" t="s">
        <v>413</v>
      </c>
      <c r="B1800" s="368" t="s">
        <v>1001</v>
      </c>
      <c r="C1800" s="368" t="s">
        <v>791</v>
      </c>
      <c r="D1800" s="368">
        <v>390</v>
      </c>
      <c r="E1800" s="368">
        <v>253</v>
      </c>
      <c r="F1800" s="368">
        <v>137</v>
      </c>
      <c r="G1800" s="368" t="s">
        <v>16011</v>
      </c>
      <c r="H1800" s="368" t="s">
        <v>16012</v>
      </c>
      <c r="I1800" s="368" t="s">
        <v>2631</v>
      </c>
      <c r="J1800" s="368" t="s">
        <v>2630</v>
      </c>
      <c r="K1800" s="368" t="s">
        <v>16013</v>
      </c>
      <c r="L1800" s="368" t="s">
        <v>2630</v>
      </c>
      <c r="M1800" s="368">
        <v>60</v>
      </c>
      <c r="N1800" s="368">
        <v>60</v>
      </c>
      <c r="O1800" s="368">
        <v>0</v>
      </c>
    </row>
    <row r="1801" spans="1:15" x14ac:dyDescent="0.35">
      <c r="A1801" s="368" t="s">
        <v>413</v>
      </c>
      <c r="B1801" s="368" t="s">
        <v>1001</v>
      </c>
      <c r="C1801" s="368" t="s">
        <v>791</v>
      </c>
      <c r="D1801" s="368">
        <v>390</v>
      </c>
      <c r="E1801" s="368">
        <v>253</v>
      </c>
      <c r="F1801" s="368">
        <v>137</v>
      </c>
      <c r="G1801" s="368" t="s">
        <v>16232</v>
      </c>
      <c r="H1801" s="368" t="s">
        <v>16233</v>
      </c>
      <c r="I1801" s="368" t="s">
        <v>3787</v>
      </c>
      <c r="J1801" s="368" t="s">
        <v>3786</v>
      </c>
      <c r="K1801" s="368" t="s">
        <v>16234</v>
      </c>
      <c r="L1801" s="368" t="s">
        <v>3786</v>
      </c>
      <c r="M1801" s="368">
        <v>52</v>
      </c>
      <c r="N1801" s="368">
        <v>30</v>
      </c>
      <c r="O1801" s="368">
        <v>22</v>
      </c>
    </row>
    <row r="1802" spans="1:15" x14ac:dyDescent="0.35">
      <c r="A1802" s="368" t="s">
        <v>413</v>
      </c>
      <c r="B1802" s="368" t="s">
        <v>1001</v>
      </c>
      <c r="C1802" s="368" t="s">
        <v>791</v>
      </c>
      <c r="D1802" s="368">
        <v>390</v>
      </c>
      <c r="E1802" s="368">
        <v>253</v>
      </c>
      <c r="F1802" s="368">
        <v>137</v>
      </c>
      <c r="G1802" s="368" t="s">
        <v>16235</v>
      </c>
      <c r="H1802" s="368" t="s">
        <v>16236</v>
      </c>
      <c r="I1802" s="368" t="s">
        <v>3795</v>
      </c>
      <c r="J1802" s="368" t="s">
        <v>3794</v>
      </c>
      <c r="K1802" s="368" t="s">
        <v>16237</v>
      </c>
      <c r="L1802" s="368" t="s">
        <v>3794</v>
      </c>
      <c r="M1802" s="368">
        <v>40</v>
      </c>
      <c r="N1802" s="368">
        <v>23</v>
      </c>
      <c r="O1802" s="368">
        <v>17</v>
      </c>
    </row>
    <row r="1803" spans="1:15" x14ac:dyDescent="0.35">
      <c r="A1803" s="368" t="s">
        <v>413</v>
      </c>
      <c r="B1803" s="368" t="s">
        <v>1001</v>
      </c>
      <c r="C1803" s="368" t="s">
        <v>791</v>
      </c>
      <c r="D1803" s="368">
        <v>390</v>
      </c>
      <c r="E1803" s="368">
        <v>253</v>
      </c>
      <c r="F1803" s="368">
        <v>137</v>
      </c>
      <c r="G1803" s="368" t="s">
        <v>16238</v>
      </c>
      <c r="H1803" s="368" t="s">
        <v>16239</v>
      </c>
      <c r="I1803" s="368" t="s">
        <v>3793</v>
      </c>
      <c r="J1803" s="368" t="s">
        <v>3792</v>
      </c>
      <c r="K1803" s="368" t="s">
        <v>16240</v>
      </c>
      <c r="L1803" s="368" t="s">
        <v>3792</v>
      </c>
      <c r="M1803" s="368">
        <v>106</v>
      </c>
      <c r="N1803" s="368">
        <v>62</v>
      </c>
      <c r="O1803" s="368">
        <v>44</v>
      </c>
    </row>
    <row r="1804" spans="1:15" x14ac:dyDescent="0.35">
      <c r="A1804" s="368" t="s">
        <v>414</v>
      </c>
      <c r="B1804" s="368" t="s">
        <v>1002</v>
      </c>
      <c r="C1804" s="368" t="s">
        <v>796</v>
      </c>
      <c r="D1804" s="368">
        <v>310</v>
      </c>
      <c r="E1804" s="368">
        <v>201</v>
      </c>
      <c r="F1804" s="368">
        <v>109</v>
      </c>
      <c r="G1804" s="368" t="s">
        <v>15994</v>
      </c>
      <c r="H1804" s="368" t="s">
        <v>15995</v>
      </c>
      <c r="I1804" s="368" t="s">
        <v>3791</v>
      </c>
      <c r="J1804" s="368" t="s">
        <v>3790</v>
      </c>
      <c r="K1804" s="368" t="s">
        <v>15996</v>
      </c>
      <c r="L1804" s="368" t="s">
        <v>3790</v>
      </c>
      <c r="M1804" s="368">
        <v>57</v>
      </c>
      <c r="N1804" s="368">
        <v>37</v>
      </c>
      <c r="O1804" s="368">
        <v>20</v>
      </c>
    </row>
    <row r="1805" spans="1:15" x14ac:dyDescent="0.35">
      <c r="A1805" s="368" t="s">
        <v>414</v>
      </c>
      <c r="B1805" s="368" t="s">
        <v>1002</v>
      </c>
      <c r="C1805" s="368" t="s">
        <v>796</v>
      </c>
      <c r="D1805" s="368">
        <v>310</v>
      </c>
      <c r="E1805" s="368">
        <v>201</v>
      </c>
      <c r="F1805" s="368">
        <v>109</v>
      </c>
      <c r="G1805" s="368" t="s">
        <v>15997</v>
      </c>
      <c r="H1805" s="368" t="s">
        <v>15998</v>
      </c>
      <c r="I1805" s="368" t="s">
        <v>3789</v>
      </c>
      <c r="J1805" s="368" t="s">
        <v>3788</v>
      </c>
      <c r="K1805" s="368" t="s">
        <v>15979</v>
      </c>
      <c r="L1805" s="368" t="s">
        <v>15980</v>
      </c>
      <c r="M1805" s="368">
        <v>46</v>
      </c>
      <c r="N1805" s="368">
        <v>30</v>
      </c>
      <c r="O1805" s="368">
        <v>16</v>
      </c>
    </row>
    <row r="1806" spans="1:15" x14ac:dyDescent="0.35">
      <c r="A1806" s="368" t="s">
        <v>414</v>
      </c>
      <c r="B1806" s="368" t="s">
        <v>1002</v>
      </c>
      <c r="C1806" s="368" t="s">
        <v>796</v>
      </c>
      <c r="D1806" s="368">
        <v>310</v>
      </c>
      <c r="E1806" s="368">
        <v>201</v>
      </c>
      <c r="F1806" s="368">
        <v>109</v>
      </c>
      <c r="G1806" s="368" t="s">
        <v>15997</v>
      </c>
      <c r="H1806" s="368" t="s">
        <v>15998</v>
      </c>
      <c r="I1806" s="368" t="s">
        <v>3789</v>
      </c>
      <c r="J1806" s="368" t="s">
        <v>3788</v>
      </c>
      <c r="K1806" s="368" t="s">
        <v>15999</v>
      </c>
      <c r="L1806" s="368" t="s">
        <v>16000</v>
      </c>
      <c r="M1806" s="368">
        <v>69</v>
      </c>
      <c r="N1806" s="368">
        <v>45</v>
      </c>
      <c r="O1806" s="368">
        <v>24</v>
      </c>
    </row>
    <row r="1807" spans="1:15" x14ac:dyDescent="0.35">
      <c r="A1807" s="368" t="s">
        <v>414</v>
      </c>
      <c r="B1807" s="368" t="s">
        <v>1002</v>
      </c>
      <c r="C1807" s="368" t="s">
        <v>796</v>
      </c>
      <c r="D1807" s="368">
        <v>310</v>
      </c>
      <c r="E1807" s="368">
        <v>201</v>
      </c>
      <c r="F1807" s="368">
        <v>109</v>
      </c>
      <c r="G1807" s="368" t="s">
        <v>16232</v>
      </c>
      <c r="H1807" s="368" t="s">
        <v>16233</v>
      </c>
      <c r="I1807" s="368" t="s">
        <v>3787</v>
      </c>
      <c r="J1807" s="368" t="s">
        <v>3786</v>
      </c>
      <c r="K1807" s="368" t="s">
        <v>16234</v>
      </c>
      <c r="L1807" s="368" t="s">
        <v>3786</v>
      </c>
      <c r="M1807" s="368">
        <v>46</v>
      </c>
      <c r="N1807" s="368">
        <v>30</v>
      </c>
      <c r="O1807" s="368">
        <v>16</v>
      </c>
    </row>
    <row r="1808" spans="1:15" x14ac:dyDescent="0.35">
      <c r="A1808" s="368" t="s">
        <v>414</v>
      </c>
      <c r="B1808" s="368" t="s">
        <v>1002</v>
      </c>
      <c r="C1808" s="368" t="s">
        <v>796</v>
      </c>
      <c r="D1808" s="368">
        <v>310</v>
      </c>
      <c r="E1808" s="368">
        <v>201</v>
      </c>
      <c r="F1808" s="368">
        <v>109</v>
      </c>
      <c r="G1808" s="368" t="s">
        <v>16193</v>
      </c>
      <c r="H1808" s="368" t="s">
        <v>16194</v>
      </c>
      <c r="I1808" s="368" t="s">
        <v>3785</v>
      </c>
      <c r="J1808" s="368" t="s">
        <v>3784</v>
      </c>
      <c r="K1808" s="368" t="s">
        <v>16195</v>
      </c>
      <c r="L1808" s="368" t="s">
        <v>3784</v>
      </c>
      <c r="M1808" s="368">
        <v>92</v>
      </c>
      <c r="N1808" s="368">
        <v>59</v>
      </c>
      <c r="O1808" s="368">
        <v>33</v>
      </c>
    </row>
    <row r="1809" spans="1:15" x14ac:dyDescent="0.35">
      <c r="A1809" s="368" t="s">
        <v>415</v>
      </c>
      <c r="B1809" s="368" t="s">
        <v>1003</v>
      </c>
      <c r="C1809" s="368" t="s">
        <v>786</v>
      </c>
      <c r="D1809" s="368">
        <v>600</v>
      </c>
      <c r="E1809" s="368">
        <v>390</v>
      </c>
      <c r="F1809" s="368">
        <v>210</v>
      </c>
      <c r="G1809" s="368" t="s">
        <v>16241</v>
      </c>
      <c r="H1809" s="368" t="s">
        <v>16242</v>
      </c>
      <c r="I1809" s="368" t="s">
        <v>3386</v>
      </c>
      <c r="J1809" s="368" t="s">
        <v>3385</v>
      </c>
      <c r="K1809" s="368" t="s">
        <v>16243</v>
      </c>
      <c r="L1809" s="368" t="s">
        <v>16244</v>
      </c>
      <c r="M1809" s="368">
        <v>112</v>
      </c>
      <c r="N1809" s="368">
        <v>73</v>
      </c>
      <c r="O1809" s="368">
        <v>39</v>
      </c>
    </row>
    <row r="1810" spans="1:15" x14ac:dyDescent="0.35">
      <c r="A1810" s="368" t="s">
        <v>415</v>
      </c>
      <c r="B1810" s="368" t="s">
        <v>1003</v>
      </c>
      <c r="C1810" s="368" t="s">
        <v>786</v>
      </c>
      <c r="D1810" s="368">
        <v>600</v>
      </c>
      <c r="E1810" s="368">
        <v>390</v>
      </c>
      <c r="F1810" s="368">
        <v>210</v>
      </c>
      <c r="G1810" s="368" t="s">
        <v>16241</v>
      </c>
      <c r="H1810" s="368" t="s">
        <v>16242</v>
      </c>
      <c r="I1810" s="368" t="s">
        <v>3386</v>
      </c>
      <c r="J1810" s="368" t="s">
        <v>3385</v>
      </c>
      <c r="K1810" s="368" t="s">
        <v>16245</v>
      </c>
      <c r="L1810" s="368" t="s">
        <v>16246</v>
      </c>
      <c r="M1810" s="368">
        <v>88</v>
      </c>
      <c r="N1810" s="368">
        <v>56</v>
      </c>
      <c r="O1810" s="368">
        <v>32</v>
      </c>
    </row>
    <row r="1811" spans="1:15" x14ac:dyDescent="0.35">
      <c r="A1811" s="368" t="s">
        <v>415</v>
      </c>
      <c r="B1811" s="368" t="s">
        <v>1003</v>
      </c>
      <c r="C1811" s="368" t="s">
        <v>786</v>
      </c>
      <c r="D1811" s="368">
        <v>600</v>
      </c>
      <c r="E1811" s="368">
        <v>390</v>
      </c>
      <c r="F1811" s="368">
        <v>210</v>
      </c>
      <c r="G1811" s="368" t="s">
        <v>16241</v>
      </c>
      <c r="H1811" s="368" t="s">
        <v>16242</v>
      </c>
      <c r="I1811" s="368" t="s">
        <v>3386</v>
      </c>
      <c r="J1811" s="368" t="s">
        <v>3385</v>
      </c>
      <c r="K1811" s="368" t="s">
        <v>16247</v>
      </c>
      <c r="L1811" s="368" t="s">
        <v>16248</v>
      </c>
      <c r="M1811" s="368">
        <v>38</v>
      </c>
      <c r="N1811" s="368">
        <v>25</v>
      </c>
      <c r="O1811" s="368">
        <v>13</v>
      </c>
    </row>
    <row r="1812" spans="1:15" x14ac:dyDescent="0.35">
      <c r="A1812" s="368" t="s">
        <v>415</v>
      </c>
      <c r="B1812" s="368" t="s">
        <v>1003</v>
      </c>
      <c r="C1812" s="368" t="s">
        <v>786</v>
      </c>
      <c r="D1812" s="368">
        <v>600</v>
      </c>
      <c r="E1812" s="368">
        <v>390</v>
      </c>
      <c r="F1812" s="368">
        <v>210</v>
      </c>
      <c r="G1812" s="368" t="s">
        <v>16249</v>
      </c>
      <c r="H1812" s="368" t="s">
        <v>16250</v>
      </c>
      <c r="I1812" s="368" t="s">
        <v>3783</v>
      </c>
      <c r="J1812" s="368" t="s">
        <v>3782</v>
      </c>
      <c r="K1812" s="368" t="s">
        <v>16251</v>
      </c>
      <c r="L1812" s="368" t="s">
        <v>16252</v>
      </c>
      <c r="M1812" s="368">
        <v>100</v>
      </c>
      <c r="N1812" s="368">
        <v>65</v>
      </c>
      <c r="O1812" s="368">
        <v>35</v>
      </c>
    </row>
    <row r="1813" spans="1:15" x14ac:dyDescent="0.35">
      <c r="A1813" s="368" t="s">
        <v>415</v>
      </c>
      <c r="B1813" s="368" t="s">
        <v>1003</v>
      </c>
      <c r="C1813" s="368" t="s">
        <v>786</v>
      </c>
      <c r="D1813" s="368">
        <v>600</v>
      </c>
      <c r="E1813" s="368">
        <v>390</v>
      </c>
      <c r="F1813" s="368">
        <v>210</v>
      </c>
      <c r="G1813" s="368" t="s">
        <v>16249</v>
      </c>
      <c r="H1813" s="368" t="s">
        <v>16250</v>
      </c>
      <c r="I1813" s="368" t="s">
        <v>3783</v>
      </c>
      <c r="J1813" s="368" t="s">
        <v>3782</v>
      </c>
      <c r="K1813" s="368" t="s">
        <v>16253</v>
      </c>
      <c r="L1813" s="368" t="s">
        <v>16254</v>
      </c>
      <c r="M1813" s="368">
        <v>75</v>
      </c>
      <c r="N1813" s="368">
        <v>49</v>
      </c>
      <c r="O1813" s="368">
        <v>26</v>
      </c>
    </row>
    <row r="1814" spans="1:15" x14ac:dyDescent="0.35">
      <c r="A1814" s="368" t="s">
        <v>415</v>
      </c>
      <c r="B1814" s="368" t="s">
        <v>1003</v>
      </c>
      <c r="C1814" s="368" t="s">
        <v>786</v>
      </c>
      <c r="D1814" s="368">
        <v>600</v>
      </c>
      <c r="E1814" s="368">
        <v>390</v>
      </c>
      <c r="F1814" s="368">
        <v>210</v>
      </c>
      <c r="G1814" s="368" t="s">
        <v>16249</v>
      </c>
      <c r="H1814" s="368" t="s">
        <v>16250</v>
      </c>
      <c r="I1814" s="368" t="s">
        <v>3783</v>
      </c>
      <c r="J1814" s="368" t="s">
        <v>3782</v>
      </c>
      <c r="K1814" s="368" t="s">
        <v>16255</v>
      </c>
      <c r="L1814" s="368" t="s">
        <v>16256</v>
      </c>
      <c r="M1814" s="368">
        <v>75</v>
      </c>
      <c r="N1814" s="368">
        <v>49</v>
      </c>
      <c r="O1814" s="368">
        <v>26</v>
      </c>
    </row>
    <row r="1815" spans="1:15" x14ac:dyDescent="0.35">
      <c r="A1815" s="368" t="s">
        <v>415</v>
      </c>
      <c r="B1815" s="368" t="s">
        <v>1003</v>
      </c>
      <c r="C1815" s="368" t="s">
        <v>786</v>
      </c>
      <c r="D1815" s="368">
        <v>600</v>
      </c>
      <c r="E1815" s="368">
        <v>390</v>
      </c>
      <c r="F1815" s="368">
        <v>210</v>
      </c>
      <c r="G1815" s="368" t="s">
        <v>16257</v>
      </c>
      <c r="H1815" s="368" t="s">
        <v>16258</v>
      </c>
      <c r="I1815" s="368" t="s">
        <v>3781</v>
      </c>
      <c r="J1815" s="368" t="s">
        <v>3780</v>
      </c>
      <c r="K1815" s="368" t="s">
        <v>16259</v>
      </c>
      <c r="L1815" s="368" t="s">
        <v>3780</v>
      </c>
      <c r="M1815" s="368">
        <v>112</v>
      </c>
      <c r="N1815" s="368">
        <v>73</v>
      </c>
      <c r="O1815" s="368">
        <v>39</v>
      </c>
    </row>
    <row r="1816" spans="1:15" x14ac:dyDescent="0.35">
      <c r="A1816" s="368" t="s">
        <v>416</v>
      </c>
      <c r="B1816" s="368" t="s">
        <v>1004</v>
      </c>
      <c r="C1816" s="368" t="s">
        <v>786</v>
      </c>
      <c r="D1816" s="368">
        <v>550</v>
      </c>
      <c r="E1816" s="368">
        <v>357</v>
      </c>
      <c r="F1816" s="368">
        <v>193</v>
      </c>
      <c r="G1816" s="368" t="s">
        <v>16260</v>
      </c>
      <c r="H1816" s="368" t="s">
        <v>16261</v>
      </c>
      <c r="I1816" s="368" t="s">
        <v>3779</v>
      </c>
      <c r="J1816" s="368" t="s">
        <v>3778</v>
      </c>
      <c r="K1816" s="368" t="s">
        <v>16262</v>
      </c>
      <c r="L1816" s="368" t="s">
        <v>16263</v>
      </c>
      <c r="M1816" s="368">
        <v>115</v>
      </c>
      <c r="N1816" s="368">
        <v>74</v>
      </c>
      <c r="O1816" s="368">
        <v>41</v>
      </c>
    </row>
    <row r="1817" spans="1:15" x14ac:dyDescent="0.35">
      <c r="A1817" s="368" t="s">
        <v>416</v>
      </c>
      <c r="B1817" s="368" t="s">
        <v>1004</v>
      </c>
      <c r="C1817" s="368" t="s">
        <v>786</v>
      </c>
      <c r="D1817" s="368">
        <v>550</v>
      </c>
      <c r="E1817" s="368">
        <v>357</v>
      </c>
      <c r="F1817" s="368">
        <v>193</v>
      </c>
      <c r="G1817" s="368" t="s">
        <v>16260</v>
      </c>
      <c r="H1817" s="368" t="s">
        <v>16261</v>
      </c>
      <c r="I1817" s="368" t="s">
        <v>3779</v>
      </c>
      <c r="J1817" s="368" t="s">
        <v>3778</v>
      </c>
      <c r="K1817" s="368" t="s">
        <v>16264</v>
      </c>
      <c r="L1817" s="368" t="s">
        <v>16265</v>
      </c>
      <c r="M1817" s="368">
        <v>77</v>
      </c>
      <c r="N1817" s="368">
        <v>50</v>
      </c>
      <c r="O1817" s="368">
        <v>27</v>
      </c>
    </row>
    <row r="1818" spans="1:15" x14ac:dyDescent="0.35">
      <c r="A1818" s="368" t="s">
        <v>416</v>
      </c>
      <c r="B1818" s="368" t="s">
        <v>1004</v>
      </c>
      <c r="C1818" s="368" t="s">
        <v>786</v>
      </c>
      <c r="D1818" s="368">
        <v>550</v>
      </c>
      <c r="E1818" s="368">
        <v>357</v>
      </c>
      <c r="F1818" s="368">
        <v>193</v>
      </c>
      <c r="G1818" s="368" t="s">
        <v>16260</v>
      </c>
      <c r="H1818" s="368" t="s">
        <v>16261</v>
      </c>
      <c r="I1818" s="368" t="s">
        <v>3779</v>
      </c>
      <c r="J1818" s="368" t="s">
        <v>3778</v>
      </c>
      <c r="K1818" s="368" t="s">
        <v>16266</v>
      </c>
      <c r="L1818" s="368" t="s">
        <v>16267</v>
      </c>
      <c r="M1818" s="368">
        <v>77</v>
      </c>
      <c r="N1818" s="368">
        <v>50</v>
      </c>
      <c r="O1818" s="368">
        <v>27</v>
      </c>
    </row>
    <row r="1819" spans="1:15" x14ac:dyDescent="0.35">
      <c r="A1819" s="368" t="s">
        <v>416</v>
      </c>
      <c r="B1819" s="368" t="s">
        <v>1004</v>
      </c>
      <c r="C1819" s="368" t="s">
        <v>786</v>
      </c>
      <c r="D1819" s="368">
        <v>550</v>
      </c>
      <c r="E1819" s="368">
        <v>357</v>
      </c>
      <c r="F1819" s="368">
        <v>193</v>
      </c>
      <c r="G1819" s="368" t="s">
        <v>16268</v>
      </c>
      <c r="H1819" s="368" t="s">
        <v>16269</v>
      </c>
      <c r="I1819" s="368" t="s">
        <v>3777</v>
      </c>
      <c r="J1819" s="368" t="s">
        <v>3776</v>
      </c>
      <c r="K1819" s="368" t="s">
        <v>16270</v>
      </c>
      <c r="L1819" s="368" t="s">
        <v>16271</v>
      </c>
      <c r="M1819" s="368">
        <v>115</v>
      </c>
      <c r="N1819" s="368">
        <v>75</v>
      </c>
      <c r="O1819" s="368">
        <v>40</v>
      </c>
    </row>
    <row r="1820" spans="1:15" x14ac:dyDescent="0.35">
      <c r="A1820" s="368" t="s">
        <v>416</v>
      </c>
      <c r="B1820" s="368" t="s">
        <v>1004</v>
      </c>
      <c r="C1820" s="368" t="s">
        <v>786</v>
      </c>
      <c r="D1820" s="368">
        <v>550</v>
      </c>
      <c r="E1820" s="368">
        <v>357</v>
      </c>
      <c r="F1820" s="368">
        <v>193</v>
      </c>
      <c r="G1820" s="368" t="s">
        <v>16268</v>
      </c>
      <c r="H1820" s="368" t="s">
        <v>16269</v>
      </c>
      <c r="I1820" s="368" t="s">
        <v>3777</v>
      </c>
      <c r="J1820" s="368" t="s">
        <v>3776</v>
      </c>
      <c r="K1820" s="368" t="s">
        <v>16272</v>
      </c>
      <c r="L1820" s="368" t="s">
        <v>16273</v>
      </c>
      <c r="M1820" s="368">
        <v>77</v>
      </c>
      <c r="N1820" s="368">
        <v>50</v>
      </c>
      <c r="O1820" s="368">
        <v>27</v>
      </c>
    </row>
    <row r="1821" spans="1:15" x14ac:dyDescent="0.35">
      <c r="A1821" s="368" t="s">
        <v>416</v>
      </c>
      <c r="B1821" s="368" t="s">
        <v>1004</v>
      </c>
      <c r="C1821" s="368" t="s">
        <v>786</v>
      </c>
      <c r="D1821" s="368">
        <v>550</v>
      </c>
      <c r="E1821" s="368">
        <v>357</v>
      </c>
      <c r="F1821" s="368">
        <v>193</v>
      </c>
      <c r="G1821" s="368" t="s">
        <v>16274</v>
      </c>
      <c r="H1821" s="368" t="s">
        <v>16275</v>
      </c>
      <c r="I1821" s="368" t="s">
        <v>3775</v>
      </c>
      <c r="J1821" s="368" t="s">
        <v>3774</v>
      </c>
      <c r="K1821" s="368" t="s">
        <v>16276</v>
      </c>
      <c r="L1821" s="368" t="s">
        <v>3774</v>
      </c>
      <c r="M1821" s="368">
        <v>89</v>
      </c>
      <c r="N1821" s="368">
        <v>58</v>
      </c>
      <c r="O1821" s="368">
        <v>31</v>
      </c>
    </row>
    <row r="1822" spans="1:15" x14ac:dyDescent="0.35">
      <c r="A1822" s="368" t="s">
        <v>417</v>
      </c>
      <c r="B1822" s="368" t="s">
        <v>1005</v>
      </c>
      <c r="C1822" s="368" t="s">
        <v>786</v>
      </c>
      <c r="D1822" s="368">
        <v>750</v>
      </c>
      <c r="E1822" s="368">
        <v>487</v>
      </c>
      <c r="F1822" s="368">
        <v>263</v>
      </c>
      <c r="G1822" s="368" t="s">
        <v>16011</v>
      </c>
      <c r="H1822" s="368" t="s">
        <v>16012</v>
      </c>
      <c r="I1822" s="368" t="s">
        <v>2631</v>
      </c>
      <c r="J1822" s="368" t="s">
        <v>2630</v>
      </c>
      <c r="K1822" s="368" t="s">
        <v>16013</v>
      </c>
      <c r="L1822" s="368" t="s">
        <v>2630</v>
      </c>
      <c r="M1822" s="368">
        <v>60</v>
      </c>
      <c r="N1822" s="368">
        <v>60</v>
      </c>
      <c r="O1822" s="368">
        <v>0</v>
      </c>
    </row>
    <row r="1823" spans="1:15" x14ac:dyDescent="0.35">
      <c r="A1823" s="368" t="s">
        <v>417</v>
      </c>
      <c r="B1823" s="368" t="s">
        <v>1005</v>
      </c>
      <c r="C1823" s="368" t="s">
        <v>786</v>
      </c>
      <c r="D1823" s="368">
        <v>750</v>
      </c>
      <c r="E1823" s="368">
        <v>487</v>
      </c>
      <c r="F1823" s="368">
        <v>263</v>
      </c>
      <c r="G1823" s="368" t="s">
        <v>16277</v>
      </c>
      <c r="H1823" s="368" t="s">
        <v>16278</v>
      </c>
      <c r="I1823" s="368" t="s">
        <v>3761</v>
      </c>
      <c r="J1823" s="368" t="s">
        <v>3760</v>
      </c>
      <c r="K1823" s="368" t="s">
        <v>16279</v>
      </c>
      <c r="L1823" s="368" t="s">
        <v>16280</v>
      </c>
      <c r="M1823" s="368">
        <v>61</v>
      </c>
      <c r="N1823" s="368">
        <v>38</v>
      </c>
      <c r="O1823" s="368">
        <v>23</v>
      </c>
    </row>
    <row r="1824" spans="1:15" x14ac:dyDescent="0.35">
      <c r="A1824" s="368" t="s">
        <v>417</v>
      </c>
      <c r="B1824" s="368" t="s">
        <v>1005</v>
      </c>
      <c r="C1824" s="368" t="s">
        <v>786</v>
      </c>
      <c r="D1824" s="368">
        <v>750</v>
      </c>
      <c r="E1824" s="368">
        <v>487</v>
      </c>
      <c r="F1824" s="368">
        <v>263</v>
      </c>
      <c r="G1824" s="368" t="s">
        <v>16277</v>
      </c>
      <c r="H1824" s="368" t="s">
        <v>16278</v>
      </c>
      <c r="I1824" s="368" t="s">
        <v>3761</v>
      </c>
      <c r="J1824" s="368" t="s">
        <v>3760</v>
      </c>
      <c r="K1824" s="368" t="s">
        <v>16281</v>
      </c>
      <c r="L1824" s="368" t="s">
        <v>16282</v>
      </c>
      <c r="M1824" s="368">
        <v>61</v>
      </c>
      <c r="N1824" s="368">
        <v>38</v>
      </c>
      <c r="O1824" s="368">
        <v>23</v>
      </c>
    </row>
    <row r="1825" spans="1:15" x14ac:dyDescent="0.35">
      <c r="A1825" s="368" t="s">
        <v>417</v>
      </c>
      <c r="B1825" s="368" t="s">
        <v>1005</v>
      </c>
      <c r="C1825" s="368" t="s">
        <v>786</v>
      </c>
      <c r="D1825" s="368">
        <v>750</v>
      </c>
      <c r="E1825" s="368">
        <v>487</v>
      </c>
      <c r="F1825" s="368">
        <v>263</v>
      </c>
      <c r="G1825" s="368" t="s">
        <v>16283</v>
      </c>
      <c r="H1825" s="368" t="s">
        <v>16284</v>
      </c>
      <c r="I1825" s="368" t="s">
        <v>3759</v>
      </c>
      <c r="J1825" s="368" t="s">
        <v>3758</v>
      </c>
      <c r="K1825" s="368" t="s">
        <v>16285</v>
      </c>
      <c r="L1825" s="368" t="s">
        <v>3758</v>
      </c>
      <c r="M1825" s="368">
        <v>85</v>
      </c>
      <c r="N1825" s="368">
        <v>53</v>
      </c>
      <c r="O1825" s="368">
        <v>32</v>
      </c>
    </row>
    <row r="1826" spans="1:15" x14ac:dyDescent="0.35">
      <c r="A1826" s="368" t="s">
        <v>417</v>
      </c>
      <c r="B1826" s="368" t="s">
        <v>1005</v>
      </c>
      <c r="C1826" s="368" t="s">
        <v>786</v>
      </c>
      <c r="D1826" s="368">
        <v>750</v>
      </c>
      <c r="E1826" s="368">
        <v>487</v>
      </c>
      <c r="F1826" s="368">
        <v>263</v>
      </c>
      <c r="G1826" s="368" t="s">
        <v>16286</v>
      </c>
      <c r="H1826" s="368" t="s">
        <v>16287</v>
      </c>
      <c r="I1826" s="368" t="s">
        <v>3749</v>
      </c>
      <c r="J1826" s="368" t="s">
        <v>3748</v>
      </c>
      <c r="K1826" s="368" t="s">
        <v>16288</v>
      </c>
      <c r="L1826" s="368" t="s">
        <v>3748</v>
      </c>
      <c r="M1826" s="368">
        <v>85</v>
      </c>
      <c r="N1826" s="368">
        <v>53</v>
      </c>
      <c r="O1826" s="368">
        <v>32</v>
      </c>
    </row>
    <row r="1827" spans="1:15" x14ac:dyDescent="0.35">
      <c r="A1827" s="368" t="s">
        <v>417</v>
      </c>
      <c r="B1827" s="368" t="s">
        <v>1005</v>
      </c>
      <c r="C1827" s="368" t="s">
        <v>786</v>
      </c>
      <c r="D1827" s="368">
        <v>750</v>
      </c>
      <c r="E1827" s="368">
        <v>487</v>
      </c>
      <c r="F1827" s="368">
        <v>263</v>
      </c>
      <c r="G1827" s="368" t="s">
        <v>16289</v>
      </c>
      <c r="H1827" s="368" t="s">
        <v>16290</v>
      </c>
      <c r="I1827" s="368" t="s">
        <v>3773</v>
      </c>
      <c r="J1827" s="368" t="s">
        <v>3772</v>
      </c>
      <c r="K1827" s="368" t="s">
        <v>16291</v>
      </c>
      <c r="L1827" s="368" t="s">
        <v>3772</v>
      </c>
      <c r="M1827" s="368">
        <v>96</v>
      </c>
      <c r="N1827" s="368">
        <v>59</v>
      </c>
      <c r="O1827" s="368">
        <v>37</v>
      </c>
    </row>
    <row r="1828" spans="1:15" x14ac:dyDescent="0.35">
      <c r="A1828" s="368" t="s">
        <v>417</v>
      </c>
      <c r="B1828" s="368" t="s">
        <v>1005</v>
      </c>
      <c r="C1828" s="368" t="s">
        <v>786</v>
      </c>
      <c r="D1828" s="368">
        <v>750</v>
      </c>
      <c r="E1828" s="368">
        <v>487</v>
      </c>
      <c r="F1828" s="368">
        <v>263</v>
      </c>
      <c r="G1828" s="368" t="s">
        <v>16292</v>
      </c>
      <c r="H1828" s="368" t="s">
        <v>16293</v>
      </c>
      <c r="I1828" s="368" t="s">
        <v>3771</v>
      </c>
      <c r="J1828" s="368" t="s">
        <v>3770</v>
      </c>
      <c r="K1828" s="368" t="s">
        <v>16294</v>
      </c>
      <c r="L1828" s="368" t="s">
        <v>3770</v>
      </c>
      <c r="M1828" s="368">
        <v>109</v>
      </c>
      <c r="N1828" s="368">
        <v>67</v>
      </c>
      <c r="O1828" s="368">
        <v>42</v>
      </c>
    </row>
    <row r="1829" spans="1:15" x14ac:dyDescent="0.35">
      <c r="A1829" s="368" t="s">
        <v>417</v>
      </c>
      <c r="B1829" s="368" t="s">
        <v>1005</v>
      </c>
      <c r="C1829" s="368" t="s">
        <v>786</v>
      </c>
      <c r="D1829" s="368">
        <v>750</v>
      </c>
      <c r="E1829" s="368">
        <v>487</v>
      </c>
      <c r="F1829" s="368">
        <v>263</v>
      </c>
      <c r="G1829" s="368" t="s">
        <v>16295</v>
      </c>
      <c r="H1829" s="368" t="s">
        <v>16296</v>
      </c>
      <c r="I1829" s="368" t="s">
        <v>3769</v>
      </c>
      <c r="J1829" s="368" t="s">
        <v>3768</v>
      </c>
      <c r="K1829" s="368" t="s">
        <v>16297</v>
      </c>
      <c r="L1829" s="368" t="s">
        <v>3768</v>
      </c>
      <c r="M1829" s="368">
        <v>109</v>
      </c>
      <c r="N1829" s="368">
        <v>67</v>
      </c>
      <c r="O1829" s="368">
        <v>42</v>
      </c>
    </row>
    <row r="1830" spans="1:15" x14ac:dyDescent="0.35">
      <c r="A1830" s="368" t="s">
        <v>417</v>
      </c>
      <c r="B1830" s="368" t="s">
        <v>1005</v>
      </c>
      <c r="C1830" s="368" t="s">
        <v>786</v>
      </c>
      <c r="D1830" s="368">
        <v>750</v>
      </c>
      <c r="E1830" s="368">
        <v>487</v>
      </c>
      <c r="F1830" s="368">
        <v>263</v>
      </c>
      <c r="G1830" s="368" t="s">
        <v>16298</v>
      </c>
      <c r="H1830" s="368" t="s">
        <v>16299</v>
      </c>
      <c r="I1830" s="368" t="s">
        <v>3767</v>
      </c>
      <c r="J1830" s="368" t="s">
        <v>3766</v>
      </c>
      <c r="K1830" s="368" t="s">
        <v>16300</v>
      </c>
      <c r="L1830" s="368" t="s">
        <v>3766</v>
      </c>
      <c r="M1830" s="368">
        <v>84</v>
      </c>
      <c r="N1830" s="368">
        <v>52</v>
      </c>
      <c r="O1830" s="368">
        <v>32</v>
      </c>
    </row>
    <row r="1831" spans="1:15" x14ac:dyDescent="0.35">
      <c r="A1831" s="368" t="s">
        <v>418</v>
      </c>
      <c r="B1831" s="368" t="s">
        <v>1006</v>
      </c>
      <c r="C1831" s="368" t="s">
        <v>786</v>
      </c>
      <c r="D1831" s="368">
        <v>600</v>
      </c>
      <c r="E1831" s="368">
        <v>390</v>
      </c>
      <c r="F1831" s="368">
        <v>210</v>
      </c>
      <c r="G1831" s="368" t="s">
        <v>16241</v>
      </c>
      <c r="H1831" s="368" t="s">
        <v>16242</v>
      </c>
      <c r="I1831" s="368" t="s">
        <v>3386</v>
      </c>
      <c r="J1831" s="368" t="s">
        <v>3385</v>
      </c>
      <c r="K1831" s="368" t="s">
        <v>16243</v>
      </c>
      <c r="L1831" s="368" t="s">
        <v>16244</v>
      </c>
      <c r="M1831" s="368">
        <v>112</v>
      </c>
      <c r="N1831" s="368">
        <v>73</v>
      </c>
      <c r="O1831" s="368">
        <v>39</v>
      </c>
    </row>
    <row r="1832" spans="1:15" x14ac:dyDescent="0.35">
      <c r="A1832" s="368" t="s">
        <v>418</v>
      </c>
      <c r="B1832" s="368" t="s">
        <v>1006</v>
      </c>
      <c r="C1832" s="368" t="s">
        <v>786</v>
      </c>
      <c r="D1832" s="368">
        <v>600</v>
      </c>
      <c r="E1832" s="368">
        <v>390</v>
      </c>
      <c r="F1832" s="368">
        <v>210</v>
      </c>
      <c r="G1832" s="368" t="s">
        <v>16241</v>
      </c>
      <c r="H1832" s="368" t="s">
        <v>16242</v>
      </c>
      <c r="I1832" s="368" t="s">
        <v>3386</v>
      </c>
      <c r="J1832" s="368" t="s">
        <v>3385</v>
      </c>
      <c r="K1832" s="368" t="s">
        <v>16245</v>
      </c>
      <c r="L1832" s="368" t="s">
        <v>16246</v>
      </c>
      <c r="M1832" s="368">
        <v>88</v>
      </c>
      <c r="N1832" s="368">
        <v>57</v>
      </c>
      <c r="O1832" s="368">
        <v>31</v>
      </c>
    </row>
    <row r="1833" spans="1:15" x14ac:dyDescent="0.35">
      <c r="A1833" s="368" t="s">
        <v>418</v>
      </c>
      <c r="B1833" s="368" t="s">
        <v>1006</v>
      </c>
      <c r="C1833" s="368" t="s">
        <v>786</v>
      </c>
      <c r="D1833" s="368">
        <v>600</v>
      </c>
      <c r="E1833" s="368">
        <v>390</v>
      </c>
      <c r="F1833" s="368">
        <v>210</v>
      </c>
      <c r="G1833" s="368" t="s">
        <v>16241</v>
      </c>
      <c r="H1833" s="368" t="s">
        <v>16242</v>
      </c>
      <c r="I1833" s="368" t="s">
        <v>3386</v>
      </c>
      <c r="J1833" s="368" t="s">
        <v>3385</v>
      </c>
      <c r="K1833" s="368" t="s">
        <v>16247</v>
      </c>
      <c r="L1833" s="368" t="s">
        <v>16248</v>
      </c>
      <c r="M1833" s="368">
        <v>38</v>
      </c>
      <c r="N1833" s="368">
        <v>25</v>
      </c>
      <c r="O1833" s="368">
        <v>13</v>
      </c>
    </row>
    <row r="1834" spans="1:15" x14ac:dyDescent="0.35">
      <c r="A1834" s="368" t="s">
        <v>418</v>
      </c>
      <c r="B1834" s="368" t="s">
        <v>1006</v>
      </c>
      <c r="C1834" s="368" t="s">
        <v>786</v>
      </c>
      <c r="D1834" s="368">
        <v>600</v>
      </c>
      <c r="E1834" s="368">
        <v>390</v>
      </c>
      <c r="F1834" s="368">
        <v>210</v>
      </c>
      <c r="G1834" s="368" t="s">
        <v>16301</v>
      </c>
      <c r="H1834" s="368" t="s">
        <v>16302</v>
      </c>
      <c r="I1834" s="368" t="s">
        <v>3765</v>
      </c>
      <c r="J1834" s="368" t="s">
        <v>3764</v>
      </c>
      <c r="K1834" s="368" t="s">
        <v>16251</v>
      </c>
      <c r="L1834" s="368" t="s">
        <v>16252</v>
      </c>
      <c r="M1834" s="368">
        <v>100</v>
      </c>
      <c r="N1834" s="368">
        <v>65</v>
      </c>
      <c r="O1834" s="368">
        <v>35</v>
      </c>
    </row>
    <row r="1835" spans="1:15" x14ac:dyDescent="0.35">
      <c r="A1835" s="368" t="s">
        <v>418</v>
      </c>
      <c r="B1835" s="368" t="s">
        <v>1006</v>
      </c>
      <c r="C1835" s="368" t="s">
        <v>786</v>
      </c>
      <c r="D1835" s="368">
        <v>600</v>
      </c>
      <c r="E1835" s="368">
        <v>390</v>
      </c>
      <c r="F1835" s="368">
        <v>210</v>
      </c>
      <c r="G1835" s="368" t="s">
        <v>16301</v>
      </c>
      <c r="H1835" s="368" t="s">
        <v>16302</v>
      </c>
      <c r="I1835" s="368" t="s">
        <v>3765</v>
      </c>
      <c r="J1835" s="368" t="s">
        <v>3764</v>
      </c>
      <c r="K1835" s="368" t="s">
        <v>16303</v>
      </c>
      <c r="L1835" s="368" t="s">
        <v>16304</v>
      </c>
      <c r="M1835" s="368">
        <v>100</v>
      </c>
      <c r="N1835" s="368">
        <v>65</v>
      </c>
      <c r="O1835" s="368">
        <v>35</v>
      </c>
    </row>
    <row r="1836" spans="1:15" x14ac:dyDescent="0.35">
      <c r="A1836" s="368" t="s">
        <v>418</v>
      </c>
      <c r="B1836" s="368" t="s">
        <v>1006</v>
      </c>
      <c r="C1836" s="368" t="s">
        <v>786</v>
      </c>
      <c r="D1836" s="368">
        <v>600</v>
      </c>
      <c r="E1836" s="368">
        <v>390</v>
      </c>
      <c r="F1836" s="368">
        <v>210</v>
      </c>
      <c r="G1836" s="368" t="s">
        <v>16301</v>
      </c>
      <c r="H1836" s="368" t="s">
        <v>16302</v>
      </c>
      <c r="I1836" s="368" t="s">
        <v>3765</v>
      </c>
      <c r="J1836" s="368" t="s">
        <v>3764</v>
      </c>
      <c r="K1836" s="368" t="s">
        <v>16305</v>
      </c>
      <c r="L1836" s="368" t="s">
        <v>16306</v>
      </c>
      <c r="M1836" s="368">
        <v>50</v>
      </c>
      <c r="N1836" s="368">
        <v>32</v>
      </c>
      <c r="O1836" s="368">
        <v>18</v>
      </c>
    </row>
    <row r="1837" spans="1:15" x14ac:dyDescent="0.35">
      <c r="A1837" s="368" t="s">
        <v>418</v>
      </c>
      <c r="B1837" s="368" t="s">
        <v>1006</v>
      </c>
      <c r="C1837" s="368" t="s">
        <v>786</v>
      </c>
      <c r="D1837" s="368">
        <v>600</v>
      </c>
      <c r="E1837" s="368">
        <v>390</v>
      </c>
      <c r="F1837" s="368">
        <v>210</v>
      </c>
      <c r="G1837" s="368" t="s">
        <v>16307</v>
      </c>
      <c r="H1837" s="368" t="s">
        <v>16308</v>
      </c>
      <c r="I1837" s="368" t="s">
        <v>3763</v>
      </c>
      <c r="J1837" s="368" t="s">
        <v>3762</v>
      </c>
      <c r="K1837" s="368" t="s">
        <v>16309</v>
      </c>
      <c r="L1837" s="368" t="s">
        <v>3762</v>
      </c>
      <c r="M1837" s="368">
        <v>112</v>
      </c>
      <c r="N1837" s="368">
        <v>73</v>
      </c>
      <c r="O1837" s="368">
        <v>39</v>
      </c>
    </row>
    <row r="1838" spans="1:15" x14ac:dyDescent="0.35">
      <c r="A1838" s="368" t="s">
        <v>419</v>
      </c>
      <c r="B1838" s="368" t="s">
        <v>1007</v>
      </c>
      <c r="C1838" s="368" t="s">
        <v>786</v>
      </c>
      <c r="D1838" s="368">
        <v>650</v>
      </c>
      <c r="E1838" s="368">
        <v>422</v>
      </c>
      <c r="F1838" s="368">
        <v>228</v>
      </c>
      <c r="G1838" s="368" t="s">
        <v>16011</v>
      </c>
      <c r="H1838" s="368" t="s">
        <v>16012</v>
      </c>
      <c r="I1838" s="368" t="s">
        <v>2631</v>
      </c>
      <c r="J1838" s="368" t="s">
        <v>2630</v>
      </c>
      <c r="K1838" s="368" t="s">
        <v>16013</v>
      </c>
      <c r="L1838" s="368" t="s">
        <v>2630</v>
      </c>
      <c r="M1838" s="368">
        <v>60</v>
      </c>
      <c r="N1838" s="368">
        <v>60</v>
      </c>
      <c r="O1838" s="368">
        <v>0</v>
      </c>
    </row>
    <row r="1839" spans="1:15" x14ac:dyDescent="0.35">
      <c r="A1839" s="368" t="s">
        <v>419</v>
      </c>
      <c r="B1839" s="368" t="s">
        <v>1007</v>
      </c>
      <c r="C1839" s="368" t="s">
        <v>786</v>
      </c>
      <c r="D1839" s="368">
        <v>650</v>
      </c>
      <c r="E1839" s="368">
        <v>422</v>
      </c>
      <c r="F1839" s="368">
        <v>228</v>
      </c>
      <c r="G1839" s="368" t="s">
        <v>16277</v>
      </c>
      <c r="H1839" s="368" t="s">
        <v>16278</v>
      </c>
      <c r="I1839" s="368" t="s">
        <v>3761</v>
      </c>
      <c r="J1839" s="368" t="s">
        <v>3760</v>
      </c>
      <c r="K1839" s="368" t="s">
        <v>16279</v>
      </c>
      <c r="L1839" s="368" t="s">
        <v>16280</v>
      </c>
      <c r="M1839" s="368">
        <v>64</v>
      </c>
      <c r="N1839" s="368">
        <v>39</v>
      </c>
      <c r="O1839" s="368">
        <v>25</v>
      </c>
    </row>
    <row r="1840" spans="1:15" x14ac:dyDescent="0.35">
      <c r="A1840" s="368" t="s">
        <v>419</v>
      </c>
      <c r="B1840" s="368" t="s">
        <v>1007</v>
      </c>
      <c r="C1840" s="368" t="s">
        <v>786</v>
      </c>
      <c r="D1840" s="368">
        <v>650</v>
      </c>
      <c r="E1840" s="368">
        <v>422</v>
      </c>
      <c r="F1840" s="368">
        <v>228</v>
      </c>
      <c r="G1840" s="368" t="s">
        <v>16277</v>
      </c>
      <c r="H1840" s="368" t="s">
        <v>16278</v>
      </c>
      <c r="I1840" s="368" t="s">
        <v>3761</v>
      </c>
      <c r="J1840" s="368" t="s">
        <v>3760</v>
      </c>
      <c r="K1840" s="368" t="s">
        <v>16281</v>
      </c>
      <c r="L1840" s="368" t="s">
        <v>16282</v>
      </c>
      <c r="M1840" s="368">
        <v>64</v>
      </c>
      <c r="N1840" s="368">
        <v>39</v>
      </c>
      <c r="O1840" s="368">
        <v>25</v>
      </c>
    </row>
    <row r="1841" spans="1:15" x14ac:dyDescent="0.35">
      <c r="A1841" s="368" t="s">
        <v>419</v>
      </c>
      <c r="B1841" s="368" t="s">
        <v>1007</v>
      </c>
      <c r="C1841" s="368" t="s">
        <v>786</v>
      </c>
      <c r="D1841" s="368">
        <v>650</v>
      </c>
      <c r="E1841" s="368">
        <v>422</v>
      </c>
      <c r="F1841" s="368">
        <v>228</v>
      </c>
      <c r="G1841" s="368" t="s">
        <v>16283</v>
      </c>
      <c r="H1841" s="368" t="s">
        <v>16284</v>
      </c>
      <c r="I1841" s="368" t="s">
        <v>3759</v>
      </c>
      <c r="J1841" s="368" t="s">
        <v>3758</v>
      </c>
      <c r="K1841" s="368" t="s">
        <v>16285</v>
      </c>
      <c r="L1841" s="368" t="s">
        <v>3758</v>
      </c>
      <c r="M1841" s="368">
        <v>87</v>
      </c>
      <c r="N1841" s="368">
        <v>53</v>
      </c>
      <c r="O1841" s="368">
        <v>34</v>
      </c>
    </row>
    <row r="1842" spans="1:15" x14ac:dyDescent="0.35">
      <c r="A1842" s="368" t="s">
        <v>419</v>
      </c>
      <c r="B1842" s="368" t="s">
        <v>1007</v>
      </c>
      <c r="C1842" s="368" t="s">
        <v>786</v>
      </c>
      <c r="D1842" s="368">
        <v>650</v>
      </c>
      <c r="E1842" s="368">
        <v>422</v>
      </c>
      <c r="F1842" s="368">
        <v>228</v>
      </c>
      <c r="G1842" s="368" t="s">
        <v>16310</v>
      </c>
      <c r="H1842" s="368" t="s">
        <v>16311</v>
      </c>
      <c r="I1842" s="368" t="s">
        <v>3757</v>
      </c>
      <c r="J1842" s="368" t="s">
        <v>3756</v>
      </c>
      <c r="K1842" s="368" t="s">
        <v>16312</v>
      </c>
      <c r="L1842" s="368" t="s">
        <v>3756</v>
      </c>
      <c r="M1842" s="368">
        <v>87</v>
      </c>
      <c r="N1842" s="368">
        <v>53</v>
      </c>
      <c r="O1842" s="368">
        <v>34</v>
      </c>
    </row>
    <row r="1843" spans="1:15" x14ac:dyDescent="0.35">
      <c r="A1843" s="368" t="s">
        <v>419</v>
      </c>
      <c r="B1843" s="368" t="s">
        <v>1007</v>
      </c>
      <c r="C1843" s="368" t="s">
        <v>786</v>
      </c>
      <c r="D1843" s="368">
        <v>650</v>
      </c>
      <c r="E1843" s="368">
        <v>422</v>
      </c>
      <c r="F1843" s="368">
        <v>228</v>
      </c>
      <c r="G1843" s="368" t="s">
        <v>16313</v>
      </c>
      <c r="H1843" s="368" t="s">
        <v>16314</v>
      </c>
      <c r="I1843" s="368" t="s">
        <v>3755</v>
      </c>
      <c r="J1843" s="368" t="s">
        <v>3754</v>
      </c>
      <c r="K1843" s="368" t="s">
        <v>16315</v>
      </c>
      <c r="L1843" s="368" t="s">
        <v>3754</v>
      </c>
      <c r="M1843" s="368">
        <v>75</v>
      </c>
      <c r="N1843" s="368">
        <v>46</v>
      </c>
      <c r="O1843" s="368">
        <v>29</v>
      </c>
    </row>
    <row r="1844" spans="1:15" x14ac:dyDescent="0.35">
      <c r="A1844" s="368" t="s">
        <v>419</v>
      </c>
      <c r="B1844" s="368" t="s">
        <v>1007</v>
      </c>
      <c r="C1844" s="368" t="s">
        <v>786</v>
      </c>
      <c r="D1844" s="368">
        <v>650</v>
      </c>
      <c r="E1844" s="368">
        <v>422</v>
      </c>
      <c r="F1844" s="368">
        <v>228</v>
      </c>
      <c r="G1844" s="368" t="s">
        <v>16316</v>
      </c>
      <c r="H1844" s="368" t="s">
        <v>16317</v>
      </c>
      <c r="I1844" s="368" t="s">
        <v>3753</v>
      </c>
      <c r="J1844" s="368" t="s">
        <v>3752</v>
      </c>
      <c r="K1844" s="368" t="s">
        <v>16318</v>
      </c>
      <c r="L1844" s="368" t="s">
        <v>3752</v>
      </c>
      <c r="M1844" s="368">
        <v>37</v>
      </c>
      <c r="N1844" s="368">
        <v>23</v>
      </c>
      <c r="O1844" s="368">
        <v>14</v>
      </c>
    </row>
    <row r="1845" spans="1:15" x14ac:dyDescent="0.35">
      <c r="A1845" s="368" t="s">
        <v>419</v>
      </c>
      <c r="B1845" s="368" t="s">
        <v>1007</v>
      </c>
      <c r="C1845" s="368" t="s">
        <v>786</v>
      </c>
      <c r="D1845" s="368">
        <v>650</v>
      </c>
      <c r="E1845" s="368">
        <v>422</v>
      </c>
      <c r="F1845" s="368">
        <v>228</v>
      </c>
      <c r="G1845" s="368" t="s">
        <v>16319</v>
      </c>
      <c r="H1845" s="368" t="s">
        <v>16320</v>
      </c>
      <c r="I1845" s="368" t="s">
        <v>3751</v>
      </c>
      <c r="J1845" s="368" t="s">
        <v>3750</v>
      </c>
      <c r="K1845" s="368" t="s">
        <v>16321</v>
      </c>
      <c r="L1845" s="368" t="s">
        <v>3750</v>
      </c>
      <c r="M1845" s="368">
        <v>88</v>
      </c>
      <c r="N1845" s="368">
        <v>55</v>
      </c>
      <c r="O1845" s="368">
        <v>33</v>
      </c>
    </row>
    <row r="1846" spans="1:15" x14ac:dyDescent="0.35">
      <c r="A1846" s="368" t="s">
        <v>419</v>
      </c>
      <c r="B1846" s="368" t="s">
        <v>1007</v>
      </c>
      <c r="C1846" s="368" t="s">
        <v>786</v>
      </c>
      <c r="D1846" s="368">
        <v>650</v>
      </c>
      <c r="E1846" s="368">
        <v>422</v>
      </c>
      <c r="F1846" s="368">
        <v>228</v>
      </c>
      <c r="G1846" s="368" t="s">
        <v>16286</v>
      </c>
      <c r="H1846" s="368" t="s">
        <v>16287</v>
      </c>
      <c r="I1846" s="368" t="s">
        <v>3749</v>
      </c>
      <c r="J1846" s="368" t="s">
        <v>3748</v>
      </c>
      <c r="K1846" s="368" t="s">
        <v>16288</v>
      </c>
      <c r="L1846" s="368" t="s">
        <v>3748</v>
      </c>
      <c r="M1846" s="368">
        <v>88</v>
      </c>
      <c r="N1846" s="368">
        <v>54</v>
      </c>
      <c r="O1846" s="368">
        <v>34</v>
      </c>
    </row>
    <row r="1847" spans="1:15" x14ac:dyDescent="0.35">
      <c r="A1847" s="368" t="s">
        <v>420</v>
      </c>
      <c r="B1847" s="368" t="s">
        <v>1008</v>
      </c>
      <c r="C1847" s="368" t="s">
        <v>791</v>
      </c>
      <c r="D1847" s="368">
        <v>580</v>
      </c>
      <c r="E1847" s="368">
        <v>377</v>
      </c>
      <c r="F1847" s="368">
        <v>203</v>
      </c>
      <c r="G1847" s="368" t="s">
        <v>16322</v>
      </c>
      <c r="H1847" s="368" t="s">
        <v>16323</v>
      </c>
      <c r="I1847" s="368" t="s">
        <v>3747</v>
      </c>
      <c r="J1847" s="368" t="s">
        <v>3746</v>
      </c>
      <c r="K1847" s="368" t="s">
        <v>16324</v>
      </c>
      <c r="L1847" s="368" t="s">
        <v>16325</v>
      </c>
      <c r="M1847" s="368">
        <v>104</v>
      </c>
      <c r="N1847" s="368">
        <v>68</v>
      </c>
      <c r="O1847" s="368">
        <v>36</v>
      </c>
    </row>
    <row r="1848" spans="1:15" x14ac:dyDescent="0.35">
      <c r="A1848" s="368" t="s">
        <v>420</v>
      </c>
      <c r="B1848" s="368" t="s">
        <v>1008</v>
      </c>
      <c r="C1848" s="368" t="s">
        <v>791</v>
      </c>
      <c r="D1848" s="368">
        <v>580</v>
      </c>
      <c r="E1848" s="368">
        <v>377</v>
      </c>
      <c r="F1848" s="368">
        <v>203</v>
      </c>
      <c r="G1848" s="368" t="s">
        <v>16322</v>
      </c>
      <c r="H1848" s="368" t="s">
        <v>16323</v>
      </c>
      <c r="I1848" s="368" t="s">
        <v>3747</v>
      </c>
      <c r="J1848" s="368" t="s">
        <v>3746</v>
      </c>
      <c r="K1848" s="368" t="s">
        <v>16326</v>
      </c>
      <c r="L1848" s="368" t="s">
        <v>16327</v>
      </c>
      <c r="M1848" s="368">
        <v>105</v>
      </c>
      <c r="N1848" s="368">
        <v>68</v>
      </c>
      <c r="O1848" s="368">
        <v>37</v>
      </c>
    </row>
    <row r="1849" spans="1:15" x14ac:dyDescent="0.35">
      <c r="A1849" s="368" t="s">
        <v>420</v>
      </c>
      <c r="B1849" s="368" t="s">
        <v>1008</v>
      </c>
      <c r="C1849" s="368" t="s">
        <v>791</v>
      </c>
      <c r="D1849" s="368">
        <v>580</v>
      </c>
      <c r="E1849" s="368">
        <v>377</v>
      </c>
      <c r="F1849" s="368">
        <v>203</v>
      </c>
      <c r="G1849" s="368" t="s">
        <v>16322</v>
      </c>
      <c r="H1849" s="368" t="s">
        <v>16323</v>
      </c>
      <c r="I1849" s="368" t="s">
        <v>3747</v>
      </c>
      <c r="J1849" s="368" t="s">
        <v>3746</v>
      </c>
      <c r="K1849" s="368" t="s">
        <v>16328</v>
      </c>
      <c r="L1849" s="368" t="s">
        <v>16329</v>
      </c>
      <c r="M1849" s="368">
        <v>35</v>
      </c>
      <c r="N1849" s="368">
        <v>23</v>
      </c>
      <c r="O1849" s="368">
        <v>12</v>
      </c>
    </row>
    <row r="1850" spans="1:15" x14ac:dyDescent="0.35">
      <c r="A1850" s="368" t="s">
        <v>420</v>
      </c>
      <c r="B1850" s="368" t="s">
        <v>1008</v>
      </c>
      <c r="C1850" s="368" t="s">
        <v>791</v>
      </c>
      <c r="D1850" s="368">
        <v>580</v>
      </c>
      <c r="E1850" s="368">
        <v>377</v>
      </c>
      <c r="F1850" s="368">
        <v>203</v>
      </c>
      <c r="G1850" s="368" t="s">
        <v>16330</v>
      </c>
      <c r="H1850" s="368" t="s">
        <v>16331</v>
      </c>
      <c r="I1850" s="368" t="s">
        <v>3745</v>
      </c>
      <c r="J1850" s="368" t="s">
        <v>3744</v>
      </c>
      <c r="K1850" s="368" t="s">
        <v>16332</v>
      </c>
      <c r="L1850" s="368" t="s">
        <v>3744</v>
      </c>
      <c r="M1850" s="368">
        <v>57</v>
      </c>
      <c r="N1850" s="368">
        <v>37</v>
      </c>
      <c r="O1850" s="368">
        <v>20</v>
      </c>
    </row>
    <row r="1851" spans="1:15" x14ac:dyDescent="0.35">
      <c r="A1851" s="368" t="s">
        <v>420</v>
      </c>
      <c r="B1851" s="368" t="s">
        <v>1008</v>
      </c>
      <c r="C1851" s="368" t="s">
        <v>791</v>
      </c>
      <c r="D1851" s="368">
        <v>580</v>
      </c>
      <c r="E1851" s="368">
        <v>377</v>
      </c>
      <c r="F1851" s="368">
        <v>203</v>
      </c>
      <c r="G1851" s="368" t="s">
        <v>16333</v>
      </c>
      <c r="H1851" s="368" t="s">
        <v>16334</v>
      </c>
      <c r="I1851" s="368" t="s">
        <v>3743</v>
      </c>
      <c r="J1851" s="368" t="s">
        <v>3742</v>
      </c>
      <c r="K1851" s="368" t="s">
        <v>16324</v>
      </c>
      <c r="L1851" s="368" t="s">
        <v>16325</v>
      </c>
      <c r="M1851" s="368">
        <v>104</v>
      </c>
      <c r="N1851" s="368">
        <v>68</v>
      </c>
      <c r="O1851" s="368">
        <v>36</v>
      </c>
    </row>
    <row r="1852" spans="1:15" x14ac:dyDescent="0.35">
      <c r="A1852" s="368" t="s">
        <v>420</v>
      </c>
      <c r="B1852" s="368" t="s">
        <v>1008</v>
      </c>
      <c r="C1852" s="368" t="s">
        <v>791</v>
      </c>
      <c r="D1852" s="368">
        <v>580</v>
      </c>
      <c r="E1852" s="368">
        <v>377</v>
      </c>
      <c r="F1852" s="368">
        <v>203</v>
      </c>
      <c r="G1852" s="368" t="s">
        <v>16333</v>
      </c>
      <c r="H1852" s="368" t="s">
        <v>16334</v>
      </c>
      <c r="I1852" s="368" t="s">
        <v>3743</v>
      </c>
      <c r="J1852" s="368" t="s">
        <v>3742</v>
      </c>
      <c r="K1852" s="368" t="s">
        <v>16335</v>
      </c>
      <c r="L1852" s="368" t="s">
        <v>16336</v>
      </c>
      <c r="M1852" s="368">
        <v>105</v>
      </c>
      <c r="N1852" s="368">
        <v>68</v>
      </c>
      <c r="O1852" s="368">
        <v>37</v>
      </c>
    </row>
    <row r="1853" spans="1:15" x14ac:dyDescent="0.35">
      <c r="A1853" s="368" t="s">
        <v>420</v>
      </c>
      <c r="B1853" s="368" t="s">
        <v>1008</v>
      </c>
      <c r="C1853" s="368" t="s">
        <v>791</v>
      </c>
      <c r="D1853" s="368">
        <v>580</v>
      </c>
      <c r="E1853" s="368">
        <v>377</v>
      </c>
      <c r="F1853" s="368">
        <v>203</v>
      </c>
      <c r="G1853" s="368" t="s">
        <v>16333</v>
      </c>
      <c r="H1853" s="368" t="s">
        <v>16334</v>
      </c>
      <c r="I1853" s="368" t="s">
        <v>3743</v>
      </c>
      <c r="J1853" s="368" t="s">
        <v>3742</v>
      </c>
      <c r="K1853" s="368" t="s">
        <v>16337</v>
      </c>
      <c r="L1853" s="368" t="s">
        <v>16338</v>
      </c>
      <c r="M1853" s="368">
        <v>104</v>
      </c>
      <c r="N1853" s="368">
        <v>68</v>
      </c>
      <c r="O1853" s="368">
        <v>36</v>
      </c>
    </row>
    <row r="1854" spans="1:15" x14ac:dyDescent="0.35">
      <c r="A1854" s="368" t="s">
        <v>420</v>
      </c>
      <c r="B1854" s="368" t="s">
        <v>1008</v>
      </c>
      <c r="C1854" s="368" t="s">
        <v>791</v>
      </c>
      <c r="D1854" s="368">
        <v>580</v>
      </c>
      <c r="E1854" s="368">
        <v>377</v>
      </c>
      <c r="F1854" s="368">
        <v>203</v>
      </c>
      <c r="G1854" s="368" t="s">
        <v>16333</v>
      </c>
      <c r="H1854" s="368" t="s">
        <v>16334</v>
      </c>
      <c r="I1854" s="368" t="s">
        <v>3743</v>
      </c>
      <c r="J1854" s="368" t="s">
        <v>3742</v>
      </c>
      <c r="K1854" s="368" t="s">
        <v>16339</v>
      </c>
      <c r="L1854" s="368" t="s">
        <v>16340</v>
      </c>
      <c r="M1854" s="368">
        <v>70</v>
      </c>
      <c r="N1854" s="368">
        <v>45</v>
      </c>
      <c r="O1854" s="368">
        <v>25</v>
      </c>
    </row>
    <row r="1855" spans="1:15" x14ac:dyDescent="0.35">
      <c r="A1855" s="368" t="s">
        <v>421</v>
      </c>
      <c r="B1855" s="368" t="s">
        <v>1009</v>
      </c>
      <c r="C1855" s="368" t="s">
        <v>791</v>
      </c>
      <c r="D1855" s="368">
        <v>660</v>
      </c>
      <c r="E1855" s="368">
        <v>429</v>
      </c>
      <c r="F1855" s="368">
        <v>231</v>
      </c>
      <c r="G1855" s="368" t="s">
        <v>16341</v>
      </c>
      <c r="H1855" s="368" t="s">
        <v>16342</v>
      </c>
      <c r="I1855" s="368" t="s">
        <v>3741</v>
      </c>
      <c r="J1855" s="368" t="s">
        <v>3740</v>
      </c>
      <c r="K1855" s="368" t="s">
        <v>16343</v>
      </c>
      <c r="L1855" s="368" t="s">
        <v>16344</v>
      </c>
      <c r="M1855" s="368">
        <v>68</v>
      </c>
      <c r="N1855" s="368">
        <v>44</v>
      </c>
      <c r="O1855" s="368">
        <v>24</v>
      </c>
    </row>
    <row r="1856" spans="1:15" x14ac:dyDescent="0.35">
      <c r="A1856" s="368" t="s">
        <v>421</v>
      </c>
      <c r="B1856" s="368" t="s">
        <v>1009</v>
      </c>
      <c r="C1856" s="368" t="s">
        <v>791</v>
      </c>
      <c r="D1856" s="368">
        <v>660</v>
      </c>
      <c r="E1856" s="368">
        <v>429</v>
      </c>
      <c r="F1856" s="368">
        <v>231</v>
      </c>
      <c r="G1856" s="368" t="s">
        <v>16341</v>
      </c>
      <c r="H1856" s="368" t="s">
        <v>16342</v>
      </c>
      <c r="I1856" s="368" t="s">
        <v>3741</v>
      </c>
      <c r="J1856" s="368" t="s">
        <v>3740</v>
      </c>
      <c r="K1856" s="368" t="s">
        <v>16345</v>
      </c>
      <c r="L1856" s="368" t="s">
        <v>16346</v>
      </c>
      <c r="M1856" s="368">
        <v>69</v>
      </c>
      <c r="N1856" s="368">
        <v>45</v>
      </c>
      <c r="O1856" s="368">
        <v>24</v>
      </c>
    </row>
    <row r="1857" spans="1:15" x14ac:dyDescent="0.35">
      <c r="A1857" s="368" t="s">
        <v>421</v>
      </c>
      <c r="B1857" s="368" t="s">
        <v>1009</v>
      </c>
      <c r="C1857" s="368" t="s">
        <v>791</v>
      </c>
      <c r="D1857" s="368">
        <v>660</v>
      </c>
      <c r="E1857" s="368">
        <v>429</v>
      </c>
      <c r="F1857" s="368">
        <v>231</v>
      </c>
      <c r="G1857" s="368" t="s">
        <v>16341</v>
      </c>
      <c r="H1857" s="368" t="s">
        <v>16342</v>
      </c>
      <c r="I1857" s="368" t="s">
        <v>3741</v>
      </c>
      <c r="J1857" s="368" t="s">
        <v>3740</v>
      </c>
      <c r="K1857" s="368" t="s">
        <v>16347</v>
      </c>
      <c r="L1857" s="368" t="s">
        <v>16348</v>
      </c>
      <c r="M1857" s="368">
        <v>68</v>
      </c>
      <c r="N1857" s="368">
        <v>45</v>
      </c>
      <c r="O1857" s="368">
        <v>23</v>
      </c>
    </row>
    <row r="1858" spans="1:15" x14ac:dyDescent="0.35">
      <c r="A1858" s="368" t="s">
        <v>421</v>
      </c>
      <c r="B1858" s="368" t="s">
        <v>1009</v>
      </c>
      <c r="C1858" s="368" t="s">
        <v>791</v>
      </c>
      <c r="D1858" s="368">
        <v>660</v>
      </c>
      <c r="E1858" s="368">
        <v>429</v>
      </c>
      <c r="F1858" s="368">
        <v>231</v>
      </c>
      <c r="G1858" s="368" t="s">
        <v>16349</v>
      </c>
      <c r="H1858" s="368" t="s">
        <v>16350</v>
      </c>
      <c r="I1858" s="368" t="s">
        <v>3739</v>
      </c>
      <c r="J1858" s="368" t="s">
        <v>3738</v>
      </c>
      <c r="K1858" s="368" t="s">
        <v>16343</v>
      </c>
      <c r="L1858" s="368" t="s">
        <v>16344</v>
      </c>
      <c r="M1858" s="368">
        <v>68</v>
      </c>
      <c r="N1858" s="368">
        <v>44</v>
      </c>
      <c r="O1858" s="368">
        <v>24</v>
      </c>
    </row>
    <row r="1859" spans="1:15" x14ac:dyDescent="0.35">
      <c r="A1859" s="368" t="s">
        <v>421</v>
      </c>
      <c r="B1859" s="368" t="s">
        <v>1009</v>
      </c>
      <c r="C1859" s="368" t="s">
        <v>791</v>
      </c>
      <c r="D1859" s="368">
        <v>660</v>
      </c>
      <c r="E1859" s="368">
        <v>429</v>
      </c>
      <c r="F1859" s="368">
        <v>231</v>
      </c>
      <c r="G1859" s="368" t="s">
        <v>16349</v>
      </c>
      <c r="H1859" s="368" t="s">
        <v>16350</v>
      </c>
      <c r="I1859" s="368" t="s">
        <v>3739</v>
      </c>
      <c r="J1859" s="368" t="s">
        <v>3738</v>
      </c>
      <c r="K1859" s="368" t="s">
        <v>16351</v>
      </c>
      <c r="L1859" s="368" t="s">
        <v>16352</v>
      </c>
      <c r="M1859" s="368">
        <v>69</v>
      </c>
      <c r="N1859" s="368">
        <v>45</v>
      </c>
      <c r="O1859" s="368">
        <v>24</v>
      </c>
    </row>
    <row r="1860" spans="1:15" x14ac:dyDescent="0.35">
      <c r="A1860" s="368" t="s">
        <v>421</v>
      </c>
      <c r="B1860" s="368" t="s">
        <v>1009</v>
      </c>
      <c r="C1860" s="368" t="s">
        <v>791</v>
      </c>
      <c r="D1860" s="368">
        <v>660</v>
      </c>
      <c r="E1860" s="368">
        <v>429</v>
      </c>
      <c r="F1860" s="368">
        <v>231</v>
      </c>
      <c r="G1860" s="368" t="s">
        <v>16349</v>
      </c>
      <c r="H1860" s="368" t="s">
        <v>16350</v>
      </c>
      <c r="I1860" s="368" t="s">
        <v>3739</v>
      </c>
      <c r="J1860" s="368" t="s">
        <v>3738</v>
      </c>
      <c r="K1860" s="368" t="s">
        <v>16353</v>
      </c>
      <c r="L1860" s="368" t="s">
        <v>16354</v>
      </c>
      <c r="M1860" s="368">
        <v>102</v>
      </c>
      <c r="N1860" s="368">
        <v>66</v>
      </c>
      <c r="O1860" s="368">
        <v>36</v>
      </c>
    </row>
    <row r="1861" spans="1:15" x14ac:dyDescent="0.35">
      <c r="A1861" s="368" t="s">
        <v>421</v>
      </c>
      <c r="B1861" s="368" t="s">
        <v>1009</v>
      </c>
      <c r="C1861" s="368" t="s">
        <v>791</v>
      </c>
      <c r="D1861" s="368">
        <v>660</v>
      </c>
      <c r="E1861" s="368">
        <v>429</v>
      </c>
      <c r="F1861" s="368">
        <v>231</v>
      </c>
      <c r="G1861" s="368" t="s">
        <v>16355</v>
      </c>
      <c r="H1861" s="368" t="s">
        <v>16356</v>
      </c>
      <c r="I1861" s="368" t="s">
        <v>3737</v>
      </c>
      <c r="J1861" s="368" t="s">
        <v>3736</v>
      </c>
      <c r="K1861" s="368" t="s">
        <v>16343</v>
      </c>
      <c r="L1861" s="368" t="s">
        <v>16344</v>
      </c>
      <c r="M1861" s="368">
        <v>68</v>
      </c>
      <c r="N1861" s="368">
        <v>44</v>
      </c>
      <c r="O1861" s="368">
        <v>24</v>
      </c>
    </row>
    <row r="1862" spans="1:15" x14ac:dyDescent="0.35">
      <c r="A1862" s="368" t="s">
        <v>421</v>
      </c>
      <c r="B1862" s="368" t="s">
        <v>1009</v>
      </c>
      <c r="C1862" s="368" t="s">
        <v>791</v>
      </c>
      <c r="D1862" s="368">
        <v>660</v>
      </c>
      <c r="E1862" s="368">
        <v>429</v>
      </c>
      <c r="F1862" s="368">
        <v>231</v>
      </c>
      <c r="G1862" s="368" t="s">
        <v>16355</v>
      </c>
      <c r="H1862" s="368" t="s">
        <v>16356</v>
      </c>
      <c r="I1862" s="368" t="s">
        <v>3737</v>
      </c>
      <c r="J1862" s="368" t="s">
        <v>3736</v>
      </c>
      <c r="K1862" s="368" t="s">
        <v>16357</v>
      </c>
      <c r="L1862" s="368" t="s">
        <v>16358</v>
      </c>
      <c r="M1862" s="368">
        <v>91</v>
      </c>
      <c r="N1862" s="368">
        <v>59</v>
      </c>
      <c r="O1862" s="368">
        <v>32</v>
      </c>
    </row>
    <row r="1863" spans="1:15" x14ac:dyDescent="0.35">
      <c r="A1863" s="368" t="s">
        <v>421</v>
      </c>
      <c r="B1863" s="368" t="s">
        <v>1009</v>
      </c>
      <c r="C1863" s="368" t="s">
        <v>791</v>
      </c>
      <c r="D1863" s="368">
        <v>660</v>
      </c>
      <c r="E1863" s="368">
        <v>429</v>
      </c>
      <c r="F1863" s="368">
        <v>231</v>
      </c>
      <c r="G1863" s="368" t="s">
        <v>16359</v>
      </c>
      <c r="H1863" s="368" t="s">
        <v>16360</v>
      </c>
      <c r="I1863" s="368" t="s">
        <v>3735</v>
      </c>
      <c r="J1863" s="368" t="s">
        <v>3734</v>
      </c>
      <c r="K1863" s="368" t="s">
        <v>16343</v>
      </c>
      <c r="L1863" s="368" t="s">
        <v>16344</v>
      </c>
      <c r="M1863" s="368">
        <v>68</v>
      </c>
      <c r="N1863" s="368">
        <v>44</v>
      </c>
      <c r="O1863" s="368">
        <v>24</v>
      </c>
    </row>
    <row r="1864" spans="1:15" x14ac:dyDescent="0.35">
      <c r="A1864" s="368" t="s">
        <v>421</v>
      </c>
      <c r="B1864" s="368" t="s">
        <v>1009</v>
      </c>
      <c r="C1864" s="368" t="s">
        <v>791</v>
      </c>
      <c r="D1864" s="368">
        <v>660</v>
      </c>
      <c r="E1864" s="368">
        <v>429</v>
      </c>
      <c r="F1864" s="368">
        <v>231</v>
      </c>
      <c r="G1864" s="368" t="s">
        <v>16359</v>
      </c>
      <c r="H1864" s="368" t="s">
        <v>16360</v>
      </c>
      <c r="I1864" s="368" t="s">
        <v>3735</v>
      </c>
      <c r="J1864" s="368" t="s">
        <v>3734</v>
      </c>
      <c r="K1864" s="368" t="s">
        <v>16361</v>
      </c>
      <c r="L1864" s="368" t="s">
        <v>16362</v>
      </c>
      <c r="M1864" s="368">
        <v>91</v>
      </c>
      <c r="N1864" s="368">
        <v>59</v>
      </c>
      <c r="O1864" s="368">
        <v>32</v>
      </c>
    </row>
    <row r="1865" spans="1:15" x14ac:dyDescent="0.35">
      <c r="A1865" s="368" t="s">
        <v>421</v>
      </c>
      <c r="B1865" s="368" t="s">
        <v>1009</v>
      </c>
      <c r="C1865" s="368" t="s">
        <v>791</v>
      </c>
      <c r="D1865" s="368">
        <v>660</v>
      </c>
      <c r="E1865" s="368">
        <v>429</v>
      </c>
      <c r="F1865" s="368">
        <v>231</v>
      </c>
      <c r="G1865" s="368" t="s">
        <v>16363</v>
      </c>
      <c r="H1865" s="368" t="s">
        <v>16364</v>
      </c>
      <c r="I1865" s="368" t="s">
        <v>3733</v>
      </c>
      <c r="J1865" s="368" t="s">
        <v>3732</v>
      </c>
      <c r="K1865" s="368" t="s">
        <v>16365</v>
      </c>
      <c r="L1865" s="368" t="s">
        <v>3732</v>
      </c>
      <c r="M1865" s="368">
        <v>102</v>
      </c>
      <c r="N1865" s="368">
        <v>66</v>
      </c>
      <c r="O1865" s="368">
        <v>36</v>
      </c>
    </row>
    <row r="1866" spans="1:15" x14ac:dyDescent="0.35">
      <c r="A1866" s="368" t="s">
        <v>422</v>
      </c>
      <c r="B1866" s="368" t="s">
        <v>1010</v>
      </c>
      <c r="C1866" s="368" t="s">
        <v>791</v>
      </c>
      <c r="D1866" s="368">
        <v>530</v>
      </c>
      <c r="E1866" s="368">
        <v>344</v>
      </c>
      <c r="F1866" s="368">
        <v>186</v>
      </c>
      <c r="G1866" s="368" t="s">
        <v>16366</v>
      </c>
      <c r="H1866" s="368" t="s">
        <v>16367</v>
      </c>
      <c r="I1866" s="368" t="s">
        <v>3731</v>
      </c>
      <c r="J1866" s="368" t="s">
        <v>3730</v>
      </c>
      <c r="K1866" s="368" t="s">
        <v>16368</v>
      </c>
      <c r="L1866" s="368" t="s">
        <v>16369</v>
      </c>
      <c r="M1866" s="368">
        <v>59</v>
      </c>
      <c r="N1866" s="368">
        <v>38</v>
      </c>
      <c r="O1866" s="368">
        <v>21</v>
      </c>
    </row>
    <row r="1867" spans="1:15" x14ac:dyDescent="0.35">
      <c r="A1867" s="368" t="s">
        <v>422</v>
      </c>
      <c r="B1867" s="368" t="s">
        <v>1010</v>
      </c>
      <c r="C1867" s="368" t="s">
        <v>791</v>
      </c>
      <c r="D1867" s="368">
        <v>530</v>
      </c>
      <c r="E1867" s="368">
        <v>344</v>
      </c>
      <c r="F1867" s="368">
        <v>186</v>
      </c>
      <c r="G1867" s="368" t="s">
        <v>16366</v>
      </c>
      <c r="H1867" s="368" t="s">
        <v>16367</v>
      </c>
      <c r="I1867" s="368" t="s">
        <v>3731</v>
      </c>
      <c r="J1867" s="368" t="s">
        <v>3730</v>
      </c>
      <c r="K1867" s="368" t="s">
        <v>16370</v>
      </c>
      <c r="L1867" s="368" t="s">
        <v>16371</v>
      </c>
      <c r="M1867" s="368">
        <v>47</v>
      </c>
      <c r="N1867" s="368">
        <v>31</v>
      </c>
      <c r="O1867" s="368">
        <v>16</v>
      </c>
    </row>
    <row r="1868" spans="1:15" x14ac:dyDescent="0.35">
      <c r="A1868" s="368" t="s">
        <v>422</v>
      </c>
      <c r="B1868" s="368" t="s">
        <v>1010</v>
      </c>
      <c r="C1868" s="368" t="s">
        <v>791</v>
      </c>
      <c r="D1868" s="368">
        <v>530</v>
      </c>
      <c r="E1868" s="368">
        <v>344</v>
      </c>
      <c r="F1868" s="368">
        <v>186</v>
      </c>
      <c r="G1868" s="368" t="s">
        <v>16366</v>
      </c>
      <c r="H1868" s="368" t="s">
        <v>16367</v>
      </c>
      <c r="I1868" s="368" t="s">
        <v>3731</v>
      </c>
      <c r="J1868" s="368" t="s">
        <v>3730</v>
      </c>
      <c r="K1868" s="368" t="s">
        <v>16372</v>
      </c>
      <c r="L1868" s="368" t="s">
        <v>16373</v>
      </c>
      <c r="M1868" s="368">
        <v>71</v>
      </c>
      <c r="N1868" s="368">
        <v>46</v>
      </c>
      <c r="O1868" s="368">
        <v>25</v>
      </c>
    </row>
    <row r="1869" spans="1:15" x14ac:dyDescent="0.35">
      <c r="A1869" s="368" t="s">
        <v>422</v>
      </c>
      <c r="B1869" s="368" t="s">
        <v>1010</v>
      </c>
      <c r="C1869" s="368" t="s">
        <v>791</v>
      </c>
      <c r="D1869" s="368">
        <v>530</v>
      </c>
      <c r="E1869" s="368">
        <v>344</v>
      </c>
      <c r="F1869" s="368">
        <v>186</v>
      </c>
      <c r="G1869" s="368" t="s">
        <v>16374</v>
      </c>
      <c r="H1869" s="368" t="s">
        <v>16375</v>
      </c>
      <c r="I1869" s="368" t="s">
        <v>3729</v>
      </c>
      <c r="J1869" s="368" t="s">
        <v>3728</v>
      </c>
      <c r="K1869" s="368" t="s">
        <v>16368</v>
      </c>
      <c r="L1869" s="368" t="s">
        <v>16369</v>
      </c>
      <c r="M1869" s="368">
        <v>59</v>
      </c>
      <c r="N1869" s="368">
        <v>38</v>
      </c>
      <c r="O1869" s="368">
        <v>21</v>
      </c>
    </row>
    <row r="1870" spans="1:15" x14ac:dyDescent="0.35">
      <c r="A1870" s="368" t="s">
        <v>422</v>
      </c>
      <c r="B1870" s="368" t="s">
        <v>1010</v>
      </c>
      <c r="C1870" s="368" t="s">
        <v>791</v>
      </c>
      <c r="D1870" s="368">
        <v>530</v>
      </c>
      <c r="E1870" s="368">
        <v>344</v>
      </c>
      <c r="F1870" s="368">
        <v>186</v>
      </c>
      <c r="G1870" s="368" t="s">
        <v>16374</v>
      </c>
      <c r="H1870" s="368" t="s">
        <v>16375</v>
      </c>
      <c r="I1870" s="368" t="s">
        <v>3729</v>
      </c>
      <c r="J1870" s="368" t="s">
        <v>3728</v>
      </c>
      <c r="K1870" s="368" t="s">
        <v>16376</v>
      </c>
      <c r="L1870" s="368" t="s">
        <v>16377</v>
      </c>
      <c r="M1870" s="368">
        <v>47</v>
      </c>
      <c r="N1870" s="368">
        <v>30</v>
      </c>
      <c r="O1870" s="368">
        <v>17</v>
      </c>
    </row>
    <row r="1871" spans="1:15" x14ac:dyDescent="0.35">
      <c r="A1871" s="368" t="s">
        <v>422</v>
      </c>
      <c r="B1871" s="368" t="s">
        <v>1010</v>
      </c>
      <c r="C1871" s="368" t="s">
        <v>791</v>
      </c>
      <c r="D1871" s="368">
        <v>530</v>
      </c>
      <c r="E1871" s="368">
        <v>344</v>
      </c>
      <c r="F1871" s="368">
        <v>186</v>
      </c>
      <c r="G1871" s="368" t="s">
        <v>16374</v>
      </c>
      <c r="H1871" s="368" t="s">
        <v>16375</v>
      </c>
      <c r="I1871" s="368" t="s">
        <v>3729</v>
      </c>
      <c r="J1871" s="368" t="s">
        <v>3728</v>
      </c>
      <c r="K1871" s="368" t="s">
        <v>16378</v>
      </c>
      <c r="L1871" s="368" t="s">
        <v>16379</v>
      </c>
      <c r="M1871" s="368">
        <v>82</v>
      </c>
      <c r="N1871" s="368">
        <v>53</v>
      </c>
      <c r="O1871" s="368">
        <v>29</v>
      </c>
    </row>
    <row r="1872" spans="1:15" x14ac:dyDescent="0.35">
      <c r="A1872" s="368" t="s">
        <v>422</v>
      </c>
      <c r="B1872" s="368" t="s">
        <v>1010</v>
      </c>
      <c r="C1872" s="368" t="s">
        <v>791</v>
      </c>
      <c r="D1872" s="368">
        <v>530</v>
      </c>
      <c r="E1872" s="368">
        <v>344</v>
      </c>
      <c r="F1872" s="368">
        <v>186</v>
      </c>
      <c r="G1872" s="368" t="s">
        <v>16380</v>
      </c>
      <c r="H1872" s="368" t="s">
        <v>16381</v>
      </c>
      <c r="I1872" s="368" t="s">
        <v>3727</v>
      </c>
      <c r="J1872" s="368" t="s">
        <v>3726</v>
      </c>
      <c r="K1872" s="368" t="s">
        <v>16382</v>
      </c>
      <c r="L1872" s="368" t="s">
        <v>16383</v>
      </c>
      <c r="M1872" s="368">
        <v>71</v>
      </c>
      <c r="N1872" s="368">
        <v>46</v>
      </c>
      <c r="O1872" s="368">
        <v>25</v>
      </c>
    </row>
    <row r="1873" spans="1:15" x14ac:dyDescent="0.35">
      <c r="A1873" s="368" t="s">
        <v>422</v>
      </c>
      <c r="B1873" s="368" t="s">
        <v>1010</v>
      </c>
      <c r="C1873" s="368" t="s">
        <v>791</v>
      </c>
      <c r="D1873" s="368">
        <v>530</v>
      </c>
      <c r="E1873" s="368">
        <v>344</v>
      </c>
      <c r="F1873" s="368">
        <v>186</v>
      </c>
      <c r="G1873" s="368" t="s">
        <v>16380</v>
      </c>
      <c r="H1873" s="368" t="s">
        <v>16381</v>
      </c>
      <c r="I1873" s="368" t="s">
        <v>3727</v>
      </c>
      <c r="J1873" s="368" t="s">
        <v>3726</v>
      </c>
      <c r="K1873" s="368" t="s">
        <v>16384</v>
      </c>
      <c r="L1873" s="368" t="s">
        <v>16385</v>
      </c>
      <c r="M1873" s="368">
        <v>59</v>
      </c>
      <c r="N1873" s="368">
        <v>38</v>
      </c>
      <c r="O1873" s="368">
        <v>21</v>
      </c>
    </row>
    <row r="1874" spans="1:15" x14ac:dyDescent="0.35">
      <c r="A1874" s="368" t="s">
        <v>422</v>
      </c>
      <c r="B1874" s="368" t="s">
        <v>1010</v>
      </c>
      <c r="C1874" s="368" t="s">
        <v>791</v>
      </c>
      <c r="D1874" s="368">
        <v>530</v>
      </c>
      <c r="E1874" s="368">
        <v>344</v>
      </c>
      <c r="F1874" s="368">
        <v>186</v>
      </c>
      <c r="G1874" s="368" t="s">
        <v>16380</v>
      </c>
      <c r="H1874" s="368" t="s">
        <v>16381</v>
      </c>
      <c r="I1874" s="368" t="s">
        <v>3727</v>
      </c>
      <c r="J1874" s="368" t="s">
        <v>3726</v>
      </c>
      <c r="K1874" s="368" t="s">
        <v>16386</v>
      </c>
      <c r="L1874" s="368" t="s">
        <v>16387</v>
      </c>
      <c r="M1874" s="368">
        <v>94</v>
      </c>
      <c r="N1874" s="368">
        <v>62</v>
      </c>
      <c r="O1874" s="368">
        <v>32</v>
      </c>
    </row>
    <row r="1875" spans="1:15" x14ac:dyDescent="0.35">
      <c r="A1875" s="368" t="s">
        <v>423</v>
      </c>
      <c r="B1875" s="368" t="s">
        <v>1011</v>
      </c>
      <c r="C1875" s="368" t="s">
        <v>786</v>
      </c>
      <c r="D1875" s="368">
        <v>490</v>
      </c>
      <c r="E1875" s="368">
        <v>318</v>
      </c>
      <c r="F1875" s="368">
        <v>172</v>
      </c>
      <c r="G1875" s="368" t="s">
        <v>16388</v>
      </c>
      <c r="H1875" s="368" t="s">
        <v>16389</v>
      </c>
      <c r="I1875" s="368" t="s">
        <v>3625</v>
      </c>
      <c r="J1875" s="368" t="s">
        <v>3624</v>
      </c>
      <c r="K1875" s="368" t="s">
        <v>16390</v>
      </c>
      <c r="L1875" s="368" t="s">
        <v>16391</v>
      </c>
      <c r="M1875" s="368">
        <v>37</v>
      </c>
      <c r="N1875" s="368">
        <v>22</v>
      </c>
      <c r="O1875" s="368">
        <v>15</v>
      </c>
    </row>
    <row r="1876" spans="1:15" x14ac:dyDescent="0.35">
      <c r="A1876" s="368" t="s">
        <v>423</v>
      </c>
      <c r="B1876" s="368" t="s">
        <v>1011</v>
      </c>
      <c r="C1876" s="368" t="s">
        <v>786</v>
      </c>
      <c r="D1876" s="368">
        <v>490</v>
      </c>
      <c r="E1876" s="368">
        <v>318</v>
      </c>
      <c r="F1876" s="368">
        <v>172</v>
      </c>
      <c r="G1876" s="368" t="s">
        <v>16388</v>
      </c>
      <c r="H1876" s="368" t="s">
        <v>16389</v>
      </c>
      <c r="I1876" s="368" t="s">
        <v>3625</v>
      </c>
      <c r="J1876" s="368" t="s">
        <v>3624</v>
      </c>
      <c r="K1876" s="368" t="s">
        <v>16392</v>
      </c>
      <c r="L1876" s="368" t="s">
        <v>16393</v>
      </c>
      <c r="M1876" s="368">
        <v>76</v>
      </c>
      <c r="N1876" s="368">
        <v>48</v>
      </c>
      <c r="O1876" s="368">
        <v>28</v>
      </c>
    </row>
    <row r="1877" spans="1:15" x14ac:dyDescent="0.35">
      <c r="A1877" s="368" t="s">
        <v>423</v>
      </c>
      <c r="B1877" s="368" t="s">
        <v>1011</v>
      </c>
      <c r="C1877" s="368" t="s">
        <v>786</v>
      </c>
      <c r="D1877" s="368">
        <v>490</v>
      </c>
      <c r="E1877" s="368">
        <v>318</v>
      </c>
      <c r="F1877" s="368">
        <v>172</v>
      </c>
      <c r="G1877" s="368" t="s">
        <v>16388</v>
      </c>
      <c r="H1877" s="368" t="s">
        <v>16389</v>
      </c>
      <c r="I1877" s="368" t="s">
        <v>3625</v>
      </c>
      <c r="J1877" s="368" t="s">
        <v>3624</v>
      </c>
      <c r="K1877" s="368" t="s">
        <v>16394</v>
      </c>
      <c r="L1877" s="368" t="s">
        <v>16395</v>
      </c>
      <c r="M1877" s="368">
        <v>30</v>
      </c>
      <c r="N1877" s="368">
        <v>30</v>
      </c>
      <c r="O1877" s="368">
        <v>0</v>
      </c>
    </row>
    <row r="1878" spans="1:15" x14ac:dyDescent="0.35">
      <c r="A1878" s="368" t="s">
        <v>423</v>
      </c>
      <c r="B1878" s="368" t="s">
        <v>1011</v>
      </c>
      <c r="C1878" s="368" t="s">
        <v>786</v>
      </c>
      <c r="D1878" s="368">
        <v>490</v>
      </c>
      <c r="E1878" s="368">
        <v>318</v>
      </c>
      <c r="F1878" s="368">
        <v>172</v>
      </c>
      <c r="G1878" s="368" t="s">
        <v>16396</v>
      </c>
      <c r="H1878" s="368" t="s">
        <v>16397</v>
      </c>
      <c r="I1878" s="368" t="s">
        <v>3725</v>
      </c>
      <c r="J1878" s="368" t="s">
        <v>3724</v>
      </c>
      <c r="K1878" s="368" t="s">
        <v>16398</v>
      </c>
      <c r="L1878" s="368" t="s">
        <v>16399</v>
      </c>
      <c r="M1878" s="368">
        <v>60</v>
      </c>
      <c r="N1878" s="368">
        <v>38</v>
      </c>
      <c r="O1878" s="368">
        <v>22</v>
      </c>
    </row>
    <row r="1879" spans="1:15" x14ac:dyDescent="0.35">
      <c r="A1879" s="368" t="s">
        <v>423</v>
      </c>
      <c r="B1879" s="368" t="s">
        <v>1011</v>
      </c>
      <c r="C1879" s="368" t="s">
        <v>786</v>
      </c>
      <c r="D1879" s="368">
        <v>490</v>
      </c>
      <c r="E1879" s="368">
        <v>318</v>
      </c>
      <c r="F1879" s="368">
        <v>172</v>
      </c>
      <c r="G1879" s="368" t="s">
        <v>16396</v>
      </c>
      <c r="H1879" s="368" t="s">
        <v>16397</v>
      </c>
      <c r="I1879" s="368" t="s">
        <v>3725</v>
      </c>
      <c r="J1879" s="368" t="s">
        <v>3724</v>
      </c>
      <c r="K1879" s="368" t="s">
        <v>16400</v>
      </c>
      <c r="L1879" s="368" t="s">
        <v>16401</v>
      </c>
      <c r="M1879" s="368">
        <v>60</v>
      </c>
      <c r="N1879" s="368">
        <v>38</v>
      </c>
      <c r="O1879" s="368">
        <v>22</v>
      </c>
    </row>
    <row r="1880" spans="1:15" x14ac:dyDescent="0.35">
      <c r="A1880" s="368" t="s">
        <v>423</v>
      </c>
      <c r="B1880" s="368" t="s">
        <v>1011</v>
      </c>
      <c r="C1880" s="368" t="s">
        <v>786</v>
      </c>
      <c r="D1880" s="368">
        <v>490</v>
      </c>
      <c r="E1880" s="368">
        <v>318</v>
      </c>
      <c r="F1880" s="368">
        <v>172</v>
      </c>
      <c r="G1880" s="368" t="s">
        <v>16402</v>
      </c>
      <c r="H1880" s="368" t="s">
        <v>16403</v>
      </c>
      <c r="I1880" s="368" t="s">
        <v>3723</v>
      </c>
      <c r="J1880" s="368" t="s">
        <v>3722</v>
      </c>
      <c r="K1880" s="368" t="s">
        <v>16404</v>
      </c>
      <c r="L1880" s="368" t="s">
        <v>16405</v>
      </c>
      <c r="M1880" s="368">
        <v>36</v>
      </c>
      <c r="N1880" s="368">
        <v>23</v>
      </c>
      <c r="O1880" s="368">
        <v>13</v>
      </c>
    </row>
    <row r="1881" spans="1:15" x14ac:dyDescent="0.35">
      <c r="A1881" s="368" t="s">
        <v>423</v>
      </c>
      <c r="B1881" s="368" t="s">
        <v>1011</v>
      </c>
      <c r="C1881" s="368" t="s">
        <v>786</v>
      </c>
      <c r="D1881" s="368">
        <v>490</v>
      </c>
      <c r="E1881" s="368">
        <v>318</v>
      </c>
      <c r="F1881" s="368">
        <v>172</v>
      </c>
      <c r="G1881" s="368" t="s">
        <v>16402</v>
      </c>
      <c r="H1881" s="368" t="s">
        <v>16403</v>
      </c>
      <c r="I1881" s="368" t="s">
        <v>3723</v>
      </c>
      <c r="J1881" s="368" t="s">
        <v>3722</v>
      </c>
      <c r="K1881" s="368" t="s">
        <v>16406</v>
      </c>
      <c r="L1881" s="368" t="s">
        <v>16407</v>
      </c>
      <c r="M1881" s="368">
        <v>48</v>
      </c>
      <c r="N1881" s="368">
        <v>29</v>
      </c>
      <c r="O1881" s="368">
        <v>19</v>
      </c>
    </row>
    <row r="1882" spans="1:15" x14ac:dyDescent="0.35">
      <c r="A1882" s="368" t="s">
        <v>423</v>
      </c>
      <c r="B1882" s="368" t="s">
        <v>1011</v>
      </c>
      <c r="C1882" s="368" t="s">
        <v>786</v>
      </c>
      <c r="D1882" s="368">
        <v>490</v>
      </c>
      <c r="E1882" s="368">
        <v>318</v>
      </c>
      <c r="F1882" s="368">
        <v>172</v>
      </c>
      <c r="G1882" s="368" t="s">
        <v>16402</v>
      </c>
      <c r="H1882" s="368" t="s">
        <v>16403</v>
      </c>
      <c r="I1882" s="368" t="s">
        <v>3723</v>
      </c>
      <c r="J1882" s="368" t="s">
        <v>3722</v>
      </c>
      <c r="K1882" s="368" t="s">
        <v>16408</v>
      </c>
      <c r="L1882" s="368" t="s">
        <v>16409</v>
      </c>
      <c r="M1882" s="368">
        <v>36</v>
      </c>
      <c r="N1882" s="368">
        <v>23</v>
      </c>
      <c r="O1882" s="368">
        <v>13</v>
      </c>
    </row>
    <row r="1883" spans="1:15" x14ac:dyDescent="0.35">
      <c r="A1883" s="368" t="s">
        <v>423</v>
      </c>
      <c r="B1883" s="368" t="s">
        <v>1011</v>
      </c>
      <c r="C1883" s="368" t="s">
        <v>786</v>
      </c>
      <c r="D1883" s="368">
        <v>490</v>
      </c>
      <c r="E1883" s="368">
        <v>318</v>
      </c>
      <c r="F1883" s="368">
        <v>172</v>
      </c>
      <c r="G1883" s="368" t="s">
        <v>16410</v>
      </c>
      <c r="H1883" s="368" t="s">
        <v>16411</v>
      </c>
      <c r="I1883" s="368" t="s">
        <v>3721</v>
      </c>
      <c r="J1883" s="368" t="s">
        <v>3720</v>
      </c>
      <c r="K1883" s="368" t="s">
        <v>16412</v>
      </c>
      <c r="L1883" s="368" t="s">
        <v>3720</v>
      </c>
      <c r="M1883" s="368">
        <v>107</v>
      </c>
      <c r="N1883" s="368">
        <v>67</v>
      </c>
      <c r="O1883" s="368">
        <v>40</v>
      </c>
    </row>
    <row r="1884" spans="1:15" x14ac:dyDescent="0.35">
      <c r="A1884" s="368" t="s">
        <v>424</v>
      </c>
      <c r="B1884" s="368" t="s">
        <v>1012</v>
      </c>
      <c r="C1884" s="368" t="s">
        <v>791</v>
      </c>
      <c r="D1884" s="368">
        <v>490</v>
      </c>
      <c r="E1884" s="368">
        <v>318</v>
      </c>
      <c r="F1884" s="368">
        <v>172</v>
      </c>
      <c r="G1884" s="368" t="s">
        <v>16413</v>
      </c>
      <c r="H1884" s="368" t="s">
        <v>16414</v>
      </c>
      <c r="I1884" s="368" t="s">
        <v>3696</v>
      </c>
      <c r="J1884" s="368" t="s">
        <v>3695</v>
      </c>
      <c r="K1884" s="368" t="s">
        <v>16415</v>
      </c>
      <c r="L1884" s="368" t="s">
        <v>16416</v>
      </c>
      <c r="M1884" s="368">
        <v>30</v>
      </c>
      <c r="N1884" s="368">
        <v>30</v>
      </c>
      <c r="O1884" s="368">
        <v>0</v>
      </c>
    </row>
    <row r="1885" spans="1:15" x14ac:dyDescent="0.35">
      <c r="A1885" s="368" t="s">
        <v>424</v>
      </c>
      <c r="B1885" s="368" t="s">
        <v>1012</v>
      </c>
      <c r="C1885" s="368" t="s">
        <v>791</v>
      </c>
      <c r="D1885" s="368">
        <v>490</v>
      </c>
      <c r="E1885" s="368">
        <v>318</v>
      </c>
      <c r="F1885" s="368">
        <v>172</v>
      </c>
      <c r="G1885" s="368" t="s">
        <v>16413</v>
      </c>
      <c r="H1885" s="368" t="s">
        <v>16414</v>
      </c>
      <c r="I1885" s="368" t="s">
        <v>3696</v>
      </c>
      <c r="J1885" s="368" t="s">
        <v>3695</v>
      </c>
      <c r="K1885" s="368" t="s">
        <v>16417</v>
      </c>
      <c r="L1885" s="368" t="s">
        <v>3695</v>
      </c>
      <c r="M1885" s="368">
        <v>75</v>
      </c>
      <c r="N1885" s="368">
        <v>47</v>
      </c>
      <c r="O1885" s="368">
        <v>28</v>
      </c>
    </row>
    <row r="1886" spans="1:15" x14ac:dyDescent="0.35">
      <c r="A1886" s="368" t="s">
        <v>424</v>
      </c>
      <c r="B1886" s="368" t="s">
        <v>1012</v>
      </c>
      <c r="C1886" s="368" t="s">
        <v>791</v>
      </c>
      <c r="D1886" s="368">
        <v>490</v>
      </c>
      <c r="E1886" s="368">
        <v>318</v>
      </c>
      <c r="F1886" s="368">
        <v>172</v>
      </c>
      <c r="G1886" s="368" t="s">
        <v>16418</v>
      </c>
      <c r="H1886" s="368" t="s">
        <v>16419</v>
      </c>
      <c r="I1886" s="368" t="s">
        <v>3719</v>
      </c>
      <c r="J1886" s="368" t="s">
        <v>3718</v>
      </c>
      <c r="K1886" s="368" t="s">
        <v>16415</v>
      </c>
      <c r="L1886" s="368" t="s">
        <v>16416</v>
      </c>
      <c r="M1886" s="368">
        <v>30</v>
      </c>
      <c r="N1886" s="368">
        <v>30</v>
      </c>
      <c r="O1886" s="368">
        <v>0</v>
      </c>
    </row>
    <row r="1887" spans="1:15" x14ac:dyDescent="0.35">
      <c r="A1887" s="368" t="s">
        <v>424</v>
      </c>
      <c r="B1887" s="368" t="s">
        <v>1012</v>
      </c>
      <c r="C1887" s="368" t="s">
        <v>791</v>
      </c>
      <c r="D1887" s="368">
        <v>490</v>
      </c>
      <c r="E1887" s="368">
        <v>318</v>
      </c>
      <c r="F1887" s="368">
        <v>172</v>
      </c>
      <c r="G1887" s="368" t="s">
        <v>16418</v>
      </c>
      <c r="H1887" s="368" t="s">
        <v>16419</v>
      </c>
      <c r="I1887" s="368" t="s">
        <v>3719</v>
      </c>
      <c r="J1887" s="368" t="s">
        <v>3718</v>
      </c>
      <c r="K1887" s="368" t="s">
        <v>16420</v>
      </c>
      <c r="L1887" s="368" t="s">
        <v>16421</v>
      </c>
      <c r="M1887" s="368">
        <v>96</v>
      </c>
      <c r="N1887" s="368">
        <v>60</v>
      </c>
      <c r="O1887" s="368">
        <v>36</v>
      </c>
    </row>
    <row r="1888" spans="1:15" x14ac:dyDescent="0.35">
      <c r="A1888" s="368" t="s">
        <v>424</v>
      </c>
      <c r="B1888" s="368" t="s">
        <v>1012</v>
      </c>
      <c r="C1888" s="368" t="s">
        <v>791</v>
      </c>
      <c r="D1888" s="368">
        <v>490</v>
      </c>
      <c r="E1888" s="368">
        <v>318</v>
      </c>
      <c r="F1888" s="368">
        <v>172</v>
      </c>
      <c r="G1888" s="368" t="s">
        <v>16418</v>
      </c>
      <c r="H1888" s="368" t="s">
        <v>16419</v>
      </c>
      <c r="I1888" s="368" t="s">
        <v>3719</v>
      </c>
      <c r="J1888" s="368" t="s">
        <v>3718</v>
      </c>
      <c r="K1888" s="368" t="s">
        <v>16422</v>
      </c>
      <c r="L1888" s="368" t="s">
        <v>16423</v>
      </c>
      <c r="M1888" s="368">
        <v>107</v>
      </c>
      <c r="N1888" s="368">
        <v>67</v>
      </c>
      <c r="O1888" s="368">
        <v>40</v>
      </c>
    </row>
    <row r="1889" spans="1:15" x14ac:dyDescent="0.35">
      <c r="A1889" s="368" t="s">
        <v>424</v>
      </c>
      <c r="B1889" s="368" t="s">
        <v>1012</v>
      </c>
      <c r="C1889" s="368" t="s">
        <v>791</v>
      </c>
      <c r="D1889" s="368">
        <v>490</v>
      </c>
      <c r="E1889" s="368">
        <v>318</v>
      </c>
      <c r="F1889" s="368">
        <v>172</v>
      </c>
      <c r="G1889" s="368" t="s">
        <v>16418</v>
      </c>
      <c r="H1889" s="368" t="s">
        <v>16419</v>
      </c>
      <c r="I1889" s="368" t="s">
        <v>3719</v>
      </c>
      <c r="J1889" s="368" t="s">
        <v>3718</v>
      </c>
      <c r="K1889" s="368" t="s">
        <v>16424</v>
      </c>
      <c r="L1889" s="368" t="s">
        <v>16425</v>
      </c>
      <c r="M1889" s="368">
        <v>107</v>
      </c>
      <c r="N1889" s="368">
        <v>67</v>
      </c>
      <c r="O1889" s="368">
        <v>40</v>
      </c>
    </row>
    <row r="1890" spans="1:15" x14ac:dyDescent="0.35">
      <c r="A1890" s="368" t="s">
        <v>424</v>
      </c>
      <c r="B1890" s="368" t="s">
        <v>1012</v>
      </c>
      <c r="C1890" s="368" t="s">
        <v>791</v>
      </c>
      <c r="D1890" s="368">
        <v>490</v>
      </c>
      <c r="E1890" s="368">
        <v>318</v>
      </c>
      <c r="F1890" s="368">
        <v>172</v>
      </c>
      <c r="G1890" s="368" t="s">
        <v>16426</v>
      </c>
      <c r="H1890" s="368" t="s">
        <v>16427</v>
      </c>
      <c r="I1890" s="368" t="s">
        <v>3694</v>
      </c>
      <c r="J1890" s="368" t="s">
        <v>3693</v>
      </c>
      <c r="K1890" s="368" t="s">
        <v>16428</v>
      </c>
      <c r="L1890" s="368" t="s">
        <v>3693</v>
      </c>
      <c r="M1890" s="368">
        <v>75</v>
      </c>
      <c r="N1890" s="368">
        <v>47</v>
      </c>
      <c r="O1890" s="368">
        <v>28</v>
      </c>
    </row>
    <row r="1891" spans="1:15" x14ac:dyDescent="0.35">
      <c r="A1891" s="368" t="s">
        <v>424</v>
      </c>
      <c r="B1891" s="368" t="s">
        <v>1012</v>
      </c>
      <c r="C1891" s="368" t="s">
        <v>791</v>
      </c>
      <c r="D1891" s="368">
        <v>490</v>
      </c>
      <c r="E1891" s="368">
        <v>318</v>
      </c>
      <c r="F1891" s="368">
        <v>172</v>
      </c>
      <c r="G1891" s="368" t="s">
        <v>16426</v>
      </c>
      <c r="H1891" s="368" t="s">
        <v>16427</v>
      </c>
      <c r="I1891" s="368" t="s">
        <v>3694</v>
      </c>
      <c r="J1891" s="368" t="s">
        <v>3693</v>
      </c>
      <c r="K1891" s="368" t="s">
        <v>16415</v>
      </c>
      <c r="L1891" s="368" t="s">
        <v>16416</v>
      </c>
      <c r="M1891" s="368">
        <v>30</v>
      </c>
      <c r="N1891" s="368">
        <v>30</v>
      </c>
      <c r="O1891" s="368">
        <v>0</v>
      </c>
    </row>
    <row r="1892" spans="1:15" x14ac:dyDescent="0.35">
      <c r="A1892" s="368" t="s">
        <v>425</v>
      </c>
      <c r="B1892" s="368" t="s">
        <v>1013</v>
      </c>
      <c r="C1892" s="368" t="s">
        <v>786</v>
      </c>
      <c r="D1892" s="368">
        <v>660</v>
      </c>
      <c r="E1892" s="368">
        <v>429</v>
      </c>
      <c r="F1892" s="368">
        <v>231</v>
      </c>
      <c r="G1892" s="368" t="s">
        <v>16429</v>
      </c>
      <c r="H1892" s="368" t="s">
        <v>16430</v>
      </c>
      <c r="I1892" s="368" t="s">
        <v>3717</v>
      </c>
      <c r="J1892" s="368" t="s">
        <v>3716</v>
      </c>
      <c r="K1892" s="368" t="s">
        <v>16431</v>
      </c>
      <c r="L1892" s="368" t="s">
        <v>16432</v>
      </c>
      <c r="M1892" s="368">
        <v>85</v>
      </c>
      <c r="N1892" s="368">
        <v>55</v>
      </c>
      <c r="O1892" s="368">
        <v>30</v>
      </c>
    </row>
    <row r="1893" spans="1:15" x14ac:dyDescent="0.35">
      <c r="A1893" s="368" t="s">
        <v>425</v>
      </c>
      <c r="B1893" s="368" t="s">
        <v>1013</v>
      </c>
      <c r="C1893" s="368" t="s">
        <v>786</v>
      </c>
      <c r="D1893" s="368">
        <v>660</v>
      </c>
      <c r="E1893" s="368">
        <v>429</v>
      </c>
      <c r="F1893" s="368">
        <v>231</v>
      </c>
      <c r="G1893" s="368" t="s">
        <v>16429</v>
      </c>
      <c r="H1893" s="368" t="s">
        <v>16430</v>
      </c>
      <c r="I1893" s="368" t="s">
        <v>3717</v>
      </c>
      <c r="J1893" s="368" t="s">
        <v>3716</v>
      </c>
      <c r="K1893" s="368" t="s">
        <v>16433</v>
      </c>
      <c r="L1893" s="368" t="s">
        <v>16434</v>
      </c>
      <c r="M1893" s="368">
        <v>32</v>
      </c>
      <c r="N1893" s="368">
        <v>22</v>
      </c>
      <c r="O1893" s="368">
        <v>10</v>
      </c>
    </row>
    <row r="1894" spans="1:15" x14ac:dyDescent="0.35">
      <c r="A1894" s="368" t="s">
        <v>425</v>
      </c>
      <c r="B1894" s="368" t="s">
        <v>1013</v>
      </c>
      <c r="C1894" s="368" t="s">
        <v>786</v>
      </c>
      <c r="D1894" s="368">
        <v>660</v>
      </c>
      <c r="E1894" s="368">
        <v>429</v>
      </c>
      <c r="F1894" s="368">
        <v>231</v>
      </c>
      <c r="G1894" s="368" t="s">
        <v>16429</v>
      </c>
      <c r="H1894" s="368" t="s">
        <v>16430</v>
      </c>
      <c r="I1894" s="368" t="s">
        <v>3717</v>
      </c>
      <c r="J1894" s="368" t="s">
        <v>3716</v>
      </c>
      <c r="K1894" s="368" t="s">
        <v>16435</v>
      </c>
      <c r="L1894" s="368" t="s">
        <v>16436</v>
      </c>
      <c r="M1894" s="368">
        <v>32</v>
      </c>
      <c r="N1894" s="368">
        <v>21</v>
      </c>
      <c r="O1894" s="368">
        <v>11</v>
      </c>
    </row>
    <row r="1895" spans="1:15" x14ac:dyDescent="0.35">
      <c r="A1895" s="368" t="s">
        <v>425</v>
      </c>
      <c r="B1895" s="368" t="s">
        <v>1013</v>
      </c>
      <c r="C1895" s="368" t="s">
        <v>786</v>
      </c>
      <c r="D1895" s="368">
        <v>660</v>
      </c>
      <c r="E1895" s="368">
        <v>429</v>
      </c>
      <c r="F1895" s="368">
        <v>231</v>
      </c>
      <c r="G1895" s="368" t="s">
        <v>16437</v>
      </c>
      <c r="H1895" s="368" t="s">
        <v>16438</v>
      </c>
      <c r="I1895" s="368" t="s">
        <v>3715</v>
      </c>
      <c r="J1895" s="368" t="s">
        <v>3714</v>
      </c>
      <c r="K1895" s="368" t="s">
        <v>16439</v>
      </c>
      <c r="L1895" s="368" t="s">
        <v>16440</v>
      </c>
      <c r="M1895" s="368">
        <v>85</v>
      </c>
      <c r="N1895" s="368">
        <v>55</v>
      </c>
      <c r="O1895" s="368">
        <v>30</v>
      </c>
    </row>
    <row r="1896" spans="1:15" x14ac:dyDescent="0.35">
      <c r="A1896" s="368" t="s">
        <v>425</v>
      </c>
      <c r="B1896" s="368" t="s">
        <v>1013</v>
      </c>
      <c r="C1896" s="368" t="s">
        <v>786</v>
      </c>
      <c r="D1896" s="368">
        <v>660</v>
      </c>
      <c r="E1896" s="368">
        <v>429</v>
      </c>
      <c r="F1896" s="368">
        <v>231</v>
      </c>
      <c r="G1896" s="368" t="s">
        <v>16437</v>
      </c>
      <c r="H1896" s="368" t="s">
        <v>16438</v>
      </c>
      <c r="I1896" s="368" t="s">
        <v>3715</v>
      </c>
      <c r="J1896" s="368" t="s">
        <v>3714</v>
      </c>
      <c r="K1896" s="368" t="s">
        <v>16441</v>
      </c>
      <c r="L1896" s="368" t="s">
        <v>16442</v>
      </c>
      <c r="M1896" s="368">
        <v>32</v>
      </c>
      <c r="N1896" s="368">
        <v>21</v>
      </c>
      <c r="O1896" s="368">
        <v>11</v>
      </c>
    </row>
    <row r="1897" spans="1:15" x14ac:dyDescent="0.35">
      <c r="A1897" s="368" t="s">
        <v>425</v>
      </c>
      <c r="B1897" s="368" t="s">
        <v>1013</v>
      </c>
      <c r="C1897" s="368" t="s">
        <v>786</v>
      </c>
      <c r="D1897" s="368">
        <v>660</v>
      </c>
      <c r="E1897" s="368">
        <v>429</v>
      </c>
      <c r="F1897" s="368">
        <v>231</v>
      </c>
      <c r="G1897" s="368" t="s">
        <v>16437</v>
      </c>
      <c r="H1897" s="368" t="s">
        <v>16438</v>
      </c>
      <c r="I1897" s="368" t="s">
        <v>3715</v>
      </c>
      <c r="J1897" s="368" t="s">
        <v>3714</v>
      </c>
      <c r="K1897" s="368" t="s">
        <v>16443</v>
      </c>
      <c r="L1897" s="368" t="s">
        <v>16444</v>
      </c>
      <c r="M1897" s="368">
        <v>32</v>
      </c>
      <c r="N1897" s="368">
        <v>21</v>
      </c>
      <c r="O1897" s="368">
        <v>11</v>
      </c>
    </row>
    <row r="1898" spans="1:15" x14ac:dyDescent="0.35">
      <c r="A1898" s="368" t="s">
        <v>425</v>
      </c>
      <c r="B1898" s="368" t="s">
        <v>1013</v>
      </c>
      <c r="C1898" s="368" t="s">
        <v>786</v>
      </c>
      <c r="D1898" s="368">
        <v>660</v>
      </c>
      <c r="E1898" s="368">
        <v>429</v>
      </c>
      <c r="F1898" s="368">
        <v>231</v>
      </c>
      <c r="G1898" s="368" t="s">
        <v>16445</v>
      </c>
      <c r="H1898" s="368" t="s">
        <v>16446</v>
      </c>
      <c r="I1898" s="368" t="s">
        <v>3713</v>
      </c>
      <c r="J1898" s="368" t="s">
        <v>3712</v>
      </c>
      <c r="K1898" s="368" t="s">
        <v>16447</v>
      </c>
      <c r="L1898" s="368" t="s">
        <v>16448</v>
      </c>
      <c r="M1898" s="368">
        <v>96</v>
      </c>
      <c r="N1898" s="368">
        <v>62</v>
      </c>
      <c r="O1898" s="368">
        <v>34</v>
      </c>
    </row>
    <row r="1899" spans="1:15" x14ac:dyDescent="0.35">
      <c r="A1899" s="368" t="s">
        <v>425</v>
      </c>
      <c r="B1899" s="368" t="s">
        <v>1013</v>
      </c>
      <c r="C1899" s="368" t="s">
        <v>786</v>
      </c>
      <c r="D1899" s="368">
        <v>660</v>
      </c>
      <c r="E1899" s="368">
        <v>429</v>
      </c>
      <c r="F1899" s="368">
        <v>231</v>
      </c>
      <c r="G1899" s="368" t="s">
        <v>16445</v>
      </c>
      <c r="H1899" s="368" t="s">
        <v>16446</v>
      </c>
      <c r="I1899" s="368" t="s">
        <v>3713</v>
      </c>
      <c r="J1899" s="368" t="s">
        <v>3712</v>
      </c>
      <c r="K1899" s="368" t="s">
        <v>16449</v>
      </c>
      <c r="L1899" s="368" t="s">
        <v>16450</v>
      </c>
      <c r="M1899" s="368">
        <v>53</v>
      </c>
      <c r="N1899" s="368">
        <v>34</v>
      </c>
      <c r="O1899" s="368">
        <v>19</v>
      </c>
    </row>
    <row r="1900" spans="1:15" x14ac:dyDescent="0.35">
      <c r="A1900" s="368" t="s">
        <v>425</v>
      </c>
      <c r="B1900" s="368" t="s">
        <v>1013</v>
      </c>
      <c r="C1900" s="368" t="s">
        <v>786</v>
      </c>
      <c r="D1900" s="368">
        <v>660</v>
      </c>
      <c r="E1900" s="368">
        <v>429</v>
      </c>
      <c r="F1900" s="368">
        <v>231</v>
      </c>
      <c r="G1900" s="368" t="s">
        <v>16445</v>
      </c>
      <c r="H1900" s="368" t="s">
        <v>16446</v>
      </c>
      <c r="I1900" s="368" t="s">
        <v>3713</v>
      </c>
      <c r="J1900" s="368" t="s">
        <v>3712</v>
      </c>
      <c r="K1900" s="368" t="s">
        <v>16451</v>
      </c>
      <c r="L1900" s="368" t="s">
        <v>16452</v>
      </c>
      <c r="M1900" s="368">
        <v>32</v>
      </c>
      <c r="N1900" s="368">
        <v>21</v>
      </c>
      <c r="O1900" s="368">
        <v>11</v>
      </c>
    </row>
    <row r="1901" spans="1:15" x14ac:dyDescent="0.35">
      <c r="A1901" s="368" t="s">
        <v>425</v>
      </c>
      <c r="B1901" s="368" t="s">
        <v>1013</v>
      </c>
      <c r="C1901" s="368" t="s">
        <v>786</v>
      </c>
      <c r="D1901" s="368">
        <v>660</v>
      </c>
      <c r="E1901" s="368">
        <v>429</v>
      </c>
      <c r="F1901" s="368">
        <v>231</v>
      </c>
      <c r="G1901" s="368" t="s">
        <v>16453</v>
      </c>
      <c r="H1901" s="368" t="s">
        <v>16454</v>
      </c>
      <c r="I1901" s="368" t="s">
        <v>3711</v>
      </c>
      <c r="J1901" s="368" t="s">
        <v>3710</v>
      </c>
      <c r="K1901" s="368" t="s">
        <v>16455</v>
      </c>
      <c r="L1901" s="368" t="s">
        <v>16456</v>
      </c>
      <c r="M1901" s="368">
        <v>96</v>
      </c>
      <c r="N1901" s="368">
        <v>62</v>
      </c>
      <c r="O1901" s="368">
        <v>34</v>
      </c>
    </row>
    <row r="1902" spans="1:15" x14ac:dyDescent="0.35">
      <c r="A1902" s="368" t="s">
        <v>425</v>
      </c>
      <c r="B1902" s="368" t="s">
        <v>1013</v>
      </c>
      <c r="C1902" s="368" t="s">
        <v>786</v>
      </c>
      <c r="D1902" s="368">
        <v>660</v>
      </c>
      <c r="E1902" s="368">
        <v>429</v>
      </c>
      <c r="F1902" s="368">
        <v>231</v>
      </c>
      <c r="G1902" s="368" t="s">
        <v>16453</v>
      </c>
      <c r="H1902" s="368" t="s">
        <v>16454</v>
      </c>
      <c r="I1902" s="368" t="s">
        <v>3711</v>
      </c>
      <c r="J1902" s="368" t="s">
        <v>3710</v>
      </c>
      <c r="K1902" s="368" t="s">
        <v>16457</v>
      </c>
      <c r="L1902" s="368" t="s">
        <v>16458</v>
      </c>
      <c r="M1902" s="368">
        <v>32</v>
      </c>
      <c r="N1902" s="368">
        <v>21</v>
      </c>
      <c r="O1902" s="368">
        <v>11</v>
      </c>
    </row>
    <row r="1903" spans="1:15" x14ac:dyDescent="0.35">
      <c r="A1903" s="368" t="s">
        <v>425</v>
      </c>
      <c r="B1903" s="368" t="s">
        <v>1013</v>
      </c>
      <c r="C1903" s="368" t="s">
        <v>786</v>
      </c>
      <c r="D1903" s="368">
        <v>660</v>
      </c>
      <c r="E1903" s="368">
        <v>429</v>
      </c>
      <c r="F1903" s="368">
        <v>231</v>
      </c>
      <c r="G1903" s="368" t="s">
        <v>16453</v>
      </c>
      <c r="H1903" s="368" t="s">
        <v>16454</v>
      </c>
      <c r="I1903" s="368" t="s">
        <v>3711</v>
      </c>
      <c r="J1903" s="368" t="s">
        <v>3710</v>
      </c>
      <c r="K1903" s="368" t="s">
        <v>16459</v>
      </c>
      <c r="L1903" s="368" t="s">
        <v>16460</v>
      </c>
      <c r="M1903" s="368">
        <v>53</v>
      </c>
      <c r="N1903" s="368">
        <v>34</v>
      </c>
      <c r="O1903" s="368">
        <v>19</v>
      </c>
    </row>
    <row r="1904" spans="1:15" x14ac:dyDescent="0.35">
      <c r="A1904" s="368" t="s">
        <v>426</v>
      </c>
      <c r="B1904" s="368" t="s">
        <v>1014</v>
      </c>
      <c r="C1904" s="368" t="s">
        <v>786</v>
      </c>
      <c r="D1904" s="368">
        <v>480</v>
      </c>
      <c r="E1904" s="368">
        <v>312</v>
      </c>
      <c r="F1904" s="368">
        <v>168</v>
      </c>
      <c r="G1904" s="368" t="s">
        <v>16453</v>
      </c>
      <c r="H1904" s="368" t="s">
        <v>16454</v>
      </c>
      <c r="I1904" s="368" t="s">
        <v>3711</v>
      </c>
      <c r="J1904" s="368" t="s">
        <v>3710</v>
      </c>
      <c r="K1904" s="368" t="s">
        <v>16455</v>
      </c>
      <c r="L1904" s="368" t="s">
        <v>16456</v>
      </c>
      <c r="M1904" s="368">
        <v>98</v>
      </c>
      <c r="N1904" s="368">
        <v>64</v>
      </c>
      <c r="O1904" s="368">
        <v>34</v>
      </c>
    </row>
    <row r="1905" spans="1:15" x14ac:dyDescent="0.35">
      <c r="A1905" s="368" t="s">
        <v>426</v>
      </c>
      <c r="B1905" s="368" t="s">
        <v>1014</v>
      </c>
      <c r="C1905" s="368" t="s">
        <v>786</v>
      </c>
      <c r="D1905" s="368">
        <v>480</v>
      </c>
      <c r="E1905" s="368">
        <v>312</v>
      </c>
      <c r="F1905" s="368">
        <v>168</v>
      </c>
      <c r="G1905" s="368" t="s">
        <v>16453</v>
      </c>
      <c r="H1905" s="368" t="s">
        <v>16454</v>
      </c>
      <c r="I1905" s="368" t="s">
        <v>3711</v>
      </c>
      <c r="J1905" s="368" t="s">
        <v>3710</v>
      </c>
      <c r="K1905" s="368" t="s">
        <v>16457</v>
      </c>
      <c r="L1905" s="368" t="s">
        <v>16458</v>
      </c>
      <c r="M1905" s="368">
        <v>33</v>
      </c>
      <c r="N1905" s="368">
        <v>21</v>
      </c>
      <c r="O1905" s="368">
        <v>12</v>
      </c>
    </row>
    <row r="1906" spans="1:15" x14ac:dyDescent="0.35">
      <c r="A1906" s="368" t="s">
        <v>426</v>
      </c>
      <c r="B1906" s="368" t="s">
        <v>1014</v>
      </c>
      <c r="C1906" s="368" t="s">
        <v>786</v>
      </c>
      <c r="D1906" s="368">
        <v>480</v>
      </c>
      <c r="E1906" s="368">
        <v>312</v>
      </c>
      <c r="F1906" s="368">
        <v>168</v>
      </c>
      <c r="G1906" s="368" t="s">
        <v>16453</v>
      </c>
      <c r="H1906" s="368" t="s">
        <v>16454</v>
      </c>
      <c r="I1906" s="368" t="s">
        <v>3711</v>
      </c>
      <c r="J1906" s="368" t="s">
        <v>3710</v>
      </c>
      <c r="K1906" s="368" t="s">
        <v>16459</v>
      </c>
      <c r="L1906" s="368" t="s">
        <v>16460</v>
      </c>
      <c r="M1906" s="368">
        <v>54</v>
      </c>
      <c r="N1906" s="368">
        <v>35</v>
      </c>
      <c r="O1906" s="368">
        <v>19</v>
      </c>
    </row>
    <row r="1907" spans="1:15" x14ac:dyDescent="0.35">
      <c r="A1907" s="368" t="s">
        <v>426</v>
      </c>
      <c r="B1907" s="368" t="s">
        <v>1014</v>
      </c>
      <c r="C1907" s="368" t="s">
        <v>786</v>
      </c>
      <c r="D1907" s="368">
        <v>480</v>
      </c>
      <c r="E1907" s="368">
        <v>312</v>
      </c>
      <c r="F1907" s="368">
        <v>168</v>
      </c>
      <c r="G1907" s="368" t="s">
        <v>16461</v>
      </c>
      <c r="H1907" s="368" t="s">
        <v>16462</v>
      </c>
      <c r="I1907" s="368" t="s">
        <v>3709</v>
      </c>
      <c r="J1907" s="368" t="s">
        <v>3708</v>
      </c>
      <c r="K1907" s="368" t="s">
        <v>16463</v>
      </c>
      <c r="L1907" s="368" t="s">
        <v>16464</v>
      </c>
      <c r="M1907" s="368">
        <v>66</v>
      </c>
      <c r="N1907" s="368">
        <v>44</v>
      </c>
      <c r="O1907" s="368">
        <v>22</v>
      </c>
    </row>
    <row r="1908" spans="1:15" x14ac:dyDescent="0.35">
      <c r="A1908" s="368" t="s">
        <v>426</v>
      </c>
      <c r="B1908" s="368" t="s">
        <v>1014</v>
      </c>
      <c r="C1908" s="368" t="s">
        <v>786</v>
      </c>
      <c r="D1908" s="368">
        <v>480</v>
      </c>
      <c r="E1908" s="368">
        <v>312</v>
      </c>
      <c r="F1908" s="368">
        <v>168</v>
      </c>
      <c r="G1908" s="368" t="s">
        <v>16461</v>
      </c>
      <c r="H1908" s="368" t="s">
        <v>16462</v>
      </c>
      <c r="I1908" s="368" t="s">
        <v>3709</v>
      </c>
      <c r="J1908" s="368" t="s">
        <v>3708</v>
      </c>
      <c r="K1908" s="368" t="s">
        <v>16465</v>
      </c>
      <c r="L1908" s="368" t="s">
        <v>16466</v>
      </c>
      <c r="M1908" s="368">
        <v>87</v>
      </c>
      <c r="N1908" s="368">
        <v>57</v>
      </c>
      <c r="O1908" s="368">
        <v>30</v>
      </c>
    </row>
    <row r="1909" spans="1:15" x14ac:dyDescent="0.35">
      <c r="A1909" s="368" t="s">
        <v>426</v>
      </c>
      <c r="B1909" s="368" t="s">
        <v>1014</v>
      </c>
      <c r="C1909" s="368" t="s">
        <v>786</v>
      </c>
      <c r="D1909" s="368">
        <v>480</v>
      </c>
      <c r="E1909" s="368">
        <v>312</v>
      </c>
      <c r="F1909" s="368">
        <v>168</v>
      </c>
      <c r="G1909" s="368" t="s">
        <v>16467</v>
      </c>
      <c r="H1909" s="368" t="s">
        <v>16468</v>
      </c>
      <c r="I1909" s="368" t="s">
        <v>3707</v>
      </c>
      <c r="J1909" s="368" t="s">
        <v>3706</v>
      </c>
      <c r="K1909" s="368" t="s">
        <v>16469</v>
      </c>
      <c r="L1909" s="368" t="s">
        <v>16470</v>
      </c>
      <c r="M1909" s="368">
        <v>76</v>
      </c>
      <c r="N1909" s="368">
        <v>49</v>
      </c>
      <c r="O1909" s="368">
        <v>27</v>
      </c>
    </row>
    <row r="1910" spans="1:15" x14ac:dyDescent="0.35">
      <c r="A1910" s="368" t="s">
        <v>426</v>
      </c>
      <c r="B1910" s="368" t="s">
        <v>1014</v>
      </c>
      <c r="C1910" s="368" t="s">
        <v>786</v>
      </c>
      <c r="D1910" s="368">
        <v>480</v>
      </c>
      <c r="E1910" s="368">
        <v>312</v>
      </c>
      <c r="F1910" s="368">
        <v>168</v>
      </c>
      <c r="G1910" s="368" t="s">
        <v>16467</v>
      </c>
      <c r="H1910" s="368" t="s">
        <v>16468</v>
      </c>
      <c r="I1910" s="368" t="s">
        <v>3707</v>
      </c>
      <c r="J1910" s="368" t="s">
        <v>3706</v>
      </c>
      <c r="K1910" s="368" t="s">
        <v>16471</v>
      </c>
      <c r="L1910" s="368" t="s">
        <v>16472</v>
      </c>
      <c r="M1910" s="368">
        <v>33</v>
      </c>
      <c r="N1910" s="368">
        <v>21</v>
      </c>
      <c r="O1910" s="368">
        <v>12</v>
      </c>
    </row>
    <row r="1911" spans="1:15" x14ac:dyDescent="0.35">
      <c r="A1911" s="368" t="s">
        <v>426</v>
      </c>
      <c r="B1911" s="368" t="s">
        <v>1014</v>
      </c>
      <c r="C1911" s="368" t="s">
        <v>786</v>
      </c>
      <c r="D1911" s="368">
        <v>480</v>
      </c>
      <c r="E1911" s="368">
        <v>312</v>
      </c>
      <c r="F1911" s="368">
        <v>168</v>
      </c>
      <c r="G1911" s="368" t="s">
        <v>16467</v>
      </c>
      <c r="H1911" s="368" t="s">
        <v>16468</v>
      </c>
      <c r="I1911" s="368" t="s">
        <v>3707</v>
      </c>
      <c r="J1911" s="368" t="s">
        <v>3706</v>
      </c>
      <c r="K1911" s="368" t="s">
        <v>16473</v>
      </c>
      <c r="L1911" s="368" t="s">
        <v>16474</v>
      </c>
      <c r="M1911" s="368">
        <v>33</v>
      </c>
      <c r="N1911" s="368">
        <v>21</v>
      </c>
      <c r="O1911" s="368">
        <v>12</v>
      </c>
    </row>
    <row r="1912" spans="1:15" x14ac:dyDescent="0.35">
      <c r="A1912" s="368" t="s">
        <v>427</v>
      </c>
      <c r="B1912" s="368" t="s">
        <v>1015</v>
      </c>
      <c r="C1912" s="368" t="s">
        <v>791</v>
      </c>
      <c r="D1912" s="368">
        <v>490</v>
      </c>
      <c r="E1912" s="368">
        <v>318</v>
      </c>
      <c r="F1912" s="368">
        <v>172</v>
      </c>
      <c r="G1912" s="368" t="s">
        <v>16413</v>
      </c>
      <c r="H1912" s="368" t="s">
        <v>16414</v>
      </c>
      <c r="I1912" s="368" t="s">
        <v>3696</v>
      </c>
      <c r="J1912" s="368" t="s">
        <v>3695</v>
      </c>
      <c r="K1912" s="368" t="s">
        <v>16415</v>
      </c>
      <c r="L1912" s="368" t="s">
        <v>16416</v>
      </c>
      <c r="M1912" s="368">
        <v>30</v>
      </c>
      <c r="N1912" s="368">
        <v>30</v>
      </c>
      <c r="O1912" s="368">
        <v>0</v>
      </c>
    </row>
    <row r="1913" spans="1:15" x14ac:dyDescent="0.35">
      <c r="A1913" s="368" t="s">
        <v>427</v>
      </c>
      <c r="B1913" s="368" t="s">
        <v>1015</v>
      </c>
      <c r="C1913" s="368" t="s">
        <v>791</v>
      </c>
      <c r="D1913" s="368">
        <v>490</v>
      </c>
      <c r="E1913" s="368">
        <v>318</v>
      </c>
      <c r="F1913" s="368">
        <v>172</v>
      </c>
      <c r="G1913" s="368" t="s">
        <v>16413</v>
      </c>
      <c r="H1913" s="368" t="s">
        <v>16414</v>
      </c>
      <c r="I1913" s="368" t="s">
        <v>3696</v>
      </c>
      <c r="J1913" s="368" t="s">
        <v>3695</v>
      </c>
      <c r="K1913" s="368" t="s">
        <v>16417</v>
      </c>
      <c r="L1913" s="368" t="s">
        <v>3695</v>
      </c>
      <c r="M1913" s="368">
        <v>72</v>
      </c>
      <c r="N1913" s="368">
        <v>45</v>
      </c>
      <c r="O1913" s="368">
        <v>27</v>
      </c>
    </row>
    <row r="1914" spans="1:15" x14ac:dyDescent="0.35">
      <c r="A1914" s="368" t="s">
        <v>427</v>
      </c>
      <c r="B1914" s="368" t="s">
        <v>1015</v>
      </c>
      <c r="C1914" s="368" t="s">
        <v>791</v>
      </c>
      <c r="D1914" s="368">
        <v>490</v>
      </c>
      <c r="E1914" s="368">
        <v>318</v>
      </c>
      <c r="F1914" s="368">
        <v>172</v>
      </c>
      <c r="G1914" s="368" t="s">
        <v>16426</v>
      </c>
      <c r="H1914" s="368" t="s">
        <v>16427</v>
      </c>
      <c r="I1914" s="368" t="s">
        <v>3694</v>
      </c>
      <c r="J1914" s="368" t="s">
        <v>3693</v>
      </c>
      <c r="K1914" s="368" t="s">
        <v>16428</v>
      </c>
      <c r="L1914" s="368" t="s">
        <v>3693</v>
      </c>
      <c r="M1914" s="368">
        <v>72</v>
      </c>
      <c r="N1914" s="368">
        <v>45</v>
      </c>
      <c r="O1914" s="368">
        <v>27</v>
      </c>
    </row>
    <row r="1915" spans="1:15" x14ac:dyDescent="0.35">
      <c r="A1915" s="368" t="s">
        <v>427</v>
      </c>
      <c r="B1915" s="368" t="s">
        <v>1015</v>
      </c>
      <c r="C1915" s="368" t="s">
        <v>791</v>
      </c>
      <c r="D1915" s="368">
        <v>490</v>
      </c>
      <c r="E1915" s="368">
        <v>318</v>
      </c>
      <c r="F1915" s="368">
        <v>172</v>
      </c>
      <c r="G1915" s="368" t="s">
        <v>16426</v>
      </c>
      <c r="H1915" s="368" t="s">
        <v>16427</v>
      </c>
      <c r="I1915" s="368" t="s">
        <v>3694</v>
      </c>
      <c r="J1915" s="368" t="s">
        <v>3693</v>
      </c>
      <c r="K1915" s="368" t="s">
        <v>16415</v>
      </c>
      <c r="L1915" s="368" t="s">
        <v>16416</v>
      </c>
      <c r="M1915" s="368">
        <v>30</v>
      </c>
      <c r="N1915" s="368">
        <v>30</v>
      </c>
      <c r="O1915" s="368">
        <v>0</v>
      </c>
    </row>
    <row r="1916" spans="1:15" x14ac:dyDescent="0.35">
      <c r="A1916" s="368" t="s">
        <v>427</v>
      </c>
      <c r="B1916" s="368" t="s">
        <v>1015</v>
      </c>
      <c r="C1916" s="368" t="s">
        <v>791</v>
      </c>
      <c r="D1916" s="368">
        <v>490</v>
      </c>
      <c r="E1916" s="368">
        <v>318</v>
      </c>
      <c r="F1916" s="368">
        <v>172</v>
      </c>
      <c r="G1916" s="368" t="s">
        <v>16475</v>
      </c>
      <c r="H1916" s="368" t="s">
        <v>16476</v>
      </c>
      <c r="I1916" s="368" t="s">
        <v>3705</v>
      </c>
      <c r="J1916" s="368" t="s">
        <v>3691</v>
      </c>
      <c r="K1916" s="368" t="s">
        <v>16415</v>
      </c>
      <c r="L1916" s="368" t="s">
        <v>16416</v>
      </c>
      <c r="M1916" s="368">
        <v>30</v>
      </c>
      <c r="N1916" s="368">
        <v>30</v>
      </c>
      <c r="O1916" s="368">
        <v>0</v>
      </c>
    </row>
    <row r="1917" spans="1:15" x14ac:dyDescent="0.35">
      <c r="A1917" s="368" t="s">
        <v>427</v>
      </c>
      <c r="B1917" s="368" t="s">
        <v>1015</v>
      </c>
      <c r="C1917" s="368" t="s">
        <v>791</v>
      </c>
      <c r="D1917" s="368">
        <v>490</v>
      </c>
      <c r="E1917" s="368">
        <v>318</v>
      </c>
      <c r="F1917" s="368">
        <v>172</v>
      </c>
      <c r="G1917" s="368" t="s">
        <v>16475</v>
      </c>
      <c r="H1917" s="368" t="s">
        <v>16476</v>
      </c>
      <c r="I1917" s="368" t="s">
        <v>3705</v>
      </c>
      <c r="J1917" s="368" t="s">
        <v>3691</v>
      </c>
      <c r="K1917" s="368" t="s">
        <v>16477</v>
      </c>
      <c r="L1917" s="368" t="s">
        <v>16478</v>
      </c>
      <c r="M1917" s="368">
        <v>109</v>
      </c>
      <c r="N1917" s="368">
        <v>68</v>
      </c>
      <c r="O1917" s="368">
        <v>41</v>
      </c>
    </row>
    <row r="1918" spans="1:15" x14ac:dyDescent="0.35">
      <c r="A1918" s="368" t="s">
        <v>427</v>
      </c>
      <c r="B1918" s="368" t="s">
        <v>1015</v>
      </c>
      <c r="C1918" s="368" t="s">
        <v>791</v>
      </c>
      <c r="D1918" s="368">
        <v>490</v>
      </c>
      <c r="E1918" s="368">
        <v>318</v>
      </c>
      <c r="F1918" s="368">
        <v>172</v>
      </c>
      <c r="G1918" s="368" t="s">
        <v>16475</v>
      </c>
      <c r="H1918" s="368" t="s">
        <v>16476</v>
      </c>
      <c r="I1918" s="368" t="s">
        <v>3705</v>
      </c>
      <c r="J1918" s="368" t="s">
        <v>3691</v>
      </c>
      <c r="K1918" s="368" t="s">
        <v>16479</v>
      </c>
      <c r="L1918" s="368" t="s">
        <v>16480</v>
      </c>
      <c r="M1918" s="368">
        <v>97</v>
      </c>
      <c r="N1918" s="368">
        <v>61</v>
      </c>
      <c r="O1918" s="368">
        <v>36</v>
      </c>
    </row>
    <row r="1919" spans="1:15" x14ac:dyDescent="0.35">
      <c r="A1919" s="368" t="s">
        <v>427</v>
      </c>
      <c r="B1919" s="368" t="s">
        <v>1015</v>
      </c>
      <c r="C1919" s="368" t="s">
        <v>791</v>
      </c>
      <c r="D1919" s="368">
        <v>490</v>
      </c>
      <c r="E1919" s="368">
        <v>318</v>
      </c>
      <c r="F1919" s="368">
        <v>172</v>
      </c>
      <c r="G1919" s="368" t="s">
        <v>16475</v>
      </c>
      <c r="H1919" s="368" t="s">
        <v>16476</v>
      </c>
      <c r="I1919" s="368" t="s">
        <v>3705</v>
      </c>
      <c r="J1919" s="368" t="s">
        <v>3691</v>
      </c>
      <c r="K1919" s="368" t="s">
        <v>16481</v>
      </c>
      <c r="L1919" s="368" t="s">
        <v>16482</v>
      </c>
      <c r="M1919" s="368">
        <v>110</v>
      </c>
      <c r="N1919" s="368">
        <v>69</v>
      </c>
      <c r="O1919" s="368">
        <v>41</v>
      </c>
    </row>
    <row r="1920" spans="1:15" x14ac:dyDescent="0.35">
      <c r="A1920" s="368" t="s">
        <v>428</v>
      </c>
      <c r="B1920" s="368" t="s">
        <v>1016</v>
      </c>
      <c r="C1920" s="368" t="s">
        <v>786</v>
      </c>
      <c r="D1920" s="368">
        <v>640</v>
      </c>
      <c r="E1920" s="368">
        <v>416</v>
      </c>
      <c r="F1920" s="368">
        <v>224</v>
      </c>
      <c r="G1920" s="368" t="s">
        <v>16483</v>
      </c>
      <c r="H1920" s="368" t="s">
        <v>16484</v>
      </c>
      <c r="I1920" s="368" t="s">
        <v>3704</v>
      </c>
      <c r="J1920" s="368" t="s">
        <v>3703</v>
      </c>
      <c r="K1920" s="368" t="s">
        <v>16485</v>
      </c>
      <c r="L1920" s="368" t="s">
        <v>16486</v>
      </c>
      <c r="M1920" s="368">
        <v>53</v>
      </c>
      <c r="N1920" s="368">
        <v>34</v>
      </c>
      <c r="O1920" s="368">
        <v>19</v>
      </c>
    </row>
    <row r="1921" spans="1:15" x14ac:dyDescent="0.35">
      <c r="A1921" s="368" t="s">
        <v>428</v>
      </c>
      <c r="B1921" s="368" t="s">
        <v>1016</v>
      </c>
      <c r="C1921" s="368" t="s">
        <v>786</v>
      </c>
      <c r="D1921" s="368">
        <v>640</v>
      </c>
      <c r="E1921" s="368">
        <v>416</v>
      </c>
      <c r="F1921" s="368">
        <v>224</v>
      </c>
      <c r="G1921" s="368" t="s">
        <v>16483</v>
      </c>
      <c r="H1921" s="368" t="s">
        <v>16484</v>
      </c>
      <c r="I1921" s="368" t="s">
        <v>3704</v>
      </c>
      <c r="J1921" s="368" t="s">
        <v>3703</v>
      </c>
      <c r="K1921" s="368" t="s">
        <v>16487</v>
      </c>
      <c r="L1921" s="368" t="s">
        <v>16488</v>
      </c>
      <c r="M1921" s="368">
        <v>85</v>
      </c>
      <c r="N1921" s="368">
        <v>55</v>
      </c>
      <c r="O1921" s="368">
        <v>30</v>
      </c>
    </row>
    <row r="1922" spans="1:15" x14ac:dyDescent="0.35">
      <c r="A1922" s="368" t="s">
        <v>428</v>
      </c>
      <c r="B1922" s="368" t="s">
        <v>1016</v>
      </c>
      <c r="C1922" s="368" t="s">
        <v>786</v>
      </c>
      <c r="D1922" s="368">
        <v>640</v>
      </c>
      <c r="E1922" s="368">
        <v>416</v>
      </c>
      <c r="F1922" s="368">
        <v>224</v>
      </c>
      <c r="G1922" s="368" t="s">
        <v>16483</v>
      </c>
      <c r="H1922" s="368" t="s">
        <v>16484</v>
      </c>
      <c r="I1922" s="368" t="s">
        <v>3704</v>
      </c>
      <c r="J1922" s="368" t="s">
        <v>3703</v>
      </c>
      <c r="K1922" s="368" t="s">
        <v>16489</v>
      </c>
      <c r="L1922" s="368" t="s">
        <v>16490</v>
      </c>
      <c r="M1922" s="368">
        <v>43</v>
      </c>
      <c r="N1922" s="368">
        <v>29</v>
      </c>
      <c r="O1922" s="368">
        <v>14</v>
      </c>
    </row>
    <row r="1923" spans="1:15" x14ac:dyDescent="0.35">
      <c r="A1923" s="368" t="s">
        <v>428</v>
      </c>
      <c r="B1923" s="368" t="s">
        <v>1016</v>
      </c>
      <c r="C1923" s="368" t="s">
        <v>786</v>
      </c>
      <c r="D1923" s="368">
        <v>640</v>
      </c>
      <c r="E1923" s="368">
        <v>416</v>
      </c>
      <c r="F1923" s="368">
        <v>224</v>
      </c>
      <c r="G1923" s="368" t="s">
        <v>16491</v>
      </c>
      <c r="H1923" s="368" t="s">
        <v>16492</v>
      </c>
      <c r="I1923" s="368" t="s">
        <v>3702</v>
      </c>
      <c r="J1923" s="368" t="s">
        <v>3701</v>
      </c>
      <c r="K1923" s="368" t="s">
        <v>16493</v>
      </c>
      <c r="L1923" s="368" t="s">
        <v>16494</v>
      </c>
      <c r="M1923" s="368">
        <v>43</v>
      </c>
      <c r="N1923" s="368">
        <v>28</v>
      </c>
      <c r="O1923" s="368">
        <v>15</v>
      </c>
    </row>
    <row r="1924" spans="1:15" x14ac:dyDescent="0.35">
      <c r="A1924" s="368" t="s">
        <v>428</v>
      </c>
      <c r="B1924" s="368" t="s">
        <v>1016</v>
      </c>
      <c r="C1924" s="368" t="s">
        <v>786</v>
      </c>
      <c r="D1924" s="368">
        <v>640</v>
      </c>
      <c r="E1924" s="368">
        <v>416</v>
      </c>
      <c r="F1924" s="368">
        <v>224</v>
      </c>
      <c r="G1924" s="368" t="s">
        <v>16491</v>
      </c>
      <c r="H1924" s="368" t="s">
        <v>16492</v>
      </c>
      <c r="I1924" s="368" t="s">
        <v>3702</v>
      </c>
      <c r="J1924" s="368" t="s">
        <v>3701</v>
      </c>
      <c r="K1924" s="368" t="s">
        <v>16495</v>
      </c>
      <c r="L1924" s="368" t="s">
        <v>16496</v>
      </c>
      <c r="M1924" s="368">
        <v>43</v>
      </c>
      <c r="N1924" s="368">
        <v>28</v>
      </c>
      <c r="O1924" s="368">
        <v>15</v>
      </c>
    </row>
    <row r="1925" spans="1:15" x14ac:dyDescent="0.35">
      <c r="A1925" s="368" t="s">
        <v>428</v>
      </c>
      <c r="B1925" s="368" t="s">
        <v>1016</v>
      </c>
      <c r="C1925" s="368" t="s">
        <v>786</v>
      </c>
      <c r="D1925" s="368">
        <v>640</v>
      </c>
      <c r="E1925" s="368">
        <v>416</v>
      </c>
      <c r="F1925" s="368">
        <v>224</v>
      </c>
      <c r="G1925" s="368" t="s">
        <v>16491</v>
      </c>
      <c r="H1925" s="368" t="s">
        <v>16492</v>
      </c>
      <c r="I1925" s="368" t="s">
        <v>3702</v>
      </c>
      <c r="J1925" s="368" t="s">
        <v>3701</v>
      </c>
      <c r="K1925" s="368" t="s">
        <v>16497</v>
      </c>
      <c r="L1925" s="368" t="s">
        <v>16498</v>
      </c>
      <c r="M1925" s="368">
        <v>32</v>
      </c>
      <c r="N1925" s="368">
        <v>21</v>
      </c>
      <c r="O1925" s="368">
        <v>11</v>
      </c>
    </row>
    <row r="1926" spans="1:15" x14ac:dyDescent="0.35">
      <c r="A1926" s="368" t="s">
        <v>428</v>
      </c>
      <c r="B1926" s="368" t="s">
        <v>1016</v>
      </c>
      <c r="C1926" s="368" t="s">
        <v>786</v>
      </c>
      <c r="D1926" s="368">
        <v>640</v>
      </c>
      <c r="E1926" s="368">
        <v>416</v>
      </c>
      <c r="F1926" s="368">
        <v>224</v>
      </c>
      <c r="G1926" s="368" t="s">
        <v>16499</v>
      </c>
      <c r="H1926" s="368" t="s">
        <v>16500</v>
      </c>
      <c r="I1926" s="368" t="s">
        <v>3700</v>
      </c>
      <c r="J1926" s="368" t="s">
        <v>3699</v>
      </c>
      <c r="K1926" s="368" t="s">
        <v>16501</v>
      </c>
      <c r="L1926" s="368" t="s">
        <v>16502</v>
      </c>
      <c r="M1926" s="368">
        <v>53</v>
      </c>
      <c r="N1926" s="368">
        <v>34</v>
      </c>
      <c r="O1926" s="368">
        <v>19</v>
      </c>
    </row>
    <row r="1927" spans="1:15" x14ac:dyDescent="0.35">
      <c r="A1927" s="368" t="s">
        <v>428</v>
      </c>
      <c r="B1927" s="368" t="s">
        <v>1016</v>
      </c>
      <c r="C1927" s="368" t="s">
        <v>786</v>
      </c>
      <c r="D1927" s="368">
        <v>640</v>
      </c>
      <c r="E1927" s="368">
        <v>416</v>
      </c>
      <c r="F1927" s="368">
        <v>224</v>
      </c>
      <c r="G1927" s="368" t="s">
        <v>16499</v>
      </c>
      <c r="H1927" s="368" t="s">
        <v>16500</v>
      </c>
      <c r="I1927" s="368" t="s">
        <v>3700</v>
      </c>
      <c r="J1927" s="368" t="s">
        <v>3699</v>
      </c>
      <c r="K1927" s="368" t="s">
        <v>16503</v>
      </c>
      <c r="L1927" s="368" t="s">
        <v>16504</v>
      </c>
      <c r="M1927" s="368">
        <v>53</v>
      </c>
      <c r="N1927" s="368">
        <v>34</v>
      </c>
      <c r="O1927" s="368">
        <v>19</v>
      </c>
    </row>
    <row r="1928" spans="1:15" x14ac:dyDescent="0.35">
      <c r="A1928" s="368" t="s">
        <v>428</v>
      </c>
      <c r="B1928" s="368" t="s">
        <v>1016</v>
      </c>
      <c r="C1928" s="368" t="s">
        <v>786</v>
      </c>
      <c r="D1928" s="368">
        <v>640</v>
      </c>
      <c r="E1928" s="368">
        <v>416</v>
      </c>
      <c r="F1928" s="368">
        <v>224</v>
      </c>
      <c r="G1928" s="368" t="s">
        <v>16499</v>
      </c>
      <c r="H1928" s="368" t="s">
        <v>16500</v>
      </c>
      <c r="I1928" s="368" t="s">
        <v>3700</v>
      </c>
      <c r="J1928" s="368" t="s">
        <v>3699</v>
      </c>
      <c r="K1928" s="368" t="s">
        <v>16505</v>
      </c>
      <c r="L1928" s="368" t="s">
        <v>16506</v>
      </c>
      <c r="M1928" s="368">
        <v>75</v>
      </c>
      <c r="N1928" s="368">
        <v>49</v>
      </c>
      <c r="O1928" s="368">
        <v>26</v>
      </c>
    </row>
    <row r="1929" spans="1:15" x14ac:dyDescent="0.35">
      <c r="A1929" s="368" t="s">
        <v>428</v>
      </c>
      <c r="B1929" s="368" t="s">
        <v>1016</v>
      </c>
      <c r="C1929" s="368" t="s">
        <v>786</v>
      </c>
      <c r="D1929" s="368">
        <v>640</v>
      </c>
      <c r="E1929" s="368">
        <v>416</v>
      </c>
      <c r="F1929" s="368">
        <v>224</v>
      </c>
      <c r="G1929" s="368" t="s">
        <v>16507</v>
      </c>
      <c r="H1929" s="368" t="s">
        <v>16508</v>
      </c>
      <c r="I1929" s="368" t="s">
        <v>3698</v>
      </c>
      <c r="J1929" s="368" t="s">
        <v>3697</v>
      </c>
      <c r="K1929" s="368" t="s">
        <v>16457</v>
      </c>
      <c r="L1929" s="368" t="s">
        <v>16458</v>
      </c>
      <c r="M1929" s="368">
        <v>32</v>
      </c>
      <c r="N1929" s="368">
        <v>21</v>
      </c>
      <c r="O1929" s="368">
        <v>11</v>
      </c>
    </row>
    <row r="1930" spans="1:15" x14ac:dyDescent="0.35">
      <c r="A1930" s="368" t="s">
        <v>428</v>
      </c>
      <c r="B1930" s="368" t="s">
        <v>1016</v>
      </c>
      <c r="C1930" s="368" t="s">
        <v>786</v>
      </c>
      <c r="D1930" s="368">
        <v>640</v>
      </c>
      <c r="E1930" s="368">
        <v>416</v>
      </c>
      <c r="F1930" s="368">
        <v>224</v>
      </c>
      <c r="G1930" s="368" t="s">
        <v>16507</v>
      </c>
      <c r="H1930" s="368" t="s">
        <v>16508</v>
      </c>
      <c r="I1930" s="368" t="s">
        <v>3698</v>
      </c>
      <c r="J1930" s="368" t="s">
        <v>3697</v>
      </c>
      <c r="K1930" s="368" t="s">
        <v>16509</v>
      </c>
      <c r="L1930" s="368" t="s">
        <v>16510</v>
      </c>
      <c r="M1930" s="368">
        <v>53</v>
      </c>
      <c r="N1930" s="368">
        <v>34</v>
      </c>
      <c r="O1930" s="368">
        <v>19</v>
      </c>
    </row>
    <row r="1931" spans="1:15" x14ac:dyDescent="0.35">
      <c r="A1931" s="368" t="s">
        <v>428</v>
      </c>
      <c r="B1931" s="368" t="s">
        <v>1016</v>
      </c>
      <c r="C1931" s="368" t="s">
        <v>786</v>
      </c>
      <c r="D1931" s="368">
        <v>640</v>
      </c>
      <c r="E1931" s="368">
        <v>416</v>
      </c>
      <c r="F1931" s="368">
        <v>224</v>
      </c>
      <c r="G1931" s="368" t="s">
        <v>16507</v>
      </c>
      <c r="H1931" s="368" t="s">
        <v>16508</v>
      </c>
      <c r="I1931" s="368" t="s">
        <v>3698</v>
      </c>
      <c r="J1931" s="368" t="s">
        <v>3697</v>
      </c>
      <c r="K1931" s="368" t="s">
        <v>16511</v>
      </c>
      <c r="L1931" s="368" t="s">
        <v>16512</v>
      </c>
      <c r="M1931" s="368">
        <v>75</v>
      </c>
      <c r="N1931" s="368">
        <v>49</v>
      </c>
      <c r="O1931" s="368">
        <v>26</v>
      </c>
    </row>
    <row r="1932" spans="1:15" x14ac:dyDescent="0.35">
      <c r="A1932" s="368" t="s">
        <v>429</v>
      </c>
      <c r="B1932" s="368" t="s">
        <v>1017</v>
      </c>
      <c r="C1932" s="368" t="s">
        <v>791</v>
      </c>
      <c r="D1932" s="368">
        <v>490</v>
      </c>
      <c r="E1932" s="368">
        <v>318</v>
      </c>
      <c r="F1932" s="368">
        <v>172</v>
      </c>
      <c r="G1932" s="368" t="s">
        <v>16413</v>
      </c>
      <c r="H1932" s="368" t="s">
        <v>16414</v>
      </c>
      <c r="I1932" s="368" t="s">
        <v>3696</v>
      </c>
      <c r="J1932" s="368" t="s">
        <v>3695</v>
      </c>
      <c r="K1932" s="368" t="s">
        <v>16417</v>
      </c>
      <c r="L1932" s="368" t="s">
        <v>3695</v>
      </c>
      <c r="M1932" s="368">
        <v>75</v>
      </c>
      <c r="N1932" s="368">
        <v>47</v>
      </c>
      <c r="O1932" s="368">
        <v>28</v>
      </c>
    </row>
    <row r="1933" spans="1:15" x14ac:dyDescent="0.35">
      <c r="A1933" s="368" t="s">
        <v>429</v>
      </c>
      <c r="B1933" s="368" t="s">
        <v>1017</v>
      </c>
      <c r="C1933" s="368" t="s">
        <v>791</v>
      </c>
      <c r="D1933" s="368">
        <v>490</v>
      </c>
      <c r="E1933" s="368">
        <v>318</v>
      </c>
      <c r="F1933" s="368">
        <v>172</v>
      </c>
      <c r="G1933" s="368" t="s">
        <v>16413</v>
      </c>
      <c r="H1933" s="368" t="s">
        <v>16414</v>
      </c>
      <c r="I1933" s="368" t="s">
        <v>3696</v>
      </c>
      <c r="J1933" s="368" t="s">
        <v>3695</v>
      </c>
      <c r="K1933" s="368" t="s">
        <v>16415</v>
      </c>
      <c r="L1933" s="368" t="s">
        <v>16416</v>
      </c>
      <c r="M1933" s="368">
        <v>30</v>
      </c>
      <c r="N1933" s="368">
        <v>30</v>
      </c>
      <c r="O1933" s="368">
        <v>0</v>
      </c>
    </row>
    <row r="1934" spans="1:15" x14ac:dyDescent="0.35">
      <c r="A1934" s="368" t="s">
        <v>429</v>
      </c>
      <c r="B1934" s="368" t="s">
        <v>1017</v>
      </c>
      <c r="C1934" s="368" t="s">
        <v>791</v>
      </c>
      <c r="D1934" s="368">
        <v>490</v>
      </c>
      <c r="E1934" s="368">
        <v>318</v>
      </c>
      <c r="F1934" s="368">
        <v>172</v>
      </c>
      <c r="G1934" s="368" t="s">
        <v>16426</v>
      </c>
      <c r="H1934" s="368" t="s">
        <v>16427</v>
      </c>
      <c r="I1934" s="368" t="s">
        <v>3694</v>
      </c>
      <c r="J1934" s="368" t="s">
        <v>3693</v>
      </c>
      <c r="K1934" s="368" t="s">
        <v>16415</v>
      </c>
      <c r="L1934" s="368" t="s">
        <v>16416</v>
      </c>
      <c r="M1934" s="368">
        <v>30</v>
      </c>
      <c r="N1934" s="368">
        <v>30</v>
      </c>
      <c r="O1934" s="368">
        <v>0</v>
      </c>
    </row>
    <row r="1935" spans="1:15" x14ac:dyDescent="0.35">
      <c r="A1935" s="368" t="s">
        <v>429</v>
      </c>
      <c r="B1935" s="368" t="s">
        <v>1017</v>
      </c>
      <c r="C1935" s="368" t="s">
        <v>791</v>
      </c>
      <c r="D1935" s="368">
        <v>490</v>
      </c>
      <c r="E1935" s="368">
        <v>318</v>
      </c>
      <c r="F1935" s="368">
        <v>172</v>
      </c>
      <c r="G1935" s="368" t="s">
        <v>16426</v>
      </c>
      <c r="H1935" s="368" t="s">
        <v>16427</v>
      </c>
      <c r="I1935" s="368" t="s">
        <v>3694</v>
      </c>
      <c r="J1935" s="368" t="s">
        <v>3693</v>
      </c>
      <c r="K1935" s="368" t="s">
        <v>16428</v>
      </c>
      <c r="L1935" s="368" t="s">
        <v>3693</v>
      </c>
      <c r="M1935" s="368">
        <v>75</v>
      </c>
      <c r="N1935" s="368">
        <v>47</v>
      </c>
      <c r="O1935" s="368">
        <v>28</v>
      </c>
    </row>
    <row r="1936" spans="1:15" x14ac:dyDescent="0.35">
      <c r="A1936" s="368" t="s">
        <v>429</v>
      </c>
      <c r="B1936" s="368" t="s">
        <v>1017</v>
      </c>
      <c r="C1936" s="368" t="s">
        <v>791</v>
      </c>
      <c r="D1936" s="368">
        <v>490</v>
      </c>
      <c r="E1936" s="368">
        <v>318</v>
      </c>
      <c r="F1936" s="368">
        <v>172</v>
      </c>
      <c r="G1936" s="368" t="s">
        <v>16513</v>
      </c>
      <c r="H1936" s="368" t="s">
        <v>16514</v>
      </c>
      <c r="I1936" s="368" t="s">
        <v>3692</v>
      </c>
      <c r="J1936" s="368" t="s">
        <v>3691</v>
      </c>
      <c r="K1936" s="368" t="s">
        <v>16415</v>
      </c>
      <c r="L1936" s="368" t="s">
        <v>16416</v>
      </c>
      <c r="M1936" s="368">
        <v>30</v>
      </c>
      <c r="N1936" s="368">
        <v>30</v>
      </c>
      <c r="O1936" s="368">
        <v>0</v>
      </c>
    </row>
    <row r="1937" spans="1:15" x14ac:dyDescent="0.35">
      <c r="A1937" s="368" t="s">
        <v>429</v>
      </c>
      <c r="B1937" s="368" t="s">
        <v>1017</v>
      </c>
      <c r="C1937" s="368" t="s">
        <v>791</v>
      </c>
      <c r="D1937" s="368">
        <v>490</v>
      </c>
      <c r="E1937" s="368">
        <v>318</v>
      </c>
      <c r="F1937" s="368">
        <v>172</v>
      </c>
      <c r="G1937" s="368" t="s">
        <v>16513</v>
      </c>
      <c r="H1937" s="368" t="s">
        <v>16514</v>
      </c>
      <c r="I1937" s="368" t="s">
        <v>3692</v>
      </c>
      <c r="J1937" s="368" t="s">
        <v>3691</v>
      </c>
      <c r="K1937" s="368" t="s">
        <v>16515</v>
      </c>
      <c r="L1937" s="368" t="s">
        <v>16516</v>
      </c>
      <c r="M1937" s="368">
        <v>107</v>
      </c>
      <c r="N1937" s="368">
        <v>67</v>
      </c>
      <c r="O1937" s="368">
        <v>40</v>
      </c>
    </row>
    <row r="1938" spans="1:15" x14ac:dyDescent="0.35">
      <c r="A1938" s="368" t="s">
        <v>429</v>
      </c>
      <c r="B1938" s="368" t="s">
        <v>1017</v>
      </c>
      <c r="C1938" s="368" t="s">
        <v>791</v>
      </c>
      <c r="D1938" s="368">
        <v>490</v>
      </c>
      <c r="E1938" s="368">
        <v>318</v>
      </c>
      <c r="F1938" s="368">
        <v>172</v>
      </c>
      <c r="G1938" s="368" t="s">
        <v>16513</v>
      </c>
      <c r="H1938" s="368" t="s">
        <v>16514</v>
      </c>
      <c r="I1938" s="368" t="s">
        <v>3692</v>
      </c>
      <c r="J1938" s="368" t="s">
        <v>3691</v>
      </c>
      <c r="K1938" s="368" t="s">
        <v>16517</v>
      </c>
      <c r="L1938" s="368" t="s">
        <v>16518</v>
      </c>
      <c r="M1938" s="368">
        <v>107</v>
      </c>
      <c r="N1938" s="368">
        <v>67</v>
      </c>
      <c r="O1938" s="368">
        <v>40</v>
      </c>
    </row>
    <row r="1939" spans="1:15" x14ac:dyDescent="0.35">
      <c r="A1939" s="368" t="s">
        <v>429</v>
      </c>
      <c r="B1939" s="368" t="s">
        <v>1017</v>
      </c>
      <c r="C1939" s="368" t="s">
        <v>791</v>
      </c>
      <c r="D1939" s="368">
        <v>490</v>
      </c>
      <c r="E1939" s="368">
        <v>318</v>
      </c>
      <c r="F1939" s="368">
        <v>172</v>
      </c>
      <c r="G1939" s="368" t="s">
        <v>16513</v>
      </c>
      <c r="H1939" s="368" t="s">
        <v>16514</v>
      </c>
      <c r="I1939" s="368" t="s">
        <v>3692</v>
      </c>
      <c r="J1939" s="368" t="s">
        <v>3691</v>
      </c>
      <c r="K1939" s="368" t="s">
        <v>16519</v>
      </c>
      <c r="L1939" s="368" t="s">
        <v>16520</v>
      </c>
      <c r="M1939" s="368">
        <v>96</v>
      </c>
      <c r="N1939" s="368">
        <v>60</v>
      </c>
      <c r="O1939" s="368">
        <v>36</v>
      </c>
    </row>
    <row r="1940" spans="1:15" x14ac:dyDescent="0.35">
      <c r="A1940" s="368" t="s">
        <v>430</v>
      </c>
      <c r="B1940" s="368" t="s">
        <v>1018</v>
      </c>
      <c r="C1940" s="368" t="s">
        <v>796</v>
      </c>
      <c r="D1940" s="368">
        <v>440</v>
      </c>
      <c r="E1940" s="368">
        <v>286</v>
      </c>
      <c r="F1940" s="368">
        <v>154</v>
      </c>
      <c r="G1940" s="368" t="s">
        <v>16521</v>
      </c>
      <c r="H1940" s="368" t="s">
        <v>16522</v>
      </c>
      <c r="I1940" s="368" t="s">
        <v>3690</v>
      </c>
      <c r="J1940" s="368" t="s">
        <v>3689</v>
      </c>
      <c r="K1940" s="368" t="s">
        <v>16523</v>
      </c>
      <c r="L1940" s="368" t="s">
        <v>16524</v>
      </c>
      <c r="M1940" s="368">
        <v>88</v>
      </c>
      <c r="N1940" s="368">
        <v>57</v>
      </c>
      <c r="O1940" s="368">
        <v>31</v>
      </c>
    </row>
    <row r="1941" spans="1:15" x14ac:dyDescent="0.35">
      <c r="A1941" s="368" t="s">
        <v>430</v>
      </c>
      <c r="B1941" s="368" t="s">
        <v>1018</v>
      </c>
      <c r="C1941" s="368" t="s">
        <v>796</v>
      </c>
      <c r="D1941" s="368">
        <v>440</v>
      </c>
      <c r="E1941" s="368">
        <v>286</v>
      </c>
      <c r="F1941" s="368">
        <v>154</v>
      </c>
      <c r="G1941" s="368" t="s">
        <v>16521</v>
      </c>
      <c r="H1941" s="368" t="s">
        <v>16522</v>
      </c>
      <c r="I1941" s="368" t="s">
        <v>3690</v>
      </c>
      <c r="J1941" s="368" t="s">
        <v>3689</v>
      </c>
      <c r="K1941" s="368" t="s">
        <v>16525</v>
      </c>
      <c r="L1941" s="368" t="s">
        <v>16526</v>
      </c>
      <c r="M1941" s="368">
        <v>99</v>
      </c>
      <c r="N1941" s="368">
        <v>64</v>
      </c>
      <c r="O1941" s="368">
        <v>35</v>
      </c>
    </row>
    <row r="1942" spans="1:15" x14ac:dyDescent="0.35">
      <c r="A1942" s="368" t="s">
        <v>430</v>
      </c>
      <c r="B1942" s="368" t="s">
        <v>1018</v>
      </c>
      <c r="C1942" s="368" t="s">
        <v>796</v>
      </c>
      <c r="D1942" s="368">
        <v>440</v>
      </c>
      <c r="E1942" s="368">
        <v>286</v>
      </c>
      <c r="F1942" s="368">
        <v>154</v>
      </c>
      <c r="G1942" s="368" t="s">
        <v>16521</v>
      </c>
      <c r="H1942" s="368" t="s">
        <v>16522</v>
      </c>
      <c r="I1942" s="368" t="s">
        <v>3690</v>
      </c>
      <c r="J1942" s="368" t="s">
        <v>3689</v>
      </c>
      <c r="K1942" s="368" t="s">
        <v>16527</v>
      </c>
      <c r="L1942" s="368" t="s">
        <v>16528</v>
      </c>
      <c r="M1942" s="368">
        <v>55</v>
      </c>
      <c r="N1942" s="368">
        <v>36</v>
      </c>
      <c r="O1942" s="368">
        <v>19</v>
      </c>
    </row>
    <row r="1943" spans="1:15" x14ac:dyDescent="0.35">
      <c r="A1943" s="368" t="s">
        <v>430</v>
      </c>
      <c r="B1943" s="368" t="s">
        <v>1018</v>
      </c>
      <c r="C1943" s="368" t="s">
        <v>796</v>
      </c>
      <c r="D1943" s="368">
        <v>440</v>
      </c>
      <c r="E1943" s="368">
        <v>286</v>
      </c>
      <c r="F1943" s="368">
        <v>154</v>
      </c>
      <c r="G1943" s="368" t="s">
        <v>16529</v>
      </c>
      <c r="H1943" s="368" t="s">
        <v>16530</v>
      </c>
      <c r="I1943" s="368" t="s">
        <v>3688</v>
      </c>
      <c r="J1943" s="368" t="s">
        <v>3687</v>
      </c>
      <c r="K1943" s="368" t="s">
        <v>16531</v>
      </c>
      <c r="L1943" s="368" t="s">
        <v>16532</v>
      </c>
      <c r="M1943" s="368">
        <v>66</v>
      </c>
      <c r="N1943" s="368">
        <v>43</v>
      </c>
      <c r="O1943" s="368">
        <v>23</v>
      </c>
    </row>
    <row r="1944" spans="1:15" x14ac:dyDescent="0.35">
      <c r="A1944" s="368" t="s">
        <v>430</v>
      </c>
      <c r="B1944" s="368" t="s">
        <v>1018</v>
      </c>
      <c r="C1944" s="368" t="s">
        <v>796</v>
      </c>
      <c r="D1944" s="368">
        <v>440</v>
      </c>
      <c r="E1944" s="368">
        <v>286</v>
      </c>
      <c r="F1944" s="368">
        <v>154</v>
      </c>
      <c r="G1944" s="368" t="s">
        <v>16529</v>
      </c>
      <c r="H1944" s="368" t="s">
        <v>16530</v>
      </c>
      <c r="I1944" s="368" t="s">
        <v>3688</v>
      </c>
      <c r="J1944" s="368" t="s">
        <v>3687</v>
      </c>
      <c r="K1944" s="368" t="s">
        <v>16533</v>
      </c>
      <c r="L1944" s="368" t="s">
        <v>16534</v>
      </c>
      <c r="M1944" s="368">
        <v>99</v>
      </c>
      <c r="N1944" s="368">
        <v>64</v>
      </c>
      <c r="O1944" s="368">
        <v>35</v>
      </c>
    </row>
    <row r="1945" spans="1:15" x14ac:dyDescent="0.35">
      <c r="A1945" s="368" t="s">
        <v>430</v>
      </c>
      <c r="B1945" s="368" t="s">
        <v>1018</v>
      </c>
      <c r="C1945" s="368" t="s">
        <v>796</v>
      </c>
      <c r="D1945" s="368">
        <v>440</v>
      </c>
      <c r="E1945" s="368">
        <v>286</v>
      </c>
      <c r="F1945" s="368">
        <v>154</v>
      </c>
      <c r="G1945" s="368" t="s">
        <v>16529</v>
      </c>
      <c r="H1945" s="368" t="s">
        <v>16530</v>
      </c>
      <c r="I1945" s="368" t="s">
        <v>3688</v>
      </c>
      <c r="J1945" s="368" t="s">
        <v>3687</v>
      </c>
      <c r="K1945" s="368" t="s">
        <v>16535</v>
      </c>
      <c r="L1945" s="368" t="s">
        <v>16536</v>
      </c>
      <c r="M1945" s="368">
        <v>33</v>
      </c>
      <c r="N1945" s="368">
        <v>22</v>
      </c>
      <c r="O1945" s="368">
        <v>11</v>
      </c>
    </row>
    <row r="1946" spans="1:15" x14ac:dyDescent="0.35">
      <c r="A1946" s="368" t="s">
        <v>431</v>
      </c>
      <c r="B1946" s="368" t="s">
        <v>1019</v>
      </c>
      <c r="C1946" s="368" t="s">
        <v>791</v>
      </c>
      <c r="D1946" s="368">
        <v>690</v>
      </c>
      <c r="E1946" s="368">
        <v>448</v>
      </c>
      <c r="F1946" s="368">
        <v>242</v>
      </c>
      <c r="G1946" s="368" t="s">
        <v>16537</v>
      </c>
      <c r="H1946" s="368" t="s">
        <v>16538</v>
      </c>
      <c r="I1946" s="368" t="s">
        <v>3686</v>
      </c>
      <c r="J1946" s="368" t="s">
        <v>3685</v>
      </c>
      <c r="K1946" s="368" t="s">
        <v>16539</v>
      </c>
      <c r="L1946" s="368" t="s">
        <v>16540</v>
      </c>
      <c r="M1946" s="368">
        <v>79</v>
      </c>
      <c r="N1946" s="368">
        <v>51</v>
      </c>
      <c r="O1946" s="368">
        <v>28</v>
      </c>
    </row>
    <row r="1947" spans="1:15" x14ac:dyDescent="0.35">
      <c r="A1947" s="368" t="s">
        <v>431</v>
      </c>
      <c r="B1947" s="368" t="s">
        <v>1019</v>
      </c>
      <c r="C1947" s="368" t="s">
        <v>791</v>
      </c>
      <c r="D1947" s="368">
        <v>690</v>
      </c>
      <c r="E1947" s="368">
        <v>448</v>
      </c>
      <c r="F1947" s="368">
        <v>242</v>
      </c>
      <c r="G1947" s="368" t="s">
        <v>16537</v>
      </c>
      <c r="H1947" s="368" t="s">
        <v>16538</v>
      </c>
      <c r="I1947" s="368" t="s">
        <v>3686</v>
      </c>
      <c r="J1947" s="368" t="s">
        <v>3685</v>
      </c>
      <c r="K1947" s="368" t="s">
        <v>16541</v>
      </c>
      <c r="L1947" s="368" t="s">
        <v>16542</v>
      </c>
      <c r="M1947" s="368">
        <v>57</v>
      </c>
      <c r="N1947" s="368">
        <v>37</v>
      </c>
      <c r="O1947" s="368">
        <v>20</v>
      </c>
    </row>
    <row r="1948" spans="1:15" x14ac:dyDescent="0.35">
      <c r="A1948" s="368" t="s">
        <v>431</v>
      </c>
      <c r="B1948" s="368" t="s">
        <v>1019</v>
      </c>
      <c r="C1948" s="368" t="s">
        <v>791</v>
      </c>
      <c r="D1948" s="368">
        <v>690</v>
      </c>
      <c r="E1948" s="368">
        <v>448</v>
      </c>
      <c r="F1948" s="368">
        <v>242</v>
      </c>
      <c r="G1948" s="368" t="s">
        <v>16543</v>
      </c>
      <c r="H1948" s="368" t="s">
        <v>16544</v>
      </c>
      <c r="I1948" s="368" t="s">
        <v>3684</v>
      </c>
      <c r="J1948" s="368" t="s">
        <v>3683</v>
      </c>
      <c r="K1948" s="368" t="s">
        <v>16545</v>
      </c>
      <c r="L1948" s="368" t="s">
        <v>16546</v>
      </c>
      <c r="M1948" s="368">
        <v>102</v>
      </c>
      <c r="N1948" s="368">
        <v>66</v>
      </c>
      <c r="O1948" s="368">
        <v>36</v>
      </c>
    </row>
    <row r="1949" spans="1:15" x14ac:dyDescent="0.35">
      <c r="A1949" s="368" t="s">
        <v>431</v>
      </c>
      <c r="B1949" s="368" t="s">
        <v>1019</v>
      </c>
      <c r="C1949" s="368" t="s">
        <v>791</v>
      </c>
      <c r="D1949" s="368">
        <v>690</v>
      </c>
      <c r="E1949" s="368">
        <v>448</v>
      </c>
      <c r="F1949" s="368">
        <v>242</v>
      </c>
      <c r="G1949" s="368" t="s">
        <v>16543</v>
      </c>
      <c r="H1949" s="368" t="s">
        <v>16544</v>
      </c>
      <c r="I1949" s="368" t="s">
        <v>3684</v>
      </c>
      <c r="J1949" s="368" t="s">
        <v>3683</v>
      </c>
      <c r="K1949" s="368" t="s">
        <v>16547</v>
      </c>
      <c r="L1949" s="368" t="s">
        <v>16548</v>
      </c>
      <c r="M1949" s="368">
        <v>78</v>
      </c>
      <c r="N1949" s="368">
        <v>51</v>
      </c>
      <c r="O1949" s="368">
        <v>27</v>
      </c>
    </row>
    <row r="1950" spans="1:15" x14ac:dyDescent="0.35">
      <c r="A1950" s="368" t="s">
        <v>431</v>
      </c>
      <c r="B1950" s="368" t="s">
        <v>1019</v>
      </c>
      <c r="C1950" s="368" t="s">
        <v>791</v>
      </c>
      <c r="D1950" s="368">
        <v>690</v>
      </c>
      <c r="E1950" s="368">
        <v>448</v>
      </c>
      <c r="F1950" s="368">
        <v>242</v>
      </c>
      <c r="G1950" s="368" t="s">
        <v>16543</v>
      </c>
      <c r="H1950" s="368" t="s">
        <v>16544</v>
      </c>
      <c r="I1950" s="368" t="s">
        <v>3684</v>
      </c>
      <c r="J1950" s="368" t="s">
        <v>3683</v>
      </c>
      <c r="K1950" s="368" t="s">
        <v>16549</v>
      </c>
      <c r="L1950" s="368" t="s">
        <v>16550</v>
      </c>
      <c r="M1950" s="368">
        <v>102</v>
      </c>
      <c r="N1950" s="368">
        <v>66</v>
      </c>
      <c r="O1950" s="368">
        <v>36</v>
      </c>
    </row>
    <row r="1951" spans="1:15" x14ac:dyDescent="0.35">
      <c r="A1951" s="368" t="s">
        <v>431</v>
      </c>
      <c r="B1951" s="368" t="s">
        <v>1019</v>
      </c>
      <c r="C1951" s="368" t="s">
        <v>791</v>
      </c>
      <c r="D1951" s="368">
        <v>690</v>
      </c>
      <c r="E1951" s="368">
        <v>448</v>
      </c>
      <c r="F1951" s="368">
        <v>242</v>
      </c>
      <c r="G1951" s="368" t="s">
        <v>16543</v>
      </c>
      <c r="H1951" s="368" t="s">
        <v>16544</v>
      </c>
      <c r="I1951" s="368" t="s">
        <v>3684</v>
      </c>
      <c r="J1951" s="368" t="s">
        <v>3683</v>
      </c>
      <c r="K1951" s="368" t="s">
        <v>16551</v>
      </c>
      <c r="L1951" s="368" t="s">
        <v>16552</v>
      </c>
      <c r="M1951" s="368">
        <v>102</v>
      </c>
      <c r="N1951" s="368">
        <v>66</v>
      </c>
      <c r="O1951" s="368">
        <v>36</v>
      </c>
    </row>
    <row r="1952" spans="1:15" x14ac:dyDescent="0.35">
      <c r="A1952" s="368" t="s">
        <v>431</v>
      </c>
      <c r="B1952" s="368" t="s">
        <v>1019</v>
      </c>
      <c r="C1952" s="368" t="s">
        <v>791</v>
      </c>
      <c r="D1952" s="368">
        <v>690</v>
      </c>
      <c r="E1952" s="368">
        <v>448</v>
      </c>
      <c r="F1952" s="368">
        <v>242</v>
      </c>
      <c r="G1952" s="368" t="s">
        <v>16553</v>
      </c>
      <c r="H1952" s="368" t="s">
        <v>16554</v>
      </c>
      <c r="I1952" s="368" t="s">
        <v>3682</v>
      </c>
      <c r="J1952" s="368" t="s">
        <v>3681</v>
      </c>
      <c r="K1952" s="368" t="s">
        <v>16555</v>
      </c>
      <c r="L1952" s="368" t="s">
        <v>16556</v>
      </c>
      <c r="M1952" s="368">
        <v>45</v>
      </c>
      <c r="N1952" s="368">
        <v>29</v>
      </c>
      <c r="O1952" s="368">
        <v>16</v>
      </c>
    </row>
    <row r="1953" spans="1:15" x14ac:dyDescent="0.35">
      <c r="A1953" s="368" t="s">
        <v>431</v>
      </c>
      <c r="B1953" s="368" t="s">
        <v>1019</v>
      </c>
      <c r="C1953" s="368" t="s">
        <v>791</v>
      </c>
      <c r="D1953" s="368">
        <v>690</v>
      </c>
      <c r="E1953" s="368">
        <v>448</v>
      </c>
      <c r="F1953" s="368">
        <v>242</v>
      </c>
      <c r="G1953" s="368" t="s">
        <v>16553</v>
      </c>
      <c r="H1953" s="368" t="s">
        <v>16554</v>
      </c>
      <c r="I1953" s="368" t="s">
        <v>3682</v>
      </c>
      <c r="J1953" s="368" t="s">
        <v>3681</v>
      </c>
      <c r="K1953" s="368" t="s">
        <v>16557</v>
      </c>
      <c r="L1953" s="368" t="s">
        <v>16558</v>
      </c>
      <c r="M1953" s="368">
        <v>45</v>
      </c>
      <c r="N1953" s="368">
        <v>29</v>
      </c>
      <c r="O1953" s="368">
        <v>16</v>
      </c>
    </row>
    <row r="1954" spans="1:15" x14ac:dyDescent="0.35">
      <c r="A1954" s="368" t="s">
        <v>431</v>
      </c>
      <c r="B1954" s="368" t="s">
        <v>1019</v>
      </c>
      <c r="C1954" s="368" t="s">
        <v>791</v>
      </c>
      <c r="D1954" s="368">
        <v>690</v>
      </c>
      <c r="E1954" s="368">
        <v>448</v>
      </c>
      <c r="F1954" s="368">
        <v>242</v>
      </c>
      <c r="G1954" s="368" t="s">
        <v>16553</v>
      </c>
      <c r="H1954" s="368" t="s">
        <v>16554</v>
      </c>
      <c r="I1954" s="368" t="s">
        <v>3682</v>
      </c>
      <c r="J1954" s="368" t="s">
        <v>3681</v>
      </c>
      <c r="K1954" s="368" t="s">
        <v>16559</v>
      </c>
      <c r="L1954" s="368" t="s">
        <v>16560</v>
      </c>
      <c r="M1954" s="368">
        <v>80</v>
      </c>
      <c r="N1954" s="368">
        <v>53</v>
      </c>
      <c r="O1954" s="368">
        <v>27</v>
      </c>
    </row>
    <row r="1955" spans="1:15" x14ac:dyDescent="0.35">
      <c r="A1955" s="368" t="s">
        <v>432</v>
      </c>
      <c r="B1955" s="368" t="s">
        <v>1020</v>
      </c>
      <c r="C1955" s="368" t="s">
        <v>786</v>
      </c>
      <c r="D1955" s="368">
        <v>680</v>
      </c>
      <c r="E1955" s="368">
        <v>442</v>
      </c>
      <c r="F1955" s="368">
        <v>238</v>
      </c>
      <c r="G1955" s="368" t="s">
        <v>16561</v>
      </c>
      <c r="H1955" s="368" t="s">
        <v>16562</v>
      </c>
      <c r="I1955" s="368" t="s">
        <v>3680</v>
      </c>
      <c r="J1955" s="368" t="s">
        <v>3679</v>
      </c>
      <c r="K1955" s="368" t="s">
        <v>16563</v>
      </c>
      <c r="L1955" s="368" t="s">
        <v>16564</v>
      </c>
      <c r="M1955" s="368">
        <v>102</v>
      </c>
      <c r="N1955" s="368">
        <v>67</v>
      </c>
      <c r="O1955" s="368">
        <v>35</v>
      </c>
    </row>
    <row r="1956" spans="1:15" x14ac:dyDescent="0.35">
      <c r="A1956" s="368" t="s">
        <v>432</v>
      </c>
      <c r="B1956" s="368" t="s">
        <v>1020</v>
      </c>
      <c r="C1956" s="368" t="s">
        <v>786</v>
      </c>
      <c r="D1956" s="368">
        <v>680</v>
      </c>
      <c r="E1956" s="368">
        <v>442</v>
      </c>
      <c r="F1956" s="368">
        <v>238</v>
      </c>
      <c r="G1956" s="368" t="s">
        <v>16561</v>
      </c>
      <c r="H1956" s="368" t="s">
        <v>16562</v>
      </c>
      <c r="I1956" s="368" t="s">
        <v>3680</v>
      </c>
      <c r="J1956" s="368" t="s">
        <v>3679</v>
      </c>
      <c r="K1956" s="368" t="s">
        <v>16565</v>
      </c>
      <c r="L1956" s="368" t="s">
        <v>16566</v>
      </c>
      <c r="M1956" s="368">
        <v>102</v>
      </c>
      <c r="N1956" s="368">
        <v>66</v>
      </c>
      <c r="O1956" s="368">
        <v>36</v>
      </c>
    </row>
    <row r="1957" spans="1:15" x14ac:dyDescent="0.35">
      <c r="A1957" s="368" t="s">
        <v>432</v>
      </c>
      <c r="B1957" s="368" t="s">
        <v>1020</v>
      </c>
      <c r="C1957" s="368" t="s">
        <v>786</v>
      </c>
      <c r="D1957" s="368">
        <v>680</v>
      </c>
      <c r="E1957" s="368">
        <v>442</v>
      </c>
      <c r="F1957" s="368">
        <v>238</v>
      </c>
      <c r="G1957" s="368" t="s">
        <v>16561</v>
      </c>
      <c r="H1957" s="368" t="s">
        <v>16562</v>
      </c>
      <c r="I1957" s="368" t="s">
        <v>3680</v>
      </c>
      <c r="J1957" s="368" t="s">
        <v>3679</v>
      </c>
      <c r="K1957" s="368" t="s">
        <v>16567</v>
      </c>
      <c r="L1957" s="368" t="s">
        <v>16568</v>
      </c>
      <c r="M1957" s="368">
        <v>57</v>
      </c>
      <c r="N1957" s="368">
        <v>37</v>
      </c>
      <c r="O1957" s="368">
        <v>20</v>
      </c>
    </row>
    <row r="1958" spans="1:15" x14ac:dyDescent="0.35">
      <c r="A1958" s="368" t="s">
        <v>432</v>
      </c>
      <c r="B1958" s="368" t="s">
        <v>1020</v>
      </c>
      <c r="C1958" s="368" t="s">
        <v>786</v>
      </c>
      <c r="D1958" s="368">
        <v>680</v>
      </c>
      <c r="E1958" s="368">
        <v>442</v>
      </c>
      <c r="F1958" s="368">
        <v>238</v>
      </c>
      <c r="G1958" s="368" t="s">
        <v>16569</v>
      </c>
      <c r="H1958" s="368" t="s">
        <v>16570</v>
      </c>
      <c r="I1958" s="368" t="s">
        <v>3678</v>
      </c>
      <c r="J1958" s="368" t="s">
        <v>3677</v>
      </c>
      <c r="K1958" s="368" t="s">
        <v>16571</v>
      </c>
      <c r="L1958" s="368" t="s">
        <v>16572</v>
      </c>
      <c r="M1958" s="368">
        <v>57</v>
      </c>
      <c r="N1958" s="368">
        <v>37</v>
      </c>
      <c r="O1958" s="368">
        <v>20</v>
      </c>
    </row>
    <row r="1959" spans="1:15" x14ac:dyDescent="0.35">
      <c r="A1959" s="368" t="s">
        <v>432</v>
      </c>
      <c r="B1959" s="368" t="s">
        <v>1020</v>
      </c>
      <c r="C1959" s="368" t="s">
        <v>786</v>
      </c>
      <c r="D1959" s="368">
        <v>680</v>
      </c>
      <c r="E1959" s="368">
        <v>442</v>
      </c>
      <c r="F1959" s="368">
        <v>238</v>
      </c>
      <c r="G1959" s="368" t="s">
        <v>16569</v>
      </c>
      <c r="H1959" s="368" t="s">
        <v>16570</v>
      </c>
      <c r="I1959" s="368" t="s">
        <v>3678</v>
      </c>
      <c r="J1959" s="368" t="s">
        <v>3677</v>
      </c>
      <c r="K1959" s="368" t="s">
        <v>16573</v>
      </c>
      <c r="L1959" s="368" t="s">
        <v>16574</v>
      </c>
      <c r="M1959" s="368">
        <v>102</v>
      </c>
      <c r="N1959" s="368">
        <v>66</v>
      </c>
      <c r="O1959" s="368">
        <v>36</v>
      </c>
    </row>
    <row r="1960" spans="1:15" x14ac:dyDescent="0.35">
      <c r="A1960" s="368" t="s">
        <v>432</v>
      </c>
      <c r="B1960" s="368" t="s">
        <v>1020</v>
      </c>
      <c r="C1960" s="368" t="s">
        <v>786</v>
      </c>
      <c r="D1960" s="368">
        <v>680</v>
      </c>
      <c r="E1960" s="368">
        <v>442</v>
      </c>
      <c r="F1960" s="368">
        <v>238</v>
      </c>
      <c r="G1960" s="368" t="s">
        <v>16569</v>
      </c>
      <c r="H1960" s="368" t="s">
        <v>16570</v>
      </c>
      <c r="I1960" s="368" t="s">
        <v>3678</v>
      </c>
      <c r="J1960" s="368" t="s">
        <v>3677</v>
      </c>
      <c r="K1960" s="368" t="s">
        <v>16575</v>
      </c>
      <c r="L1960" s="368" t="s">
        <v>16576</v>
      </c>
      <c r="M1960" s="368">
        <v>79</v>
      </c>
      <c r="N1960" s="368">
        <v>52</v>
      </c>
      <c r="O1960" s="368">
        <v>27</v>
      </c>
    </row>
    <row r="1961" spans="1:15" x14ac:dyDescent="0.35">
      <c r="A1961" s="368" t="s">
        <v>432</v>
      </c>
      <c r="B1961" s="368" t="s">
        <v>1020</v>
      </c>
      <c r="C1961" s="368" t="s">
        <v>786</v>
      </c>
      <c r="D1961" s="368">
        <v>680</v>
      </c>
      <c r="E1961" s="368">
        <v>442</v>
      </c>
      <c r="F1961" s="368">
        <v>238</v>
      </c>
      <c r="G1961" s="368" t="s">
        <v>16577</v>
      </c>
      <c r="H1961" s="368" t="s">
        <v>16578</v>
      </c>
      <c r="I1961" s="368" t="s">
        <v>3676</v>
      </c>
      <c r="J1961" s="368" t="s">
        <v>3675</v>
      </c>
      <c r="K1961" s="368" t="s">
        <v>16579</v>
      </c>
      <c r="L1961" s="368" t="s">
        <v>16580</v>
      </c>
      <c r="M1961" s="368">
        <v>45</v>
      </c>
      <c r="N1961" s="368">
        <v>29</v>
      </c>
      <c r="O1961" s="368">
        <v>16</v>
      </c>
    </row>
    <row r="1962" spans="1:15" x14ac:dyDescent="0.35">
      <c r="A1962" s="368" t="s">
        <v>432</v>
      </c>
      <c r="B1962" s="368" t="s">
        <v>1020</v>
      </c>
      <c r="C1962" s="368" t="s">
        <v>786</v>
      </c>
      <c r="D1962" s="368">
        <v>680</v>
      </c>
      <c r="E1962" s="368">
        <v>442</v>
      </c>
      <c r="F1962" s="368">
        <v>238</v>
      </c>
      <c r="G1962" s="368" t="s">
        <v>16577</v>
      </c>
      <c r="H1962" s="368" t="s">
        <v>16578</v>
      </c>
      <c r="I1962" s="368" t="s">
        <v>3676</v>
      </c>
      <c r="J1962" s="368" t="s">
        <v>3675</v>
      </c>
      <c r="K1962" s="368" t="s">
        <v>16455</v>
      </c>
      <c r="L1962" s="368" t="s">
        <v>16581</v>
      </c>
      <c r="M1962" s="368">
        <v>102</v>
      </c>
      <c r="N1962" s="368">
        <v>66</v>
      </c>
      <c r="O1962" s="368">
        <v>36</v>
      </c>
    </row>
    <row r="1963" spans="1:15" x14ac:dyDescent="0.35">
      <c r="A1963" s="368" t="s">
        <v>432</v>
      </c>
      <c r="B1963" s="368" t="s">
        <v>1020</v>
      </c>
      <c r="C1963" s="368" t="s">
        <v>786</v>
      </c>
      <c r="D1963" s="368">
        <v>680</v>
      </c>
      <c r="E1963" s="368">
        <v>442</v>
      </c>
      <c r="F1963" s="368">
        <v>238</v>
      </c>
      <c r="G1963" s="368" t="s">
        <v>16577</v>
      </c>
      <c r="H1963" s="368" t="s">
        <v>16578</v>
      </c>
      <c r="I1963" s="368" t="s">
        <v>3676</v>
      </c>
      <c r="J1963" s="368" t="s">
        <v>3675</v>
      </c>
      <c r="K1963" s="368" t="s">
        <v>16457</v>
      </c>
      <c r="L1963" s="368" t="s">
        <v>16458</v>
      </c>
      <c r="M1963" s="368">
        <v>34</v>
      </c>
      <c r="N1963" s="368">
        <v>22</v>
      </c>
      <c r="O1963" s="368">
        <v>12</v>
      </c>
    </row>
    <row r="1964" spans="1:15" x14ac:dyDescent="0.35">
      <c r="A1964" s="368" t="s">
        <v>433</v>
      </c>
      <c r="B1964" s="368" t="s">
        <v>1021</v>
      </c>
      <c r="C1964" s="368" t="s">
        <v>791</v>
      </c>
      <c r="D1964" s="368">
        <v>400</v>
      </c>
      <c r="E1964" s="368">
        <v>260</v>
      </c>
      <c r="F1964" s="368">
        <v>140</v>
      </c>
      <c r="G1964" s="368" t="s">
        <v>16582</v>
      </c>
      <c r="H1964" s="368" t="s">
        <v>16583</v>
      </c>
      <c r="I1964" s="368" t="s">
        <v>3674</v>
      </c>
      <c r="J1964" s="368" t="s">
        <v>3673</v>
      </c>
      <c r="K1964" s="368" t="s">
        <v>16584</v>
      </c>
      <c r="L1964" s="368" t="s">
        <v>16585</v>
      </c>
      <c r="M1964" s="368">
        <v>75</v>
      </c>
      <c r="N1964" s="368">
        <v>49</v>
      </c>
      <c r="O1964" s="368">
        <v>26</v>
      </c>
    </row>
    <row r="1965" spans="1:15" x14ac:dyDescent="0.35">
      <c r="A1965" s="368" t="s">
        <v>433</v>
      </c>
      <c r="B1965" s="368" t="s">
        <v>1021</v>
      </c>
      <c r="C1965" s="368" t="s">
        <v>791</v>
      </c>
      <c r="D1965" s="368">
        <v>400</v>
      </c>
      <c r="E1965" s="368">
        <v>260</v>
      </c>
      <c r="F1965" s="368">
        <v>140</v>
      </c>
      <c r="G1965" s="368" t="s">
        <v>16582</v>
      </c>
      <c r="H1965" s="368" t="s">
        <v>16583</v>
      </c>
      <c r="I1965" s="368" t="s">
        <v>3674</v>
      </c>
      <c r="J1965" s="368" t="s">
        <v>3673</v>
      </c>
      <c r="K1965" s="368" t="s">
        <v>16586</v>
      </c>
      <c r="L1965" s="368" t="s">
        <v>16587</v>
      </c>
      <c r="M1965" s="368">
        <v>113</v>
      </c>
      <c r="N1965" s="368">
        <v>73</v>
      </c>
      <c r="O1965" s="368">
        <v>40</v>
      </c>
    </row>
    <row r="1966" spans="1:15" x14ac:dyDescent="0.35">
      <c r="A1966" s="368" t="s">
        <v>433</v>
      </c>
      <c r="B1966" s="368" t="s">
        <v>1021</v>
      </c>
      <c r="C1966" s="368" t="s">
        <v>791</v>
      </c>
      <c r="D1966" s="368">
        <v>400</v>
      </c>
      <c r="E1966" s="368">
        <v>260</v>
      </c>
      <c r="F1966" s="368">
        <v>140</v>
      </c>
      <c r="G1966" s="368" t="s">
        <v>16582</v>
      </c>
      <c r="H1966" s="368" t="s">
        <v>16583</v>
      </c>
      <c r="I1966" s="368" t="s">
        <v>3674</v>
      </c>
      <c r="J1966" s="368" t="s">
        <v>3673</v>
      </c>
      <c r="K1966" s="368" t="s">
        <v>16588</v>
      </c>
      <c r="L1966" s="368" t="s">
        <v>16589</v>
      </c>
      <c r="M1966" s="368">
        <v>100</v>
      </c>
      <c r="N1966" s="368">
        <v>65</v>
      </c>
      <c r="O1966" s="368">
        <v>35</v>
      </c>
    </row>
    <row r="1967" spans="1:15" x14ac:dyDescent="0.35">
      <c r="A1967" s="368" t="s">
        <v>433</v>
      </c>
      <c r="B1967" s="368" t="s">
        <v>1021</v>
      </c>
      <c r="C1967" s="368" t="s">
        <v>791</v>
      </c>
      <c r="D1967" s="368">
        <v>400</v>
      </c>
      <c r="E1967" s="368">
        <v>260</v>
      </c>
      <c r="F1967" s="368">
        <v>140</v>
      </c>
      <c r="G1967" s="368" t="s">
        <v>16590</v>
      </c>
      <c r="H1967" s="368" t="s">
        <v>16591</v>
      </c>
      <c r="I1967" s="368" t="s">
        <v>3672</v>
      </c>
      <c r="J1967" s="368" t="s">
        <v>3671</v>
      </c>
      <c r="K1967" s="368" t="s">
        <v>16592</v>
      </c>
      <c r="L1967" s="368" t="s">
        <v>3671</v>
      </c>
      <c r="M1967" s="368">
        <v>112</v>
      </c>
      <c r="N1967" s="368">
        <v>73</v>
      </c>
      <c r="O1967" s="368">
        <v>39</v>
      </c>
    </row>
    <row r="1968" spans="1:15" x14ac:dyDescent="0.35">
      <c r="A1968" s="368" t="s">
        <v>434</v>
      </c>
      <c r="B1968" s="368" t="s">
        <v>1022</v>
      </c>
      <c r="C1968" s="368" t="s">
        <v>791</v>
      </c>
      <c r="D1968" s="368">
        <v>400</v>
      </c>
      <c r="E1968" s="368">
        <v>260</v>
      </c>
      <c r="F1968" s="368">
        <v>140</v>
      </c>
      <c r="G1968" s="368" t="s">
        <v>16590</v>
      </c>
      <c r="H1968" s="368" t="s">
        <v>16591</v>
      </c>
      <c r="I1968" s="368" t="s">
        <v>3672</v>
      </c>
      <c r="J1968" s="368" t="s">
        <v>3671</v>
      </c>
      <c r="K1968" s="368" t="s">
        <v>16592</v>
      </c>
      <c r="L1968" s="368" t="s">
        <v>3671</v>
      </c>
      <c r="M1968" s="368">
        <v>112</v>
      </c>
      <c r="N1968" s="368">
        <v>73</v>
      </c>
      <c r="O1968" s="368">
        <v>39</v>
      </c>
    </row>
    <row r="1969" spans="1:15" x14ac:dyDescent="0.35">
      <c r="A1969" s="368" t="s">
        <v>434</v>
      </c>
      <c r="B1969" s="368" t="s">
        <v>1022</v>
      </c>
      <c r="C1969" s="368" t="s">
        <v>791</v>
      </c>
      <c r="D1969" s="368">
        <v>400</v>
      </c>
      <c r="E1969" s="368">
        <v>260</v>
      </c>
      <c r="F1969" s="368">
        <v>140</v>
      </c>
      <c r="G1969" s="368" t="s">
        <v>16593</v>
      </c>
      <c r="H1969" s="368" t="s">
        <v>16594</v>
      </c>
      <c r="I1969" s="368" t="s">
        <v>3670</v>
      </c>
      <c r="J1969" s="368" t="s">
        <v>3669</v>
      </c>
      <c r="K1969" s="368" t="s">
        <v>16595</v>
      </c>
      <c r="L1969" s="368" t="s">
        <v>16596</v>
      </c>
      <c r="M1969" s="368">
        <v>75</v>
      </c>
      <c r="N1969" s="368">
        <v>49</v>
      </c>
      <c r="O1969" s="368">
        <v>26</v>
      </c>
    </row>
    <row r="1970" spans="1:15" x14ac:dyDescent="0.35">
      <c r="A1970" s="368" t="s">
        <v>434</v>
      </c>
      <c r="B1970" s="368" t="s">
        <v>1022</v>
      </c>
      <c r="C1970" s="368" t="s">
        <v>791</v>
      </c>
      <c r="D1970" s="368">
        <v>400</v>
      </c>
      <c r="E1970" s="368">
        <v>260</v>
      </c>
      <c r="F1970" s="368">
        <v>140</v>
      </c>
      <c r="G1970" s="368" t="s">
        <v>16593</v>
      </c>
      <c r="H1970" s="368" t="s">
        <v>16594</v>
      </c>
      <c r="I1970" s="368" t="s">
        <v>3670</v>
      </c>
      <c r="J1970" s="368" t="s">
        <v>3669</v>
      </c>
      <c r="K1970" s="368" t="s">
        <v>16597</v>
      </c>
      <c r="L1970" s="368" t="s">
        <v>16598</v>
      </c>
      <c r="M1970" s="368">
        <v>100</v>
      </c>
      <c r="N1970" s="368">
        <v>65</v>
      </c>
      <c r="O1970" s="368">
        <v>35</v>
      </c>
    </row>
    <row r="1971" spans="1:15" x14ac:dyDescent="0.35">
      <c r="A1971" s="368" t="s">
        <v>434</v>
      </c>
      <c r="B1971" s="368" t="s">
        <v>1022</v>
      </c>
      <c r="C1971" s="368" t="s">
        <v>791</v>
      </c>
      <c r="D1971" s="368">
        <v>400</v>
      </c>
      <c r="E1971" s="368">
        <v>260</v>
      </c>
      <c r="F1971" s="368">
        <v>140</v>
      </c>
      <c r="G1971" s="368" t="s">
        <v>16593</v>
      </c>
      <c r="H1971" s="368" t="s">
        <v>16594</v>
      </c>
      <c r="I1971" s="368" t="s">
        <v>3670</v>
      </c>
      <c r="J1971" s="368" t="s">
        <v>3669</v>
      </c>
      <c r="K1971" s="368" t="s">
        <v>16599</v>
      </c>
      <c r="L1971" s="368" t="s">
        <v>16600</v>
      </c>
      <c r="M1971" s="368">
        <v>113</v>
      </c>
      <c r="N1971" s="368">
        <v>73</v>
      </c>
      <c r="O1971" s="368">
        <v>40</v>
      </c>
    </row>
    <row r="1972" spans="1:15" x14ac:dyDescent="0.35">
      <c r="A1972" s="368" t="s">
        <v>435</v>
      </c>
      <c r="B1972" s="368" t="s">
        <v>1023</v>
      </c>
      <c r="C1972" s="368" t="s">
        <v>786</v>
      </c>
      <c r="D1972" s="368">
        <v>560</v>
      </c>
      <c r="E1972" s="368">
        <v>364</v>
      </c>
      <c r="F1972" s="368">
        <v>196</v>
      </c>
      <c r="G1972" s="368" t="s">
        <v>16601</v>
      </c>
      <c r="H1972" s="368" t="s">
        <v>16602</v>
      </c>
      <c r="I1972" s="368" t="s">
        <v>3668</v>
      </c>
      <c r="J1972" s="368" t="s">
        <v>3667</v>
      </c>
      <c r="K1972" s="368" t="s">
        <v>16603</v>
      </c>
      <c r="L1972" s="368" t="s">
        <v>16604</v>
      </c>
      <c r="M1972" s="368">
        <v>64</v>
      </c>
      <c r="N1972" s="368">
        <v>40</v>
      </c>
      <c r="O1972" s="368">
        <v>24</v>
      </c>
    </row>
    <row r="1973" spans="1:15" x14ac:dyDescent="0.35">
      <c r="A1973" s="368" t="s">
        <v>435</v>
      </c>
      <c r="B1973" s="368" t="s">
        <v>1023</v>
      </c>
      <c r="C1973" s="368" t="s">
        <v>786</v>
      </c>
      <c r="D1973" s="368">
        <v>560</v>
      </c>
      <c r="E1973" s="368">
        <v>364</v>
      </c>
      <c r="F1973" s="368">
        <v>196</v>
      </c>
      <c r="G1973" s="368" t="s">
        <v>16601</v>
      </c>
      <c r="H1973" s="368" t="s">
        <v>16602</v>
      </c>
      <c r="I1973" s="368" t="s">
        <v>3668</v>
      </c>
      <c r="J1973" s="368" t="s">
        <v>3667</v>
      </c>
      <c r="K1973" s="368" t="s">
        <v>16605</v>
      </c>
      <c r="L1973" s="368" t="s">
        <v>16606</v>
      </c>
      <c r="M1973" s="368">
        <v>50</v>
      </c>
      <c r="N1973" s="368">
        <v>32</v>
      </c>
      <c r="O1973" s="368">
        <v>18</v>
      </c>
    </row>
    <row r="1974" spans="1:15" x14ac:dyDescent="0.35">
      <c r="A1974" s="368" t="s">
        <v>435</v>
      </c>
      <c r="B1974" s="368" t="s">
        <v>1023</v>
      </c>
      <c r="C1974" s="368" t="s">
        <v>786</v>
      </c>
      <c r="D1974" s="368">
        <v>560</v>
      </c>
      <c r="E1974" s="368">
        <v>364</v>
      </c>
      <c r="F1974" s="368">
        <v>196</v>
      </c>
      <c r="G1974" s="368" t="s">
        <v>16601</v>
      </c>
      <c r="H1974" s="368" t="s">
        <v>16602</v>
      </c>
      <c r="I1974" s="368" t="s">
        <v>3668</v>
      </c>
      <c r="J1974" s="368" t="s">
        <v>3667</v>
      </c>
      <c r="K1974" s="368" t="s">
        <v>16607</v>
      </c>
      <c r="L1974" s="368" t="s">
        <v>16608</v>
      </c>
      <c r="M1974" s="368">
        <v>115</v>
      </c>
      <c r="N1974" s="368">
        <v>72</v>
      </c>
      <c r="O1974" s="368">
        <v>43</v>
      </c>
    </row>
    <row r="1975" spans="1:15" x14ac:dyDescent="0.35">
      <c r="A1975" s="368" t="s">
        <v>435</v>
      </c>
      <c r="B1975" s="368" t="s">
        <v>1023</v>
      </c>
      <c r="C1975" s="368" t="s">
        <v>786</v>
      </c>
      <c r="D1975" s="368">
        <v>560</v>
      </c>
      <c r="E1975" s="368">
        <v>364</v>
      </c>
      <c r="F1975" s="368">
        <v>196</v>
      </c>
      <c r="G1975" s="368" t="s">
        <v>16609</v>
      </c>
      <c r="H1975" s="368" t="s">
        <v>16610</v>
      </c>
      <c r="I1975" s="368" t="s">
        <v>3666</v>
      </c>
      <c r="J1975" s="368" t="s">
        <v>3665</v>
      </c>
      <c r="K1975" s="368" t="s">
        <v>16611</v>
      </c>
      <c r="L1975" s="368" t="s">
        <v>3665</v>
      </c>
      <c r="M1975" s="368">
        <v>76</v>
      </c>
      <c r="N1975" s="368">
        <v>48</v>
      </c>
      <c r="O1975" s="368">
        <v>28</v>
      </c>
    </row>
    <row r="1976" spans="1:15" x14ac:dyDescent="0.35">
      <c r="A1976" s="368" t="s">
        <v>435</v>
      </c>
      <c r="B1976" s="368" t="s">
        <v>1023</v>
      </c>
      <c r="C1976" s="368" t="s">
        <v>786</v>
      </c>
      <c r="D1976" s="368">
        <v>560</v>
      </c>
      <c r="E1976" s="368">
        <v>364</v>
      </c>
      <c r="F1976" s="368">
        <v>196</v>
      </c>
      <c r="G1976" s="368" t="s">
        <v>16612</v>
      </c>
      <c r="H1976" s="368" t="s">
        <v>16613</v>
      </c>
      <c r="I1976" s="368" t="s">
        <v>3627</v>
      </c>
      <c r="J1976" s="368" t="s">
        <v>3626</v>
      </c>
      <c r="K1976" s="368" t="s">
        <v>16614</v>
      </c>
      <c r="L1976" s="368" t="s">
        <v>3626</v>
      </c>
      <c r="M1976" s="368">
        <v>102</v>
      </c>
      <c r="N1976" s="368">
        <v>64</v>
      </c>
      <c r="O1976" s="368">
        <v>38</v>
      </c>
    </row>
    <row r="1977" spans="1:15" x14ac:dyDescent="0.35">
      <c r="A1977" s="368" t="s">
        <v>435</v>
      </c>
      <c r="B1977" s="368" t="s">
        <v>1023</v>
      </c>
      <c r="C1977" s="368" t="s">
        <v>786</v>
      </c>
      <c r="D1977" s="368">
        <v>560</v>
      </c>
      <c r="E1977" s="368">
        <v>364</v>
      </c>
      <c r="F1977" s="368">
        <v>196</v>
      </c>
      <c r="G1977" s="368" t="s">
        <v>16388</v>
      </c>
      <c r="H1977" s="368" t="s">
        <v>16389</v>
      </c>
      <c r="I1977" s="368" t="s">
        <v>3625</v>
      </c>
      <c r="J1977" s="368" t="s">
        <v>3624</v>
      </c>
      <c r="K1977" s="368" t="s">
        <v>16390</v>
      </c>
      <c r="L1977" s="368" t="s">
        <v>16391</v>
      </c>
      <c r="M1977" s="368">
        <v>41</v>
      </c>
      <c r="N1977" s="368">
        <v>26</v>
      </c>
      <c r="O1977" s="368">
        <v>15</v>
      </c>
    </row>
    <row r="1978" spans="1:15" x14ac:dyDescent="0.35">
      <c r="A1978" s="368" t="s">
        <v>435</v>
      </c>
      <c r="B1978" s="368" t="s">
        <v>1023</v>
      </c>
      <c r="C1978" s="368" t="s">
        <v>786</v>
      </c>
      <c r="D1978" s="368">
        <v>560</v>
      </c>
      <c r="E1978" s="368">
        <v>364</v>
      </c>
      <c r="F1978" s="368">
        <v>196</v>
      </c>
      <c r="G1978" s="368" t="s">
        <v>16388</v>
      </c>
      <c r="H1978" s="368" t="s">
        <v>16389</v>
      </c>
      <c r="I1978" s="368" t="s">
        <v>3625</v>
      </c>
      <c r="J1978" s="368" t="s">
        <v>3624</v>
      </c>
      <c r="K1978" s="368" t="s">
        <v>16392</v>
      </c>
      <c r="L1978" s="368" t="s">
        <v>16393</v>
      </c>
      <c r="M1978" s="368">
        <v>82</v>
      </c>
      <c r="N1978" s="368">
        <v>52</v>
      </c>
      <c r="O1978" s="368">
        <v>30</v>
      </c>
    </row>
    <row r="1979" spans="1:15" x14ac:dyDescent="0.35">
      <c r="A1979" s="368" t="s">
        <v>435</v>
      </c>
      <c r="B1979" s="368" t="s">
        <v>1023</v>
      </c>
      <c r="C1979" s="368" t="s">
        <v>786</v>
      </c>
      <c r="D1979" s="368">
        <v>560</v>
      </c>
      <c r="E1979" s="368">
        <v>364</v>
      </c>
      <c r="F1979" s="368">
        <v>196</v>
      </c>
      <c r="G1979" s="368" t="s">
        <v>16388</v>
      </c>
      <c r="H1979" s="368" t="s">
        <v>16389</v>
      </c>
      <c r="I1979" s="368" t="s">
        <v>3625</v>
      </c>
      <c r="J1979" s="368" t="s">
        <v>3624</v>
      </c>
      <c r="K1979" s="368" t="s">
        <v>16394</v>
      </c>
      <c r="L1979" s="368" t="s">
        <v>16395</v>
      </c>
      <c r="M1979" s="368">
        <v>30</v>
      </c>
      <c r="N1979" s="368">
        <v>30</v>
      </c>
      <c r="O1979" s="368">
        <v>0</v>
      </c>
    </row>
    <row r="1980" spans="1:15" x14ac:dyDescent="0.35">
      <c r="A1980" s="368" t="s">
        <v>436</v>
      </c>
      <c r="B1980" s="368" t="s">
        <v>1024</v>
      </c>
      <c r="C1980" s="368" t="s">
        <v>791</v>
      </c>
      <c r="D1980" s="368">
        <v>620</v>
      </c>
      <c r="E1980" s="368">
        <v>403</v>
      </c>
      <c r="F1980" s="368">
        <v>217</v>
      </c>
      <c r="G1980" s="368" t="s">
        <v>16615</v>
      </c>
      <c r="H1980" s="368" t="s">
        <v>16616</v>
      </c>
      <c r="I1980" s="368" t="s">
        <v>3664</v>
      </c>
      <c r="J1980" s="368" t="s">
        <v>3663</v>
      </c>
      <c r="K1980" s="368" t="s">
        <v>16617</v>
      </c>
      <c r="L1980" s="368" t="s">
        <v>16618</v>
      </c>
      <c r="M1980" s="368">
        <v>69</v>
      </c>
      <c r="N1980" s="368">
        <v>44</v>
      </c>
      <c r="O1980" s="368">
        <v>25</v>
      </c>
    </row>
    <row r="1981" spans="1:15" x14ac:dyDescent="0.35">
      <c r="A1981" s="368" t="s">
        <v>436</v>
      </c>
      <c r="B1981" s="368" t="s">
        <v>1024</v>
      </c>
      <c r="C1981" s="368" t="s">
        <v>791</v>
      </c>
      <c r="D1981" s="368">
        <v>620</v>
      </c>
      <c r="E1981" s="368">
        <v>403</v>
      </c>
      <c r="F1981" s="368">
        <v>217</v>
      </c>
      <c r="G1981" s="368" t="s">
        <v>16615</v>
      </c>
      <c r="H1981" s="368" t="s">
        <v>16616</v>
      </c>
      <c r="I1981" s="368" t="s">
        <v>3664</v>
      </c>
      <c r="J1981" s="368" t="s">
        <v>3663</v>
      </c>
      <c r="K1981" s="368" t="s">
        <v>16619</v>
      </c>
      <c r="L1981" s="368" t="s">
        <v>16620</v>
      </c>
      <c r="M1981" s="368">
        <v>46</v>
      </c>
      <c r="N1981" s="368">
        <v>29</v>
      </c>
      <c r="O1981" s="368">
        <v>17</v>
      </c>
    </row>
    <row r="1982" spans="1:15" x14ac:dyDescent="0.35">
      <c r="A1982" s="368" t="s">
        <v>436</v>
      </c>
      <c r="B1982" s="368" t="s">
        <v>1024</v>
      </c>
      <c r="C1982" s="368" t="s">
        <v>791</v>
      </c>
      <c r="D1982" s="368">
        <v>620</v>
      </c>
      <c r="E1982" s="368">
        <v>403</v>
      </c>
      <c r="F1982" s="368">
        <v>217</v>
      </c>
      <c r="G1982" s="368" t="s">
        <v>16621</v>
      </c>
      <c r="H1982" s="368" t="s">
        <v>16622</v>
      </c>
      <c r="I1982" s="368" t="s">
        <v>3662</v>
      </c>
      <c r="J1982" s="368" t="s">
        <v>3661</v>
      </c>
      <c r="K1982" s="368" t="s">
        <v>16623</v>
      </c>
      <c r="L1982" s="368" t="s">
        <v>16624</v>
      </c>
      <c r="M1982" s="368">
        <v>30</v>
      </c>
      <c r="N1982" s="368">
        <v>30</v>
      </c>
      <c r="O1982" s="368">
        <v>0</v>
      </c>
    </row>
    <row r="1983" spans="1:15" x14ac:dyDescent="0.35">
      <c r="A1983" s="368" t="s">
        <v>436</v>
      </c>
      <c r="B1983" s="368" t="s">
        <v>1024</v>
      </c>
      <c r="C1983" s="368" t="s">
        <v>791</v>
      </c>
      <c r="D1983" s="368">
        <v>620</v>
      </c>
      <c r="E1983" s="368">
        <v>403</v>
      </c>
      <c r="F1983" s="368">
        <v>217</v>
      </c>
      <c r="G1983" s="368" t="s">
        <v>16621</v>
      </c>
      <c r="H1983" s="368" t="s">
        <v>16622</v>
      </c>
      <c r="I1983" s="368" t="s">
        <v>3662</v>
      </c>
      <c r="J1983" s="368" t="s">
        <v>3661</v>
      </c>
      <c r="K1983" s="368" t="s">
        <v>16625</v>
      </c>
      <c r="L1983" s="368" t="s">
        <v>16626</v>
      </c>
      <c r="M1983" s="368">
        <v>93</v>
      </c>
      <c r="N1983" s="368">
        <v>59</v>
      </c>
      <c r="O1983" s="368">
        <v>34</v>
      </c>
    </row>
    <row r="1984" spans="1:15" x14ac:dyDescent="0.35">
      <c r="A1984" s="368" t="s">
        <v>436</v>
      </c>
      <c r="B1984" s="368" t="s">
        <v>1024</v>
      </c>
      <c r="C1984" s="368" t="s">
        <v>791</v>
      </c>
      <c r="D1984" s="368">
        <v>620</v>
      </c>
      <c r="E1984" s="368">
        <v>403</v>
      </c>
      <c r="F1984" s="368">
        <v>217</v>
      </c>
      <c r="G1984" s="368" t="s">
        <v>16621</v>
      </c>
      <c r="H1984" s="368" t="s">
        <v>16622</v>
      </c>
      <c r="I1984" s="368" t="s">
        <v>3662</v>
      </c>
      <c r="J1984" s="368" t="s">
        <v>3661</v>
      </c>
      <c r="K1984" s="368" t="s">
        <v>16627</v>
      </c>
      <c r="L1984" s="368" t="s">
        <v>16628</v>
      </c>
      <c r="M1984" s="368">
        <v>93</v>
      </c>
      <c r="N1984" s="368">
        <v>59</v>
      </c>
      <c r="O1984" s="368">
        <v>34</v>
      </c>
    </row>
    <row r="1985" spans="1:15" x14ac:dyDescent="0.35">
      <c r="A1985" s="368" t="s">
        <v>436</v>
      </c>
      <c r="B1985" s="368" t="s">
        <v>1024</v>
      </c>
      <c r="C1985" s="368" t="s">
        <v>791</v>
      </c>
      <c r="D1985" s="368">
        <v>620</v>
      </c>
      <c r="E1985" s="368">
        <v>403</v>
      </c>
      <c r="F1985" s="368">
        <v>217</v>
      </c>
      <c r="G1985" s="368" t="s">
        <v>16621</v>
      </c>
      <c r="H1985" s="368" t="s">
        <v>16622</v>
      </c>
      <c r="I1985" s="368" t="s">
        <v>3662</v>
      </c>
      <c r="J1985" s="368" t="s">
        <v>3661</v>
      </c>
      <c r="K1985" s="368" t="s">
        <v>16629</v>
      </c>
      <c r="L1985" s="368" t="s">
        <v>16630</v>
      </c>
      <c r="M1985" s="368">
        <v>80</v>
      </c>
      <c r="N1985" s="368">
        <v>50</v>
      </c>
      <c r="O1985" s="368">
        <v>30</v>
      </c>
    </row>
    <row r="1986" spans="1:15" x14ac:dyDescent="0.35">
      <c r="A1986" s="368" t="s">
        <v>436</v>
      </c>
      <c r="B1986" s="368" t="s">
        <v>1024</v>
      </c>
      <c r="C1986" s="368" t="s">
        <v>791</v>
      </c>
      <c r="D1986" s="368">
        <v>620</v>
      </c>
      <c r="E1986" s="368">
        <v>403</v>
      </c>
      <c r="F1986" s="368">
        <v>217</v>
      </c>
      <c r="G1986" s="368" t="s">
        <v>16631</v>
      </c>
      <c r="H1986" s="368" t="s">
        <v>16632</v>
      </c>
      <c r="I1986" s="368" t="s">
        <v>3660</v>
      </c>
      <c r="J1986" s="368" t="s">
        <v>1024</v>
      </c>
      <c r="K1986" s="368" t="s">
        <v>16623</v>
      </c>
      <c r="L1986" s="368" t="s">
        <v>16624</v>
      </c>
      <c r="M1986" s="368">
        <v>30</v>
      </c>
      <c r="N1986" s="368">
        <v>30</v>
      </c>
      <c r="O1986" s="368">
        <v>0</v>
      </c>
    </row>
    <row r="1987" spans="1:15" x14ac:dyDescent="0.35">
      <c r="A1987" s="368" t="s">
        <v>436</v>
      </c>
      <c r="B1987" s="368" t="s">
        <v>1024</v>
      </c>
      <c r="C1987" s="368" t="s">
        <v>791</v>
      </c>
      <c r="D1987" s="368">
        <v>620</v>
      </c>
      <c r="E1987" s="368">
        <v>403</v>
      </c>
      <c r="F1987" s="368">
        <v>217</v>
      </c>
      <c r="G1987" s="368" t="s">
        <v>16631</v>
      </c>
      <c r="H1987" s="368" t="s">
        <v>16632</v>
      </c>
      <c r="I1987" s="368" t="s">
        <v>3660</v>
      </c>
      <c r="J1987" s="368" t="s">
        <v>1024</v>
      </c>
      <c r="K1987" s="368" t="s">
        <v>16633</v>
      </c>
      <c r="L1987" s="368" t="s">
        <v>16634</v>
      </c>
      <c r="M1987" s="368">
        <v>93</v>
      </c>
      <c r="N1987" s="368">
        <v>59</v>
      </c>
      <c r="O1987" s="368">
        <v>34</v>
      </c>
    </row>
    <row r="1988" spans="1:15" x14ac:dyDescent="0.35">
      <c r="A1988" s="368" t="s">
        <v>436</v>
      </c>
      <c r="B1988" s="368" t="s">
        <v>1024</v>
      </c>
      <c r="C1988" s="368" t="s">
        <v>791</v>
      </c>
      <c r="D1988" s="368">
        <v>620</v>
      </c>
      <c r="E1988" s="368">
        <v>403</v>
      </c>
      <c r="F1988" s="368">
        <v>217</v>
      </c>
      <c r="G1988" s="368" t="s">
        <v>16631</v>
      </c>
      <c r="H1988" s="368" t="s">
        <v>16632</v>
      </c>
      <c r="I1988" s="368" t="s">
        <v>3660</v>
      </c>
      <c r="J1988" s="368" t="s">
        <v>1024</v>
      </c>
      <c r="K1988" s="368" t="s">
        <v>16635</v>
      </c>
      <c r="L1988" s="368" t="s">
        <v>16636</v>
      </c>
      <c r="M1988" s="368">
        <v>82</v>
      </c>
      <c r="N1988" s="368">
        <v>52</v>
      </c>
      <c r="O1988" s="368">
        <v>30</v>
      </c>
    </row>
    <row r="1989" spans="1:15" x14ac:dyDescent="0.35">
      <c r="A1989" s="368" t="s">
        <v>436</v>
      </c>
      <c r="B1989" s="368" t="s">
        <v>1024</v>
      </c>
      <c r="C1989" s="368" t="s">
        <v>791</v>
      </c>
      <c r="D1989" s="368">
        <v>620</v>
      </c>
      <c r="E1989" s="368">
        <v>403</v>
      </c>
      <c r="F1989" s="368">
        <v>217</v>
      </c>
      <c r="G1989" s="368" t="s">
        <v>16631</v>
      </c>
      <c r="H1989" s="368" t="s">
        <v>16632</v>
      </c>
      <c r="I1989" s="368" t="s">
        <v>3660</v>
      </c>
      <c r="J1989" s="368" t="s">
        <v>1024</v>
      </c>
      <c r="K1989" s="368" t="s">
        <v>16637</v>
      </c>
      <c r="L1989" s="368" t="s">
        <v>16638</v>
      </c>
      <c r="M1989" s="368">
        <v>34</v>
      </c>
      <c r="N1989" s="368">
        <v>21</v>
      </c>
      <c r="O1989" s="368">
        <v>13</v>
      </c>
    </row>
    <row r="1990" spans="1:15" x14ac:dyDescent="0.35">
      <c r="A1990" s="368" t="s">
        <v>437</v>
      </c>
      <c r="B1990" s="368" t="s">
        <v>1025</v>
      </c>
      <c r="C1990" s="368" t="s">
        <v>791</v>
      </c>
      <c r="D1990" s="368">
        <v>370</v>
      </c>
      <c r="E1990" s="368">
        <v>240</v>
      </c>
      <c r="F1990" s="368">
        <v>130</v>
      </c>
      <c r="G1990" s="368" t="s">
        <v>16639</v>
      </c>
      <c r="H1990" s="368" t="s">
        <v>16640</v>
      </c>
      <c r="I1990" s="368" t="s">
        <v>3648</v>
      </c>
      <c r="J1990" s="368" t="s">
        <v>3647</v>
      </c>
      <c r="K1990" s="368" t="s">
        <v>16641</v>
      </c>
      <c r="L1990" s="368" t="s">
        <v>16642</v>
      </c>
      <c r="M1990" s="368">
        <v>68</v>
      </c>
      <c r="N1990" s="368">
        <v>43</v>
      </c>
      <c r="O1990" s="368">
        <v>25</v>
      </c>
    </row>
    <row r="1991" spans="1:15" x14ac:dyDescent="0.35">
      <c r="A1991" s="368" t="s">
        <v>437</v>
      </c>
      <c r="B1991" s="368" t="s">
        <v>1025</v>
      </c>
      <c r="C1991" s="368" t="s">
        <v>791</v>
      </c>
      <c r="D1991" s="368">
        <v>370</v>
      </c>
      <c r="E1991" s="368">
        <v>240</v>
      </c>
      <c r="F1991" s="368">
        <v>130</v>
      </c>
      <c r="G1991" s="368" t="s">
        <v>16639</v>
      </c>
      <c r="H1991" s="368" t="s">
        <v>16640</v>
      </c>
      <c r="I1991" s="368" t="s">
        <v>3648</v>
      </c>
      <c r="J1991" s="368" t="s">
        <v>3647</v>
      </c>
      <c r="K1991" s="368" t="s">
        <v>16643</v>
      </c>
      <c r="L1991" s="368" t="s">
        <v>16644</v>
      </c>
      <c r="M1991" s="368">
        <v>67</v>
      </c>
      <c r="N1991" s="368">
        <v>41</v>
      </c>
      <c r="O1991" s="368">
        <v>26</v>
      </c>
    </row>
    <row r="1992" spans="1:15" x14ac:dyDescent="0.35">
      <c r="A1992" s="368" t="s">
        <v>437</v>
      </c>
      <c r="B1992" s="368" t="s">
        <v>1025</v>
      </c>
      <c r="C1992" s="368" t="s">
        <v>791</v>
      </c>
      <c r="D1992" s="368">
        <v>370</v>
      </c>
      <c r="E1992" s="368">
        <v>240</v>
      </c>
      <c r="F1992" s="368">
        <v>130</v>
      </c>
      <c r="G1992" s="368" t="s">
        <v>16645</v>
      </c>
      <c r="H1992" s="368" t="s">
        <v>16646</v>
      </c>
      <c r="I1992" s="368" t="s">
        <v>3659</v>
      </c>
      <c r="J1992" s="368" t="s">
        <v>3658</v>
      </c>
      <c r="K1992" s="368" t="s">
        <v>16647</v>
      </c>
      <c r="L1992" s="368" t="s">
        <v>16648</v>
      </c>
      <c r="M1992" s="368">
        <v>46</v>
      </c>
      <c r="N1992" s="368">
        <v>28</v>
      </c>
      <c r="O1992" s="368">
        <v>18</v>
      </c>
    </row>
    <row r="1993" spans="1:15" x14ac:dyDescent="0.35">
      <c r="A1993" s="368" t="s">
        <v>437</v>
      </c>
      <c r="B1993" s="368" t="s">
        <v>1025</v>
      </c>
      <c r="C1993" s="368" t="s">
        <v>791</v>
      </c>
      <c r="D1993" s="368">
        <v>370</v>
      </c>
      <c r="E1993" s="368">
        <v>240</v>
      </c>
      <c r="F1993" s="368">
        <v>130</v>
      </c>
      <c r="G1993" s="368" t="s">
        <v>16645</v>
      </c>
      <c r="H1993" s="368" t="s">
        <v>16646</v>
      </c>
      <c r="I1993" s="368" t="s">
        <v>3659</v>
      </c>
      <c r="J1993" s="368" t="s">
        <v>3658</v>
      </c>
      <c r="K1993" s="368" t="s">
        <v>16649</v>
      </c>
      <c r="L1993" s="368" t="s">
        <v>16650</v>
      </c>
      <c r="M1993" s="368">
        <v>57</v>
      </c>
      <c r="N1993" s="368">
        <v>35</v>
      </c>
      <c r="O1993" s="368">
        <v>22</v>
      </c>
    </row>
    <row r="1994" spans="1:15" x14ac:dyDescent="0.35">
      <c r="A1994" s="368" t="s">
        <v>437</v>
      </c>
      <c r="B1994" s="368" t="s">
        <v>1025</v>
      </c>
      <c r="C1994" s="368" t="s">
        <v>791</v>
      </c>
      <c r="D1994" s="368">
        <v>370</v>
      </c>
      <c r="E1994" s="368">
        <v>240</v>
      </c>
      <c r="F1994" s="368">
        <v>130</v>
      </c>
      <c r="G1994" s="368" t="s">
        <v>16645</v>
      </c>
      <c r="H1994" s="368" t="s">
        <v>16646</v>
      </c>
      <c r="I1994" s="368" t="s">
        <v>3659</v>
      </c>
      <c r="J1994" s="368" t="s">
        <v>3658</v>
      </c>
      <c r="K1994" s="368" t="s">
        <v>16651</v>
      </c>
      <c r="L1994" s="368" t="s">
        <v>16652</v>
      </c>
      <c r="M1994" s="368">
        <v>102</v>
      </c>
      <c r="N1994" s="368">
        <v>63</v>
      </c>
      <c r="O1994" s="368">
        <v>39</v>
      </c>
    </row>
    <row r="1995" spans="1:15" x14ac:dyDescent="0.35">
      <c r="A1995" s="368" t="s">
        <v>437</v>
      </c>
      <c r="B1995" s="368" t="s">
        <v>1025</v>
      </c>
      <c r="C1995" s="368" t="s">
        <v>791</v>
      </c>
      <c r="D1995" s="368">
        <v>370</v>
      </c>
      <c r="E1995" s="368">
        <v>240</v>
      </c>
      <c r="F1995" s="368">
        <v>130</v>
      </c>
      <c r="G1995" s="368" t="s">
        <v>16645</v>
      </c>
      <c r="H1995" s="368" t="s">
        <v>16646</v>
      </c>
      <c r="I1995" s="368" t="s">
        <v>3659</v>
      </c>
      <c r="J1995" s="368" t="s">
        <v>3658</v>
      </c>
      <c r="K1995" s="368" t="s">
        <v>16653</v>
      </c>
      <c r="L1995" s="368" t="s">
        <v>16654</v>
      </c>
      <c r="M1995" s="368">
        <v>30</v>
      </c>
      <c r="N1995" s="368">
        <v>30</v>
      </c>
      <c r="O1995" s="368">
        <v>0</v>
      </c>
    </row>
    <row r="1996" spans="1:15" x14ac:dyDescent="0.35">
      <c r="A1996" s="368" t="s">
        <v>438</v>
      </c>
      <c r="B1996" s="368" t="s">
        <v>1026</v>
      </c>
      <c r="C1996" s="368" t="s">
        <v>791</v>
      </c>
      <c r="D1996" s="368">
        <v>620</v>
      </c>
      <c r="E1996" s="368">
        <v>403</v>
      </c>
      <c r="F1996" s="368">
        <v>217</v>
      </c>
      <c r="G1996" s="368" t="s">
        <v>16655</v>
      </c>
      <c r="H1996" s="368" t="s">
        <v>16656</v>
      </c>
      <c r="I1996" s="368" t="s">
        <v>3657</v>
      </c>
      <c r="J1996" s="368" t="s">
        <v>3656</v>
      </c>
      <c r="K1996" s="368" t="s">
        <v>16657</v>
      </c>
      <c r="L1996" s="368" t="s">
        <v>16658</v>
      </c>
      <c r="M1996" s="368">
        <v>69</v>
      </c>
      <c r="N1996" s="368">
        <v>44</v>
      </c>
      <c r="O1996" s="368">
        <v>25</v>
      </c>
    </row>
    <row r="1997" spans="1:15" x14ac:dyDescent="0.35">
      <c r="A1997" s="368" t="s">
        <v>438</v>
      </c>
      <c r="B1997" s="368" t="s">
        <v>1026</v>
      </c>
      <c r="C1997" s="368" t="s">
        <v>791</v>
      </c>
      <c r="D1997" s="368">
        <v>620</v>
      </c>
      <c r="E1997" s="368">
        <v>403</v>
      </c>
      <c r="F1997" s="368">
        <v>217</v>
      </c>
      <c r="G1997" s="368" t="s">
        <v>16655</v>
      </c>
      <c r="H1997" s="368" t="s">
        <v>16656</v>
      </c>
      <c r="I1997" s="368" t="s">
        <v>3657</v>
      </c>
      <c r="J1997" s="368" t="s">
        <v>3656</v>
      </c>
      <c r="K1997" s="368" t="s">
        <v>16659</v>
      </c>
      <c r="L1997" s="368" t="s">
        <v>16660</v>
      </c>
      <c r="M1997" s="368">
        <v>46</v>
      </c>
      <c r="N1997" s="368">
        <v>29</v>
      </c>
      <c r="O1997" s="368">
        <v>17</v>
      </c>
    </row>
    <row r="1998" spans="1:15" x14ac:dyDescent="0.35">
      <c r="A1998" s="368" t="s">
        <v>438</v>
      </c>
      <c r="B1998" s="368" t="s">
        <v>1026</v>
      </c>
      <c r="C1998" s="368" t="s">
        <v>791</v>
      </c>
      <c r="D1998" s="368">
        <v>620</v>
      </c>
      <c r="E1998" s="368">
        <v>403</v>
      </c>
      <c r="F1998" s="368">
        <v>217</v>
      </c>
      <c r="G1998" s="368" t="s">
        <v>16661</v>
      </c>
      <c r="H1998" s="368" t="s">
        <v>16662</v>
      </c>
      <c r="I1998" s="368" t="s">
        <v>3655</v>
      </c>
      <c r="J1998" s="368" t="s">
        <v>3654</v>
      </c>
      <c r="K1998" s="368" t="s">
        <v>16663</v>
      </c>
      <c r="L1998" s="368" t="s">
        <v>16664</v>
      </c>
      <c r="M1998" s="368">
        <v>93</v>
      </c>
      <c r="N1998" s="368">
        <v>59</v>
      </c>
      <c r="O1998" s="368">
        <v>34</v>
      </c>
    </row>
    <row r="1999" spans="1:15" x14ac:dyDescent="0.35">
      <c r="A1999" s="368" t="s">
        <v>438</v>
      </c>
      <c r="B1999" s="368" t="s">
        <v>1026</v>
      </c>
      <c r="C1999" s="368" t="s">
        <v>791</v>
      </c>
      <c r="D1999" s="368">
        <v>620</v>
      </c>
      <c r="E1999" s="368">
        <v>403</v>
      </c>
      <c r="F1999" s="368">
        <v>217</v>
      </c>
      <c r="G1999" s="368" t="s">
        <v>16661</v>
      </c>
      <c r="H1999" s="368" t="s">
        <v>16662</v>
      </c>
      <c r="I1999" s="368" t="s">
        <v>3655</v>
      </c>
      <c r="J1999" s="368" t="s">
        <v>3654</v>
      </c>
      <c r="K1999" s="368" t="s">
        <v>16665</v>
      </c>
      <c r="L1999" s="368" t="s">
        <v>16666</v>
      </c>
      <c r="M1999" s="368">
        <v>30</v>
      </c>
      <c r="N1999" s="368">
        <v>30</v>
      </c>
      <c r="O1999" s="368">
        <v>0</v>
      </c>
    </row>
    <row r="2000" spans="1:15" x14ac:dyDescent="0.35">
      <c r="A2000" s="368" t="s">
        <v>438</v>
      </c>
      <c r="B2000" s="368" t="s">
        <v>1026</v>
      </c>
      <c r="C2000" s="368" t="s">
        <v>791</v>
      </c>
      <c r="D2000" s="368">
        <v>620</v>
      </c>
      <c r="E2000" s="368">
        <v>403</v>
      </c>
      <c r="F2000" s="368">
        <v>217</v>
      </c>
      <c r="G2000" s="368" t="s">
        <v>16661</v>
      </c>
      <c r="H2000" s="368" t="s">
        <v>16662</v>
      </c>
      <c r="I2000" s="368" t="s">
        <v>3655</v>
      </c>
      <c r="J2000" s="368" t="s">
        <v>3654</v>
      </c>
      <c r="K2000" s="368" t="s">
        <v>16667</v>
      </c>
      <c r="L2000" s="368" t="s">
        <v>16668</v>
      </c>
      <c r="M2000" s="368">
        <v>93</v>
      </c>
      <c r="N2000" s="368">
        <v>59</v>
      </c>
      <c r="O2000" s="368">
        <v>34</v>
      </c>
    </row>
    <row r="2001" spans="1:15" x14ac:dyDescent="0.35">
      <c r="A2001" s="368" t="s">
        <v>438</v>
      </c>
      <c r="B2001" s="368" t="s">
        <v>1026</v>
      </c>
      <c r="C2001" s="368" t="s">
        <v>791</v>
      </c>
      <c r="D2001" s="368">
        <v>620</v>
      </c>
      <c r="E2001" s="368">
        <v>403</v>
      </c>
      <c r="F2001" s="368">
        <v>217</v>
      </c>
      <c r="G2001" s="368" t="s">
        <v>16661</v>
      </c>
      <c r="H2001" s="368" t="s">
        <v>16662</v>
      </c>
      <c r="I2001" s="368" t="s">
        <v>3655</v>
      </c>
      <c r="J2001" s="368" t="s">
        <v>3654</v>
      </c>
      <c r="K2001" s="368" t="s">
        <v>16669</v>
      </c>
      <c r="L2001" s="368" t="s">
        <v>16670</v>
      </c>
      <c r="M2001" s="368">
        <v>80</v>
      </c>
      <c r="N2001" s="368">
        <v>50</v>
      </c>
      <c r="O2001" s="368">
        <v>30</v>
      </c>
    </row>
    <row r="2002" spans="1:15" x14ac:dyDescent="0.35">
      <c r="A2002" s="368" t="s">
        <v>438</v>
      </c>
      <c r="B2002" s="368" t="s">
        <v>1026</v>
      </c>
      <c r="C2002" s="368" t="s">
        <v>791</v>
      </c>
      <c r="D2002" s="368">
        <v>620</v>
      </c>
      <c r="E2002" s="368">
        <v>403</v>
      </c>
      <c r="F2002" s="368">
        <v>217</v>
      </c>
      <c r="G2002" s="368" t="s">
        <v>16671</v>
      </c>
      <c r="H2002" s="368" t="s">
        <v>16672</v>
      </c>
      <c r="I2002" s="368" t="s">
        <v>3653</v>
      </c>
      <c r="J2002" s="368" t="s">
        <v>3652</v>
      </c>
      <c r="K2002" s="368" t="s">
        <v>16665</v>
      </c>
      <c r="L2002" s="368" t="s">
        <v>16666</v>
      </c>
      <c r="M2002" s="368">
        <v>30</v>
      </c>
      <c r="N2002" s="368">
        <v>30</v>
      </c>
      <c r="O2002" s="368">
        <v>0</v>
      </c>
    </row>
    <row r="2003" spans="1:15" x14ac:dyDescent="0.35">
      <c r="A2003" s="368" t="s">
        <v>438</v>
      </c>
      <c r="B2003" s="368" t="s">
        <v>1026</v>
      </c>
      <c r="C2003" s="368" t="s">
        <v>791</v>
      </c>
      <c r="D2003" s="368">
        <v>620</v>
      </c>
      <c r="E2003" s="368">
        <v>403</v>
      </c>
      <c r="F2003" s="368">
        <v>217</v>
      </c>
      <c r="G2003" s="368" t="s">
        <v>16671</v>
      </c>
      <c r="H2003" s="368" t="s">
        <v>16672</v>
      </c>
      <c r="I2003" s="368" t="s">
        <v>3653</v>
      </c>
      <c r="J2003" s="368" t="s">
        <v>3652</v>
      </c>
      <c r="K2003" s="368" t="s">
        <v>16673</v>
      </c>
      <c r="L2003" s="368" t="s">
        <v>16674</v>
      </c>
      <c r="M2003" s="368">
        <v>46</v>
      </c>
      <c r="N2003" s="368">
        <v>29</v>
      </c>
      <c r="O2003" s="368">
        <v>17</v>
      </c>
    </row>
    <row r="2004" spans="1:15" x14ac:dyDescent="0.35">
      <c r="A2004" s="368" t="s">
        <v>438</v>
      </c>
      <c r="B2004" s="368" t="s">
        <v>1026</v>
      </c>
      <c r="C2004" s="368" t="s">
        <v>791</v>
      </c>
      <c r="D2004" s="368">
        <v>620</v>
      </c>
      <c r="E2004" s="368">
        <v>403</v>
      </c>
      <c r="F2004" s="368">
        <v>217</v>
      </c>
      <c r="G2004" s="368" t="s">
        <v>16671</v>
      </c>
      <c r="H2004" s="368" t="s">
        <v>16672</v>
      </c>
      <c r="I2004" s="368" t="s">
        <v>3653</v>
      </c>
      <c r="J2004" s="368" t="s">
        <v>3652</v>
      </c>
      <c r="K2004" s="368" t="s">
        <v>16675</v>
      </c>
      <c r="L2004" s="368" t="s">
        <v>16676</v>
      </c>
      <c r="M2004" s="368">
        <v>93</v>
      </c>
      <c r="N2004" s="368">
        <v>59</v>
      </c>
      <c r="O2004" s="368">
        <v>34</v>
      </c>
    </row>
    <row r="2005" spans="1:15" x14ac:dyDescent="0.35">
      <c r="A2005" s="368" t="s">
        <v>438</v>
      </c>
      <c r="B2005" s="368" t="s">
        <v>1026</v>
      </c>
      <c r="C2005" s="368" t="s">
        <v>791</v>
      </c>
      <c r="D2005" s="368">
        <v>620</v>
      </c>
      <c r="E2005" s="368">
        <v>403</v>
      </c>
      <c r="F2005" s="368">
        <v>217</v>
      </c>
      <c r="G2005" s="368" t="s">
        <v>16671</v>
      </c>
      <c r="H2005" s="368" t="s">
        <v>16672</v>
      </c>
      <c r="I2005" s="368" t="s">
        <v>3653</v>
      </c>
      <c r="J2005" s="368" t="s">
        <v>3652</v>
      </c>
      <c r="K2005" s="368" t="s">
        <v>16677</v>
      </c>
      <c r="L2005" s="368" t="s">
        <v>16678</v>
      </c>
      <c r="M2005" s="368">
        <v>70</v>
      </c>
      <c r="N2005" s="368">
        <v>44</v>
      </c>
      <c r="O2005" s="368">
        <v>26</v>
      </c>
    </row>
    <row r="2006" spans="1:15" x14ac:dyDescent="0.35">
      <c r="A2006" s="368" t="s">
        <v>439</v>
      </c>
      <c r="B2006" s="368" t="s">
        <v>1027</v>
      </c>
      <c r="C2006" s="368" t="s">
        <v>791</v>
      </c>
      <c r="D2006" s="368">
        <v>530</v>
      </c>
      <c r="E2006" s="368">
        <v>344</v>
      </c>
      <c r="F2006" s="368">
        <v>186</v>
      </c>
      <c r="G2006" s="368" t="s">
        <v>16679</v>
      </c>
      <c r="H2006" s="368" t="s">
        <v>16680</v>
      </c>
      <c r="I2006" s="368" t="s">
        <v>3651</v>
      </c>
      <c r="J2006" s="368" t="s">
        <v>1027</v>
      </c>
      <c r="K2006" s="368" t="s">
        <v>16681</v>
      </c>
      <c r="L2006" s="368" t="s">
        <v>16682</v>
      </c>
      <c r="M2006" s="368">
        <v>84</v>
      </c>
      <c r="N2006" s="368">
        <v>53</v>
      </c>
      <c r="O2006" s="368">
        <v>31</v>
      </c>
    </row>
    <row r="2007" spans="1:15" x14ac:dyDescent="0.35">
      <c r="A2007" s="368" t="s">
        <v>439</v>
      </c>
      <c r="B2007" s="368" t="s">
        <v>1027</v>
      </c>
      <c r="C2007" s="368" t="s">
        <v>791</v>
      </c>
      <c r="D2007" s="368">
        <v>530</v>
      </c>
      <c r="E2007" s="368">
        <v>344</v>
      </c>
      <c r="F2007" s="368">
        <v>186</v>
      </c>
      <c r="G2007" s="368" t="s">
        <v>16679</v>
      </c>
      <c r="H2007" s="368" t="s">
        <v>16680</v>
      </c>
      <c r="I2007" s="368" t="s">
        <v>3651</v>
      </c>
      <c r="J2007" s="368" t="s">
        <v>1027</v>
      </c>
      <c r="K2007" s="368" t="s">
        <v>16683</v>
      </c>
      <c r="L2007" s="368" t="s">
        <v>16684</v>
      </c>
      <c r="M2007" s="368">
        <v>108</v>
      </c>
      <c r="N2007" s="368">
        <v>68</v>
      </c>
      <c r="O2007" s="368">
        <v>40</v>
      </c>
    </row>
    <row r="2008" spans="1:15" x14ac:dyDescent="0.35">
      <c r="A2008" s="368" t="s">
        <v>439</v>
      </c>
      <c r="B2008" s="368" t="s">
        <v>1027</v>
      </c>
      <c r="C2008" s="368" t="s">
        <v>791</v>
      </c>
      <c r="D2008" s="368">
        <v>530</v>
      </c>
      <c r="E2008" s="368">
        <v>344</v>
      </c>
      <c r="F2008" s="368">
        <v>186</v>
      </c>
      <c r="G2008" s="368" t="s">
        <v>16679</v>
      </c>
      <c r="H2008" s="368" t="s">
        <v>16680</v>
      </c>
      <c r="I2008" s="368" t="s">
        <v>3651</v>
      </c>
      <c r="J2008" s="368" t="s">
        <v>1027</v>
      </c>
      <c r="K2008" s="368" t="s">
        <v>16685</v>
      </c>
      <c r="L2008" s="368" t="s">
        <v>16686</v>
      </c>
      <c r="M2008" s="368">
        <v>30</v>
      </c>
      <c r="N2008" s="368">
        <v>30</v>
      </c>
      <c r="O2008" s="368">
        <v>0</v>
      </c>
    </row>
    <row r="2009" spans="1:15" x14ac:dyDescent="0.35">
      <c r="A2009" s="368" t="s">
        <v>439</v>
      </c>
      <c r="B2009" s="368" t="s">
        <v>1027</v>
      </c>
      <c r="C2009" s="368" t="s">
        <v>791</v>
      </c>
      <c r="D2009" s="368">
        <v>530</v>
      </c>
      <c r="E2009" s="368">
        <v>344</v>
      </c>
      <c r="F2009" s="368">
        <v>186</v>
      </c>
      <c r="G2009" s="368" t="s">
        <v>16687</v>
      </c>
      <c r="H2009" s="368" t="s">
        <v>16688</v>
      </c>
      <c r="I2009" s="368" t="s">
        <v>3650</v>
      </c>
      <c r="J2009" s="368" t="s">
        <v>3649</v>
      </c>
      <c r="K2009" s="368" t="s">
        <v>16685</v>
      </c>
      <c r="L2009" s="368" t="s">
        <v>16686</v>
      </c>
      <c r="M2009" s="368">
        <v>30</v>
      </c>
      <c r="N2009" s="368">
        <v>30</v>
      </c>
      <c r="O2009" s="368">
        <v>0</v>
      </c>
    </row>
    <row r="2010" spans="1:15" x14ac:dyDescent="0.35">
      <c r="A2010" s="368" t="s">
        <v>439</v>
      </c>
      <c r="B2010" s="368" t="s">
        <v>1027</v>
      </c>
      <c r="C2010" s="368" t="s">
        <v>791</v>
      </c>
      <c r="D2010" s="368">
        <v>530</v>
      </c>
      <c r="E2010" s="368">
        <v>344</v>
      </c>
      <c r="F2010" s="368">
        <v>186</v>
      </c>
      <c r="G2010" s="368" t="s">
        <v>16687</v>
      </c>
      <c r="H2010" s="368" t="s">
        <v>16688</v>
      </c>
      <c r="I2010" s="368" t="s">
        <v>3650</v>
      </c>
      <c r="J2010" s="368" t="s">
        <v>3649</v>
      </c>
      <c r="K2010" s="368" t="s">
        <v>16689</v>
      </c>
      <c r="L2010" s="368" t="s">
        <v>16690</v>
      </c>
      <c r="M2010" s="368">
        <v>72</v>
      </c>
      <c r="N2010" s="368">
        <v>45</v>
      </c>
      <c r="O2010" s="368">
        <v>27</v>
      </c>
    </row>
    <row r="2011" spans="1:15" x14ac:dyDescent="0.35">
      <c r="A2011" s="368" t="s">
        <v>439</v>
      </c>
      <c r="B2011" s="368" t="s">
        <v>1027</v>
      </c>
      <c r="C2011" s="368" t="s">
        <v>791</v>
      </c>
      <c r="D2011" s="368">
        <v>530</v>
      </c>
      <c r="E2011" s="368">
        <v>344</v>
      </c>
      <c r="F2011" s="368">
        <v>186</v>
      </c>
      <c r="G2011" s="368" t="s">
        <v>16687</v>
      </c>
      <c r="H2011" s="368" t="s">
        <v>16688</v>
      </c>
      <c r="I2011" s="368" t="s">
        <v>3650</v>
      </c>
      <c r="J2011" s="368" t="s">
        <v>3649</v>
      </c>
      <c r="K2011" s="368" t="s">
        <v>16691</v>
      </c>
      <c r="L2011" s="368" t="s">
        <v>16692</v>
      </c>
      <c r="M2011" s="368">
        <v>96</v>
      </c>
      <c r="N2011" s="368">
        <v>60</v>
      </c>
      <c r="O2011" s="368">
        <v>36</v>
      </c>
    </row>
    <row r="2012" spans="1:15" x14ac:dyDescent="0.35">
      <c r="A2012" s="368" t="s">
        <v>439</v>
      </c>
      <c r="B2012" s="368" t="s">
        <v>1027</v>
      </c>
      <c r="C2012" s="368" t="s">
        <v>791</v>
      </c>
      <c r="D2012" s="368">
        <v>530</v>
      </c>
      <c r="E2012" s="368">
        <v>344</v>
      </c>
      <c r="F2012" s="368">
        <v>186</v>
      </c>
      <c r="G2012" s="368" t="s">
        <v>16639</v>
      </c>
      <c r="H2012" s="368" t="s">
        <v>16640</v>
      </c>
      <c r="I2012" s="368" t="s">
        <v>3648</v>
      </c>
      <c r="J2012" s="368" t="s">
        <v>3647</v>
      </c>
      <c r="K2012" s="368" t="s">
        <v>16641</v>
      </c>
      <c r="L2012" s="368" t="s">
        <v>16642</v>
      </c>
      <c r="M2012" s="368">
        <v>70</v>
      </c>
      <c r="N2012" s="368">
        <v>44</v>
      </c>
      <c r="O2012" s="368">
        <v>26</v>
      </c>
    </row>
    <row r="2013" spans="1:15" x14ac:dyDescent="0.35">
      <c r="A2013" s="368" t="s">
        <v>439</v>
      </c>
      <c r="B2013" s="368" t="s">
        <v>1027</v>
      </c>
      <c r="C2013" s="368" t="s">
        <v>791</v>
      </c>
      <c r="D2013" s="368">
        <v>530</v>
      </c>
      <c r="E2013" s="368">
        <v>344</v>
      </c>
      <c r="F2013" s="368">
        <v>186</v>
      </c>
      <c r="G2013" s="368" t="s">
        <v>16639</v>
      </c>
      <c r="H2013" s="368" t="s">
        <v>16640</v>
      </c>
      <c r="I2013" s="368" t="s">
        <v>3648</v>
      </c>
      <c r="J2013" s="368" t="s">
        <v>3647</v>
      </c>
      <c r="K2013" s="368" t="s">
        <v>16643</v>
      </c>
      <c r="L2013" s="368" t="s">
        <v>16644</v>
      </c>
      <c r="M2013" s="368">
        <v>70</v>
      </c>
      <c r="N2013" s="368">
        <v>44</v>
      </c>
      <c r="O2013" s="368">
        <v>26</v>
      </c>
    </row>
    <row r="2014" spans="1:15" x14ac:dyDescent="0.35">
      <c r="A2014" s="368" t="s">
        <v>440</v>
      </c>
      <c r="B2014" s="368" t="s">
        <v>1028</v>
      </c>
      <c r="C2014" s="368" t="s">
        <v>791</v>
      </c>
      <c r="D2014" s="368">
        <v>620</v>
      </c>
      <c r="E2014" s="368">
        <v>403</v>
      </c>
      <c r="F2014" s="368">
        <v>217</v>
      </c>
      <c r="G2014" s="368" t="s">
        <v>16693</v>
      </c>
      <c r="H2014" s="368" t="s">
        <v>16694</v>
      </c>
      <c r="I2014" s="368" t="s">
        <v>3646</v>
      </c>
      <c r="J2014" s="368" t="s">
        <v>3645</v>
      </c>
      <c r="K2014" s="368" t="s">
        <v>16695</v>
      </c>
      <c r="L2014" s="368" t="s">
        <v>16696</v>
      </c>
      <c r="M2014" s="368">
        <v>69</v>
      </c>
      <c r="N2014" s="368">
        <v>44</v>
      </c>
      <c r="O2014" s="368">
        <v>25</v>
      </c>
    </row>
    <row r="2015" spans="1:15" x14ac:dyDescent="0.35">
      <c r="A2015" s="368" t="s">
        <v>440</v>
      </c>
      <c r="B2015" s="368" t="s">
        <v>1028</v>
      </c>
      <c r="C2015" s="368" t="s">
        <v>791</v>
      </c>
      <c r="D2015" s="368">
        <v>620</v>
      </c>
      <c r="E2015" s="368">
        <v>403</v>
      </c>
      <c r="F2015" s="368">
        <v>217</v>
      </c>
      <c r="G2015" s="368" t="s">
        <v>16693</v>
      </c>
      <c r="H2015" s="368" t="s">
        <v>16694</v>
      </c>
      <c r="I2015" s="368" t="s">
        <v>3646</v>
      </c>
      <c r="J2015" s="368" t="s">
        <v>3645</v>
      </c>
      <c r="K2015" s="368" t="s">
        <v>16697</v>
      </c>
      <c r="L2015" s="368" t="s">
        <v>16698</v>
      </c>
      <c r="M2015" s="368">
        <v>46</v>
      </c>
      <c r="N2015" s="368">
        <v>29</v>
      </c>
      <c r="O2015" s="368">
        <v>17</v>
      </c>
    </row>
    <row r="2016" spans="1:15" x14ac:dyDescent="0.35">
      <c r="A2016" s="368" t="s">
        <v>440</v>
      </c>
      <c r="B2016" s="368" t="s">
        <v>1028</v>
      </c>
      <c r="C2016" s="368" t="s">
        <v>791</v>
      </c>
      <c r="D2016" s="368">
        <v>620</v>
      </c>
      <c r="E2016" s="368">
        <v>403</v>
      </c>
      <c r="F2016" s="368">
        <v>217</v>
      </c>
      <c r="G2016" s="368" t="s">
        <v>16699</v>
      </c>
      <c r="H2016" s="368" t="s">
        <v>16700</v>
      </c>
      <c r="I2016" s="368" t="s">
        <v>3644</v>
      </c>
      <c r="J2016" s="368" t="s">
        <v>3643</v>
      </c>
      <c r="K2016" s="368" t="s">
        <v>16701</v>
      </c>
      <c r="L2016" s="368" t="s">
        <v>16702</v>
      </c>
      <c r="M2016" s="368">
        <v>93</v>
      </c>
      <c r="N2016" s="368">
        <v>59</v>
      </c>
      <c r="O2016" s="368">
        <v>34</v>
      </c>
    </row>
    <row r="2017" spans="1:15" x14ac:dyDescent="0.35">
      <c r="A2017" s="368" t="s">
        <v>440</v>
      </c>
      <c r="B2017" s="368" t="s">
        <v>1028</v>
      </c>
      <c r="C2017" s="368" t="s">
        <v>791</v>
      </c>
      <c r="D2017" s="368">
        <v>620</v>
      </c>
      <c r="E2017" s="368">
        <v>403</v>
      </c>
      <c r="F2017" s="368">
        <v>217</v>
      </c>
      <c r="G2017" s="368" t="s">
        <v>16699</v>
      </c>
      <c r="H2017" s="368" t="s">
        <v>16700</v>
      </c>
      <c r="I2017" s="368" t="s">
        <v>3644</v>
      </c>
      <c r="J2017" s="368" t="s">
        <v>3643</v>
      </c>
      <c r="K2017" s="368" t="s">
        <v>16703</v>
      </c>
      <c r="L2017" s="368" t="s">
        <v>16704</v>
      </c>
      <c r="M2017" s="368">
        <v>93</v>
      </c>
      <c r="N2017" s="368">
        <v>59</v>
      </c>
      <c r="O2017" s="368">
        <v>34</v>
      </c>
    </row>
    <row r="2018" spans="1:15" x14ac:dyDescent="0.35">
      <c r="A2018" s="368" t="s">
        <v>440</v>
      </c>
      <c r="B2018" s="368" t="s">
        <v>1028</v>
      </c>
      <c r="C2018" s="368" t="s">
        <v>791</v>
      </c>
      <c r="D2018" s="368">
        <v>620</v>
      </c>
      <c r="E2018" s="368">
        <v>403</v>
      </c>
      <c r="F2018" s="368">
        <v>217</v>
      </c>
      <c r="G2018" s="368" t="s">
        <v>16699</v>
      </c>
      <c r="H2018" s="368" t="s">
        <v>16700</v>
      </c>
      <c r="I2018" s="368" t="s">
        <v>3644</v>
      </c>
      <c r="J2018" s="368" t="s">
        <v>3643</v>
      </c>
      <c r="K2018" s="368" t="s">
        <v>16705</v>
      </c>
      <c r="L2018" s="368" t="s">
        <v>16706</v>
      </c>
      <c r="M2018" s="368">
        <v>30</v>
      </c>
      <c r="N2018" s="368">
        <v>30</v>
      </c>
      <c r="O2018" s="368">
        <v>0</v>
      </c>
    </row>
    <row r="2019" spans="1:15" x14ac:dyDescent="0.35">
      <c r="A2019" s="368" t="s">
        <v>440</v>
      </c>
      <c r="B2019" s="368" t="s">
        <v>1028</v>
      </c>
      <c r="C2019" s="368" t="s">
        <v>791</v>
      </c>
      <c r="D2019" s="368">
        <v>620</v>
      </c>
      <c r="E2019" s="368">
        <v>403</v>
      </c>
      <c r="F2019" s="368">
        <v>217</v>
      </c>
      <c r="G2019" s="368" t="s">
        <v>16699</v>
      </c>
      <c r="H2019" s="368" t="s">
        <v>16700</v>
      </c>
      <c r="I2019" s="368" t="s">
        <v>3644</v>
      </c>
      <c r="J2019" s="368" t="s">
        <v>3643</v>
      </c>
      <c r="K2019" s="368" t="s">
        <v>16707</v>
      </c>
      <c r="L2019" s="368" t="s">
        <v>16708</v>
      </c>
      <c r="M2019" s="368">
        <v>80</v>
      </c>
      <c r="N2019" s="368">
        <v>50</v>
      </c>
      <c r="O2019" s="368">
        <v>30</v>
      </c>
    </row>
    <row r="2020" spans="1:15" x14ac:dyDescent="0.35">
      <c r="A2020" s="368" t="s">
        <v>440</v>
      </c>
      <c r="B2020" s="368" t="s">
        <v>1028</v>
      </c>
      <c r="C2020" s="368" t="s">
        <v>791</v>
      </c>
      <c r="D2020" s="368">
        <v>620</v>
      </c>
      <c r="E2020" s="368">
        <v>403</v>
      </c>
      <c r="F2020" s="368">
        <v>217</v>
      </c>
      <c r="G2020" s="368" t="s">
        <v>16709</v>
      </c>
      <c r="H2020" s="368" t="s">
        <v>16710</v>
      </c>
      <c r="I2020" s="368" t="s">
        <v>3642</v>
      </c>
      <c r="J2020" s="368" t="s">
        <v>1028</v>
      </c>
      <c r="K2020" s="368" t="s">
        <v>16705</v>
      </c>
      <c r="L2020" s="368" t="s">
        <v>16706</v>
      </c>
      <c r="M2020" s="368">
        <v>30</v>
      </c>
      <c r="N2020" s="368">
        <v>30</v>
      </c>
      <c r="O2020" s="368">
        <v>0</v>
      </c>
    </row>
    <row r="2021" spans="1:15" x14ac:dyDescent="0.35">
      <c r="A2021" s="368" t="s">
        <v>440</v>
      </c>
      <c r="B2021" s="368" t="s">
        <v>1028</v>
      </c>
      <c r="C2021" s="368" t="s">
        <v>791</v>
      </c>
      <c r="D2021" s="368">
        <v>620</v>
      </c>
      <c r="E2021" s="368">
        <v>403</v>
      </c>
      <c r="F2021" s="368">
        <v>217</v>
      </c>
      <c r="G2021" s="368" t="s">
        <v>16709</v>
      </c>
      <c r="H2021" s="368" t="s">
        <v>16710</v>
      </c>
      <c r="I2021" s="368" t="s">
        <v>3642</v>
      </c>
      <c r="J2021" s="368" t="s">
        <v>1028</v>
      </c>
      <c r="K2021" s="368" t="s">
        <v>16711</v>
      </c>
      <c r="L2021" s="368" t="s">
        <v>16712</v>
      </c>
      <c r="M2021" s="368">
        <v>93</v>
      </c>
      <c r="N2021" s="368">
        <v>59</v>
      </c>
      <c r="O2021" s="368">
        <v>34</v>
      </c>
    </row>
    <row r="2022" spans="1:15" x14ac:dyDescent="0.35">
      <c r="A2022" s="368" t="s">
        <v>440</v>
      </c>
      <c r="B2022" s="368" t="s">
        <v>1028</v>
      </c>
      <c r="C2022" s="368" t="s">
        <v>791</v>
      </c>
      <c r="D2022" s="368">
        <v>620</v>
      </c>
      <c r="E2022" s="368">
        <v>403</v>
      </c>
      <c r="F2022" s="368">
        <v>217</v>
      </c>
      <c r="G2022" s="368" t="s">
        <v>16709</v>
      </c>
      <c r="H2022" s="368" t="s">
        <v>16710</v>
      </c>
      <c r="I2022" s="368" t="s">
        <v>3642</v>
      </c>
      <c r="J2022" s="368" t="s">
        <v>1028</v>
      </c>
      <c r="K2022" s="368" t="s">
        <v>16713</v>
      </c>
      <c r="L2022" s="368" t="s">
        <v>16714</v>
      </c>
      <c r="M2022" s="368">
        <v>82</v>
      </c>
      <c r="N2022" s="368">
        <v>52</v>
      </c>
      <c r="O2022" s="368">
        <v>30</v>
      </c>
    </row>
    <row r="2023" spans="1:15" x14ac:dyDescent="0.35">
      <c r="A2023" s="368" t="s">
        <v>440</v>
      </c>
      <c r="B2023" s="368" t="s">
        <v>1028</v>
      </c>
      <c r="C2023" s="368" t="s">
        <v>791</v>
      </c>
      <c r="D2023" s="368">
        <v>620</v>
      </c>
      <c r="E2023" s="368">
        <v>403</v>
      </c>
      <c r="F2023" s="368">
        <v>217</v>
      </c>
      <c r="G2023" s="368" t="s">
        <v>16709</v>
      </c>
      <c r="H2023" s="368" t="s">
        <v>16710</v>
      </c>
      <c r="I2023" s="368" t="s">
        <v>3642</v>
      </c>
      <c r="J2023" s="368" t="s">
        <v>1028</v>
      </c>
      <c r="K2023" s="368" t="s">
        <v>16715</v>
      </c>
      <c r="L2023" s="368" t="s">
        <v>16716</v>
      </c>
      <c r="M2023" s="368">
        <v>34</v>
      </c>
      <c r="N2023" s="368">
        <v>21</v>
      </c>
      <c r="O2023" s="368">
        <v>13</v>
      </c>
    </row>
    <row r="2024" spans="1:15" x14ac:dyDescent="0.35">
      <c r="A2024" s="368" t="s">
        <v>441</v>
      </c>
      <c r="B2024" s="368" t="s">
        <v>1029</v>
      </c>
      <c r="C2024" s="368" t="s">
        <v>786</v>
      </c>
      <c r="D2024" s="368">
        <v>350</v>
      </c>
      <c r="E2024" s="368">
        <v>227</v>
      </c>
      <c r="F2024" s="368">
        <v>123</v>
      </c>
      <c r="G2024" s="368" t="s">
        <v>16717</v>
      </c>
      <c r="H2024" s="368" t="s">
        <v>16718</v>
      </c>
      <c r="I2024" s="368" t="s">
        <v>3641</v>
      </c>
      <c r="J2024" s="368" t="s">
        <v>3640</v>
      </c>
      <c r="K2024" s="368" t="s">
        <v>16719</v>
      </c>
      <c r="L2024" s="368" t="s">
        <v>16720</v>
      </c>
      <c r="M2024" s="368">
        <v>102</v>
      </c>
      <c r="N2024" s="368">
        <v>66</v>
      </c>
      <c r="O2024" s="368">
        <v>36</v>
      </c>
    </row>
    <row r="2025" spans="1:15" x14ac:dyDescent="0.35">
      <c r="A2025" s="368" t="s">
        <v>441</v>
      </c>
      <c r="B2025" s="368" t="s">
        <v>1029</v>
      </c>
      <c r="C2025" s="368" t="s">
        <v>786</v>
      </c>
      <c r="D2025" s="368">
        <v>350</v>
      </c>
      <c r="E2025" s="368">
        <v>227</v>
      </c>
      <c r="F2025" s="368">
        <v>123</v>
      </c>
      <c r="G2025" s="368" t="s">
        <v>16717</v>
      </c>
      <c r="H2025" s="368" t="s">
        <v>16718</v>
      </c>
      <c r="I2025" s="368" t="s">
        <v>3641</v>
      </c>
      <c r="J2025" s="368" t="s">
        <v>3640</v>
      </c>
      <c r="K2025" s="368" t="s">
        <v>16721</v>
      </c>
      <c r="L2025" s="368" t="s">
        <v>16722</v>
      </c>
      <c r="M2025" s="368">
        <v>102</v>
      </c>
      <c r="N2025" s="368">
        <v>66</v>
      </c>
      <c r="O2025" s="368">
        <v>36</v>
      </c>
    </row>
    <row r="2026" spans="1:15" x14ac:dyDescent="0.35">
      <c r="A2026" s="368" t="s">
        <v>441</v>
      </c>
      <c r="B2026" s="368" t="s">
        <v>1029</v>
      </c>
      <c r="C2026" s="368" t="s">
        <v>786</v>
      </c>
      <c r="D2026" s="368">
        <v>350</v>
      </c>
      <c r="E2026" s="368">
        <v>227</v>
      </c>
      <c r="F2026" s="368">
        <v>123</v>
      </c>
      <c r="G2026" s="368" t="s">
        <v>16717</v>
      </c>
      <c r="H2026" s="368" t="s">
        <v>16718</v>
      </c>
      <c r="I2026" s="368" t="s">
        <v>3641</v>
      </c>
      <c r="J2026" s="368" t="s">
        <v>3640</v>
      </c>
      <c r="K2026" s="368" t="s">
        <v>16723</v>
      </c>
      <c r="L2026" s="368" t="s">
        <v>16724</v>
      </c>
      <c r="M2026" s="368">
        <v>33</v>
      </c>
      <c r="N2026" s="368">
        <v>22</v>
      </c>
      <c r="O2026" s="368">
        <v>11</v>
      </c>
    </row>
    <row r="2027" spans="1:15" x14ac:dyDescent="0.35">
      <c r="A2027" s="368" t="s">
        <v>441</v>
      </c>
      <c r="B2027" s="368" t="s">
        <v>1029</v>
      </c>
      <c r="C2027" s="368" t="s">
        <v>786</v>
      </c>
      <c r="D2027" s="368">
        <v>350</v>
      </c>
      <c r="E2027" s="368">
        <v>227</v>
      </c>
      <c r="F2027" s="368">
        <v>123</v>
      </c>
      <c r="G2027" s="368" t="s">
        <v>16725</v>
      </c>
      <c r="H2027" s="368" t="s">
        <v>16726</v>
      </c>
      <c r="I2027" s="368" t="s">
        <v>3639</v>
      </c>
      <c r="J2027" s="368" t="s">
        <v>3638</v>
      </c>
      <c r="K2027" s="368" t="s">
        <v>16727</v>
      </c>
      <c r="L2027" s="368" t="s">
        <v>16728</v>
      </c>
      <c r="M2027" s="368">
        <v>68</v>
      </c>
      <c r="N2027" s="368">
        <v>44</v>
      </c>
      <c r="O2027" s="368">
        <v>24</v>
      </c>
    </row>
    <row r="2028" spans="1:15" x14ac:dyDescent="0.35">
      <c r="A2028" s="368" t="s">
        <v>441</v>
      </c>
      <c r="B2028" s="368" t="s">
        <v>1029</v>
      </c>
      <c r="C2028" s="368" t="s">
        <v>786</v>
      </c>
      <c r="D2028" s="368">
        <v>350</v>
      </c>
      <c r="E2028" s="368">
        <v>227</v>
      </c>
      <c r="F2028" s="368">
        <v>123</v>
      </c>
      <c r="G2028" s="368" t="s">
        <v>16725</v>
      </c>
      <c r="H2028" s="368" t="s">
        <v>16726</v>
      </c>
      <c r="I2028" s="368" t="s">
        <v>3639</v>
      </c>
      <c r="J2028" s="368" t="s">
        <v>3638</v>
      </c>
      <c r="K2028" s="368" t="s">
        <v>16729</v>
      </c>
      <c r="L2028" s="368" t="s">
        <v>16730</v>
      </c>
      <c r="M2028" s="368">
        <v>45</v>
      </c>
      <c r="N2028" s="368">
        <v>29</v>
      </c>
      <c r="O2028" s="368">
        <v>16</v>
      </c>
    </row>
    <row r="2029" spans="1:15" x14ac:dyDescent="0.35">
      <c r="A2029" s="368" t="s">
        <v>442</v>
      </c>
      <c r="B2029" s="368" t="s">
        <v>1030</v>
      </c>
      <c r="C2029" s="368" t="s">
        <v>786</v>
      </c>
      <c r="D2029" s="368">
        <v>630</v>
      </c>
      <c r="E2029" s="368">
        <v>409</v>
      </c>
      <c r="F2029" s="368">
        <v>221</v>
      </c>
      <c r="G2029" s="368" t="s">
        <v>16731</v>
      </c>
      <c r="H2029" s="368" t="s">
        <v>16732</v>
      </c>
      <c r="I2029" s="368" t="s">
        <v>3637</v>
      </c>
      <c r="J2029" s="368" t="s">
        <v>3636</v>
      </c>
      <c r="K2029" s="368" t="s">
        <v>16733</v>
      </c>
      <c r="L2029" s="368" t="s">
        <v>3636</v>
      </c>
      <c r="M2029" s="368">
        <v>96</v>
      </c>
      <c r="N2029" s="368">
        <v>62</v>
      </c>
      <c r="O2029" s="368">
        <v>34</v>
      </c>
    </row>
    <row r="2030" spans="1:15" x14ac:dyDescent="0.35">
      <c r="A2030" s="368" t="s">
        <v>442</v>
      </c>
      <c r="B2030" s="368" t="s">
        <v>1030</v>
      </c>
      <c r="C2030" s="368" t="s">
        <v>786</v>
      </c>
      <c r="D2030" s="368">
        <v>630</v>
      </c>
      <c r="E2030" s="368">
        <v>409</v>
      </c>
      <c r="F2030" s="368">
        <v>221</v>
      </c>
      <c r="G2030" s="368" t="s">
        <v>16734</v>
      </c>
      <c r="H2030" s="368" t="s">
        <v>16735</v>
      </c>
      <c r="I2030" s="368" t="s">
        <v>3635</v>
      </c>
      <c r="J2030" s="368" t="s">
        <v>3634</v>
      </c>
      <c r="K2030" s="368" t="s">
        <v>16736</v>
      </c>
      <c r="L2030" s="368" t="s">
        <v>16737</v>
      </c>
      <c r="M2030" s="368">
        <v>96</v>
      </c>
      <c r="N2030" s="368">
        <v>62</v>
      </c>
      <c r="O2030" s="368">
        <v>34</v>
      </c>
    </row>
    <row r="2031" spans="1:15" x14ac:dyDescent="0.35">
      <c r="A2031" s="368" t="s">
        <v>442</v>
      </c>
      <c r="B2031" s="368" t="s">
        <v>1030</v>
      </c>
      <c r="C2031" s="368" t="s">
        <v>786</v>
      </c>
      <c r="D2031" s="368">
        <v>630</v>
      </c>
      <c r="E2031" s="368">
        <v>409</v>
      </c>
      <c r="F2031" s="368">
        <v>221</v>
      </c>
      <c r="G2031" s="368" t="s">
        <v>16734</v>
      </c>
      <c r="H2031" s="368" t="s">
        <v>16735</v>
      </c>
      <c r="I2031" s="368" t="s">
        <v>3635</v>
      </c>
      <c r="J2031" s="368" t="s">
        <v>3634</v>
      </c>
      <c r="K2031" s="368" t="s">
        <v>16738</v>
      </c>
      <c r="L2031" s="368" t="s">
        <v>16739</v>
      </c>
      <c r="M2031" s="368">
        <v>54</v>
      </c>
      <c r="N2031" s="368">
        <v>35</v>
      </c>
      <c r="O2031" s="368">
        <v>19</v>
      </c>
    </row>
    <row r="2032" spans="1:15" x14ac:dyDescent="0.35">
      <c r="A2032" s="368" t="s">
        <v>442</v>
      </c>
      <c r="B2032" s="368" t="s">
        <v>1030</v>
      </c>
      <c r="C2032" s="368" t="s">
        <v>786</v>
      </c>
      <c r="D2032" s="368">
        <v>630</v>
      </c>
      <c r="E2032" s="368">
        <v>409</v>
      </c>
      <c r="F2032" s="368">
        <v>221</v>
      </c>
      <c r="G2032" s="368" t="s">
        <v>16734</v>
      </c>
      <c r="H2032" s="368" t="s">
        <v>16735</v>
      </c>
      <c r="I2032" s="368" t="s">
        <v>3635</v>
      </c>
      <c r="J2032" s="368" t="s">
        <v>3634</v>
      </c>
      <c r="K2032" s="368" t="s">
        <v>16740</v>
      </c>
      <c r="L2032" s="368" t="s">
        <v>16741</v>
      </c>
      <c r="M2032" s="368">
        <v>32</v>
      </c>
      <c r="N2032" s="368">
        <v>22</v>
      </c>
      <c r="O2032" s="368">
        <v>10</v>
      </c>
    </row>
    <row r="2033" spans="1:15" x14ac:dyDescent="0.35">
      <c r="A2033" s="368" t="s">
        <v>442</v>
      </c>
      <c r="B2033" s="368" t="s">
        <v>1030</v>
      </c>
      <c r="C2033" s="368" t="s">
        <v>786</v>
      </c>
      <c r="D2033" s="368">
        <v>630</v>
      </c>
      <c r="E2033" s="368">
        <v>409</v>
      </c>
      <c r="F2033" s="368">
        <v>221</v>
      </c>
      <c r="G2033" s="368" t="s">
        <v>16742</v>
      </c>
      <c r="H2033" s="368" t="s">
        <v>16743</v>
      </c>
      <c r="I2033" s="368" t="s">
        <v>3633</v>
      </c>
      <c r="J2033" s="368" t="s">
        <v>3632</v>
      </c>
      <c r="K2033" s="368" t="s">
        <v>16744</v>
      </c>
      <c r="L2033" s="368" t="s">
        <v>16745</v>
      </c>
      <c r="M2033" s="368">
        <v>96</v>
      </c>
      <c r="N2033" s="368">
        <v>62</v>
      </c>
      <c r="O2033" s="368">
        <v>34</v>
      </c>
    </row>
    <row r="2034" spans="1:15" x14ac:dyDescent="0.35">
      <c r="A2034" s="368" t="s">
        <v>442</v>
      </c>
      <c r="B2034" s="368" t="s">
        <v>1030</v>
      </c>
      <c r="C2034" s="368" t="s">
        <v>786</v>
      </c>
      <c r="D2034" s="368">
        <v>630</v>
      </c>
      <c r="E2034" s="368">
        <v>409</v>
      </c>
      <c r="F2034" s="368">
        <v>221</v>
      </c>
      <c r="G2034" s="368" t="s">
        <v>16742</v>
      </c>
      <c r="H2034" s="368" t="s">
        <v>16743</v>
      </c>
      <c r="I2034" s="368" t="s">
        <v>3633</v>
      </c>
      <c r="J2034" s="368" t="s">
        <v>3632</v>
      </c>
      <c r="K2034" s="368" t="s">
        <v>16746</v>
      </c>
      <c r="L2034" s="368" t="s">
        <v>16747</v>
      </c>
      <c r="M2034" s="368">
        <v>64</v>
      </c>
      <c r="N2034" s="368">
        <v>42</v>
      </c>
      <c r="O2034" s="368">
        <v>22</v>
      </c>
    </row>
    <row r="2035" spans="1:15" x14ac:dyDescent="0.35">
      <c r="A2035" s="368" t="s">
        <v>442</v>
      </c>
      <c r="B2035" s="368" t="s">
        <v>1030</v>
      </c>
      <c r="C2035" s="368" t="s">
        <v>786</v>
      </c>
      <c r="D2035" s="368">
        <v>630</v>
      </c>
      <c r="E2035" s="368">
        <v>409</v>
      </c>
      <c r="F2035" s="368">
        <v>221</v>
      </c>
      <c r="G2035" s="368" t="s">
        <v>16748</v>
      </c>
      <c r="H2035" s="368" t="s">
        <v>16749</v>
      </c>
      <c r="I2035" s="368" t="s">
        <v>3631</v>
      </c>
      <c r="J2035" s="368" t="s">
        <v>3630</v>
      </c>
      <c r="K2035" s="368" t="s">
        <v>16750</v>
      </c>
      <c r="L2035" s="368" t="s">
        <v>3630</v>
      </c>
      <c r="M2035" s="368">
        <v>96</v>
      </c>
      <c r="N2035" s="368">
        <v>62</v>
      </c>
      <c r="O2035" s="368">
        <v>34</v>
      </c>
    </row>
    <row r="2036" spans="1:15" x14ac:dyDescent="0.35">
      <c r="A2036" s="368" t="s">
        <v>442</v>
      </c>
      <c r="B2036" s="368" t="s">
        <v>1030</v>
      </c>
      <c r="C2036" s="368" t="s">
        <v>786</v>
      </c>
      <c r="D2036" s="368">
        <v>630</v>
      </c>
      <c r="E2036" s="368">
        <v>409</v>
      </c>
      <c r="F2036" s="368">
        <v>221</v>
      </c>
      <c r="G2036" s="368" t="s">
        <v>16751</v>
      </c>
      <c r="H2036" s="368" t="s">
        <v>16752</v>
      </c>
      <c r="I2036" s="368" t="s">
        <v>3629</v>
      </c>
      <c r="J2036" s="368" t="s">
        <v>3628</v>
      </c>
      <c r="K2036" s="368" t="s">
        <v>16753</v>
      </c>
      <c r="L2036" s="368" t="s">
        <v>3628</v>
      </c>
      <c r="M2036" s="368">
        <v>96</v>
      </c>
      <c r="N2036" s="368">
        <v>62</v>
      </c>
      <c r="O2036" s="368">
        <v>34</v>
      </c>
    </row>
    <row r="2037" spans="1:15" x14ac:dyDescent="0.35">
      <c r="A2037" s="368" t="s">
        <v>443</v>
      </c>
      <c r="B2037" s="368" t="s">
        <v>1031</v>
      </c>
      <c r="C2037" s="368" t="s">
        <v>786</v>
      </c>
      <c r="D2037" s="368">
        <v>600</v>
      </c>
      <c r="E2037" s="368">
        <v>390</v>
      </c>
      <c r="F2037" s="368">
        <v>210</v>
      </c>
      <c r="G2037" s="368" t="s">
        <v>16612</v>
      </c>
      <c r="H2037" s="368" t="s">
        <v>16613</v>
      </c>
      <c r="I2037" s="368" t="s">
        <v>3627</v>
      </c>
      <c r="J2037" s="368" t="s">
        <v>3626</v>
      </c>
      <c r="K2037" s="368" t="s">
        <v>16614</v>
      </c>
      <c r="L2037" s="368" t="s">
        <v>3626</v>
      </c>
      <c r="M2037" s="368">
        <v>92</v>
      </c>
      <c r="N2037" s="368">
        <v>58</v>
      </c>
      <c r="O2037" s="368">
        <v>34</v>
      </c>
    </row>
    <row r="2038" spans="1:15" x14ac:dyDescent="0.35">
      <c r="A2038" s="368" t="s">
        <v>443</v>
      </c>
      <c r="B2038" s="368" t="s">
        <v>1031</v>
      </c>
      <c r="C2038" s="368" t="s">
        <v>786</v>
      </c>
      <c r="D2038" s="368">
        <v>600</v>
      </c>
      <c r="E2038" s="368">
        <v>390</v>
      </c>
      <c r="F2038" s="368">
        <v>210</v>
      </c>
      <c r="G2038" s="368" t="s">
        <v>16388</v>
      </c>
      <c r="H2038" s="368" t="s">
        <v>16389</v>
      </c>
      <c r="I2038" s="368" t="s">
        <v>3625</v>
      </c>
      <c r="J2038" s="368" t="s">
        <v>3624</v>
      </c>
      <c r="K2038" s="368" t="s">
        <v>16390</v>
      </c>
      <c r="L2038" s="368" t="s">
        <v>16391</v>
      </c>
      <c r="M2038" s="368">
        <v>37</v>
      </c>
      <c r="N2038" s="368">
        <v>23</v>
      </c>
      <c r="O2038" s="368">
        <v>14</v>
      </c>
    </row>
    <row r="2039" spans="1:15" x14ac:dyDescent="0.35">
      <c r="A2039" s="368" t="s">
        <v>443</v>
      </c>
      <c r="B2039" s="368" t="s">
        <v>1031</v>
      </c>
      <c r="C2039" s="368" t="s">
        <v>786</v>
      </c>
      <c r="D2039" s="368">
        <v>600</v>
      </c>
      <c r="E2039" s="368">
        <v>390</v>
      </c>
      <c r="F2039" s="368">
        <v>210</v>
      </c>
      <c r="G2039" s="368" t="s">
        <v>16388</v>
      </c>
      <c r="H2039" s="368" t="s">
        <v>16389</v>
      </c>
      <c r="I2039" s="368" t="s">
        <v>3625</v>
      </c>
      <c r="J2039" s="368" t="s">
        <v>3624</v>
      </c>
      <c r="K2039" s="368" t="s">
        <v>16392</v>
      </c>
      <c r="L2039" s="368" t="s">
        <v>16393</v>
      </c>
      <c r="M2039" s="368">
        <v>71</v>
      </c>
      <c r="N2039" s="368">
        <v>45</v>
      </c>
      <c r="O2039" s="368">
        <v>26</v>
      </c>
    </row>
    <row r="2040" spans="1:15" x14ac:dyDescent="0.35">
      <c r="A2040" s="368" t="s">
        <v>443</v>
      </c>
      <c r="B2040" s="368" t="s">
        <v>1031</v>
      </c>
      <c r="C2040" s="368" t="s">
        <v>786</v>
      </c>
      <c r="D2040" s="368">
        <v>600</v>
      </c>
      <c r="E2040" s="368">
        <v>390</v>
      </c>
      <c r="F2040" s="368">
        <v>210</v>
      </c>
      <c r="G2040" s="368" t="s">
        <v>16388</v>
      </c>
      <c r="H2040" s="368" t="s">
        <v>16389</v>
      </c>
      <c r="I2040" s="368" t="s">
        <v>3625</v>
      </c>
      <c r="J2040" s="368" t="s">
        <v>3624</v>
      </c>
      <c r="K2040" s="368" t="s">
        <v>16394</v>
      </c>
      <c r="L2040" s="368" t="s">
        <v>16395</v>
      </c>
      <c r="M2040" s="368">
        <v>30</v>
      </c>
      <c r="N2040" s="368">
        <v>30</v>
      </c>
      <c r="O2040" s="368">
        <v>0</v>
      </c>
    </row>
    <row r="2041" spans="1:15" x14ac:dyDescent="0.35">
      <c r="A2041" s="368" t="s">
        <v>443</v>
      </c>
      <c r="B2041" s="368" t="s">
        <v>1031</v>
      </c>
      <c r="C2041" s="368" t="s">
        <v>786</v>
      </c>
      <c r="D2041" s="368">
        <v>600</v>
      </c>
      <c r="E2041" s="368">
        <v>390</v>
      </c>
      <c r="F2041" s="368">
        <v>210</v>
      </c>
      <c r="G2041" s="368" t="s">
        <v>16754</v>
      </c>
      <c r="H2041" s="368" t="s">
        <v>16755</v>
      </c>
      <c r="I2041" s="368" t="s">
        <v>3623</v>
      </c>
      <c r="J2041" s="368" t="s">
        <v>3622</v>
      </c>
      <c r="K2041" s="368" t="s">
        <v>16756</v>
      </c>
      <c r="L2041" s="368" t="s">
        <v>16757</v>
      </c>
      <c r="M2041" s="368">
        <v>104</v>
      </c>
      <c r="N2041" s="368">
        <v>66</v>
      </c>
      <c r="O2041" s="368">
        <v>38</v>
      </c>
    </row>
    <row r="2042" spans="1:15" x14ac:dyDescent="0.35">
      <c r="A2042" s="368" t="s">
        <v>443</v>
      </c>
      <c r="B2042" s="368" t="s">
        <v>1031</v>
      </c>
      <c r="C2042" s="368" t="s">
        <v>786</v>
      </c>
      <c r="D2042" s="368">
        <v>600</v>
      </c>
      <c r="E2042" s="368">
        <v>390</v>
      </c>
      <c r="F2042" s="368">
        <v>210</v>
      </c>
      <c r="G2042" s="368" t="s">
        <v>16754</v>
      </c>
      <c r="H2042" s="368" t="s">
        <v>16755</v>
      </c>
      <c r="I2042" s="368" t="s">
        <v>3623</v>
      </c>
      <c r="J2042" s="368" t="s">
        <v>3622</v>
      </c>
      <c r="K2042" s="368" t="s">
        <v>16758</v>
      </c>
      <c r="L2042" s="368" t="s">
        <v>16759</v>
      </c>
      <c r="M2042" s="368">
        <v>34</v>
      </c>
      <c r="N2042" s="368">
        <v>22</v>
      </c>
      <c r="O2042" s="368">
        <v>12</v>
      </c>
    </row>
    <row r="2043" spans="1:15" x14ac:dyDescent="0.35">
      <c r="A2043" s="368" t="s">
        <v>443</v>
      </c>
      <c r="B2043" s="368" t="s">
        <v>1031</v>
      </c>
      <c r="C2043" s="368" t="s">
        <v>786</v>
      </c>
      <c r="D2043" s="368">
        <v>600</v>
      </c>
      <c r="E2043" s="368">
        <v>390</v>
      </c>
      <c r="F2043" s="368">
        <v>210</v>
      </c>
      <c r="G2043" s="368" t="s">
        <v>16760</v>
      </c>
      <c r="H2043" s="368" t="s">
        <v>16761</v>
      </c>
      <c r="I2043" s="368" t="s">
        <v>3621</v>
      </c>
      <c r="J2043" s="368" t="s">
        <v>3620</v>
      </c>
      <c r="K2043" s="368" t="s">
        <v>16762</v>
      </c>
      <c r="L2043" s="368" t="s">
        <v>3620</v>
      </c>
      <c r="M2043" s="368">
        <v>70</v>
      </c>
      <c r="N2043" s="368">
        <v>44</v>
      </c>
      <c r="O2043" s="368">
        <v>26</v>
      </c>
    </row>
    <row r="2044" spans="1:15" x14ac:dyDescent="0.35">
      <c r="A2044" s="368" t="s">
        <v>443</v>
      </c>
      <c r="B2044" s="368" t="s">
        <v>1031</v>
      </c>
      <c r="C2044" s="368" t="s">
        <v>786</v>
      </c>
      <c r="D2044" s="368">
        <v>600</v>
      </c>
      <c r="E2044" s="368">
        <v>390</v>
      </c>
      <c r="F2044" s="368">
        <v>210</v>
      </c>
      <c r="G2044" s="368" t="s">
        <v>16763</v>
      </c>
      <c r="H2044" s="368" t="s">
        <v>16764</v>
      </c>
      <c r="I2044" s="368" t="s">
        <v>3619</v>
      </c>
      <c r="J2044" s="368" t="s">
        <v>3618</v>
      </c>
      <c r="K2044" s="368" t="s">
        <v>16765</v>
      </c>
      <c r="L2044" s="368" t="s">
        <v>3618</v>
      </c>
      <c r="M2044" s="368">
        <v>58</v>
      </c>
      <c r="N2044" s="368">
        <v>37</v>
      </c>
      <c r="O2044" s="368">
        <v>21</v>
      </c>
    </row>
    <row r="2045" spans="1:15" x14ac:dyDescent="0.35">
      <c r="A2045" s="368" t="s">
        <v>443</v>
      </c>
      <c r="B2045" s="368" t="s">
        <v>1031</v>
      </c>
      <c r="C2045" s="368" t="s">
        <v>786</v>
      </c>
      <c r="D2045" s="368">
        <v>600</v>
      </c>
      <c r="E2045" s="368">
        <v>390</v>
      </c>
      <c r="F2045" s="368">
        <v>210</v>
      </c>
      <c r="G2045" s="368" t="s">
        <v>16766</v>
      </c>
      <c r="H2045" s="368" t="s">
        <v>16767</v>
      </c>
      <c r="I2045" s="368" t="s">
        <v>3617</v>
      </c>
      <c r="J2045" s="368" t="s">
        <v>3616</v>
      </c>
      <c r="K2045" s="368" t="s">
        <v>16768</v>
      </c>
      <c r="L2045" s="368" t="s">
        <v>16769</v>
      </c>
      <c r="M2045" s="368">
        <v>104</v>
      </c>
      <c r="N2045" s="368">
        <v>65</v>
      </c>
      <c r="O2045" s="368">
        <v>39</v>
      </c>
    </row>
    <row r="2046" spans="1:15" x14ac:dyDescent="0.35">
      <c r="A2046" s="368" t="s">
        <v>443</v>
      </c>
      <c r="B2046" s="368" t="s">
        <v>1031</v>
      </c>
      <c r="C2046" s="368" t="s">
        <v>786</v>
      </c>
      <c r="D2046" s="368">
        <v>600</v>
      </c>
      <c r="E2046" s="368">
        <v>390</v>
      </c>
      <c r="F2046" s="368">
        <v>210</v>
      </c>
      <c r="G2046" s="368" t="s">
        <v>16766</v>
      </c>
      <c r="H2046" s="368" t="s">
        <v>16767</v>
      </c>
      <c r="I2046" s="368" t="s">
        <v>3617</v>
      </c>
      <c r="J2046" s="368" t="s">
        <v>3616</v>
      </c>
      <c r="K2046" s="368" t="s">
        <v>16758</v>
      </c>
      <c r="L2046" s="368" t="s">
        <v>16759</v>
      </c>
      <c r="M2046" s="368">
        <v>34</v>
      </c>
      <c r="N2046" s="368">
        <v>22</v>
      </c>
      <c r="O2046" s="368">
        <v>12</v>
      </c>
    </row>
    <row r="2047" spans="1:15" x14ac:dyDescent="0.35">
      <c r="A2047" s="368" t="s">
        <v>444</v>
      </c>
      <c r="B2047" s="368" t="s">
        <v>1032</v>
      </c>
      <c r="C2047" s="368" t="s">
        <v>786</v>
      </c>
      <c r="D2047" s="368">
        <v>630</v>
      </c>
      <c r="E2047" s="368">
        <v>409</v>
      </c>
      <c r="F2047" s="368">
        <v>221</v>
      </c>
      <c r="G2047" s="368" t="s">
        <v>16770</v>
      </c>
      <c r="H2047" s="368" t="s">
        <v>16771</v>
      </c>
      <c r="I2047" s="368" t="s">
        <v>3615</v>
      </c>
      <c r="J2047" s="368" t="s">
        <v>3614</v>
      </c>
      <c r="K2047" s="368" t="s">
        <v>16772</v>
      </c>
      <c r="L2047" s="368" t="s">
        <v>3614</v>
      </c>
      <c r="M2047" s="368">
        <v>96</v>
      </c>
      <c r="N2047" s="368">
        <v>62</v>
      </c>
      <c r="O2047" s="368">
        <v>34</v>
      </c>
    </row>
    <row r="2048" spans="1:15" x14ac:dyDescent="0.35">
      <c r="A2048" s="368" t="s">
        <v>444</v>
      </c>
      <c r="B2048" s="368" t="s">
        <v>1032</v>
      </c>
      <c r="C2048" s="368" t="s">
        <v>786</v>
      </c>
      <c r="D2048" s="368">
        <v>630</v>
      </c>
      <c r="E2048" s="368">
        <v>409</v>
      </c>
      <c r="F2048" s="368">
        <v>221</v>
      </c>
      <c r="G2048" s="368" t="s">
        <v>16773</v>
      </c>
      <c r="H2048" s="368" t="s">
        <v>16774</v>
      </c>
      <c r="I2048" s="368" t="s">
        <v>3613</v>
      </c>
      <c r="J2048" s="368" t="s">
        <v>3612</v>
      </c>
      <c r="K2048" s="368" t="s">
        <v>16775</v>
      </c>
      <c r="L2048" s="368" t="s">
        <v>16776</v>
      </c>
      <c r="M2048" s="368">
        <v>96</v>
      </c>
      <c r="N2048" s="368">
        <v>62</v>
      </c>
      <c r="O2048" s="368">
        <v>34</v>
      </c>
    </row>
    <row r="2049" spans="1:15" x14ac:dyDescent="0.35">
      <c r="A2049" s="368" t="s">
        <v>444</v>
      </c>
      <c r="B2049" s="368" t="s">
        <v>1032</v>
      </c>
      <c r="C2049" s="368" t="s">
        <v>786</v>
      </c>
      <c r="D2049" s="368">
        <v>630</v>
      </c>
      <c r="E2049" s="368">
        <v>409</v>
      </c>
      <c r="F2049" s="368">
        <v>221</v>
      </c>
      <c r="G2049" s="368" t="s">
        <v>16773</v>
      </c>
      <c r="H2049" s="368" t="s">
        <v>16774</v>
      </c>
      <c r="I2049" s="368" t="s">
        <v>3613</v>
      </c>
      <c r="J2049" s="368" t="s">
        <v>3612</v>
      </c>
      <c r="K2049" s="368" t="s">
        <v>16777</v>
      </c>
      <c r="L2049" s="368" t="s">
        <v>16778</v>
      </c>
      <c r="M2049" s="368">
        <v>86</v>
      </c>
      <c r="N2049" s="368">
        <v>56</v>
      </c>
      <c r="O2049" s="368">
        <v>30</v>
      </c>
    </row>
    <row r="2050" spans="1:15" x14ac:dyDescent="0.35">
      <c r="A2050" s="368" t="s">
        <v>444</v>
      </c>
      <c r="B2050" s="368" t="s">
        <v>1032</v>
      </c>
      <c r="C2050" s="368" t="s">
        <v>786</v>
      </c>
      <c r="D2050" s="368">
        <v>630</v>
      </c>
      <c r="E2050" s="368">
        <v>409</v>
      </c>
      <c r="F2050" s="368">
        <v>221</v>
      </c>
      <c r="G2050" s="368" t="s">
        <v>16779</v>
      </c>
      <c r="H2050" s="368" t="s">
        <v>16780</v>
      </c>
      <c r="I2050" s="368" t="s">
        <v>3611</v>
      </c>
      <c r="J2050" s="368" t="s">
        <v>3610</v>
      </c>
      <c r="K2050" s="368" t="s">
        <v>16781</v>
      </c>
      <c r="L2050" s="368" t="s">
        <v>16782</v>
      </c>
      <c r="M2050" s="368">
        <v>75</v>
      </c>
      <c r="N2050" s="368">
        <v>49</v>
      </c>
      <c r="O2050" s="368">
        <v>26</v>
      </c>
    </row>
    <row r="2051" spans="1:15" x14ac:dyDescent="0.35">
      <c r="A2051" s="368" t="s">
        <v>444</v>
      </c>
      <c r="B2051" s="368" t="s">
        <v>1032</v>
      </c>
      <c r="C2051" s="368" t="s">
        <v>786</v>
      </c>
      <c r="D2051" s="368">
        <v>630</v>
      </c>
      <c r="E2051" s="368">
        <v>409</v>
      </c>
      <c r="F2051" s="368">
        <v>221</v>
      </c>
      <c r="G2051" s="368" t="s">
        <v>16779</v>
      </c>
      <c r="H2051" s="368" t="s">
        <v>16780</v>
      </c>
      <c r="I2051" s="368" t="s">
        <v>3611</v>
      </c>
      <c r="J2051" s="368" t="s">
        <v>3610</v>
      </c>
      <c r="K2051" s="368" t="s">
        <v>16783</v>
      </c>
      <c r="L2051" s="368" t="s">
        <v>16784</v>
      </c>
      <c r="M2051" s="368">
        <v>75</v>
      </c>
      <c r="N2051" s="368">
        <v>49</v>
      </c>
      <c r="O2051" s="368">
        <v>26</v>
      </c>
    </row>
    <row r="2052" spans="1:15" x14ac:dyDescent="0.35">
      <c r="A2052" s="368" t="s">
        <v>444</v>
      </c>
      <c r="B2052" s="368" t="s">
        <v>1032</v>
      </c>
      <c r="C2052" s="368" t="s">
        <v>786</v>
      </c>
      <c r="D2052" s="368">
        <v>630</v>
      </c>
      <c r="E2052" s="368">
        <v>409</v>
      </c>
      <c r="F2052" s="368">
        <v>221</v>
      </c>
      <c r="G2052" s="368" t="s">
        <v>16779</v>
      </c>
      <c r="H2052" s="368" t="s">
        <v>16780</v>
      </c>
      <c r="I2052" s="368" t="s">
        <v>3611</v>
      </c>
      <c r="J2052" s="368" t="s">
        <v>3610</v>
      </c>
      <c r="K2052" s="368" t="s">
        <v>16785</v>
      </c>
      <c r="L2052" s="368" t="s">
        <v>16786</v>
      </c>
      <c r="M2052" s="368">
        <v>74</v>
      </c>
      <c r="N2052" s="368">
        <v>48</v>
      </c>
      <c r="O2052" s="368">
        <v>26</v>
      </c>
    </row>
    <row r="2053" spans="1:15" x14ac:dyDescent="0.35">
      <c r="A2053" s="368" t="s">
        <v>444</v>
      </c>
      <c r="B2053" s="368" t="s">
        <v>1032</v>
      </c>
      <c r="C2053" s="368" t="s">
        <v>786</v>
      </c>
      <c r="D2053" s="368">
        <v>630</v>
      </c>
      <c r="E2053" s="368">
        <v>409</v>
      </c>
      <c r="F2053" s="368">
        <v>221</v>
      </c>
      <c r="G2053" s="368" t="s">
        <v>16787</v>
      </c>
      <c r="H2053" s="368" t="s">
        <v>16788</v>
      </c>
      <c r="I2053" s="368" t="s">
        <v>3609</v>
      </c>
      <c r="J2053" s="368" t="s">
        <v>3608</v>
      </c>
      <c r="K2053" s="368" t="s">
        <v>16789</v>
      </c>
      <c r="L2053" s="368" t="s">
        <v>16790</v>
      </c>
      <c r="M2053" s="368">
        <v>43</v>
      </c>
      <c r="N2053" s="368">
        <v>28</v>
      </c>
      <c r="O2053" s="368">
        <v>15</v>
      </c>
    </row>
    <row r="2054" spans="1:15" x14ac:dyDescent="0.35">
      <c r="A2054" s="368" t="s">
        <v>444</v>
      </c>
      <c r="B2054" s="368" t="s">
        <v>1032</v>
      </c>
      <c r="C2054" s="368" t="s">
        <v>786</v>
      </c>
      <c r="D2054" s="368">
        <v>630</v>
      </c>
      <c r="E2054" s="368">
        <v>409</v>
      </c>
      <c r="F2054" s="368">
        <v>221</v>
      </c>
      <c r="G2054" s="368" t="s">
        <v>16787</v>
      </c>
      <c r="H2054" s="368" t="s">
        <v>16788</v>
      </c>
      <c r="I2054" s="368" t="s">
        <v>3609</v>
      </c>
      <c r="J2054" s="368" t="s">
        <v>3608</v>
      </c>
      <c r="K2054" s="368" t="s">
        <v>16791</v>
      </c>
      <c r="L2054" s="368" t="s">
        <v>16792</v>
      </c>
      <c r="M2054" s="368">
        <v>43</v>
      </c>
      <c r="N2054" s="368">
        <v>28</v>
      </c>
      <c r="O2054" s="368">
        <v>15</v>
      </c>
    </row>
    <row r="2055" spans="1:15" x14ac:dyDescent="0.35">
      <c r="A2055" s="368" t="s">
        <v>444</v>
      </c>
      <c r="B2055" s="368" t="s">
        <v>1032</v>
      </c>
      <c r="C2055" s="368" t="s">
        <v>786</v>
      </c>
      <c r="D2055" s="368">
        <v>630</v>
      </c>
      <c r="E2055" s="368">
        <v>409</v>
      </c>
      <c r="F2055" s="368">
        <v>221</v>
      </c>
      <c r="G2055" s="368" t="s">
        <v>16787</v>
      </c>
      <c r="H2055" s="368" t="s">
        <v>16788</v>
      </c>
      <c r="I2055" s="368" t="s">
        <v>3609</v>
      </c>
      <c r="J2055" s="368" t="s">
        <v>3608</v>
      </c>
      <c r="K2055" s="368" t="s">
        <v>16793</v>
      </c>
      <c r="L2055" s="368" t="s">
        <v>16794</v>
      </c>
      <c r="M2055" s="368">
        <v>42</v>
      </c>
      <c r="N2055" s="368">
        <v>27</v>
      </c>
      <c r="O2055" s="368">
        <v>15</v>
      </c>
    </row>
    <row r="2056" spans="1:15" x14ac:dyDescent="0.35">
      <c r="A2056" s="368" t="s">
        <v>445</v>
      </c>
      <c r="B2056" s="368" t="s">
        <v>1033</v>
      </c>
      <c r="C2056" s="368" t="s">
        <v>786</v>
      </c>
      <c r="D2056" s="368">
        <v>680</v>
      </c>
      <c r="E2056" s="368">
        <v>442</v>
      </c>
      <c r="F2056" s="368">
        <v>238</v>
      </c>
      <c r="G2056" s="368" t="s">
        <v>16795</v>
      </c>
      <c r="H2056" s="368" t="s">
        <v>16796</v>
      </c>
      <c r="I2056" s="368" t="s">
        <v>3607</v>
      </c>
      <c r="J2056" s="368" t="s">
        <v>3606</v>
      </c>
      <c r="K2056" s="368" t="s">
        <v>16797</v>
      </c>
      <c r="L2056" s="368" t="s">
        <v>16798</v>
      </c>
      <c r="M2056" s="368">
        <v>102</v>
      </c>
      <c r="N2056" s="368">
        <v>67</v>
      </c>
      <c r="O2056" s="368">
        <v>35</v>
      </c>
    </row>
    <row r="2057" spans="1:15" x14ac:dyDescent="0.35">
      <c r="A2057" s="368" t="s">
        <v>445</v>
      </c>
      <c r="B2057" s="368" t="s">
        <v>1033</v>
      </c>
      <c r="C2057" s="368" t="s">
        <v>786</v>
      </c>
      <c r="D2057" s="368">
        <v>680</v>
      </c>
      <c r="E2057" s="368">
        <v>442</v>
      </c>
      <c r="F2057" s="368">
        <v>238</v>
      </c>
      <c r="G2057" s="368" t="s">
        <v>16795</v>
      </c>
      <c r="H2057" s="368" t="s">
        <v>16796</v>
      </c>
      <c r="I2057" s="368" t="s">
        <v>3607</v>
      </c>
      <c r="J2057" s="368" t="s">
        <v>3606</v>
      </c>
      <c r="K2057" s="368" t="s">
        <v>16799</v>
      </c>
      <c r="L2057" s="368" t="s">
        <v>16800</v>
      </c>
      <c r="M2057" s="368">
        <v>102</v>
      </c>
      <c r="N2057" s="368">
        <v>66</v>
      </c>
      <c r="O2057" s="368">
        <v>36</v>
      </c>
    </row>
    <row r="2058" spans="1:15" x14ac:dyDescent="0.35">
      <c r="A2058" s="368" t="s">
        <v>445</v>
      </c>
      <c r="B2058" s="368" t="s">
        <v>1033</v>
      </c>
      <c r="C2058" s="368" t="s">
        <v>786</v>
      </c>
      <c r="D2058" s="368">
        <v>680</v>
      </c>
      <c r="E2058" s="368">
        <v>442</v>
      </c>
      <c r="F2058" s="368">
        <v>238</v>
      </c>
      <c r="G2058" s="368" t="s">
        <v>16795</v>
      </c>
      <c r="H2058" s="368" t="s">
        <v>16796</v>
      </c>
      <c r="I2058" s="368" t="s">
        <v>3607</v>
      </c>
      <c r="J2058" s="368" t="s">
        <v>3606</v>
      </c>
      <c r="K2058" s="368" t="s">
        <v>16801</v>
      </c>
      <c r="L2058" s="368" t="s">
        <v>16802</v>
      </c>
      <c r="M2058" s="368">
        <v>57</v>
      </c>
      <c r="N2058" s="368">
        <v>37</v>
      </c>
      <c r="O2058" s="368">
        <v>20</v>
      </c>
    </row>
    <row r="2059" spans="1:15" x14ac:dyDescent="0.35">
      <c r="A2059" s="368" t="s">
        <v>445</v>
      </c>
      <c r="B2059" s="368" t="s">
        <v>1033</v>
      </c>
      <c r="C2059" s="368" t="s">
        <v>786</v>
      </c>
      <c r="D2059" s="368">
        <v>680</v>
      </c>
      <c r="E2059" s="368">
        <v>442</v>
      </c>
      <c r="F2059" s="368">
        <v>238</v>
      </c>
      <c r="G2059" s="368" t="s">
        <v>16803</v>
      </c>
      <c r="H2059" s="368" t="s">
        <v>16804</v>
      </c>
      <c r="I2059" s="368" t="s">
        <v>3605</v>
      </c>
      <c r="J2059" s="368" t="s">
        <v>3604</v>
      </c>
      <c r="K2059" s="368" t="s">
        <v>16573</v>
      </c>
      <c r="L2059" s="368" t="s">
        <v>16574</v>
      </c>
      <c r="M2059" s="368">
        <v>102</v>
      </c>
      <c r="N2059" s="368">
        <v>66</v>
      </c>
      <c r="O2059" s="368">
        <v>36</v>
      </c>
    </row>
    <row r="2060" spans="1:15" x14ac:dyDescent="0.35">
      <c r="A2060" s="368" t="s">
        <v>445</v>
      </c>
      <c r="B2060" s="368" t="s">
        <v>1033</v>
      </c>
      <c r="C2060" s="368" t="s">
        <v>786</v>
      </c>
      <c r="D2060" s="368">
        <v>680</v>
      </c>
      <c r="E2060" s="368">
        <v>442</v>
      </c>
      <c r="F2060" s="368">
        <v>238</v>
      </c>
      <c r="G2060" s="368" t="s">
        <v>16803</v>
      </c>
      <c r="H2060" s="368" t="s">
        <v>16804</v>
      </c>
      <c r="I2060" s="368" t="s">
        <v>3605</v>
      </c>
      <c r="J2060" s="368" t="s">
        <v>3604</v>
      </c>
      <c r="K2060" s="368" t="s">
        <v>16575</v>
      </c>
      <c r="L2060" s="368" t="s">
        <v>16576</v>
      </c>
      <c r="M2060" s="368">
        <v>79</v>
      </c>
      <c r="N2060" s="368">
        <v>52</v>
      </c>
      <c r="O2060" s="368">
        <v>27</v>
      </c>
    </row>
    <row r="2061" spans="1:15" x14ac:dyDescent="0.35">
      <c r="A2061" s="368" t="s">
        <v>445</v>
      </c>
      <c r="B2061" s="368" t="s">
        <v>1033</v>
      </c>
      <c r="C2061" s="368" t="s">
        <v>786</v>
      </c>
      <c r="D2061" s="368">
        <v>680</v>
      </c>
      <c r="E2061" s="368">
        <v>442</v>
      </c>
      <c r="F2061" s="368">
        <v>238</v>
      </c>
      <c r="G2061" s="368" t="s">
        <v>16803</v>
      </c>
      <c r="H2061" s="368" t="s">
        <v>16804</v>
      </c>
      <c r="I2061" s="368" t="s">
        <v>3605</v>
      </c>
      <c r="J2061" s="368" t="s">
        <v>3604</v>
      </c>
      <c r="K2061" s="368" t="s">
        <v>16805</v>
      </c>
      <c r="L2061" s="368" t="s">
        <v>16806</v>
      </c>
      <c r="M2061" s="368">
        <v>57</v>
      </c>
      <c r="N2061" s="368">
        <v>37</v>
      </c>
      <c r="O2061" s="368">
        <v>20</v>
      </c>
    </row>
    <row r="2062" spans="1:15" x14ac:dyDescent="0.35">
      <c r="A2062" s="368" t="s">
        <v>445</v>
      </c>
      <c r="B2062" s="368" t="s">
        <v>1033</v>
      </c>
      <c r="C2062" s="368" t="s">
        <v>786</v>
      </c>
      <c r="D2062" s="368">
        <v>680</v>
      </c>
      <c r="E2062" s="368">
        <v>442</v>
      </c>
      <c r="F2062" s="368">
        <v>238</v>
      </c>
      <c r="G2062" s="368" t="s">
        <v>16807</v>
      </c>
      <c r="H2062" s="368" t="s">
        <v>16808</v>
      </c>
      <c r="I2062" s="368" t="s">
        <v>3603</v>
      </c>
      <c r="J2062" s="368" t="s">
        <v>3602</v>
      </c>
      <c r="K2062" s="368" t="s">
        <v>16455</v>
      </c>
      <c r="L2062" s="368" t="s">
        <v>16809</v>
      </c>
      <c r="M2062" s="368">
        <v>102</v>
      </c>
      <c r="N2062" s="368">
        <v>66</v>
      </c>
      <c r="O2062" s="368">
        <v>36</v>
      </c>
    </row>
    <row r="2063" spans="1:15" x14ac:dyDescent="0.35">
      <c r="A2063" s="368" t="s">
        <v>445</v>
      </c>
      <c r="B2063" s="368" t="s">
        <v>1033</v>
      </c>
      <c r="C2063" s="368" t="s">
        <v>786</v>
      </c>
      <c r="D2063" s="368">
        <v>680</v>
      </c>
      <c r="E2063" s="368">
        <v>442</v>
      </c>
      <c r="F2063" s="368">
        <v>238</v>
      </c>
      <c r="G2063" s="368" t="s">
        <v>16807</v>
      </c>
      <c r="H2063" s="368" t="s">
        <v>16808</v>
      </c>
      <c r="I2063" s="368" t="s">
        <v>3603</v>
      </c>
      <c r="J2063" s="368" t="s">
        <v>3602</v>
      </c>
      <c r="K2063" s="368" t="s">
        <v>16457</v>
      </c>
      <c r="L2063" s="368" t="s">
        <v>16458</v>
      </c>
      <c r="M2063" s="368">
        <v>34</v>
      </c>
      <c r="N2063" s="368">
        <v>22</v>
      </c>
      <c r="O2063" s="368">
        <v>12</v>
      </c>
    </row>
    <row r="2064" spans="1:15" x14ac:dyDescent="0.35">
      <c r="A2064" s="368" t="s">
        <v>445</v>
      </c>
      <c r="B2064" s="368" t="s">
        <v>1033</v>
      </c>
      <c r="C2064" s="368" t="s">
        <v>786</v>
      </c>
      <c r="D2064" s="368">
        <v>680</v>
      </c>
      <c r="E2064" s="368">
        <v>442</v>
      </c>
      <c r="F2064" s="368">
        <v>238</v>
      </c>
      <c r="G2064" s="368" t="s">
        <v>16807</v>
      </c>
      <c r="H2064" s="368" t="s">
        <v>16808</v>
      </c>
      <c r="I2064" s="368" t="s">
        <v>3603</v>
      </c>
      <c r="J2064" s="368" t="s">
        <v>3602</v>
      </c>
      <c r="K2064" s="368" t="s">
        <v>16810</v>
      </c>
      <c r="L2064" s="368" t="s">
        <v>16811</v>
      </c>
      <c r="M2064" s="368">
        <v>45</v>
      </c>
      <c r="N2064" s="368">
        <v>29</v>
      </c>
      <c r="O2064" s="368">
        <v>16</v>
      </c>
    </row>
    <row r="2065" spans="1:15" x14ac:dyDescent="0.35">
      <c r="A2065" s="368" t="s">
        <v>446</v>
      </c>
      <c r="B2065" s="368" t="s">
        <v>1034</v>
      </c>
      <c r="C2065" s="368" t="s">
        <v>786</v>
      </c>
      <c r="D2065" s="368">
        <v>630</v>
      </c>
      <c r="E2065" s="368">
        <v>409</v>
      </c>
      <c r="F2065" s="368">
        <v>221</v>
      </c>
      <c r="G2065" s="368" t="s">
        <v>16812</v>
      </c>
      <c r="H2065" s="368" t="s">
        <v>16813</v>
      </c>
      <c r="I2065" s="368" t="s">
        <v>3601</v>
      </c>
      <c r="J2065" s="368" t="s">
        <v>3600</v>
      </c>
      <c r="K2065" s="368" t="s">
        <v>16814</v>
      </c>
      <c r="L2065" s="368" t="s">
        <v>16815</v>
      </c>
      <c r="M2065" s="368">
        <v>64</v>
      </c>
      <c r="N2065" s="368">
        <v>42</v>
      </c>
      <c r="O2065" s="368">
        <v>22</v>
      </c>
    </row>
    <row r="2066" spans="1:15" x14ac:dyDescent="0.35">
      <c r="A2066" s="368" t="s">
        <v>446</v>
      </c>
      <c r="B2066" s="368" t="s">
        <v>1034</v>
      </c>
      <c r="C2066" s="368" t="s">
        <v>786</v>
      </c>
      <c r="D2066" s="368">
        <v>630</v>
      </c>
      <c r="E2066" s="368">
        <v>409</v>
      </c>
      <c r="F2066" s="368">
        <v>221</v>
      </c>
      <c r="G2066" s="368" t="s">
        <v>16812</v>
      </c>
      <c r="H2066" s="368" t="s">
        <v>16813</v>
      </c>
      <c r="I2066" s="368" t="s">
        <v>3601</v>
      </c>
      <c r="J2066" s="368" t="s">
        <v>3600</v>
      </c>
      <c r="K2066" s="368" t="s">
        <v>16816</v>
      </c>
      <c r="L2066" s="368" t="s">
        <v>16817</v>
      </c>
      <c r="M2066" s="368">
        <v>96</v>
      </c>
      <c r="N2066" s="368">
        <v>61</v>
      </c>
      <c r="O2066" s="368">
        <v>35</v>
      </c>
    </row>
    <row r="2067" spans="1:15" x14ac:dyDescent="0.35">
      <c r="A2067" s="368" t="s">
        <v>446</v>
      </c>
      <c r="B2067" s="368" t="s">
        <v>1034</v>
      </c>
      <c r="C2067" s="368" t="s">
        <v>786</v>
      </c>
      <c r="D2067" s="368">
        <v>630</v>
      </c>
      <c r="E2067" s="368">
        <v>409</v>
      </c>
      <c r="F2067" s="368">
        <v>221</v>
      </c>
      <c r="G2067" s="368" t="s">
        <v>16812</v>
      </c>
      <c r="H2067" s="368" t="s">
        <v>16813</v>
      </c>
      <c r="I2067" s="368" t="s">
        <v>3601</v>
      </c>
      <c r="J2067" s="368" t="s">
        <v>3600</v>
      </c>
      <c r="K2067" s="368" t="s">
        <v>16818</v>
      </c>
      <c r="L2067" s="368" t="s">
        <v>16819</v>
      </c>
      <c r="M2067" s="368">
        <v>32</v>
      </c>
      <c r="N2067" s="368">
        <v>21</v>
      </c>
      <c r="O2067" s="368">
        <v>11</v>
      </c>
    </row>
    <row r="2068" spans="1:15" x14ac:dyDescent="0.35">
      <c r="A2068" s="368" t="s">
        <v>446</v>
      </c>
      <c r="B2068" s="368" t="s">
        <v>1034</v>
      </c>
      <c r="C2068" s="368" t="s">
        <v>786</v>
      </c>
      <c r="D2068" s="368">
        <v>630</v>
      </c>
      <c r="E2068" s="368">
        <v>409</v>
      </c>
      <c r="F2068" s="368">
        <v>221</v>
      </c>
      <c r="G2068" s="368" t="s">
        <v>16820</v>
      </c>
      <c r="H2068" s="368" t="s">
        <v>16821</v>
      </c>
      <c r="I2068" s="368" t="s">
        <v>3599</v>
      </c>
      <c r="J2068" s="368" t="s">
        <v>3598</v>
      </c>
      <c r="K2068" s="368" t="s">
        <v>16822</v>
      </c>
      <c r="L2068" s="368" t="s">
        <v>16823</v>
      </c>
      <c r="M2068" s="368">
        <v>54</v>
      </c>
      <c r="N2068" s="368">
        <v>34</v>
      </c>
      <c r="O2068" s="368">
        <v>20</v>
      </c>
    </row>
    <row r="2069" spans="1:15" x14ac:dyDescent="0.35">
      <c r="A2069" s="368" t="s">
        <v>446</v>
      </c>
      <c r="B2069" s="368" t="s">
        <v>1034</v>
      </c>
      <c r="C2069" s="368" t="s">
        <v>786</v>
      </c>
      <c r="D2069" s="368">
        <v>630</v>
      </c>
      <c r="E2069" s="368">
        <v>409</v>
      </c>
      <c r="F2069" s="368">
        <v>221</v>
      </c>
      <c r="G2069" s="368" t="s">
        <v>16820</v>
      </c>
      <c r="H2069" s="368" t="s">
        <v>16821</v>
      </c>
      <c r="I2069" s="368" t="s">
        <v>3599</v>
      </c>
      <c r="J2069" s="368" t="s">
        <v>3598</v>
      </c>
      <c r="K2069" s="368" t="s">
        <v>16824</v>
      </c>
      <c r="L2069" s="368" t="s">
        <v>16825</v>
      </c>
      <c r="M2069" s="368">
        <v>32</v>
      </c>
      <c r="N2069" s="368">
        <v>21</v>
      </c>
      <c r="O2069" s="368">
        <v>11</v>
      </c>
    </row>
    <row r="2070" spans="1:15" x14ac:dyDescent="0.35">
      <c r="A2070" s="368" t="s">
        <v>446</v>
      </c>
      <c r="B2070" s="368" t="s">
        <v>1034</v>
      </c>
      <c r="C2070" s="368" t="s">
        <v>786</v>
      </c>
      <c r="D2070" s="368">
        <v>630</v>
      </c>
      <c r="E2070" s="368">
        <v>409</v>
      </c>
      <c r="F2070" s="368">
        <v>221</v>
      </c>
      <c r="G2070" s="368" t="s">
        <v>16820</v>
      </c>
      <c r="H2070" s="368" t="s">
        <v>16821</v>
      </c>
      <c r="I2070" s="368" t="s">
        <v>3599</v>
      </c>
      <c r="J2070" s="368" t="s">
        <v>3598</v>
      </c>
      <c r="K2070" s="368" t="s">
        <v>16826</v>
      </c>
      <c r="L2070" s="368" t="s">
        <v>16827</v>
      </c>
      <c r="M2070" s="368">
        <v>32</v>
      </c>
      <c r="N2070" s="368">
        <v>21</v>
      </c>
      <c r="O2070" s="368">
        <v>11</v>
      </c>
    </row>
    <row r="2071" spans="1:15" x14ac:dyDescent="0.35">
      <c r="A2071" s="368" t="s">
        <v>446</v>
      </c>
      <c r="B2071" s="368" t="s">
        <v>1034</v>
      </c>
      <c r="C2071" s="368" t="s">
        <v>786</v>
      </c>
      <c r="D2071" s="368">
        <v>630</v>
      </c>
      <c r="E2071" s="368">
        <v>409</v>
      </c>
      <c r="F2071" s="368">
        <v>221</v>
      </c>
      <c r="G2071" s="368" t="s">
        <v>16820</v>
      </c>
      <c r="H2071" s="368" t="s">
        <v>16821</v>
      </c>
      <c r="I2071" s="368" t="s">
        <v>3599</v>
      </c>
      <c r="J2071" s="368" t="s">
        <v>3598</v>
      </c>
      <c r="K2071" s="368" t="s">
        <v>16828</v>
      </c>
      <c r="L2071" s="368" t="s">
        <v>16829</v>
      </c>
      <c r="M2071" s="368">
        <v>32</v>
      </c>
      <c r="N2071" s="368">
        <v>21</v>
      </c>
      <c r="O2071" s="368">
        <v>11</v>
      </c>
    </row>
    <row r="2072" spans="1:15" x14ac:dyDescent="0.35">
      <c r="A2072" s="368" t="s">
        <v>446</v>
      </c>
      <c r="B2072" s="368" t="s">
        <v>1034</v>
      </c>
      <c r="C2072" s="368" t="s">
        <v>786</v>
      </c>
      <c r="D2072" s="368">
        <v>630</v>
      </c>
      <c r="E2072" s="368">
        <v>409</v>
      </c>
      <c r="F2072" s="368">
        <v>221</v>
      </c>
      <c r="G2072" s="368" t="s">
        <v>16830</v>
      </c>
      <c r="H2072" s="368" t="s">
        <v>16831</v>
      </c>
      <c r="I2072" s="368" t="s">
        <v>3597</v>
      </c>
      <c r="J2072" s="368" t="s">
        <v>3596</v>
      </c>
      <c r="K2072" s="368" t="s">
        <v>16832</v>
      </c>
      <c r="L2072" s="368" t="s">
        <v>16833</v>
      </c>
      <c r="M2072" s="368">
        <v>53</v>
      </c>
      <c r="N2072" s="368">
        <v>34</v>
      </c>
      <c r="O2072" s="368">
        <v>19</v>
      </c>
    </row>
    <row r="2073" spans="1:15" x14ac:dyDescent="0.35">
      <c r="A2073" s="368" t="s">
        <v>446</v>
      </c>
      <c r="B2073" s="368" t="s">
        <v>1034</v>
      </c>
      <c r="C2073" s="368" t="s">
        <v>786</v>
      </c>
      <c r="D2073" s="368">
        <v>630</v>
      </c>
      <c r="E2073" s="368">
        <v>409</v>
      </c>
      <c r="F2073" s="368">
        <v>221</v>
      </c>
      <c r="G2073" s="368" t="s">
        <v>16830</v>
      </c>
      <c r="H2073" s="368" t="s">
        <v>16831</v>
      </c>
      <c r="I2073" s="368" t="s">
        <v>3597</v>
      </c>
      <c r="J2073" s="368" t="s">
        <v>3596</v>
      </c>
      <c r="K2073" s="368" t="s">
        <v>16834</v>
      </c>
      <c r="L2073" s="368" t="s">
        <v>16835</v>
      </c>
      <c r="M2073" s="368">
        <v>32</v>
      </c>
      <c r="N2073" s="368">
        <v>21</v>
      </c>
      <c r="O2073" s="368">
        <v>11</v>
      </c>
    </row>
    <row r="2074" spans="1:15" x14ac:dyDescent="0.35">
      <c r="A2074" s="368" t="s">
        <v>446</v>
      </c>
      <c r="B2074" s="368" t="s">
        <v>1034</v>
      </c>
      <c r="C2074" s="368" t="s">
        <v>786</v>
      </c>
      <c r="D2074" s="368">
        <v>630</v>
      </c>
      <c r="E2074" s="368">
        <v>409</v>
      </c>
      <c r="F2074" s="368">
        <v>221</v>
      </c>
      <c r="G2074" s="368" t="s">
        <v>16830</v>
      </c>
      <c r="H2074" s="368" t="s">
        <v>16831</v>
      </c>
      <c r="I2074" s="368" t="s">
        <v>3597</v>
      </c>
      <c r="J2074" s="368" t="s">
        <v>3596</v>
      </c>
      <c r="K2074" s="368" t="s">
        <v>16836</v>
      </c>
      <c r="L2074" s="368" t="s">
        <v>16837</v>
      </c>
      <c r="M2074" s="368">
        <v>75</v>
      </c>
      <c r="N2074" s="368">
        <v>49</v>
      </c>
      <c r="O2074" s="368">
        <v>26</v>
      </c>
    </row>
    <row r="2075" spans="1:15" x14ac:dyDescent="0.35">
      <c r="A2075" s="368" t="s">
        <v>446</v>
      </c>
      <c r="B2075" s="368" t="s">
        <v>1034</v>
      </c>
      <c r="C2075" s="368" t="s">
        <v>786</v>
      </c>
      <c r="D2075" s="368">
        <v>630</v>
      </c>
      <c r="E2075" s="368">
        <v>409</v>
      </c>
      <c r="F2075" s="368">
        <v>221</v>
      </c>
      <c r="G2075" s="368" t="s">
        <v>16838</v>
      </c>
      <c r="H2075" s="368" t="s">
        <v>16839</v>
      </c>
      <c r="I2075" s="368" t="s">
        <v>3595</v>
      </c>
      <c r="J2075" s="368" t="s">
        <v>3594</v>
      </c>
      <c r="K2075" s="368" t="s">
        <v>16840</v>
      </c>
      <c r="L2075" s="368" t="s">
        <v>16841</v>
      </c>
      <c r="M2075" s="368">
        <v>32</v>
      </c>
      <c r="N2075" s="368">
        <v>21</v>
      </c>
      <c r="O2075" s="368">
        <v>11</v>
      </c>
    </row>
    <row r="2076" spans="1:15" x14ac:dyDescent="0.35">
      <c r="A2076" s="368" t="s">
        <v>446</v>
      </c>
      <c r="B2076" s="368" t="s">
        <v>1034</v>
      </c>
      <c r="C2076" s="368" t="s">
        <v>786</v>
      </c>
      <c r="D2076" s="368">
        <v>630</v>
      </c>
      <c r="E2076" s="368">
        <v>409</v>
      </c>
      <c r="F2076" s="368">
        <v>221</v>
      </c>
      <c r="G2076" s="368" t="s">
        <v>16838</v>
      </c>
      <c r="H2076" s="368" t="s">
        <v>16839</v>
      </c>
      <c r="I2076" s="368" t="s">
        <v>3595</v>
      </c>
      <c r="J2076" s="368" t="s">
        <v>3594</v>
      </c>
      <c r="K2076" s="368" t="s">
        <v>16842</v>
      </c>
      <c r="L2076" s="368" t="s">
        <v>16843</v>
      </c>
      <c r="M2076" s="368">
        <v>64</v>
      </c>
      <c r="N2076" s="368">
        <v>42</v>
      </c>
      <c r="O2076" s="368">
        <v>22</v>
      </c>
    </row>
    <row r="2077" spans="1:15" x14ac:dyDescent="0.35">
      <c r="A2077" s="368" t="s">
        <v>446</v>
      </c>
      <c r="B2077" s="368" t="s">
        <v>1034</v>
      </c>
      <c r="C2077" s="368" t="s">
        <v>786</v>
      </c>
      <c r="D2077" s="368">
        <v>630</v>
      </c>
      <c r="E2077" s="368">
        <v>409</v>
      </c>
      <c r="F2077" s="368">
        <v>221</v>
      </c>
      <c r="G2077" s="368" t="s">
        <v>16838</v>
      </c>
      <c r="H2077" s="368" t="s">
        <v>16839</v>
      </c>
      <c r="I2077" s="368" t="s">
        <v>3595</v>
      </c>
      <c r="J2077" s="368" t="s">
        <v>3594</v>
      </c>
      <c r="K2077" s="368" t="s">
        <v>16844</v>
      </c>
      <c r="L2077" s="368" t="s">
        <v>16845</v>
      </c>
      <c r="M2077" s="368">
        <v>32</v>
      </c>
      <c r="N2077" s="368">
        <v>21</v>
      </c>
      <c r="O2077" s="368">
        <v>11</v>
      </c>
    </row>
    <row r="2078" spans="1:15" x14ac:dyDescent="0.35">
      <c r="A2078" s="368" t="s">
        <v>447</v>
      </c>
      <c r="B2078" s="368" t="s">
        <v>1035</v>
      </c>
      <c r="C2078" s="368" t="s">
        <v>786</v>
      </c>
      <c r="D2078" s="368">
        <v>690</v>
      </c>
      <c r="E2078" s="368">
        <v>448</v>
      </c>
      <c r="F2078" s="368">
        <v>242</v>
      </c>
      <c r="G2078" s="368" t="s">
        <v>16846</v>
      </c>
      <c r="H2078" s="368" t="s">
        <v>16847</v>
      </c>
      <c r="I2078" s="368" t="s">
        <v>3593</v>
      </c>
      <c r="J2078" s="368" t="s">
        <v>3592</v>
      </c>
      <c r="K2078" s="368" t="s">
        <v>16848</v>
      </c>
      <c r="L2078" s="368" t="s">
        <v>16849</v>
      </c>
      <c r="M2078" s="368">
        <v>102</v>
      </c>
      <c r="N2078" s="368">
        <v>66</v>
      </c>
      <c r="O2078" s="368">
        <v>36</v>
      </c>
    </row>
    <row r="2079" spans="1:15" x14ac:dyDescent="0.35">
      <c r="A2079" s="368" t="s">
        <v>447</v>
      </c>
      <c r="B2079" s="368" t="s">
        <v>1035</v>
      </c>
      <c r="C2079" s="368" t="s">
        <v>786</v>
      </c>
      <c r="D2079" s="368">
        <v>690</v>
      </c>
      <c r="E2079" s="368">
        <v>448</v>
      </c>
      <c r="F2079" s="368">
        <v>242</v>
      </c>
      <c r="G2079" s="368" t="s">
        <v>16846</v>
      </c>
      <c r="H2079" s="368" t="s">
        <v>16847</v>
      </c>
      <c r="I2079" s="368" t="s">
        <v>3593</v>
      </c>
      <c r="J2079" s="368" t="s">
        <v>3592</v>
      </c>
      <c r="K2079" s="368" t="s">
        <v>16850</v>
      </c>
      <c r="L2079" s="368" t="s">
        <v>16851</v>
      </c>
      <c r="M2079" s="368">
        <v>90</v>
      </c>
      <c r="N2079" s="368">
        <v>59</v>
      </c>
      <c r="O2079" s="368">
        <v>31</v>
      </c>
    </row>
    <row r="2080" spans="1:15" x14ac:dyDescent="0.35">
      <c r="A2080" s="368" t="s">
        <v>447</v>
      </c>
      <c r="B2080" s="368" t="s">
        <v>1035</v>
      </c>
      <c r="C2080" s="368" t="s">
        <v>786</v>
      </c>
      <c r="D2080" s="368">
        <v>690</v>
      </c>
      <c r="E2080" s="368">
        <v>448</v>
      </c>
      <c r="F2080" s="368">
        <v>242</v>
      </c>
      <c r="G2080" s="368" t="s">
        <v>16846</v>
      </c>
      <c r="H2080" s="368" t="s">
        <v>16847</v>
      </c>
      <c r="I2080" s="368" t="s">
        <v>3593</v>
      </c>
      <c r="J2080" s="368" t="s">
        <v>3592</v>
      </c>
      <c r="K2080" s="368" t="s">
        <v>16852</v>
      </c>
      <c r="L2080" s="368" t="s">
        <v>16853</v>
      </c>
      <c r="M2080" s="368">
        <v>79</v>
      </c>
      <c r="N2080" s="368">
        <v>52</v>
      </c>
      <c r="O2080" s="368">
        <v>27</v>
      </c>
    </row>
    <row r="2081" spans="1:15" x14ac:dyDescent="0.35">
      <c r="A2081" s="368" t="s">
        <v>447</v>
      </c>
      <c r="B2081" s="368" t="s">
        <v>1035</v>
      </c>
      <c r="C2081" s="368" t="s">
        <v>786</v>
      </c>
      <c r="D2081" s="368">
        <v>690</v>
      </c>
      <c r="E2081" s="368">
        <v>448</v>
      </c>
      <c r="F2081" s="368">
        <v>242</v>
      </c>
      <c r="G2081" s="368" t="s">
        <v>16854</v>
      </c>
      <c r="H2081" s="368" t="s">
        <v>16855</v>
      </c>
      <c r="I2081" s="368" t="s">
        <v>3591</v>
      </c>
      <c r="J2081" s="368" t="s">
        <v>3590</v>
      </c>
      <c r="K2081" s="368" t="s">
        <v>16573</v>
      </c>
      <c r="L2081" s="368" t="s">
        <v>16574</v>
      </c>
      <c r="M2081" s="368">
        <v>102</v>
      </c>
      <c r="N2081" s="368">
        <v>66</v>
      </c>
      <c r="O2081" s="368">
        <v>36</v>
      </c>
    </row>
    <row r="2082" spans="1:15" x14ac:dyDescent="0.35">
      <c r="A2082" s="368" t="s">
        <v>447</v>
      </c>
      <c r="B2082" s="368" t="s">
        <v>1035</v>
      </c>
      <c r="C2082" s="368" t="s">
        <v>786</v>
      </c>
      <c r="D2082" s="368">
        <v>690</v>
      </c>
      <c r="E2082" s="368">
        <v>448</v>
      </c>
      <c r="F2082" s="368">
        <v>242</v>
      </c>
      <c r="G2082" s="368" t="s">
        <v>16854</v>
      </c>
      <c r="H2082" s="368" t="s">
        <v>16855</v>
      </c>
      <c r="I2082" s="368" t="s">
        <v>3591</v>
      </c>
      <c r="J2082" s="368" t="s">
        <v>3590</v>
      </c>
      <c r="K2082" s="368" t="s">
        <v>16575</v>
      </c>
      <c r="L2082" s="368" t="s">
        <v>16576</v>
      </c>
      <c r="M2082" s="368">
        <v>79</v>
      </c>
      <c r="N2082" s="368">
        <v>51</v>
      </c>
      <c r="O2082" s="368">
        <v>28</v>
      </c>
    </row>
    <row r="2083" spans="1:15" x14ac:dyDescent="0.35">
      <c r="A2083" s="368" t="s">
        <v>447</v>
      </c>
      <c r="B2083" s="368" t="s">
        <v>1035</v>
      </c>
      <c r="C2083" s="368" t="s">
        <v>786</v>
      </c>
      <c r="D2083" s="368">
        <v>690</v>
      </c>
      <c r="E2083" s="368">
        <v>448</v>
      </c>
      <c r="F2083" s="368">
        <v>242</v>
      </c>
      <c r="G2083" s="368" t="s">
        <v>16854</v>
      </c>
      <c r="H2083" s="368" t="s">
        <v>16855</v>
      </c>
      <c r="I2083" s="368" t="s">
        <v>3591</v>
      </c>
      <c r="J2083" s="368" t="s">
        <v>3590</v>
      </c>
      <c r="K2083" s="368" t="s">
        <v>16856</v>
      </c>
      <c r="L2083" s="368" t="s">
        <v>16857</v>
      </c>
      <c r="M2083" s="368">
        <v>57</v>
      </c>
      <c r="N2083" s="368">
        <v>37</v>
      </c>
      <c r="O2083" s="368">
        <v>20</v>
      </c>
    </row>
    <row r="2084" spans="1:15" x14ac:dyDescent="0.35">
      <c r="A2084" s="368" t="s">
        <v>447</v>
      </c>
      <c r="B2084" s="368" t="s">
        <v>1035</v>
      </c>
      <c r="C2084" s="368" t="s">
        <v>786</v>
      </c>
      <c r="D2084" s="368">
        <v>690</v>
      </c>
      <c r="E2084" s="368">
        <v>448</v>
      </c>
      <c r="F2084" s="368">
        <v>242</v>
      </c>
      <c r="G2084" s="368" t="s">
        <v>16858</v>
      </c>
      <c r="H2084" s="368" t="s">
        <v>16859</v>
      </c>
      <c r="I2084" s="368" t="s">
        <v>3589</v>
      </c>
      <c r="J2084" s="368" t="s">
        <v>3588</v>
      </c>
      <c r="K2084" s="368" t="s">
        <v>16455</v>
      </c>
      <c r="L2084" s="368" t="s">
        <v>16809</v>
      </c>
      <c r="M2084" s="368">
        <v>102</v>
      </c>
      <c r="N2084" s="368">
        <v>66</v>
      </c>
      <c r="O2084" s="368">
        <v>36</v>
      </c>
    </row>
    <row r="2085" spans="1:15" x14ac:dyDescent="0.35">
      <c r="A2085" s="368" t="s">
        <v>447</v>
      </c>
      <c r="B2085" s="368" t="s">
        <v>1035</v>
      </c>
      <c r="C2085" s="368" t="s">
        <v>786</v>
      </c>
      <c r="D2085" s="368">
        <v>690</v>
      </c>
      <c r="E2085" s="368">
        <v>448</v>
      </c>
      <c r="F2085" s="368">
        <v>242</v>
      </c>
      <c r="G2085" s="368" t="s">
        <v>16858</v>
      </c>
      <c r="H2085" s="368" t="s">
        <v>16859</v>
      </c>
      <c r="I2085" s="368" t="s">
        <v>3589</v>
      </c>
      <c r="J2085" s="368" t="s">
        <v>3588</v>
      </c>
      <c r="K2085" s="368" t="s">
        <v>16457</v>
      </c>
      <c r="L2085" s="368" t="s">
        <v>16458</v>
      </c>
      <c r="M2085" s="368">
        <v>34</v>
      </c>
      <c r="N2085" s="368">
        <v>22</v>
      </c>
      <c r="O2085" s="368">
        <v>12</v>
      </c>
    </row>
    <row r="2086" spans="1:15" x14ac:dyDescent="0.35">
      <c r="A2086" s="368" t="s">
        <v>447</v>
      </c>
      <c r="B2086" s="368" t="s">
        <v>1035</v>
      </c>
      <c r="C2086" s="368" t="s">
        <v>786</v>
      </c>
      <c r="D2086" s="368">
        <v>690</v>
      </c>
      <c r="E2086" s="368">
        <v>448</v>
      </c>
      <c r="F2086" s="368">
        <v>242</v>
      </c>
      <c r="G2086" s="368" t="s">
        <v>16858</v>
      </c>
      <c r="H2086" s="368" t="s">
        <v>16859</v>
      </c>
      <c r="I2086" s="368" t="s">
        <v>3589</v>
      </c>
      <c r="J2086" s="368" t="s">
        <v>3588</v>
      </c>
      <c r="K2086" s="368" t="s">
        <v>16860</v>
      </c>
      <c r="L2086" s="368" t="s">
        <v>16861</v>
      </c>
      <c r="M2086" s="368">
        <v>45</v>
      </c>
      <c r="N2086" s="368">
        <v>29</v>
      </c>
      <c r="O2086" s="368">
        <v>16</v>
      </c>
    </row>
    <row r="2087" spans="1:15" x14ac:dyDescent="0.35">
      <c r="A2087" s="368" t="s">
        <v>448</v>
      </c>
      <c r="B2087" s="368" t="s">
        <v>1036</v>
      </c>
      <c r="C2087" s="368" t="s">
        <v>786</v>
      </c>
      <c r="D2087" s="368">
        <v>630</v>
      </c>
      <c r="E2087" s="368">
        <v>409</v>
      </c>
      <c r="F2087" s="368">
        <v>221</v>
      </c>
      <c r="G2087" s="368" t="s">
        <v>16862</v>
      </c>
      <c r="H2087" s="368" t="s">
        <v>16863</v>
      </c>
      <c r="I2087" s="368" t="s">
        <v>3587</v>
      </c>
      <c r="J2087" s="368" t="s">
        <v>3586</v>
      </c>
      <c r="K2087" s="368" t="s">
        <v>16864</v>
      </c>
      <c r="L2087" s="368" t="s">
        <v>16865</v>
      </c>
      <c r="M2087" s="368">
        <v>96</v>
      </c>
      <c r="N2087" s="368">
        <v>62</v>
      </c>
      <c r="O2087" s="368">
        <v>34</v>
      </c>
    </row>
    <row r="2088" spans="1:15" x14ac:dyDescent="0.35">
      <c r="A2088" s="368" t="s">
        <v>448</v>
      </c>
      <c r="B2088" s="368" t="s">
        <v>1036</v>
      </c>
      <c r="C2088" s="368" t="s">
        <v>786</v>
      </c>
      <c r="D2088" s="368">
        <v>630</v>
      </c>
      <c r="E2088" s="368">
        <v>409</v>
      </c>
      <c r="F2088" s="368">
        <v>221</v>
      </c>
      <c r="G2088" s="368" t="s">
        <v>16862</v>
      </c>
      <c r="H2088" s="368" t="s">
        <v>16863</v>
      </c>
      <c r="I2088" s="368" t="s">
        <v>3587</v>
      </c>
      <c r="J2088" s="368" t="s">
        <v>3586</v>
      </c>
      <c r="K2088" s="368" t="s">
        <v>16866</v>
      </c>
      <c r="L2088" s="368" t="s">
        <v>16867</v>
      </c>
      <c r="M2088" s="368">
        <v>64</v>
      </c>
      <c r="N2088" s="368">
        <v>42</v>
      </c>
      <c r="O2088" s="368">
        <v>22</v>
      </c>
    </row>
    <row r="2089" spans="1:15" x14ac:dyDescent="0.35">
      <c r="A2089" s="368" t="s">
        <v>448</v>
      </c>
      <c r="B2089" s="368" t="s">
        <v>1036</v>
      </c>
      <c r="C2089" s="368" t="s">
        <v>786</v>
      </c>
      <c r="D2089" s="368">
        <v>630</v>
      </c>
      <c r="E2089" s="368">
        <v>409</v>
      </c>
      <c r="F2089" s="368">
        <v>221</v>
      </c>
      <c r="G2089" s="368" t="s">
        <v>16862</v>
      </c>
      <c r="H2089" s="368" t="s">
        <v>16863</v>
      </c>
      <c r="I2089" s="368" t="s">
        <v>3587</v>
      </c>
      <c r="J2089" s="368" t="s">
        <v>3586</v>
      </c>
      <c r="K2089" s="368" t="s">
        <v>16868</v>
      </c>
      <c r="L2089" s="368" t="s">
        <v>16869</v>
      </c>
      <c r="M2089" s="368">
        <v>32</v>
      </c>
      <c r="N2089" s="368">
        <v>21</v>
      </c>
      <c r="O2089" s="368">
        <v>11</v>
      </c>
    </row>
    <row r="2090" spans="1:15" x14ac:dyDescent="0.35">
      <c r="A2090" s="368" t="s">
        <v>448</v>
      </c>
      <c r="B2090" s="368" t="s">
        <v>1036</v>
      </c>
      <c r="C2090" s="368" t="s">
        <v>786</v>
      </c>
      <c r="D2090" s="368">
        <v>630</v>
      </c>
      <c r="E2090" s="368">
        <v>409</v>
      </c>
      <c r="F2090" s="368">
        <v>221</v>
      </c>
      <c r="G2090" s="368" t="s">
        <v>16870</v>
      </c>
      <c r="H2090" s="368" t="s">
        <v>16871</v>
      </c>
      <c r="I2090" s="368" t="s">
        <v>3585</v>
      </c>
      <c r="J2090" s="368" t="s">
        <v>3584</v>
      </c>
      <c r="K2090" s="368" t="s">
        <v>16824</v>
      </c>
      <c r="L2090" s="368" t="s">
        <v>16825</v>
      </c>
      <c r="M2090" s="368">
        <v>32</v>
      </c>
      <c r="N2090" s="368">
        <v>21</v>
      </c>
      <c r="O2090" s="368">
        <v>11</v>
      </c>
    </row>
    <row r="2091" spans="1:15" x14ac:dyDescent="0.35">
      <c r="A2091" s="368" t="s">
        <v>448</v>
      </c>
      <c r="B2091" s="368" t="s">
        <v>1036</v>
      </c>
      <c r="C2091" s="368" t="s">
        <v>786</v>
      </c>
      <c r="D2091" s="368">
        <v>630</v>
      </c>
      <c r="E2091" s="368">
        <v>409</v>
      </c>
      <c r="F2091" s="368">
        <v>221</v>
      </c>
      <c r="G2091" s="368" t="s">
        <v>16870</v>
      </c>
      <c r="H2091" s="368" t="s">
        <v>16871</v>
      </c>
      <c r="I2091" s="368" t="s">
        <v>3585</v>
      </c>
      <c r="J2091" s="368" t="s">
        <v>3584</v>
      </c>
      <c r="K2091" s="368" t="s">
        <v>16826</v>
      </c>
      <c r="L2091" s="368" t="s">
        <v>16827</v>
      </c>
      <c r="M2091" s="368">
        <v>32</v>
      </c>
      <c r="N2091" s="368">
        <v>21</v>
      </c>
      <c r="O2091" s="368">
        <v>11</v>
      </c>
    </row>
    <row r="2092" spans="1:15" x14ac:dyDescent="0.35">
      <c r="A2092" s="368" t="s">
        <v>448</v>
      </c>
      <c r="B2092" s="368" t="s">
        <v>1036</v>
      </c>
      <c r="C2092" s="368" t="s">
        <v>786</v>
      </c>
      <c r="D2092" s="368">
        <v>630</v>
      </c>
      <c r="E2092" s="368">
        <v>409</v>
      </c>
      <c r="F2092" s="368">
        <v>221</v>
      </c>
      <c r="G2092" s="368" t="s">
        <v>16870</v>
      </c>
      <c r="H2092" s="368" t="s">
        <v>16871</v>
      </c>
      <c r="I2092" s="368" t="s">
        <v>3585</v>
      </c>
      <c r="J2092" s="368" t="s">
        <v>3584</v>
      </c>
      <c r="K2092" s="368" t="s">
        <v>16872</v>
      </c>
      <c r="L2092" s="368" t="s">
        <v>16873</v>
      </c>
      <c r="M2092" s="368">
        <v>54</v>
      </c>
      <c r="N2092" s="368">
        <v>34</v>
      </c>
      <c r="O2092" s="368">
        <v>20</v>
      </c>
    </row>
    <row r="2093" spans="1:15" x14ac:dyDescent="0.35">
      <c r="A2093" s="368" t="s">
        <v>448</v>
      </c>
      <c r="B2093" s="368" t="s">
        <v>1036</v>
      </c>
      <c r="C2093" s="368" t="s">
        <v>786</v>
      </c>
      <c r="D2093" s="368">
        <v>630</v>
      </c>
      <c r="E2093" s="368">
        <v>409</v>
      </c>
      <c r="F2093" s="368">
        <v>221</v>
      </c>
      <c r="G2093" s="368" t="s">
        <v>16870</v>
      </c>
      <c r="H2093" s="368" t="s">
        <v>16871</v>
      </c>
      <c r="I2093" s="368" t="s">
        <v>3585</v>
      </c>
      <c r="J2093" s="368" t="s">
        <v>3584</v>
      </c>
      <c r="K2093" s="368" t="s">
        <v>16828</v>
      </c>
      <c r="L2093" s="368" t="s">
        <v>16829</v>
      </c>
      <c r="M2093" s="368">
        <v>32</v>
      </c>
      <c r="N2093" s="368">
        <v>21</v>
      </c>
      <c r="O2093" s="368">
        <v>11</v>
      </c>
    </row>
    <row r="2094" spans="1:15" x14ac:dyDescent="0.35">
      <c r="A2094" s="368" t="s">
        <v>448</v>
      </c>
      <c r="B2094" s="368" t="s">
        <v>1036</v>
      </c>
      <c r="C2094" s="368" t="s">
        <v>786</v>
      </c>
      <c r="D2094" s="368">
        <v>630</v>
      </c>
      <c r="E2094" s="368">
        <v>409</v>
      </c>
      <c r="F2094" s="368">
        <v>221</v>
      </c>
      <c r="G2094" s="368" t="s">
        <v>16874</v>
      </c>
      <c r="H2094" s="368" t="s">
        <v>16875</v>
      </c>
      <c r="I2094" s="368" t="s">
        <v>3583</v>
      </c>
      <c r="J2094" s="368" t="s">
        <v>3582</v>
      </c>
      <c r="K2094" s="368" t="s">
        <v>16876</v>
      </c>
      <c r="L2094" s="368" t="s">
        <v>16877</v>
      </c>
      <c r="M2094" s="368">
        <v>32</v>
      </c>
      <c r="N2094" s="368">
        <v>21</v>
      </c>
      <c r="O2094" s="368">
        <v>11</v>
      </c>
    </row>
    <row r="2095" spans="1:15" x14ac:dyDescent="0.35">
      <c r="A2095" s="368" t="s">
        <v>448</v>
      </c>
      <c r="B2095" s="368" t="s">
        <v>1036</v>
      </c>
      <c r="C2095" s="368" t="s">
        <v>786</v>
      </c>
      <c r="D2095" s="368">
        <v>630</v>
      </c>
      <c r="E2095" s="368">
        <v>409</v>
      </c>
      <c r="F2095" s="368">
        <v>221</v>
      </c>
      <c r="G2095" s="368" t="s">
        <v>16874</v>
      </c>
      <c r="H2095" s="368" t="s">
        <v>16875</v>
      </c>
      <c r="I2095" s="368" t="s">
        <v>3583</v>
      </c>
      <c r="J2095" s="368" t="s">
        <v>3582</v>
      </c>
      <c r="K2095" s="368" t="s">
        <v>16878</v>
      </c>
      <c r="L2095" s="368" t="s">
        <v>16879</v>
      </c>
      <c r="M2095" s="368">
        <v>75</v>
      </c>
      <c r="N2095" s="368">
        <v>49</v>
      </c>
      <c r="O2095" s="368">
        <v>26</v>
      </c>
    </row>
    <row r="2096" spans="1:15" x14ac:dyDescent="0.35">
      <c r="A2096" s="368" t="s">
        <v>448</v>
      </c>
      <c r="B2096" s="368" t="s">
        <v>1036</v>
      </c>
      <c r="C2096" s="368" t="s">
        <v>786</v>
      </c>
      <c r="D2096" s="368">
        <v>630</v>
      </c>
      <c r="E2096" s="368">
        <v>409</v>
      </c>
      <c r="F2096" s="368">
        <v>221</v>
      </c>
      <c r="G2096" s="368" t="s">
        <v>16874</v>
      </c>
      <c r="H2096" s="368" t="s">
        <v>16875</v>
      </c>
      <c r="I2096" s="368" t="s">
        <v>3583</v>
      </c>
      <c r="J2096" s="368" t="s">
        <v>3582</v>
      </c>
      <c r="K2096" s="368" t="s">
        <v>16880</v>
      </c>
      <c r="L2096" s="368" t="s">
        <v>16881</v>
      </c>
      <c r="M2096" s="368">
        <v>53</v>
      </c>
      <c r="N2096" s="368">
        <v>34</v>
      </c>
      <c r="O2096" s="368">
        <v>19</v>
      </c>
    </row>
    <row r="2097" spans="1:15" x14ac:dyDescent="0.35">
      <c r="A2097" s="368" t="s">
        <v>448</v>
      </c>
      <c r="B2097" s="368" t="s">
        <v>1036</v>
      </c>
      <c r="C2097" s="368" t="s">
        <v>786</v>
      </c>
      <c r="D2097" s="368">
        <v>630</v>
      </c>
      <c r="E2097" s="368">
        <v>409</v>
      </c>
      <c r="F2097" s="368">
        <v>221</v>
      </c>
      <c r="G2097" s="368" t="s">
        <v>16882</v>
      </c>
      <c r="H2097" s="368" t="s">
        <v>16883</v>
      </c>
      <c r="I2097" s="368" t="s">
        <v>3581</v>
      </c>
      <c r="J2097" s="368" t="s">
        <v>3580</v>
      </c>
      <c r="K2097" s="368" t="s">
        <v>16840</v>
      </c>
      <c r="L2097" s="368" t="s">
        <v>16841</v>
      </c>
      <c r="M2097" s="368">
        <v>32</v>
      </c>
      <c r="N2097" s="368">
        <v>21</v>
      </c>
      <c r="O2097" s="368">
        <v>11</v>
      </c>
    </row>
    <row r="2098" spans="1:15" x14ac:dyDescent="0.35">
      <c r="A2098" s="368" t="s">
        <v>448</v>
      </c>
      <c r="B2098" s="368" t="s">
        <v>1036</v>
      </c>
      <c r="C2098" s="368" t="s">
        <v>786</v>
      </c>
      <c r="D2098" s="368">
        <v>630</v>
      </c>
      <c r="E2098" s="368">
        <v>409</v>
      </c>
      <c r="F2098" s="368">
        <v>221</v>
      </c>
      <c r="G2098" s="368" t="s">
        <v>16882</v>
      </c>
      <c r="H2098" s="368" t="s">
        <v>16883</v>
      </c>
      <c r="I2098" s="368" t="s">
        <v>3581</v>
      </c>
      <c r="J2098" s="368" t="s">
        <v>3580</v>
      </c>
      <c r="K2098" s="368" t="s">
        <v>16884</v>
      </c>
      <c r="L2098" s="368" t="s">
        <v>16885</v>
      </c>
      <c r="M2098" s="368">
        <v>96</v>
      </c>
      <c r="N2098" s="368">
        <v>62</v>
      </c>
      <c r="O2098" s="368">
        <v>34</v>
      </c>
    </row>
    <row r="2099" spans="1:15" x14ac:dyDescent="0.35">
      <c r="A2099" s="368" t="s">
        <v>449</v>
      </c>
      <c r="B2099" s="368" t="s">
        <v>1037</v>
      </c>
      <c r="C2099" s="368" t="s">
        <v>796</v>
      </c>
      <c r="D2099" s="368">
        <v>380</v>
      </c>
      <c r="E2099" s="368">
        <v>247</v>
      </c>
      <c r="F2099" s="368">
        <v>133</v>
      </c>
      <c r="G2099" s="368" t="s">
        <v>16886</v>
      </c>
      <c r="H2099" s="368" t="s">
        <v>16887</v>
      </c>
      <c r="I2099" s="368" t="s">
        <v>3579</v>
      </c>
      <c r="J2099" s="368" t="s">
        <v>3578</v>
      </c>
      <c r="K2099" s="368" t="s">
        <v>16888</v>
      </c>
      <c r="L2099" s="368" t="s">
        <v>16889</v>
      </c>
      <c r="M2099" s="368">
        <v>38</v>
      </c>
      <c r="N2099" s="368">
        <v>25</v>
      </c>
      <c r="O2099" s="368">
        <v>13</v>
      </c>
    </row>
    <row r="2100" spans="1:15" x14ac:dyDescent="0.35">
      <c r="A2100" s="368" t="s">
        <v>449</v>
      </c>
      <c r="B2100" s="368" t="s">
        <v>1037</v>
      </c>
      <c r="C2100" s="368" t="s">
        <v>796</v>
      </c>
      <c r="D2100" s="368">
        <v>380</v>
      </c>
      <c r="E2100" s="368">
        <v>247</v>
      </c>
      <c r="F2100" s="368">
        <v>133</v>
      </c>
      <c r="G2100" s="368" t="s">
        <v>16886</v>
      </c>
      <c r="H2100" s="368" t="s">
        <v>16887</v>
      </c>
      <c r="I2100" s="368" t="s">
        <v>3579</v>
      </c>
      <c r="J2100" s="368" t="s">
        <v>3578</v>
      </c>
      <c r="K2100" s="368" t="s">
        <v>16890</v>
      </c>
      <c r="L2100" s="368" t="s">
        <v>16891</v>
      </c>
      <c r="M2100" s="368">
        <v>76</v>
      </c>
      <c r="N2100" s="368">
        <v>49</v>
      </c>
      <c r="O2100" s="368">
        <v>27</v>
      </c>
    </row>
    <row r="2101" spans="1:15" x14ac:dyDescent="0.35">
      <c r="A2101" s="368" t="s">
        <v>449</v>
      </c>
      <c r="B2101" s="368" t="s">
        <v>1037</v>
      </c>
      <c r="C2101" s="368" t="s">
        <v>796</v>
      </c>
      <c r="D2101" s="368">
        <v>380</v>
      </c>
      <c r="E2101" s="368">
        <v>247</v>
      </c>
      <c r="F2101" s="368">
        <v>133</v>
      </c>
      <c r="G2101" s="368" t="s">
        <v>16886</v>
      </c>
      <c r="H2101" s="368" t="s">
        <v>16887</v>
      </c>
      <c r="I2101" s="368" t="s">
        <v>3579</v>
      </c>
      <c r="J2101" s="368" t="s">
        <v>3578</v>
      </c>
      <c r="K2101" s="368" t="s">
        <v>16892</v>
      </c>
      <c r="L2101" s="368" t="s">
        <v>16893</v>
      </c>
      <c r="M2101" s="368">
        <v>38</v>
      </c>
      <c r="N2101" s="368">
        <v>25</v>
      </c>
      <c r="O2101" s="368">
        <v>13</v>
      </c>
    </row>
    <row r="2102" spans="1:15" x14ac:dyDescent="0.35">
      <c r="A2102" s="368" t="s">
        <v>449</v>
      </c>
      <c r="B2102" s="368" t="s">
        <v>1037</v>
      </c>
      <c r="C2102" s="368" t="s">
        <v>796</v>
      </c>
      <c r="D2102" s="368">
        <v>380</v>
      </c>
      <c r="E2102" s="368">
        <v>247</v>
      </c>
      <c r="F2102" s="368">
        <v>133</v>
      </c>
      <c r="G2102" s="368" t="s">
        <v>16894</v>
      </c>
      <c r="H2102" s="368" t="s">
        <v>16895</v>
      </c>
      <c r="I2102" s="368" t="s">
        <v>3577</v>
      </c>
      <c r="J2102" s="368" t="s">
        <v>3576</v>
      </c>
      <c r="K2102" s="368" t="s">
        <v>16896</v>
      </c>
      <c r="L2102" s="368" t="s">
        <v>3576</v>
      </c>
      <c r="M2102" s="368">
        <v>114</v>
      </c>
      <c r="N2102" s="368">
        <v>74</v>
      </c>
      <c r="O2102" s="368">
        <v>40</v>
      </c>
    </row>
    <row r="2103" spans="1:15" x14ac:dyDescent="0.35">
      <c r="A2103" s="368" t="s">
        <v>449</v>
      </c>
      <c r="B2103" s="368" t="s">
        <v>1037</v>
      </c>
      <c r="C2103" s="368" t="s">
        <v>796</v>
      </c>
      <c r="D2103" s="368">
        <v>380</v>
      </c>
      <c r="E2103" s="368">
        <v>247</v>
      </c>
      <c r="F2103" s="368">
        <v>133</v>
      </c>
      <c r="G2103" s="368" t="s">
        <v>16897</v>
      </c>
      <c r="H2103" s="368" t="s">
        <v>16898</v>
      </c>
      <c r="I2103" s="368" t="s">
        <v>3575</v>
      </c>
      <c r="J2103" s="368" t="s">
        <v>3574</v>
      </c>
      <c r="K2103" s="368" t="s">
        <v>16899</v>
      </c>
      <c r="L2103" s="368" t="s">
        <v>3574</v>
      </c>
      <c r="M2103" s="368">
        <v>114</v>
      </c>
      <c r="N2103" s="368">
        <v>74</v>
      </c>
      <c r="O2103" s="368">
        <v>40</v>
      </c>
    </row>
    <row r="2104" spans="1:15" x14ac:dyDescent="0.35">
      <c r="A2104" s="368" t="s">
        <v>450</v>
      </c>
      <c r="B2104" s="368" t="s">
        <v>1038</v>
      </c>
      <c r="C2104" s="368" t="s">
        <v>786</v>
      </c>
      <c r="D2104" s="368">
        <v>480</v>
      </c>
      <c r="E2104" s="368">
        <v>312</v>
      </c>
      <c r="F2104" s="368">
        <v>168</v>
      </c>
      <c r="G2104" s="368" t="s">
        <v>16900</v>
      </c>
      <c r="H2104" s="368" t="s">
        <v>16901</v>
      </c>
      <c r="I2104" s="368" t="s">
        <v>3565</v>
      </c>
      <c r="J2104" s="368" t="s">
        <v>3564</v>
      </c>
      <c r="K2104" s="368" t="s">
        <v>16902</v>
      </c>
      <c r="L2104" s="368" t="s">
        <v>16903</v>
      </c>
      <c r="M2104" s="368">
        <v>84</v>
      </c>
      <c r="N2104" s="368">
        <v>53</v>
      </c>
      <c r="O2104" s="368">
        <v>31</v>
      </c>
    </row>
    <row r="2105" spans="1:15" x14ac:dyDescent="0.35">
      <c r="A2105" s="368" t="s">
        <v>450</v>
      </c>
      <c r="B2105" s="368" t="s">
        <v>1038</v>
      </c>
      <c r="C2105" s="368" t="s">
        <v>786</v>
      </c>
      <c r="D2105" s="368">
        <v>480</v>
      </c>
      <c r="E2105" s="368">
        <v>312</v>
      </c>
      <c r="F2105" s="368">
        <v>168</v>
      </c>
      <c r="G2105" s="368" t="s">
        <v>16900</v>
      </c>
      <c r="H2105" s="368" t="s">
        <v>16901</v>
      </c>
      <c r="I2105" s="368" t="s">
        <v>3565</v>
      </c>
      <c r="J2105" s="368" t="s">
        <v>3564</v>
      </c>
      <c r="K2105" s="368" t="s">
        <v>16904</v>
      </c>
      <c r="L2105" s="368" t="s">
        <v>16905</v>
      </c>
      <c r="M2105" s="368">
        <v>60</v>
      </c>
      <c r="N2105" s="368">
        <v>38</v>
      </c>
      <c r="O2105" s="368">
        <v>22</v>
      </c>
    </row>
    <row r="2106" spans="1:15" x14ac:dyDescent="0.35">
      <c r="A2106" s="368" t="s">
        <v>450</v>
      </c>
      <c r="B2106" s="368" t="s">
        <v>1038</v>
      </c>
      <c r="C2106" s="368" t="s">
        <v>786</v>
      </c>
      <c r="D2106" s="368">
        <v>480</v>
      </c>
      <c r="E2106" s="368">
        <v>312</v>
      </c>
      <c r="F2106" s="368">
        <v>168</v>
      </c>
      <c r="G2106" s="368" t="s">
        <v>16906</v>
      </c>
      <c r="H2106" s="368" t="s">
        <v>16907</v>
      </c>
      <c r="I2106" s="368" t="s">
        <v>3573</v>
      </c>
      <c r="J2106" s="368" t="s">
        <v>3572</v>
      </c>
      <c r="K2106" s="368" t="s">
        <v>16908</v>
      </c>
      <c r="L2106" s="368" t="s">
        <v>16909</v>
      </c>
      <c r="M2106" s="368">
        <v>50</v>
      </c>
      <c r="N2106" s="368">
        <v>31</v>
      </c>
      <c r="O2106" s="368">
        <v>19</v>
      </c>
    </row>
    <row r="2107" spans="1:15" x14ac:dyDescent="0.35">
      <c r="A2107" s="368" t="s">
        <v>450</v>
      </c>
      <c r="B2107" s="368" t="s">
        <v>1038</v>
      </c>
      <c r="C2107" s="368" t="s">
        <v>786</v>
      </c>
      <c r="D2107" s="368">
        <v>480</v>
      </c>
      <c r="E2107" s="368">
        <v>312</v>
      </c>
      <c r="F2107" s="368">
        <v>168</v>
      </c>
      <c r="G2107" s="368" t="s">
        <v>16906</v>
      </c>
      <c r="H2107" s="368" t="s">
        <v>16907</v>
      </c>
      <c r="I2107" s="368" t="s">
        <v>3573</v>
      </c>
      <c r="J2107" s="368" t="s">
        <v>3572</v>
      </c>
      <c r="K2107" s="368" t="s">
        <v>16910</v>
      </c>
      <c r="L2107" s="368" t="s">
        <v>16911</v>
      </c>
      <c r="M2107" s="368">
        <v>38</v>
      </c>
      <c r="N2107" s="368">
        <v>24</v>
      </c>
      <c r="O2107" s="368">
        <v>14</v>
      </c>
    </row>
    <row r="2108" spans="1:15" x14ac:dyDescent="0.35">
      <c r="A2108" s="368" t="s">
        <v>450</v>
      </c>
      <c r="B2108" s="368" t="s">
        <v>1038</v>
      </c>
      <c r="C2108" s="368" t="s">
        <v>786</v>
      </c>
      <c r="D2108" s="368">
        <v>480</v>
      </c>
      <c r="E2108" s="368">
        <v>312</v>
      </c>
      <c r="F2108" s="368">
        <v>168</v>
      </c>
      <c r="G2108" s="368" t="s">
        <v>16906</v>
      </c>
      <c r="H2108" s="368" t="s">
        <v>16907</v>
      </c>
      <c r="I2108" s="368" t="s">
        <v>3573</v>
      </c>
      <c r="J2108" s="368" t="s">
        <v>3572</v>
      </c>
      <c r="K2108" s="368" t="s">
        <v>16912</v>
      </c>
      <c r="L2108" s="368" t="s">
        <v>16913</v>
      </c>
      <c r="M2108" s="368">
        <v>38</v>
      </c>
      <c r="N2108" s="368">
        <v>24</v>
      </c>
      <c r="O2108" s="368">
        <v>14</v>
      </c>
    </row>
    <row r="2109" spans="1:15" x14ac:dyDescent="0.35">
      <c r="A2109" s="368" t="s">
        <v>450</v>
      </c>
      <c r="B2109" s="368" t="s">
        <v>1038</v>
      </c>
      <c r="C2109" s="368" t="s">
        <v>786</v>
      </c>
      <c r="D2109" s="368">
        <v>480</v>
      </c>
      <c r="E2109" s="368">
        <v>312</v>
      </c>
      <c r="F2109" s="368">
        <v>168</v>
      </c>
      <c r="G2109" s="368" t="s">
        <v>16906</v>
      </c>
      <c r="H2109" s="368" t="s">
        <v>16907</v>
      </c>
      <c r="I2109" s="368" t="s">
        <v>3573</v>
      </c>
      <c r="J2109" s="368" t="s">
        <v>3572</v>
      </c>
      <c r="K2109" s="368" t="s">
        <v>12391</v>
      </c>
      <c r="L2109" s="368" t="s">
        <v>12392</v>
      </c>
      <c r="M2109" s="368">
        <v>30</v>
      </c>
      <c r="N2109" s="368">
        <v>30</v>
      </c>
      <c r="O2109" s="368">
        <v>0</v>
      </c>
    </row>
    <row r="2110" spans="1:15" x14ac:dyDescent="0.35">
      <c r="A2110" s="368" t="s">
        <v>450</v>
      </c>
      <c r="B2110" s="368" t="s">
        <v>1038</v>
      </c>
      <c r="C2110" s="368" t="s">
        <v>786</v>
      </c>
      <c r="D2110" s="368">
        <v>480</v>
      </c>
      <c r="E2110" s="368">
        <v>312</v>
      </c>
      <c r="F2110" s="368">
        <v>168</v>
      </c>
      <c r="G2110" s="368" t="s">
        <v>16914</v>
      </c>
      <c r="H2110" s="368" t="s">
        <v>16915</v>
      </c>
      <c r="I2110" s="368" t="s">
        <v>3571</v>
      </c>
      <c r="J2110" s="368" t="s">
        <v>3570</v>
      </c>
      <c r="K2110" s="368" t="s">
        <v>16916</v>
      </c>
      <c r="L2110" s="368" t="s">
        <v>16917</v>
      </c>
      <c r="M2110" s="368">
        <v>72</v>
      </c>
      <c r="N2110" s="368">
        <v>44</v>
      </c>
      <c r="O2110" s="368">
        <v>28</v>
      </c>
    </row>
    <row r="2111" spans="1:15" x14ac:dyDescent="0.35">
      <c r="A2111" s="368" t="s">
        <v>450</v>
      </c>
      <c r="B2111" s="368" t="s">
        <v>1038</v>
      </c>
      <c r="C2111" s="368" t="s">
        <v>786</v>
      </c>
      <c r="D2111" s="368">
        <v>480</v>
      </c>
      <c r="E2111" s="368">
        <v>312</v>
      </c>
      <c r="F2111" s="368">
        <v>168</v>
      </c>
      <c r="G2111" s="368" t="s">
        <v>16914</v>
      </c>
      <c r="H2111" s="368" t="s">
        <v>16915</v>
      </c>
      <c r="I2111" s="368" t="s">
        <v>3571</v>
      </c>
      <c r="J2111" s="368" t="s">
        <v>3570</v>
      </c>
      <c r="K2111" s="368" t="s">
        <v>16918</v>
      </c>
      <c r="L2111" s="368" t="s">
        <v>16919</v>
      </c>
      <c r="M2111" s="368">
        <v>72</v>
      </c>
      <c r="N2111" s="368">
        <v>45</v>
      </c>
      <c r="O2111" s="368">
        <v>27</v>
      </c>
    </row>
    <row r="2112" spans="1:15" x14ac:dyDescent="0.35">
      <c r="A2112" s="368" t="s">
        <v>450</v>
      </c>
      <c r="B2112" s="368" t="s">
        <v>1038</v>
      </c>
      <c r="C2112" s="368" t="s">
        <v>786</v>
      </c>
      <c r="D2112" s="368">
        <v>480</v>
      </c>
      <c r="E2112" s="368">
        <v>312</v>
      </c>
      <c r="F2112" s="368">
        <v>168</v>
      </c>
      <c r="G2112" s="368" t="s">
        <v>16914</v>
      </c>
      <c r="H2112" s="368" t="s">
        <v>16915</v>
      </c>
      <c r="I2112" s="368" t="s">
        <v>3571</v>
      </c>
      <c r="J2112" s="368" t="s">
        <v>3570</v>
      </c>
      <c r="K2112" s="368" t="s">
        <v>16920</v>
      </c>
      <c r="L2112" s="368" t="s">
        <v>16921</v>
      </c>
      <c r="M2112" s="368">
        <v>36</v>
      </c>
      <c r="N2112" s="368">
        <v>23</v>
      </c>
      <c r="O2112" s="368">
        <v>13</v>
      </c>
    </row>
    <row r="2113" spans="1:15" x14ac:dyDescent="0.35">
      <c r="A2113" s="368" t="s">
        <v>451</v>
      </c>
      <c r="B2113" s="368" t="s">
        <v>1039</v>
      </c>
      <c r="C2113" s="368" t="s">
        <v>786</v>
      </c>
      <c r="D2113" s="368">
        <v>630</v>
      </c>
      <c r="E2113" s="368">
        <v>409</v>
      </c>
      <c r="F2113" s="368">
        <v>221</v>
      </c>
      <c r="G2113" s="368" t="s">
        <v>16922</v>
      </c>
      <c r="H2113" s="368" t="s">
        <v>16923</v>
      </c>
      <c r="I2113" s="368" t="s">
        <v>3569</v>
      </c>
      <c r="J2113" s="368" t="s">
        <v>3568</v>
      </c>
      <c r="K2113" s="368" t="s">
        <v>16910</v>
      </c>
      <c r="L2113" s="368" t="s">
        <v>16924</v>
      </c>
      <c r="M2113" s="368">
        <v>37</v>
      </c>
      <c r="N2113" s="368">
        <v>23</v>
      </c>
      <c r="O2113" s="368">
        <v>14</v>
      </c>
    </row>
    <row r="2114" spans="1:15" x14ac:dyDescent="0.35">
      <c r="A2114" s="368" t="s">
        <v>451</v>
      </c>
      <c r="B2114" s="368" t="s">
        <v>1039</v>
      </c>
      <c r="C2114" s="368" t="s">
        <v>786</v>
      </c>
      <c r="D2114" s="368">
        <v>630</v>
      </c>
      <c r="E2114" s="368">
        <v>409</v>
      </c>
      <c r="F2114" s="368">
        <v>221</v>
      </c>
      <c r="G2114" s="368" t="s">
        <v>16922</v>
      </c>
      <c r="H2114" s="368" t="s">
        <v>16923</v>
      </c>
      <c r="I2114" s="368" t="s">
        <v>3569</v>
      </c>
      <c r="J2114" s="368" t="s">
        <v>3568</v>
      </c>
      <c r="K2114" s="368" t="s">
        <v>16925</v>
      </c>
      <c r="L2114" s="368" t="s">
        <v>16926</v>
      </c>
      <c r="M2114" s="368">
        <v>74</v>
      </c>
      <c r="N2114" s="368">
        <v>47</v>
      </c>
      <c r="O2114" s="368">
        <v>27</v>
      </c>
    </row>
    <row r="2115" spans="1:15" x14ac:dyDescent="0.35">
      <c r="A2115" s="368" t="s">
        <v>451</v>
      </c>
      <c r="B2115" s="368" t="s">
        <v>1039</v>
      </c>
      <c r="C2115" s="368" t="s">
        <v>786</v>
      </c>
      <c r="D2115" s="368">
        <v>630</v>
      </c>
      <c r="E2115" s="368">
        <v>409</v>
      </c>
      <c r="F2115" s="368">
        <v>221</v>
      </c>
      <c r="G2115" s="368" t="s">
        <v>16922</v>
      </c>
      <c r="H2115" s="368" t="s">
        <v>16923</v>
      </c>
      <c r="I2115" s="368" t="s">
        <v>3569</v>
      </c>
      <c r="J2115" s="368" t="s">
        <v>3568</v>
      </c>
      <c r="K2115" s="368" t="s">
        <v>16927</v>
      </c>
      <c r="L2115" s="368" t="s">
        <v>16928</v>
      </c>
      <c r="M2115" s="368">
        <v>74</v>
      </c>
      <c r="N2115" s="368">
        <v>47</v>
      </c>
      <c r="O2115" s="368">
        <v>27</v>
      </c>
    </row>
    <row r="2116" spans="1:15" x14ac:dyDescent="0.35">
      <c r="A2116" s="368" t="s">
        <v>451</v>
      </c>
      <c r="B2116" s="368" t="s">
        <v>1039</v>
      </c>
      <c r="C2116" s="368" t="s">
        <v>786</v>
      </c>
      <c r="D2116" s="368">
        <v>630</v>
      </c>
      <c r="E2116" s="368">
        <v>409</v>
      </c>
      <c r="F2116" s="368">
        <v>221</v>
      </c>
      <c r="G2116" s="368" t="s">
        <v>16929</v>
      </c>
      <c r="H2116" s="368" t="s">
        <v>16930</v>
      </c>
      <c r="I2116" s="368" t="s">
        <v>3567</v>
      </c>
      <c r="J2116" s="368" t="s">
        <v>3566</v>
      </c>
      <c r="K2116" s="368" t="s">
        <v>16910</v>
      </c>
      <c r="L2116" s="368" t="s">
        <v>16924</v>
      </c>
      <c r="M2116" s="368">
        <v>37</v>
      </c>
      <c r="N2116" s="368">
        <v>23</v>
      </c>
      <c r="O2116" s="368">
        <v>14</v>
      </c>
    </row>
    <row r="2117" spans="1:15" x14ac:dyDescent="0.35">
      <c r="A2117" s="368" t="s">
        <v>451</v>
      </c>
      <c r="B2117" s="368" t="s">
        <v>1039</v>
      </c>
      <c r="C2117" s="368" t="s">
        <v>786</v>
      </c>
      <c r="D2117" s="368">
        <v>630</v>
      </c>
      <c r="E2117" s="368">
        <v>409</v>
      </c>
      <c r="F2117" s="368">
        <v>221</v>
      </c>
      <c r="G2117" s="368" t="s">
        <v>16929</v>
      </c>
      <c r="H2117" s="368" t="s">
        <v>16930</v>
      </c>
      <c r="I2117" s="368" t="s">
        <v>3567</v>
      </c>
      <c r="J2117" s="368" t="s">
        <v>3566</v>
      </c>
      <c r="K2117" s="368" t="s">
        <v>16912</v>
      </c>
      <c r="L2117" s="368" t="s">
        <v>16913</v>
      </c>
      <c r="M2117" s="368">
        <v>40</v>
      </c>
      <c r="N2117" s="368">
        <v>25</v>
      </c>
      <c r="O2117" s="368">
        <v>15</v>
      </c>
    </row>
    <row r="2118" spans="1:15" x14ac:dyDescent="0.35">
      <c r="A2118" s="368" t="s">
        <v>451</v>
      </c>
      <c r="B2118" s="368" t="s">
        <v>1039</v>
      </c>
      <c r="C2118" s="368" t="s">
        <v>786</v>
      </c>
      <c r="D2118" s="368">
        <v>630</v>
      </c>
      <c r="E2118" s="368">
        <v>409</v>
      </c>
      <c r="F2118" s="368">
        <v>221</v>
      </c>
      <c r="G2118" s="368" t="s">
        <v>16929</v>
      </c>
      <c r="H2118" s="368" t="s">
        <v>16930</v>
      </c>
      <c r="I2118" s="368" t="s">
        <v>3567</v>
      </c>
      <c r="J2118" s="368" t="s">
        <v>3566</v>
      </c>
      <c r="K2118" s="368" t="s">
        <v>12391</v>
      </c>
      <c r="L2118" s="368" t="s">
        <v>12392</v>
      </c>
      <c r="M2118" s="368">
        <v>30</v>
      </c>
      <c r="N2118" s="368">
        <v>30</v>
      </c>
      <c r="O2118" s="368">
        <v>0</v>
      </c>
    </row>
    <row r="2119" spans="1:15" x14ac:dyDescent="0.35">
      <c r="A2119" s="368" t="s">
        <v>451</v>
      </c>
      <c r="B2119" s="368" t="s">
        <v>1039</v>
      </c>
      <c r="C2119" s="368" t="s">
        <v>786</v>
      </c>
      <c r="D2119" s="368">
        <v>630</v>
      </c>
      <c r="E2119" s="368">
        <v>409</v>
      </c>
      <c r="F2119" s="368">
        <v>221</v>
      </c>
      <c r="G2119" s="368" t="s">
        <v>16929</v>
      </c>
      <c r="H2119" s="368" t="s">
        <v>16930</v>
      </c>
      <c r="I2119" s="368" t="s">
        <v>3567</v>
      </c>
      <c r="J2119" s="368" t="s">
        <v>3566</v>
      </c>
      <c r="K2119" s="368" t="s">
        <v>16931</v>
      </c>
      <c r="L2119" s="368" t="s">
        <v>16932</v>
      </c>
      <c r="M2119" s="368">
        <v>115</v>
      </c>
      <c r="N2119" s="368">
        <v>73</v>
      </c>
      <c r="O2119" s="368">
        <v>42</v>
      </c>
    </row>
    <row r="2120" spans="1:15" x14ac:dyDescent="0.35">
      <c r="A2120" s="368" t="s">
        <v>451</v>
      </c>
      <c r="B2120" s="368" t="s">
        <v>1039</v>
      </c>
      <c r="C2120" s="368" t="s">
        <v>786</v>
      </c>
      <c r="D2120" s="368">
        <v>630</v>
      </c>
      <c r="E2120" s="368">
        <v>409</v>
      </c>
      <c r="F2120" s="368">
        <v>221</v>
      </c>
      <c r="G2120" s="368" t="s">
        <v>16900</v>
      </c>
      <c r="H2120" s="368" t="s">
        <v>16901</v>
      </c>
      <c r="I2120" s="368" t="s">
        <v>3565</v>
      </c>
      <c r="J2120" s="368" t="s">
        <v>3564</v>
      </c>
      <c r="K2120" s="368" t="s">
        <v>16902</v>
      </c>
      <c r="L2120" s="368" t="s">
        <v>16903</v>
      </c>
      <c r="M2120" s="368">
        <v>86</v>
      </c>
      <c r="N2120" s="368">
        <v>54</v>
      </c>
      <c r="O2120" s="368">
        <v>32</v>
      </c>
    </row>
    <row r="2121" spans="1:15" x14ac:dyDescent="0.35">
      <c r="A2121" s="368" t="s">
        <v>451</v>
      </c>
      <c r="B2121" s="368" t="s">
        <v>1039</v>
      </c>
      <c r="C2121" s="368" t="s">
        <v>786</v>
      </c>
      <c r="D2121" s="368">
        <v>630</v>
      </c>
      <c r="E2121" s="368">
        <v>409</v>
      </c>
      <c r="F2121" s="368">
        <v>221</v>
      </c>
      <c r="G2121" s="368" t="s">
        <v>16900</v>
      </c>
      <c r="H2121" s="368" t="s">
        <v>16901</v>
      </c>
      <c r="I2121" s="368" t="s">
        <v>3565</v>
      </c>
      <c r="J2121" s="368" t="s">
        <v>3564</v>
      </c>
      <c r="K2121" s="368" t="s">
        <v>16904</v>
      </c>
      <c r="L2121" s="368" t="s">
        <v>16905</v>
      </c>
      <c r="M2121" s="368">
        <v>62</v>
      </c>
      <c r="N2121" s="368">
        <v>39</v>
      </c>
      <c r="O2121" s="368">
        <v>23</v>
      </c>
    </row>
    <row r="2122" spans="1:15" x14ac:dyDescent="0.35">
      <c r="A2122" s="368" t="s">
        <v>451</v>
      </c>
      <c r="B2122" s="368" t="s">
        <v>1039</v>
      </c>
      <c r="C2122" s="368" t="s">
        <v>786</v>
      </c>
      <c r="D2122" s="368">
        <v>630</v>
      </c>
      <c r="E2122" s="368">
        <v>409</v>
      </c>
      <c r="F2122" s="368">
        <v>221</v>
      </c>
      <c r="G2122" s="368" t="s">
        <v>16933</v>
      </c>
      <c r="H2122" s="368" t="s">
        <v>16934</v>
      </c>
      <c r="I2122" s="368" t="s">
        <v>3418</v>
      </c>
      <c r="J2122" s="368" t="s">
        <v>3417</v>
      </c>
      <c r="K2122" s="368" t="s">
        <v>16935</v>
      </c>
      <c r="L2122" s="368" t="s">
        <v>3417</v>
      </c>
      <c r="M2122" s="368">
        <v>112</v>
      </c>
      <c r="N2122" s="368">
        <v>71</v>
      </c>
      <c r="O2122" s="368">
        <v>41</v>
      </c>
    </row>
    <row r="2123" spans="1:15" x14ac:dyDescent="0.35">
      <c r="A2123" s="368" t="s">
        <v>452</v>
      </c>
      <c r="B2123" s="368" t="s">
        <v>1040</v>
      </c>
      <c r="C2123" s="368" t="s">
        <v>786</v>
      </c>
      <c r="D2123" s="368">
        <v>670</v>
      </c>
      <c r="E2123" s="368">
        <v>435</v>
      </c>
      <c r="F2123" s="368">
        <v>235</v>
      </c>
      <c r="G2123" s="368" t="s">
        <v>16936</v>
      </c>
      <c r="H2123" s="368" t="s">
        <v>16937</v>
      </c>
      <c r="I2123" s="368" t="s">
        <v>3555</v>
      </c>
      <c r="J2123" s="368" t="s">
        <v>3554</v>
      </c>
      <c r="K2123" s="368" t="s">
        <v>16904</v>
      </c>
      <c r="L2123" s="368" t="s">
        <v>16905</v>
      </c>
      <c r="M2123" s="368">
        <v>66</v>
      </c>
      <c r="N2123" s="368">
        <v>43</v>
      </c>
      <c r="O2123" s="368">
        <v>23</v>
      </c>
    </row>
    <row r="2124" spans="1:15" x14ac:dyDescent="0.35">
      <c r="A2124" s="368" t="s">
        <v>452</v>
      </c>
      <c r="B2124" s="368" t="s">
        <v>1040</v>
      </c>
      <c r="C2124" s="368" t="s">
        <v>786</v>
      </c>
      <c r="D2124" s="368">
        <v>670</v>
      </c>
      <c r="E2124" s="368">
        <v>435</v>
      </c>
      <c r="F2124" s="368">
        <v>235</v>
      </c>
      <c r="G2124" s="368" t="s">
        <v>16936</v>
      </c>
      <c r="H2124" s="368" t="s">
        <v>16937</v>
      </c>
      <c r="I2124" s="368" t="s">
        <v>3555</v>
      </c>
      <c r="J2124" s="368" t="s">
        <v>3554</v>
      </c>
      <c r="K2124" s="368" t="s">
        <v>16938</v>
      </c>
      <c r="L2124" s="368" t="s">
        <v>16939</v>
      </c>
      <c r="M2124" s="368">
        <v>92</v>
      </c>
      <c r="N2124" s="368">
        <v>60</v>
      </c>
      <c r="O2124" s="368">
        <v>32</v>
      </c>
    </row>
    <row r="2125" spans="1:15" x14ac:dyDescent="0.35">
      <c r="A2125" s="368" t="s">
        <v>452</v>
      </c>
      <c r="B2125" s="368" t="s">
        <v>1040</v>
      </c>
      <c r="C2125" s="368" t="s">
        <v>786</v>
      </c>
      <c r="D2125" s="368">
        <v>670</v>
      </c>
      <c r="E2125" s="368">
        <v>435</v>
      </c>
      <c r="F2125" s="368">
        <v>235</v>
      </c>
      <c r="G2125" s="368" t="s">
        <v>16940</v>
      </c>
      <c r="H2125" s="368" t="s">
        <v>16941</v>
      </c>
      <c r="I2125" s="368" t="s">
        <v>3563</v>
      </c>
      <c r="J2125" s="368" t="s">
        <v>3562</v>
      </c>
      <c r="K2125" s="368" t="s">
        <v>16942</v>
      </c>
      <c r="L2125" s="368" t="s">
        <v>16943</v>
      </c>
      <c r="M2125" s="368">
        <v>118</v>
      </c>
      <c r="N2125" s="368">
        <v>77</v>
      </c>
      <c r="O2125" s="368">
        <v>41</v>
      </c>
    </row>
    <row r="2126" spans="1:15" x14ac:dyDescent="0.35">
      <c r="A2126" s="368" t="s">
        <v>452</v>
      </c>
      <c r="B2126" s="368" t="s">
        <v>1040</v>
      </c>
      <c r="C2126" s="368" t="s">
        <v>786</v>
      </c>
      <c r="D2126" s="368">
        <v>670</v>
      </c>
      <c r="E2126" s="368">
        <v>435</v>
      </c>
      <c r="F2126" s="368">
        <v>235</v>
      </c>
      <c r="G2126" s="368" t="s">
        <v>16940</v>
      </c>
      <c r="H2126" s="368" t="s">
        <v>16941</v>
      </c>
      <c r="I2126" s="368" t="s">
        <v>3563</v>
      </c>
      <c r="J2126" s="368" t="s">
        <v>3562</v>
      </c>
      <c r="K2126" s="368" t="s">
        <v>16944</v>
      </c>
      <c r="L2126" s="368" t="s">
        <v>16945</v>
      </c>
      <c r="M2126" s="368">
        <v>79</v>
      </c>
      <c r="N2126" s="368">
        <v>50</v>
      </c>
      <c r="O2126" s="368">
        <v>29</v>
      </c>
    </row>
    <row r="2127" spans="1:15" x14ac:dyDescent="0.35">
      <c r="A2127" s="368" t="s">
        <v>452</v>
      </c>
      <c r="B2127" s="368" t="s">
        <v>1040</v>
      </c>
      <c r="C2127" s="368" t="s">
        <v>786</v>
      </c>
      <c r="D2127" s="368">
        <v>670</v>
      </c>
      <c r="E2127" s="368">
        <v>435</v>
      </c>
      <c r="F2127" s="368">
        <v>235</v>
      </c>
      <c r="G2127" s="368" t="s">
        <v>16946</v>
      </c>
      <c r="H2127" s="368" t="s">
        <v>16947</v>
      </c>
      <c r="I2127" s="368" t="s">
        <v>3561</v>
      </c>
      <c r="J2127" s="368" t="s">
        <v>3560</v>
      </c>
      <c r="K2127" s="368" t="s">
        <v>16912</v>
      </c>
      <c r="L2127" s="368" t="s">
        <v>16913</v>
      </c>
      <c r="M2127" s="368">
        <v>40</v>
      </c>
      <c r="N2127" s="368">
        <v>26</v>
      </c>
      <c r="O2127" s="368">
        <v>14</v>
      </c>
    </row>
    <row r="2128" spans="1:15" x14ac:dyDescent="0.35">
      <c r="A2128" s="368" t="s">
        <v>452</v>
      </c>
      <c r="B2128" s="368" t="s">
        <v>1040</v>
      </c>
      <c r="C2128" s="368" t="s">
        <v>786</v>
      </c>
      <c r="D2128" s="368">
        <v>670</v>
      </c>
      <c r="E2128" s="368">
        <v>435</v>
      </c>
      <c r="F2128" s="368">
        <v>235</v>
      </c>
      <c r="G2128" s="368" t="s">
        <v>16946</v>
      </c>
      <c r="H2128" s="368" t="s">
        <v>16947</v>
      </c>
      <c r="I2128" s="368" t="s">
        <v>3561</v>
      </c>
      <c r="J2128" s="368" t="s">
        <v>3560</v>
      </c>
      <c r="K2128" s="368" t="s">
        <v>16948</v>
      </c>
      <c r="L2128" s="368" t="s">
        <v>16949</v>
      </c>
      <c r="M2128" s="368">
        <v>118</v>
      </c>
      <c r="N2128" s="368">
        <v>77</v>
      </c>
      <c r="O2128" s="368">
        <v>41</v>
      </c>
    </row>
    <row r="2129" spans="1:15" x14ac:dyDescent="0.35">
      <c r="A2129" s="368" t="s">
        <v>452</v>
      </c>
      <c r="B2129" s="368" t="s">
        <v>1040</v>
      </c>
      <c r="C2129" s="368" t="s">
        <v>786</v>
      </c>
      <c r="D2129" s="368">
        <v>670</v>
      </c>
      <c r="E2129" s="368">
        <v>435</v>
      </c>
      <c r="F2129" s="368">
        <v>235</v>
      </c>
      <c r="G2129" s="368" t="s">
        <v>16946</v>
      </c>
      <c r="H2129" s="368" t="s">
        <v>16947</v>
      </c>
      <c r="I2129" s="368" t="s">
        <v>3561</v>
      </c>
      <c r="J2129" s="368" t="s">
        <v>3560</v>
      </c>
      <c r="K2129" s="368" t="s">
        <v>16950</v>
      </c>
      <c r="L2129" s="368" t="s">
        <v>16951</v>
      </c>
      <c r="M2129" s="368">
        <v>39</v>
      </c>
      <c r="N2129" s="368">
        <v>25</v>
      </c>
      <c r="O2129" s="368">
        <v>14</v>
      </c>
    </row>
    <row r="2130" spans="1:15" x14ac:dyDescent="0.35">
      <c r="A2130" s="368" t="s">
        <v>452</v>
      </c>
      <c r="B2130" s="368" t="s">
        <v>1040</v>
      </c>
      <c r="C2130" s="368" t="s">
        <v>786</v>
      </c>
      <c r="D2130" s="368">
        <v>670</v>
      </c>
      <c r="E2130" s="368">
        <v>435</v>
      </c>
      <c r="F2130" s="368">
        <v>235</v>
      </c>
      <c r="G2130" s="368" t="s">
        <v>16933</v>
      </c>
      <c r="H2130" s="368" t="s">
        <v>16934</v>
      </c>
      <c r="I2130" s="368" t="s">
        <v>3418</v>
      </c>
      <c r="J2130" s="368" t="s">
        <v>3417</v>
      </c>
      <c r="K2130" s="368" t="s">
        <v>16935</v>
      </c>
      <c r="L2130" s="368" t="s">
        <v>3417</v>
      </c>
      <c r="M2130" s="368">
        <v>118</v>
      </c>
      <c r="N2130" s="368">
        <v>77</v>
      </c>
      <c r="O2130" s="368">
        <v>41</v>
      </c>
    </row>
    <row r="2131" spans="1:15" x14ac:dyDescent="0.35">
      <c r="A2131" s="368" t="s">
        <v>453</v>
      </c>
      <c r="B2131" s="368" t="s">
        <v>1041</v>
      </c>
      <c r="C2131" s="368" t="s">
        <v>786</v>
      </c>
      <c r="D2131" s="368">
        <v>670</v>
      </c>
      <c r="E2131" s="368">
        <v>435</v>
      </c>
      <c r="F2131" s="368">
        <v>235</v>
      </c>
      <c r="G2131" s="368" t="s">
        <v>16952</v>
      </c>
      <c r="H2131" s="368" t="s">
        <v>16953</v>
      </c>
      <c r="I2131" s="368" t="s">
        <v>3559</v>
      </c>
      <c r="J2131" s="368" t="s">
        <v>3558</v>
      </c>
      <c r="K2131" s="368" t="s">
        <v>16910</v>
      </c>
      <c r="L2131" s="368" t="s">
        <v>16924</v>
      </c>
      <c r="M2131" s="368">
        <v>37</v>
      </c>
      <c r="N2131" s="368">
        <v>24</v>
      </c>
      <c r="O2131" s="368">
        <v>13</v>
      </c>
    </row>
    <row r="2132" spans="1:15" x14ac:dyDescent="0.35">
      <c r="A2132" s="368" t="s">
        <v>453</v>
      </c>
      <c r="B2132" s="368" t="s">
        <v>1041</v>
      </c>
      <c r="C2132" s="368" t="s">
        <v>786</v>
      </c>
      <c r="D2132" s="368">
        <v>670</v>
      </c>
      <c r="E2132" s="368">
        <v>435</v>
      </c>
      <c r="F2132" s="368">
        <v>235</v>
      </c>
      <c r="G2132" s="368" t="s">
        <v>16952</v>
      </c>
      <c r="H2132" s="368" t="s">
        <v>16953</v>
      </c>
      <c r="I2132" s="368" t="s">
        <v>3559</v>
      </c>
      <c r="J2132" s="368" t="s">
        <v>3558</v>
      </c>
      <c r="K2132" s="368" t="s">
        <v>16942</v>
      </c>
      <c r="L2132" s="368" t="s">
        <v>16954</v>
      </c>
      <c r="M2132" s="368">
        <v>110</v>
      </c>
      <c r="N2132" s="368">
        <v>71</v>
      </c>
      <c r="O2132" s="368">
        <v>39</v>
      </c>
    </row>
    <row r="2133" spans="1:15" x14ac:dyDescent="0.35">
      <c r="A2133" s="368" t="s">
        <v>453</v>
      </c>
      <c r="B2133" s="368" t="s">
        <v>1041</v>
      </c>
      <c r="C2133" s="368" t="s">
        <v>786</v>
      </c>
      <c r="D2133" s="368">
        <v>670</v>
      </c>
      <c r="E2133" s="368">
        <v>435</v>
      </c>
      <c r="F2133" s="368">
        <v>235</v>
      </c>
      <c r="G2133" s="368" t="s">
        <v>16952</v>
      </c>
      <c r="H2133" s="368" t="s">
        <v>16953</v>
      </c>
      <c r="I2133" s="368" t="s">
        <v>3559</v>
      </c>
      <c r="J2133" s="368" t="s">
        <v>3558</v>
      </c>
      <c r="K2133" s="368" t="s">
        <v>16955</v>
      </c>
      <c r="L2133" s="368" t="s">
        <v>16956</v>
      </c>
      <c r="M2133" s="368">
        <v>110</v>
      </c>
      <c r="N2133" s="368">
        <v>71</v>
      </c>
      <c r="O2133" s="368">
        <v>39</v>
      </c>
    </row>
    <row r="2134" spans="1:15" x14ac:dyDescent="0.35">
      <c r="A2134" s="368" t="s">
        <v>453</v>
      </c>
      <c r="B2134" s="368" t="s">
        <v>1041</v>
      </c>
      <c r="C2134" s="368" t="s">
        <v>786</v>
      </c>
      <c r="D2134" s="368">
        <v>670</v>
      </c>
      <c r="E2134" s="368">
        <v>435</v>
      </c>
      <c r="F2134" s="368">
        <v>235</v>
      </c>
      <c r="G2134" s="368" t="s">
        <v>16952</v>
      </c>
      <c r="H2134" s="368" t="s">
        <v>16953</v>
      </c>
      <c r="I2134" s="368" t="s">
        <v>3559</v>
      </c>
      <c r="J2134" s="368" t="s">
        <v>3558</v>
      </c>
      <c r="K2134" s="368" t="s">
        <v>16957</v>
      </c>
      <c r="L2134" s="368" t="s">
        <v>16958</v>
      </c>
      <c r="M2134" s="368">
        <v>48</v>
      </c>
      <c r="N2134" s="368">
        <v>31</v>
      </c>
      <c r="O2134" s="368">
        <v>17</v>
      </c>
    </row>
    <row r="2135" spans="1:15" x14ac:dyDescent="0.35">
      <c r="A2135" s="368" t="s">
        <v>453</v>
      </c>
      <c r="B2135" s="368" t="s">
        <v>1041</v>
      </c>
      <c r="C2135" s="368" t="s">
        <v>786</v>
      </c>
      <c r="D2135" s="368">
        <v>670</v>
      </c>
      <c r="E2135" s="368">
        <v>435</v>
      </c>
      <c r="F2135" s="368">
        <v>235</v>
      </c>
      <c r="G2135" s="368" t="s">
        <v>16959</v>
      </c>
      <c r="H2135" s="368" t="s">
        <v>16960</v>
      </c>
      <c r="I2135" s="368" t="s">
        <v>3557</v>
      </c>
      <c r="J2135" s="368" t="s">
        <v>3556</v>
      </c>
      <c r="K2135" s="368" t="s">
        <v>16961</v>
      </c>
      <c r="L2135" s="368" t="s">
        <v>3556</v>
      </c>
      <c r="M2135" s="368">
        <v>110</v>
      </c>
      <c r="N2135" s="368">
        <v>71</v>
      </c>
      <c r="O2135" s="368">
        <v>39</v>
      </c>
    </row>
    <row r="2136" spans="1:15" x14ac:dyDescent="0.35">
      <c r="A2136" s="368" t="s">
        <v>453</v>
      </c>
      <c r="B2136" s="368" t="s">
        <v>1041</v>
      </c>
      <c r="C2136" s="368" t="s">
        <v>786</v>
      </c>
      <c r="D2136" s="368">
        <v>670</v>
      </c>
      <c r="E2136" s="368">
        <v>435</v>
      </c>
      <c r="F2136" s="368">
        <v>235</v>
      </c>
      <c r="G2136" s="368" t="s">
        <v>16936</v>
      </c>
      <c r="H2136" s="368" t="s">
        <v>16937</v>
      </c>
      <c r="I2136" s="368" t="s">
        <v>3555</v>
      </c>
      <c r="J2136" s="368" t="s">
        <v>3554</v>
      </c>
      <c r="K2136" s="368" t="s">
        <v>16904</v>
      </c>
      <c r="L2136" s="368" t="s">
        <v>16905</v>
      </c>
      <c r="M2136" s="368">
        <v>61</v>
      </c>
      <c r="N2136" s="368">
        <v>40</v>
      </c>
      <c r="O2136" s="368">
        <v>21</v>
      </c>
    </row>
    <row r="2137" spans="1:15" x14ac:dyDescent="0.35">
      <c r="A2137" s="368" t="s">
        <v>453</v>
      </c>
      <c r="B2137" s="368" t="s">
        <v>1041</v>
      </c>
      <c r="C2137" s="368" t="s">
        <v>786</v>
      </c>
      <c r="D2137" s="368">
        <v>670</v>
      </c>
      <c r="E2137" s="368">
        <v>435</v>
      </c>
      <c r="F2137" s="368">
        <v>235</v>
      </c>
      <c r="G2137" s="368" t="s">
        <v>16936</v>
      </c>
      <c r="H2137" s="368" t="s">
        <v>16937</v>
      </c>
      <c r="I2137" s="368" t="s">
        <v>3555</v>
      </c>
      <c r="J2137" s="368" t="s">
        <v>3554</v>
      </c>
      <c r="K2137" s="368" t="s">
        <v>16938</v>
      </c>
      <c r="L2137" s="368" t="s">
        <v>16939</v>
      </c>
      <c r="M2137" s="368">
        <v>85</v>
      </c>
      <c r="N2137" s="368">
        <v>55</v>
      </c>
      <c r="O2137" s="368">
        <v>30</v>
      </c>
    </row>
    <row r="2138" spans="1:15" x14ac:dyDescent="0.35">
      <c r="A2138" s="368" t="s">
        <v>453</v>
      </c>
      <c r="B2138" s="368" t="s">
        <v>1041</v>
      </c>
      <c r="C2138" s="368" t="s">
        <v>786</v>
      </c>
      <c r="D2138" s="368">
        <v>670</v>
      </c>
      <c r="E2138" s="368">
        <v>435</v>
      </c>
      <c r="F2138" s="368">
        <v>235</v>
      </c>
      <c r="G2138" s="368" t="s">
        <v>16933</v>
      </c>
      <c r="H2138" s="368" t="s">
        <v>16934</v>
      </c>
      <c r="I2138" s="368" t="s">
        <v>3418</v>
      </c>
      <c r="J2138" s="368" t="s">
        <v>3417</v>
      </c>
      <c r="K2138" s="368" t="s">
        <v>16935</v>
      </c>
      <c r="L2138" s="368" t="s">
        <v>3417</v>
      </c>
      <c r="M2138" s="368">
        <v>109</v>
      </c>
      <c r="N2138" s="368">
        <v>72</v>
      </c>
      <c r="O2138" s="368">
        <v>37</v>
      </c>
    </row>
    <row r="2139" spans="1:15" x14ac:dyDescent="0.35">
      <c r="A2139" s="368" t="s">
        <v>454</v>
      </c>
      <c r="B2139" s="368" t="s">
        <v>1042</v>
      </c>
      <c r="C2139" s="368" t="s">
        <v>786</v>
      </c>
      <c r="D2139" s="368">
        <v>690</v>
      </c>
      <c r="E2139" s="368">
        <v>448</v>
      </c>
      <c r="F2139" s="368">
        <v>242</v>
      </c>
      <c r="G2139" s="368" t="s">
        <v>16936</v>
      </c>
      <c r="H2139" s="368" t="s">
        <v>16937</v>
      </c>
      <c r="I2139" s="368" t="s">
        <v>3555</v>
      </c>
      <c r="J2139" s="368" t="s">
        <v>3554</v>
      </c>
      <c r="K2139" s="368" t="s">
        <v>16904</v>
      </c>
      <c r="L2139" s="368" t="s">
        <v>16905</v>
      </c>
      <c r="M2139" s="368">
        <v>60</v>
      </c>
      <c r="N2139" s="368">
        <v>39</v>
      </c>
      <c r="O2139" s="368">
        <v>21</v>
      </c>
    </row>
    <row r="2140" spans="1:15" x14ac:dyDescent="0.35">
      <c r="A2140" s="368" t="s">
        <v>454</v>
      </c>
      <c r="B2140" s="368" t="s">
        <v>1042</v>
      </c>
      <c r="C2140" s="368" t="s">
        <v>786</v>
      </c>
      <c r="D2140" s="368">
        <v>690</v>
      </c>
      <c r="E2140" s="368">
        <v>448</v>
      </c>
      <c r="F2140" s="368">
        <v>242</v>
      </c>
      <c r="G2140" s="368" t="s">
        <v>16936</v>
      </c>
      <c r="H2140" s="368" t="s">
        <v>16937</v>
      </c>
      <c r="I2140" s="368" t="s">
        <v>3555</v>
      </c>
      <c r="J2140" s="368" t="s">
        <v>3554</v>
      </c>
      <c r="K2140" s="368" t="s">
        <v>16938</v>
      </c>
      <c r="L2140" s="368" t="s">
        <v>16939</v>
      </c>
      <c r="M2140" s="368">
        <v>85</v>
      </c>
      <c r="N2140" s="368">
        <v>55</v>
      </c>
      <c r="O2140" s="368">
        <v>30</v>
      </c>
    </row>
    <row r="2141" spans="1:15" x14ac:dyDescent="0.35">
      <c r="A2141" s="368" t="s">
        <v>454</v>
      </c>
      <c r="B2141" s="368" t="s">
        <v>1042</v>
      </c>
      <c r="C2141" s="368" t="s">
        <v>786</v>
      </c>
      <c r="D2141" s="368">
        <v>690</v>
      </c>
      <c r="E2141" s="368">
        <v>448</v>
      </c>
      <c r="F2141" s="368">
        <v>242</v>
      </c>
      <c r="G2141" s="368" t="s">
        <v>16933</v>
      </c>
      <c r="H2141" s="368" t="s">
        <v>16934</v>
      </c>
      <c r="I2141" s="368" t="s">
        <v>3418</v>
      </c>
      <c r="J2141" s="368" t="s">
        <v>3417</v>
      </c>
      <c r="K2141" s="368" t="s">
        <v>16935</v>
      </c>
      <c r="L2141" s="368" t="s">
        <v>3417</v>
      </c>
      <c r="M2141" s="368">
        <v>109</v>
      </c>
      <c r="N2141" s="368">
        <v>71</v>
      </c>
      <c r="O2141" s="368">
        <v>38</v>
      </c>
    </row>
    <row r="2142" spans="1:15" x14ac:dyDescent="0.35">
      <c r="A2142" s="368" t="s">
        <v>454</v>
      </c>
      <c r="B2142" s="368" t="s">
        <v>1042</v>
      </c>
      <c r="C2142" s="368" t="s">
        <v>786</v>
      </c>
      <c r="D2142" s="368">
        <v>690</v>
      </c>
      <c r="E2142" s="368">
        <v>448</v>
      </c>
      <c r="F2142" s="368">
        <v>242</v>
      </c>
      <c r="G2142" s="368" t="s">
        <v>16962</v>
      </c>
      <c r="H2142" s="368" t="s">
        <v>16963</v>
      </c>
      <c r="I2142" s="368" t="s">
        <v>3553</v>
      </c>
      <c r="J2142" s="368" t="s">
        <v>3552</v>
      </c>
      <c r="K2142" s="368" t="s">
        <v>16964</v>
      </c>
      <c r="L2142" s="368" t="s">
        <v>16965</v>
      </c>
      <c r="M2142" s="368">
        <v>109</v>
      </c>
      <c r="N2142" s="368">
        <v>71</v>
      </c>
      <c r="O2142" s="368">
        <v>38</v>
      </c>
    </row>
    <row r="2143" spans="1:15" x14ac:dyDescent="0.35">
      <c r="A2143" s="368" t="s">
        <v>454</v>
      </c>
      <c r="B2143" s="368" t="s">
        <v>1042</v>
      </c>
      <c r="C2143" s="368" t="s">
        <v>786</v>
      </c>
      <c r="D2143" s="368">
        <v>690</v>
      </c>
      <c r="E2143" s="368">
        <v>448</v>
      </c>
      <c r="F2143" s="368">
        <v>242</v>
      </c>
      <c r="G2143" s="368" t="s">
        <v>16962</v>
      </c>
      <c r="H2143" s="368" t="s">
        <v>16963</v>
      </c>
      <c r="I2143" s="368" t="s">
        <v>3553</v>
      </c>
      <c r="J2143" s="368" t="s">
        <v>3552</v>
      </c>
      <c r="K2143" s="368" t="s">
        <v>16966</v>
      </c>
      <c r="L2143" s="368" t="s">
        <v>16967</v>
      </c>
      <c r="M2143" s="368">
        <v>73</v>
      </c>
      <c r="N2143" s="368">
        <v>47</v>
      </c>
      <c r="O2143" s="368">
        <v>26</v>
      </c>
    </row>
    <row r="2144" spans="1:15" x14ac:dyDescent="0.35">
      <c r="A2144" s="368" t="s">
        <v>454</v>
      </c>
      <c r="B2144" s="368" t="s">
        <v>1042</v>
      </c>
      <c r="C2144" s="368" t="s">
        <v>786</v>
      </c>
      <c r="D2144" s="368">
        <v>690</v>
      </c>
      <c r="E2144" s="368">
        <v>448</v>
      </c>
      <c r="F2144" s="368">
        <v>242</v>
      </c>
      <c r="G2144" s="368" t="s">
        <v>16962</v>
      </c>
      <c r="H2144" s="368" t="s">
        <v>16963</v>
      </c>
      <c r="I2144" s="368" t="s">
        <v>3553</v>
      </c>
      <c r="J2144" s="368" t="s">
        <v>3552</v>
      </c>
      <c r="K2144" s="368" t="s">
        <v>16968</v>
      </c>
      <c r="L2144" s="368" t="s">
        <v>16969</v>
      </c>
      <c r="M2144" s="368">
        <v>36</v>
      </c>
      <c r="N2144" s="368">
        <v>23</v>
      </c>
      <c r="O2144" s="368">
        <v>13</v>
      </c>
    </row>
    <row r="2145" spans="1:15" x14ac:dyDescent="0.35">
      <c r="A2145" s="368" t="s">
        <v>454</v>
      </c>
      <c r="B2145" s="368" t="s">
        <v>1042</v>
      </c>
      <c r="C2145" s="368" t="s">
        <v>786</v>
      </c>
      <c r="D2145" s="368">
        <v>690</v>
      </c>
      <c r="E2145" s="368">
        <v>448</v>
      </c>
      <c r="F2145" s="368">
        <v>242</v>
      </c>
      <c r="G2145" s="368" t="s">
        <v>16970</v>
      </c>
      <c r="H2145" s="368" t="s">
        <v>16971</v>
      </c>
      <c r="I2145" s="368" t="s">
        <v>3551</v>
      </c>
      <c r="J2145" s="368" t="s">
        <v>3550</v>
      </c>
      <c r="K2145" s="368" t="s">
        <v>16972</v>
      </c>
      <c r="L2145" s="368" t="s">
        <v>16973</v>
      </c>
      <c r="M2145" s="368">
        <v>109</v>
      </c>
      <c r="N2145" s="368">
        <v>71</v>
      </c>
      <c r="O2145" s="368">
        <v>38</v>
      </c>
    </row>
    <row r="2146" spans="1:15" x14ac:dyDescent="0.35">
      <c r="A2146" s="368" t="s">
        <v>454</v>
      </c>
      <c r="B2146" s="368" t="s">
        <v>1042</v>
      </c>
      <c r="C2146" s="368" t="s">
        <v>786</v>
      </c>
      <c r="D2146" s="368">
        <v>690</v>
      </c>
      <c r="E2146" s="368">
        <v>448</v>
      </c>
      <c r="F2146" s="368">
        <v>242</v>
      </c>
      <c r="G2146" s="368" t="s">
        <v>16970</v>
      </c>
      <c r="H2146" s="368" t="s">
        <v>16971</v>
      </c>
      <c r="I2146" s="368" t="s">
        <v>3551</v>
      </c>
      <c r="J2146" s="368" t="s">
        <v>3550</v>
      </c>
      <c r="K2146" s="368" t="s">
        <v>16974</v>
      </c>
      <c r="L2146" s="368" t="s">
        <v>16975</v>
      </c>
      <c r="M2146" s="368">
        <v>109</v>
      </c>
      <c r="N2146" s="368">
        <v>71</v>
      </c>
      <c r="O2146" s="368">
        <v>38</v>
      </c>
    </row>
    <row r="2147" spans="1:15" x14ac:dyDescent="0.35">
      <c r="A2147" s="368" t="s">
        <v>455</v>
      </c>
      <c r="B2147" s="368" t="s">
        <v>1043</v>
      </c>
      <c r="C2147" s="368" t="s">
        <v>791</v>
      </c>
      <c r="D2147" s="368">
        <v>700</v>
      </c>
      <c r="E2147" s="368">
        <v>455</v>
      </c>
      <c r="F2147" s="368">
        <v>245</v>
      </c>
      <c r="G2147" s="368" t="s">
        <v>16976</v>
      </c>
      <c r="H2147" s="368" t="s">
        <v>16977</v>
      </c>
      <c r="I2147" s="368" t="s">
        <v>3531</v>
      </c>
      <c r="J2147" s="368" t="s">
        <v>3530</v>
      </c>
      <c r="K2147" s="368" t="s">
        <v>16978</v>
      </c>
      <c r="L2147" s="368" t="s">
        <v>3530</v>
      </c>
      <c r="M2147" s="368">
        <v>64</v>
      </c>
      <c r="N2147" s="368">
        <v>42</v>
      </c>
      <c r="O2147" s="368">
        <v>22</v>
      </c>
    </row>
    <row r="2148" spans="1:15" x14ac:dyDescent="0.35">
      <c r="A2148" s="368" t="s">
        <v>455</v>
      </c>
      <c r="B2148" s="368" t="s">
        <v>1043</v>
      </c>
      <c r="C2148" s="368" t="s">
        <v>791</v>
      </c>
      <c r="D2148" s="368">
        <v>700</v>
      </c>
      <c r="E2148" s="368">
        <v>455</v>
      </c>
      <c r="F2148" s="368">
        <v>245</v>
      </c>
      <c r="G2148" s="368" t="s">
        <v>16979</v>
      </c>
      <c r="H2148" s="368" t="s">
        <v>16980</v>
      </c>
      <c r="I2148" s="368" t="s">
        <v>3549</v>
      </c>
      <c r="J2148" s="368" t="s">
        <v>3548</v>
      </c>
      <c r="K2148" s="368" t="s">
        <v>16981</v>
      </c>
      <c r="L2148" s="368" t="s">
        <v>16982</v>
      </c>
      <c r="M2148" s="368">
        <v>85</v>
      </c>
      <c r="N2148" s="368">
        <v>54</v>
      </c>
      <c r="O2148" s="368">
        <v>31</v>
      </c>
    </row>
    <row r="2149" spans="1:15" x14ac:dyDescent="0.35">
      <c r="A2149" s="368" t="s">
        <v>455</v>
      </c>
      <c r="B2149" s="368" t="s">
        <v>1043</v>
      </c>
      <c r="C2149" s="368" t="s">
        <v>791</v>
      </c>
      <c r="D2149" s="368">
        <v>700</v>
      </c>
      <c r="E2149" s="368">
        <v>455</v>
      </c>
      <c r="F2149" s="368">
        <v>245</v>
      </c>
      <c r="G2149" s="368" t="s">
        <v>16979</v>
      </c>
      <c r="H2149" s="368" t="s">
        <v>16980</v>
      </c>
      <c r="I2149" s="368" t="s">
        <v>3549</v>
      </c>
      <c r="J2149" s="368" t="s">
        <v>3548</v>
      </c>
      <c r="K2149" s="368" t="s">
        <v>16983</v>
      </c>
      <c r="L2149" s="368" t="s">
        <v>16984</v>
      </c>
      <c r="M2149" s="368">
        <v>42</v>
      </c>
      <c r="N2149" s="368">
        <v>27</v>
      </c>
      <c r="O2149" s="368">
        <v>15</v>
      </c>
    </row>
    <row r="2150" spans="1:15" x14ac:dyDescent="0.35">
      <c r="A2150" s="368" t="s">
        <v>455</v>
      </c>
      <c r="B2150" s="368" t="s">
        <v>1043</v>
      </c>
      <c r="C2150" s="368" t="s">
        <v>791</v>
      </c>
      <c r="D2150" s="368">
        <v>700</v>
      </c>
      <c r="E2150" s="368">
        <v>455</v>
      </c>
      <c r="F2150" s="368">
        <v>245</v>
      </c>
      <c r="G2150" s="368" t="s">
        <v>16985</v>
      </c>
      <c r="H2150" s="368" t="s">
        <v>16986</v>
      </c>
      <c r="I2150" s="368" t="s">
        <v>3547</v>
      </c>
      <c r="J2150" s="368" t="s">
        <v>3546</v>
      </c>
      <c r="K2150" s="368" t="s">
        <v>16987</v>
      </c>
      <c r="L2150" s="368" t="s">
        <v>3546</v>
      </c>
      <c r="M2150" s="368">
        <v>84</v>
      </c>
      <c r="N2150" s="368">
        <v>55</v>
      </c>
      <c r="O2150" s="368">
        <v>29</v>
      </c>
    </row>
    <row r="2151" spans="1:15" x14ac:dyDescent="0.35">
      <c r="A2151" s="368" t="s">
        <v>455</v>
      </c>
      <c r="B2151" s="368" t="s">
        <v>1043</v>
      </c>
      <c r="C2151" s="368" t="s">
        <v>791</v>
      </c>
      <c r="D2151" s="368">
        <v>700</v>
      </c>
      <c r="E2151" s="368">
        <v>455</v>
      </c>
      <c r="F2151" s="368">
        <v>245</v>
      </c>
      <c r="G2151" s="368" t="s">
        <v>16988</v>
      </c>
      <c r="H2151" s="368" t="s">
        <v>16989</v>
      </c>
      <c r="I2151" s="368" t="s">
        <v>3545</v>
      </c>
      <c r="J2151" s="368" t="s">
        <v>3544</v>
      </c>
      <c r="K2151" s="368" t="s">
        <v>16990</v>
      </c>
      <c r="L2151" s="368" t="s">
        <v>3544</v>
      </c>
      <c r="M2151" s="368">
        <v>64</v>
      </c>
      <c r="N2151" s="368">
        <v>42</v>
      </c>
      <c r="O2151" s="368">
        <v>22</v>
      </c>
    </row>
    <row r="2152" spans="1:15" x14ac:dyDescent="0.35">
      <c r="A2152" s="368" t="s">
        <v>455</v>
      </c>
      <c r="B2152" s="368" t="s">
        <v>1043</v>
      </c>
      <c r="C2152" s="368" t="s">
        <v>791</v>
      </c>
      <c r="D2152" s="368">
        <v>700</v>
      </c>
      <c r="E2152" s="368">
        <v>455</v>
      </c>
      <c r="F2152" s="368">
        <v>245</v>
      </c>
      <c r="G2152" s="368" t="s">
        <v>16991</v>
      </c>
      <c r="H2152" s="368" t="s">
        <v>16992</v>
      </c>
      <c r="I2152" s="368" t="s">
        <v>3543</v>
      </c>
      <c r="J2152" s="368" t="s">
        <v>3542</v>
      </c>
      <c r="K2152" s="368" t="s">
        <v>16993</v>
      </c>
      <c r="L2152" s="368" t="s">
        <v>3542</v>
      </c>
      <c r="M2152" s="368">
        <v>85</v>
      </c>
      <c r="N2152" s="368">
        <v>55</v>
      </c>
      <c r="O2152" s="368">
        <v>30</v>
      </c>
    </row>
    <row r="2153" spans="1:15" x14ac:dyDescent="0.35">
      <c r="A2153" s="368" t="s">
        <v>455</v>
      </c>
      <c r="B2153" s="368" t="s">
        <v>1043</v>
      </c>
      <c r="C2153" s="368" t="s">
        <v>791</v>
      </c>
      <c r="D2153" s="368">
        <v>700</v>
      </c>
      <c r="E2153" s="368">
        <v>455</v>
      </c>
      <c r="F2153" s="368">
        <v>245</v>
      </c>
      <c r="G2153" s="368" t="s">
        <v>16994</v>
      </c>
      <c r="H2153" s="368" t="s">
        <v>16995</v>
      </c>
      <c r="I2153" s="368" t="s">
        <v>3541</v>
      </c>
      <c r="J2153" s="368" t="s">
        <v>3540</v>
      </c>
      <c r="K2153" s="368" t="s">
        <v>16996</v>
      </c>
      <c r="L2153" s="368" t="s">
        <v>16997</v>
      </c>
      <c r="M2153" s="368">
        <v>32</v>
      </c>
      <c r="N2153" s="368">
        <v>21</v>
      </c>
      <c r="O2153" s="368">
        <v>11</v>
      </c>
    </row>
    <row r="2154" spans="1:15" x14ac:dyDescent="0.35">
      <c r="A2154" s="368" t="s">
        <v>455</v>
      </c>
      <c r="B2154" s="368" t="s">
        <v>1043</v>
      </c>
      <c r="C2154" s="368" t="s">
        <v>791</v>
      </c>
      <c r="D2154" s="368">
        <v>700</v>
      </c>
      <c r="E2154" s="368">
        <v>455</v>
      </c>
      <c r="F2154" s="368">
        <v>245</v>
      </c>
      <c r="G2154" s="368" t="s">
        <v>16994</v>
      </c>
      <c r="H2154" s="368" t="s">
        <v>16995</v>
      </c>
      <c r="I2154" s="368" t="s">
        <v>3541</v>
      </c>
      <c r="J2154" s="368" t="s">
        <v>3540</v>
      </c>
      <c r="K2154" s="368" t="s">
        <v>16998</v>
      </c>
      <c r="L2154" s="368" t="s">
        <v>16999</v>
      </c>
      <c r="M2154" s="368">
        <v>85</v>
      </c>
      <c r="N2154" s="368">
        <v>55</v>
      </c>
      <c r="O2154" s="368">
        <v>30</v>
      </c>
    </row>
    <row r="2155" spans="1:15" x14ac:dyDescent="0.35">
      <c r="A2155" s="368" t="s">
        <v>455</v>
      </c>
      <c r="B2155" s="368" t="s">
        <v>1043</v>
      </c>
      <c r="C2155" s="368" t="s">
        <v>791</v>
      </c>
      <c r="D2155" s="368">
        <v>700</v>
      </c>
      <c r="E2155" s="368">
        <v>455</v>
      </c>
      <c r="F2155" s="368">
        <v>245</v>
      </c>
      <c r="G2155" s="368" t="s">
        <v>16994</v>
      </c>
      <c r="H2155" s="368" t="s">
        <v>16995</v>
      </c>
      <c r="I2155" s="368" t="s">
        <v>3541</v>
      </c>
      <c r="J2155" s="368" t="s">
        <v>3540</v>
      </c>
      <c r="K2155" s="368" t="s">
        <v>17000</v>
      </c>
      <c r="L2155" s="368" t="s">
        <v>17001</v>
      </c>
      <c r="M2155" s="368">
        <v>95</v>
      </c>
      <c r="N2155" s="368">
        <v>62</v>
      </c>
      <c r="O2155" s="368">
        <v>33</v>
      </c>
    </row>
    <row r="2156" spans="1:15" x14ac:dyDescent="0.35">
      <c r="A2156" s="368" t="s">
        <v>455</v>
      </c>
      <c r="B2156" s="368" t="s">
        <v>1043</v>
      </c>
      <c r="C2156" s="368" t="s">
        <v>791</v>
      </c>
      <c r="D2156" s="368">
        <v>700</v>
      </c>
      <c r="E2156" s="368">
        <v>455</v>
      </c>
      <c r="F2156" s="368">
        <v>245</v>
      </c>
      <c r="G2156" s="368" t="s">
        <v>17002</v>
      </c>
      <c r="H2156" s="368" t="s">
        <v>17003</v>
      </c>
      <c r="I2156" s="368" t="s">
        <v>3539</v>
      </c>
      <c r="J2156" s="368" t="s">
        <v>3538</v>
      </c>
      <c r="K2156" s="368" t="s">
        <v>17004</v>
      </c>
      <c r="L2156" s="368" t="s">
        <v>3538</v>
      </c>
      <c r="M2156" s="368">
        <v>64</v>
      </c>
      <c r="N2156" s="368">
        <v>42</v>
      </c>
      <c r="O2156" s="368">
        <v>22</v>
      </c>
    </row>
    <row r="2157" spans="1:15" x14ac:dyDescent="0.35">
      <c r="A2157" s="368" t="s">
        <v>456</v>
      </c>
      <c r="B2157" s="368" t="s">
        <v>1044</v>
      </c>
      <c r="C2157" s="368" t="s">
        <v>796</v>
      </c>
      <c r="D2157" s="368">
        <v>250</v>
      </c>
      <c r="E2157" s="368">
        <v>162</v>
      </c>
      <c r="F2157" s="368">
        <v>88</v>
      </c>
      <c r="G2157" s="368" t="s">
        <v>17005</v>
      </c>
      <c r="H2157" s="368" t="s">
        <v>17006</v>
      </c>
      <c r="I2157" s="368" t="s">
        <v>3537</v>
      </c>
      <c r="J2157" s="368" t="s">
        <v>3536</v>
      </c>
      <c r="K2157" s="368" t="s">
        <v>17007</v>
      </c>
      <c r="L2157" s="368" t="s">
        <v>3536</v>
      </c>
      <c r="M2157" s="368">
        <v>48</v>
      </c>
      <c r="N2157" s="368">
        <v>31</v>
      </c>
      <c r="O2157" s="368">
        <v>17</v>
      </c>
    </row>
    <row r="2158" spans="1:15" x14ac:dyDescent="0.35">
      <c r="A2158" s="368" t="s">
        <v>456</v>
      </c>
      <c r="B2158" s="368" t="s">
        <v>1044</v>
      </c>
      <c r="C2158" s="368" t="s">
        <v>796</v>
      </c>
      <c r="D2158" s="368">
        <v>250</v>
      </c>
      <c r="E2158" s="368">
        <v>162</v>
      </c>
      <c r="F2158" s="368">
        <v>88</v>
      </c>
      <c r="G2158" s="368" t="s">
        <v>17008</v>
      </c>
      <c r="H2158" s="368" t="s">
        <v>17009</v>
      </c>
      <c r="I2158" s="368" t="s">
        <v>3535</v>
      </c>
      <c r="J2158" s="368" t="s">
        <v>3534</v>
      </c>
      <c r="K2158" s="368" t="s">
        <v>17010</v>
      </c>
      <c r="L2158" s="368" t="s">
        <v>3534</v>
      </c>
      <c r="M2158" s="368">
        <v>71</v>
      </c>
      <c r="N2158" s="368">
        <v>46</v>
      </c>
      <c r="O2158" s="368">
        <v>25</v>
      </c>
    </row>
    <row r="2159" spans="1:15" x14ac:dyDescent="0.35">
      <c r="A2159" s="368" t="s">
        <v>456</v>
      </c>
      <c r="B2159" s="368" t="s">
        <v>1044</v>
      </c>
      <c r="C2159" s="368" t="s">
        <v>796</v>
      </c>
      <c r="D2159" s="368">
        <v>250</v>
      </c>
      <c r="E2159" s="368">
        <v>162</v>
      </c>
      <c r="F2159" s="368">
        <v>88</v>
      </c>
      <c r="G2159" s="368" t="s">
        <v>17011</v>
      </c>
      <c r="H2159" s="368" t="s">
        <v>17012</v>
      </c>
      <c r="I2159" s="368" t="s">
        <v>3533</v>
      </c>
      <c r="J2159" s="368" t="s">
        <v>3532</v>
      </c>
      <c r="K2159" s="368" t="s">
        <v>17013</v>
      </c>
      <c r="L2159" s="368" t="s">
        <v>3532</v>
      </c>
      <c r="M2159" s="368">
        <v>60</v>
      </c>
      <c r="N2159" s="368">
        <v>39</v>
      </c>
      <c r="O2159" s="368">
        <v>21</v>
      </c>
    </row>
    <row r="2160" spans="1:15" x14ac:dyDescent="0.35">
      <c r="A2160" s="368" t="s">
        <v>456</v>
      </c>
      <c r="B2160" s="368" t="s">
        <v>1044</v>
      </c>
      <c r="C2160" s="368" t="s">
        <v>796</v>
      </c>
      <c r="D2160" s="368">
        <v>250</v>
      </c>
      <c r="E2160" s="368">
        <v>162</v>
      </c>
      <c r="F2160" s="368">
        <v>88</v>
      </c>
      <c r="G2160" s="368" t="s">
        <v>16976</v>
      </c>
      <c r="H2160" s="368" t="s">
        <v>16977</v>
      </c>
      <c r="I2160" s="368" t="s">
        <v>3531</v>
      </c>
      <c r="J2160" s="368" t="s">
        <v>3530</v>
      </c>
      <c r="K2160" s="368" t="s">
        <v>16978</v>
      </c>
      <c r="L2160" s="368" t="s">
        <v>3530</v>
      </c>
      <c r="M2160" s="368">
        <v>71</v>
      </c>
      <c r="N2160" s="368">
        <v>46</v>
      </c>
      <c r="O2160" s="368">
        <v>25</v>
      </c>
    </row>
    <row r="2161" spans="1:15" x14ac:dyDescent="0.35">
      <c r="A2161" s="368" t="s">
        <v>457</v>
      </c>
      <c r="B2161" s="368" t="s">
        <v>1045</v>
      </c>
      <c r="C2161" s="368" t="s">
        <v>796</v>
      </c>
      <c r="D2161" s="368">
        <v>350</v>
      </c>
      <c r="E2161" s="368">
        <v>227</v>
      </c>
      <c r="F2161" s="368">
        <v>123</v>
      </c>
      <c r="G2161" s="368" t="s">
        <v>17014</v>
      </c>
      <c r="H2161" s="368" t="s">
        <v>17015</v>
      </c>
      <c r="I2161" s="368" t="s">
        <v>3529</v>
      </c>
      <c r="J2161" s="368" t="s">
        <v>3528</v>
      </c>
      <c r="K2161" s="368" t="s">
        <v>17016</v>
      </c>
      <c r="L2161" s="368" t="s">
        <v>17017</v>
      </c>
      <c r="M2161" s="368">
        <v>39</v>
      </c>
      <c r="N2161" s="368">
        <v>25</v>
      </c>
      <c r="O2161" s="368">
        <v>14</v>
      </c>
    </row>
    <row r="2162" spans="1:15" x14ac:dyDescent="0.35">
      <c r="A2162" s="368" t="s">
        <v>457</v>
      </c>
      <c r="B2162" s="368" t="s">
        <v>1045</v>
      </c>
      <c r="C2162" s="368" t="s">
        <v>796</v>
      </c>
      <c r="D2162" s="368">
        <v>350</v>
      </c>
      <c r="E2162" s="368">
        <v>227</v>
      </c>
      <c r="F2162" s="368">
        <v>123</v>
      </c>
      <c r="G2162" s="368" t="s">
        <v>17014</v>
      </c>
      <c r="H2162" s="368" t="s">
        <v>17015</v>
      </c>
      <c r="I2162" s="368" t="s">
        <v>3529</v>
      </c>
      <c r="J2162" s="368" t="s">
        <v>3528</v>
      </c>
      <c r="K2162" s="368" t="s">
        <v>17018</v>
      </c>
      <c r="L2162" s="368" t="s">
        <v>17019</v>
      </c>
      <c r="M2162" s="368">
        <v>39</v>
      </c>
      <c r="N2162" s="368">
        <v>25</v>
      </c>
      <c r="O2162" s="368">
        <v>14</v>
      </c>
    </row>
    <row r="2163" spans="1:15" x14ac:dyDescent="0.35">
      <c r="A2163" s="368" t="s">
        <v>457</v>
      </c>
      <c r="B2163" s="368" t="s">
        <v>1045</v>
      </c>
      <c r="C2163" s="368" t="s">
        <v>796</v>
      </c>
      <c r="D2163" s="368">
        <v>350</v>
      </c>
      <c r="E2163" s="368">
        <v>227</v>
      </c>
      <c r="F2163" s="368">
        <v>123</v>
      </c>
      <c r="G2163" s="368" t="s">
        <v>17014</v>
      </c>
      <c r="H2163" s="368" t="s">
        <v>17015</v>
      </c>
      <c r="I2163" s="368" t="s">
        <v>3529</v>
      </c>
      <c r="J2163" s="368" t="s">
        <v>3528</v>
      </c>
      <c r="K2163" s="368" t="s">
        <v>17020</v>
      </c>
      <c r="L2163" s="368" t="s">
        <v>17021</v>
      </c>
      <c r="M2163" s="368">
        <v>78</v>
      </c>
      <c r="N2163" s="368">
        <v>51</v>
      </c>
      <c r="O2163" s="368">
        <v>27</v>
      </c>
    </row>
    <row r="2164" spans="1:15" x14ac:dyDescent="0.35">
      <c r="A2164" s="368" t="s">
        <v>457</v>
      </c>
      <c r="B2164" s="368" t="s">
        <v>1045</v>
      </c>
      <c r="C2164" s="368" t="s">
        <v>796</v>
      </c>
      <c r="D2164" s="368">
        <v>350</v>
      </c>
      <c r="E2164" s="368">
        <v>227</v>
      </c>
      <c r="F2164" s="368">
        <v>123</v>
      </c>
      <c r="G2164" s="368" t="s">
        <v>17022</v>
      </c>
      <c r="H2164" s="368" t="s">
        <v>17023</v>
      </c>
      <c r="I2164" s="368" t="s">
        <v>3527</v>
      </c>
      <c r="J2164" s="368" t="s">
        <v>3526</v>
      </c>
      <c r="K2164" s="368" t="s">
        <v>17016</v>
      </c>
      <c r="L2164" s="368" t="s">
        <v>17017</v>
      </c>
      <c r="M2164" s="368">
        <v>39</v>
      </c>
      <c r="N2164" s="368">
        <v>25</v>
      </c>
      <c r="O2164" s="368">
        <v>14</v>
      </c>
    </row>
    <row r="2165" spans="1:15" x14ac:dyDescent="0.35">
      <c r="A2165" s="368" t="s">
        <v>457</v>
      </c>
      <c r="B2165" s="368" t="s">
        <v>1045</v>
      </c>
      <c r="C2165" s="368" t="s">
        <v>796</v>
      </c>
      <c r="D2165" s="368">
        <v>350</v>
      </c>
      <c r="E2165" s="368">
        <v>227</v>
      </c>
      <c r="F2165" s="368">
        <v>123</v>
      </c>
      <c r="G2165" s="368" t="s">
        <v>17022</v>
      </c>
      <c r="H2165" s="368" t="s">
        <v>17023</v>
      </c>
      <c r="I2165" s="368" t="s">
        <v>3527</v>
      </c>
      <c r="J2165" s="368" t="s">
        <v>3526</v>
      </c>
      <c r="K2165" s="368" t="s">
        <v>17024</v>
      </c>
      <c r="L2165" s="368" t="s">
        <v>17025</v>
      </c>
      <c r="M2165" s="368">
        <v>116</v>
      </c>
      <c r="N2165" s="368">
        <v>75</v>
      </c>
      <c r="O2165" s="368">
        <v>41</v>
      </c>
    </row>
    <row r="2166" spans="1:15" x14ac:dyDescent="0.35">
      <c r="A2166" s="368" t="s">
        <v>457</v>
      </c>
      <c r="B2166" s="368" t="s">
        <v>1045</v>
      </c>
      <c r="C2166" s="368" t="s">
        <v>796</v>
      </c>
      <c r="D2166" s="368">
        <v>350</v>
      </c>
      <c r="E2166" s="368">
        <v>227</v>
      </c>
      <c r="F2166" s="368">
        <v>123</v>
      </c>
      <c r="G2166" s="368" t="s">
        <v>17022</v>
      </c>
      <c r="H2166" s="368" t="s">
        <v>17023</v>
      </c>
      <c r="I2166" s="368" t="s">
        <v>3527</v>
      </c>
      <c r="J2166" s="368" t="s">
        <v>3526</v>
      </c>
      <c r="K2166" s="368" t="s">
        <v>17026</v>
      </c>
      <c r="L2166" s="368" t="s">
        <v>17027</v>
      </c>
      <c r="M2166" s="368">
        <v>78</v>
      </c>
      <c r="N2166" s="368">
        <v>51</v>
      </c>
      <c r="O2166" s="368">
        <v>27</v>
      </c>
    </row>
    <row r="2167" spans="1:15" x14ac:dyDescent="0.35">
      <c r="A2167" s="368" t="s">
        <v>458</v>
      </c>
      <c r="B2167" s="368" t="s">
        <v>1046</v>
      </c>
      <c r="C2167" s="368" t="s">
        <v>796</v>
      </c>
      <c r="D2167" s="368">
        <v>410</v>
      </c>
      <c r="E2167" s="368">
        <v>266</v>
      </c>
      <c r="F2167" s="368">
        <v>144</v>
      </c>
      <c r="G2167" s="368" t="s">
        <v>17028</v>
      </c>
      <c r="H2167" s="368" t="s">
        <v>17029</v>
      </c>
      <c r="I2167" s="368" t="s">
        <v>3525</v>
      </c>
      <c r="J2167" s="368" t="s">
        <v>3524</v>
      </c>
      <c r="K2167" s="368" t="s">
        <v>17016</v>
      </c>
      <c r="L2167" s="368" t="s">
        <v>17017</v>
      </c>
      <c r="M2167" s="368">
        <v>37</v>
      </c>
      <c r="N2167" s="368">
        <v>24</v>
      </c>
      <c r="O2167" s="368">
        <v>13</v>
      </c>
    </row>
    <row r="2168" spans="1:15" x14ac:dyDescent="0.35">
      <c r="A2168" s="368" t="s">
        <v>458</v>
      </c>
      <c r="B2168" s="368" t="s">
        <v>1046</v>
      </c>
      <c r="C2168" s="368" t="s">
        <v>796</v>
      </c>
      <c r="D2168" s="368">
        <v>410</v>
      </c>
      <c r="E2168" s="368">
        <v>266</v>
      </c>
      <c r="F2168" s="368">
        <v>144</v>
      </c>
      <c r="G2168" s="368" t="s">
        <v>17028</v>
      </c>
      <c r="H2168" s="368" t="s">
        <v>17029</v>
      </c>
      <c r="I2168" s="368" t="s">
        <v>3525</v>
      </c>
      <c r="J2168" s="368" t="s">
        <v>3524</v>
      </c>
      <c r="K2168" s="368" t="s">
        <v>17030</v>
      </c>
      <c r="L2168" s="368" t="s">
        <v>17031</v>
      </c>
      <c r="M2168" s="368">
        <v>37</v>
      </c>
      <c r="N2168" s="368">
        <v>24</v>
      </c>
      <c r="O2168" s="368">
        <v>13</v>
      </c>
    </row>
    <row r="2169" spans="1:15" x14ac:dyDescent="0.35">
      <c r="A2169" s="368" t="s">
        <v>458</v>
      </c>
      <c r="B2169" s="368" t="s">
        <v>1046</v>
      </c>
      <c r="C2169" s="368" t="s">
        <v>796</v>
      </c>
      <c r="D2169" s="368">
        <v>410</v>
      </c>
      <c r="E2169" s="368">
        <v>266</v>
      </c>
      <c r="F2169" s="368">
        <v>144</v>
      </c>
      <c r="G2169" s="368" t="s">
        <v>17028</v>
      </c>
      <c r="H2169" s="368" t="s">
        <v>17029</v>
      </c>
      <c r="I2169" s="368" t="s">
        <v>3525</v>
      </c>
      <c r="J2169" s="368" t="s">
        <v>3524</v>
      </c>
      <c r="K2169" s="368" t="s">
        <v>17032</v>
      </c>
      <c r="L2169" s="368" t="s">
        <v>17033</v>
      </c>
      <c r="M2169" s="368">
        <v>75</v>
      </c>
      <c r="N2169" s="368">
        <v>48</v>
      </c>
      <c r="O2169" s="368">
        <v>27</v>
      </c>
    </row>
    <row r="2170" spans="1:15" x14ac:dyDescent="0.35">
      <c r="A2170" s="368" t="s">
        <v>458</v>
      </c>
      <c r="B2170" s="368" t="s">
        <v>1046</v>
      </c>
      <c r="C2170" s="368" t="s">
        <v>796</v>
      </c>
      <c r="D2170" s="368">
        <v>410</v>
      </c>
      <c r="E2170" s="368">
        <v>266</v>
      </c>
      <c r="F2170" s="368">
        <v>144</v>
      </c>
      <c r="G2170" s="368" t="s">
        <v>17034</v>
      </c>
      <c r="H2170" s="368" t="s">
        <v>17035</v>
      </c>
      <c r="I2170" s="368" t="s">
        <v>3523</v>
      </c>
      <c r="J2170" s="368" t="s">
        <v>3522</v>
      </c>
      <c r="K2170" s="368" t="s">
        <v>17016</v>
      </c>
      <c r="L2170" s="368" t="s">
        <v>17017</v>
      </c>
      <c r="M2170" s="368">
        <v>37</v>
      </c>
      <c r="N2170" s="368">
        <v>24</v>
      </c>
      <c r="O2170" s="368">
        <v>13</v>
      </c>
    </row>
    <row r="2171" spans="1:15" x14ac:dyDescent="0.35">
      <c r="A2171" s="368" t="s">
        <v>458</v>
      </c>
      <c r="B2171" s="368" t="s">
        <v>1046</v>
      </c>
      <c r="C2171" s="368" t="s">
        <v>796</v>
      </c>
      <c r="D2171" s="368">
        <v>410</v>
      </c>
      <c r="E2171" s="368">
        <v>266</v>
      </c>
      <c r="F2171" s="368">
        <v>144</v>
      </c>
      <c r="G2171" s="368" t="s">
        <v>17034</v>
      </c>
      <c r="H2171" s="368" t="s">
        <v>17035</v>
      </c>
      <c r="I2171" s="368" t="s">
        <v>3523</v>
      </c>
      <c r="J2171" s="368" t="s">
        <v>3522</v>
      </c>
      <c r="K2171" s="368" t="s">
        <v>17036</v>
      </c>
      <c r="L2171" s="368" t="s">
        <v>17037</v>
      </c>
      <c r="M2171" s="368">
        <v>112</v>
      </c>
      <c r="N2171" s="368">
        <v>73</v>
      </c>
      <c r="O2171" s="368">
        <v>39</v>
      </c>
    </row>
    <row r="2172" spans="1:15" x14ac:dyDescent="0.35">
      <c r="A2172" s="368" t="s">
        <v>458</v>
      </c>
      <c r="B2172" s="368" t="s">
        <v>1046</v>
      </c>
      <c r="C2172" s="368" t="s">
        <v>796</v>
      </c>
      <c r="D2172" s="368">
        <v>410</v>
      </c>
      <c r="E2172" s="368">
        <v>266</v>
      </c>
      <c r="F2172" s="368">
        <v>144</v>
      </c>
      <c r="G2172" s="368" t="s">
        <v>17034</v>
      </c>
      <c r="H2172" s="368" t="s">
        <v>17035</v>
      </c>
      <c r="I2172" s="368" t="s">
        <v>3523</v>
      </c>
      <c r="J2172" s="368" t="s">
        <v>3522</v>
      </c>
      <c r="K2172" s="368" t="s">
        <v>17038</v>
      </c>
      <c r="L2172" s="368" t="s">
        <v>17039</v>
      </c>
      <c r="M2172" s="368">
        <v>112</v>
      </c>
      <c r="N2172" s="368">
        <v>73</v>
      </c>
      <c r="O2172" s="368">
        <v>39</v>
      </c>
    </row>
    <row r="2173" spans="1:15" x14ac:dyDescent="0.35">
      <c r="A2173" s="368" t="s">
        <v>458</v>
      </c>
      <c r="B2173" s="368" t="s">
        <v>1046</v>
      </c>
      <c r="C2173" s="368" t="s">
        <v>796</v>
      </c>
      <c r="D2173" s="368">
        <v>410</v>
      </c>
      <c r="E2173" s="368">
        <v>266</v>
      </c>
      <c r="F2173" s="368">
        <v>144</v>
      </c>
      <c r="G2173" s="368" t="s">
        <v>17034</v>
      </c>
      <c r="H2173" s="368" t="s">
        <v>17035</v>
      </c>
      <c r="I2173" s="368" t="s">
        <v>3523</v>
      </c>
      <c r="J2173" s="368" t="s">
        <v>3522</v>
      </c>
      <c r="K2173" s="368" t="s">
        <v>17040</v>
      </c>
      <c r="L2173" s="368" t="s">
        <v>17041</v>
      </c>
      <c r="M2173" s="368">
        <v>37</v>
      </c>
      <c r="N2173" s="368">
        <v>24</v>
      </c>
      <c r="O2173" s="368">
        <v>13</v>
      </c>
    </row>
    <row r="2174" spans="1:15" x14ac:dyDescent="0.35">
      <c r="A2174" s="368" t="s">
        <v>459</v>
      </c>
      <c r="B2174" s="368" t="s">
        <v>1047</v>
      </c>
      <c r="C2174" s="368" t="s">
        <v>786</v>
      </c>
      <c r="D2174" s="368">
        <v>1110</v>
      </c>
      <c r="E2174" s="368">
        <v>721</v>
      </c>
      <c r="F2174" s="368">
        <v>389</v>
      </c>
      <c r="G2174" s="368" t="s">
        <v>17042</v>
      </c>
      <c r="H2174" s="368" t="s">
        <v>17043</v>
      </c>
      <c r="I2174" s="368" t="s">
        <v>3408</v>
      </c>
      <c r="J2174" s="368" t="s">
        <v>3407</v>
      </c>
      <c r="K2174" s="368" t="s">
        <v>17044</v>
      </c>
      <c r="L2174" s="368" t="s">
        <v>3407</v>
      </c>
      <c r="M2174" s="368">
        <v>60</v>
      </c>
      <c r="N2174" s="368">
        <v>60</v>
      </c>
      <c r="O2174" s="368">
        <v>0</v>
      </c>
    </row>
    <row r="2175" spans="1:15" x14ac:dyDescent="0.35">
      <c r="A2175" s="368" t="s">
        <v>459</v>
      </c>
      <c r="B2175" s="368" t="s">
        <v>1047</v>
      </c>
      <c r="C2175" s="368" t="s">
        <v>786</v>
      </c>
      <c r="D2175" s="368">
        <v>1110</v>
      </c>
      <c r="E2175" s="368">
        <v>721</v>
      </c>
      <c r="F2175" s="368">
        <v>389</v>
      </c>
      <c r="G2175" s="368" t="s">
        <v>17045</v>
      </c>
      <c r="H2175" s="368" t="s">
        <v>17046</v>
      </c>
      <c r="I2175" s="368" t="s">
        <v>3521</v>
      </c>
      <c r="J2175" s="368" t="s">
        <v>3520</v>
      </c>
      <c r="K2175" s="368" t="s">
        <v>17047</v>
      </c>
      <c r="L2175" s="368" t="s">
        <v>17048</v>
      </c>
      <c r="M2175" s="368">
        <v>54</v>
      </c>
      <c r="N2175" s="368">
        <v>34</v>
      </c>
      <c r="O2175" s="368">
        <v>20</v>
      </c>
    </row>
    <row r="2176" spans="1:15" x14ac:dyDescent="0.35">
      <c r="A2176" s="368" t="s">
        <v>459</v>
      </c>
      <c r="B2176" s="368" t="s">
        <v>1047</v>
      </c>
      <c r="C2176" s="368" t="s">
        <v>786</v>
      </c>
      <c r="D2176" s="368">
        <v>1110</v>
      </c>
      <c r="E2176" s="368">
        <v>721</v>
      </c>
      <c r="F2176" s="368">
        <v>389</v>
      </c>
      <c r="G2176" s="368" t="s">
        <v>17045</v>
      </c>
      <c r="H2176" s="368" t="s">
        <v>17046</v>
      </c>
      <c r="I2176" s="368" t="s">
        <v>3521</v>
      </c>
      <c r="J2176" s="368" t="s">
        <v>3520</v>
      </c>
      <c r="K2176" s="368" t="s">
        <v>17049</v>
      </c>
      <c r="L2176" s="368" t="s">
        <v>17050</v>
      </c>
      <c r="M2176" s="368">
        <v>32</v>
      </c>
      <c r="N2176" s="368">
        <v>20</v>
      </c>
      <c r="O2176" s="368">
        <v>12</v>
      </c>
    </row>
    <row r="2177" spans="1:15" x14ac:dyDescent="0.35">
      <c r="A2177" s="368" t="s">
        <v>459</v>
      </c>
      <c r="B2177" s="368" t="s">
        <v>1047</v>
      </c>
      <c r="C2177" s="368" t="s">
        <v>786</v>
      </c>
      <c r="D2177" s="368">
        <v>1110</v>
      </c>
      <c r="E2177" s="368">
        <v>721</v>
      </c>
      <c r="F2177" s="368">
        <v>389</v>
      </c>
      <c r="G2177" s="368" t="s">
        <v>17045</v>
      </c>
      <c r="H2177" s="368" t="s">
        <v>17046</v>
      </c>
      <c r="I2177" s="368" t="s">
        <v>3521</v>
      </c>
      <c r="J2177" s="368" t="s">
        <v>3520</v>
      </c>
      <c r="K2177" s="368" t="s">
        <v>17051</v>
      </c>
      <c r="L2177" s="368" t="s">
        <v>17052</v>
      </c>
      <c r="M2177" s="368">
        <v>32</v>
      </c>
      <c r="N2177" s="368">
        <v>20</v>
      </c>
      <c r="O2177" s="368">
        <v>12</v>
      </c>
    </row>
    <row r="2178" spans="1:15" x14ac:dyDescent="0.35">
      <c r="A2178" s="368" t="s">
        <v>459</v>
      </c>
      <c r="B2178" s="368" t="s">
        <v>1047</v>
      </c>
      <c r="C2178" s="368" t="s">
        <v>786</v>
      </c>
      <c r="D2178" s="368">
        <v>1110</v>
      </c>
      <c r="E2178" s="368">
        <v>721</v>
      </c>
      <c r="F2178" s="368">
        <v>389</v>
      </c>
      <c r="G2178" s="368" t="s">
        <v>17053</v>
      </c>
      <c r="H2178" s="368" t="s">
        <v>17054</v>
      </c>
      <c r="I2178" s="368" t="s">
        <v>3519</v>
      </c>
      <c r="J2178" s="368" t="s">
        <v>3518</v>
      </c>
      <c r="K2178" s="368" t="s">
        <v>17055</v>
      </c>
      <c r="L2178" s="368" t="s">
        <v>17056</v>
      </c>
      <c r="M2178" s="368">
        <v>66</v>
      </c>
      <c r="N2178" s="368">
        <v>42</v>
      </c>
      <c r="O2178" s="368">
        <v>24</v>
      </c>
    </row>
    <row r="2179" spans="1:15" x14ac:dyDescent="0.35">
      <c r="A2179" s="368" t="s">
        <v>459</v>
      </c>
      <c r="B2179" s="368" t="s">
        <v>1047</v>
      </c>
      <c r="C2179" s="368" t="s">
        <v>786</v>
      </c>
      <c r="D2179" s="368">
        <v>1110</v>
      </c>
      <c r="E2179" s="368">
        <v>721</v>
      </c>
      <c r="F2179" s="368">
        <v>389</v>
      </c>
      <c r="G2179" s="368" t="s">
        <v>17053</v>
      </c>
      <c r="H2179" s="368" t="s">
        <v>17054</v>
      </c>
      <c r="I2179" s="368" t="s">
        <v>3519</v>
      </c>
      <c r="J2179" s="368" t="s">
        <v>3518</v>
      </c>
      <c r="K2179" s="368" t="s">
        <v>17057</v>
      </c>
      <c r="L2179" s="368" t="s">
        <v>17058</v>
      </c>
      <c r="M2179" s="368">
        <v>97</v>
      </c>
      <c r="N2179" s="368">
        <v>60</v>
      </c>
      <c r="O2179" s="368">
        <v>37</v>
      </c>
    </row>
    <row r="2180" spans="1:15" x14ac:dyDescent="0.35">
      <c r="A2180" s="368" t="s">
        <v>459</v>
      </c>
      <c r="B2180" s="368" t="s">
        <v>1047</v>
      </c>
      <c r="C2180" s="368" t="s">
        <v>786</v>
      </c>
      <c r="D2180" s="368">
        <v>1110</v>
      </c>
      <c r="E2180" s="368">
        <v>721</v>
      </c>
      <c r="F2180" s="368">
        <v>389</v>
      </c>
      <c r="G2180" s="368" t="s">
        <v>17053</v>
      </c>
      <c r="H2180" s="368" t="s">
        <v>17054</v>
      </c>
      <c r="I2180" s="368" t="s">
        <v>3519</v>
      </c>
      <c r="J2180" s="368" t="s">
        <v>3518</v>
      </c>
      <c r="K2180" s="368" t="s">
        <v>17059</v>
      </c>
      <c r="L2180" s="368" t="s">
        <v>17060</v>
      </c>
      <c r="M2180" s="368">
        <v>87</v>
      </c>
      <c r="N2180" s="368">
        <v>55</v>
      </c>
      <c r="O2180" s="368">
        <v>32</v>
      </c>
    </row>
    <row r="2181" spans="1:15" x14ac:dyDescent="0.35">
      <c r="A2181" s="368" t="s">
        <v>459</v>
      </c>
      <c r="B2181" s="368" t="s">
        <v>1047</v>
      </c>
      <c r="C2181" s="368" t="s">
        <v>786</v>
      </c>
      <c r="D2181" s="368">
        <v>1110</v>
      </c>
      <c r="E2181" s="368">
        <v>721</v>
      </c>
      <c r="F2181" s="368">
        <v>389</v>
      </c>
      <c r="G2181" s="368" t="s">
        <v>17061</v>
      </c>
      <c r="H2181" s="368" t="s">
        <v>17062</v>
      </c>
      <c r="I2181" s="368" t="s">
        <v>3517</v>
      </c>
      <c r="J2181" s="368" t="s">
        <v>3516</v>
      </c>
      <c r="K2181" s="368" t="s">
        <v>17063</v>
      </c>
      <c r="L2181" s="368" t="s">
        <v>3516</v>
      </c>
      <c r="M2181" s="368">
        <v>87</v>
      </c>
      <c r="N2181" s="368">
        <v>55</v>
      </c>
      <c r="O2181" s="368">
        <v>32</v>
      </c>
    </row>
    <row r="2182" spans="1:15" x14ac:dyDescent="0.35">
      <c r="A2182" s="368" t="s">
        <v>459</v>
      </c>
      <c r="B2182" s="368" t="s">
        <v>1047</v>
      </c>
      <c r="C2182" s="368" t="s">
        <v>786</v>
      </c>
      <c r="D2182" s="368">
        <v>1110</v>
      </c>
      <c r="E2182" s="368">
        <v>721</v>
      </c>
      <c r="F2182" s="368">
        <v>389</v>
      </c>
      <c r="G2182" s="368" t="s">
        <v>17064</v>
      </c>
      <c r="H2182" s="368" t="s">
        <v>17065</v>
      </c>
      <c r="I2182" s="368" t="s">
        <v>3515</v>
      </c>
      <c r="J2182" s="368" t="s">
        <v>3514</v>
      </c>
      <c r="K2182" s="368" t="s">
        <v>17066</v>
      </c>
      <c r="L2182" s="368" t="s">
        <v>17067</v>
      </c>
      <c r="M2182" s="368">
        <v>76</v>
      </c>
      <c r="N2182" s="368">
        <v>48</v>
      </c>
      <c r="O2182" s="368">
        <v>28</v>
      </c>
    </row>
    <row r="2183" spans="1:15" x14ac:dyDescent="0.35">
      <c r="A2183" s="368" t="s">
        <v>459</v>
      </c>
      <c r="B2183" s="368" t="s">
        <v>1047</v>
      </c>
      <c r="C2183" s="368" t="s">
        <v>786</v>
      </c>
      <c r="D2183" s="368">
        <v>1110</v>
      </c>
      <c r="E2183" s="368">
        <v>721</v>
      </c>
      <c r="F2183" s="368">
        <v>389</v>
      </c>
      <c r="G2183" s="368" t="s">
        <v>17064</v>
      </c>
      <c r="H2183" s="368" t="s">
        <v>17065</v>
      </c>
      <c r="I2183" s="368" t="s">
        <v>3515</v>
      </c>
      <c r="J2183" s="368" t="s">
        <v>3514</v>
      </c>
      <c r="K2183" s="368" t="s">
        <v>17068</v>
      </c>
      <c r="L2183" s="368" t="s">
        <v>17069</v>
      </c>
      <c r="M2183" s="368">
        <v>43</v>
      </c>
      <c r="N2183" s="368">
        <v>27</v>
      </c>
      <c r="O2183" s="368">
        <v>16</v>
      </c>
    </row>
    <row r="2184" spans="1:15" x14ac:dyDescent="0.35">
      <c r="A2184" s="368" t="s">
        <v>459</v>
      </c>
      <c r="B2184" s="368" t="s">
        <v>1047</v>
      </c>
      <c r="C2184" s="368" t="s">
        <v>786</v>
      </c>
      <c r="D2184" s="368">
        <v>1110</v>
      </c>
      <c r="E2184" s="368">
        <v>721</v>
      </c>
      <c r="F2184" s="368">
        <v>389</v>
      </c>
      <c r="G2184" s="368" t="s">
        <v>17064</v>
      </c>
      <c r="H2184" s="368" t="s">
        <v>17065</v>
      </c>
      <c r="I2184" s="368" t="s">
        <v>3515</v>
      </c>
      <c r="J2184" s="368" t="s">
        <v>3514</v>
      </c>
      <c r="K2184" s="368" t="s">
        <v>17070</v>
      </c>
      <c r="L2184" s="368" t="s">
        <v>17071</v>
      </c>
      <c r="M2184" s="368">
        <v>43</v>
      </c>
      <c r="N2184" s="368">
        <v>27</v>
      </c>
      <c r="O2184" s="368">
        <v>16</v>
      </c>
    </row>
    <row r="2185" spans="1:15" x14ac:dyDescent="0.35">
      <c r="A2185" s="368" t="s">
        <v>459</v>
      </c>
      <c r="B2185" s="368" t="s">
        <v>1047</v>
      </c>
      <c r="C2185" s="368" t="s">
        <v>786</v>
      </c>
      <c r="D2185" s="368">
        <v>1110</v>
      </c>
      <c r="E2185" s="368">
        <v>721</v>
      </c>
      <c r="F2185" s="368">
        <v>389</v>
      </c>
      <c r="G2185" s="368" t="s">
        <v>17072</v>
      </c>
      <c r="H2185" s="368" t="s">
        <v>17073</v>
      </c>
      <c r="I2185" s="368" t="s">
        <v>3513</v>
      </c>
      <c r="J2185" s="368" t="s">
        <v>3512</v>
      </c>
      <c r="K2185" s="368" t="s">
        <v>17074</v>
      </c>
      <c r="L2185" s="368" t="s">
        <v>3512</v>
      </c>
      <c r="M2185" s="368">
        <v>65</v>
      </c>
      <c r="N2185" s="368">
        <v>41</v>
      </c>
      <c r="O2185" s="368">
        <v>24</v>
      </c>
    </row>
    <row r="2186" spans="1:15" x14ac:dyDescent="0.35">
      <c r="A2186" s="368" t="s">
        <v>459</v>
      </c>
      <c r="B2186" s="368" t="s">
        <v>1047</v>
      </c>
      <c r="C2186" s="368" t="s">
        <v>786</v>
      </c>
      <c r="D2186" s="368">
        <v>1110</v>
      </c>
      <c r="E2186" s="368">
        <v>721</v>
      </c>
      <c r="F2186" s="368">
        <v>389</v>
      </c>
      <c r="G2186" s="368" t="s">
        <v>17075</v>
      </c>
      <c r="H2186" s="368" t="s">
        <v>17076</v>
      </c>
      <c r="I2186" s="368" t="s">
        <v>3511</v>
      </c>
      <c r="J2186" s="368" t="s">
        <v>3510</v>
      </c>
      <c r="K2186" s="368" t="s">
        <v>17077</v>
      </c>
      <c r="L2186" s="368" t="s">
        <v>3510</v>
      </c>
      <c r="M2186" s="368">
        <v>87</v>
      </c>
      <c r="N2186" s="368">
        <v>55</v>
      </c>
      <c r="O2186" s="368">
        <v>32</v>
      </c>
    </row>
    <row r="2187" spans="1:15" x14ac:dyDescent="0.35">
      <c r="A2187" s="368" t="s">
        <v>459</v>
      </c>
      <c r="B2187" s="368" t="s">
        <v>1047</v>
      </c>
      <c r="C2187" s="368" t="s">
        <v>786</v>
      </c>
      <c r="D2187" s="368">
        <v>1110</v>
      </c>
      <c r="E2187" s="368">
        <v>721</v>
      </c>
      <c r="F2187" s="368">
        <v>389</v>
      </c>
      <c r="G2187" s="368" t="s">
        <v>17078</v>
      </c>
      <c r="H2187" s="368" t="s">
        <v>17079</v>
      </c>
      <c r="I2187" s="368" t="s">
        <v>3469</v>
      </c>
      <c r="J2187" s="368" t="s">
        <v>3468</v>
      </c>
      <c r="K2187" s="368" t="s">
        <v>17080</v>
      </c>
      <c r="L2187" s="368" t="s">
        <v>3468</v>
      </c>
      <c r="M2187" s="368">
        <v>97</v>
      </c>
      <c r="N2187" s="368">
        <v>61</v>
      </c>
      <c r="O2187" s="368">
        <v>36</v>
      </c>
    </row>
    <row r="2188" spans="1:15" x14ac:dyDescent="0.35">
      <c r="A2188" s="368" t="s">
        <v>459</v>
      </c>
      <c r="B2188" s="368" t="s">
        <v>1047</v>
      </c>
      <c r="C2188" s="368" t="s">
        <v>786</v>
      </c>
      <c r="D2188" s="368">
        <v>1110</v>
      </c>
      <c r="E2188" s="368">
        <v>721</v>
      </c>
      <c r="F2188" s="368">
        <v>389</v>
      </c>
      <c r="G2188" s="368" t="s">
        <v>17081</v>
      </c>
      <c r="H2188" s="368" t="s">
        <v>17082</v>
      </c>
      <c r="I2188" s="368" t="s">
        <v>3509</v>
      </c>
      <c r="J2188" s="368" t="s">
        <v>3508</v>
      </c>
      <c r="K2188" s="368" t="s">
        <v>17083</v>
      </c>
      <c r="L2188" s="368" t="s">
        <v>3508</v>
      </c>
      <c r="M2188" s="368">
        <v>87</v>
      </c>
      <c r="N2188" s="368">
        <v>55</v>
      </c>
      <c r="O2188" s="368">
        <v>32</v>
      </c>
    </row>
    <row r="2189" spans="1:15" x14ac:dyDescent="0.35">
      <c r="A2189" s="368" t="s">
        <v>459</v>
      </c>
      <c r="B2189" s="368" t="s">
        <v>1047</v>
      </c>
      <c r="C2189" s="368" t="s">
        <v>786</v>
      </c>
      <c r="D2189" s="368">
        <v>1110</v>
      </c>
      <c r="E2189" s="368">
        <v>721</v>
      </c>
      <c r="F2189" s="368">
        <v>389</v>
      </c>
      <c r="G2189" s="368" t="s">
        <v>17084</v>
      </c>
      <c r="H2189" s="368" t="s">
        <v>17085</v>
      </c>
      <c r="I2189" s="368" t="s">
        <v>3507</v>
      </c>
      <c r="J2189" s="368" t="s">
        <v>3506</v>
      </c>
      <c r="K2189" s="368" t="s">
        <v>17086</v>
      </c>
      <c r="L2189" s="368" t="s">
        <v>3506</v>
      </c>
      <c r="M2189" s="368">
        <v>97</v>
      </c>
      <c r="N2189" s="368">
        <v>61</v>
      </c>
      <c r="O2189" s="368">
        <v>36</v>
      </c>
    </row>
    <row r="2190" spans="1:15" x14ac:dyDescent="0.35">
      <c r="A2190" s="368" t="s">
        <v>460</v>
      </c>
      <c r="B2190" s="368" t="s">
        <v>1048</v>
      </c>
      <c r="C2190" s="368" t="s">
        <v>796</v>
      </c>
      <c r="D2190" s="368">
        <v>290</v>
      </c>
      <c r="E2190" s="368">
        <v>188</v>
      </c>
      <c r="F2190" s="368">
        <v>102</v>
      </c>
      <c r="G2190" s="368" t="s">
        <v>17087</v>
      </c>
      <c r="H2190" s="368" t="s">
        <v>17088</v>
      </c>
      <c r="I2190" s="368" t="s">
        <v>3505</v>
      </c>
      <c r="J2190" s="368" t="s">
        <v>3504</v>
      </c>
      <c r="K2190" s="368" t="s">
        <v>17016</v>
      </c>
      <c r="L2190" s="368" t="s">
        <v>17017</v>
      </c>
      <c r="M2190" s="368">
        <v>41</v>
      </c>
      <c r="N2190" s="368">
        <v>27</v>
      </c>
      <c r="O2190" s="368">
        <v>14</v>
      </c>
    </row>
    <row r="2191" spans="1:15" x14ac:dyDescent="0.35">
      <c r="A2191" s="368" t="s">
        <v>460</v>
      </c>
      <c r="B2191" s="368" t="s">
        <v>1048</v>
      </c>
      <c r="C2191" s="368" t="s">
        <v>796</v>
      </c>
      <c r="D2191" s="368">
        <v>290</v>
      </c>
      <c r="E2191" s="368">
        <v>188</v>
      </c>
      <c r="F2191" s="368">
        <v>102</v>
      </c>
      <c r="G2191" s="368" t="s">
        <v>17087</v>
      </c>
      <c r="H2191" s="368" t="s">
        <v>17088</v>
      </c>
      <c r="I2191" s="368" t="s">
        <v>3505</v>
      </c>
      <c r="J2191" s="368" t="s">
        <v>3504</v>
      </c>
      <c r="K2191" s="368" t="s">
        <v>17089</v>
      </c>
      <c r="L2191" s="368" t="s">
        <v>17090</v>
      </c>
      <c r="M2191" s="368">
        <v>41</v>
      </c>
      <c r="N2191" s="368">
        <v>26</v>
      </c>
      <c r="O2191" s="368">
        <v>15</v>
      </c>
    </row>
    <row r="2192" spans="1:15" x14ac:dyDescent="0.35">
      <c r="A2192" s="368" t="s">
        <v>460</v>
      </c>
      <c r="B2192" s="368" t="s">
        <v>1048</v>
      </c>
      <c r="C2192" s="368" t="s">
        <v>796</v>
      </c>
      <c r="D2192" s="368">
        <v>290</v>
      </c>
      <c r="E2192" s="368">
        <v>188</v>
      </c>
      <c r="F2192" s="368">
        <v>102</v>
      </c>
      <c r="G2192" s="368" t="s">
        <v>17087</v>
      </c>
      <c r="H2192" s="368" t="s">
        <v>17088</v>
      </c>
      <c r="I2192" s="368" t="s">
        <v>3505</v>
      </c>
      <c r="J2192" s="368" t="s">
        <v>3504</v>
      </c>
      <c r="K2192" s="368" t="s">
        <v>17091</v>
      </c>
      <c r="L2192" s="368" t="s">
        <v>17092</v>
      </c>
      <c r="M2192" s="368">
        <v>84</v>
      </c>
      <c r="N2192" s="368">
        <v>55</v>
      </c>
      <c r="O2192" s="368">
        <v>29</v>
      </c>
    </row>
    <row r="2193" spans="1:15" x14ac:dyDescent="0.35">
      <c r="A2193" s="368" t="s">
        <v>460</v>
      </c>
      <c r="B2193" s="368" t="s">
        <v>1048</v>
      </c>
      <c r="C2193" s="368" t="s">
        <v>796</v>
      </c>
      <c r="D2193" s="368">
        <v>290</v>
      </c>
      <c r="E2193" s="368">
        <v>188</v>
      </c>
      <c r="F2193" s="368">
        <v>102</v>
      </c>
      <c r="G2193" s="368" t="s">
        <v>17093</v>
      </c>
      <c r="H2193" s="368" t="s">
        <v>17094</v>
      </c>
      <c r="I2193" s="368" t="s">
        <v>3503</v>
      </c>
      <c r="J2193" s="368" t="s">
        <v>3502</v>
      </c>
      <c r="K2193" s="368" t="s">
        <v>17016</v>
      </c>
      <c r="L2193" s="368" t="s">
        <v>17017</v>
      </c>
      <c r="M2193" s="368">
        <v>41</v>
      </c>
      <c r="N2193" s="368">
        <v>27</v>
      </c>
      <c r="O2193" s="368">
        <v>14</v>
      </c>
    </row>
    <row r="2194" spans="1:15" x14ac:dyDescent="0.35">
      <c r="A2194" s="368" t="s">
        <v>460</v>
      </c>
      <c r="B2194" s="368" t="s">
        <v>1048</v>
      </c>
      <c r="C2194" s="368" t="s">
        <v>796</v>
      </c>
      <c r="D2194" s="368">
        <v>290</v>
      </c>
      <c r="E2194" s="368">
        <v>188</v>
      </c>
      <c r="F2194" s="368">
        <v>102</v>
      </c>
      <c r="G2194" s="368" t="s">
        <v>17093</v>
      </c>
      <c r="H2194" s="368" t="s">
        <v>17094</v>
      </c>
      <c r="I2194" s="368" t="s">
        <v>3503</v>
      </c>
      <c r="J2194" s="368" t="s">
        <v>3502</v>
      </c>
      <c r="K2194" s="368" t="s">
        <v>17095</v>
      </c>
      <c r="L2194" s="368" t="s">
        <v>17096</v>
      </c>
      <c r="M2194" s="368">
        <v>41</v>
      </c>
      <c r="N2194" s="368">
        <v>26</v>
      </c>
      <c r="O2194" s="368">
        <v>15</v>
      </c>
    </row>
    <row r="2195" spans="1:15" x14ac:dyDescent="0.35">
      <c r="A2195" s="368" t="s">
        <v>460</v>
      </c>
      <c r="B2195" s="368" t="s">
        <v>1048</v>
      </c>
      <c r="C2195" s="368" t="s">
        <v>796</v>
      </c>
      <c r="D2195" s="368">
        <v>290</v>
      </c>
      <c r="E2195" s="368">
        <v>188</v>
      </c>
      <c r="F2195" s="368">
        <v>102</v>
      </c>
      <c r="G2195" s="368" t="s">
        <v>17093</v>
      </c>
      <c r="H2195" s="368" t="s">
        <v>17094</v>
      </c>
      <c r="I2195" s="368" t="s">
        <v>3503</v>
      </c>
      <c r="J2195" s="368" t="s">
        <v>3502</v>
      </c>
      <c r="K2195" s="368" t="s">
        <v>17097</v>
      </c>
      <c r="L2195" s="368" t="s">
        <v>17098</v>
      </c>
      <c r="M2195" s="368">
        <v>83</v>
      </c>
      <c r="N2195" s="368">
        <v>54</v>
      </c>
      <c r="O2195" s="368">
        <v>29</v>
      </c>
    </row>
    <row r="2196" spans="1:15" x14ac:dyDescent="0.35">
      <c r="A2196" s="368" t="s">
        <v>461</v>
      </c>
      <c r="B2196" s="368" t="s">
        <v>1049</v>
      </c>
      <c r="C2196" s="368" t="s">
        <v>786</v>
      </c>
      <c r="D2196" s="368">
        <v>730</v>
      </c>
      <c r="E2196" s="368">
        <v>474</v>
      </c>
      <c r="F2196" s="368">
        <v>256</v>
      </c>
      <c r="G2196" s="368" t="s">
        <v>17042</v>
      </c>
      <c r="H2196" s="368" t="s">
        <v>17043</v>
      </c>
      <c r="I2196" s="368" t="s">
        <v>3408</v>
      </c>
      <c r="J2196" s="368" t="s">
        <v>3407</v>
      </c>
      <c r="K2196" s="368" t="s">
        <v>17044</v>
      </c>
      <c r="L2196" s="368" t="s">
        <v>3407</v>
      </c>
      <c r="M2196" s="368">
        <v>60</v>
      </c>
      <c r="N2196" s="368">
        <v>60</v>
      </c>
      <c r="O2196" s="368">
        <v>0</v>
      </c>
    </row>
    <row r="2197" spans="1:15" x14ac:dyDescent="0.35">
      <c r="A2197" s="368" t="s">
        <v>461</v>
      </c>
      <c r="B2197" s="368" t="s">
        <v>1049</v>
      </c>
      <c r="C2197" s="368" t="s">
        <v>786</v>
      </c>
      <c r="D2197" s="368">
        <v>730</v>
      </c>
      <c r="E2197" s="368">
        <v>474</v>
      </c>
      <c r="F2197" s="368">
        <v>256</v>
      </c>
      <c r="G2197" s="368" t="s">
        <v>17099</v>
      </c>
      <c r="H2197" s="368" t="s">
        <v>17100</v>
      </c>
      <c r="I2197" s="368" t="s">
        <v>3501</v>
      </c>
      <c r="J2197" s="368" t="s">
        <v>3500</v>
      </c>
      <c r="K2197" s="368" t="s">
        <v>17101</v>
      </c>
      <c r="L2197" s="368" t="s">
        <v>17102</v>
      </c>
      <c r="M2197" s="368">
        <v>91</v>
      </c>
      <c r="N2197" s="368">
        <v>56</v>
      </c>
      <c r="O2197" s="368">
        <v>35</v>
      </c>
    </row>
    <row r="2198" spans="1:15" x14ac:dyDescent="0.35">
      <c r="A2198" s="368" t="s">
        <v>461</v>
      </c>
      <c r="B2198" s="368" t="s">
        <v>1049</v>
      </c>
      <c r="C2198" s="368" t="s">
        <v>786</v>
      </c>
      <c r="D2198" s="368">
        <v>730</v>
      </c>
      <c r="E2198" s="368">
        <v>474</v>
      </c>
      <c r="F2198" s="368">
        <v>256</v>
      </c>
      <c r="G2198" s="368" t="s">
        <v>17099</v>
      </c>
      <c r="H2198" s="368" t="s">
        <v>17100</v>
      </c>
      <c r="I2198" s="368" t="s">
        <v>3501</v>
      </c>
      <c r="J2198" s="368" t="s">
        <v>3500</v>
      </c>
      <c r="K2198" s="368" t="s">
        <v>17103</v>
      </c>
      <c r="L2198" s="368" t="s">
        <v>17104</v>
      </c>
      <c r="M2198" s="368">
        <v>91</v>
      </c>
      <c r="N2198" s="368">
        <v>56</v>
      </c>
      <c r="O2198" s="368">
        <v>35</v>
      </c>
    </row>
    <row r="2199" spans="1:15" x14ac:dyDescent="0.35">
      <c r="A2199" s="368" t="s">
        <v>461</v>
      </c>
      <c r="B2199" s="368" t="s">
        <v>1049</v>
      </c>
      <c r="C2199" s="368" t="s">
        <v>786</v>
      </c>
      <c r="D2199" s="368">
        <v>730</v>
      </c>
      <c r="E2199" s="368">
        <v>474</v>
      </c>
      <c r="F2199" s="368">
        <v>256</v>
      </c>
      <c r="G2199" s="368" t="s">
        <v>17099</v>
      </c>
      <c r="H2199" s="368" t="s">
        <v>17100</v>
      </c>
      <c r="I2199" s="368" t="s">
        <v>3501</v>
      </c>
      <c r="J2199" s="368" t="s">
        <v>3500</v>
      </c>
      <c r="K2199" s="368" t="s">
        <v>17105</v>
      </c>
      <c r="L2199" s="368" t="s">
        <v>17106</v>
      </c>
      <c r="M2199" s="368">
        <v>91</v>
      </c>
      <c r="N2199" s="368">
        <v>56</v>
      </c>
      <c r="O2199" s="368">
        <v>35</v>
      </c>
    </row>
    <row r="2200" spans="1:15" x14ac:dyDescent="0.35">
      <c r="A2200" s="368" t="s">
        <v>461</v>
      </c>
      <c r="B2200" s="368" t="s">
        <v>1049</v>
      </c>
      <c r="C2200" s="368" t="s">
        <v>786</v>
      </c>
      <c r="D2200" s="368">
        <v>730</v>
      </c>
      <c r="E2200" s="368">
        <v>474</v>
      </c>
      <c r="F2200" s="368">
        <v>256</v>
      </c>
      <c r="G2200" s="368" t="s">
        <v>17099</v>
      </c>
      <c r="H2200" s="368" t="s">
        <v>17100</v>
      </c>
      <c r="I2200" s="368" t="s">
        <v>3501</v>
      </c>
      <c r="J2200" s="368" t="s">
        <v>3500</v>
      </c>
      <c r="K2200" s="368" t="s">
        <v>17107</v>
      </c>
      <c r="L2200" s="368" t="s">
        <v>17108</v>
      </c>
      <c r="M2200" s="368">
        <v>34</v>
      </c>
      <c r="N2200" s="368">
        <v>21</v>
      </c>
      <c r="O2200" s="368">
        <v>13</v>
      </c>
    </row>
    <row r="2201" spans="1:15" x14ac:dyDescent="0.35">
      <c r="A2201" s="368" t="s">
        <v>461</v>
      </c>
      <c r="B2201" s="368" t="s">
        <v>1049</v>
      </c>
      <c r="C2201" s="368" t="s">
        <v>786</v>
      </c>
      <c r="D2201" s="368">
        <v>730</v>
      </c>
      <c r="E2201" s="368">
        <v>474</v>
      </c>
      <c r="F2201" s="368">
        <v>256</v>
      </c>
      <c r="G2201" s="368" t="s">
        <v>17109</v>
      </c>
      <c r="H2201" s="368" t="s">
        <v>17110</v>
      </c>
      <c r="I2201" s="368" t="s">
        <v>3499</v>
      </c>
      <c r="J2201" s="368" t="s">
        <v>3498</v>
      </c>
      <c r="K2201" s="368" t="s">
        <v>17101</v>
      </c>
      <c r="L2201" s="368" t="s">
        <v>17102</v>
      </c>
      <c r="M2201" s="368">
        <v>91</v>
      </c>
      <c r="N2201" s="368">
        <v>56</v>
      </c>
      <c r="O2201" s="368">
        <v>35</v>
      </c>
    </row>
    <row r="2202" spans="1:15" x14ac:dyDescent="0.35">
      <c r="A2202" s="368" t="s">
        <v>461</v>
      </c>
      <c r="B2202" s="368" t="s">
        <v>1049</v>
      </c>
      <c r="C2202" s="368" t="s">
        <v>786</v>
      </c>
      <c r="D2202" s="368">
        <v>730</v>
      </c>
      <c r="E2202" s="368">
        <v>474</v>
      </c>
      <c r="F2202" s="368">
        <v>256</v>
      </c>
      <c r="G2202" s="368" t="s">
        <v>17109</v>
      </c>
      <c r="H2202" s="368" t="s">
        <v>17110</v>
      </c>
      <c r="I2202" s="368" t="s">
        <v>3499</v>
      </c>
      <c r="J2202" s="368" t="s">
        <v>3498</v>
      </c>
      <c r="K2202" s="368" t="s">
        <v>17103</v>
      </c>
      <c r="L2202" s="368" t="s">
        <v>17104</v>
      </c>
      <c r="M2202" s="368">
        <v>91</v>
      </c>
      <c r="N2202" s="368">
        <v>56</v>
      </c>
      <c r="O2202" s="368">
        <v>35</v>
      </c>
    </row>
    <row r="2203" spans="1:15" x14ac:dyDescent="0.35">
      <c r="A2203" s="368" t="s">
        <v>461</v>
      </c>
      <c r="B2203" s="368" t="s">
        <v>1049</v>
      </c>
      <c r="C2203" s="368" t="s">
        <v>786</v>
      </c>
      <c r="D2203" s="368">
        <v>730</v>
      </c>
      <c r="E2203" s="368">
        <v>474</v>
      </c>
      <c r="F2203" s="368">
        <v>256</v>
      </c>
      <c r="G2203" s="368" t="s">
        <v>17109</v>
      </c>
      <c r="H2203" s="368" t="s">
        <v>17110</v>
      </c>
      <c r="I2203" s="368" t="s">
        <v>3499</v>
      </c>
      <c r="J2203" s="368" t="s">
        <v>3498</v>
      </c>
      <c r="K2203" s="368" t="s">
        <v>17111</v>
      </c>
      <c r="L2203" s="368" t="s">
        <v>17112</v>
      </c>
      <c r="M2203" s="368">
        <v>34</v>
      </c>
      <c r="N2203" s="368">
        <v>21</v>
      </c>
      <c r="O2203" s="368">
        <v>13</v>
      </c>
    </row>
    <row r="2204" spans="1:15" x14ac:dyDescent="0.35">
      <c r="A2204" s="368" t="s">
        <v>461</v>
      </c>
      <c r="B2204" s="368" t="s">
        <v>1049</v>
      </c>
      <c r="C2204" s="368" t="s">
        <v>786</v>
      </c>
      <c r="D2204" s="368">
        <v>730</v>
      </c>
      <c r="E2204" s="368">
        <v>474</v>
      </c>
      <c r="F2204" s="368">
        <v>256</v>
      </c>
      <c r="G2204" s="368" t="s">
        <v>17113</v>
      </c>
      <c r="H2204" s="368" t="s">
        <v>17114</v>
      </c>
      <c r="I2204" s="368" t="s">
        <v>3497</v>
      </c>
      <c r="J2204" s="368" t="s">
        <v>3496</v>
      </c>
      <c r="K2204" s="368" t="s">
        <v>17115</v>
      </c>
      <c r="L2204" s="368" t="s">
        <v>3496</v>
      </c>
      <c r="M2204" s="368">
        <v>68</v>
      </c>
      <c r="N2204" s="368">
        <v>42</v>
      </c>
      <c r="O2204" s="368">
        <v>26</v>
      </c>
    </row>
    <row r="2205" spans="1:15" x14ac:dyDescent="0.35">
      <c r="A2205" s="368" t="s">
        <v>461</v>
      </c>
      <c r="B2205" s="368" t="s">
        <v>1049</v>
      </c>
      <c r="C2205" s="368" t="s">
        <v>786</v>
      </c>
      <c r="D2205" s="368">
        <v>730</v>
      </c>
      <c r="E2205" s="368">
        <v>474</v>
      </c>
      <c r="F2205" s="368">
        <v>256</v>
      </c>
      <c r="G2205" s="368" t="s">
        <v>17116</v>
      </c>
      <c r="H2205" s="368" t="s">
        <v>17117</v>
      </c>
      <c r="I2205" s="368" t="s">
        <v>3495</v>
      </c>
      <c r="J2205" s="368" t="s">
        <v>3494</v>
      </c>
      <c r="K2205" s="368" t="s">
        <v>17118</v>
      </c>
      <c r="L2205" s="368" t="s">
        <v>3494</v>
      </c>
      <c r="M2205" s="368">
        <v>68</v>
      </c>
      <c r="N2205" s="368">
        <v>42</v>
      </c>
      <c r="O2205" s="368">
        <v>26</v>
      </c>
    </row>
    <row r="2206" spans="1:15" x14ac:dyDescent="0.35">
      <c r="A2206" s="368" t="s">
        <v>461</v>
      </c>
      <c r="B2206" s="368" t="s">
        <v>1049</v>
      </c>
      <c r="C2206" s="368" t="s">
        <v>786</v>
      </c>
      <c r="D2206" s="368">
        <v>730</v>
      </c>
      <c r="E2206" s="368">
        <v>474</v>
      </c>
      <c r="F2206" s="368">
        <v>256</v>
      </c>
      <c r="G2206" s="368" t="s">
        <v>17119</v>
      </c>
      <c r="H2206" s="368" t="s">
        <v>17120</v>
      </c>
      <c r="I2206" s="368" t="s">
        <v>3493</v>
      </c>
      <c r="J2206" s="368" t="s">
        <v>3492</v>
      </c>
      <c r="K2206" s="368" t="s">
        <v>17121</v>
      </c>
      <c r="L2206" s="368" t="s">
        <v>3492</v>
      </c>
      <c r="M2206" s="368">
        <v>91</v>
      </c>
      <c r="N2206" s="368">
        <v>57</v>
      </c>
      <c r="O2206" s="368">
        <v>34</v>
      </c>
    </row>
    <row r="2207" spans="1:15" x14ac:dyDescent="0.35">
      <c r="A2207" s="368" t="s">
        <v>461</v>
      </c>
      <c r="B2207" s="368" t="s">
        <v>1049</v>
      </c>
      <c r="C2207" s="368" t="s">
        <v>786</v>
      </c>
      <c r="D2207" s="368">
        <v>730</v>
      </c>
      <c r="E2207" s="368">
        <v>474</v>
      </c>
      <c r="F2207" s="368">
        <v>256</v>
      </c>
      <c r="G2207" s="368" t="s">
        <v>17122</v>
      </c>
      <c r="H2207" s="368" t="s">
        <v>17123</v>
      </c>
      <c r="I2207" s="368" t="s">
        <v>3491</v>
      </c>
      <c r="J2207" s="368" t="s">
        <v>3490</v>
      </c>
      <c r="K2207" s="368" t="s">
        <v>17124</v>
      </c>
      <c r="L2207" s="368" t="s">
        <v>3490</v>
      </c>
      <c r="M2207" s="368">
        <v>102</v>
      </c>
      <c r="N2207" s="368">
        <v>63</v>
      </c>
      <c r="O2207" s="368">
        <v>39</v>
      </c>
    </row>
    <row r="2208" spans="1:15" x14ac:dyDescent="0.35">
      <c r="A2208" s="368" t="s">
        <v>462</v>
      </c>
      <c r="B2208" s="368" t="s">
        <v>1050</v>
      </c>
      <c r="C2208" s="368" t="s">
        <v>786</v>
      </c>
      <c r="D2208" s="368">
        <v>870</v>
      </c>
      <c r="E2208" s="368">
        <v>565</v>
      </c>
      <c r="F2208" s="368">
        <v>305</v>
      </c>
      <c r="G2208" s="368" t="s">
        <v>17042</v>
      </c>
      <c r="H2208" s="368" t="s">
        <v>17043</v>
      </c>
      <c r="I2208" s="368" t="s">
        <v>3408</v>
      </c>
      <c r="J2208" s="368" t="s">
        <v>3407</v>
      </c>
      <c r="K2208" s="368" t="s">
        <v>17044</v>
      </c>
      <c r="L2208" s="368" t="s">
        <v>3407</v>
      </c>
      <c r="M2208" s="368">
        <v>60</v>
      </c>
      <c r="N2208" s="368">
        <v>60</v>
      </c>
      <c r="O2208" s="368">
        <v>0</v>
      </c>
    </row>
    <row r="2209" spans="1:15" x14ac:dyDescent="0.35">
      <c r="A2209" s="368" t="s">
        <v>462</v>
      </c>
      <c r="B2209" s="368" t="s">
        <v>1050</v>
      </c>
      <c r="C2209" s="368" t="s">
        <v>786</v>
      </c>
      <c r="D2209" s="368">
        <v>870</v>
      </c>
      <c r="E2209" s="368">
        <v>565</v>
      </c>
      <c r="F2209" s="368">
        <v>305</v>
      </c>
      <c r="G2209" s="368" t="s">
        <v>17125</v>
      </c>
      <c r="H2209" s="368" t="s">
        <v>17126</v>
      </c>
      <c r="I2209" s="368" t="s">
        <v>3489</v>
      </c>
      <c r="J2209" s="368" t="s">
        <v>3488</v>
      </c>
      <c r="K2209" s="368" t="s">
        <v>17127</v>
      </c>
      <c r="L2209" s="368" t="s">
        <v>17128</v>
      </c>
      <c r="M2209" s="368">
        <v>89</v>
      </c>
      <c r="N2209" s="368">
        <v>56</v>
      </c>
      <c r="O2209" s="368">
        <v>33</v>
      </c>
    </row>
    <row r="2210" spans="1:15" x14ac:dyDescent="0.35">
      <c r="A2210" s="368" t="s">
        <v>462</v>
      </c>
      <c r="B2210" s="368" t="s">
        <v>1050</v>
      </c>
      <c r="C2210" s="368" t="s">
        <v>786</v>
      </c>
      <c r="D2210" s="368">
        <v>870</v>
      </c>
      <c r="E2210" s="368">
        <v>565</v>
      </c>
      <c r="F2210" s="368">
        <v>305</v>
      </c>
      <c r="G2210" s="368" t="s">
        <v>17125</v>
      </c>
      <c r="H2210" s="368" t="s">
        <v>17126</v>
      </c>
      <c r="I2210" s="368" t="s">
        <v>3489</v>
      </c>
      <c r="J2210" s="368" t="s">
        <v>3488</v>
      </c>
      <c r="K2210" s="368" t="s">
        <v>17129</v>
      </c>
      <c r="L2210" s="368" t="s">
        <v>17130</v>
      </c>
      <c r="M2210" s="368">
        <v>89</v>
      </c>
      <c r="N2210" s="368">
        <v>56</v>
      </c>
      <c r="O2210" s="368">
        <v>33</v>
      </c>
    </row>
    <row r="2211" spans="1:15" x14ac:dyDescent="0.35">
      <c r="A2211" s="368" t="s">
        <v>462</v>
      </c>
      <c r="B2211" s="368" t="s">
        <v>1050</v>
      </c>
      <c r="C2211" s="368" t="s">
        <v>786</v>
      </c>
      <c r="D2211" s="368">
        <v>870</v>
      </c>
      <c r="E2211" s="368">
        <v>565</v>
      </c>
      <c r="F2211" s="368">
        <v>305</v>
      </c>
      <c r="G2211" s="368" t="s">
        <v>17131</v>
      </c>
      <c r="H2211" s="368" t="s">
        <v>17132</v>
      </c>
      <c r="I2211" s="368" t="s">
        <v>3487</v>
      </c>
      <c r="J2211" s="368" t="s">
        <v>3486</v>
      </c>
      <c r="K2211" s="368" t="s">
        <v>17133</v>
      </c>
      <c r="L2211" s="368" t="s">
        <v>3486</v>
      </c>
      <c r="M2211" s="368">
        <v>89</v>
      </c>
      <c r="N2211" s="368">
        <v>55</v>
      </c>
      <c r="O2211" s="368">
        <v>34</v>
      </c>
    </row>
    <row r="2212" spans="1:15" x14ac:dyDescent="0.35">
      <c r="A2212" s="368" t="s">
        <v>462</v>
      </c>
      <c r="B2212" s="368" t="s">
        <v>1050</v>
      </c>
      <c r="C2212" s="368" t="s">
        <v>786</v>
      </c>
      <c r="D2212" s="368">
        <v>870</v>
      </c>
      <c r="E2212" s="368">
        <v>565</v>
      </c>
      <c r="F2212" s="368">
        <v>305</v>
      </c>
      <c r="G2212" s="368" t="s">
        <v>17134</v>
      </c>
      <c r="H2212" s="368" t="s">
        <v>17135</v>
      </c>
      <c r="I2212" s="368" t="s">
        <v>3485</v>
      </c>
      <c r="J2212" s="368" t="s">
        <v>3484</v>
      </c>
      <c r="K2212" s="368" t="s">
        <v>17136</v>
      </c>
      <c r="L2212" s="368" t="s">
        <v>17137</v>
      </c>
      <c r="M2212" s="368">
        <v>55</v>
      </c>
      <c r="N2212" s="368">
        <v>34</v>
      </c>
      <c r="O2212" s="368">
        <v>21</v>
      </c>
    </row>
    <row r="2213" spans="1:15" x14ac:dyDescent="0.35">
      <c r="A2213" s="368" t="s">
        <v>462</v>
      </c>
      <c r="B2213" s="368" t="s">
        <v>1050</v>
      </c>
      <c r="C2213" s="368" t="s">
        <v>786</v>
      </c>
      <c r="D2213" s="368">
        <v>870</v>
      </c>
      <c r="E2213" s="368">
        <v>565</v>
      </c>
      <c r="F2213" s="368">
        <v>305</v>
      </c>
      <c r="G2213" s="368" t="s">
        <v>17134</v>
      </c>
      <c r="H2213" s="368" t="s">
        <v>17135</v>
      </c>
      <c r="I2213" s="368" t="s">
        <v>3485</v>
      </c>
      <c r="J2213" s="368" t="s">
        <v>3484</v>
      </c>
      <c r="K2213" s="368" t="s">
        <v>17138</v>
      </c>
      <c r="L2213" s="368" t="s">
        <v>17139</v>
      </c>
      <c r="M2213" s="368">
        <v>55</v>
      </c>
      <c r="N2213" s="368">
        <v>34</v>
      </c>
      <c r="O2213" s="368">
        <v>21</v>
      </c>
    </row>
    <row r="2214" spans="1:15" x14ac:dyDescent="0.35">
      <c r="A2214" s="368" t="s">
        <v>462</v>
      </c>
      <c r="B2214" s="368" t="s">
        <v>1050</v>
      </c>
      <c r="C2214" s="368" t="s">
        <v>786</v>
      </c>
      <c r="D2214" s="368">
        <v>870</v>
      </c>
      <c r="E2214" s="368">
        <v>565</v>
      </c>
      <c r="F2214" s="368">
        <v>305</v>
      </c>
      <c r="G2214" s="368" t="s">
        <v>17140</v>
      </c>
      <c r="H2214" s="368" t="s">
        <v>17141</v>
      </c>
      <c r="I2214" s="368" t="s">
        <v>3483</v>
      </c>
      <c r="J2214" s="368" t="s">
        <v>3482</v>
      </c>
      <c r="K2214" s="368" t="s">
        <v>17142</v>
      </c>
      <c r="L2214" s="368" t="s">
        <v>3482</v>
      </c>
      <c r="M2214" s="368">
        <v>55</v>
      </c>
      <c r="N2214" s="368">
        <v>34</v>
      </c>
      <c r="O2214" s="368">
        <v>21</v>
      </c>
    </row>
    <row r="2215" spans="1:15" x14ac:dyDescent="0.35">
      <c r="A2215" s="368" t="s">
        <v>462</v>
      </c>
      <c r="B2215" s="368" t="s">
        <v>1050</v>
      </c>
      <c r="C2215" s="368" t="s">
        <v>786</v>
      </c>
      <c r="D2215" s="368">
        <v>870</v>
      </c>
      <c r="E2215" s="368">
        <v>565</v>
      </c>
      <c r="F2215" s="368">
        <v>305</v>
      </c>
      <c r="G2215" s="368" t="s">
        <v>17143</v>
      </c>
      <c r="H2215" s="368" t="s">
        <v>17144</v>
      </c>
      <c r="I2215" s="368" t="s">
        <v>3481</v>
      </c>
      <c r="J2215" s="368" t="s">
        <v>3480</v>
      </c>
      <c r="K2215" s="368" t="s">
        <v>17145</v>
      </c>
      <c r="L2215" s="368" t="s">
        <v>3480</v>
      </c>
      <c r="M2215" s="368">
        <v>67</v>
      </c>
      <c r="N2215" s="368">
        <v>43</v>
      </c>
      <c r="O2215" s="368">
        <v>24</v>
      </c>
    </row>
    <row r="2216" spans="1:15" x14ac:dyDescent="0.35">
      <c r="A2216" s="368" t="s">
        <v>462</v>
      </c>
      <c r="B2216" s="368" t="s">
        <v>1050</v>
      </c>
      <c r="C2216" s="368" t="s">
        <v>786</v>
      </c>
      <c r="D2216" s="368">
        <v>870</v>
      </c>
      <c r="E2216" s="368">
        <v>565</v>
      </c>
      <c r="F2216" s="368">
        <v>305</v>
      </c>
      <c r="G2216" s="368" t="s">
        <v>17146</v>
      </c>
      <c r="H2216" s="368" t="s">
        <v>17147</v>
      </c>
      <c r="I2216" s="368" t="s">
        <v>3479</v>
      </c>
      <c r="J2216" s="368" t="s">
        <v>3478</v>
      </c>
      <c r="K2216" s="368" t="s">
        <v>17148</v>
      </c>
      <c r="L2216" s="368" t="s">
        <v>17149</v>
      </c>
      <c r="M2216" s="368">
        <v>44</v>
      </c>
      <c r="N2216" s="368">
        <v>27</v>
      </c>
      <c r="O2216" s="368">
        <v>17</v>
      </c>
    </row>
    <row r="2217" spans="1:15" x14ac:dyDescent="0.35">
      <c r="A2217" s="368" t="s">
        <v>462</v>
      </c>
      <c r="B2217" s="368" t="s">
        <v>1050</v>
      </c>
      <c r="C2217" s="368" t="s">
        <v>786</v>
      </c>
      <c r="D2217" s="368">
        <v>870</v>
      </c>
      <c r="E2217" s="368">
        <v>565</v>
      </c>
      <c r="F2217" s="368">
        <v>305</v>
      </c>
      <c r="G2217" s="368" t="s">
        <v>17146</v>
      </c>
      <c r="H2217" s="368" t="s">
        <v>17147</v>
      </c>
      <c r="I2217" s="368" t="s">
        <v>3479</v>
      </c>
      <c r="J2217" s="368" t="s">
        <v>3478</v>
      </c>
      <c r="K2217" s="368" t="s">
        <v>17150</v>
      </c>
      <c r="L2217" s="368" t="s">
        <v>17151</v>
      </c>
      <c r="M2217" s="368">
        <v>89</v>
      </c>
      <c r="N2217" s="368">
        <v>56</v>
      </c>
      <c r="O2217" s="368">
        <v>33</v>
      </c>
    </row>
    <row r="2218" spans="1:15" x14ac:dyDescent="0.35">
      <c r="A2218" s="368" t="s">
        <v>462</v>
      </c>
      <c r="B2218" s="368" t="s">
        <v>1050</v>
      </c>
      <c r="C2218" s="368" t="s">
        <v>786</v>
      </c>
      <c r="D2218" s="368">
        <v>870</v>
      </c>
      <c r="E2218" s="368">
        <v>565</v>
      </c>
      <c r="F2218" s="368">
        <v>305</v>
      </c>
      <c r="G2218" s="368" t="s">
        <v>17152</v>
      </c>
      <c r="H2218" s="368" t="s">
        <v>17153</v>
      </c>
      <c r="I2218" s="368" t="s">
        <v>3477</v>
      </c>
      <c r="J2218" s="368" t="s">
        <v>3476</v>
      </c>
      <c r="K2218" s="368" t="s">
        <v>17154</v>
      </c>
      <c r="L2218" s="368" t="s">
        <v>3476</v>
      </c>
      <c r="M2218" s="368">
        <v>89</v>
      </c>
      <c r="N2218" s="368">
        <v>55</v>
      </c>
      <c r="O2218" s="368">
        <v>34</v>
      </c>
    </row>
    <row r="2219" spans="1:15" x14ac:dyDescent="0.35">
      <c r="A2219" s="368" t="s">
        <v>462</v>
      </c>
      <c r="B2219" s="368" t="s">
        <v>1050</v>
      </c>
      <c r="C2219" s="368" t="s">
        <v>786</v>
      </c>
      <c r="D2219" s="368">
        <v>870</v>
      </c>
      <c r="E2219" s="368">
        <v>565</v>
      </c>
      <c r="F2219" s="368">
        <v>305</v>
      </c>
      <c r="G2219" s="368" t="s">
        <v>17155</v>
      </c>
      <c r="H2219" s="368" t="s">
        <v>17156</v>
      </c>
      <c r="I2219" s="368" t="s">
        <v>3475</v>
      </c>
      <c r="J2219" s="368" t="s">
        <v>3474</v>
      </c>
      <c r="K2219" s="368" t="s">
        <v>17157</v>
      </c>
      <c r="L2219" s="368" t="s">
        <v>3474</v>
      </c>
      <c r="M2219" s="368">
        <v>89</v>
      </c>
      <c r="N2219" s="368">
        <v>55</v>
      </c>
      <c r="O2219" s="368">
        <v>34</v>
      </c>
    </row>
    <row r="2220" spans="1:15" x14ac:dyDescent="0.35">
      <c r="A2220" s="368" t="s">
        <v>463</v>
      </c>
      <c r="B2220" s="368" t="s">
        <v>1051</v>
      </c>
      <c r="C2220" s="368" t="s">
        <v>796</v>
      </c>
      <c r="D2220" s="368">
        <v>250</v>
      </c>
      <c r="E2220" s="368">
        <v>162</v>
      </c>
      <c r="F2220" s="368">
        <v>88</v>
      </c>
      <c r="G2220" s="368" t="s">
        <v>17158</v>
      </c>
      <c r="H2220" s="368" t="s">
        <v>17159</v>
      </c>
      <c r="I2220" s="368" t="s">
        <v>3473</v>
      </c>
      <c r="J2220" s="368" t="s">
        <v>3472</v>
      </c>
      <c r="K2220" s="368" t="s">
        <v>17016</v>
      </c>
      <c r="L2220" s="368" t="s">
        <v>17017</v>
      </c>
      <c r="M2220" s="368">
        <v>36</v>
      </c>
      <c r="N2220" s="368">
        <v>23</v>
      </c>
      <c r="O2220" s="368">
        <v>13</v>
      </c>
    </row>
    <row r="2221" spans="1:15" x14ac:dyDescent="0.35">
      <c r="A2221" s="368" t="s">
        <v>463</v>
      </c>
      <c r="B2221" s="368" t="s">
        <v>1051</v>
      </c>
      <c r="C2221" s="368" t="s">
        <v>796</v>
      </c>
      <c r="D2221" s="368">
        <v>250</v>
      </c>
      <c r="E2221" s="368">
        <v>162</v>
      </c>
      <c r="F2221" s="368">
        <v>88</v>
      </c>
      <c r="G2221" s="368" t="s">
        <v>17158</v>
      </c>
      <c r="H2221" s="368" t="s">
        <v>17159</v>
      </c>
      <c r="I2221" s="368" t="s">
        <v>3473</v>
      </c>
      <c r="J2221" s="368" t="s">
        <v>3472</v>
      </c>
      <c r="K2221" s="368" t="s">
        <v>17160</v>
      </c>
      <c r="L2221" s="368" t="s">
        <v>3472</v>
      </c>
      <c r="M2221" s="368">
        <v>107</v>
      </c>
      <c r="N2221" s="368">
        <v>70</v>
      </c>
      <c r="O2221" s="368">
        <v>37</v>
      </c>
    </row>
    <row r="2222" spans="1:15" x14ac:dyDescent="0.35">
      <c r="A2222" s="368" t="s">
        <v>463</v>
      </c>
      <c r="B2222" s="368" t="s">
        <v>1051</v>
      </c>
      <c r="C2222" s="368" t="s">
        <v>796</v>
      </c>
      <c r="D2222" s="368">
        <v>250</v>
      </c>
      <c r="E2222" s="368">
        <v>162</v>
      </c>
      <c r="F2222" s="368">
        <v>88</v>
      </c>
      <c r="G2222" s="368" t="s">
        <v>17161</v>
      </c>
      <c r="H2222" s="368" t="s">
        <v>17162</v>
      </c>
      <c r="I2222" s="368" t="s">
        <v>3471</v>
      </c>
      <c r="J2222" s="368" t="s">
        <v>3470</v>
      </c>
      <c r="K2222" s="368" t="s">
        <v>17163</v>
      </c>
      <c r="L2222" s="368" t="s">
        <v>3470</v>
      </c>
      <c r="M2222" s="368">
        <v>107</v>
      </c>
      <c r="N2222" s="368">
        <v>69</v>
      </c>
      <c r="O2222" s="368">
        <v>38</v>
      </c>
    </row>
    <row r="2223" spans="1:15" x14ac:dyDescent="0.35">
      <c r="A2223" s="368" t="s">
        <v>464</v>
      </c>
      <c r="B2223" s="368" t="s">
        <v>1052</v>
      </c>
      <c r="C2223" s="368" t="s">
        <v>786</v>
      </c>
      <c r="D2223" s="368">
        <v>830</v>
      </c>
      <c r="E2223" s="368">
        <v>539</v>
      </c>
      <c r="F2223" s="368">
        <v>291</v>
      </c>
      <c r="G2223" s="368" t="s">
        <v>17164</v>
      </c>
      <c r="H2223" s="368" t="s">
        <v>17165</v>
      </c>
      <c r="I2223" s="368" t="s">
        <v>3426</v>
      </c>
      <c r="J2223" s="368" t="s">
        <v>3425</v>
      </c>
      <c r="K2223" s="368" t="s">
        <v>17166</v>
      </c>
      <c r="L2223" s="368" t="s">
        <v>3425</v>
      </c>
      <c r="M2223" s="368">
        <v>100</v>
      </c>
      <c r="N2223" s="368">
        <v>62</v>
      </c>
      <c r="O2223" s="368">
        <v>38</v>
      </c>
    </row>
    <row r="2224" spans="1:15" x14ac:dyDescent="0.35">
      <c r="A2224" s="368" t="s">
        <v>464</v>
      </c>
      <c r="B2224" s="368" t="s">
        <v>1052</v>
      </c>
      <c r="C2224" s="368" t="s">
        <v>786</v>
      </c>
      <c r="D2224" s="368">
        <v>830</v>
      </c>
      <c r="E2224" s="368">
        <v>539</v>
      </c>
      <c r="F2224" s="368">
        <v>291</v>
      </c>
      <c r="G2224" s="368" t="s">
        <v>17078</v>
      </c>
      <c r="H2224" s="368" t="s">
        <v>17079</v>
      </c>
      <c r="I2224" s="368" t="s">
        <v>3469</v>
      </c>
      <c r="J2224" s="368" t="s">
        <v>3468</v>
      </c>
      <c r="K2224" s="368" t="s">
        <v>17080</v>
      </c>
      <c r="L2224" s="368" t="s">
        <v>3468</v>
      </c>
      <c r="M2224" s="368">
        <v>100</v>
      </c>
      <c r="N2224" s="368">
        <v>62</v>
      </c>
      <c r="O2224" s="368">
        <v>38</v>
      </c>
    </row>
    <row r="2225" spans="1:15" x14ac:dyDescent="0.35">
      <c r="A2225" s="368" t="s">
        <v>464</v>
      </c>
      <c r="B2225" s="368" t="s">
        <v>1052</v>
      </c>
      <c r="C2225" s="368" t="s">
        <v>786</v>
      </c>
      <c r="D2225" s="368">
        <v>830</v>
      </c>
      <c r="E2225" s="368">
        <v>539</v>
      </c>
      <c r="F2225" s="368">
        <v>291</v>
      </c>
      <c r="G2225" s="368" t="s">
        <v>17167</v>
      </c>
      <c r="H2225" s="368" t="s">
        <v>17168</v>
      </c>
      <c r="I2225" s="368" t="s">
        <v>3467</v>
      </c>
      <c r="J2225" s="368" t="s">
        <v>3466</v>
      </c>
      <c r="K2225" s="368" t="s">
        <v>17169</v>
      </c>
      <c r="L2225" s="368" t="s">
        <v>17170</v>
      </c>
      <c r="M2225" s="368">
        <v>100</v>
      </c>
      <c r="N2225" s="368">
        <v>62</v>
      </c>
      <c r="O2225" s="368">
        <v>38</v>
      </c>
    </row>
    <row r="2226" spans="1:15" x14ac:dyDescent="0.35">
      <c r="A2226" s="368" t="s">
        <v>464</v>
      </c>
      <c r="B2226" s="368" t="s">
        <v>1052</v>
      </c>
      <c r="C2226" s="368" t="s">
        <v>786</v>
      </c>
      <c r="D2226" s="368">
        <v>830</v>
      </c>
      <c r="E2226" s="368">
        <v>539</v>
      </c>
      <c r="F2226" s="368">
        <v>291</v>
      </c>
      <c r="G2226" s="368" t="s">
        <v>17167</v>
      </c>
      <c r="H2226" s="368" t="s">
        <v>17168</v>
      </c>
      <c r="I2226" s="368" t="s">
        <v>3467</v>
      </c>
      <c r="J2226" s="368" t="s">
        <v>3466</v>
      </c>
      <c r="K2226" s="368" t="s">
        <v>17171</v>
      </c>
      <c r="L2226" s="368" t="s">
        <v>17172</v>
      </c>
      <c r="M2226" s="368">
        <v>68</v>
      </c>
      <c r="N2226" s="368">
        <v>42</v>
      </c>
      <c r="O2226" s="368">
        <v>26</v>
      </c>
    </row>
    <row r="2227" spans="1:15" x14ac:dyDescent="0.35">
      <c r="A2227" s="368" t="s">
        <v>464</v>
      </c>
      <c r="B2227" s="368" t="s">
        <v>1052</v>
      </c>
      <c r="C2227" s="368" t="s">
        <v>786</v>
      </c>
      <c r="D2227" s="368">
        <v>830</v>
      </c>
      <c r="E2227" s="368">
        <v>539</v>
      </c>
      <c r="F2227" s="368">
        <v>291</v>
      </c>
      <c r="G2227" s="368" t="s">
        <v>17173</v>
      </c>
      <c r="H2227" s="368" t="s">
        <v>17174</v>
      </c>
      <c r="I2227" s="368" t="s">
        <v>3448</v>
      </c>
      <c r="J2227" s="368" t="s">
        <v>3447</v>
      </c>
      <c r="K2227" s="368" t="s">
        <v>17175</v>
      </c>
      <c r="L2227" s="368" t="s">
        <v>3447</v>
      </c>
      <c r="M2227" s="368">
        <v>68</v>
      </c>
      <c r="N2227" s="368">
        <v>42</v>
      </c>
      <c r="O2227" s="368">
        <v>26</v>
      </c>
    </row>
    <row r="2228" spans="1:15" x14ac:dyDescent="0.35">
      <c r="A2228" s="368" t="s">
        <v>464</v>
      </c>
      <c r="B2228" s="368" t="s">
        <v>1052</v>
      </c>
      <c r="C2228" s="368" t="s">
        <v>786</v>
      </c>
      <c r="D2228" s="368">
        <v>830</v>
      </c>
      <c r="E2228" s="368">
        <v>539</v>
      </c>
      <c r="F2228" s="368">
        <v>291</v>
      </c>
      <c r="G2228" s="368" t="s">
        <v>17176</v>
      </c>
      <c r="H2228" s="368" t="s">
        <v>17177</v>
      </c>
      <c r="I2228" s="368" t="s">
        <v>3465</v>
      </c>
      <c r="J2228" s="368" t="s">
        <v>3464</v>
      </c>
      <c r="K2228" s="368" t="s">
        <v>17178</v>
      </c>
      <c r="L2228" s="368" t="s">
        <v>17179</v>
      </c>
      <c r="M2228" s="368">
        <v>67</v>
      </c>
      <c r="N2228" s="368">
        <v>43</v>
      </c>
      <c r="O2228" s="368">
        <v>24</v>
      </c>
    </row>
    <row r="2229" spans="1:15" x14ac:dyDescent="0.35">
      <c r="A2229" s="368" t="s">
        <v>464</v>
      </c>
      <c r="B2229" s="368" t="s">
        <v>1052</v>
      </c>
      <c r="C2229" s="368" t="s">
        <v>786</v>
      </c>
      <c r="D2229" s="368">
        <v>830</v>
      </c>
      <c r="E2229" s="368">
        <v>539</v>
      </c>
      <c r="F2229" s="368">
        <v>291</v>
      </c>
      <c r="G2229" s="368" t="s">
        <v>17176</v>
      </c>
      <c r="H2229" s="368" t="s">
        <v>17177</v>
      </c>
      <c r="I2229" s="368" t="s">
        <v>3465</v>
      </c>
      <c r="J2229" s="368" t="s">
        <v>3464</v>
      </c>
      <c r="K2229" s="368" t="s">
        <v>17180</v>
      </c>
      <c r="L2229" s="368" t="s">
        <v>17181</v>
      </c>
      <c r="M2229" s="368">
        <v>100</v>
      </c>
      <c r="N2229" s="368">
        <v>62</v>
      </c>
      <c r="O2229" s="368">
        <v>38</v>
      </c>
    </row>
    <row r="2230" spans="1:15" x14ac:dyDescent="0.35">
      <c r="A2230" s="368" t="s">
        <v>464</v>
      </c>
      <c r="B2230" s="368" t="s">
        <v>1052</v>
      </c>
      <c r="C2230" s="368" t="s">
        <v>786</v>
      </c>
      <c r="D2230" s="368">
        <v>830</v>
      </c>
      <c r="E2230" s="368">
        <v>539</v>
      </c>
      <c r="F2230" s="368">
        <v>291</v>
      </c>
      <c r="G2230" s="368" t="s">
        <v>17182</v>
      </c>
      <c r="H2230" s="368" t="s">
        <v>17183</v>
      </c>
      <c r="I2230" s="368" t="s">
        <v>3463</v>
      </c>
      <c r="J2230" s="368" t="s">
        <v>3462</v>
      </c>
      <c r="K2230" s="368" t="s">
        <v>17184</v>
      </c>
      <c r="L2230" s="368" t="s">
        <v>3462</v>
      </c>
      <c r="M2230" s="368">
        <v>60</v>
      </c>
      <c r="N2230" s="368">
        <v>60</v>
      </c>
      <c r="O2230" s="368">
        <v>0</v>
      </c>
    </row>
    <row r="2231" spans="1:15" x14ac:dyDescent="0.35">
      <c r="A2231" s="368" t="s">
        <v>464</v>
      </c>
      <c r="B2231" s="368" t="s">
        <v>1052</v>
      </c>
      <c r="C2231" s="368" t="s">
        <v>786</v>
      </c>
      <c r="D2231" s="368">
        <v>830</v>
      </c>
      <c r="E2231" s="368">
        <v>539</v>
      </c>
      <c r="F2231" s="368">
        <v>291</v>
      </c>
      <c r="G2231" s="368" t="s">
        <v>17185</v>
      </c>
      <c r="H2231" s="368" t="s">
        <v>17186</v>
      </c>
      <c r="I2231" s="368" t="s">
        <v>3461</v>
      </c>
      <c r="J2231" s="368" t="s">
        <v>3460</v>
      </c>
      <c r="K2231" s="368" t="s">
        <v>17187</v>
      </c>
      <c r="L2231" s="368" t="s">
        <v>3460</v>
      </c>
      <c r="M2231" s="368">
        <v>100</v>
      </c>
      <c r="N2231" s="368">
        <v>62</v>
      </c>
      <c r="O2231" s="368">
        <v>38</v>
      </c>
    </row>
    <row r="2232" spans="1:15" x14ac:dyDescent="0.35">
      <c r="A2232" s="368" t="s">
        <v>464</v>
      </c>
      <c r="B2232" s="368" t="s">
        <v>1052</v>
      </c>
      <c r="C2232" s="368" t="s">
        <v>786</v>
      </c>
      <c r="D2232" s="368">
        <v>830</v>
      </c>
      <c r="E2232" s="368">
        <v>539</v>
      </c>
      <c r="F2232" s="368">
        <v>291</v>
      </c>
      <c r="G2232" s="368" t="s">
        <v>17188</v>
      </c>
      <c r="H2232" s="368" t="s">
        <v>17189</v>
      </c>
      <c r="I2232" s="368" t="s">
        <v>3459</v>
      </c>
      <c r="J2232" s="368" t="s">
        <v>3458</v>
      </c>
      <c r="K2232" s="368" t="s">
        <v>17190</v>
      </c>
      <c r="L2232" s="368" t="s">
        <v>3458</v>
      </c>
      <c r="M2232" s="368">
        <v>67</v>
      </c>
      <c r="N2232" s="368">
        <v>42</v>
      </c>
      <c r="O2232" s="368">
        <v>25</v>
      </c>
    </row>
    <row r="2233" spans="1:15" x14ac:dyDescent="0.35">
      <c r="A2233" s="368" t="s">
        <v>465</v>
      </c>
      <c r="B2233" s="368" t="s">
        <v>1053</v>
      </c>
      <c r="C2233" s="368" t="s">
        <v>791</v>
      </c>
      <c r="D2233" s="368">
        <v>810</v>
      </c>
      <c r="E2233" s="368">
        <v>526</v>
      </c>
      <c r="F2233" s="368">
        <v>284</v>
      </c>
      <c r="G2233" s="368" t="s">
        <v>17191</v>
      </c>
      <c r="H2233" s="368" t="s">
        <v>17192</v>
      </c>
      <c r="I2233" s="368" t="s">
        <v>3457</v>
      </c>
      <c r="J2233" s="368" t="s">
        <v>3456</v>
      </c>
      <c r="K2233" s="368" t="s">
        <v>17193</v>
      </c>
      <c r="L2233" s="368" t="s">
        <v>3456</v>
      </c>
      <c r="M2233" s="368">
        <v>78</v>
      </c>
      <c r="N2233" s="368">
        <v>48</v>
      </c>
      <c r="O2233" s="368">
        <v>30</v>
      </c>
    </row>
    <row r="2234" spans="1:15" x14ac:dyDescent="0.35">
      <c r="A2234" s="368" t="s">
        <v>465</v>
      </c>
      <c r="B2234" s="368" t="s">
        <v>1053</v>
      </c>
      <c r="C2234" s="368" t="s">
        <v>791</v>
      </c>
      <c r="D2234" s="368">
        <v>810</v>
      </c>
      <c r="E2234" s="368">
        <v>526</v>
      </c>
      <c r="F2234" s="368">
        <v>284</v>
      </c>
      <c r="G2234" s="368" t="s">
        <v>17194</v>
      </c>
      <c r="H2234" s="368" t="s">
        <v>17195</v>
      </c>
      <c r="I2234" s="368" t="s">
        <v>3455</v>
      </c>
      <c r="J2234" s="368" t="s">
        <v>3454</v>
      </c>
      <c r="K2234" s="368" t="s">
        <v>17196</v>
      </c>
      <c r="L2234" s="368" t="s">
        <v>17197</v>
      </c>
      <c r="M2234" s="368">
        <v>67</v>
      </c>
      <c r="N2234" s="368">
        <v>42</v>
      </c>
      <c r="O2234" s="368">
        <v>25</v>
      </c>
    </row>
    <row r="2235" spans="1:15" x14ac:dyDescent="0.35">
      <c r="A2235" s="368" t="s">
        <v>465</v>
      </c>
      <c r="B2235" s="368" t="s">
        <v>1053</v>
      </c>
      <c r="C2235" s="368" t="s">
        <v>791</v>
      </c>
      <c r="D2235" s="368">
        <v>810</v>
      </c>
      <c r="E2235" s="368">
        <v>526</v>
      </c>
      <c r="F2235" s="368">
        <v>284</v>
      </c>
      <c r="G2235" s="368" t="s">
        <v>17194</v>
      </c>
      <c r="H2235" s="368" t="s">
        <v>17195</v>
      </c>
      <c r="I2235" s="368" t="s">
        <v>3455</v>
      </c>
      <c r="J2235" s="368" t="s">
        <v>3454</v>
      </c>
      <c r="K2235" s="368" t="s">
        <v>17198</v>
      </c>
      <c r="L2235" s="368" t="s">
        <v>17199</v>
      </c>
      <c r="M2235" s="368">
        <v>67</v>
      </c>
      <c r="N2235" s="368">
        <v>42</v>
      </c>
      <c r="O2235" s="368">
        <v>25</v>
      </c>
    </row>
    <row r="2236" spans="1:15" x14ac:dyDescent="0.35">
      <c r="A2236" s="368" t="s">
        <v>465</v>
      </c>
      <c r="B2236" s="368" t="s">
        <v>1053</v>
      </c>
      <c r="C2236" s="368" t="s">
        <v>791</v>
      </c>
      <c r="D2236" s="368">
        <v>810</v>
      </c>
      <c r="E2236" s="368">
        <v>526</v>
      </c>
      <c r="F2236" s="368">
        <v>284</v>
      </c>
      <c r="G2236" s="368" t="s">
        <v>17194</v>
      </c>
      <c r="H2236" s="368" t="s">
        <v>17195</v>
      </c>
      <c r="I2236" s="368" t="s">
        <v>3455</v>
      </c>
      <c r="J2236" s="368" t="s">
        <v>3454</v>
      </c>
      <c r="K2236" s="368" t="s">
        <v>17200</v>
      </c>
      <c r="L2236" s="368" t="s">
        <v>17201</v>
      </c>
      <c r="M2236" s="368">
        <v>78</v>
      </c>
      <c r="N2236" s="368">
        <v>48</v>
      </c>
      <c r="O2236" s="368">
        <v>30</v>
      </c>
    </row>
    <row r="2237" spans="1:15" x14ac:dyDescent="0.35">
      <c r="A2237" s="368" t="s">
        <v>465</v>
      </c>
      <c r="B2237" s="368" t="s">
        <v>1053</v>
      </c>
      <c r="C2237" s="368" t="s">
        <v>791</v>
      </c>
      <c r="D2237" s="368">
        <v>810</v>
      </c>
      <c r="E2237" s="368">
        <v>526</v>
      </c>
      <c r="F2237" s="368">
        <v>284</v>
      </c>
      <c r="G2237" s="368" t="s">
        <v>17202</v>
      </c>
      <c r="H2237" s="368" t="s">
        <v>17203</v>
      </c>
      <c r="I2237" s="368" t="s">
        <v>3453</v>
      </c>
      <c r="J2237" s="368" t="s">
        <v>3452</v>
      </c>
      <c r="K2237" s="368" t="s">
        <v>17204</v>
      </c>
      <c r="L2237" s="368" t="s">
        <v>17205</v>
      </c>
      <c r="M2237" s="368">
        <v>78</v>
      </c>
      <c r="N2237" s="368">
        <v>48</v>
      </c>
      <c r="O2237" s="368">
        <v>30</v>
      </c>
    </row>
    <row r="2238" spans="1:15" x14ac:dyDescent="0.35">
      <c r="A2238" s="368" t="s">
        <v>465</v>
      </c>
      <c r="B2238" s="368" t="s">
        <v>1053</v>
      </c>
      <c r="C2238" s="368" t="s">
        <v>791</v>
      </c>
      <c r="D2238" s="368">
        <v>810</v>
      </c>
      <c r="E2238" s="368">
        <v>526</v>
      </c>
      <c r="F2238" s="368">
        <v>284</v>
      </c>
      <c r="G2238" s="368" t="s">
        <v>17202</v>
      </c>
      <c r="H2238" s="368" t="s">
        <v>17203</v>
      </c>
      <c r="I2238" s="368" t="s">
        <v>3453</v>
      </c>
      <c r="J2238" s="368" t="s">
        <v>3452</v>
      </c>
      <c r="K2238" s="368" t="s">
        <v>17206</v>
      </c>
      <c r="L2238" s="368" t="s">
        <v>17207</v>
      </c>
      <c r="M2238" s="368">
        <v>67</v>
      </c>
      <c r="N2238" s="368">
        <v>42</v>
      </c>
      <c r="O2238" s="368">
        <v>25</v>
      </c>
    </row>
    <row r="2239" spans="1:15" x14ac:dyDescent="0.35">
      <c r="A2239" s="368" t="s">
        <v>465</v>
      </c>
      <c r="B2239" s="368" t="s">
        <v>1053</v>
      </c>
      <c r="C2239" s="368" t="s">
        <v>791</v>
      </c>
      <c r="D2239" s="368">
        <v>810</v>
      </c>
      <c r="E2239" s="368">
        <v>526</v>
      </c>
      <c r="F2239" s="368">
        <v>284</v>
      </c>
      <c r="G2239" s="368" t="s">
        <v>17202</v>
      </c>
      <c r="H2239" s="368" t="s">
        <v>17203</v>
      </c>
      <c r="I2239" s="368" t="s">
        <v>3453</v>
      </c>
      <c r="J2239" s="368" t="s">
        <v>3452</v>
      </c>
      <c r="K2239" s="368" t="s">
        <v>17208</v>
      </c>
      <c r="L2239" s="368" t="s">
        <v>17209</v>
      </c>
      <c r="M2239" s="368">
        <v>78</v>
      </c>
      <c r="N2239" s="368">
        <v>48</v>
      </c>
      <c r="O2239" s="368">
        <v>30</v>
      </c>
    </row>
    <row r="2240" spans="1:15" x14ac:dyDescent="0.35">
      <c r="A2240" s="368" t="s">
        <v>465</v>
      </c>
      <c r="B2240" s="368" t="s">
        <v>1053</v>
      </c>
      <c r="C2240" s="368" t="s">
        <v>791</v>
      </c>
      <c r="D2240" s="368">
        <v>810</v>
      </c>
      <c r="E2240" s="368">
        <v>526</v>
      </c>
      <c r="F2240" s="368">
        <v>284</v>
      </c>
      <c r="G2240" s="368" t="s">
        <v>17202</v>
      </c>
      <c r="H2240" s="368" t="s">
        <v>17203</v>
      </c>
      <c r="I2240" s="368" t="s">
        <v>3453</v>
      </c>
      <c r="J2240" s="368" t="s">
        <v>3452</v>
      </c>
      <c r="K2240" s="368" t="s">
        <v>17210</v>
      </c>
      <c r="L2240" s="368" t="s">
        <v>17211</v>
      </c>
      <c r="M2240" s="368">
        <v>46</v>
      </c>
      <c r="N2240" s="368">
        <v>29</v>
      </c>
      <c r="O2240" s="368">
        <v>17</v>
      </c>
    </row>
    <row r="2241" spans="1:15" x14ac:dyDescent="0.35">
      <c r="A2241" s="368" t="s">
        <v>465</v>
      </c>
      <c r="B2241" s="368" t="s">
        <v>1053</v>
      </c>
      <c r="C2241" s="368" t="s">
        <v>791</v>
      </c>
      <c r="D2241" s="368">
        <v>810</v>
      </c>
      <c r="E2241" s="368">
        <v>526</v>
      </c>
      <c r="F2241" s="368">
        <v>284</v>
      </c>
      <c r="G2241" s="368" t="s">
        <v>17212</v>
      </c>
      <c r="H2241" s="368" t="s">
        <v>17213</v>
      </c>
      <c r="I2241" s="368" t="s">
        <v>3451</v>
      </c>
      <c r="J2241" s="368" t="s">
        <v>3450</v>
      </c>
      <c r="K2241" s="368" t="s">
        <v>17214</v>
      </c>
      <c r="L2241" s="368" t="s">
        <v>17215</v>
      </c>
      <c r="M2241" s="368">
        <v>34</v>
      </c>
      <c r="N2241" s="368">
        <v>21</v>
      </c>
      <c r="O2241" s="368">
        <v>13</v>
      </c>
    </row>
    <row r="2242" spans="1:15" x14ac:dyDescent="0.35">
      <c r="A2242" s="368" t="s">
        <v>465</v>
      </c>
      <c r="B2242" s="368" t="s">
        <v>1053</v>
      </c>
      <c r="C2242" s="368" t="s">
        <v>791</v>
      </c>
      <c r="D2242" s="368">
        <v>810</v>
      </c>
      <c r="E2242" s="368">
        <v>526</v>
      </c>
      <c r="F2242" s="368">
        <v>284</v>
      </c>
      <c r="G2242" s="368" t="s">
        <v>17212</v>
      </c>
      <c r="H2242" s="368" t="s">
        <v>17213</v>
      </c>
      <c r="I2242" s="368" t="s">
        <v>3451</v>
      </c>
      <c r="J2242" s="368" t="s">
        <v>3450</v>
      </c>
      <c r="K2242" s="368" t="s">
        <v>17216</v>
      </c>
      <c r="L2242" s="368" t="s">
        <v>17217</v>
      </c>
      <c r="M2242" s="368">
        <v>90</v>
      </c>
      <c r="N2242" s="368">
        <v>56</v>
      </c>
      <c r="O2242" s="368">
        <v>34</v>
      </c>
    </row>
    <row r="2243" spans="1:15" x14ac:dyDescent="0.35">
      <c r="A2243" s="368" t="s">
        <v>465</v>
      </c>
      <c r="B2243" s="368" t="s">
        <v>1053</v>
      </c>
      <c r="C2243" s="368" t="s">
        <v>791</v>
      </c>
      <c r="D2243" s="368">
        <v>810</v>
      </c>
      <c r="E2243" s="368">
        <v>526</v>
      </c>
      <c r="F2243" s="368">
        <v>284</v>
      </c>
      <c r="G2243" s="368" t="s">
        <v>17212</v>
      </c>
      <c r="H2243" s="368" t="s">
        <v>17213</v>
      </c>
      <c r="I2243" s="368" t="s">
        <v>3451</v>
      </c>
      <c r="J2243" s="368" t="s">
        <v>3450</v>
      </c>
      <c r="K2243" s="368" t="s">
        <v>17218</v>
      </c>
      <c r="L2243" s="368" t="s">
        <v>3449</v>
      </c>
      <c r="M2243" s="368">
        <v>67</v>
      </c>
      <c r="N2243" s="368">
        <v>42</v>
      </c>
      <c r="O2243" s="368">
        <v>25</v>
      </c>
    </row>
    <row r="2244" spans="1:15" x14ac:dyDescent="0.35">
      <c r="A2244" s="368" t="s">
        <v>465</v>
      </c>
      <c r="B2244" s="368" t="s">
        <v>1053</v>
      </c>
      <c r="C2244" s="368" t="s">
        <v>791</v>
      </c>
      <c r="D2244" s="368">
        <v>810</v>
      </c>
      <c r="E2244" s="368">
        <v>526</v>
      </c>
      <c r="F2244" s="368">
        <v>284</v>
      </c>
      <c r="G2244" s="368" t="s">
        <v>17042</v>
      </c>
      <c r="H2244" s="368" t="s">
        <v>17043</v>
      </c>
      <c r="I2244" s="368" t="s">
        <v>3408</v>
      </c>
      <c r="J2244" s="368" t="s">
        <v>3407</v>
      </c>
      <c r="K2244" s="368" t="s">
        <v>17044</v>
      </c>
      <c r="L2244" s="368" t="s">
        <v>3407</v>
      </c>
      <c r="M2244" s="368">
        <v>60</v>
      </c>
      <c r="N2244" s="368">
        <v>60</v>
      </c>
      <c r="O2244" s="368">
        <v>0</v>
      </c>
    </row>
    <row r="2245" spans="1:15" x14ac:dyDescent="0.35">
      <c r="A2245" s="368" t="s">
        <v>466</v>
      </c>
      <c r="B2245" s="368" t="s">
        <v>1054</v>
      </c>
      <c r="C2245" s="368" t="s">
        <v>786</v>
      </c>
      <c r="D2245" s="368">
        <v>610</v>
      </c>
      <c r="E2245" s="368">
        <v>396</v>
      </c>
      <c r="F2245" s="368">
        <v>214</v>
      </c>
      <c r="G2245" s="368" t="s">
        <v>17042</v>
      </c>
      <c r="H2245" s="368" t="s">
        <v>17043</v>
      </c>
      <c r="I2245" s="368" t="s">
        <v>3408</v>
      </c>
      <c r="J2245" s="368" t="s">
        <v>3407</v>
      </c>
      <c r="K2245" s="368" t="s">
        <v>17044</v>
      </c>
      <c r="L2245" s="368" t="s">
        <v>3407</v>
      </c>
      <c r="M2245" s="368">
        <v>60</v>
      </c>
      <c r="N2245" s="368">
        <v>60</v>
      </c>
      <c r="O2245" s="368">
        <v>0</v>
      </c>
    </row>
    <row r="2246" spans="1:15" x14ac:dyDescent="0.35">
      <c r="A2246" s="368" t="s">
        <v>466</v>
      </c>
      <c r="B2246" s="368" t="s">
        <v>1054</v>
      </c>
      <c r="C2246" s="368" t="s">
        <v>786</v>
      </c>
      <c r="D2246" s="368">
        <v>610</v>
      </c>
      <c r="E2246" s="368">
        <v>396</v>
      </c>
      <c r="F2246" s="368">
        <v>214</v>
      </c>
      <c r="G2246" s="368" t="s">
        <v>17219</v>
      </c>
      <c r="H2246" s="368" t="s">
        <v>17220</v>
      </c>
      <c r="I2246" s="368" t="s">
        <v>3438</v>
      </c>
      <c r="J2246" s="368" t="s">
        <v>3437</v>
      </c>
      <c r="K2246" s="368" t="s">
        <v>17221</v>
      </c>
      <c r="L2246" s="368" t="s">
        <v>3437</v>
      </c>
      <c r="M2246" s="368">
        <v>95</v>
      </c>
      <c r="N2246" s="368">
        <v>58</v>
      </c>
      <c r="O2246" s="368">
        <v>37</v>
      </c>
    </row>
    <row r="2247" spans="1:15" x14ac:dyDescent="0.35">
      <c r="A2247" s="368" t="s">
        <v>466</v>
      </c>
      <c r="B2247" s="368" t="s">
        <v>1054</v>
      </c>
      <c r="C2247" s="368" t="s">
        <v>786</v>
      </c>
      <c r="D2247" s="368">
        <v>610</v>
      </c>
      <c r="E2247" s="368">
        <v>396</v>
      </c>
      <c r="F2247" s="368">
        <v>214</v>
      </c>
      <c r="G2247" s="368" t="s">
        <v>17222</v>
      </c>
      <c r="H2247" s="368" t="s">
        <v>17223</v>
      </c>
      <c r="I2247" s="368" t="s">
        <v>3428</v>
      </c>
      <c r="J2247" s="368" t="s">
        <v>3427</v>
      </c>
      <c r="K2247" s="368" t="s">
        <v>17224</v>
      </c>
      <c r="L2247" s="368" t="s">
        <v>3427</v>
      </c>
      <c r="M2247" s="368">
        <v>105</v>
      </c>
      <c r="N2247" s="368">
        <v>64</v>
      </c>
      <c r="O2247" s="368">
        <v>41</v>
      </c>
    </row>
    <row r="2248" spans="1:15" x14ac:dyDescent="0.35">
      <c r="A2248" s="368" t="s">
        <v>466</v>
      </c>
      <c r="B2248" s="368" t="s">
        <v>1054</v>
      </c>
      <c r="C2248" s="368" t="s">
        <v>786</v>
      </c>
      <c r="D2248" s="368">
        <v>610</v>
      </c>
      <c r="E2248" s="368">
        <v>396</v>
      </c>
      <c r="F2248" s="368">
        <v>214</v>
      </c>
      <c r="G2248" s="368" t="s">
        <v>17164</v>
      </c>
      <c r="H2248" s="368" t="s">
        <v>17165</v>
      </c>
      <c r="I2248" s="368" t="s">
        <v>3426</v>
      </c>
      <c r="J2248" s="368" t="s">
        <v>3425</v>
      </c>
      <c r="K2248" s="368" t="s">
        <v>17166</v>
      </c>
      <c r="L2248" s="368" t="s">
        <v>3425</v>
      </c>
      <c r="M2248" s="368">
        <v>105</v>
      </c>
      <c r="N2248" s="368">
        <v>64</v>
      </c>
      <c r="O2248" s="368">
        <v>41</v>
      </c>
    </row>
    <row r="2249" spans="1:15" x14ac:dyDescent="0.35">
      <c r="A2249" s="368" t="s">
        <v>466</v>
      </c>
      <c r="B2249" s="368" t="s">
        <v>1054</v>
      </c>
      <c r="C2249" s="368" t="s">
        <v>786</v>
      </c>
      <c r="D2249" s="368">
        <v>610</v>
      </c>
      <c r="E2249" s="368">
        <v>396</v>
      </c>
      <c r="F2249" s="368">
        <v>214</v>
      </c>
      <c r="G2249" s="368" t="s">
        <v>17173</v>
      </c>
      <c r="H2249" s="368" t="s">
        <v>17174</v>
      </c>
      <c r="I2249" s="368" t="s">
        <v>3448</v>
      </c>
      <c r="J2249" s="368" t="s">
        <v>3447</v>
      </c>
      <c r="K2249" s="368" t="s">
        <v>17175</v>
      </c>
      <c r="L2249" s="368" t="s">
        <v>3447</v>
      </c>
      <c r="M2249" s="368">
        <v>70</v>
      </c>
      <c r="N2249" s="368">
        <v>43</v>
      </c>
      <c r="O2249" s="368">
        <v>27</v>
      </c>
    </row>
    <row r="2250" spans="1:15" x14ac:dyDescent="0.35">
      <c r="A2250" s="368" t="s">
        <v>466</v>
      </c>
      <c r="B2250" s="368" t="s">
        <v>1054</v>
      </c>
      <c r="C2250" s="368" t="s">
        <v>786</v>
      </c>
      <c r="D2250" s="368">
        <v>610</v>
      </c>
      <c r="E2250" s="368">
        <v>396</v>
      </c>
      <c r="F2250" s="368">
        <v>214</v>
      </c>
      <c r="G2250" s="368" t="s">
        <v>17225</v>
      </c>
      <c r="H2250" s="368" t="s">
        <v>17226</v>
      </c>
      <c r="I2250" s="368" t="s">
        <v>3446</v>
      </c>
      <c r="J2250" s="368" t="s">
        <v>3445</v>
      </c>
      <c r="K2250" s="368" t="s">
        <v>17227</v>
      </c>
      <c r="L2250" s="368" t="s">
        <v>3445</v>
      </c>
      <c r="M2250" s="368">
        <v>70</v>
      </c>
      <c r="N2250" s="368">
        <v>43</v>
      </c>
      <c r="O2250" s="368">
        <v>27</v>
      </c>
    </row>
    <row r="2251" spans="1:15" x14ac:dyDescent="0.35">
      <c r="A2251" s="368" t="s">
        <v>466</v>
      </c>
      <c r="B2251" s="368" t="s">
        <v>1054</v>
      </c>
      <c r="C2251" s="368" t="s">
        <v>786</v>
      </c>
      <c r="D2251" s="368">
        <v>610</v>
      </c>
      <c r="E2251" s="368">
        <v>396</v>
      </c>
      <c r="F2251" s="368">
        <v>214</v>
      </c>
      <c r="G2251" s="368" t="s">
        <v>17228</v>
      </c>
      <c r="H2251" s="368" t="s">
        <v>17229</v>
      </c>
      <c r="I2251" s="368" t="s">
        <v>3444</v>
      </c>
      <c r="J2251" s="368" t="s">
        <v>3443</v>
      </c>
      <c r="K2251" s="368" t="s">
        <v>17230</v>
      </c>
      <c r="L2251" s="368" t="s">
        <v>3443</v>
      </c>
      <c r="M2251" s="368">
        <v>70</v>
      </c>
      <c r="N2251" s="368">
        <v>43</v>
      </c>
      <c r="O2251" s="368">
        <v>27</v>
      </c>
    </row>
    <row r="2252" spans="1:15" x14ac:dyDescent="0.35">
      <c r="A2252" s="368" t="s">
        <v>466</v>
      </c>
      <c r="B2252" s="368" t="s">
        <v>1054</v>
      </c>
      <c r="C2252" s="368" t="s">
        <v>786</v>
      </c>
      <c r="D2252" s="368">
        <v>610</v>
      </c>
      <c r="E2252" s="368">
        <v>396</v>
      </c>
      <c r="F2252" s="368">
        <v>214</v>
      </c>
      <c r="G2252" s="368" t="s">
        <v>17231</v>
      </c>
      <c r="H2252" s="368" t="s">
        <v>17232</v>
      </c>
      <c r="I2252" s="368" t="s">
        <v>3442</v>
      </c>
      <c r="J2252" s="368" t="s">
        <v>3441</v>
      </c>
      <c r="K2252" s="368" t="s">
        <v>17233</v>
      </c>
      <c r="L2252" s="368" t="s">
        <v>3441</v>
      </c>
      <c r="M2252" s="368">
        <v>35</v>
      </c>
      <c r="N2252" s="368">
        <v>21</v>
      </c>
      <c r="O2252" s="368">
        <v>14</v>
      </c>
    </row>
    <row r="2253" spans="1:15" x14ac:dyDescent="0.35">
      <c r="A2253" s="368" t="s">
        <v>467</v>
      </c>
      <c r="B2253" s="368" t="s">
        <v>1055</v>
      </c>
      <c r="C2253" s="368" t="s">
        <v>791</v>
      </c>
      <c r="D2253" s="368">
        <v>640</v>
      </c>
      <c r="E2253" s="368">
        <v>416</v>
      </c>
      <c r="F2253" s="368">
        <v>224</v>
      </c>
      <c r="G2253" s="368" t="s">
        <v>17042</v>
      </c>
      <c r="H2253" s="368" t="s">
        <v>17043</v>
      </c>
      <c r="I2253" s="368" t="s">
        <v>3408</v>
      </c>
      <c r="J2253" s="368" t="s">
        <v>3407</v>
      </c>
      <c r="K2253" s="368" t="s">
        <v>17044</v>
      </c>
      <c r="L2253" s="368" t="s">
        <v>3407</v>
      </c>
      <c r="M2253" s="368">
        <v>60</v>
      </c>
      <c r="N2253" s="368">
        <v>60</v>
      </c>
      <c r="O2253" s="368">
        <v>0</v>
      </c>
    </row>
    <row r="2254" spans="1:15" x14ac:dyDescent="0.35">
      <c r="A2254" s="368" t="s">
        <v>467</v>
      </c>
      <c r="B2254" s="368" t="s">
        <v>1055</v>
      </c>
      <c r="C2254" s="368" t="s">
        <v>791</v>
      </c>
      <c r="D2254" s="368">
        <v>640</v>
      </c>
      <c r="E2254" s="368">
        <v>416</v>
      </c>
      <c r="F2254" s="368">
        <v>224</v>
      </c>
      <c r="G2254" s="368" t="s">
        <v>17234</v>
      </c>
      <c r="H2254" s="368" t="s">
        <v>17235</v>
      </c>
      <c r="I2254" s="368" t="s">
        <v>3440</v>
      </c>
      <c r="J2254" s="368" t="s">
        <v>3439</v>
      </c>
      <c r="K2254" s="368" t="s">
        <v>17236</v>
      </c>
      <c r="L2254" s="368" t="s">
        <v>3439</v>
      </c>
      <c r="M2254" s="368">
        <v>81</v>
      </c>
      <c r="N2254" s="368">
        <v>50</v>
      </c>
      <c r="O2254" s="368">
        <v>31</v>
      </c>
    </row>
    <row r="2255" spans="1:15" x14ac:dyDescent="0.35">
      <c r="A2255" s="368" t="s">
        <v>467</v>
      </c>
      <c r="B2255" s="368" t="s">
        <v>1055</v>
      </c>
      <c r="C2255" s="368" t="s">
        <v>791</v>
      </c>
      <c r="D2255" s="368">
        <v>640</v>
      </c>
      <c r="E2255" s="368">
        <v>416</v>
      </c>
      <c r="F2255" s="368">
        <v>224</v>
      </c>
      <c r="G2255" s="368" t="s">
        <v>17219</v>
      </c>
      <c r="H2255" s="368" t="s">
        <v>17220</v>
      </c>
      <c r="I2255" s="368" t="s">
        <v>3438</v>
      </c>
      <c r="J2255" s="368" t="s">
        <v>3437</v>
      </c>
      <c r="K2255" s="368" t="s">
        <v>17221</v>
      </c>
      <c r="L2255" s="368" t="s">
        <v>3437</v>
      </c>
      <c r="M2255" s="368">
        <v>94</v>
      </c>
      <c r="N2255" s="368">
        <v>58</v>
      </c>
      <c r="O2255" s="368">
        <v>36</v>
      </c>
    </row>
    <row r="2256" spans="1:15" x14ac:dyDescent="0.35">
      <c r="A2256" s="368" t="s">
        <v>467</v>
      </c>
      <c r="B2256" s="368" t="s">
        <v>1055</v>
      </c>
      <c r="C2256" s="368" t="s">
        <v>791</v>
      </c>
      <c r="D2256" s="368">
        <v>640</v>
      </c>
      <c r="E2256" s="368">
        <v>416</v>
      </c>
      <c r="F2256" s="368">
        <v>224</v>
      </c>
      <c r="G2256" s="368" t="s">
        <v>17222</v>
      </c>
      <c r="H2256" s="368" t="s">
        <v>17223</v>
      </c>
      <c r="I2256" s="368" t="s">
        <v>3428</v>
      </c>
      <c r="J2256" s="368" t="s">
        <v>3427</v>
      </c>
      <c r="K2256" s="368" t="s">
        <v>17224</v>
      </c>
      <c r="L2256" s="368" t="s">
        <v>3427</v>
      </c>
      <c r="M2256" s="368">
        <v>104</v>
      </c>
      <c r="N2256" s="368">
        <v>64</v>
      </c>
      <c r="O2256" s="368">
        <v>40</v>
      </c>
    </row>
    <row r="2257" spans="1:15" x14ac:dyDescent="0.35">
      <c r="A2257" s="368" t="s">
        <v>467</v>
      </c>
      <c r="B2257" s="368" t="s">
        <v>1055</v>
      </c>
      <c r="C2257" s="368" t="s">
        <v>791</v>
      </c>
      <c r="D2257" s="368">
        <v>640</v>
      </c>
      <c r="E2257" s="368">
        <v>416</v>
      </c>
      <c r="F2257" s="368">
        <v>224</v>
      </c>
      <c r="G2257" s="368" t="s">
        <v>17237</v>
      </c>
      <c r="H2257" s="368" t="s">
        <v>17238</v>
      </c>
      <c r="I2257" s="368" t="s">
        <v>3436</v>
      </c>
      <c r="J2257" s="368" t="s">
        <v>3435</v>
      </c>
      <c r="K2257" s="368" t="s">
        <v>17239</v>
      </c>
      <c r="L2257" s="368" t="s">
        <v>3435</v>
      </c>
      <c r="M2257" s="368">
        <v>58</v>
      </c>
      <c r="N2257" s="368">
        <v>36</v>
      </c>
      <c r="O2257" s="368">
        <v>22</v>
      </c>
    </row>
    <row r="2258" spans="1:15" x14ac:dyDescent="0.35">
      <c r="A2258" s="368" t="s">
        <v>467</v>
      </c>
      <c r="B2258" s="368" t="s">
        <v>1055</v>
      </c>
      <c r="C2258" s="368" t="s">
        <v>791</v>
      </c>
      <c r="D2258" s="368">
        <v>640</v>
      </c>
      <c r="E2258" s="368">
        <v>416</v>
      </c>
      <c r="F2258" s="368">
        <v>224</v>
      </c>
      <c r="G2258" s="368" t="s">
        <v>17240</v>
      </c>
      <c r="H2258" s="368" t="s">
        <v>17241</v>
      </c>
      <c r="I2258" s="368" t="s">
        <v>3434</v>
      </c>
      <c r="J2258" s="368" t="s">
        <v>3433</v>
      </c>
      <c r="K2258" s="368" t="s">
        <v>17242</v>
      </c>
      <c r="L2258" s="368" t="s">
        <v>17243</v>
      </c>
      <c r="M2258" s="368">
        <v>104</v>
      </c>
      <c r="N2258" s="368">
        <v>64</v>
      </c>
      <c r="O2258" s="368">
        <v>40</v>
      </c>
    </row>
    <row r="2259" spans="1:15" x14ac:dyDescent="0.35">
      <c r="A2259" s="368" t="s">
        <v>467</v>
      </c>
      <c r="B2259" s="368" t="s">
        <v>1055</v>
      </c>
      <c r="C2259" s="368" t="s">
        <v>791</v>
      </c>
      <c r="D2259" s="368">
        <v>640</v>
      </c>
      <c r="E2259" s="368">
        <v>416</v>
      </c>
      <c r="F2259" s="368">
        <v>224</v>
      </c>
      <c r="G2259" s="368" t="s">
        <v>17240</v>
      </c>
      <c r="H2259" s="368" t="s">
        <v>17241</v>
      </c>
      <c r="I2259" s="368" t="s">
        <v>3434</v>
      </c>
      <c r="J2259" s="368" t="s">
        <v>3433</v>
      </c>
      <c r="K2259" s="368" t="s">
        <v>17244</v>
      </c>
      <c r="L2259" s="368" t="s">
        <v>17245</v>
      </c>
      <c r="M2259" s="368">
        <v>35</v>
      </c>
      <c r="N2259" s="368">
        <v>20</v>
      </c>
      <c r="O2259" s="368">
        <v>15</v>
      </c>
    </row>
    <row r="2260" spans="1:15" x14ac:dyDescent="0.35">
      <c r="A2260" s="368" t="s">
        <v>467</v>
      </c>
      <c r="B2260" s="368" t="s">
        <v>1055</v>
      </c>
      <c r="C2260" s="368" t="s">
        <v>791</v>
      </c>
      <c r="D2260" s="368">
        <v>640</v>
      </c>
      <c r="E2260" s="368">
        <v>416</v>
      </c>
      <c r="F2260" s="368">
        <v>224</v>
      </c>
      <c r="G2260" s="368" t="s">
        <v>17164</v>
      </c>
      <c r="H2260" s="368" t="s">
        <v>17165</v>
      </c>
      <c r="I2260" s="368" t="s">
        <v>3426</v>
      </c>
      <c r="J2260" s="368" t="s">
        <v>3425</v>
      </c>
      <c r="K2260" s="368" t="s">
        <v>17166</v>
      </c>
      <c r="L2260" s="368" t="s">
        <v>3425</v>
      </c>
      <c r="M2260" s="368">
        <v>104</v>
      </c>
      <c r="N2260" s="368">
        <v>64</v>
      </c>
      <c r="O2260" s="368">
        <v>40</v>
      </c>
    </row>
    <row r="2261" spans="1:15" x14ac:dyDescent="0.35">
      <c r="A2261" s="368" t="s">
        <v>468</v>
      </c>
      <c r="B2261" s="368" t="s">
        <v>1056</v>
      </c>
      <c r="C2261" s="368" t="s">
        <v>791</v>
      </c>
      <c r="D2261" s="368">
        <v>500</v>
      </c>
      <c r="E2261" s="368">
        <v>325</v>
      </c>
      <c r="F2261" s="368">
        <v>175</v>
      </c>
      <c r="G2261" s="368" t="s">
        <v>17246</v>
      </c>
      <c r="H2261" s="368" t="s">
        <v>17247</v>
      </c>
      <c r="I2261" s="368" t="s">
        <v>2805</v>
      </c>
      <c r="J2261" s="368" t="s">
        <v>2804</v>
      </c>
      <c r="K2261" s="368" t="s">
        <v>17248</v>
      </c>
      <c r="L2261" s="368" t="s">
        <v>17249</v>
      </c>
      <c r="M2261" s="368">
        <v>98</v>
      </c>
      <c r="N2261" s="368">
        <v>59</v>
      </c>
      <c r="O2261" s="368">
        <v>39</v>
      </c>
    </row>
    <row r="2262" spans="1:15" x14ac:dyDescent="0.35">
      <c r="A2262" s="368" t="s">
        <v>468</v>
      </c>
      <c r="B2262" s="368" t="s">
        <v>1056</v>
      </c>
      <c r="C2262" s="368" t="s">
        <v>791</v>
      </c>
      <c r="D2262" s="368">
        <v>500</v>
      </c>
      <c r="E2262" s="368">
        <v>325</v>
      </c>
      <c r="F2262" s="368">
        <v>175</v>
      </c>
      <c r="G2262" s="368" t="s">
        <v>17246</v>
      </c>
      <c r="H2262" s="368" t="s">
        <v>17247</v>
      </c>
      <c r="I2262" s="368" t="s">
        <v>2805</v>
      </c>
      <c r="J2262" s="368" t="s">
        <v>2804</v>
      </c>
      <c r="K2262" s="368" t="s">
        <v>17250</v>
      </c>
      <c r="L2262" s="368" t="s">
        <v>17251</v>
      </c>
      <c r="M2262" s="368">
        <v>50</v>
      </c>
      <c r="N2262" s="368">
        <v>30</v>
      </c>
      <c r="O2262" s="368">
        <v>20</v>
      </c>
    </row>
    <row r="2263" spans="1:15" x14ac:dyDescent="0.35">
      <c r="A2263" s="368" t="s">
        <v>468</v>
      </c>
      <c r="B2263" s="368" t="s">
        <v>1056</v>
      </c>
      <c r="C2263" s="368" t="s">
        <v>791</v>
      </c>
      <c r="D2263" s="368">
        <v>500</v>
      </c>
      <c r="E2263" s="368">
        <v>325</v>
      </c>
      <c r="F2263" s="368">
        <v>175</v>
      </c>
      <c r="G2263" s="368" t="s">
        <v>17252</v>
      </c>
      <c r="H2263" s="368" t="s">
        <v>17253</v>
      </c>
      <c r="I2263" s="368" t="s">
        <v>3432</v>
      </c>
      <c r="J2263" s="368" t="s">
        <v>3431</v>
      </c>
      <c r="K2263" s="368" t="s">
        <v>17254</v>
      </c>
      <c r="L2263" s="368" t="s">
        <v>3431</v>
      </c>
      <c r="M2263" s="368">
        <v>73</v>
      </c>
      <c r="N2263" s="368">
        <v>44</v>
      </c>
      <c r="O2263" s="368">
        <v>29</v>
      </c>
    </row>
    <row r="2264" spans="1:15" x14ac:dyDescent="0.35">
      <c r="A2264" s="368" t="s">
        <v>468</v>
      </c>
      <c r="B2264" s="368" t="s">
        <v>1056</v>
      </c>
      <c r="C2264" s="368" t="s">
        <v>791</v>
      </c>
      <c r="D2264" s="368">
        <v>500</v>
      </c>
      <c r="E2264" s="368">
        <v>325</v>
      </c>
      <c r="F2264" s="368">
        <v>175</v>
      </c>
      <c r="G2264" s="368" t="s">
        <v>17255</v>
      </c>
      <c r="H2264" s="368" t="s">
        <v>17256</v>
      </c>
      <c r="I2264" s="368" t="s">
        <v>3430</v>
      </c>
      <c r="J2264" s="368" t="s">
        <v>3429</v>
      </c>
      <c r="K2264" s="368" t="s">
        <v>17257</v>
      </c>
      <c r="L2264" s="368" t="s">
        <v>17258</v>
      </c>
      <c r="M2264" s="368">
        <v>73</v>
      </c>
      <c r="N2264" s="368">
        <v>44</v>
      </c>
      <c r="O2264" s="368">
        <v>29</v>
      </c>
    </row>
    <row r="2265" spans="1:15" x14ac:dyDescent="0.35">
      <c r="A2265" s="368" t="s">
        <v>468</v>
      </c>
      <c r="B2265" s="368" t="s">
        <v>1056</v>
      </c>
      <c r="C2265" s="368" t="s">
        <v>791</v>
      </c>
      <c r="D2265" s="368">
        <v>500</v>
      </c>
      <c r="E2265" s="368">
        <v>325</v>
      </c>
      <c r="F2265" s="368">
        <v>175</v>
      </c>
      <c r="G2265" s="368" t="s">
        <v>17255</v>
      </c>
      <c r="H2265" s="368" t="s">
        <v>17256</v>
      </c>
      <c r="I2265" s="368" t="s">
        <v>3430</v>
      </c>
      <c r="J2265" s="368" t="s">
        <v>3429</v>
      </c>
      <c r="K2265" s="368" t="s">
        <v>17259</v>
      </c>
      <c r="L2265" s="368" t="s">
        <v>17260</v>
      </c>
      <c r="M2265" s="368">
        <v>73</v>
      </c>
      <c r="N2265" s="368">
        <v>44</v>
      </c>
      <c r="O2265" s="368">
        <v>29</v>
      </c>
    </row>
    <row r="2266" spans="1:15" x14ac:dyDescent="0.35">
      <c r="A2266" s="368" t="s">
        <v>468</v>
      </c>
      <c r="B2266" s="368" t="s">
        <v>1056</v>
      </c>
      <c r="C2266" s="368" t="s">
        <v>791</v>
      </c>
      <c r="D2266" s="368">
        <v>500</v>
      </c>
      <c r="E2266" s="368">
        <v>325</v>
      </c>
      <c r="F2266" s="368">
        <v>175</v>
      </c>
      <c r="G2266" s="368" t="s">
        <v>17255</v>
      </c>
      <c r="H2266" s="368" t="s">
        <v>17256</v>
      </c>
      <c r="I2266" s="368" t="s">
        <v>3430</v>
      </c>
      <c r="J2266" s="368" t="s">
        <v>3429</v>
      </c>
      <c r="K2266" s="368" t="s">
        <v>17261</v>
      </c>
      <c r="L2266" s="368" t="s">
        <v>17262</v>
      </c>
      <c r="M2266" s="368">
        <v>73</v>
      </c>
      <c r="N2266" s="368">
        <v>44</v>
      </c>
      <c r="O2266" s="368">
        <v>29</v>
      </c>
    </row>
    <row r="2267" spans="1:15" x14ac:dyDescent="0.35">
      <c r="A2267" s="368" t="s">
        <v>468</v>
      </c>
      <c r="B2267" s="368" t="s">
        <v>1056</v>
      </c>
      <c r="C2267" s="368" t="s">
        <v>791</v>
      </c>
      <c r="D2267" s="368">
        <v>500</v>
      </c>
      <c r="E2267" s="368">
        <v>325</v>
      </c>
      <c r="F2267" s="368">
        <v>175</v>
      </c>
      <c r="G2267" s="368" t="s">
        <v>17042</v>
      </c>
      <c r="H2267" s="368" t="s">
        <v>17043</v>
      </c>
      <c r="I2267" s="368" t="s">
        <v>3408</v>
      </c>
      <c r="J2267" s="368" t="s">
        <v>3407</v>
      </c>
      <c r="K2267" s="368" t="s">
        <v>17044</v>
      </c>
      <c r="L2267" s="368" t="s">
        <v>3407</v>
      </c>
      <c r="M2267" s="368">
        <v>60</v>
      </c>
      <c r="N2267" s="368">
        <v>60</v>
      </c>
      <c r="O2267" s="368">
        <v>0</v>
      </c>
    </row>
    <row r="2268" spans="1:15" x14ac:dyDescent="0.35">
      <c r="A2268" s="368" t="s">
        <v>469</v>
      </c>
      <c r="B2268" s="368" t="s">
        <v>1057</v>
      </c>
      <c r="C2268" s="368" t="s">
        <v>791</v>
      </c>
      <c r="D2268" s="368">
        <v>580</v>
      </c>
      <c r="E2268" s="368">
        <v>377</v>
      </c>
      <c r="F2268" s="368">
        <v>203</v>
      </c>
      <c r="G2268" s="368" t="s">
        <v>17042</v>
      </c>
      <c r="H2268" s="368" t="s">
        <v>17043</v>
      </c>
      <c r="I2268" s="368" t="s">
        <v>3408</v>
      </c>
      <c r="J2268" s="368" t="s">
        <v>3407</v>
      </c>
      <c r="K2268" s="368" t="s">
        <v>17044</v>
      </c>
      <c r="L2268" s="368" t="s">
        <v>3407</v>
      </c>
      <c r="M2268" s="368">
        <v>60</v>
      </c>
      <c r="N2268" s="368">
        <v>60</v>
      </c>
      <c r="O2268" s="368">
        <v>0</v>
      </c>
    </row>
    <row r="2269" spans="1:15" x14ac:dyDescent="0.35">
      <c r="A2269" s="368" t="s">
        <v>469</v>
      </c>
      <c r="B2269" s="368" t="s">
        <v>1057</v>
      </c>
      <c r="C2269" s="368" t="s">
        <v>791</v>
      </c>
      <c r="D2269" s="368">
        <v>580</v>
      </c>
      <c r="E2269" s="368">
        <v>377</v>
      </c>
      <c r="F2269" s="368">
        <v>203</v>
      </c>
      <c r="G2269" s="368" t="s">
        <v>17222</v>
      </c>
      <c r="H2269" s="368" t="s">
        <v>17223</v>
      </c>
      <c r="I2269" s="368" t="s">
        <v>3428</v>
      </c>
      <c r="J2269" s="368" t="s">
        <v>3427</v>
      </c>
      <c r="K2269" s="368" t="s">
        <v>17224</v>
      </c>
      <c r="L2269" s="368" t="s">
        <v>3427</v>
      </c>
      <c r="M2269" s="368">
        <v>106</v>
      </c>
      <c r="N2269" s="368">
        <v>64</v>
      </c>
      <c r="O2269" s="368">
        <v>42</v>
      </c>
    </row>
    <row r="2270" spans="1:15" x14ac:dyDescent="0.35">
      <c r="A2270" s="368" t="s">
        <v>469</v>
      </c>
      <c r="B2270" s="368" t="s">
        <v>1057</v>
      </c>
      <c r="C2270" s="368" t="s">
        <v>791</v>
      </c>
      <c r="D2270" s="368">
        <v>580</v>
      </c>
      <c r="E2270" s="368">
        <v>377</v>
      </c>
      <c r="F2270" s="368">
        <v>203</v>
      </c>
      <c r="G2270" s="368" t="s">
        <v>17164</v>
      </c>
      <c r="H2270" s="368" t="s">
        <v>17165</v>
      </c>
      <c r="I2270" s="368" t="s">
        <v>3426</v>
      </c>
      <c r="J2270" s="368" t="s">
        <v>3425</v>
      </c>
      <c r="K2270" s="368" t="s">
        <v>17166</v>
      </c>
      <c r="L2270" s="368" t="s">
        <v>3425</v>
      </c>
      <c r="M2270" s="368">
        <v>106</v>
      </c>
      <c r="N2270" s="368">
        <v>65</v>
      </c>
      <c r="O2270" s="368">
        <v>41</v>
      </c>
    </row>
    <row r="2271" spans="1:15" x14ac:dyDescent="0.35">
      <c r="A2271" s="368" t="s">
        <v>469</v>
      </c>
      <c r="B2271" s="368" t="s">
        <v>1057</v>
      </c>
      <c r="C2271" s="368" t="s">
        <v>791</v>
      </c>
      <c r="D2271" s="368">
        <v>580</v>
      </c>
      <c r="E2271" s="368">
        <v>377</v>
      </c>
      <c r="F2271" s="368">
        <v>203</v>
      </c>
      <c r="G2271" s="368" t="s">
        <v>17263</v>
      </c>
      <c r="H2271" s="368" t="s">
        <v>17264</v>
      </c>
      <c r="I2271" s="368" t="s">
        <v>3424</v>
      </c>
      <c r="J2271" s="368" t="s">
        <v>3423</v>
      </c>
      <c r="K2271" s="368" t="s">
        <v>17265</v>
      </c>
      <c r="L2271" s="368" t="s">
        <v>17266</v>
      </c>
      <c r="M2271" s="368">
        <v>47</v>
      </c>
      <c r="N2271" s="368">
        <v>29</v>
      </c>
      <c r="O2271" s="368">
        <v>18</v>
      </c>
    </row>
    <row r="2272" spans="1:15" x14ac:dyDescent="0.35">
      <c r="A2272" s="368" t="s">
        <v>469</v>
      </c>
      <c r="B2272" s="368" t="s">
        <v>1057</v>
      </c>
      <c r="C2272" s="368" t="s">
        <v>791</v>
      </c>
      <c r="D2272" s="368">
        <v>580</v>
      </c>
      <c r="E2272" s="368">
        <v>377</v>
      </c>
      <c r="F2272" s="368">
        <v>203</v>
      </c>
      <c r="G2272" s="368" t="s">
        <v>17263</v>
      </c>
      <c r="H2272" s="368" t="s">
        <v>17264</v>
      </c>
      <c r="I2272" s="368" t="s">
        <v>3424</v>
      </c>
      <c r="J2272" s="368" t="s">
        <v>3423</v>
      </c>
      <c r="K2272" s="368" t="s">
        <v>17267</v>
      </c>
      <c r="L2272" s="368" t="s">
        <v>17268</v>
      </c>
      <c r="M2272" s="368">
        <v>59</v>
      </c>
      <c r="N2272" s="368">
        <v>36</v>
      </c>
      <c r="O2272" s="368">
        <v>23</v>
      </c>
    </row>
    <row r="2273" spans="1:15" x14ac:dyDescent="0.35">
      <c r="A2273" s="368" t="s">
        <v>469</v>
      </c>
      <c r="B2273" s="368" t="s">
        <v>1057</v>
      </c>
      <c r="C2273" s="368" t="s">
        <v>791</v>
      </c>
      <c r="D2273" s="368">
        <v>580</v>
      </c>
      <c r="E2273" s="368">
        <v>377</v>
      </c>
      <c r="F2273" s="368">
        <v>203</v>
      </c>
      <c r="G2273" s="368" t="s">
        <v>17263</v>
      </c>
      <c r="H2273" s="368" t="s">
        <v>17264</v>
      </c>
      <c r="I2273" s="368" t="s">
        <v>3424</v>
      </c>
      <c r="J2273" s="368" t="s">
        <v>3423</v>
      </c>
      <c r="K2273" s="368" t="s">
        <v>17269</v>
      </c>
      <c r="L2273" s="368" t="s">
        <v>17270</v>
      </c>
      <c r="M2273" s="368">
        <v>47</v>
      </c>
      <c r="N2273" s="368">
        <v>29</v>
      </c>
      <c r="O2273" s="368">
        <v>18</v>
      </c>
    </row>
    <row r="2274" spans="1:15" x14ac:dyDescent="0.35">
      <c r="A2274" s="368" t="s">
        <v>469</v>
      </c>
      <c r="B2274" s="368" t="s">
        <v>1057</v>
      </c>
      <c r="C2274" s="368" t="s">
        <v>791</v>
      </c>
      <c r="D2274" s="368">
        <v>580</v>
      </c>
      <c r="E2274" s="368">
        <v>377</v>
      </c>
      <c r="F2274" s="368">
        <v>203</v>
      </c>
      <c r="G2274" s="368" t="s">
        <v>17271</v>
      </c>
      <c r="H2274" s="368" t="s">
        <v>17272</v>
      </c>
      <c r="I2274" s="368" t="s">
        <v>3422</v>
      </c>
      <c r="J2274" s="368" t="s">
        <v>3421</v>
      </c>
      <c r="K2274" s="368" t="s">
        <v>17273</v>
      </c>
      <c r="L2274" s="368" t="s">
        <v>3421</v>
      </c>
      <c r="M2274" s="368">
        <v>59</v>
      </c>
      <c r="N2274" s="368">
        <v>36</v>
      </c>
      <c r="O2274" s="368">
        <v>23</v>
      </c>
    </row>
    <row r="2275" spans="1:15" x14ac:dyDescent="0.35">
      <c r="A2275" s="368" t="s">
        <v>469</v>
      </c>
      <c r="B2275" s="368" t="s">
        <v>1057</v>
      </c>
      <c r="C2275" s="368" t="s">
        <v>791</v>
      </c>
      <c r="D2275" s="368">
        <v>580</v>
      </c>
      <c r="E2275" s="368">
        <v>377</v>
      </c>
      <c r="F2275" s="368">
        <v>203</v>
      </c>
      <c r="G2275" s="368" t="s">
        <v>17274</v>
      </c>
      <c r="H2275" s="368" t="s">
        <v>17275</v>
      </c>
      <c r="I2275" s="368" t="s">
        <v>3420</v>
      </c>
      <c r="J2275" s="368" t="s">
        <v>3419</v>
      </c>
      <c r="K2275" s="368" t="s">
        <v>17276</v>
      </c>
      <c r="L2275" s="368" t="s">
        <v>3419</v>
      </c>
      <c r="M2275" s="368">
        <v>96</v>
      </c>
      <c r="N2275" s="368">
        <v>58</v>
      </c>
      <c r="O2275" s="368">
        <v>38</v>
      </c>
    </row>
    <row r="2276" spans="1:15" x14ac:dyDescent="0.35">
      <c r="A2276" s="368" t="s">
        <v>470</v>
      </c>
      <c r="B2276" s="368" t="s">
        <v>1058</v>
      </c>
      <c r="C2276" s="368" t="s">
        <v>791</v>
      </c>
      <c r="D2276" s="368">
        <v>350</v>
      </c>
      <c r="E2276" s="368">
        <v>227</v>
      </c>
      <c r="F2276" s="368">
        <v>123</v>
      </c>
      <c r="G2276" s="368" t="s">
        <v>16933</v>
      </c>
      <c r="H2276" s="368" t="s">
        <v>16934</v>
      </c>
      <c r="I2276" s="368" t="s">
        <v>3418</v>
      </c>
      <c r="J2276" s="368" t="s">
        <v>3417</v>
      </c>
      <c r="K2276" s="368" t="s">
        <v>16935</v>
      </c>
      <c r="L2276" s="368" t="s">
        <v>3417</v>
      </c>
      <c r="M2276" s="368">
        <v>104</v>
      </c>
      <c r="N2276" s="368">
        <v>61</v>
      </c>
      <c r="O2276" s="368">
        <v>43</v>
      </c>
    </row>
    <row r="2277" spans="1:15" x14ac:dyDescent="0.35">
      <c r="A2277" s="368" t="s">
        <v>470</v>
      </c>
      <c r="B2277" s="368" t="s">
        <v>1058</v>
      </c>
      <c r="C2277" s="368" t="s">
        <v>791</v>
      </c>
      <c r="D2277" s="368">
        <v>350</v>
      </c>
      <c r="E2277" s="368">
        <v>227</v>
      </c>
      <c r="F2277" s="368">
        <v>123</v>
      </c>
      <c r="G2277" s="368" t="s">
        <v>17277</v>
      </c>
      <c r="H2277" s="368" t="s">
        <v>17278</v>
      </c>
      <c r="I2277" s="368" t="s">
        <v>1575</v>
      </c>
      <c r="J2277" s="368" t="s">
        <v>1574</v>
      </c>
      <c r="K2277" s="368" t="s">
        <v>17279</v>
      </c>
      <c r="L2277" s="368" t="s">
        <v>1574</v>
      </c>
      <c r="M2277" s="368">
        <v>70</v>
      </c>
      <c r="N2277" s="368">
        <v>40</v>
      </c>
      <c r="O2277" s="368">
        <v>30</v>
      </c>
    </row>
    <row r="2278" spans="1:15" x14ac:dyDescent="0.35">
      <c r="A2278" s="368" t="s">
        <v>470</v>
      </c>
      <c r="B2278" s="368" t="s">
        <v>1058</v>
      </c>
      <c r="C2278" s="368" t="s">
        <v>791</v>
      </c>
      <c r="D2278" s="368">
        <v>350</v>
      </c>
      <c r="E2278" s="368">
        <v>227</v>
      </c>
      <c r="F2278" s="368">
        <v>123</v>
      </c>
      <c r="G2278" s="368" t="s">
        <v>17280</v>
      </c>
      <c r="H2278" s="368" t="s">
        <v>17281</v>
      </c>
      <c r="I2278" s="368" t="s">
        <v>1571</v>
      </c>
      <c r="J2278" s="368" t="s">
        <v>1570</v>
      </c>
      <c r="K2278" s="368" t="s">
        <v>17282</v>
      </c>
      <c r="L2278" s="368" t="s">
        <v>1570</v>
      </c>
      <c r="M2278" s="368">
        <v>70</v>
      </c>
      <c r="N2278" s="368">
        <v>40</v>
      </c>
      <c r="O2278" s="368">
        <v>30</v>
      </c>
    </row>
    <row r="2279" spans="1:15" x14ac:dyDescent="0.35">
      <c r="A2279" s="368" t="s">
        <v>470</v>
      </c>
      <c r="B2279" s="368" t="s">
        <v>1058</v>
      </c>
      <c r="C2279" s="368" t="s">
        <v>791</v>
      </c>
      <c r="D2279" s="368">
        <v>350</v>
      </c>
      <c r="E2279" s="368">
        <v>227</v>
      </c>
      <c r="F2279" s="368">
        <v>123</v>
      </c>
      <c r="G2279" s="368" t="s">
        <v>17283</v>
      </c>
      <c r="H2279" s="368" t="s">
        <v>17284</v>
      </c>
      <c r="I2279" s="368" t="s">
        <v>3416</v>
      </c>
      <c r="J2279" s="368" t="s">
        <v>3415</v>
      </c>
      <c r="K2279" s="368" t="s">
        <v>17285</v>
      </c>
      <c r="L2279" s="368" t="s">
        <v>3415</v>
      </c>
      <c r="M2279" s="368">
        <v>46</v>
      </c>
      <c r="N2279" s="368">
        <v>26</v>
      </c>
      <c r="O2279" s="368">
        <v>20</v>
      </c>
    </row>
    <row r="2280" spans="1:15" x14ac:dyDescent="0.35">
      <c r="A2280" s="368" t="s">
        <v>470</v>
      </c>
      <c r="B2280" s="368" t="s">
        <v>1058</v>
      </c>
      <c r="C2280" s="368" t="s">
        <v>791</v>
      </c>
      <c r="D2280" s="368">
        <v>350</v>
      </c>
      <c r="E2280" s="368">
        <v>227</v>
      </c>
      <c r="F2280" s="368">
        <v>123</v>
      </c>
      <c r="G2280" s="368" t="s">
        <v>17286</v>
      </c>
      <c r="H2280" s="368" t="s">
        <v>17287</v>
      </c>
      <c r="I2280" s="368" t="s">
        <v>3414</v>
      </c>
      <c r="J2280" s="368" t="s">
        <v>3413</v>
      </c>
      <c r="K2280" s="368" t="s">
        <v>17288</v>
      </c>
      <c r="L2280" s="368" t="s">
        <v>3413</v>
      </c>
      <c r="M2280" s="368">
        <v>60</v>
      </c>
      <c r="N2280" s="368">
        <v>60</v>
      </c>
      <c r="O2280" s="368">
        <v>0</v>
      </c>
    </row>
    <row r="2281" spans="1:15" x14ac:dyDescent="0.35">
      <c r="A2281" s="368" t="s">
        <v>471</v>
      </c>
      <c r="B2281" s="368" t="s">
        <v>1059</v>
      </c>
      <c r="C2281" s="368" t="s">
        <v>791</v>
      </c>
      <c r="D2281" s="368">
        <v>580</v>
      </c>
      <c r="E2281" s="368">
        <v>377</v>
      </c>
      <c r="F2281" s="368">
        <v>203</v>
      </c>
      <c r="G2281" s="368" t="s">
        <v>17042</v>
      </c>
      <c r="H2281" s="368" t="s">
        <v>17043</v>
      </c>
      <c r="I2281" s="368" t="s">
        <v>3408</v>
      </c>
      <c r="J2281" s="368" t="s">
        <v>3407</v>
      </c>
      <c r="K2281" s="368" t="s">
        <v>17044</v>
      </c>
      <c r="L2281" s="368" t="s">
        <v>3407</v>
      </c>
      <c r="M2281" s="368">
        <v>60</v>
      </c>
      <c r="N2281" s="368">
        <v>60</v>
      </c>
      <c r="O2281" s="368">
        <v>0</v>
      </c>
    </row>
    <row r="2282" spans="1:15" x14ac:dyDescent="0.35">
      <c r="A2282" s="368" t="s">
        <v>471</v>
      </c>
      <c r="B2282" s="368" t="s">
        <v>1059</v>
      </c>
      <c r="C2282" s="368" t="s">
        <v>791</v>
      </c>
      <c r="D2282" s="368">
        <v>580</v>
      </c>
      <c r="E2282" s="368">
        <v>377</v>
      </c>
      <c r="F2282" s="368">
        <v>203</v>
      </c>
      <c r="G2282" s="368" t="s">
        <v>17289</v>
      </c>
      <c r="H2282" s="368" t="s">
        <v>17290</v>
      </c>
      <c r="I2282" s="368" t="s">
        <v>3412</v>
      </c>
      <c r="J2282" s="368" t="s">
        <v>3411</v>
      </c>
      <c r="K2282" s="368" t="s">
        <v>17291</v>
      </c>
      <c r="L2282" s="368" t="s">
        <v>17292</v>
      </c>
      <c r="M2282" s="368">
        <v>54</v>
      </c>
      <c r="N2282" s="368">
        <v>33</v>
      </c>
      <c r="O2282" s="368">
        <v>21</v>
      </c>
    </row>
    <row r="2283" spans="1:15" x14ac:dyDescent="0.35">
      <c r="A2283" s="368" t="s">
        <v>471</v>
      </c>
      <c r="B2283" s="368" t="s">
        <v>1059</v>
      </c>
      <c r="C2283" s="368" t="s">
        <v>791</v>
      </c>
      <c r="D2283" s="368">
        <v>580</v>
      </c>
      <c r="E2283" s="368">
        <v>377</v>
      </c>
      <c r="F2283" s="368">
        <v>203</v>
      </c>
      <c r="G2283" s="368" t="s">
        <v>17289</v>
      </c>
      <c r="H2283" s="368" t="s">
        <v>17290</v>
      </c>
      <c r="I2283" s="368" t="s">
        <v>3412</v>
      </c>
      <c r="J2283" s="368" t="s">
        <v>3411</v>
      </c>
      <c r="K2283" s="368" t="s">
        <v>17293</v>
      </c>
      <c r="L2283" s="368" t="s">
        <v>17294</v>
      </c>
      <c r="M2283" s="368">
        <v>65</v>
      </c>
      <c r="N2283" s="368">
        <v>40</v>
      </c>
      <c r="O2283" s="368">
        <v>25</v>
      </c>
    </row>
    <row r="2284" spans="1:15" x14ac:dyDescent="0.35">
      <c r="A2284" s="368" t="s">
        <v>471</v>
      </c>
      <c r="B2284" s="368" t="s">
        <v>1059</v>
      </c>
      <c r="C2284" s="368" t="s">
        <v>791</v>
      </c>
      <c r="D2284" s="368">
        <v>580</v>
      </c>
      <c r="E2284" s="368">
        <v>377</v>
      </c>
      <c r="F2284" s="368">
        <v>203</v>
      </c>
      <c r="G2284" s="368" t="s">
        <v>17289</v>
      </c>
      <c r="H2284" s="368" t="s">
        <v>17290</v>
      </c>
      <c r="I2284" s="368" t="s">
        <v>3412</v>
      </c>
      <c r="J2284" s="368" t="s">
        <v>3411</v>
      </c>
      <c r="K2284" s="368" t="s">
        <v>17295</v>
      </c>
      <c r="L2284" s="368" t="s">
        <v>17296</v>
      </c>
      <c r="M2284" s="368">
        <v>75</v>
      </c>
      <c r="N2284" s="368">
        <v>46</v>
      </c>
      <c r="O2284" s="368">
        <v>29</v>
      </c>
    </row>
    <row r="2285" spans="1:15" x14ac:dyDescent="0.35">
      <c r="A2285" s="368" t="s">
        <v>471</v>
      </c>
      <c r="B2285" s="368" t="s">
        <v>1059</v>
      </c>
      <c r="C2285" s="368" t="s">
        <v>791</v>
      </c>
      <c r="D2285" s="368">
        <v>580</v>
      </c>
      <c r="E2285" s="368">
        <v>377</v>
      </c>
      <c r="F2285" s="368">
        <v>203</v>
      </c>
      <c r="G2285" s="368" t="s">
        <v>17297</v>
      </c>
      <c r="H2285" s="368" t="s">
        <v>17298</v>
      </c>
      <c r="I2285" s="368" t="s">
        <v>3406</v>
      </c>
      <c r="J2285" s="368" t="s">
        <v>3405</v>
      </c>
      <c r="K2285" s="368" t="s">
        <v>17299</v>
      </c>
      <c r="L2285" s="368" t="s">
        <v>3405</v>
      </c>
      <c r="M2285" s="368">
        <v>98</v>
      </c>
      <c r="N2285" s="368">
        <v>60</v>
      </c>
      <c r="O2285" s="368">
        <v>38</v>
      </c>
    </row>
    <row r="2286" spans="1:15" x14ac:dyDescent="0.35">
      <c r="A2286" s="368" t="s">
        <v>471</v>
      </c>
      <c r="B2286" s="368" t="s">
        <v>1059</v>
      </c>
      <c r="C2286" s="368" t="s">
        <v>791</v>
      </c>
      <c r="D2286" s="368">
        <v>580</v>
      </c>
      <c r="E2286" s="368">
        <v>377</v>
      </c>
      <c r="F2286" s="368">
        <v>203</v>
      </c>
      <c r="G2286" s="368" t="s">
        <v>17300</v>
      </c>
      <c r="H2286" s="368" t="s">
        <v>17301</v>
      </c>
      <c r="I2286" s="368" t="s">
        <v>3404</v>
      </c>
      <c r="J2286" s="368" t="s">
        <v>3403</v>
      </c>
      <c r="K2286" s="368" t="s">
        <v>17302</v>
      </c>
      <c r="L2286" s="368" t="s">
        <v>17303</v>
      </c>
      <c r="M2286" s="368">
        <v>87</v>
      </c>
      <c r="N2286" s="368">
        <v>52</v>
      </c>
      <c r="O2286" s="368">
        <v>35</v>
      </c>
    </row>
    <row r="2287" spans="1:15" x14ac:dyDescent="0.35">
      <c r="A2287" s="368" t="s">
        <v>471</v>
      </c>
      <c r="B2287" s="368" t="s">
        <v>1059</v>
      </c>
      <c r="C2287" s="368" t="s">
        <v>791</v>
      </c>
      <c r="D2287" s="368">
        <v>580</v>
      </c>
      <c r="E2287" s="368">
        <v>377</v>
      </c>
      <c r="F2287" s="368">
        <v>203</v>
      </c>
      <c r="G2287" s="368" t="s">
        <v>17300</v>
      </c>
      <c r="H2287" s="368" t="s">
        <v>17301</v>
      </c>
      <c r="I2287" s="368" t="s">
        <v>3404</v>
      </c>
      <c r="J2287" s="368" t="s">
        <v>3403</v>
      </c>
      <c r="K2287" s="368" t="s">
        <v>17304</v>
      </c>
      <c r="L2287" s="368" t="s">
        <v>17305</v>
      </c>
      <c r="M2287" s="368">
        <v>43</v>
      </c>
      <c r="N2287" s="368">
        <v>26</v>
      </c>
      <c r="O2287" s="368">
        <v>17</v>
      </c>
    </row>
    <row r="2288" spans="1:15" x14ac:dyDescent="0.35">
      <c r="A2288" s="368" t="s">
        <v>471</v>
      </c>
      <c r="B2288" s="368" t="s">
        <v>1059</v>
      </c>
      <c r="C2288" s="368" t="s">
        <v>791</v>
      </c>
      <c r="D2288" s="368">
        <v>580</v>
      </c>
      <c r="E2288" s="368">
        <v>377</v>
      </c>
      <c r="F2288" s="368">
        <v>203</v>
      </c>
      <c r="G2288" s="368" t="s">
        <v>17306</v>
      </c>
      <c r="H2288" s="368" t="s">
        <v>17307</v>
      </c>
      <c r="I2288" s="368" t="s">
        <v>3410</v>
      </c>
      <c r="J2288" s="368" t="s">
        <v>3409</v>
      </c>
      <c r="K2288" s="368" t="s">
        <v>17308</v>
      </c>
      <c r="L2288" s="368" t="s">
        <v>3409</v>
      </c>
      <c r="M2288" s="368">
        <v>98</v>
      </c>
      <c r="N2288" s="368">
        <v>60</v>
      </c>
      <c r="O2288" s="368">
        <v>38</v>
      </c>
    </row>
    <row r="2289" spans="1:15" x14ac:dyDescent="0.35">
      <c r="A2289" s="368" t="s">
        <v>472</v>
      </c>
      <c r="B2289" s="368" t="s">
        <v>1060</v>
      </c>
      <c r="C2289" s="368" t="s">
        <v>791</v>
      </c>
      <c r="D2289" s="368">
        <v>720</v>
      </c>
      <c r="E2289" s="368">
        <v>468</v>
      </c>
      <c r="F2289" s="368">
        <v>252</v>
      </c>
      <c r="G2289" s="368" t="s">
        <v>12603</v>
      </c>
      <c r="H2289" s="368" t="s">
        <v>12604</v>
      </c>
      <c r="I2289" s="368" t="s">
        <v>2164</v>
      </c>
      <c r="J2289" s="368" t="s">
        <v>2163</v>
      </c>
      <c r="K2289" s="368" t="s">
        <v>12605</v>
      </c>
      <c r="L2289" s="368" t="s">
        <v>2163</v>
      </c>
      <c r="M2289" s="368">
        <v>43</v>
      </c>
      <c r="N2289" s="368">
        <v>27</v>
      </c>
      <c r="O2289" s="368">
        <v>16</v>
      </c>
    </row>
    <row r="2290" spans="1:15" x14ac:dyDescent="0.35">
      <c r="A2290" s="368" t="s">
        <v>472</v>
      </c>
      <c r="B2290" s="368" t="s">
        <v>1060</v>
      </c>
      <c r="C2290" s="368" t="s">
        <v>791</v>
      </c>
      <c r="D2290" s="368">
        <v>720</v>
      </c>
      <c r="E2290" s="368">
        <v>468</v>
      </c>
      <c r="F2290" s="368">
        <v>252</v>
      </c>
      <c r="G2290" s="368" t="s">
        <v>17042</v>
      </c>
      <c r="H2290" s="368" t="s">
        <v>17043</v>
      </c>
      <c r="I2290" s="368" t="s">
        <v>3408</v>
      </c>
      <c r="J2290" s="368" t="s">
        <v>3407</v>
      </c>
      <c r="K2290" s="368" t="s">
        <v>17044</v>
      </c>
      <c r="L2290" s="368" t="s">
        <v>3407</v>
      </c>
      <c r="M2290" s="368">
        <v>60</v>
      </c>
      <c r="N2290" s="368">
        <v>60</v>
      </c>
      <c r="O2290" s="368">
        <v>0</v>
      </c>
    </row>
    <row r="2291" spans="1:15" x14ac:dyDescent="0.35">
      <c r="A2291" s="368" t="s">
        <v>472</v>
      </c>
      <c r="B2291" s="368" t="s">
        <v>1060</v>
      </c>
      <c r="C2291" s="368" t="s">
        <v>791</v>
      </c>
      <c r="D2291" s="368">
        <v>720</v>
      </c>
      <c r="E2291" s="368">
        <v>468</v>
      </c>
      <c r="F2291" s="368">
        <v>252</v>
      </c>
      <c r="G2291" s="368" t="s">
        <v>17297</v>
      </c>
      <c r="H2291" s="368" t="s">
        <v>17298</v>
      </c>
      <c r="I2291" s="368" t="s">
        <v>3406</v>
      </c>
      <c r="J2291" s="368" t="s">
        <v>3405</v>
      </c>
      <c r="K2291" s="368" t="s">
        <v>17299</v>
      </c>
      <c r="L2291" s="368" t="s">
        <v>3405</v>
      </c>
      <c r="M2291" s="368">
        <v>96</v>
      </c>
      <c r="N2291" s="368">
        <v>58</v>
      </c>
      <c r="O2291" s="368">
        <v>38</v>
      </c>
    </row>
    <row r="2292" spans="1:15" x14ac:dyDescent="0.35">
      <c r="A2292" s="368" t="s">
        <v>472</v>
      </c>
      <c r="B2292" s="368" t="s">
        <v>1060</v>
      </c>
      <c r="C2292" s="368" t="s">
        <v>791</v>
      </c>
      <c r="D2292" s="368">
        <v>720</v>
      </c>
      <c r="E2292" s="368">
        <v>468</v>
      </c>
      <c r="F2292" s="368">
        <v>252</v>
      </c>
      <c r="G2292" s="368" t="s">
        <v>17300</v>
      </c>
      <c r="H2292" s="368" t="s">
        <v>17301</v>
      </c>
      <c r="I2292" s="368" t="s">
        <v>3404</v>
      </c>
      <c r="J2292" s="368" t="s">
        <v>3403</v>
      </c>
      <c r="K2292" s="368" t="s">
        <v>17302</v>
      </c>
      <c r="L2292" s="368" t="s">
        <v>17303</v>
      </c>
      <c r="M2292" s="368">
        <v>85</v>
      </c>
      <c r="N2292" s="368">
        <v>53</v>
      </c>
      <c r="O2292" s="368">
        <v>32</v>
      </c>
    </row>
    <row r="2293" spans="1:15" x14ac:dyDescent="0.35">
      <c r="A2293" s="368" t="s">
        <v>472</v>
      </c>
      <c r="B2293" s="368" t="s">
        <v>1060</v>
      </c>
      <c r="C2293" s="368" t="s">
        <v>791</v>
      </c>
      <c r="D2293" s="368">
        <v>720</v>
      </c>
      <c r="E2293" s="368">
        <v>468</v>
      </c>
      <c r="F2293" s="368">
        <v>252</v>
      </c>
      <c r="G2293" s="368" t="s">
        <v>17300</v>
      </c>
      <c r="H2293" s="368" t="s">
        <v>17301</v>
      </c>
      <c r="I2293" s="368" t="s">
        <v>3404</v>
      </c>
      <c r="J2293" s="368" t="s">
        <v>3403</v>
      </c>
      <c r="K2293" s="368" t="s">
        <v>17304</v>
      </c>
      <c r="L2293" s="368" t="s">
        <v>17305</v>
      </c>
      <c r="M2293" s="368">
        <v>43</v>
      </c>
      <c r="N2293" s="368">
        <v>27</v>
      </c>
      <c r="O2293" s="368">
        <v>16</v>
      </c>
    </row>
    <row r="2294" spans="1:15" x14ac:dyDescent="0.35">
      <c r="A2294" s="368" t="s">
        <v>472</v>
      </c>
      <c r="B2294" s="368" t="s">
        <v>1060</v>
      </c>
      <c r="C2294" s="368" t="s">
        <v>791</v>
      </c>
      <c r="D2294" s="368">
        <v>720</v>
      </c>
      <c r="E2294" s="368">
        <v>468</v>
      </c>
      <c r="F2294" s="368">
        <v>252</v>
      </c>
      <c r="G2294" s="368" t="s">
        <v>17309</v>
      </c>
      <c r="H2294" s="368" t="s">
        <v>17310</v>
      </c>
      <c r="I2294" s="368" t="s">
        <v>3402</v>
      </c>
      <c r="J2294" s="368" t="s">
        <v>3401</v>
      </c>
      <c r="K2294" s="368" t="s">
        <v>17311</v>
      </c>
      <c r="L2294" s="368" t="s">
        <v>3401</v>
      </c>
      <c r="M2294" s="368">
        <v>63</v>
      </c>
      <c r="N2294" s="368">
        <v>39</v>
      </c>
      <c r="O2294" s="368">
        <v>24</v>
      </c>
    </row>
    <row r="2295" spans="1:15" x14ac:dyDescent="0.35">
      <c r="A2295" s="368" t="s">
        <v>472</v>
      </c>
      <c r="B2295" s="368" t="s">
        <v>1060</v>
      </c>
      <c r="C2295" s="368" t="s">
        <v>791</v>
      </c>
      <c r="D2295" s="368">
        <v>720</v>
      </c>
      <c r="E2295" s="368">
        <v>468</v>
      </c>
      <c r="F2295" s="368">
        <v>252</v>
      </c>
      <c r="G2295" s="368" t="s">
        <v>17312</v>
      </c>
      <c r="H2295" s="368" t="s">
        <v>17313</v>
      </c>
      <c r="I2295" s="368" t="s">
        <v>3400</v>
      </c>
      <c r="J2295" s="368" t="s">
        <v>3399</v>
      </c>
      <c r="K2295" s="368" t="s">
        <v>17314</v>
      </c>
      <c r="L2295" s="368" t="s">
        <v>3399</v>
      </c>
      <c r="M2295" s="368">
        <v>85</v>
      </c>
      <c r="N2295" s="368">
        <v>53</v>
      </c>
      <c r="O2295" s="368">
        <v>32</v>
      </c>
    </row>
    <row r="2296" spans="1:15" x14ac:dyDescent="0.35">
      <c r="A2296" s="368" t="s">
        <v>472</v>
      </c>
      <c r="B2296" s="368" t="s">
        <v>1060</v>
      </c>
      <c r="C2296" s="368" t="s">
        <v>791</v>
      </c>
      <c r="D2296" s="368">
        <v>720</v>
      </c>
      <c r="E2296" s="368">
        <v>468</v>
      </c>
      <c r="F2296" s="368">
        <v>252</v>
      </c>
      <c r="G2296" s="368" t="s">
        <v>17315</v>
      </c>
      <c r="H2296" s="368" t="s">
        <v>17316</v>
      </c>
      <c r="I2296" s="368" t="s">
        <v>3398</v>
      </c>
      <c r="J2296" s="368" t="s">
        <v>3397</v>
      </c>
      <c r="K2296" s="368" t="s">
        <v>17317</v>
      </c>
      <c r="L2296" s="368" t="s">
        <v>3397</v>
      </c>
      <c r="M2296" s="368">
        <v>64</v>
      </c>
      <c r="N2296" s="368">
        <v>40</v>
      </c>
      <c r="O2296" s="368">
        <v>24</v>
      </c>
    </row>
    <row r="2297" spans="1:15" x14ac:dyDescent="0.35">
      <c r="A2297" s="368" t="s">
        <v>472</v>
      </c>
      <c r="B2297" s="368" t="s">
        <v>1060</v>
      </c>
      <c r="C2297" s="368" t="s">
        <v>791</v>
      </c>
      <c r="D2297" s="368">
        <v>720</v>
      </c>
      <c r="E2297" s="368">
        <v>468</v>
      </c>
      <c r="F2297" s="368">
        <v>252</v>
      </c>
      <c r="G2297" s="368" t="s">
        <v>17318</v>
      </c>
      <c r="H2297" s="368" t="s">
        <v>17319</v>
      </c>
      <c r="I2297" s="368" t="s">
        <v>3396</v>
      </c>
      <c r="J2297" s="368" t="s">
        <v>3395</v>
      </c>
      <c r="K2297" s="368" t="s">
        <v>17320</v>
      </c>
      <c r="L2297" s="368" t="s">
        <v>3395</v>
      </c>
      <c r="M2297" s="368">
        <v>85</v>
      </c>
      <c r="N2297" s="368">
        <v>53</v>
      </c>
      <c r="O2297" s="368">
        <v>32</v>
      </c>
    </row>
    <row r="2298" spans="1:15" x14ac:dyDescent="0.35">
      <c r="A2298" s="368" t="s">
        <v>472</v>
      </c>
      <c r="B2298" s="368" t="s">
        <v>1060</v>
      </c>
      <c r="C2298" s="368" t="s">
        <v>791</v>
      </c>
      <c r="D2298" s="368">
        <v>720</v>
      </c>
      <c r="E2298" s="368">
        <v>468</v>
      </c>
      <c r="F2298" s="368">
        <v>252</v>
      </c>
      <c r="G2298" s="368" t="s">
        <v>17321</v>
      </c>
      <c r="H2298" s="368" t="s">
        <v>17322</v>
      </c>
      <c r="I2298" s="368" t="s">
        <v>3394</v>
      </c>
      <c r="J2298" s="368" t="s">
        <v>3393</v>
      </c>
      <c r="K2298" s="368" t="s">
        <v>17323</v>
      </c>
      <c r="L2298" s="368" t="s">
        <v>3393</v>
      </c>
      <c r="M2298" s="368">
        <v>96</v>
      </c>
      <c r="N2298" s="368">
        <v>58</v>
      </c>
      <c r="O2298" s="368">
        <v>38</v>
      </c>
    </row>
    <row r="2299" spans="1:15" x14ac:dyDescent="0.35">
      <c r="A2299" s="368" t="s">
        <v>473</v>
      </c>
      <c r="B2299" s="368" t="s">
        <v>1061</v>
      </c>
      <c r="C2299" s="368" t="s">
        <v>791</v>
      </c>
      <c r="D2299" s="368">
        <v>640</v>
      </c>
      <c r="E2299" s="368">
        <v>416</v>
      </c>
      <c r="F2299" s="368">
        <v>224</v>
      </c>
      <c r="G2299" s="368" t="s">
        <v>14216</v>
      </c>
      <c r="H2299" s="368" t="s">
        <v>14217</v>
      </c>
      <c r="I2299" s="368" t="s">
        <v>1731</v>
      </c>
      <c r="J2299" s="368" t="s">
        <v>1730</v>
      </c>
      <c r="K2299" s="368" t="s">
        <v>14218</v>
      </c>
      <c r="L2299" s="368" t="s">
        <v>1730</v>
      </c>
      <c r="M2299" s="368">
        <v>57</v>
      </c>
      <c r="N2299" s="368">
        <v>37</v>
      </c>
      <c r="O2299" s="368">
        <v>20</v>
      </c>
    </row>
    <row r="2300" spans="1:15" x14ac:dyDescent="0.35">
      <c r="A2300" s="368" t="s">
        <v>473</v>
      </c>
      <c r="B2300" s="368" t="s">
        <v>1061</v>
      </c>
      <c r="C2300" s="368" t="s">
        <v>791</v>
      </c>
      <c r="D2300" s="368">
        <v>640</v>
      </c>
      <c r="E2300" s="368">
        <v>416</v>
      </c>
      <c r="F2300" s="368">
        <v>224</v>
      </c>
      <c r="G2300" s="368" t="s">
        <v>17324</v>
      </c>
      <c r="H2300" s="368" t="s">
        <v>17325</v>
      </c>
      <c r="I2300" s="368" t="s">
        <v>3392</v>
      </c>
      <c r="J2300" s="368" t="s">
        <v>3391</v>
      </c>
      <c r="K2300" s="368" t="s">
        <v>17326</v>
      </c>
      <c r="L2300" s="368" t="s">
        <v>17327</v>
      </c>
      <c r="M2300" s="368">
        <v>34</v>
      </c>
      <c r="N2300" s="368">
        <v>22</v>
      </c>
      <c r="O2300" s="368">
        <v>12</v>
      </c>
    </row>
    <row r="2301" spans="1:15" x14ac:dyDescent="0.35">
      <c r="A2301" s="368" t="s">
        <v>473</v>
      </c>
      <c r="B2301" s="368" t="s">
        <v>1061</v>
      </c>
      <c r="C2301" s="368" t="s">
        <v>791</v>
      </c>
      <c r="D2301" s="368">
        <v>640</v>
      </c>
      <c r="E2301" s="368">
        <v>416</v>
      </c>
      <c r="F2301" s="368">
        <v>224</v>
      </c>
      <c r="G2301" s="368" t="s">
        <v>17324</v>
      </c>
      <c r="H2301" s="368" t="s">
        <v>17325</v>
      </c>
      <c r="I2301" s="368" t="s">
        <v>3392</v>
      </c>
      <c r="J2301" s="368" t="s">
        <v>3391</v>
      </c>
      <c r="K2301" s="368" t="s">
        <v>17328</v>
      </c>
      <c r="L2301" s="368" t="s">
        <v>17329</v>
      </c>
      <c r="M2301" s="368">
        <v>69</v>
      </c>
      <c r="N2301" s="368">
        <v>45</v>
      </c>
      <c r="O2301" s="368">
        <v>24</v>
      </c>
    </row>
    <row r="2302" spans="1:15" x14ac:dyDescent="0.35">
      <c r="A2302" s="368" t="s">
        <v>473</v>
      </c>
      <c r="B2302" s="368" t="s">
        <v>1061</v>
      </c>
      <c r="C2302" s="368" t="s">
        <v>791</v>
      </c>
      <c r="D2302" s="368">
        <v>640</v>
      </c>
      <c r="E2302" s="368">
        <v>416</v>
      </c>
      <c r="F2302" s="368">
        <v>224</v>
      </c>
      <c r="G2302" s="368" t="s">
        <v>17324</v>
      </c>
      <c r="H2302" s="368" t="s">
        <v>17325</v>
      </c>
      <c r="I2302" s="368" t="s">
        <v>3392</v>
      </c>
      <c r="J2302" s="368" t="s">
        <v>3391</v>
      </c>
      <c r="K2302" s="368" t="s">
        <v>17330</v>
      </c>
      <c r="L2302" s="368" t="s">
        <v>17331</v>
      </c>
      <c r="M2302" s="368">
        <v>46</v>
      </c>
      <c r="N2302" s="368">
        <v>30</v>
      </c>
      <c r="O2302" s="368">
        <v>16</v>
      </c>
    </row>
    <row r="2303" spans="1:15" x14ac:dyDescent="0.35">
      <c r="A2303" s="368" t="s">
        <v>473</v>
      </c>
      <c r="B2303" s="368" t="s">
        <v>1061</v>
      </c>
      <c r="C2303" s="368" t="s">
        <v>791</v>
      </c>
      <c r="D2303" s="368">
        <v>640</v>
      </c>
      <c r="E2303" s="368">
        <v>416</v>
      </c>
      <c r="F2303" s="368">
        <v>224</v>
      </c>
      <c r="G2303" s="368" t="s">
        <v>17332</v>
      </c>
      <c r="H2303" s="368" t="s">
        <v>17333</v>
      </c>
      <c r="I2303" s="368" t="s">
        <v>3390</v>
      </c>
      <c r="J2303" s="368" t="s">
        <v>3389</v>
      </c>
      <c r="K2303" s="368" t="s">
        <v>17334</v>
      </c>
      <c r="L2303" s="368" t="s">
        <v>17335</v>
      </c>
      <c r="M2303" s="368">
        <v>57</v>
      </c>
      <c r="N2303" s="368">
        <v>37</v>
      </c>
      <c r="O2303" s="368">
        <v>20</v>
      </c>
    </row>
    <row r="2304" spans="1:15" x14ac:dyDescent="0.35">
      <c r="A2304" s="368" t="s">
        <v>473</v>
      </c>
      <c r="B2304" s="368" t="s">
        <v>1061</v>
      </c>
      <c r="C2304" s="368" t="s">
        <v>791</v>
      </c>
      <c r="D2304" s="368">
        <v>640</v>
      </c>
      <c r="E2304" s="368">
        <v>416</v>
      </c>
      <c r="F2304" s="368">
        <v>224</v>
      </c>
      <c r="G2304" s="368" t="s">
        <v>17332</v>
      </c>
      <c r="H2304" s="368" t="s">
        <v>17333</v>
      </c>
      <c r="I2304" s="368" t="s">
        <v>3390</v>
      </c>
      <c r="J2304" s="368" t="s">
        <v>3389</v>
      </c>
      <c r="K2304" s="368" t="s">
        <v>17336</v>
      </c>
      <c r="L2304" s="368" t="s">
        <v>17337</v>
      </c>
      <c r="M2304" s="368">
        <v>46</v>
      </c>
      <c r="N2304" s="368">
        <v>30</v>
      </c>
      <c r="O2304" s="368">
        <v>16</v>
      </c>
    </row>
    <row r="2305" spans="1:15" x14ac:dyDescent="0.35">
      <c r="A2305" s="368" t="s">
        <v>473</v>
      </c>
      <c r="B2305" s="368" t="s">
        <v>1061</v>
      </c>
      <c r="C2305" s="368" t="s">
        <v>791</v>
      </c>
      <c r="D2305" s="368">
        <v>640</v>
      </c>
      <c r="E2305" s="368">
        <v>416</v>
      </c>
      <c r="F2305" s="368">
        <v>224</v>
      </c>
      <c r="G2305" s="368" t="s">
        <v>17332</v>
      </c>
      <c r="H2305" s="368" t="s">
        <v>17333</v>
      </c>
      <c r="I2305" s="368" t="s">
        <v>3390</v>
      </c>
      <c r="J2305" s="368" t="s">
        <v>3389</v>
      </c>
      <c r="K2305" s="368" t="s">
        <v>17338</v>
      </c>
      <c r="L2305" s="368" t="s">
        <v>17339</v>
      </c>
      <c r="M2305" s="368">
        <v>46</v>
      </c>
      <c r="N2305" s="368">
        <v>30</v>
      </c>
      <c r="O2305" s="368">
        <v>16</v>
      </c>
    </row>
    <row r="2306" spans="1:15" x14ac:dyDescent="0.35">
      <c r="A2306" s="368" t="s">
        <v>473</v>
      </c>
      <c r="B2306" s="368" t="s">
        <v>1061</v>
      </c>
      <c r="C2306" s="368" t="s">
        <v>791</v>
      </c>
      <c r="D2306" s="368">
        <v>640</v>
      </c>
      <c r="E2306" s="368">
        <v>416</v>
      </c>
      <c r="F2306" s="368">
        <v>224</v>
      </c>
      <c r="G2306" s="368" t="s">
        <v>17340</v>
      </c>
      <c r="H2306" s="368" t="s">
        <v>17341</v>
      </c>
      <c r="I2306" s="368" t="s">
        <v>3388</v>
      </c>
      <c r="J2306" s="368" t="s">
        <v>3387</v>
      </c>
      <c r="K2306" s="368" t="s">
        <v>17342</v>
      </c>
      <c r="L2306" s="368" t="s">
        <v>17343</v>
      </c>
      <c r="M2306" s="368">
        <v>68</v>
      </c>
      <c r="N2306" s="368">
        <v>44</v>
      </c>
      <c r="O2306" s="368">
        <v>24</v>
      </c>
    </row>
    <row r="2307" spans="1:15" x14ac:dyDescent="0.35">
      <c r="A2307" s="368" t="s">
        <v>473</v>
      </c>
      <c r="B2307" s="368" t="s">
        <v>1061</v>
      </c>
      <c r="C2307" s="368" t="s">
        <v>791</v>
      </c>
      <c r="D2307" s="368">
        <v>640</v>
      </c>
      <c r="E2307" s="368">
        <v>416</v>
      </c>
      <c r="F2307" s="368">
        <v>224</v>
      </c>
      <c r="G2307" s="368" t="s">
        <v>17340</v>
      </c>
      <c r="H2307" s="368" t="s">
        <v>17341</v>
      </c>
      <c r="I2307" s="368" t="s">
        <v>3388</v>
      </c>
      <c r="J2307" s="368" t="s">
        <v>3387</v>
      </c>
      <c r="K2307" s="368" t="s">
        <v>17344</v>
      </c>
      <c r="L2307" s="368" t="s">
        <v>17345</v>
      </c>
      <c r="M2307" s="368">
        <v>92</v>
      </c>
      <c r="N2307" s="368">
        <v>60</v>
      </c>
      <c r="O2307" s="368">
        <v>32</v>
      </c>
    </row>
    <row r="2308" spans="1:15" x14ac:dyDescent="0.35">
      <c r="A2308" s="368" t="s">
        <v>473</v>
      </c>
      <c r="B2308" s="368" t="s">
        <v>1061</v>
      </c>
      <c r="C2308" s="368" t="s">
        <v>791</v>
      </c>
      <c r="D2308" s="368">
        <v>640</v>
      </c>
      <c r="E2308" s="368">
        <v>416</v>
      </c>
      <c r="F2308" s="368">
        <v>224</v>
      </c>
      <c r="G2308" s="368" t="s">
        <v>17340</v>
      </c>
      <c r="H2308" s="368" t="s">
        <v>17341</v>
      </c>
      <c r="I2308" s="368" t="s">
        <v>3388</v>
      </c>
      <c r="J2308" s="368" t="s">
        <v>3387</v>
      </c>
      <c r="K2308" s="368" t="s">
        <v>17346</v>
      </c>
      <c r="L2308" s="368" t="s">
        <v>17347</v>
      </c>
      <c r="M2308" s="368">
        <v>91</v>
      </c>
      <c r="N2308" s="368">
        <v>59</v>
      </c>
      <c r="O2308" s="368">
        <v>32</v>
      </c>
    </row>
    <row r="2309" spans="1:15" x14ac:dyDescent="0.35">
      <c r="A2309" s="368" t="s">
        <v>473</v>
      </c>
      <c r="B2309" s="368" t="s">
        <v>1061</v>
      </c>
      <c r="C2309" s="368" t="s">
        <v>791</v>
      </c>
      <c r="D2309" s="368">
        <v>640</v>
      </c>
      <c r="E2309" s="368">
        <v>416</v>
      </c>
      <c r="F2309" s="368">
        <v>224</v>
      </c>
      <c r="G2309" s="368" t="s">
        <v>16137</v>
      </c>
      <c r="H2309" s="368" t="s">
        <v>16138</v>
      </c>
      <c r="I2309" s="368" t="s">
        <v>1777</v>
      </c>
      <c r="J2309" s="368" t="s">
        <v>1776</v>
      </c>
      <c r="K2309" s="368" t="s">
        <v>16139</v>
      </c>
      <c r="L2309" s="368" t="s">
        <v>1776</v>
      </c>
      <c r="M2309" s="368">
        <v>34</v>
      </c>
      <c r="N2309" s="368">
        <v>22</v>
      </c>
      <c r="O2309" s="368">
        <v>12</v>
      </c>
    </row>
    <row r="2310" spans="1:15" x14ac:dyDescent="0.35">
      <c r="A2310" s="368" t="s">
        <v>474</v>
      </c>
      <c r="B2310" s="368" t="s">
        <v>1062</v>
      </c>
      <c r="C2310" s="368" t="s">
        <v>786</v>
      </c>
      <c r="D2310" s="368">
        <v>730</v>
      </c>
      <c r="E2310" s="368">
        <v>474</v>
      </c>
      <c r="F2310" s="368">
        <v>256</v>
      </c>
      <c r="G2310" s="368" t="s">
        <v>16241</v>
      </c>
      <c r="H2310" s="368" t="s">
        <v>16242</v>
      </c>
      <c r="I2310" s="368" t="s">
        <v>3386</v>
      </c>
      <c r="J2310" s="368" t="s">
        <v>3385</v>
      </c>
      <c r="K2310" s="368" t="s">
        <v>16243</v>
      </c>
      <c r="L2310" s="368" t="s">
        <v>16244</v>
      </c>
      <c r="M2310" s="368">
        <v>101</v>
      </c>
      <c r="N2310" s="368">
        <v>66</v>
      </c>
      <c r="O2310" s="368">
        <v>35</v>
      </c>
    </row>
    <row r="2311" spans="1:15" x14ac:dyDescent="0.35">
      <c r="A2311" s="368" t="s">
        <v>474</v>
      </c>
      <c r="B2311" s="368" t="s">
        <v>1062</v>
      </c>
      <c r="C2311" s="368" t="s">
        <v>786</v>
      </c>
      <c r="D2311" s="368">
        <v>730</v>
      </c>
      <c r="E2311" s="368">
        <v>474</v>
      </c>
      <c r="F2311" s="368">
        <v>256</v>
      </c>
      <c r="G2311" s="368" t="s">
        <v>16241</v>
      </c>
      <c r="H2311" s="368" t="s">
        <v>16242</v>
      </c>
      <c r="I2311" s="368" t="s">
        <v>3386</v>
      </c>
      <c r="J2311" s="368" t="s">
        <v>3385</v>
      </c>
      <c r="K2311" s="368" t="s">
        <v>16245</v>
      </c>
      <c r="L2311" s="368" t="s">
        <v>16246</v>
      </c>
      <c r="M2311" s="368">
        <v>78</v>
      </c>
      <c r="N2311" s="368">
        <v>52</v>
      </c>
      <c r="O2311" s="368">
        <v>26</v>
      </c>
    </row>
    <row r="2312" spans="1:15" x14ac:dyDescent="0.35">
      <c r="A2312" s="368" t="s">
        <v>474</v>
      </c>
      <c r="B2312" s="368" t="s">
        <v>1062</v>
      </c>
      <c r="C2312" s="368" t="s">
        <v>786</v>
      </c>
      <c r="D2312" s="368">
        <v>730</v>
      </c>
      <c r="E2312" s="368">
        <v>474</v>
      </c>
      <c r="F2312" s="368">
        <v>256</v>
      </c>
      <c r="G2312" s="368" t="s">
        <v>16241</v>
      </c>
      <c r="H2312" s="368" t="s">
        <v>16242</v>
      </c>
      <c r="I2312" s="368" t="s">
        <v>3386</v>
      </c>
      <c r="J2312" s="368" t="s">
        <v>3385</v>
      </c>
      <c r="K2312" s="368" t="s">
        <v>16247</v>
      </c>
      <c r="L2312" s="368" t="s">
        <v>16248</v>
      </c>
      <c r="M2312" s="368">
        <v>34</v>
      </c>
      <c r="N2312" s="368">
        <v>22</v>
      </c>
      <c r="O2312" s="368">
        <v>12</v>
      </c>
    </row>
    <row r="2313" spans="1:15" x14ac:dyDescent="0.35">
      <c r="A2313" s="368" t="s">
        <v>474</v>
      </c>
      <c r="B2313" s="368" t="s">
        <v>1062</v>
      </c>
      <c r="C2313" s="368" t="s">
        <v>786</v>
      </c>
      <c r="D2313" s="368">
        <v>730</v>
      </c>
      <c r="E2313" s="368">
        <v>474</v>
      </c>
      <c r="F2313" s="368">
        <v>256</v>
      </c>
      <c r="G2313" s="368" t="s">
        <v>17348</v>
      </c>
      <c r="H2313" s="368" t="s">
        <v>17349</v>
      </c>
      <c r="I2313" s="368" t="s">
        <v>3384</v>
      </c>
      <c r="J2313" s="368" t="s">
        <v>3383</v>
      </c>
      <c r="K2313" s="368" t="s">
        <v>17350</v>
      </c>
      <c r="L2313" s="368" t="s">
        <v>17351</v>
      </c>
      <c r="M2313" s="368">
        <v>67</v>
      </c>
      <c r="N2313" s="368">
        <v>44</v>
      </c>
      <c r="O2313" s="368">
        <v>23</v>
      </c>
    </row>
    <row r="2314" spans="1:15" x14ac:dyDescent="0.35">
      <c r="A2314" s="368" t="s">
        <v>474</v>
      </c>
      <c r="B2314" s="368" t="s">
        <v>1062</v>
      </c>
      <c r="C2314" s="368" t="s">
        <v>786</v>
      </c>
      <c r="D2314" s="368">
        <v>730</v>
      </c>
      <c r="E2314" s="368">
        <v>474</v>
      </c>
      <c r="F2314" s="368">
        <v>256</v>
      </c>
      <c r="G2314" s="368" t="s">
        <v>17348</v>
      </c>
      <c r="H2314" s="368" t="s">
        <v>17349</v>
      </c>
      <c r="I2314" s="368" t="s">
        <v>3384</v>
      </c>
      <c r="J2314" s="368" t="s">
        <v>3383</v>
      </c>
      <c r="K2314" s="368" t="s">
        <v>17352</v>
      </c>
      <c r="L2314" s="368" t="s">
        <v>17353</v>
      </c>
      <c r="M2314" s="368">
        <v>56</v>
      </c>
      <c r="N2314" s="368">
        <v>36</v>
      </c>
      <c r="O2314" s="368">
        <v>20</v>
      </c>
    </row>
    <row r="2315" spans="1:15" x14ac:dyDescent="0.35">
      <c r="A2315" s="368" t="s">
        <v>474</v>
      </c>
      <c r="B2315" s="368" t="s">
        <v>1062</v>
      </c>
      <c r="C2315" s="368" t="s">
        <v>786</v>
      </c>
      <c r="D2315" s="368">
        <v>730</v>
      </c>
      <c r="E2315" s="368">
        <v>474</v>
      </c>
      <c r="F2315" s="368">
        <v>256</v>
      </c>
      <c r="G2315" s="368" t="s">
        <v>17348</v>
      </c>
      <c r="H2315" s="368" t="s">
        <v>17349</v>
      </c>
      <c r="I2315" s="368" t="s">
        <v>3384</v>
      </c>
      <c r="J2315" s="368" t="s">
        <v>3383</v>
      </c>
      <c r="K2315" s="368" t="s">
        <v>17354</v>
      </c>
      <c r="L2315" s="368" t="s">
        <v>17355</v>
      </c>
      <c r="M2315" s="368">
        <v>34</v>
      </c>
      <c r="N2315" s="368">
        <v>22</v>
      </c>
      <c r="O2315" s="368">
        <v>12</v>
      </c>
    </row>
    <row r="2316" spans="1:15" x14ac:dyDescent="0.35">
      <c r="A2316" s="368" t="s">
        <v>474</v>
      </c>
      <c r="B2316" s="368" t="s">
        <v>1062</v>
      </c>
      <c r="C2316" s="368" t="s">
        <v>786</v>
      </c>
      <c r="D2316" s="368">
        <v>730</v>
      </c>
      <c r="E2316" s="368">
        <v>474</v>
      </c>
      <c r="F2316" s="368">
        <v>256</v>
      </c>
      <c r="G2316" s="368" t="s">
        <v>17356</v>
      </c>
      <c r="H2316" s="368" t="s">
        <v>17357</v>
      </c>
      <c r="I2316" s="368" t="s">
        <v>3382</v>
      </c>
      <c r="J2316" s="368" t="s">
        <v>3381</v>
      </c>
      <c r="K2316" s="368" t="s">
        <v>17350</v>
      </c>
      <c r="L2316" s="368" t="s">
        <v>17351</v>
      </c>
      <c r="M2316" s="368">
        <v>67</v>
      </c>
      <c r="N2316" s="368">
        <v>44</v>
      </c>
      <c r="O2316" s="368">
        <v>23</v>
      </c>
    </row>
    <row r="2317" spans="1:15" x14ac:dyDescent="0.35">
      <c r="A2317" s="368" t="s">
        <v>474</v>
      </c>
      <c r="B2317" s="368" t="s">
        <v>1062</v>
      </c>
      <c r="C2317" s="368" t="s">
        <v>786</v>
      </c>
      <c r="D2317" s="368">
        <v>730</v>
      </c>
      <c r="E2317" s="368">
        <v>474</v>
      </c>
      <c r="F2317" s="368">
        <v>256</v>
      </c>
      <c r="G2317" s="368" t="s">
        <v>17356</v>
      </c>
      <c r="H2317" s="368" t="s">
        <v>17357</v>
      </c>
      <c r="I2317" s="368" t="s">
        <v>3382</v>
      </c>
      <c r="J2317" s="368" t="s">
        <v>3381</v>
      </c>
      <c r="K2317" s="368" t="s">
        <v>17358</v>
      </c>
      <c r="L2317" s="368" t="s">
        <v>17359</v>
      </c>
      <c r="M2317" s="368">
        <v>56</v>
      </c>
      <c r="N2317" s="368">
        <v>36</v>
      </c>
      <c r="O2317" s="368">
        <v>20</v>
      </c>
    </row>
    <row r="2318" spans="1:15" x14ac:dyDescent="0.35">
      <c r="A2318" s="368" t="s">
        <v>474</v>
      </c>
      <c r="B2318" s="368" t="s">
        <v>1062</v>
      </c>
      <c r="C2318" s="368" t="s">
        <v>786</v>
      </c>
      <c r="D2318" s="368">
        <v>730</v>
      </c>
      <c r="E2318" s="368">
        <v>474</v>
      </c>
      <c r="F2318" s="368">
        <v>256</v>
      </c>
      <c r="G2318" s="368" t="s">
        <v>17356</v>
      </c>
      <c r="H2318" s="368" t="s">
        <v>17357</v>
      </c>
      <c r="I2318" s="368" t="s">
        <v>3382</v>
      </c>
      <c r="J2318" s="368" t="s">
        <v>3381</v>
      </c>
      <c r="K2318" s="368" t="s">
        <v>17360</v>
      </c>
      <c r="L2318" s="368" t="s">
        <v>17361</v>
      </c>
      <c r="M2318" s="368">
        <v>34</v>
      </c>
      <c r="N2318" s="368">
        <v>22</v>
      </c>
      <c r="O2318" s="368">
        <v>12</v>
      </c>
    </row>
    <row r="2319" spans="1:15" x14ac:dyDescent="0.35">
      <c r="A2319" s="368" t="s">
        <v>474</v>
      </c>
      <c r="B2319" s="368" t="s">
        <v>1062</v>
      </c>
      <c r="C2319" s="368" t="s">
        <v>786</v>
      </c>
      <c r="D2319" s="368">
        <v>730</v>
      </c>
      <c r="E2319" s="368">
        <v>474</v>
      </c>
      <c r="F2319" s="368">
        <v>256</v>
      </c>
      <c r="G2319" s="368" t="s">
        <v>17362</v>
      </c>
      <c r="H2319" s="368" t="s">
        <v>17363</v>
      </c>
      <c r="I2319" s="368" t="s">
        <v>3380</v>
      </c>
      <c r="J2319" s="368" t="s">
        <v>3379</v>
      </c>
      <c r="K2319" s="368" t="s">
        <v>17364</v>
      </c>
      <c r="L2319" s="368" t="s">
        <v>17365</v>
      </c>
      <c r="M2319" s="368">
        <v>34</v>
      </c>
      <c r="N2319" s="368">
        <v>22</v>
      </c>
      <c r="O2319" s="368">
        <v>12</v>
      </c>
    </row>
    <row r="2320" spans="1:15" x14ac:dyDescent="0.35">
      <c r="A2320" s="368" t="s">
        <v>474</v>
      </c>
      <c r="B2320" s="368" t="s">
        <v>1062</v>
      </c>
      <c r="C2320" s="368" t="s">
        <v>786</v>
      </c>
      <c r="D2320" s="368">
        <v>730</v>
      </c>
      <c r="E2320" s="368">
        <v>474</v>
      </c>
      <c r="F2320" s="368">
        <v>256</v>
      </c>
      <c r="G2320" s="368" t="s">
        <v>17362</v>
      </c>
      <c r="H2320" s="368" t="s">
        <v>17363</v>
      </c>
      <c r="I2320" s="368" t="s">
        <v>3380</v>
      </c>
      <c r="J2320" s="368" t="s">
        <v>3379</v>
      </c>
      <c r="K2320" s="368" t="s">
        <v>17366</v>
      </c>
      <c r="L2320" s="368" t="s">
        <v>17367</v>
      </c>
      <c r="M2320" s="368">
        <v>56</v>
      </c>
      <c r="N2320" s="368">
        <v>36</v>
      </c>
      <c r="O2320" s="368">
        <v>20</v>
      </c>
    </row>
    <row r="2321" spans="1:15" x14ac:dyDescent="0.35">
      <c r="A2321" s="368" t="s">
        <v>474</v>
      </c>
      <c r="B2321" s="368" t="s">
        <v>1062</v>
      </c>
      <c r="C2321" s="368" t="s">
        <v>786</v>
      </c>
      <c r="D2321" s="368">
        <v>730</v>
      </c>
      <c r="E2321" s="368">
        <v>474</v>
      </c>
      <c r="F2321" s="368">
        <v>256</v>
      </c>
      <c r="G2321" s="368" t="s">
        <v>17362</v>
      </c>
      <c r="H2321" s="368" t="s">
        <v>17363</v>
      </c>
      <c r="I2321" s="368" t="s">
        <v>3380</v>
      </c>
      <c r="J2321" s="368" t="s">
        <v>3379</v>
      </c>
      <c r="K2321" s="368" t="s">
        <v>17368</v>
      </c>
      <c r="L2321" s="368" t="s">
        <v>17369</v>
      </c>
      <c r="M2321" s="368">
        <v>45</v>
      </c>
      <c r="N2321" s="368">
        <v>29</v>
      </c>
      <c r="O2321" s="368">
        <v>16</v>
      </c>
    </row>
    <row r="2322" spans="1:15" x14ac:dyDescent="0.35">
      <c r="A2322" s="368" t="s">
        <v>474</v>
      </c>
      <c r="B2322" s="368" t="s">
        <v>1062</v>
      </c>
      <c r="C2322" s="368" t="s">
        <v>786</v>
      </c>
      <c r="D2322" s="368">
        <v>730</v>
      </c>
      <c r="E2322" s="368">
        <v>474</v>
      </c>
      <c r="F2322" s="368">
        <v>256</v>
      </c>
      <c r="G2322" s="368" t="s">
        <v>17370</v>
      </c>
      <c r="H2322" s="368" t="s">
        <v>17371</v>
      </c>
      <c r="I2322" s="368" t="s">
        <v>3378</v>
      </c>
      <c r="J2322" s="368" t="s">
        <v>3377</v>
      </c>
      <c r="K2322" s="368" t="s">
        <v>17372</v>
      </c>
      <c r="L2322" s="368" t="s">
        <v>17373</v>
      </c>
      <c r="M2322" s="368">
        <v>56</v>
      </c>
      <c r="N2322" s="368">
        <v>36</v>
      </c>
      <c r="O2322" s="368">
        <v>20</v>
      </c>
    </row>
    <row r="2323" spans="1:15" x14ac:dyDescent="0.35">
      <c r="A2323" s="368" t="s">
        <v>474</v>
      </c>
      <c r="B2323" s="368" t="s">
        <v>1062</v>
      </c>
      <c r="C2323" s="368" t="s">
        <v>786</v>
      </c>
      <c r="D2323" s="368">
        <v>730</v>
      </c>
      <c r="E2323" s="368">
        <v>474</v>
      </c>
      <c r="F2323" s="368">
        <v>256</v>
      </c>
      <c r="G2323" s="368" t="s">
        <v>17370</v>
      </c>
      <c r="H2323" s="368" t="s">
        <v>17371</v>
      </c>
      <c r="I2323" s="368" t="s">
        <v>3378</v>
      </c>
      <c r="J2323" s="368" t="s">
        <v>3377</v>
      </c>
      <c r="K2323" s="368" t="s">
        <v>17374</v>
      </c>
      <c r="L2323" s="368" t="s">
        <v>17375</v>
      </c>
      <c r="M2323" s="368">
        <v>34</v>
      </c>
      <c r="N2323" s="368">
        <v>22</v>
      </c>
      <c r="O2323" s="368">
        <v>12</v>
      </c>
    </row>
    <row r="2324" spans="1:15" x14ac:dyDescent="0.35">
      <c r="A2324" s="368" t="s">
        <v>474</v>
      </c>
      <c r="B2324" s="368" t="s">
        <v>1062</v>
      </c>
      <c r="C2324" s="368" t="s">
        <v>786</v>
      </c>
      <c r="D2324" s="368">
        <v>730</v>
      </c>
      <c r="E2324" s="368">
        <v>474</v>
      </c>
      <c r="F2324" s="368">
        <v>256</v>
      </c>
      <c r="G2324" s="368" t="s">
        <v>17370</v>
      </c>
      <c r="H2324" s="368" t="s">
        <v>17371</v>
      </c>
      <c r="I2324" s="368" t="s">
        <v>3378</v>
      </c>
      <c r="J2324" s="368" t="s">
        <v>3377</v>
      </c>
      <c r="K2324" s="368" t="s">
        <v>17376</v>
      </c>
      <c r="L2324" s="368" t="s">
        <v>17377</v>
      </c>
      <c r="M2324" s="368">
        <v>45</v>
      </c>
      <c r="N2324" s="368">
        <v>29</v>
      </c>
      <c r="O2324" s="368">
        <v>16</v>
      </c>
    </row>
    <row r="2325" spans="1:15" x14ac:dyDescent="0.35">
      <c r="A2325" s="368" t="s">
        <v>475</v>
      </c>
      <c r="B2325" s="368" t="s">
        <v>1063</v>
      </c>
      <c r="C2325" s="368" t="s">
        <v>791</v>
      </c>
      <c r="D2325" s="368">
        <v>450</v>
      </c>
      <c r="E2325" s="368">
        <v>292</v>
      </c>
      <c r="F2325" s="368">
        <v>158</v>
      </c>
      <c r="G2325" s="368" t="s">
        <v>17378</v>
      </c>
      <c r="H2325" s="368" t="s">
        <v>17379</v>
      </c>
      <c r="I2325" s="368" t="s">
        <v>3376</v>
      </c>
      <c r="J2325" s="368" t="s">
        <v>3375</v>
      </c>
      <c r="K2325" s="368" t="s">
        <v>17380</v>
      </c>
      <c r="L2325" s="368" t="s">
        <v>17381</v>
      </c>
      <c r="M2325" s="368">
        <v>60</v>
      </c>
      <c r="N2325" s="368">
        <v>39</v>
      </c>
      <c r="O2325" s="368">
        <v>21</v>
      </c>
    </row>
    <row r="2326" spans="1:15" x14ac:dyDescent="0.35">
      <c r="A2326" s="368" t="s">
        <v>475</v>
      </c>
      <c r="B2326" s="368" t="s">
        <v>1063</v>
      </c>
      <c r="C2326" s="368" t="s">
        <v>791</v>
      </c>
      <c r="D2326" s="368">
        <v>450</v>
      </c>
      <c r="E2326" s="368">
        <v>292</v>
      </c>
      <c r="F2326" s="368">
        <v>158</v>
      </c>
      <c r="G2326" s="368" t="s">
        <v>17378</v>
      </c>
      <c r="H2326" s="368" t="s">
        <v>17379</v>
      </c>
      <c r="I2326" s="368" t="s">
        <v>3376</v>
      </c>
      <c r="J2326" s="368" t="s">
        <v>3375</v>
      </c>
      <c r="K2326" s="368" t="s">
        <v>17382</v>
      </c>
      <c r="L2326" s="368" t="s">
        <v>17383</v>
      </c>
      <c r="M2326" s="368">
        <v>49</v>
      </c>
      <c r="N2326" s="368">
        <v>32</v>
      </c>
      <c r="O2326" s="368">
        <v>17</v>
      </c>
    </row>
    <row r="2327" spans="1:15" x14ac:dyDescent="0.35">
      <c r="A2327" s="368" t="s">
        <v>475</v>
      </c>
      <c r="B2327" s="368" t="s">
        <v>1063</v>
      </c>
      <c r="C2327" s="368" t="s">
        <v>791</v>
      </c>
      <c r="D2327" s="368">
        <v>450</v>
      </c>
      <c r="E2327" s="368">
        <v>292</v>
      </c>
      <c r="F2327" s="368">
        <v>158</v>
      </c>
      <c r="G2327" s="368" t="s">
        <v>17378</v>
      </c>
      <c r="H2327" s="368" t="s">
        <v>17379</v>
      </c>
      <c r="I2327" s="368" t="s">
        <v>3376</v>
      </c>
      <c r="J2327" s="368" t="s">
        <v>3375</v>
      </c>
      <c r="K2327" s="368" t="s">
        <v>17384</v>
      </c>
      <c r="L2327" s="368" t="s">
        <v>17385</v>
      </c>
      <c r="M2327" s="368">
        <v>110</v>
      </c>
      <c r="N2327" s="368">
        <v>71</v>
      </c>
      <c r="O2327" s="368">
        <v>39</v>
      </c>
    </row>
    <row r="2328" spans="1:15" x14ac:dyDescent="0.35">
      <c r="A2328" s="368" t="s">
        <v>475</v>
      </c>
      <c r="B2328" s="368" t="s">
        <v>1063</v>
      </c>
      <c r="C2328" s="368" t="s">
        <v>791</v>
      </c>
      <c r="D2328" s="368">
        <v>450</v>
      </c>
      <c r="E2328" s="368">
        <v>292</v>
      </c>
      <c r="F2328" s="368">
        <v>158</v>
      </c>
      <c r="G2328" s="368" t="s">
        <v>17386</v>
      </c>
      <c r="H2328" s="368" t="s">
        <v>17387</v>
      </c>
      <c r="I2328" s="368" t="s">
        <v>3278</v>
      </c>
      <c r="J2328" s="368" t="s">
        <v>3277</v>
      </c>
      <c r="K2328" s="368" t="s">
        <v>17388</v>
      </c>
      <c r="L2328" s="368" t="s">
        <v>3277</v>
      </c>
      <c r="M2328" s="368">
        <v>97</v>
      </c>
      <c r="N2328" s="368">
        <v>63</v>
      </c>
      <c r="O2328" s="368">
        <v>34</v>
      </c>
    </row>
    <row r="2329" spans="1:15" x14ac:dyDescent="0.35">
      <c r="A2329" s="368" t="s">
        <v>475</v>
      </c>
      <c r="B2329" s="368" t="s">
        <v>1063</v>
      </c>
      <c r="C2329" s="368" t="s">
        <v>791</v>
      </c>
      <c r="D2329" s="368">
        <v>450</v>
      </c>
      <c r="E2329" s="368">
        <v>292</v>
      </c>
      <c r="F2329" s="368">
        <v>158</v>
      </c>
      <c r="G2329" s="368" t="s">
        <v>17389</v>
      </c>
      <c r="H2329" s="368" t="s">
        <v>17390</v>
      </c>
      <c r="I2329" s="368" t="s">
        <v>3374</v>
      </c>
      <c r="J2329" s="368" t="s">
        <v>3373</v>
      </c>
      <c r="K2329" s="368" t="s">
        <v>17391</v>
      </c>
      <c r="L2329" s="368" t="s">
        <v>17392</v>
      </c>
      <c r="M2329" s="368">
        <v>49</v>
      </c>
      <c r="N2329" s="368">
        <v>32</v>
      </c>
      <c r="O2329" s="368">
        <v>17</v>
      </c>
    </row>
    <row r="2330" spans="1:15" x14ac:dyDescent="0.35">
      <c r="A2330" s="368" t="s">
        <v>475</v>
      </c>
      <c r="B2330" s="368" t="s">
        <v>1063</v>
      </c>
      <c r="C2330" s="368" t="s">
        <v>791</v>
      </c>
      <c r="D2330" s="368">
        <v>450</v>
      </c>
      <c r="E2330" s="368">
        <v>292</v>
      </c>
      <c r="F2330" s="368">
        <v>158</v>
      </c>
      <c r="G2330" s="368" t="s">
        <v>17389</v>
      </c>
      <c r="H2330" s="368" t="s">
        <v>17390</v>
      </c>
      <c r="I2330" s="368" t="s">
        <v>3374</v>
      </c>
      <c r="J2330" s="368" t="s">
        <v>3373</v>
      </c>
      <c r="K2330" s="368" t="s">
        <v>17393</v>
      </c>
      <c r="L2330" s="368" t="s">
        <v>17394</v>
      </c>
      <c r="M2330" s="368">
        <v>49</v>
      </c>
      <c r="N2330" s="368">
        <v>32</v>
      </c>
      <c r="O2330" s="368">
        <v>17</v>
      </c>
    </row>
    <row r="2331" spans="1:15" x14ac:dyDescent="0.35">
      <c r="A2331" s="368" t="s">
        <v>475</v>
      </c>
      <c r="B2331" s="368" t="s">
        <v>1063</v>
      </c>
      <c r="C2331" s="368" t="s">
        <v>791</v>
      </c>
      <c r="D2331" s="368">
        <v>450</v>
      </c>
      <c r="E2331" s="368">
        <v>292</v>
      </c>
      <c r="F2331" s="368">
        <v>158</v>
      </c>
      <c r="G2331" s="368" t="s">
        <v>17389</v>
      </c>
      <c r="H2331" s="368" t="s">
        <v>17390</v>
      </c>
      <c r="I2331" s="368" t="s">
        <v>3374</v>
      </c>
      <c r="J2331" s="368" t="s">
        <v>3373</v>
      </c>
      <c r="K2331" s="368" t="s">
        <v>17395</v>
      </c>
      <c r="L2331" s="368" t="s">
        <v>17396</v>
      </c>
      <c r="M2331" s="368">
        <v>36</v>
      </c>
      <c r="N2331" s="368">
        <v>23</v>
      </c>
      <c r="O2331" s="368">
        <v>13</v>
      </c>
    </row>
    <row r="2332" spans="1:15" x14ac:dyDescent="0.35">
      <c r="A2332" s="368" t="s">
        <v>476</v>
      </c>
      <c r="B2332" s="368" t="s">
        <v>1064</v>
      </c>
      <c r="C2332" s="368" t="s">
        <v>791</v>
      </c>
      <c r="D2332" s="368">
        <v>600</v>
      </c>
      <c r="E2332" s="368">
        <v>390</v>
      </c>
      <c r="F2332" s="368">
        <v>210</v>
      </c>
      <c r="G2332" s="368" t="s">
        <v>17397</v>
      </c>
      <c r="H2332" s="368" t="s">
        <v>17398</v>
      </c>
      <c r="I2332" s="368" t="s">
        <v>3372</v>
      </c>
      <c r="J2332" s="368" t="s">
        <v>3371</v>
      </c>
      <c r="K2332" s="368" t="s">
        <v>17399</v>
      </c>
      <c r="L2332" s="368" t="s">
        <v>17400</v>
      </c>
      <c r="M2332" s="368">
        <v>104</v>
      </c>
      <c r="N2332" s="368">
        <v>67</v>
      </c>
      <c r="O2332" s="368">
        <v>37</v>
      </c>
    </row>
    <row r="2333" spans="1:15" x14ac:dyDescent="0.35">
      <c r="A2333" s="368" t="s">
        <v>476</v>
      </c>
      <c r="B2333" s="368" t="s">
        <v>1064</v>
      </c>
      <c r="C2333" s="368" t="s">
        <v>791</v>
      </c>
      <c r="D2333" s="368">
        <v>600</v>
      </c>
      <c r="E2333" s="368">
        <v>390</v>
      </c>
      <c r="F2333" s="368">
        <v>210</v>
      </c>
      <c r="G2333" s="368" t="s">
        <v>17397</v>
      </c>
      <c r="H2333" s="368" t="s">
        <v>17398</v>
      </c>
      <c r="I2333" s="368" t="s">
        <v>3372</v>
      </c>
      <c r="J2333" s="368" t="s">
        <v>3371</v>
      </c>
      <c r="K2333" s="368" t="s">
        <v>17401</v>
      </c>
      <c r="L2333" s="368" t="s">
        <v>17402</v>
      </c>
      <c r="M2333" s="368">
        <v>92</v>
      </c>
      <c r="N2333" s="368">
        <v>60</v>
      </c>
      <c r="O2333" s="368">
        <v>32</v>
      </c>
    </row>
    <row r="2334" spans="1:15" x14ac:dyDescent="0.35">
      <c r="A2334" s="368" t="s">
        <v>476</v>
      </c>
      <c r="B2334" s="368" t="s">
        <v>1064</v>
      </c>
      <c r="C2334" s="368" t="s">
        <v>791</v>
      </c>
      <c r="D2334" s="368">
        <v>600</v>
      </c>
      <c r="E2334" s="368">
        <v>390</v>
      </c>
      <c r="F2334" s="368">
        <v>210</v>
      </c>
      <c r="G2334" s="368" t="s">
        <v>17397</v>
      </c>
      <c r="H2334" s="368" t="s">
        <v>17398</v>
      </c>
      <c r="I2334" s="368" t="s">
        <v>3372</v>
      </c>
      <c r="J2334" s="368" t="s">
        <v>3371</v>
      </c>
      <c r="K2334" s="368" t="s">
        <v>17403</v>
      </c>
      <c r="L2334" s="368" t="s">
        <v>17404</v>
      </c>
      <c r="M2334" s="368">
        <v>35</v>
      </c>
      <c r="N2334" s="368">
        <v>23</v>
      </c>
      <c r="O2334" s="368">
        <v>12</v>
      </c>
    </row>
    <row r="2335" spans="1:15" x14ac:dyDescent="0.35">
      <c r="A2335" s="368" t="s">
        <v>476</v>
      </c>
      <c r="B2335" s="368" t="s">
        <v>1064</v>
      </c>
      <c r="C2335" s="368" t="s">
        <v>791</v>
      </c>
      <c r="D2335" s="368">
        <v>600</v>
      </c>
      <c r="E2335" s="368">
        <v>390</v>
      </c>
      <c r="F2335" s="368">
        <v>210</v>
      </c>
      <c r="G2335" s="368" t="s">
        <v>17405</v>
      </c>
      <c r="H2335" s="368" t="s">
        <v>17406</v>
      </c>
      <c r="I2335" s="368" t="s">
        <v>3370</v>
      </c>
      <c r="J2335" s="368" t="s">
        <v>3369</v>
      </c>
      <c r="K2335" s="368" t="s">
        <v>17407</v>
      </c>
      <c r="L2335" s="368" t="s">
        <v>17408</v>
      </c>
      <c r="M2335" s="368">
        <v>104</v>
      </c>
      <c r="N2335" s="368">
        <v>68</v>
      </c>
      <c r="O2335" s="368">
        <v>36</v>
      </c>
    </row>
    <row r="2336" spans="1:15" x14ac:dyDescent="0.35">
      <c r="A2336" s="368" t="s">
        <v>476</v>
      </c>
      <c r="B2336" s="368" t="s">
        <v>1064</v>
      </c>
      <c r="C2336" s="368" t="s">
        <v>791</v>
      </c>
      <c r="D2336" s="368">
        <v>600</v>
      </c>
      <c r="E2336" s="368">
        <v>390</v>
      </c>
      <c r="F2336" s="368">
        <v>210</v>
      </c>
      <c r="G2336" s="368" t="s">
        <v>17405</v>
      </c>
      <c r="H2336" s="368" t="s">
        <v>17406</v>
      </c>
      <c r="I2336" s="368" t="s">
        <v>3370</v>
      </c>
      <c r="J2336" s="368" t="s">
        <v>3369</v>
      </c>
      <c r="K2336" s="368" t="s">
        <v>17409</v>
      </c>
      <c r="L2336" s="368" t="s">
        <v>17410</v>
      </c>
      <c r="M2336" s="368">
        <v>69</v>
      </c>
      <c r="N2336" s="368">
        <v>45</v>
      </c>
      <c r="O2336" s="368">
        <v>24</v>
      </c>
    </row>
    <row r="2337" spans="1:15" x14ac:dyDescent="0.35">
      <c r="A2337" s="368" t="s">
        <v>476</v>
      </c>
      <c r="B2337" s="368" t="s">
        <v>1064</v>
      </c>
      <c r="C2337" s="368" t="s">
        <v>791</v>
      </c>
      <c r="D2337" s="368">
        <v>600</v>
      </c>
      <c r="E2337" s="368">
        <v>390</v>
      </c>
      <c r="F2337" s="368">
        <v>210</v>
      </c>
      <c r="G2337" s="368" t="s">
        <v>17405</v>
      </c>
      <c r="H2337" s="368" t="s">
        <v>17406</v>
      </c>
      <c r="I2337" s="368" t="s">
        <v>3370</v>
      </c>
      <c r="J2337" s="368" t="s">
        <v>3369</v>
      </c>
      <c r="K2337" s="368" t="s">
        <v>17411</v>
      </c>
      <c r="L2337" s="368" t="s">
        <v>17412</v>
      </c>
      <c r="M2337" s="368">
        <v>81</v>
      </c>
      <c r="N2337" s="368">
        <v>53</v>
      </c>
      <c r="O2337" s="368">
        <v>28</v>
      </c>
    </row>
    <row r="2338" spans="1:15" x14ac:dyDescent="0.35">
      <c r="A2338" s="368" t="s">
        <v>476</v>
      </c>
      <c r="B2338" s="368" t="s">
        <v>1064</v>
      </c>
      <c r="C2338" s="368" t="s">
        <v>791</v>
      </c>
      <c r="D2338" s="368">
        <v>600</v>
      </c>
      <c r="E2338" s="368">
        <v>390</v>
      </c>
      <c r="F2338" s="368">
        <v>210</v>
      </c>
      <c r="G2338" s="368" t="s">
        <v>17413</v>
      </c>
      <c r="H2338" s="368" t="s">
        <v>17414</v>
      </c>
      <c r="I2338" s="368" t="s">
        <v>3368</v>
      </c>
      <c r="J2338" s="368" t="s">
        <v>3367</v>
      </c>
      <c r="K2338" s="368" t="s">
        <v>17415</v>
      </c>
      <c r="L2338" s="368" t="s">
        <v>17416</v>
      </c>
      <c r="M2338" s="368">
        <v>45</v>
      </c>
      <c r="N2338" s="368">
        <v>28</v>
      </c>
      <c r="O2338" s="368">
        <v>17</v>
      </c>
    </row>
    <row r="2339" spans="1:15" x14ac:dyDescent="0.35">
      <c r="A2339" s="368" t="s">
        <v>476</v>
      </c>
      <c r="B2339" s="368" t="s">
        <v>1064</v>
      </c>
      <c r="C2339" s="368" t="s">
        <v>791</v>
      </c>
      <c r="D2339" s="368">
        <v>600</v>
      </c>
      <c r="E2339" s="368">
        <v>390</v>
      </c>
      <c r="F2339" s="368">
        <v>210</v>
      </c>
      <c r="G2339" s="368" t="s">
        <v>17413</v>
      </c>
      <c r="H2339" s="368" t="s">
        <v>17414</v>
      </c>
      <c r="I2339" s="368" t="s">
        <v>3368</v>
      </c>
      <c r="J2339" s="368" t="s">
        <v>3367</v>
      </c>
      <c r="K2339" s="368" t="s">
        <v>17417</v>
      </c>
      <c r="L2339" s="368" t="s">
        <v>17418</v>
      </c>
      <c r="M2339" s="368">
        <v>35</v>
      </c>
      <c r="N2339" s="368">
        <v>23</v>
      </c>
      <c r="O2339" s="368">
        <v>12</v>
      </c>
    </row>
    <row r="2340" spans="1:15" x14ac:dyDescent="0.35">
      <c r="A2340" s="368" t="s">
        <v>476</v>
      </c>
      <c r="B2340" s="368" t="s">
        <v>1064</v>
      </c>
      <c r="C2340" s="368" t="s">
        <v>791</v>
      </c>
      <c r="D2340" s="368">
        <v>600</v>
      </c>
      <c r="E2340" s="368">
        <v>390</v>
      </c>
      <c r="F2340" s="368">
        <v>210</v>
      </c>
      <c r="G2340" s="368" t="s">
        <v>17413</v>
      </c>
      <c r="H2340" s="368" t="s">
        <v>17414</v>
      </c>
      <c r="I2340" s="368" t="s">
        <v>3368</v>
      </c>
      <c r="J2340" s="368" t="s">
        <v>3367</v>
      </c>
      <c r="K2340" s="368" t="s">
        <v>17419</v>
      </c>
      <c r="L2340" s="368" t="s">
        <v>17420</v>
      </c>
      <c r="M2340" s="368">
        <v>35</v>
      </c>
      <c r="N2340" s="368">
        <v>23</v>
      </c>
      <c r="O2340" s="368">
        <v>12</v>
      </c>
    </row>
    <row r="2341" spans="1:15" x14ac:dyDescent="0.35">
      <c r="A2341" s="368" t="s">
        <v>477</v>
      </c>
      <c r="B2341" s="368" t="s">
        <v>1065</v>
      </c>
      <c r="C2341" s="368" t="s">
        <v>796</v>
      </c>
      <c r="D2341" s="368">
        <v>340</v>
      </c>
      <c r="E2341" s="368">
        <v>221</v>
      </c>
      <c r="F2341" s="368">
        <v>119</v>
      </c>
      <c r="G2341" s="368" t="s">
        <v>14216</v>
      </c>
      <c r="H2341" s="368" t="s">
        <v>14217</v>
      </c>
      <c r="I2341" s="368" t="s">
        <v>1731</v>
      </c>
      <c r="J2341" s="368" t="s">
        <v>1730</v>
      </c>
      <c r="K2341" s="368" t="s">
        <v>14218</v>
      </c>
      <c r="L2341" s="368" t="s">
        <v>1730</v>
      </c>
      <c r="M2341" s="368">
        <v>65</v>
      </c>
      <c r="N2341" s="368">
        <v>42</v>
      </c>
      <c r="O2341" s="368">
        <v>23</v>
      </c>
    </row>
    <row r="2342" spans="1:15" x14ac:dyDescent="0.35">
      <c r="A2342" s="368" t="s">
        <v>477</v>
      </c>
      <c r="B2342" s="368" t="s">
        <v>1065</v>
      </c>
      <c r="C2342" s="368" t="s">
        <v>796</v>
      </c>
      <c r="D2342" s="368">
        <v>340</v>
      </c>
      <c r="E2342" s="368">
        <v>221</v>
      </c>
      <c r="F2342" s="368">
        <v>119</v>
      </c>
      <c r="G2342" s="368" t="s">
        <v>16137</v>
      </c>
      <c r="H2342" s="368" t="s">
        <v>16138</v>
      </c>
      <c r="I2342" s="368" t="s">
        <v>1777</v>
      </c>
      <c r="J2342" s="368" t="s">
        <v>1776</v>
      </c>
      <c r="K2342" s="368" t="s">
        <v>16139</v>
      </c>
      <c r="L2342" s="368" t="s">
        <v>1776</v>
      </c>
      <c r="M2342" s="368">
        <v>39</v>
      </c>
      <c r="N2342" s="368">
        <v>25</v>
      </c>
      <c r="O2342" s="368">
        <v>14</v>
      </c>
    </row>
    <row r="2343" spans="1:15" x14ac:dyDescent="0.35">
      <c r="A2343" s="368" t="s">
        <v>477</v>
      </c>
      <c r="B2343" s="368" t="s">
        <v>1065</v>
      </c>
      <c r="C2343" s="368" t="s">
        <v>796</v>
      </c>
      <c r="D2343" s="368">
        <v>340</v>
      </c>
      <c r="E2343" s="368">
        <v>221</v>
      </c>
      <c r="F2343" s="368">
        <v>119</v>
      </c>
      <c r="G2343" s="368" t="s">
        <v>17421</v>
      </c>
      <c r="H2343" s="368" t="s">
        <v>17422</v>
      </c>
      <c r="I2343" s="368" t="s">
        <v>3366</v>
      </c>
      <c r="J2343" s="368" t="s">
        <v>3365</v>
      </c>
      <c r="K2343" s="368" t="s">
        <v>17423</v>
      </c>
      <c r="L2343" s="368" t="s">
        <v>3365</v>
      </c>
      <c r="M2343" s="368">
        <v>92</v>
      </c>
      <c r="N2343" s="368">
        <v>60</v>
      </c>
      <c r="O2343" s="368">
        <v>32</v>
      </c>
    </row>
    <row r="2344" spans="1:15" x14ac:dyDescent="0.35">
      <c r="A2344" s="368" t="s">
        <v>477</v>
      </c>
      <c r="B2344" s="368" t="s">
        <v>1065</v>
      </c>
      <c r="C2344" s="368" t="s">
        <v>796</v>
      </c>
      <c r="D2344" s="368">
        <v>340</v>
      </c>
      <c r="E2344" s="368">
        <v>221</v>
      </c>
      <c r="F2344" s="368">
        <v>119</v>
      </c>
      <c r="G2344" s="368" t="s">
        <v>17424</v>
      </c>
      <c r="H2344" s="368" t="s">
        <v>17425</v>
      </c>
      <c r="I2344" s="368" t="s">
        <v>3364</v>
      </c>
      <c r="J2344" s="368" t="s">
        <v>3363</v>
      </c>
      <c r="K2344" s="368" t="s">
        <v>17426</v>
      </c>
      <c r="L2344" s="368" t="s">
        <v>17427</v>
      </c>
      <c r="M2344" s="368">
        <v>52</v>
      </c>
      <c r="N2344" s="368">
        <v>34</v>
      </c>
      <c r="O2344" s="368">
        <v>18</v>
      </c>
    </row>
    <row r="2345" spans="1:15" x14ac:dyDescent="0.35">
      <c r="A2345" s="368" t="s">
        <v>477</v>
      </c>
      <c r="B2345" s="368" t="s">
        <v>1065</v>
      </c>
      <c r="C2345" s="368" t="s">
        <v>796</v>
      </c>
      <c r="D2345" s="368">
        <v>340</v>
      </c>
      <c r="E2345" s="368">
        <v>221</v>
      </c>
      <c r="F2345" s="368">
        <v>119</v>
      </c>
      <c r="G2345" s="368" t="s">
        <v>17424</v>
      </c>
      <c r="H2345" s="368" t="s">
        <v>17425</v>
      </c>
      <c r="I2345" s="368" t="s">
        <v>3364</v>
      </c>
      <c r="J2345" s="368" t="s">
        <v>3363</v>
      </c>
      <c r="K2345" s="368" t="s">
        <v>17428</v>
      </c>
      <c r="L2345" s="368" t="s">
        <v>17429</v>
      </c>
      <c r="M2345" s="368">
        <v>92</v>
      </c>
      <c r="N2345" s="368">
        <v>60</v>
      </c>
      <c r="O2345" s="368">
        <v>32</v>
      </c>
    </row>
    <row r="2346" spans="1:15" x14ac:dyDescent="0.35">
      <c r="A2346" s="368" t="s">
        <v>478</v>
      </c>
      <c r="B2346" s="368" t="s">
        <v>1066</v>
      </c>
      <c r="C2346" s="368" t="s">
        <v>786</v>
      </c>
      <c r="D2346" s="368">
        <v>510</v>
      </c>
      <c r="E2346" s="368">
        <v>331</v>
      </c>
      <c r="F2346" s="368">
        <v>179</v>
      </c>
      <c r="G2346" s="368" t="s">
        <v>17430</v>
      </c>
      <c r="H2346" s="368" t="s">
        <v>17431</v>
      </c>
      <c r="I2346" s="368" t="s">
        <v>3362</v>
      </c>
      <c r="J2346" s="368" t="s">
        <v>3361</v>
      </c>
      <c r="K2346" s="368" t="s">
        <v>17432</v>
      </c>
      <c r="L2346" s="368" t="s">
        <v>17433</v>
      </c>
      <c r="M2346" s="368">
        <v>108</v>
      </c>
      <c r="N2346" s="368">
        <v>68</v>
      </c>
      <c r="O2346" s="368">
        <v>40</v>
      </c>
    </row>
    <row r="2347" spans="1:15" x14ac:dyDescent="0.35">
      <c r="A2347" s="368" t="s">
        <v>478</v>
      </c>
      <c r="B2347" s="368" t="s">
        <v>1066</v>
      </c>
      <c r="C2347" s="368" t="s">
        <v>786</v>
      </c>
      <c r="D2347" s="368">
        <v>510</v>
      </c>
      <c r="E2347" s="368">
        <v>331</v>
      </c>
      <c r="F2347" s="368">
        <v>179</v>
      </c>
      <c r="G2347" s="368" t="s">
        <v>17430</v>
      </c>
      <c r="H2347" s="368" t="s">
        <v>17431</v>
      </c>
      <c r="I2347" s="368" t="s">
        <v>3362</v>
      </c>
      <c r="J2347" s="368" t="s">
        <v>3361</v>
      </c>
      <c r="K2347" s="368" t="s">
        <v>17434</v>
      </c>
      <c r="L2347" s="368" t="s">
        <v>17435</v>
      </c>
      <c r="M2347" s="368">
        <v>96</v>
      </c>
      <c r="N2347" s="368">
        <v>60</v>
      </c>
      <c r="O2347" s="368">
        <v>36</v>
      </c>
    </row>
    <row r="2348" spans="1:15" x14ac:dyDescent="0.35">
      <c r="A2348" s="368" t="s">
        <v>478</v>
      </c>
      <c r="B2348" s="368" t="s">
        <v>1066</v>
      </c>
      <c r="C2348" s="368" t="s">
        <v>786</v>
      </c>
      <c r="D2348" s="368">
        <v>510</v>
      </c>
      <c r="E2348" s="368">
        <v>331</v>
      </c>
      <c r="F2348" s="368">
        <v>179</v>
      </c>
      <c r="G2348" s="368" t="s">
        <v>17430</v>
      </c>
      <c r="H2348" s="368" t="s">
        <v>17431</v>
      </c>
      <c r="I2348" s="368" t="s">
        <v>3362</v>
      </c>
      <c r="J2348" s="368" t="s">
        <v>3361</v>
      </c>
      <c r="K2348" s="368" t="s">
        <v>17436</v>
      </c>
      <c r="L2348" s="368" t="s">
        <v>17437</v>
      </c>
      <c r="M2348" s="368">
        <v>60</v>
      </c>
      <c r="N2348" s="368">
        <v>38</v>
      </c>
      <c r="O2348" s="368">
        <v>22</v>
      </c>
    </row>
    <row r="2349" spans="1:15" x14ac:dyDescent="0.35">
      <c r="A2349" s="368" t="s">
        <v>478</v>
      </c>
      <c r="B2349" s="368" t="s">
        <v>1066</v>
      </c>
      <c r="C2349" s="368" t="s">
        <v>786</v>
      </c>
      <c r="D2349" s="368">
        <v>510</v>
      </c>
      <c r="E2349" s="368">
        <v>331</v>
      </c>
      <c r="F2349" s="368">
        <v>179</v>
      </c>
      <c r="G2349" s="368" t="s">
        <v>17438</v>
      </c>
      <c r="H2349" s="368" t="s">
        <v>17439</v>
      </c>
      <c r="I2349" s="368" t="s">
        <v>3360</v>
      </c>
      <c r="J2349" s="368" t="s">
        <v>3359</v>
      </c>
      <c r="K2349" s="368" t="s">
        <v>17440</v>
      </c>
      <c r="L2349" s="368" t="s">
        <v>17441</v>
      </c>
      <c r="M2349" s="368">
        <v>60</v>
      </c>
      <c r="N2349" s="368">
        <v>38</v>
      </c>
      <c r="O2349" s="368">
        <v>22</v>
      </c>
    </row>
    <row r="2350" spans="1:15" x14ac:dyDescent="0.35">
      <c r="A2350" s="368" t="s">
        <v>478</v>
      </c>
      <c r="B2350" s="368" t="s">
        <v>1066</v>
      </c>
      <c r="C2350" s="368" t="s">
        <v>786</v>
      </c>
      <c r="D2350" s="368">
        <v>510</v>
      </c>
      <c r="E2350" s="368">
        <v>331</v>
      </c>
      <c r="F2350" s="368">
        <v>179</v>
      </c>
      <c r="G2350" s="368" t="s">
        <v>17438</v>
      </c>
      <c r="H2350" s="368" t="s">
        <v>17439</v>
      </c>
      <c r="I2350" s="368" t="s">
        <v>3360</v>
      </c>
      <c r="J2350" s="368" t="s">
        <v>3359</v>
      </c>
      <c r="K2350" s="368" t="s">
        <v>17442</v>
      </c>
      <c r="L2350" s="368" t="s">
        <v>17443</v>
      </c>
      <c r="M2350" s="368">
        <v>36</v>
      </c>
      <c r="N2350" s="368">
        <v>23</v>
      </c>
      <c r="O2350" s="368">
        <v>13</v>
      </c>
    </row>
    <row r="2351" spans="1:15" x14ac:dyDescent="0.35">
      <c r="A2351" s="368" t="s">
        <v>478</v>
      </c>
      <c r="B2351" s="368" t="s">
        <v>1066</v>
      </c>
      <c r="C2351" s="368" t="s">
        <v>786</v>
      </c>
      <c r="D2351" s="368">
        <v>510</v>
      </c>
      <c r="E2351" s="368">
        <v>331</v>
      </c>
      <c r="F2351" s="368">
        <v>179</v>
      </c>
      <c r="G2351" s="368" t="s">
        <v>17438</v>
      </c>
      <c r="H2351" s="368" t="s">
        <v>17439</v>
      </c>
      <c r="I2351" s="368" t="s">
        <v>3360</v>
      </c>
      <c r="J2351" s="368" t="s">
        <v>3359</v>
      </c>
      <c r="K2351" s="368" t="s">
        <v>17444</v>
      </c>
      <c r="L2351" s="368" t="s">
        <v>17445</v>
      </c>
      <c r="M2351" s="368">
        <v>30</v>
      </c>
      <c r="N2351" s="368">
        <v>30</v>
      </c>
      <c r="O2351" s="368">
        <v>0</v>
      </c>
    </row>
    <row r="2352" spans="1:15" x14ac:dyDescent="0.35">
      <c r="A2352" s="368" t="s">
        <v>478</v>
      </c>
      <c r="B2352" s="368" t="s">
        <v>1066</v>
      </c>
      <c r="C2352" s="368" t="s">
        <v>786</v>
      </c>
      <c r="D2352" s="368">
        <v>510</v>
      </c>
      <c r="E2352" s="368">
        <v>331</v>
      </c>
      <c r="F2352" s="368">
        <v>179</v>
      </c>
      <c r="G2352" s="368" t="s">
        <v>17446</v>
      </c>
      <c r="H2352" s="368" t="s">
        <v>17447</v>
      </c>
      <c r="I2352" s="368" t="s">
        <v>3358</v>
      </c>
      <c r="J2352" s="368" t="s">
        <v>3357</v>
      </c>
      <c r="K2352" s="368" t="s">
        <v>17448</v>
      </c>
      <c r="L2352" s="368" t="s">
        <v>17449</v>
      </c>
      <c r="M2352" s="368">
        <v>72</v>
      </c>
      <c r="N2352" s="368">
        <v>45</v>
      </c>
      <c r="O2352" s="368">
        <v>27</v>
      </c>
    </row>
    <row r="2353" spans="1:15" x14ac:dyDescent="0.35">
      <c r="A2353" s="368" t="s">
        <v>478</v>
      </c>
      <c r="B2353" s="368" t="s">
        <v>1066</v>
      </c>
      <c r="C2353" s="368" t="s">
        <v>786</v>
      </c>
      <c r="D2353" s="368">
        <v>510</v>
      </c>
      <c r="E2353" s="368">
        <v>331</v>
      </c>
      <c r="F2353" s="368">
        <v>179</v>
      </c>
      <c r="G2353" s="368" t="s">
        <v>17446</v>
      </c>
      <c r="H2353" s="368" t="s">
        <v>17447</v>
      </c>
      <c r="I2353" s="368" t="s">
        <v>3358</v>
      </c>
      <c r="J2353" s="368" t="s">
        <v>3357</v>
      </c>
      <c r="K2353" s="368" t="s">
        <v>17450</v>
      </c>
      <c r="L2353" s="368" t="s">
        <v>17451</v>
      </c>
      <c r="M2353" s="368">
        <v>48</v>
      </c>
      <c r="N2353" s="368">
        <v>29</v>
      </c>
      <c r="O2353" s="368">
        <v>19</v>
      </c>
    </row>
    <row r="2354" spans="1:15" x14ac:dyDescent="0.35">
      <c r="A2354" s="368" t="s">
        <v>479</v>
      </c>
      <c r="B2354" s="368" t="s">
        <v>1067</v>
      </c>
      <c r="C2354" s="368" t="s">
        <v>791</v>
      </c>
      <c r="D2354" s="368">
        <v>640</v>
      </c>
      <c r="E2354" s="368">
        <v>416</v>
      </c>
      <c r="F2354" s="368">
        <v>224</v>
      </c>
      <c r="G2354" s="368" t="s">
        <v>15991</v>
      </c>
      <c r="H2354" s="368" t="s">
        <v>15992</v>
      </c>
      <c r="I2354" s="368" t="s">
        <v>3356</v>
      </c>
      <c r="J2354" s="368" t="s">
        <v>3355</v>
      </c>
      <c r="K2354" s="368" t="s">
        <v>15993</v>
      </c>
      <c r="L2354" s="368" t="s">
        <v>3355</v>
      </c>
      <c r="M2354" s="368">
        <v>34</v>
      </c>
      <c r="N2354" s="368">
        <v>21</v>
      </c>
      <c r="O2354" s="368">
        <v>13</v>
      </c>
    </row>
    <row r="2355" spans="1:15" x14ac:dyDescent="0.35">
      <c r="A2355" s="368" t="s">
        <v>479</v>
      </c>
      <c r="B2355" s="368" t="s">
        <v>1067</v>
      </c>
      <c r="C2355" s="368" t="s">
        <v>791</v>
      </c>
      <c r="D2355" s="368">
        <v>640</v>
      </c>
      <c r="E2355" s="368">
        <v>416</v>
      </c>
      <c r="F2355" s="368">
        <v>224</v>
      </c>
      <c r="G2355" s="368" t="s">
        <v>16011</v>
      </c>
      <c r="H2355" s="368" t="s">
        <v>16012</v>
      </c>
      <c r="I2355" s="368" t="s">
        <v>2631</v>
      </c>
      <c r="J2355" s="368" t="s">
        <v>2630</v>
      </c>
      <c r="K2355" s="368" t="s">
        <v>16013</v>
      </c>
      <c r="L2355" s="368" t="s">
        <v>2630</v>
      </c>
      <c r="M2355" s="368">
        <v>60</v>
      </c>
      <c r="N2355" s="368">
        <v>60</v>
      </c>
      <c r="O2355" s="368">
        <v>0</v>
      </c>
    </row>
    <row r="2356" spans="1:15" x14ac:dyDescent="0.35">
      <c r="A2356" s="368" t="s">
        <v>479</v>
      </c>
      <c r="B2356" s="368" t="s">
        <v>1067</v>
      </c>
      <c r="C2356" s="368" t="s">
        <v>791</v>
      </c>
      <c r="D2356" s="368">
        <v>640</v>
      </c>
      <c r="E2356" s="368">
        <v>416</v>
      </c>
      <c r="F2356" s="368">
        <v>224</v>
      </c>
      <c r="G2356" s="368" t="s">
        <v>17452</v>
      </c>
      <c r="H2356" s="368" t="s">
        <v>17453</v>
      </c>
      <c r="I2356" s="368" t="s">
        <v>3354</v>
      </c>
      <c r="J2356" s="368" t="s">
        <v>3353</v>
      </c>
      <c r="K2356" s="368" t="s">
        <v>17454</v>
      </c>
      <c r="L2356" s="368" t="s">
        <v>17455</v>
      </c>
      <c r="M2356" s="368">
        <v>35</v>
      </c>
      <c r="N2356" s="368">
        <v>21</v>
      </c>
      <c r="O2356" s="368">
        <v>14</v>
      </c>
    </row>
    <row r="2357" spans="1:15" x14ac:dyDescent="0.35">
      <c r="A2357" s="368" t="s">
        <v>479</v>
      </c>
      <c r="B2357" s="368" t="s">
        <v>1067</v>
      </c>
      <c r="C2357" s="368" t="s">
        <v>791</v>
      </c>
      <c r="D2357" s="368">
        <v>640</v>
      </c>
      <c r="E2357" s="368">
        <v>416</v>
      </c>
      <c r="F2357" s="368">
        <v>224</v>
      </c>
      <c r="G2357" s="368" t="s">
        <v>17452</v>
      </c>
      <c r="H2357" s="368" t="s">
        <v>17453</v>
      </c>
      <c r="I2357" s="368" t="s">
        <v>3354</v>
      </c>
      <c r="J2357" s="368" t="s">
        <v>3353</v>
      </c>
      <c r="K2357" s="368" t="s">
        <v>17456</v>
      </c>
      <c r="L2357" s="368" t="s">
        <v>17457</v>
      </c>
      <c r="M2357" s="368">
        <v>70</v>
      </c>
      <c r="N2357" s="368">
        <v>44</v>
      </c>
      <c r="O2357" s="368">
        <v>26</v>
      </c>
    </row>
    <row r="2358" spans="1:15" x14ac:dyDescent="0.35">
      <c r="A2358" s="368" t="s">
        <v>479</v>
      </c>
      <c r="B2358" s="368" t="s">
        <v>1067</v>
      </c>
      <c r="C2358" s="368" t="s">
        <v>791</v>
      </c>
      <c r="D2358" s="368">
        <v>640</v>
      </c>
      <c r="E2358" s="368">
        <v>416</v>
      </c>
      <c r="F2358" s="368">
        <v>224</v>
      </c>
      <c r="G2358" s="368" t="s">
        <v>17452</v>
      </c>
      <c r="H2358" s="368" t="s">
        <v>17453</v>
      </c>
      <c r="I2358" s="368" t="s">
        <v>3354</v>
      </c>
      <c r="J2358" s="368" t="s">
        <v>3353</v>
      </c>
      <c r="K2358" s="368" t="s">
        <v>17458</v>
      </c>
      <c r="L2358" s="368" t="s">
        <v>17459</v>
      </c>
      <c r="M2358" s="368">
        <v>35</v>
      </c>
      <c r="N2358" s="368">
        <v>21</v>
      </c>
      <c r="O2358" s="368">
        <v>14</v>
      </c>
    </row>
    <row r="2359" spans="1:15" x14ac:dyDescent="0.35">
      <c r="A2359" s="368" t="s">
        <v>479</v>
      </c>
      <c r="B2359" s="368" t="s">
        <v>1067</v>
      </c>
      <c r="C2359" s="368" t="s">
        <v>791</v>
      </c>
      <c r="D2359" s="368">
        <v>640</v>
      </c>
      <c r="E2359" s="368">
        <v>416</v>
      </c>
      <c r="F2359" s="368">
        <v>224</v>
      </c>
      <c r="G2359" s="368" t="s">
        <v>17460</v>
      </c>
      <c r="H2359" s="368" t="s">
        <v>17461</v>
      </c>
      <c r="I2359" s="368" t="s">
        <v>3352</v>
      </c>
      <c r="J2359" s="368" t="s">
        <v>3351</v>
      </c>
      <c r="K2359" s="368" t="s">
        <v>17462</v>
      </c>
      <c r="L2359" s="368" t="s">
        <v>17463</v>
      </c>
      <c r="M2359" s="368">
        <v>35</v>
      </c>
      <c r="N2359" s="368">
        <v>21</v>
      </c>
      <c r="O2359" s="368">
        <v>14</v>
      </c>
    </row>
    <row r="2360" spans="1:15" x14ac:dyDescent="0.35">
      <c r="A2360" s="368" t="s">
        <v>479</v>
      </c>
      <c r="B2360" s="368" t="s">
        <v>1067</v>
      </c>
      <c r="C2360" s="368" t="s">
        <v>791</v>
      </c>
      <c r="D2360" s="368">
        <v>640</v>
      </c>
      <c r="E2360" s="368">
        <v>416</v>
      </c>
      <c r="F2360" s="368">
        <v>224</v>
      </c>
      <c r="G2360" s="368" t="s">
        <v>17460</v>
      </c>
      <c r="H2360" s="368" t="s">
        <v>17461</v>
      </c>
      <c r="I2360" s="368" t="s">
        <v>3352</v>
      </c>
      <c r="J2360" s="368" t="s">
        <v>3351</v>
      </c>
      <c r="K2360" s="368" t="s">
        <v>17464</v>
      </c>
      <c r="L2360" s="368" t="s">
        <v>17465</v>
      </c>
      <c r="M2360" s="368">
        <v>70</v>
      </c>
      <c r="N2360" s="368">
        <v>44</v>
      </c>
      <c r="O2360" s="368">
        <v>26</v>
      </c>
    </row>
    <row r="2361" spans="1:15" x14ac:dyDescent="0.35">
      <c r="A2361" s="368" t="s">
        <v>479</v>
      </c>
      <c r="B2361" s="368" t="s">
        <v>1067</v>
      </c>
      <c r="C2361" s="368" t="s">
        <v>791</v>
      </c>
      <c r="D2361" s="368">
        <v>640</v>
      </c>
      <c r="E2361" s="368">
        <v>416</v>
      </c>
      <c r="F2361" s="368">
        <v>224</v>
      </c>
      <c r="G2361" s="368" t="s">
        <v>17460</v>
      </c>
      <c r="H2361" s="368" t="s">
        <v>17461</v>
      </c>
      <c r="I2361" s="368" t="s">
        <v>3352</v>
      </c>
      <c r="J2361" s="368" t="s">
        <v>3351</v>
      </c>
      <c r="K2361" s="368" t="s">
        <v>17466</v>
      </c>
      <c r="L2361" s="368" t="s">
        <v>17467</v>
      </c>
      <c r="M2361" s="368">
        <v>35</v>
      </c>
      <c r="N2361" s="368">
        <v>21</v>
      </c>
      <c r="O2361" s="368">
        <v>14</v>
      </c>
    </row>
    <row r="2362" spans="1:15" x14ac:dyDescent="0.35">
      <c r="A2362" s="368" t="s">
        <v>479</v>
      </c>
      <c r="B2362" s="368" t="s">
        <v>1067</v>
      </c>
      <c r="C2362" s="368" t="s">
        <v>791</v>
      </c>
      <c r="D2362" s="368">
        <v>640</v>
      </c>
      <c r="E2362" s="368">
        <v>416</v>
      </c>
      <c r="F2362" s="368">
        <v>224</v>
      </c>
      <c r="G2362" s="368" t="s">
        <v>17468</v>
      </c>
      <c r="H2362" s="368" t="s">
        <v>17469</v>
      </c>
      <c r="I2362" s="368" t="s">
        <v>3350</v>
      </c>
      <c r="J2362" s="368" t="s">
        <v>3349</v>
      </c>
      <c r="K2362" s="368" t="s">
        <v>17470</v>
      </c>
      <c r="L2362" s="368" t="s">
        <v>17471</v>
      </c>
      <c r="M2362" s="368">
        <v>58</v>
      </c>
      <c r="N2362" s="368">
        <v>36</v>
      </c>
      <c r="O2362" s="368">
        <v>22</v>
      </c>
    </row>
    <row r="2363" spans="1:15" x14ac:dyDescent="0.35">
      <c r="A2363" s="368" t="s">
        <v>479</v>
      </c>
      <c r="B2363" s="368" t="s">
        <v>1067</v>
      </c>
      <c r="C2363" s="368" t="s">
        <v>791</v>
      </c>
      <c r="D2363" s="368">
        <v>640</v>
      </c>
      <c r="E2363" s="368">
        <v>416</v>
      </c>
      <c r="F2363" s="368">
        <v>224</v>
      </c>
      <c r="G2363" s="368" t="s">
        <v>17468</v>
      </c>
      <c r="H2363" s="368" t="s">
        <v>17469</v>
      </c>
      <c r="I2363" s="368" t="s">
        <v>3350</v>
      </c>
      <c r="J2363" s="368" t="s">
        <v>3349</v>
      </c>
      <c r="K2363" s="368" t="s">
        <v>17472</v>
      </c>
      <c r="L2363" s="368" t="s">
        <v>17473</v>
      </c>
      <c r="M2363" s="368">
        <v>93</v>
      </c>
      <c r="N2363" s="368">
        <v>57</v>
      </c>
      <c r="O2363" s="368">
        <v>36</v>
      </c>
    </row>
    <row r="2364" spans="1:15" x14ac:dyDescent="0.35">
      <c r="A2364" s="368" t="s">
        <v>479</v>
      </c>
      <c r="B2364" s="368" t="s">
        <v>1067</v>
      </c>
      <c r="C2364" s="368" t="s">
        <v>791</v>
      </c>
      <c r="D2364" s="368">
        <v>640</v>
      </c>
      <c r="E2364" s="368">
        <v>416</v>
      </c>
      <c r="F2364" s="368">
        <v>224</v>
      </c>
      <c r="G2364" s="368" t="s">
        <v>17468</v>
      </c>
      <c r="H2364" s="368" t="s">
        <v>17469</v>
      </c>
      <c r="I2364" s="368" t="s">
        <v>3350</v>
      </c>
      <c r="J2364" s="368" t="s">
        <v>3349</v>
      </c>
      <c r="K2364" s="368" t="s">
        <v>17474</v>
      </c>
      <c r="L2364" s="368" t="s">
        <v>17475</v>
      </c>
      <c r="M2364" s="368">
        <v>46</v>
      </c>
      <c r="N2364" s="368">
        <v>28</v>
      </c>
      <c r="O2364" s="368">
        <v>18</v>
      </c>
    </row>
    <row r="2365" spans="1:15" x14ac:dyDescent="0.35">
      <c r="A2365" s="368" t="s">
        <v>479</v>
      </c>
      <c r="B2365" s="368" t="s">
        <v>1067</v>
      </c>
      <c r="C2365" s="368" t="s">
        <v>791</v>
      </c>
      <c r="D2365" s="368">
        <v>640</v>
      </c>
      <c r="E2365" s="368">
        <v>416</v>
      </c>
      <c r="F2365" s="368">
        <v>224</v>
      </c>
      <c r="G2365" s="368" t="s">
        <v>17468</v>
      </c>
      <c r="H2365" s="368" t="s">
        <v>17469</v>
      </c>
      <c r="I2365" s="368" t="s">
        <v>3350</v>
      </c>
      <c r="J2365" s="368" t="s">
        <v>3349</v>
      </c>
      <c r="K2365" s="368" t="s">
        <v>17476</v>
      </c>
      <c r="L2365" s="368" t="s">
        <v>17477</v>
      </c>
      <c r="M2365" s="368">
        <v>69</v>
      </c>
      <c r="N2365" s="368">
        <v>42</v>
      </c>
      <c r="O2365" s="368">
        <v>27</v>
      </c>
    </row>
    <row r="2366" spans="1:15" x14ac:dyDescent="0.35">
      <c r="A2366" s="368" t="s">
        <v>480</v>
      </c>
      <c r="B2366" s="368" t="s">
        <v>1068</v>
      </c>
      <c r="C2366" s="368" t="s">
        <v>796</v>
      </c>
      <c r="D2366" s="368">
        <v>420</v>
      </c>
      <c r="E2366" s="368">
        <v>273</v>
      </c>
      <c r="F2366" s="368">
        <v>147</v>
      </c>
      <c r="G2366" s="368" t="s">
        <v>17478</v>
      </c>
      <c r="H2366" s="368" t="s">
        <v>17479</v>
      </c>
      <c r="I2366" s="368" t="s">
        <v>3348</v>
      </c>
      <c r="J2366" s="368" t="s">
        <v>3347</v>
      </c>
      <c r="K2366" s="368" t="s">
        <v>17480</v>
      </c>
      <c r="L2366" s="368" t="s">
        <v>3347</v>
      </c>
      <c r="M2366" s="368">
        <v>102</v>
      </c>
      <c r="N2366" s="368">
        <v>61</v>
      </c>
      <c r="O2366" s="368">
        <v>41</v>
      </c>
    </row>
    <row r="2367" spans="1:15" x14ac:dyDescent="0.35">
      <c r="A2367" s="368" t="s">
        <v>480</v>
      </c>
      <c r="B2367" s="368" t="s">
        <v>1068</v>
      </c>
      <c r="C2367" s="368" t="s">
        <v>796</v>
      </c>
      <c r="D2367" s="368">
        <v>420</v>
      </c>
      <c r="E2367" s="368">
        <v>273</v>
      </c>
      <c r="F2367" s="368">
        <v>147</v>
      </c>
      <c r="G2367" s="368" t="s">
        <v>17481</v>
      </c>
      <c r="H2367" s="368" t="s">
        <v>17482</v>
      </c>
      <c r="I2367" s="368" t="s">
        <v>3346</v>
      </c>
      <c r="J2367" s="368" t="s">
        <v>3345</v>
      </c>
      <c r="K2367" s="368" t="s">
        <v>17483</v>
      </c>
      <c r="L2367" s="368" t="s">
        <v>3345</v>
      </c>
      <c r="M2367" s="368">
        <v>64</v>
      </c>
      <c r="N2367" s="368">
        <v>40</v>
      </c>
      <c r="O2367" s="368">
        <v>24</v>
      </c>
    </row>
    <row r="2368" spans="1:15" x14ac:dyDescent="0.35">
      <c r="A2368" s="368" t="s">
        <v>480</v>
      </c>
      <c r="B2368" s="368" t="s">
        <v>1068</v>
      </c>
      <c r="C2368" s="368" t="s">
        <v>796</v>
      </c>
      <c r="D2368" s="368">
        <v>420</v>
      </c>
      <c r="E2368" s="368">
        <v>273</v>
      </c>
      <c r="F2368" s="368">
        <v>147</v>
      </c>
      <c r="G2368" s="368" t="s">
        <v>17484</v>
      </c>
      <c r="H2368" s="368" t="s">
        <v>17485</v>
      </c>
      <c r="I2368" s="368" t="s">
        <v>3344</v>
      </c>
      <c r="J2368" s="368" t="s">
        <v>3343</v>
      </c>
      <c r="K2368" s="368" t="s">
        <v>17486</v>
      </c>
      <c r="L2368" s="368" t="s">
        <v>3343</v>
      </c>
      <c r="M2368" s="368">
        <v>102</v>
      </c>
      <c r="N2368" s="368">
        <v>61</v>
      </c>
      <c r="O2368" s="368">
        <v>41</v>
      </c>
    </row>
    <row r="2369" spans="1:15" x14ac:dyDescent="0.35">
      <c r="A2369" s="368" t="s">
        <v>480</v>
      </c>
      <c r="B2369" s="368" t="s">
        <v>1068</v>
      </c>
      <c r="C2369" s="368" t="s">
        <v>796</v>
      </c>
      <c r="D2369" s="368">
        <v>420</v>
      </c>
      <c r="E2369" s="368">
        <v>273</v>
      </c>
      <c r="F2369" s="368">
        <v>147</v>
      </c>
      <c r="G2369" s="368" t="s">
        <v>17487</v>
      </c>
      <c r="H2369" s="368" t="s">
        <v>17488</v>
      </c>
      <c r="I2369" s="368" t="s">
        <v>3342</v>
      </c>
      <c r="J2369" s="368" t="s">
        <v>3341</v>
      </c>
      <c r="K2369" s="368" t="s">
        <v>17489</v>
      </c>
      <c r="L2369" s="368" t="s">
        <v>3341</v>
      </c>
      <c r="M2369" s="368">
        <v>102</v>
      </c>
      <c r="N2369" s="368">
        <v>61</v>
      </c>
      <c r="O2369" s="368">
        <v>41</v>
      </c>
    </row>
    <row r="2370" spans="1:15" x14ac:dyDescent="0.35">
      <c r="A2370" s="368" t="s">
        <v>480</v>
      </c>
      <c r="B2370" s="368" t="s">
        <v>1068</v>
      </c>
      <c r="C2370" s="368" t="s">
        <v>796</v>
      </c>
      <c r="D2370" s="368">
        <v>420</v>
      </c>
      <c r="E2370" s="368">
        <v>273</v>
      </c>
      <c r="F2370" s="368">
        <v>147</v>
      </c>
      <c r="G2370" s="368" t="s">
        <v>17490</v>
      </c>
      <c r="H2370" s="368" t="s">
        <v>17491</v>
      </c>
      <c r="I2370" s="368" t="s">
        <v>3292</v>
      </c>
      <c r="J2370" s="368" t="s">
        <v>3291</v>
      </c>
      <c r="K2370" s="368" t="s">
        <v>17492</v>
      </c>
      <c r="L2370" s="368" t="s">
        <v>3291</v>
      </c>
      <c r="M2370" s="368">
        <v>50</v>
      </c>
      <c r="N2370" s="368">
        <v>50</v>
      </c>
      <c r="O2370" s="368">
        <v>0</v>
      </c>
    </row>
    <row r="2371" spans="1:15" x14ac:dyDescent="0.35">
      <c r="A2371" s="368" t="s">
        <v>481</v>
      </c>
      <c r="B2371" s="368" t="s">
        <v>1069</v>
      </c>
      <c r="C2371" s="368" t="s">
        <v>791</v>
      </c>
      <c r="D2371" s="368">
        <v>600</v>
      </c>
      <c r="E2371" s="368">
        <v>390</v>
      </c>
      <c r="F2371" s="368">
        <v>210</v>
      </c>
      <c r="G2371" s="368" t="s">
        <v>17493</v>
      </c>
      <c r="H2371" s="368" t="s">
        <v>17494</v>
      </c>
      <c r="I2371" s="368" t="s">
        <v>3298</v>
      </c>
      <c r="J2371" s="368" t="s">
        <v>3297</v>
      </c>
      <c r="K2371" s="368" t="s">
        <v>17495</v>
      </c>
      <c r="L2371" s="368" t="s">
        <v>3297</v>
      </c>
      <c r="M2371" s="368">
        <v>50</v>
      </c>
      <c r="N2371" s="368">
        <v>50</v>
      </c>
      <c r="O2371" s="368">
        <v>0</v>
      </c>
    </row>
    <row r="2372" spans="1:15" x14ac:dyDescent="0.35">
      <c r="A2372" s="368" t="s">
        <v>481</v>
      </c>
      <c r="B2372" s="368" t="s">
        <v>1069</v>
      </c>
      <c r="C2372" s="368" t="s">
        <v>791</v>
      </c>
      <c r="D2372" s="368">
        <v>600</v>
      </c>
      <c r="E2372" s="368">
        <v>390</v>
      </c>
      <c r="F2372" s="368">
        <v>210</v>
      </c>
      <c r="G2372" s="368" t="s">
        <v>17496</v>
      </c>
      <c r="H2372" s="368" t="s">
        <v>17497</v>
      </c>
      <c r="I2372" s="368" t="s">
        <v>3340</v>
      </c>
      <c r="J2372" s="368" t="s">
        <v>3339</v>
      </c>
      <c r="K2372" s="368" t="s">
        <v>17498</v>
      </c>
      <c r="L2372" s="368" t="s">
        <v>17499</v>
      </c>
      <c r="M2372" s="368">
        <v>70</v>
      </c>
      <c r="N2372" s="368">
        <v>43</v>
      </c>
      <c r="O2372" s="368">
        <v>27</v>
      </c>
    </row>
    <row r="2373" spans="1:15" x14ac:dyDescent="0.35">
      <c r="A2373" s="368" t="s">
        <v>481</v>
      </c>
      <c r="B2373" s="368" t="s">
        <v>1069</v>
      </c>
      <c r="C2373" s="368" t="s">
        <v>791</v>
      </c>
      <c r="D2373" s="368">
        <v>600</v>
      </c>
      <c r="E2373" s="368">
        <v>390</v>
      </c>
      <c r="F2373" s="368">
        <v>210</v>
      </c>
      <c r="G2373" s="368" t="s">
        <v>17496</v>
      </c>
      <c r="H2373" s="368" t="s">
        <v>17497</v>
      </c>
      <c r="I2373" s="368" t="s">
        <v>3340</v>
      </c>
      <c r="J2373" s="368" t="s">
        <v>3339</v>
      </c>
      <c r="K2373" s="368" t="s">
        <v>17500</v>
      </c>
      <c r="L2373" s="368" t="s">
        <v>17501</v>
      </c>
      <c r="M2373" s="368">
        <v>70</v>
      </c>
      <c r="N2373" s="368">
        <v>43</v>
      </c>
      <c r="O2373" s="368">
        <v>27</v>
      </c>
    </row>
    <row r="2374" spans="1:15" x14ac:dyDescent="0.35">
      <c r="A2374" s="368" t="s">
        <v>481</v>
      </c>
      <c r="B2374" s="368" t="s">
        <v>1069</v>
      </c>
      <c r="C2374" s="368" t="s">
        <v>791</v>
      </c>
      <c r="D2374" s="368">
        <v>600</v>
      </c>
      <c r="E2374" s="368">
        <v>390</v>
      </c>
      <c r="F2374" s="368">
        <v>210</v>
      </c>
      <c r="G2374" s="368" t="s">
        <v>17496</v>
      </c>
      <c r="H2374" s="368" t="s">
        <v>17497</v>
      </c>
      <c r="I2374" s="368" t="s">
        <v>3340</v>
      </c>
      <c r="J2374" s="368" t="s">
        <v>3339</v>
      </c>
      <c r="K2374" s="368" t="s">
        <v>17502</v>
      </c>
      <c r="L2374" s="368" t="s">
        <v>17503</v>
      </c>
      <c r="M2374" s="368">
        <v>35</v>
      </c>
      <c r="N2374" s="368">
        <v>22</v>
      </c>
      <c r="O2374" s="368">
        <v>13</v>
      </c>
    </row>
    <row r="2375" spans="1:15" x14ac:dyDescent="0.35">
      <c r="A2375" s="368" t="s">
        <v>481</v>
      </c>
      <c r="B2375" s="368" t="s">
        <v>1069</v>
      </c>
      <c r="C2375" s="368" t="s">
        <v>791</v>
      </c>
      <c r="D2375" s="368">
        <v>600</v>
      </c>
      <c r="E2375" s="368">
        <v>390</v>
      </c>
      <c r="F2375" s="368">
        <v>210</v>
      </c>
      <c r="G2375" s="368" t="s">
        <v>17504</v>
      </c>
      <c r="H2375" s="368" t="s">
        <v>17505</v>
      </c>
      <c r="I2375" s="368" t="s">
        <v>3338</v>
      </c>
      <c r="J2375" s="368" t="s">
        <v>3337</v>
      </c>
      <c r="K2375" s="368" t="s">
        <v>17506</v>
      </c>
      <c r="L2375" s="368" t="s">
        <v>17507</v>
      </c>
      <c r="M2375" s="368">
        <v>70</v>
      </c>
      <c r="N2375" s="368">
        <v>43</v>
      </c>
      <c r="O2375" s="368">
        <v>27</v>
      </c>
    </row>
    <row r="2376" spans="1:15" x14ac:dyDescent="0.35">
      <c r="A2376" s="368" t="s">
        <v>481</v>
      </c>
      <c r="B2376" s="368" t="s">
        <v>1069</v>
      </c>
      <c r="C2376" s="368" t="s">
        <v>791</v>
      </c>
      <c r="D2376" s="368">
        <v>600</v>
      </c>
      <c r="E2376" s="368">
        <v>390</v>
      </c>
      <c r="F2376" s="368">
        <v>210</v>
      </c>
      <c r="G2376" s="368" t="s">
        <v>17504</v>
      </c>
      <c r="H2376" s="368" t="s">
        <v>17505</v>
      </c>
      <c r="I2376" s="368" t="s">
        <v>3338</v>
      </c>
      <c r="J2376" s="368" t="s">
        <v>3337</v>
      </c>
      <c r="K2376" s="368" t="s">
        <v>17508</v>
      </c>
      <c r="L2376" s="368" t="s">
        <v>17509</v>
      </c>
      <c r="M2376" s="368">
        <v>70</v>
      </c>
      <c r="N2376" s="368">
        <v>43</v>
      </c>
      <c r="O2376" s="368">
        <v>27</v>
      </c>
    </row>
    <row r="2377" spans="1:15" x14ac:dyDescent="0.35">
      <c r="A2377" s="368" t="s">
        <v>481</v>
      </c>
      <c r="B2377" s="368" t="s">
        <v>1069</v>
      </c>
      <c r="C2377" s="368" t="s">
        <v>791</v>
      </c>
      <c r="D2377" s="368">
        <v>600</v>
      </c>
      <c r="E2377" s="368">
        <v>390</v>
      </c>
      <c r="F2377" s="368">
        <v>210</v>
      </c>
      <c r="G2377" s="368" t="s">
        <v>17504</v>
      </c>
      <c r="H2377" s="368" t="s">
        <v>17505</v>
      </c>
      <c r="I2377" s="368" t="s">
        <v>3338</v>
      </c>
      <c r="J2377" s="368" t="s">
        <v>3337</v>
      </c>
      <c r="K2377" s="368" t="s">
        <v>17510</v>
      </c>
      <c r="L2377" s="368" t="s">
        <v>17511</v>
      </c>
      <c r="M2377" s="368">
        <v>35</v>
      </c>
      <c r="N2377" s="368">
        <v>22</v>
      </c>
      <c r="O2377" s="368">
        <v>13</v>
      </c>
    </row>
    <row r="2378" spans="1:15" x14ac:dyDescent="0.35">
      <c r="A2378" s="368" t="s">
        <v>481</v>
      </c>
      <c r="B2378" s="368" t="s">
        <v>1069</v>
      </c>
      <c r="C2378" s="368" t="s">
        <v>791</v>
      </c>
      <c r="D2378" s="368">
        <v>600</v>
      </c>
      <c r="E2378" s="368">
        <v>390</v>
      </c>
      <c r="F2378" s="368">
        <v>210</v>
      </c>
      <c r="G2378" s="368" t="s">
        <v>17512</v>
      </c>
      <c r="H2378" s="368" t="s">
        <v>17513</v>
      </c>
      <c r="I2378" s="368" t="s">
        <v>3336</v>
      </c>
      <c r="J2378" s="368" t="s">
        <v>3335</v>
      </c>
      <c r="K2378" s="368" t="s">
        <v>17514</v>
      </c>
      <c r="L2378" s="368" t="s">
        <v>17515</v>
      </c>
      <c r="M2378" s="368">
        <v>105</v>
      </c>
      <c r="N2378" s="368">
        <v>65</v>
      </c>
      <c r="O2378" s="368">
        <v>40</v>
      </c>
    </row>
    <row r="2379" spans="1:15" x14ac:dyDescent="0.35">
      <c r="A2379" s="368" t="s">
        <v>481</v>
      </c>
      <c r="B2379" s="368" t="s">
        <v>1069</v>
      </c>
      <c r="C2379" s="368" t="s">
        <v>791</v>
      </c>
      <c r="D2379" s="368">
        <v>600</v>
      </c>
      <c r="E2379" s="368">
        <v>390</v>
      </c>
      <c r="F2379" s="368">
        <v>210</v>
      </c>
      <c r="G2379" s="368" t="s">
        <v>17512</v>
      </c>
      <c r="H2379" s="368" t="s">
        <v>17513</v>
      </c>
      <c r="I2379" s="368" t="s">
        <v>3336</v>
      </c>
      <c r="J2379" s="368" t="s">
        <v>3335</v>
      </c>
      <c r="K2379" s="368" t="s">
        <v>17516</v>
      </c>
      <c r="L2379" s="368" t="s">
        <v>17517</v>
      </c>
      <c r="M2379" s="368">
        <v>35</v>
      </c>
      <c r="N2379" s="368">
        <v>22</v>
      </c>
      <c r="O2379" s="368">
        <v>13</v>
      </c>
    </row>
    <row r="2380" spans="1:15" x14ac:dyDescent="0.35">
      <c r="A2380" s="368" t="s">
        <v>481</v>
      </c>
      <c r="B2380" s="368" t="s">
        <v>1069</v>
      </c>
      <c r="C2380" s="368" t="s">
        <v>791</v>
      </c>
      <c r="D2380" s="368">
        <v>600</v>
      </c>
      <c r="E2380" s="368">
        <v>390</v>
      </c>
      <c r="F2380" s="368">
        <v>210</v>
      </c>
      <c r="G2380" s="368" t="s">
        <v>17512</v>
      </c>
      <c r="H2380" s="368" t="s">
        <v>17513</v>
      </c>
      <c r="I2380" s="368" t="s">
        <v>3336</v>
      </c>
      <c r="J2380" s="368" t="s">
        <v>3335</v>
      </c>
      <c r="K2380" s="368" t="s">
        <v>17518</v>
      </c>
      <c r="L2380" s="368" t="s">
        <v>17519</v>
      </c>
      <c r="M2380" s="368">
        <v>60</v>
      </c>
      <c r="N2380" s="368">
        <v>37</v>
      </c>
      <c r="O2380" s="368">
        <v>23</v>
      </c>
    </row>
    <row r="2381" spans="1:15" x14ac:dyDescent="0.35">
      <c r="A2381" s="368" t="s">
        <v>482</v>
      </c>
      <c r="B2381" s="368" t="s">
        <v>1070</v>
      </c>
      <c r="C2381" s="368" t="s">
        <v>791</v>
      </c>
      <c r="D2381" s="368">
        <v>690</v>
      </c>
      <c r="E2381" s="368">
        <v>448</v>
      </c>
      <c r="F2381" s="368">
        <v>242</v>
      </c>
      <c r="G2381" s="368" t="s">
        <v>17520</v>
      </c>
      <c r="H2381" s="368" t="s">
        <v>17521</v>
      </c>
      <c r="I2381" s="368" t="s">
        <v>3334</v>
      </c>
      <c r="J2381" s="368" t="s">
        <v>3333</v>
      </c>
      <c r="K2381" s="368" t="s">
        <v>17522</v>
      </c>
      <c r="L2381" s="368" t="s">
        <v>17523</v>
      </c>
      <c r="M2381" s="368">
        <v>50</v>
      </c>
      <c r="N2381" s="368">
        <v>50</v>
      </c>
      <c r="O2381" s="368">
        <v>0</v>
      </c>
    </row>
    <row r="2382" spans="1:15" x14ac:dyDescent="0.35">
      <c r="A2382" s="368" t="s">
        <v>482</v>
      </c>
      <c r="B2382" s="368" t="s">
        <v>1070</v>
      </c>
      <c r="C2382" s="368" t="s">
        <v>791</v>
      </c>
      <c r="D2382" s="368">
        <v>690</v>
      </c>
      <c r="E2382" s="368">
        <v>448</v>
      </c>
      <c r="F2382" s="368">
        <v>242</v>
      </c>
      <c r="G2382" s="368" t="s">
        <v>17520</v>
      </c>
      <c r="H2382" s="368" t="s">
        <v>17521</v>
      </c>
      <c r="I2382" s="368" t="s">
        <v>3334</v>
      </c>
      <c r="J2382" s="368" t="s">
        <v>3333</v>
      </c>
      <c r="K2382" s="368" t="s">
        <v>17524</v>
      </c>
      <c r="L2382" s="368" t="s">
        <v>17525</v>
      </c>
      <c r="M2382" s="368">
        <v>35</v>
      </c>
      <c r="N2382" s="368">
        <v>22</v>
      </c>
      <c r="O2382" s="368">
        <v>13</v>
      </c>
    </row>
    <row r="2383" spans="1:15" x14ac:dyDescent="0.35">
      <c r="A2383" s="368" t="s">
        <v>482</v>
      </c>
      <c r="B2383" s="368" t="s">
        <v>1070</v>
      </c>
      <c r="C2383" s="368" t="s">
        <v>791</v>
      </c>
      <c r="D2383" s="368">
        <v>690</v>
      </c>
      <c r="E2383" s="368">
        <v>448</v>
      </c>
      <c r="F2383" s="368">
        <v>242</v>
      </c>
      <c r="G2383" s="368" t="s">
        <v>17520</v>
      </c>
      <c r="H2383" s="368" t="s">
        <v>17521</v>
      </c>
      <c r="I2383" s="368" t="s">
        <v>3334</v>
      </c>
      <c r="J2383" s="368" t="s">
        <v>3333</v>
      </c>
      <c r="K2383" s="368" t="s">
        <v>17526</v>
      </c>
      <c r="L2383" s="368" t="s">
        <v>17527</v>
      </c>
      <c r="M2383" s="368">
        <v>93</v>
      </c>
      <c r="N2383" s="368">
        <v>58</v>
      </c>
      <c r="O2383" s="368">
        <v>35</v>
      </c>
    </row>
    <row r="2384" spans="1:15" x14ac:dyDescent="0.35">
      <c r="A2384" s="368" t="s">
        <v>482</v>
      </c>
      <c r="B2384" s="368" t="s">
        <v>1070</v>
      </c>
      <c r="C2384" s="368" t="s">
        <v>791</v>
      </c>
      <c r="D2384" s="368">
        <v>690</v>
      </c>
      <c r="E2384" s="368">
        <v>448</v>
      </c>
      <c r="F2384" s="368">
        <v>242</v>
      </c>
      <c r="G2384" s="368" t="s">
        <v>17520</v>
      </c>
      <c r="H2384" s="368" t="s">
        <v>17521</v>
      </c>
      <c r="I2384" s="368" t="s">
        <v>3334</v>
      </c>
      <c r="J2384" s="368" t="s">
        <v>3333</v>
      </c>
      <c r="K2384" s="368" t="s">
        <v>17528</v>
      </c>
      <c r="L2384" s="368" t="s">
        <v>17529</v>
      </c>
      <c r="M2384" s="368">
        <v>57</v>
      </c>
      <c r="N2384" s="368">
        <v>35</v>
      </c>
      <c r="O2384" s="368">
        <v>22</v>
      </c>
    </row>
    <row r="2385" spans="1:15" x14ac:dyDescent="0.35">
      <c r="A2385" s="368" t="s">
        <v>482</v>
      </c>
      <c r="B2385" s="368" t="s">
        <v>1070</v>
      </c>
      <c r="C2385" s="368" t="s">
        <v>791</v>
      </c>
      <c r="D2385" s="368">
        <v>690</v>
      </c>
      <c r="E2385" s="368">
        <v>448</v>
      </c>
      <c r="F2385" s="368">
        <v>242</v>
      </c>
      <c r="G2385" s="368" t="s">
        <v>17530</v>
      </c>
      <c r="H2385" s="368" t="s">
        <v>17531</v>
      </c>
      <c r="I2385" s="368" t="s">
        <v>3332</v>
      </c>
      <c r="J2385" s="368" t="s">
        <v>3331</v>
      </c>
      <c r="K2385" s="368" t="s">
        <v>17522</v>
      </c>
      <c r="L2385" s="368" t="s">
        <v>17532</v>
      </c>
      <c r="M2385" s="368">
        <v>50</v>
      </c>
      <c r="N2385" s="368">
        <v>50</v>
      </c>
      <c r="O2385" s="368">
        <v>0</v>
      </c>
    </row>
    <row r="2386" spans="1:15" x14ac:dyDescent="0.35">
      <c r="A2386" s="368" t="s">
        <v>482</v>
      </c>
      <c r="B2386" s="368" t="s">
        <v>1070</v>
      </c>
      <c r="C2386" s="368" t="s">
        <v>791</v>
      </c>
      <c r="D2386" s="368">
        <v>690</v>
      </c>
      <c r="E2386" s="368">
        <v>448</v>
      </c>
      <c r="F2386" s="368">
        <v>242</v>
      </c>
      <c r="G2386" s="368" t="s">
        <v>17530</v>
      </c>
      <c r="H2386" s="368" t="s">
        <v>17531</v>
      </c>
      <c r="I2386" s="368" t="s">
        <v>3332</v>
      </c>
      <c r="J2386" s="368" t="s">
        <v>3331</v>
      </c>
      <c r="K2386" s="368" t="s">
        <v>17533</v>
      </c>
      <c r="L2386" s="368" t="s">
        <v>17534</v>
      </c>
      <c r="M2386" s="368">
        <v>91</v>
      </c>
      <c r="N2386" s="368">
        <v>57</v>
      </c>
      <c r="O2386" s="368">
        <v>34</v>
      </c>
    </row>
    <row r="2387" spans="1:15" x14ac:dyDescent="0.35">
      <c r="A2387" s="368" t="s">
        <v>482</v>
      </c>
      <c r="B2387" s="368" t="s">
        <v>1070</v>
      </c>
      <c r="C2387" s="368" t="s">
        <v>791</v>
      </c>
      <c r="D2387" s="368">
        <v>690</v>
      </c>
      <c r="E2387" s="368">
        <v>448</v>
      </c>
      <c r="F2387" s="368">
        <v>242</v>
      </c>
      <c r="G2387" s="368" t="s">
        <v>17530</v>
      </c>
      <c r="H2387" s="368" t="s">
        <v>17531</v>
      </c>
      <c r="I2387" s="368" t="s">
        <v>3332</v>
      </c>
      <c r="J2387" s="368" t="s">
        <v>3331</v>
      </c>
      <c r="K2387" s="368" t="s">
        <v>17535</v>
      </c>
      <c r="L2387" s="368" t="s">
        <v>17536</v>
      </c>
      <c r="M2387" s="368">
        <v>57</v>
      </c>
      <c r="N2387" s="368">
        <v>35</v>
      </c>
      <c r="O2387" s="368">
        <v>22</v>
      </c>
    </row>
    <row r="2388" spans="1:15" x14ac:dyDescent="0.35">
      <c r="A2388" s="368" t="s">
        <v>482</v>
      </c>
      <c r="B2388" s="368" t="s">
        <v>1070</v>
      </c>
      <c r="C2388" s="368" t="s">
        <v>791</v>
      </c>
      <c r="D2388" s="368">
        <v>690</v>
      </c>
      <c r="E2388" s="368">
        <v>448</v>
      </c>
      <c r="F2388" s="368">
        <v>242</v>
      </c>
      <c r="G2388" s="368" t="s">
        <v>17530</v>
      </c>
      <c r="H2388" s="368" t="s">
        <v>17531</v>
      </c>
      <c r="I2388" s="368" t="s">
        <v>3332</v>
      </c>
      <c r="J2388" s="368" t="s">
        <v>3331</v>
      </c>
      <c r="K2388" s="368" t="s">
        <v>17537</v>
      </c>
      <c r="L2388" s="368" t="s">
        <v>17538</v>
      </c>
      <c r="M2388" s="368">
        <v>91</v>
      </c>
      <c r="N2388" s="368">
        <v>56</v>
      </c>
      <c r="O2388" s="368">
        <v>35</v>
      </c>
    </row>
    <row r="2389" spans="1:15" x14ac:dyDescent="0.35">
      <c r="A2389" s="368" t="s">
        <v>482</v>
      </c>
      <c r="B2389" s="368" t="s">
        <v>1070</v>
      </c>
      <c r="C2389" s="368" t="s">
        <v>791</v>
      </c>
      <c r="D2389" s="368">
        <v>690</v>
      </c>
      <c r="E2389" s="368">
        <v>448</v>
      </c>
      <c r="F2389" s="368">
        <v>242</v>
      </c>
      <c r="G2389" s="368" t="s">
        <v>17539</v>
      </c>
      <c r="H2389" s="368" t="s">
        <v>17540</v>
      </c>
      <c r="I2389" s="368" t="s">
        <v>3330</v>
      </c>
      <c r="J2389" s="368" t="s">
        <v>3329</v>
      </c>
      <c r="K2389" s="368" t="s">
        <v>17522</v>
      </c>
      <c r="L2389" s="368" t="s">
        <v>17532</v>
      </c>
      <c r="M2389" s="368">
        <v>50</v>
      </c>
      <c r="N2389" s="368">
        <v>50</v>
      </c>
      <c r="O2389" s="368">
        <v>0</v>
      </c>
    </row>
    <row r="2390" spans="1:15" x14ac:dyDescent="0.35">
      <c r="A2390" s="368" t="s">
        <v>482</v>
      </c>
      <c r="B2390" s="368" t="s">
        <v>1070</v>
      </c>
      <c r="C2390" s="368" t="s">
        <v>791</v>
      </c>
      <c r="D2390" s="368">
        <v>690</v>
      </c>
      <c r="E2390" s="368">
        <v>448</v>
      </c>
      <c r="F2390" s="368">
        <v>242</v>
      </c>
      <c r="G2390" s="368" t="s">
        <v>17539</v>
      </c>
      <c r="H2390" s="368" t="s">
        <v>17540</v>
      </c>
      <c r="I2390" s="368" t="s">
        <v>3330</v>
      </c>
      <c r="J2390" s="368" t="s">
        <v>3329</v>
      </c>
      <c r="K2390" s="368" t="s">
        <v>17541</v>
      </c>
      <c r="L2390" s="368" t="s">
        <v>17542</v>
      </c>
      <c r="M2390" s="368">
        <v>56</v>
      </c>
      <c r="N2390" s="368">
        <v>35</v>
      </c>
      <c r="O2390" s="368">
        <v>21</v>
      </c>
    </row>
    <row r="2391" spans="1:15" x14ac:dyDescent="0.35">
      <c r="A2391" s="368" t="s">
        <v>482</v>
      </c>
      <c r="B2391" s="368" t="s">
        <v>1070</v>
      </c>
      <c r="C2391" s="368" t="s">
        <v>791</v>
      </c>
      <c r="D2391" s="368">
        <v>690</v>
      </c>
      <c r="E2391" s="368">
        <v>448</v>
      </c>
      <c r="F2391" s="368">
        <v>242</v>
      </c>
      <c r="G2391" s="368" t="s">
        <v>17539</v>
      </c>
      <c r="H2391" s="368" t="s">
        <v>17540</v>
      </c>
      <c r="I2391" s="368" t="s">
        <v>3330</v>
      </c>
      <c r="J2391" s="368" t="s">
        <v>3329</v>
      </c>
      <c r="K2391" s="368" t="s">
        <v>17543</v>
      </c>
      <c r="L2391" s="368" t="s">
        <v>17544</v>
      </c>
      <c r="M2391" s="368">
        <v>80</v>
      </c>
      <c r="N2391" s="368">
        <v>50</v>
      </c>
      <c r="O2391" s="368">
        <v>30</v>
      </c>
    </row>
    <row r="2392" spans="1:15" x14ac:dyDescent="0.35">
      <c r="A2392" s="368" t="s">
        <v>482</v>
      </c>
      <c r="B2392" s="368" t="s">
        <v>1070</v>
      </c>
      <c r="C2392" s="368" t="s">
        <v>791</v>
      </c>
      <c r="D2392" s="368">
        <v>690</v>
      </c>
      <c r="E2392" s="368">
        <v>448</v>
      </c>
      <c r="F2392" s="368">
        <v>242</v>
      </c>
      <c r="G2392" s="368" t="s">
        <v>17539</v>
      </c>
      <c r="H2392" s="368" t="s">
        <v>17540</v>
      </c>
      <c r="I2392" s="368" t="s">
        <v>3330</v>
      </c>
      <c r="J2392" s="368" t="s">
        <v>3329</v>
      </c>
      <c r="K2392" s="368" t="s">
        <v>17545</v>
      </c>
      <c r="L2392" s="368" t="s">
        <v>17546</v>
      </c>
      <c r="M2392" s="368">
        <v>80</v>
      </c>
      <c r="N2392" s="368">
        <v>50</v>
      </c>
      <c r="O2392" s="368">
        <v>30</v>
      </c>
    </row>
    <row r="2393" spans="1:15" x14ac:dyDescent="0.35">
      <c r="A2393" s="368" t="s">
        <v>483</v>
      </c>
      <c r="B2393" s="368" t="s">
        <v>1071</v>
      </c>
      <c r="C2393" s="368" t="s">
        <v>791</v>
      </c>
      <c r="D2393" s="368">
        <v>470</v>
      </c>
      <c r="E2393" s="368">
        <v>305</v>
      </c>
      <c r="F2393" s="368">
        <v>165</v>
      </c>
      <c r="G2393" s="368" t="s">
        <v>17490</v>
      </c>
      <c r="H2393" s="368" t="s">
        <v>17491</v>
      </c>
      <c r="I2393" s="368" t="s">
        <v>3292</v>
      </c>
      <c r="J2393" s="368" t="s">
        <v>3291</v>
      </c>
      <c r="K2393" s="368" t="s">
        <v>17492</v>
      </c>
      <c r="L2393" s="368" t="s">
        <v>3291</v>
      </c>
      <c r="M2393" s="368">
        <v>50</v>
      </c>
      <c r="N2393" s="368">
        <v>50</v>
      </c>
      <c r="O2393" s="368">
        <v>0</v>
      </c>
    </row>
    <row r="2394" spans="1:15" x14ac:dyDescent="0.35">
      <c r="A2394" s="368" t="s">
        <v>483</v>
      </c>
      <c r="B2394" s="368" t="s">
        <v>1071</v>
      </c>
      <c r="C2394" s="368" t="s">
        <v>791</v>
      </c>
      <c r="D2394" s="368">
        <v>470</v>
      </c>
      <c r="E2394" s="368">
        <v>305</v>
      </c>
      <c r="F2394" s="368">
        <v>165</v>
      </c>
      <c r="G2394" s="368" t="s">
        <v>17547</v>
      </c>
      <c r="H2394" s="368" t="s">
        <v>17548</v>
      </c>
      <c r="I2394" s="368" t="s">
        <v>3328</v>
      </c>
      <c r="J2394" s="368" t="s">
        <v>3327</v>
      </c>
      <c r="K2394" s="368" t="s">
        <v>17549</v>
      </c>
      <c r="L2394" s="368" t="s">
        <v>3327</v>
      </c>
      <c r="M2394" s="368">
        <v>111</v>
      </c>
      <c r="N2394" s="368">
        <v>67</v>
      </c>
      <c r="O2394" s="368">
        <v>44</v>
      </c>
    </row>
    <row r="2395" spans="1:15" x14ac:dyDescent="0.35">
      <c r="A2395" s="368" t="s">
        <v>483</v>
      </c>
      <c r="B2395" s="368" t="s">
        <v>1071</v>
      </c>
      <c r="C2395" s="368" t="s">
        <v>791</v>
      </c>
      <c r="D2395" s="368">
        <v>470</v>
      </c>
      <c r="E2395" s="368">
        <v>305</v>
      </c>
      <c r="F2395" s="368">
        <v>165</v>
      </c>
      <c r="G2395" s="368" t="s">
        <v>17550</v>
      </c>
      <c r="H2395" s="368" t="s">
        <v>17551</v>
      </c>
      <c r="I2395" s="368" t="s">
        <v>3326</v>
      </c>
      <c r="J2395" s="368" t="s">
        <v>3325</v>
      </c>
      <c r="K2395" s="368" t="s">
        <v>17552</v>
      </c>
      <c r="L2395" s="368" t="s">
        <v>3325</v>
      </c>
      <c r="M2395" s="368">
        <v>111</v>
      </c>
      <c r="N2395" s="368">
        <v>67</v>
      </c>
      <c r="O2395" s="368">
        <v>44</v>
      </c>
    </row>
    <row r="2396" spans="1:15" x14ac:dyDescent="0.35">
      <c r="A2396" s="368" t="s">
        <v>483</v>
      </c>
      <c r="B2396" s="368" t="s">
        <v>1071</v>
      </c>
      <c r="C2396" s="368" t="s">
        <v>791</v>
      </c>
      <c r="D2396" s="368">
        <v>470</v>
      </c>
      <c r="E2396" s="368">
        <v>305</v>
      </c>
      <c r="F2396" s="368">
        <v>165</v>
      </c>
      <c r="G2396" s="368" t="s">
        <v>17553</v>
      </c>
      <c r="H2396" s="368" t="s">
        <v>17554</v>
      </c>
      <c r="I2396" s="368" t="s">
        <v>3324</v>
      </c>
      <c r="J2396" s="368" t="s">
        <v>3323</v>
      </c>
      <c r="K2396" s="368" t="s">
        <v>17555</v>
      </c>
      <c r="L2396" s="368" t="s">
        <v>17556</v>
      </c>
      <c r="M2396" s="368">
        <v>74</v>
      </c>
      <c r="N2396" s="368">
        <v>45</v>
      </c>
      <c r="O2396" s="368">
        <v>29</v>
      </c>
    </row>
    <row r="2397" spans="1:15" x14ac:dyDescent="0.35">
      <c r="A2397" s="368" t="s">
        <v>483</v>
      </c>
      <c r="B2397" s="368" t="s">
        <v>1071</v>
      </c>
      <c r="C2397" s="368" t="s">
        <v>791</v>
      </c>
      <c r="D2397" s="368">
        <v>470</v>
      </c>
      <c r="E2397" s="368">
        <v>305</v>
      </c>
      <c r="F2397" s="368">
        <v>165</v>
      </c>
      <c r="G2397" s="368" t="s">
        <v>17553</v>
      </c>
      <c r="H2397" s="368" t="s">
        <v>17554</v>
      </c>
      <c r="I2397" s="368" t="s">
        <v>3324</v>
      </c>
      <c r="J2397" s="368" t="s">
        <v>3323</v>
      </c>
      <c r="K2397" s="368" t="s">
        <v>17557</v>
      </c>
      <c r="L2397" s="368" t="s">
        <v>17558</v>
      </c>
      <c r="M2397" s="368">
        <v>62</v>
      </c>
      <c r="N2397" s="368">
        <v>38</v>
      </c>
      <c r="O2397" s="368">
        <v>24</v>
      </c>
    </row>
    <row r="2398" spans="1:15" x14ac:dyDescent="0.35">
      <c r="A2398" s="368" t="s">
        <v>483</v>
      </c>
      <c r="B2398" s="368" t="s">
        <v>1071</v>
      </c>
      <c r="C2398" s="368" t="s">
        <v>791</v>
      </c>
      <c r="D2398" s="368">
        <v>470</v>
      </c>
      <c r="E2398" s="368">
        <v>305</v>
      </c>
      <c r="F2398" s="368">
        <v>165</v>
      </c>
      <c r="G2398" s="368" t="s">
        <v>17553</v>
      </c>
      <c r="H2398" s="368" t="s">
        <v>17554</v>
      </c>
      <c r="I2398" s="368" t="s">
        <v>3324</v>
      </c>
      <c r="J2398" s="368" t="s">
        <v>3323</v>
      </c>
      <c r="K2398" s="368" t="s">
        <v>17559</v>
      </c>
      <c r="L2398" s="368" t="s">
        <v>17560</v>
      </c>
      <c r="M2398" s="368">
        <v>62</v>
      </c>
      <c r="N2398" s="368">
        <v>38</v>
      </c>
      <c r="O2398" s="368">
        <v>24</v>
      </c>
    </row>
    <row r="2399" spans="1:15" x14ac:dyDescent="0.35">
      <c r="A2399" s="368" t="s">
        <v>484</v>
      </c>
      <c r="B2399" s="368" t="s">
        <v>1072</v>
      </c>
      <c r="C2399" s="368" t="s">
        <v>791</v>
      </c>
      <c r="D2399" s="368">
        <v>540</v>
      </c>
      <c r="E2399" s="368">
        <v>351</v>
      </c>
      <c r="F2399" s="368">
        <v>189</v>
      </c>
      <c r="G2399" s="368" t="s">
        <v>17561</v>
      </c>
      <c r="H2399" s="368" t="s">
        <v>17562</v>
      </c>
      <c r="I2399" s="368" t="s">
        <v>3322</v>
      </c>
      <c r="J2399" s="368" t="s">
        <v>3321</v>
      </c>
      <c r="K2399" s="368" t="s">
        <v>17563</v>
      </c>
      <c r="L2399" s="368" t="s">
        <v>17564</v>
      </c>
      <c r="M2399" s="368">
        <v>60</v>
      </c>
      <c r="N2399" s="368">
        <v>37</v>
      </c>
      <c r="O2399" s="368">
        <v>23</v>
      </c>
    </row>
    <row r="2400" spans="1:15" x14ac:dyDescent="0.35">
      <c r="A2400" s="368" t="s">
        <v>484</v>
      </c>
      <c r="B2400" s="368" t="s">
        <v>1072</v>
      </c>
      <c r="C2400" s="368" t="s">
        <v>791</v>
      </c>
      <c r="D2400" s="368">
        <v>540</v>
      </c>
      <c r="E2400" s="368">
        <v>351</v>
      </c>
      <c r="F2400" s="368">
        <v>189</v>
      </c>
      <c r="G2400" s="368" t="s">
        <v>17561</v>
      </c>
      <c r="H2400" s="368" t="s">
        <v>17562</v>
      </c>
      <c r="I2400" s="368" t="s">
        <v>3322</v>
      </c>
      <c r="J2400" s="368" t="s">
        <v>3321</v>
      </c>
      <c r="K2400" s="368" t="s">
        <v>17565</v>
      </c>
      <c r="L2400" s="368" t="s">
        <v>17566</v>
      </c>
      <c r="M2400" s="368">
        <v>84</v>
      </c>
      <c r="N2400" s="368">
        <v>51</v>
      </c>
      <c r="O2400" s="368">
        <v>33</v>
      </c>
    </row>
    <row r="2401" spans="1:15" x14ac:dyDescent="0.35">
      <c r="A2401" s="368" t="s">
        <v>484</v>
      </c>
      <c r="B2401" s="368" t="s">
        <v>1072</v>
      </c>
      <c r="C2401" s="368" t="s">
        <v>791</v>
      </c>
      <c r="D2401" s="368">
        <v>540</v>
      </c>
      <c r="E2401" s="368">
        <v>351</v>
      </c>
      <c r="F2401" s="368">
        <v>189</v>
      </c>
      <c r="G2401" s="368" t="s">
        <v>17561</v>
      </c>
      <c r="H2401" s="368" t="s">
        <v>17562</v>
      </c>
      <c r="I2401" s="368" t="s">
        <v>3322</v>
      </c>
      <c r="J2401" s="368" t="s">
        <v>3321</v>
      </c>
      <c r="K2401" s="368" t="s">
        <v>17567</v>
      </c>
      <c r="L2401" s="368" t="s">
        <v>17568</v>
      </c>
      <c r="M2401" s="368">
        <v>50</v>
      </c>
      <c r="N2401" s="368">
        <v>50</v>
      </c>
      <c r="O2401" s="368">
        <v>0</v>
      </c>
    </row>
    <row r="2402" spans="1:15" x14ac:dyDescent="0.35">
      <c r="A2402" s="368" t="s">
        <v>484</v>
      </c>
      <c r="B2402" s="368" t="s">
        <v>1072</v>
      </c>
      <c r="C2402" s="368" t="s">
        <v>791</v>
      </c>
      <c r="D2402" s="368">
        <v>540</v>
      </c>
      <c r="E2402" s="368">
        <v>351</v>
      </c>
      <c r="F2402" s="368">
        <v>189</v>
      </c>
      <c r="G2402" s="368" t="s">
        <v>17569</v>
      </c>
      <c r="H2402" s="368" t="s">
        <v>17570</v>
      </c>
      <c r="I2402" s="368" t="s">
        <v>3320</v>
      </c>
      <c r="J2402" s="368" t="s">
        <v>3319</v>
      </c>
      <c r="K2402" s="368" t="s">
        <v>17567</v>
      </c>
      <c r="L2402" s="368" t="s">
        <v>17568</v>
      </c>
      <c r="M2402" s="368">
        <v>50</v>
      </c>
      <c r="N2402" s="368">
        <v>50</v>
      </c>
      <c r="O2402" s="368">
        <v>0</v>
      </c>
    </row>
    <row r="2403" spans="1:15" x14ac:dyDescent="0.35">
      <c r="A2403" s="368" t="s">
        <v>484</v>
      </c>
      <c r="B2403" s="368" t="s">
        <v>1072</v>
      </c>
      <c r="C2403" s="368" t="s">
        <v>791</v>
      </c>
      <c r="D2403" s="368">
        <v>540</v>
      </c>
      <c r="E2403" s="368">
        <v>351</v>
      </c>
      <c r="F2403" s="368">
        <v>189</v>
      </c>
      <c r="G2403" s="368" t="s">
        <v>17569</v>
      </c>
      <c r="H2403" s="368" t="s">
        <v>17570</v>
      </c>
      <c r="I2403" s="368" t="s">
        <v>3320</v>
      </c>
      <c r="J2403" s="368" t="s">
        <v>3319</v>
      </c>
      <c r="K2403" s="368" t="s">
        <v>17571</v>
      </c>
      <c r="L2403" s="368" t="s">
        <v>17572</v>
      </c>
      <c r="M2403" s="368">
        <v>96</v>
      </c>
      <c r="N2403" s="368">
        <v>59</v>
      </c>
      <c r="O2403" s="368">
        <v>37</v>
      </c>
    </row>
    <row r="2404" spans="1:15" x14ac:dyDescent="0.35">
      <c r="A2404" s="368" t="s">
        <v>484</v>
      </c>
      <c r="B2404" s="368" t="s">
        <v>1072</v>
      </c>
      <c r="C2404" s="368" t="s">
        <v>791</v>
      </c>
      <c r="D2404" s="368">
        <v>540</v>
      </c>
      <c r="E2404" s="368">
        <v>351</v>
      </c>
      <c r="F2404" s="368">
        <v>189</v>
      </c>
      <c r="G2404" s="368" t="s">
        <v>17569</v>
      </c>
      <c r="H2404" s="368" t="s">
        <v>17570</v>
      </c>
      <c r="I2404" s="368" t="s">
        <v>3320</v>
      </c>
      <c r="J2404" s="368" t="s">
        <v>3319</v>
      </c>
      <c r="K2404" s="368" t="s">
        <v>17573</v>
      </c>
      <c r="L2404" s="368" t="s">
        <v>17574</v>
      </c>
      <c r="M2404" s="368">
        <v>35</v>
      </c>
      <c r="N2404" s="368">
        <v>21</v>
      </c>
      <c r="O2404" s="368">
        <v>14</v>
      </c>
    </row>
    <row r="2405" spans="1:15" x14ac:dyDescent="0.35">
      <c r="A2405" s="368" t="s">
        <v>484</v>
      </c>
      <c r="B2405" s="368" t="s">
        <v>1072</v>
      </c>
      <c r="C2405" s="368" t="s">
        <v>791</v>
      </c>
      <c r="D2405" s="368">
        <v>540</v>
      </c>
      <c r="E2405" s="368">
        <v>351</v>
      </c>
      <c r="F2405" s="368">
        <v>189</v>
      </c>
      <c r="G2405" s="368" t="s">
        <v>17575</v>
      </c>
      <c r="H2405" s="368" t="s">
        <v>17576</v>
      </c>
      <c r="I2405" s="368" t="s">
        <v>3318</v>
      </c>
      <c r="J2405" s="368" t="s">
        <v>3317</v>
      </c>
      <c r="K2405" s="368" t="s">
        <v>17567</v>
      </c>
      <c r="L2405" s="368" t="s">
        <v>17568</v>
      </c>
      <c r="M2405" s="368">
        <v>50</v>
      </c>
      <c r="N2405" s="368">
        <v>50</v>
      </c>
      <c r="O2405" s="368">
        <v>0</v>
      </c>
    </row>
    <row r="2406" spans="1:15" x14ac:dyDescent="0.35">
      <c r="A2406" s="368" t="s">
        <v>484</v>
      </c>
      <c r="B2406" s="368" t="s">
        <v>1072</v>
      </c>
      <c r="C2406" s="368" t="s">
        <v>791</v>
      </c>
      <c r="D2406" s="368">
        <v>540</v>
      </c>
      <c r="E2406" s="368">
        <v>351</v>
      </c>
      <c r="F2406" s="368">
        <v>189</v>
      </c>
      <c r="G2406" s="368" t="s">
        <v>17575</v>
      </c>
      <c r="H2406" s="368" t="s">
        <v>17576</v>
      </c>
      <c r="I2406" s="368" t="s">
        <v>3318</v>
      </c>
      <c r="J2406" s="368" t="s">
        <v>3317</v>
      </c>
      <c r="K2406" s="368" t="s">
        <v>17577</v>
      </c>
      <c r="L2406" s="368" t="s">
        <v>17578</v>
      </c>
      <c r="M2406" s="368">
        <v>84</v>
      </c>
      <c r="N2406" s="368">
        <v>52</v>
      </c>
      <c r="O2406" s="368">
        <v>32</v>
      </c>
    </row>
    <row r="2407" spans="1:15" x14ac:dyDescent="0.35">
      <c r="A2407" s="368" t="s">
        <v>484</v>
      </c>
      <c r="B2407" s="368" t="s">
        <v>1072</v>
      </c>
      <c r="C2407" s="368" t="s">
        <v>791</v>
      </c>
      <c r="D2407" s="368">
        <v>540</v>
      </c>
      <c r="E2407" s="368">
        <v>351</v>
      </c>
      <c r="F2407" s="368">
        <v>189</v>
      </c>
      <c r="G2407" s="368" t="s">
        <v>17579</v>
      </c>
      <c r="H2407" s="368" t="s">
        <v>17580</v>
      </c>
      <c r="I2407" s="368" t="s">
        <v>3316</v>
      </c>
      <c r="J2407" s="368" t="s">
        <v>3315</v>
      </c>
      <c r="K2407" s="368" t="s">
        <v>17567</v>
      </c>
      <c r="L2407" s="368" t="s">
        <v>17568</v>
      </c>
      <c r="M2407" s="368">
        <v>50</v>
      </c>
      <c r="N2407" s="368">
        <v>50</v>
      </c>
      <c r="O2407" s="368">
        <v>0</v>
      </c>
    </row>
    <row r="2408" spans="1:15" x14ac:dyDescent="0.35">
      <c r="A2408" s="368" t="s">
        <v>484</v>
      </c>
      <c r="B2408" s="368" t="s">
        <v>1072</v>
      </c>
      <c r="C2408" s="368" t="s">
        <v>791</v>
      </c>
      <c r="D2408" s="368">
        <v>540</v>
      </c>
      <c r="E2408" s="368">
        <v>351</v>
      </c>
      <c r="F2408" s="368">
        <v>189</v>
      </c>
      <c r="G2408" s="368" t="s">
        <v>17579</v>
      </c>
      <c r="H2408" s="368" t="s">
        <v>17580</v>
      </c>
      <c r="I2408" s="368" t="s">
        <v>3316</v>
      </c>
      <c r="J2408" s="368" t="s">
        <v>3315</v>
      </c>
      <c r="K2408" s="368" t="s">
        <v>17581</v>
      </c>
      <c r="L2408" s="368" t="s">
        <v>17582</v>
      </c>
      <c r="M2408" s="368">
        <v>84</v>
      </c>
      <c r="N2408" s="368">
        <v>52</v>
      </c>
      <c r="O2408" s="368">
        <v>32</v>
      </c>
    </row>
    <row r="2409" spans="1:15" x14ac:dyDescent="0.35">
      <c r="A2409" s="368" t="s">
        <v>484</v>
      </c>
      <c r="B2409" s="368" t="s">
        <v>1072</v>
      </c>
      <c r="C2409" s="368" t="s">
        <v>791</v>
      </c>
      <c r="D2409" s="368">
        <v>540</v>
      </c>
      <c r="E2409" s="368">
        <v>351</v>
      </c>
      <c r="F2409" s="368">
        <v>189</v>
      </c>
      <c r="G2409" s="368" t="s">
        <v>17579</v>
      </c>
      <c r="H2409" s="368" t="s">
        <v>17580</v>
      </c>
      <c r="I2409" s="368" t="s">
        <v>3316</v>
      </c>
      <c r="J2409" s="368" t="s">
        <v>3315</v>
      </c>
      <c r="K2409" s="368" t="s">
        <v>17583</v>
      </c>
      <c r="L2409" s="368" t="s">
        <v>17584</v>
      </c>
      <c r="M2409" s="368">
        <v>47</v>
      </c>
      <c r="N2409" s="368">
        <v>29</v>
      </c>
      <c r="O2409" s="368">
        <v>18</v>
      </c>
    </row>
    <row r="2410" spans="1:15" x14ac:dyDescent="0.35">
      <c r="A2410" s="368" t="s">
        <v>485</v>
      </c>
      <c r="B2410" s="368" t="s">
        <v>1073</v>
      </c>
      <c r="C2410" s="368" t="s">
        <v>786</v>
      </c>
      <c r="D2410" s="368">
        <v>590</v>
      </c>
      <c r="E2410" s="368">
        <v>383</v>
      </c>
      <c r="F2410" s="368">
        <v>207</v>
      </c>
      <c r="G2410" s="368" t="s">
        <v>17493</v>
      </c>
      <c r="H2410" s="368" t="s">
        <v>17494</v>
      </c>
      <c r="I2410" s="368" t="s">
        <v>3298</v>
      </c>
      <c r="J2410" s="368" t="s">
        <v>3297</v>
      </c>
      <c r="K2410" s="368" t="s">
        <v>17495</v>
      </c>
      <c r="L2410" s="368" t="s">
        <v>3297</v>
      </c>
      <c r="M2410" s="368">
        <v>50</v>
      </c>
      <c r="N2410" s="368">
        <v>50</v>
      </c>
      <c r="O2410" s="368">
        <v>0</v>
      </c>
    </row>
    <row r="2411" spans="1:15" x14ac:dyDescent="0.35">
      <c r="A2411" s="368" t="s">
        <v>485</v>
      </c>
      <c r="B2411" s="368" t="s">
        <v>1073</v>
      </c>
      <c r="C2411" s="368" t="s">
        <v>786</v>
      </c>
      <c r="D2411" s="368">
        <v>590</v>
      </c>
      <c r="E2411" s="368">
        <v>383</v>
      </c>
      <c r="F2411" s="368">
        <v>207</v>
      </c>
      <c r="G2411" s="368" t="s">
        <v>17585</v>
      </c>
      <c r="H2411" s="368" t="s">
        <v>17586</v>
      </c>
      <c r="I2411" s="368" t="s">
        <v>3314</v>
      </c>
      <c r="J2411" s="368" t="s">
        <v>3313</v>
      </c>
      <c r="K2411" s="368" t="s">
        <v>17587</v>
      </c>
      <c r="L2411" s="368" t="s">
        <v>17588</v>
      </c>
      <c r="M2411" s="368">
        <v>77</v>
      </c>
      <c r="N2411" s="368">
        <v>47</v>
      </c>
      <c r="O2411" s="368">
        <v>30</v>
      </c>
    </row>
    <row r="2412" spans="1:15" x14ac:dyDescent="0.35">
      <c r="A2412" s="368" t="s">
        <v>485</v>
      </c>
      <c r="B2412" s="368" t="s">
        <v>1073</v>
      </c>
      <c r="C2412" s="368" t="s">
        <v>786</v>
      </c>
      <c r="D2412" s="368">
        <v>590</v>
      </c>
      <c r="E2412" s="368">
        <v>383</v>
      </c>
      <c r="F2412" s="368">
        <v>207</v>
      </c>
      <c r="G2412" s="368" t="s">
        <v>17585</v>
      </c>
      <c r="H2412" s="368" t="s">
        <v>17586</v>
      </c>
      <c r="I2412" s="368" t="s">
        <v>3314</v>
      </c>
      <c r="J2412" s="368" t="s">
        <v>3313</v>
      </c>
      <c r="K2412" s="368" t="s">
        <v>17589</v>
      </c>
      <c r="L2412" s="368" t="s">
        <v>17590</v>
      </c>
      <c r="M2412" s="368">
        <v>116</v>
      </c>
      <c r="N2412" s="368">
        <v>73</v>
      </c>
      <c r="O2412" s="368">
        <v>43</v>
      </c>
    </row>
    <row r="2413" spans="1:15" x14ac:dyDescent="0.35">
      <c r="A2413" s="368" t="s">
        <v>485</v>
      </c>
      <c r="B2413" s="368" t="s">
        <v>1073</v>
      </c>
      <c r="C2413" s="368" t="s">
        <v>786</v>
      </c>
      <c r="D2413" s="368">
        <v>590</v>
      </c>
      <c r="E2413" s="368">
        <v>383</v>
      </c>
      <c r="F2413" s="368">
        <v>207</v>
      </c>
      <c r="G2413" s="368" t="s">
        <v>17585</v>
      </c>
      <c r="H2413" s="368" t="s">
        <v>17586</v>
      </c>
      <c r="I2413" s="368" t="s">
        <v>3314</v>
      </c>
      <c r="J2413" s="368" t="s">
        <v>3313</v>
      </c>
      <c r="K2413" s="368" t="s">
        <v>17591</v>
      </c>
      <c r="L2413" s="368" t="s">
        <v>17592</v>
      </c>
      <c r="M2413" s="368">
        <v>77</v>
      </c>
      <c r="N2413" s="368">
        <v>47</v>
      </c>
      <c r="O2413" s="368">
        <v>30</v>
      </c>
    </row>
    <row r="2414" spans="1:15" x14ac:dyDescent="0.35">
      <c r="A2414" s="368" t="s">
        <v>485</v>
      </c>
      <c r="B2414" s="368" t="s">
        <v>1073</v>
      </c>
      <c r="C2414" s="368" t="s">
        <v>786</v>
      </c>
      <c r="D2414" s="368">
        <v>590</v>
      </c>
      <c r="E2414" s="368">
        <v>383</v>
      </c>
      <c r="F2414" s="368">
        <v>207</v>
      </c>
      <c r="G2414" s="368" t="s">
        <v>17593</v>
      </c>
      <c r="H2414" s="368" t="s">
        <v>17594</v>
      </c>
      <c r="I2414" s="368" t="s">
        <v>3312</v>
      </c>
      <c r="J2414" s="368" t="s">
        <v>3311</v>
      </c>
      <c r="K2414" s="368" t="s">
        <v>17595</v>
      </c>
      <c r="L2414" s="368" t="s">
        <v>17596</v>
      </c>
      <c r="M2414" s="368">
        <v>77</v>
      </c>
      <c r="N2414" s="368">
        <v>47</v>
      </c>
      <c r="O2414" s="368">
        <v>30</v>
      </c>
    </row>
    <row r="2415" spans="1:15" x14ac:dyDescent="0.35">
      <c r="A2415" s="368" t="s">
        <v>485</v>
      </c>
      <c r="B2415" s="368" t="s">
        <v>1073</v>
      </c>
      <c r="C2415" s="368" t="s">
        <v>786</v>
      </c>
      <c r="D2415" s="368">
        <v>590</v>
      </c>
      <c r="E2415" s="368">
        <v>383</v>
      </c>
      <c r="F2415" s="368">
        <v>207</v>
      </c>
      <c r="G2415" s="368" t="s">
        <v>17593</v>
      </c>
      <c r="H2415" s="368" t="s">
        <v>17594</v>
      </c>
      <c r="I2415" s="368" t="s">
        <v>3312</v>
      </c>
      <c r="J2415" s="368" t="s">
        <v>3311</v>
      </c>
      <c r="K2415" s="368" t="s">
        <v>17597</v>
      </c>
      <c r="L2415" s="368" t="s">
        <v>17598</v>
      </c>
      <c r="M2415" s="368">
        <v>116</v>
      </c>
      <c r="N2415" s="368">
        <v>72</v>
      </c>
      <c r="O2415" s="368">
        <v>44</v>
      </c>
    </row>
    <row r="2416" spans="1:15" x14ac:dyDescent="0.35">
      <c r="A2416" s="368" t="s">
        <v>485</v>
      </c>
      <c r="B2416" s="368" t="s">
        <v>1073</v>
      </c>
      <c r="C2416" s="368" t="s">
        <v>786</v>
      </c>
      <c r="D2416" s="368">
        <v>590</v>
      </c>
      <c r="E2416" s="368">
        <v>383</v>
      </c>
      <c r="F2416" s="368">
        <v>207</v>
      </c>
      <c r="G2416" s="368" t="s">
        <v>17593</v>
      </c>
      <c r="H2416" s="368" t="s">
        <v>17594</v>
      </c>
      <c r="I2416" s="368" t="s">
        <v>3312</v>
      </c>
      <c r="J2416" s="368" t="s">
        <v>3311</v>
      </c>
      <c r="K2416" s="368" t="s">
        <v>17599</v>
      </c>
      <c r="L2416" s="368" t="s">
        <v>17600</v>
      </c>
      <c r="M2416" s="368">
        <v>77</v>
      </c>
      <c r="N2416" s="368">
        <v>47</v>
      </c>
      <c r="O2416" s="368">
        <v>30</v>
      </c>
    </row>
    <row r="2417" spans="1:15" x14ac:dyDescent="0.35">
      <c r="A2417" s="368" t="s">
        <v>486</v>
      </c>
      <c r="B2417" s="368" t="s">
        <v>1074</v>
      </c>
      <c r="C2417" s="368" t="s">
        <v>791</v>
      </c>
      <c r="D2417" s="368">
        <v>650</v>
      </c>
      <c r="E2417" s="368">
        <v>422</v>
      </c>
      <c r="F2417" s="368">
        <v>228</v>
      </c>
      <c r="G2417" s="368" t="s">
        <v>17601</v>
      </c>
      <c r="H2417" s="368" t="s">
        <v>17602</v>
      </c>
      <c r="I2417" s="368" t="s">
        <v>3310</v>
      </c>
      <c r="J2417" s="368" t="s">
        <v>3309</v>
      </c>
      <c r="K2417" s="368" t="s">
        <v>17603</v>
      </c>
      <c r="L2417" s="368" t="s">
        <v>17604</v>
      </c>
      <c r="M2417" s="368">
        <v>60</v>
      </c>
      <c r="N2417" s="368">
        <v>60</v>
      </c>
      <c r="O2417" s="368">
        <v>0</v>
      </c>
    </row>
    <row r="2418" spans="1:15" x14ac:dyDescent="0.35">
      <c r="A2418" s="368" t="s">
        <v>486</v>
      </c>
      <c r="B2418" s="368" t="s">
        <v>1074</v>
      </c>
      <c r="C2418" s="368" t="s">
        <v>791</v>
      </c>
      <c r="D2418" s="368">
        <v>650</v>
      </c>
      <c r="E2418" s="368">
        <v>422</v>
      </c>
      <c r="F2418" s="368">
        <v>228</v>
      </c>
      <c r="G2418" s="368" t="s">
        <v>17601</v>
      </c>
      <c r="H2418" s="368" t="s">
        <v>17602</v>
      </c>
      <c r="I2418" s="368" t="s">
        <v>3310</v>
      </c>
      <c r="J2418" s="368" t="s">
        <v>3309</v>
      </c>
      <c r="K2418" s="368" t="s">
        <v>17605</v>
      </c>
      <c r="L2418" s="368" t="s">
        <v>17606</v>
      </c>
      <c r="M2418" s="368">
        <v>35</v>
      </c>
      <c r="N2418" s="368">
        <v>21</v>
      </c>
      <c r="O2418" s="368">
        <v>14</v>
      </c>
    </row>
    <row r="2419" spans="1:15" x14ac:dyDescent="0.35">
      <c r="A2419" s="368" t="s">
        <v>486</v>
      </c>
      <c r="B2419" s="368" t="s">
        <v>1074</v>
      </c>
      <c r="C2419" s="368" t="s">
        <v>791</v>
      </c>
      <c r="D2419" s="368">
        <v>650</v>
      </c>
      <c r="E2419" s="368">
        <v>422</v>
      </c>
      <c r="F2419" s="368">
        <v>228</v>
      </c>
      <c r="G2419" s="368" t="s">
        <v>17601</v>
      </c>
      <c r="H2419" s="368" t="s">
        <v>17602</v>
      </c>
      <c r="I2419" s="368" t="s">
        <v>3310</v>
      </c>
      <c r="J2419" s="368" t="s">
        <v>3309</v>
      </c>
      <c r="K2419" s="368" t="s">
        <v>17607</v>
      </c>
      <c r="L2419" s="368" t="s">
        <v>17608</v>
      </c>
      <c r="M2419" s="368">
        <v>102</v>
      </c>
      <c r="N2419" s="368">
        <v>63</v>
      </c>
      <c r="O2419" s="368">
        <v>39</v>
      </c>
    </row>
    <row r="2420" spans="1:15" x14ac:dyDescent="0.35">
      <c r="A2420" s="368" t="s">
        <v>486</v>
      </c>
      <c r="B2420" s="368" t="s">
        <v>1074</v>
      </c>
      <c r="C2420" s="368" t="s">
        <v>791</v>
      </c>
      <c r="D2420" s="368">
        <v>650</v>
      </c>
      <c r="E2420" s="368">
        <v>422</v>
      </c>
      <c r="F2420" s="368">
        <v>228</v>
      </c>
      <c r="G2420" s="368" t="s">
        <v>17601</v>
      </c>
      <c r="H2420" s="368" t="s">
        <v>17602</v>
      </c>
      <c r="I2420" s="368" t="s">
        <v>3310</v>
      </c>
      <c r="J2420" s="368" t="s">
        <v>3309</v>
      </c>
      <c r="K2420" s="368" t="s">
        <v>17609</v>
      </c>
      <c r="L2420" s="368" t="s">
        <v>17610</v>
      </c>
      <c r="M2420" s="368">
        <v>68</v>
      </c>
      <c r="N2420" s="368">
        <v>42</v>
      </c>
      <c r="O2420" s="368">
        <v>26</v>
      </c>
    </row>
    <row r="2421" spans="1:15" x14ac:dyDescent="0.35">
      <c r="A2421" s="368" t="s">
        <v>486</v>
      </c>
      <c r="B2421" s="368" t="s">
        <v>1074</v>
      </c>
      <c r="C2421" s="368" t="s">
        <v>791</v>
      </c>
      <c r="D2421" s="368">
        <v>650</v>
      </c>
      <c r="E2421" s="368">
        <v>422</v>
      </c>
      <c r="F2421" s="368">
        <v>228</v>
      </c>
      <c r="G2421" s="368" t="s">
        <v>17611</v>
      </c>
      <c r="H2421" s="368" t="s">
        <v>17612</v>
      </c>
      <c r="I2421" s="368" t="s">
        <v>3308</v>
      </c>
      <c r="J2421" s="368" t="s">
        <v>3307</v>
      </c>
      <c r="K2421" s="368" t="s">
        <v>17603</v>
      </c>
      <c r="L2421" s="368" t="s">
        <v>17604</v>
      </c>
      <c r="M2421" s="368">
        <v>60</v>
      </c>
      <c r="N2421" s="368">
        <v>60</v>
      </c>
      <c r="O2421" s="368">
        <v>0</v>
      </c>
    </row>
    <row r="2422" spans="1:15" x14ac:dyDescent="0.35">
      <c r="A2422" s="368" t="s">
        <v>486</v>
      </c>
      <c r="B2422" s="368" t="s">
        <v>1074</v>
      </c>
      <c r="C2422" s="368" t="s">
        <v>791</v>
      </c>
      <c r="D2422" s="368">
        <v>650</v>
      </c>
      <c r="E2422" s="368">
        <v>422</v>
      </c>
      <c r="F2422" s="368">
        <v>228</v>
      </c>
      <c r="G2422" s="368" t="s">
        <v>17611</v>
      </c>
      <c r="H2422" s="368" t="s">
        <v>17612</v>
      </c>
      <c r="I2422" s="368" t="s">
        <v>3308</v>
      </c>
      <c r="J2422" s="368" t="s">
        <v>3307</v>
      </c>
      <c r="K2422" s="368" t="s">
        <v>17613</v>
      </c>
      <c r="L2422" s="368" t="s">
        <v>3307</v>
      </c>
      <c r="M2422" s="368">
        <v>106</v>
      </c>
      <c r="N2422" s="368">
        <v>65</v>
      </c>
      <c r="O2422" s="368">
        <v>41</v>
      </c>
    </row>
    <row r="2423" spans="1:15" x14ac:dyDescent="0.35">
      <c r="A2423" s="368" t="s">
        <v>486</v>
      </c>
      <c r="B2423" s="368" t="s">
        <v>1074</v>
      </c>
      <c r="C2423" s="368" t="s">
        <v>791</v>
      </c>
      <c r="D2423" s="368">
        <v>650</v>
      </c>
      <c r="E2423" s="368">
        <v>422</v>
      </c>
      <c r="F2423" s="368">
        <v>228</v>
      </c>
      <c r="G2423" s="368" t="s">
        <v>17614</v>
      </c>
      <c r="H2423" s="368" t="s">
        <v>17615</v>
      </c>
      <c r="I2423" s="368" t="s">
        <v>3306</v>
      </c>
      <c r="J2423" s="368" t="s">
        <v>3305</v>
      </c>
      <c r="K2423" s="368" t="s">
        <v>17603</v>
      </c>
      <c r="L2423" s="368" t="s">
        <v>17604</v>
      </c>
      <c r="M2423" s="368">
        <v>60</v>
      </c>
      <c r="N2423" s="368">
        <v>60</v>
      </c>
      <c r="O2423" s="368">
        <v>0</v>
      </c>
    </row>
    <row r="2424" spans="1:15" x14ac:dyDescent="0.35">
      <c r="A2424" s="368" t="s">
        <v>486</v>
      </c>
      <c r="B2424" s="368" t="s">
        <v>1074</v>
      </c>
      <c r="C2424" s="368" t="s">
        <v>791</v>
      </c>
      <c r="D2424" s="368">
        <v>650</v>
      </c>
      <c r="E2424" s="368">
        <v>422</v>
      </c>
      <c r="F2424" s="368">
        <v>228</v>
      </c>
      <c r="G2424" s="368" t="s">
        <v>17614</v>
      </c>
      <c r="H2424" s="368" t="s">
        <v>17615</v>
      </c>
      <c r="I2424" s="368" t="s">
        <v>3306</v>
      </c>
      <c r="J2424" s="368" t="s">
        <v>3305</v>
      </c>
      <c r="K2424" s="368" t="s">
        <v>17616</v>
      </c>
      <c r="L2424" s="368" t="s">
        <v>17617</v>
      </c>
      <c r="M2424" s="368">
        <v>69</v>
      </c>
      <c r="N2424" s="368">
        <v>42</v>
      </c>
      <c r="O2424" s="368">
        <v>27</v>
      </c>
    </row>
    <row r="2425" spans="1:15" x14ac:dyDescent="0.35">
      <c r="A2425" s="368" t="s">
        <v>486</v>
      </c>
      <c r="B2425" s="368" t="s">
        <v>1074</v>
      </c>
      <c r="C2425" s="368" t="s">
        <v>791</v>
      </c>
      <c r="D2425" s="368">
        <v>650</v>
      </c>
      <c r="E2425" s="368">
        <v>422</v>
      </c>
      <c r="F2425" s="368">
        <v>228</v>
      </c>
      <c r="G2425" s="368" t="s">
        <v>17614</v>
      </c>
      <c r="H2425" s="368" t="s">
        <v>17615</v>
      </c>
      <c r="I2425" s="368" t="s">
        <v>3306</v>
      </c>
      <c r="J2425" s="368" t="s">
        <v>3305</v>
      </c>
      <c r="K2425" s="368" t="s">
        <v>17618</v>
      </c>
      <c r="L2425" s="368" t="s">
        <v>17619</v>
      </c>
      <c r="M2425" s="368">
        <v>68</v>
      </c>
      <c r="N2425" s="368">
        <v>42</v>
      </c>
      <c r="O2425" s="368">
        <v>26</v>
      </c>
    </row>
    <row r="2426" spans="1:15" x14ac:dyDescent="0.35">
      <c r="A2426" s="368" t="s">
        <v>486</v>
      </c>
      <c r="B2426" s="368" t="s">
        <v>1074</v>
      </c>
      <c r="C2426" s="368" t="s">
        <v>791</v>
      </c>
      <c r="D2426" s="368">
        <v>650</v>
      </c>
      <c r="E2426" s="368">
        <v>422</v>
      </c>
      <c r="F2426" s="368">
        <v>228</v>
      </c>
      <c r="G2426" s="368" t="s">
        <v>17614</v>
      </c>
      <c r="H2426" s="368" t="s">
        <v>17615</v>
      </c>
      <c r="I2426" s="368" t="s">
        <v>3306</v>
      </c>
      <c r="J2426" s="368" t="s">
        <v>3305</v>
      </c>
      <c r="K2426" s="368" t="s">
        <v>17620</v>
      </c>
      <c r="L2426" s="368" t="s">
        <v>17621</v>
      </c>
      <c r="M2426" s="368">
        <v>68</v>
      </c>
      <c r="N2426" s="368">
        <v>42</v>
      </c>
      <c r="O2426" s="368">
        <v>26</v>
      </c>
    </row>
    <row r="2427" spans="1:15" x14ac:dyDescent="0.35">
      <c r="A2427" s="368" t="s">
        <v>486</v>
      </c>
      <c r="B2427" s="368" t="s">
        <v>1074</v>
      </c>
      <c r="C2427" s="368" t="s">
        <v>791</v>
      </c>
      <c r="D2427" s="368">
        <v>650</v>
      </c>
      <c r="E2427" s="368">
        <v>422</v>
      </c>
      <c r="F2427" s="368">
        <v>228</v>
      </c>
      <c r="G2427" s="368" t="s">
        <v>17622</v>
      </c>
      <c r="H2427" s="368" t="s">
        <v>17623</v>
      </c>
      <c r="I2427" s="368" t="s">
        <v>3280</v>
      </c>
      <c r="J2427" s="368" t="s">
        <v>3279</v>
      </c>
      <c r="K2427" s="368" t="s">
        <v>17603</v>
      </c>
      <c r="L2427" s="368" t="s">
        <v>17604</v>
      </c>
      <c r="M2427" s="368">
        <v>60</v>
      </c>
      <c r="N2427" s="368">
        <v>60</v>
      </c>
      <c r="O2427" s="368">
        <v>0</v>
      </c>
    </row>
    <row r="2428" spans="1:15" x14ac:dyDescent="0.35">
      <c r="A2428" s="368" t="s">
        <v>486</v>
      </c>
      <c r="B2428" s="368" t="s">
        <v>1074</v>
      </c>
      <c r="C2428" s="368" t="s">
        <v>791</v>
      </c>
      <c r="D2428" s="368">
        <v>650</v>
      </c>
      <c r="E2428" s="368">
        <v>422</v>
      </c>
      <c r="F2428" s="368">
        <v>228</v>
      </c>
      <c r="G2428" s="368" t="s">
        <v>17622</v>
      </c>
      <c r="H2428" s="368" t="s">
        <v>17623</v>
      </c>
      <c r="I2428" s="368" t="s">
        <v>3280</v>
      </c>
      <c r="J2428" s="368" t="s">
        <v>3279</v>
      </c>
      <c r="K2428" s="368" t="s">
        <v>17624</v>
      </c>
      <c r="L2428" s="368" t="s">
        <v>17625</v>
      </c>
      <c r="M2428" s="368">
        <v>74</v>
      </c>
      <c r="N2428" s="368">
        <v>45</v>
      </c>
      <c r="O2428" s="368">
        <v>29</v>
      </c>
    </row>
    <row r="2429" spans="1:15" x14ac:dyDescent="0.35">
      <c r="A2429" s="368" t="s">
        <v>487</v>
      </c>
      <c r="B2429" s="368" t="s">
        <v>1075</v>
      </c>
      <c r="C2429" s="368" t="s">
        <v>791</v>
      </c>
      <c r="D2429" s="368">
        <v>510</v>
      </c>
      <c r="E2429" s="368">
        <v>331</v>
      </c>
      <c r="F2429" s="368">
        <v>179</v>
      </c>
      <c r="G2429" s="368" t="s">
        <v>17626</v>
      </c>
      <c r="H2429" s="368" t="s">
        <v>17627</v>
      </c>
      <c r="I2429" s="368" t="s">
        <v>3304</v>
      </c>
      <c r="J2429" s="368" t="s">
        <v>3303</v>
      </c>
      <c r="K2429" s="368" t="s">
        <v>17628</v>
      </c>
      <c r="L2429" s="368" t="s">
        <v>17629</v>
      </c>
      <c r="M2429" s="368">
        <v>96</v>
      </c>
      <c r="N2429" s="368">
        <v>60</v>
      </c>
      <c r="O2429" s="368">
        <v>36</v>
      </c>
    </row>
    <row r="2430" spans="1:15" x14ac:dyDescent="0.35">
      <c r="A2430" s="368" t="s">
        <v>487</v>
      </c>
      <c r="B2430" s="368" t="s">
        <v>1075</v>
      </c>
      <c r="C2430" s="368" t="s">
        <v>791</v>
      </c>
      <c r="D2430" s="368">
        <v>510</v>
      </c>
      <c r="E2430" s="368">
        <v>331</v>
      </c>
      <c r="F2430" s="368">
        <v>179</v>
      </c>
      <c r="G2430" s="368" t="s">
        <v>17626</v>
      </c>
      <c r="H2430" s="368" t="s">
        <v>17627</v>
      </c>
      <c r="I2430" s="368" t="s">
        <v>3304</v>
      </c>
      <c r="J2430" s="368" t="s">
        <v>3303</v>
      </c>
      <c r="K2430" s="368" t="s">
        <v>17630</v>
      </c>
      <c r="L2430" s="368" t="s">
        <v>17631</v>
      </c>
      <c r="M2430" s="368">
        <v>30</v>
      </c>
      <c r="N2430" s="368">
        <v>30</v>
      </c>
      <c r="O2430" s="368">
        <v>0</v>
      </c>
    </row>
    <row r="2431" spans="1:15" x14ac:dyDescent="0.35">
      <c r="A2431" s="368" t="s">
        <v>487</v>
      </c>
      <c r="B2431" s="368" t="s">
        <v>1075</v>
      </c>
      <c r="C2431" s="368" t="s">
        <v>791</v>
      </c>
      <c r="D2431" s="368">
        <v>510</v>
      </c>
      <c r="E2431" s="368">
        <v>331</v>
      </c>
      <c r="F2431" s="368">
        <v>179</v>
      </c>
      <c r="G2431" s="368" t="s">
        <v>17632</v>
      </c>
      <c r="H2431" s="368" t="s">
        <v>17633</v>
      </c>
      <c r="I2431" s="368" t="s">
        <v>3302</v>
      </c>
      <c r="J2431" s="368" t="s">
        <v>3301</v>
      </c>
      <c r="K2431" s="368" t="s">
        <v>17634</v>
      </c>
      <c r="L2431" s="368" t="s">
        <v>17635</v>
      </c>
      <c r="M2431" s="368">
        <v>96</v>
      </c>
      <c r="N2431" s="368">
        <v>60</v>
      </c>
      <c r="O2431" s="368">
        <v>36</v>
      </c>
    </row>
    <row r="2432" spans="1:15" x14ac:dyDescent="0.35">
      <c r="A2432" s="368" t="s">
        <v>487</v>
      </c>
      <c r="B2432" s="368" t="s">
        <v>1075</v>
      </c>
      <c r="C2432" s="368" t="s">
        <v>791</v>
      </c>
      <c r="D2432" s="368">
        <v>510</v>
      </c>
      <c r="E2432" s="368">
        <v>331</v>
      </c>
      <c r="F2432" s="368">
        <v>179</v>
      </c>
      <c r="G2432" s="368" t="s">
        <v>17632</v>
      </c>
      <c r="H2432" s="368" t="s">
        <v>17633</v>
      </c>
      <c r="I2432" s="368" t="s">
        <v>3302</v>
      </c>
      <c r="J2432" s="368" t="s">
        <v>3301</v>
      </c>
      <c r="K2432" s="368" t="s">
        <v>17636</v>
      </c>
      <c r="L2432" s="368" t="s">
        <v>17637</v>
      </c>
      <c r="M2432" s="368">
        <v>36</v>
      </c>
      <c r="N2432" s="368">
        <v>23</v>
      </c>
      <c r="O2432" s="368">
        <v>13</v>
      </c>
    </row>
    <row r="2433" spans="1:15" x14ac:dyDescent="0.35">
      <c r="A2433" s="368" t="s">
        <v>487</v>
      </c>
      <c r="B2433" s="368" t="s">
        <v>1075</v>
      </c>
      <c r="C2433" s="368" t="s">
        <v>791</v>
      </c>
      <c r="D2433" s="368">
        <v>510</v>
      </c>
      <c r="E2433" s="368">
        <v>331</v>
      </c>
      <c r="F2433" s="368">
        <v>179</v>
      </c>
      <c r="G2433" s="368" t="s">
        <v>17638</v>
      </c>
      <c r="H2433" s="368" t="s">
        <v>17639</v>
      </c>
      <c r="I2433" s="368" t="s">
        <v>3300</v>
      </c>
      <c r="J2433" s="368" t="s">
        <v>3299</v>
      </c>
      <c r="K2433" s="368" t="s">
        <v>17640</v>
      </c>
      <c r="L2433" s="368" t="s">
        <v>17641</v>
      </c>
      <c r="M2433" s="368">
        <v>96</v>
      </c>
      <c r="N2433" s="368">
        <v>60</v>
      </c>
      <c r="O2433" s="368">
        <v>36</v>
      </c>
    </row>
    <row r="2434" spans="1:15" x14ac:dyDescent="0.35">
      <c r="A2434" s="368" t="s">
        <v>487</v>
      </c>
      <c r="B2434" s="368" t="s">
        <v>1075</v>
      </c>
      <c r="C2434" s="368" t="s">
        <v>791</v>
      </c>
      <c r="D2434" s="368">
        <v>510</v>
      </c>
      <c r="E2434" s="368">
        <v>331</v>
      </c>
      <c r="F2434" s="368">
        <v>179</v>
      </c>
      <c r="G2434" s="368" t="s">
        <v>17638</v>
      </c>
      <c r="H2434" s="368" t="s">
        <v>17639</v>
      </c>
      <c r="I2434" s="368" t="s">
        <v>3300</v>
      </c>
      <c r="J2434" s="368" t="s">
        <v>3299</v>
      </c>
      <c r="K2434" s="368" t="s">
        <v>17642</v>
      </c>
      <c r="L2434" s="368" t="s">
        <v>17643</v>
      </c>
      <c r="M2434" s="368">
        <v>96</v>
      </c>
      <c r="N2434" s="368">
        <v>60</v>
      </c>
      <c r="O2434" s="368">
        <v>36</v>
      </c>
    </row>
    <row r="2435" spans="1:15" x14ac:dyDescent="0.35">
      <c r="A2435" s="368" t="s">
        <v>487</v>
      </c>
      <c r="B2435" s="368" t="s">
        <v>1075</v>
      </c>
      <c r="C2435" s="368" t="s">
        <v>791</v>
      </c>
      <c r="D2435" s="368">
        <v>510</v>
      </c>
      <c r="E2435" s="368">
        <v>331</v>
      </c>
      <c r="F2435" s="368">
        <v>179</v>
      </c>
      <c r="G2435" s="368" t="s">
        <v>17493</v>
      </c>
      <c r="H2435" s="368" t="s">
        <v>17494</v>
      </c>
      <c r="I2435" s="368" t="s">
        <v>3298</v>
      </c>
      <c r="J2435" s="368" t="s">
        <v>3297</v>
      </c>
      <c r="K2435" s="368" t="s">
        <v>17495</v>
      </c>
      <c r="L2435" s="368" t="s">
        <v>3297</v>
      </c>
      <c r="M2435" s="368">
        <v>60</v>
      </c>
      <c r="N2435" s="368">
        <v>38</v>
      </c>
      <c r="O2435" s="368">
        <v>22</v>
      </c>
    </row>
    <row r="2436" spans="1:15" x14ac:dyDescent="0.35">
      <c r="A2436" s="368" t="s">
        <v>488</v>
      </c>
      <c r="B2436" s="368" t="s">
        <v>1076</v>
      </c>
      <c r="C2436" s="368" t="s">
        <v>796</v>
      </c>
      <c r="D2436" s="368">
        <v>450</v>
      </c>
      <c r="E2436" s="368">
        <v>292</v>
      </c>
      <c r="F2436" s="368">
        <v>158</v>
      </c>
      <c r="G2436" s="368" t="s">
        <v>17490</v>
      </c>
      <c r="H2436" s="368" t="s">
        <v>17491</v>
      </c>
      <c r="I2436" s="368" t="s">
        <v>3292</v>
      </c>
      <c r="J2436" s="368" t="s">
        <v>3291</v>
      </c>
      <c r="K2436" s="368" t="s">
        <v>17492</v>
      </c>
      <c r="L2436" s="368" t="s">
        <v>3291</v>
      </c>
      <c r="M2436" s="368">
        <v>50</v>
      </c>
      <c r="N2436" s="368">
        <v>50</v>
      </c>
      <c r="O2436" s="368">
        <v>0</v>
      </c>
    </row>
    <row r="2437" spans="1:15" x14ac:dyDescent="0.35">
      <c r="A2437" s="368" t="s">
        <v>488</v>
      </c>
      <c r="B2437" s="368" t="s">
        <v>1076</v>
      </c>
      <c r="C2437" s="368" t="s">
        <v>796</v>
      </c>
      <c r="D2437" s="368">
        <v>450</v>
      </c>
      <c r="E2437" s="368">
        <v>292</v>
      </c>
      <c r="F2437" s="368">
        <v>158</v>
      </c>
      <c r="G2437" s="368" t="s">
        <v>17644</v>
      </c>
      <c r="H2437" s="368" t="s">
        <v>17645</v>
      </c>
      <c r="I2437" s="368" t="s">
        <v>3296</v>
      </c>
      <c r="J2437" s="368" t="s">
        <v>3295</v>
      </c>
      <c r="K2437" s="368" t="s">
        <v>17646</v>
      </c>
      <c r="L2437" s="368" t="s">
        <v>17647</v>
      </c>
      <c r="M2437" s="368">
        <v>50</v>
      </c>
      <c r="N2437" s="368">
        <v>30</v>
      </c>
      <c r="O2437" s="368">
        <v>20</v>
      </c>
    </row>
    <row r="2438" spans="1:15" x14ac:dyDescent="0.35">
      <c r="A2438" s="368" t="s">
        <v>488</v>
      </c>
      <c r="B2438" s="368" t="s">
        <v>1076</v>
      </c>
      <c r="C2438" s="368" t="s">
        <v>796</v>
      </c>
      <c r="D2438" s="368">
        <v>450</v>
      </c>
      <c r="E2438" s="368">
        <v>292</v>
      </c>
      <c r="F2438" s="368">
        <v>158</v>
      </c>
      <c r="G2438" s="368" t="s">
        <v>17644</v>
      </c>
      <c r="H2438" s="368" t="s">
        <v>17645</v>
      </c>
      <c r="I2438" s="368" t="s">
        <v>3296</v>
      </c>
      <c r="J2438" s="368" t="s">
        <v>3295</v>
      </c>
      <c r="K2438" s="368" t="s">
        <v>17648</v>
      </c>
      <c r="L2438" s="368" t="s">
        <v>17649</v>
      </c>
      <c r="M2438" s="368">
        <v>88</v>
      </c>
      <c r="N2438" s="368">
        <v>53</v>
      </c>
      <c r="O2438" s="368">
        <v>35</v>
      </c>
    </row>
    <row r="2439" spans="1:15" x14ac:dyDescent="0.35">
      <c r="A2439" s="368" t="s">
        <v>488</v>
      </c>
      <c r="B2439" s="368" t="s">
        <v>1076</v>
      </c>
      <c r="C2439" s="368" t="s">
        <v>796</v>
      </c>
      <c r="D2439" s="368">
        <v>450</v>
      </c>
      <c r="E2439" s="368">
        <v>292</v>
      </c>
      <c r="F2439" s="368">
        <v>158</v>
      </c>
      <c r="G2439" s="368" t="s">
        <v>17650</v>
      </c>
      <c r="H2439" s="368" t="s">
        <v>17651</v>
      </c>
      <c r="I2439" s="368" t="s">
        <v>3294</v>
      </c>
      <c r="J2439" s="368" t="s">
        <v>3293</v>
      </c>
      <c r="K2439" s="368" t="s">
        <v>17652</v>
      </c>
      <c r="L2439" s="368" t="s">
        <v>17653</v>
      </c>
      <c r="M2439" s="368">
        <v>88</v>
      </c>
      <c r="N2439" s="368">
        <v>53</v>
      </c>
      <c r="O2439" s="368">
        <v>35</v>
      </c>
    </row>
    <row r="2440" spans="1:15" x14ac:dyDescent="0.35">
      <c r="A2440" s="368" t="s">
        <v>488</v>
      </c>
      <c r="B2440" s="368" t="s">
        <v>1076</v>
      </c>
      <c r="C2440" s="368" t="s">
        <v>796</v>
      </c>
      <c r="D2440" s="368">
        <v>450</v>
      </c>
      <c r="E2440" s="368">
        <v>292</v>
      </c>
      <c r="F2440" s="368">
        <v>158</v>
      </c>
      <c r="G2440" s="368" t="s">
        <v>17650</v>
      </c>
      <c r="H2440" s="368" t="s">
        <v>17651</v>
      </c>
      <c r="I2440" s="368" t="s">
        <v>3294</v>
      </c>
      <c r="J2440" s="368" t="s">
        <v>3293</v>
      </c>
      <c r="K2440" s="368" t="s">
        <v>17654</v>
      </c>
      <c r="L2440" s="368" t="s">
        <v>17655</v>
      </c>
      <c r="M2440" s="368">
        <v>62</v>
      </c>
      <c r="N2440" s="368">
        <v>38</v>
      </c>
      <c r="O2440" s="368">
        <v>24</v>
      </c>
    </row>
    <row r="2441" spans="1:15" x14ac:dyDescent="0.35">
      <c r="A2441" s="368" t="s">
        <v>488</v>
      </c>
      <c r="B2441" s="368" t="s">
        <v>1076</v>
      </c>
      <c r="C2441" s="368" t="s">
        <v>796</v>
      </c>
      <c r="D2441" s="368">
        <v>450</v>
      </c>
      <c r="E2441" s="368">
        <v>292</v>
      </c>
      <c r="F2441" s="368">
        <v>158</v>
      </c>
      <c r="G2441" s="368" t="s">
        <v>17656</v>
      </c>
      <c r="H2441" s="368" t="s">
        <v>17657</v>
      </c>
      <c r="I2441" s="368" t="s">
        <v>3290</v>
      </c>
      <c r="J2441" s="368" t="s">
        <v>3289</v>
      </c>
      <c r="K2441" s="368" t="s">
        <v>17658</v>
      </c>
      <c r="L2441" s="368" t="s">
        <v>3289</v>
      </c>
      <c r="M2441" s="368">
        <v>112</v>
      </c>
      <c r="N2441" s="368">
        <v>68</v>
      </c>
      <c r="O2441" s="368">
        <v>44</v>
      </c>
    </row>
    <row r="2442" spans="1:15" x14ac:dyDescent="0.35">
      <c r="A2442" s="368" t="s">
        <v>489</v>
      </c>
      <c r="B2442" s="368" t="s">
        <v>1077</v>
      </c>
      <c r="C2442" s="368" t="s">
        <v>791</v>
      </c>
      <c r="D2442" s="368">
        <v>810</v>
      </c>
      <c r="E2442" s="368">
        <v>526</v>
      </c>
      <c r="F2442" s="368">
        <v>284</v>
      </c>
      <c r="G2442" s="368" t="s">
        <v>17659</v>
      </c>
      <c r="H2442" s="368" t="s">
        <v>17660</v>
      </c>
      <c r="I2442" s="368" t="s">
        <v>3124</v>
      </c>
      <c r="J2442" s="368" t="s">
        <v>3123</v>
      </c>
      <c r="K2442" s="368" t="s">
        <v>17661</v>
      </c>
      <c r="L2442" s="368" t="s">
        <v>17662</v>
      </c>
      <c r="M2442" s="368">
        <v>67</v>
      </c>
      <c r="N2442" s="368">
        <v>43</v>
      </c>
      <c r="O2442" s="368">
        <v>24</v>
      </c>
    </row>
    <row r="2443" spans="1:15" x14ac:dyDescent="0.35">
      <c r="A2443" s="368" t="s">
        <v>489</v>
      </c>
      <c r="B2443" s="368" t="s">
        <v>1077</v>
      </c>
      <c r="C2443" s="368" t="s">
        <v>791</v>
      </c>
      <c r="D2443" s="368">
        <v>810</v>
      </c>
      <c r="E2443" s="368">
        <v>526</v>
      </c>
      <c r="F2443" s="368">
        <v>284</v>
      </c>
      <c r="G2443" s="368" t="s">
        <v>17659</v>
      </c>
      <c r="H2443" s="368" t="s">
        <v>17660</v>
      </c>
      <c r="I2443" s="368" t="s">
        <v>3124</v>
      </c>
      <c r="J2443" s="368" t="s">
        <v>3123</v>
      </c>
      <c r="K2443" s="368" t="s">
        <v>17663</v>
      </c>
      <c r="L2443" s="368" t="s">
        <v>17664</v>
      </c>
      <c r="M2443" s="368">
        <v>101</v>
      </c>
      <c r="N2443" s="368">
        <v>63</v>
      </c>
      <c r="O2443" s="368">
        <v>38</v>
      </c>
    </row>
    <row r="2444" spans="1:15" x14ac:dyDescent="0.35">
      <c r="A2444" s="368" t="s">
        <v>489</v>
      </c>
      <c r="B2444" s="368" t="s">
        <v>1077</v>
      </c>
      <c r="C2444" s="368" t="s">
        <v>791</v>
      </c>
      <c r="D2444" s="368">
        <v>810</v>
      </c>
      <c r="E2444" s="368">
        <v>526</v>
      </c>
      <c r="F2444" s="368">
        <v>284</v>
      </c>
      <c r="G2444" s="368" t="s">
        <v>17659</v>
      </c>
      <c r="H2444" s="368" t="s">
        <v>17660</v>
      </c>
      <c r="I2444" s="368" t="s">
        <v>3124</v>
      </c>
      <c r="J2444" s="368" t="s">
        <v>3123</v>
      </c>
      <c r="K2444" s="368" t="s">
        <v>17665</v>
      </c>
      <c r="L2444" s="368" t="s">
        <v>17666</v>
      </c>
      <c r="M2444" s="368">
        <v>67</v>
      </c>
      <c r="N2444" s="368">
        <v>42</v>
      </c>
      <c r="O2444" s="368">
        <v>25</v>
      </c>
    </row>
    <row r="2445" spans="1:15" x14ac:dyDescent="0.35">
      <c r="A2445" s="368" t="s">
        <v>489</v>
      </c>
      <c r="B2445" s="368" t="s">
        <v>1077</v>
      </c>
      <c r="C2445" s="368" t="s">
        <v>791</v>
      </c>
      <c r="D2445" s="368">
        <v>810</v>
      </c>
      <c r="E2445" s="368">
        <v>526</v>
      </c>
      <c r="F2445" s="368">
        <v>284</v>
      </c>
      <c r="G2445" s="368" t="s">
        <v>17659</v>
      </c>
      <c r="H2445" s="368" t="s">
        <v>17660</v>
      </c>
      <c r="I2445" s="368" t="s">
        <v>3124</v>
      </c>
      <c r="J2445" s="368" t="s">
        <v>3123</v>
      </c>
      <c r="K2445" s="368" t="s">
        <v>17667</v>
      </c>
      <c r="L2445" s="368" t="s">
        <v>17668</v>
      </c>
      <c r="M2445" s="368">
        <v>67</v>
      </c>
      <c r="N2445" s="368">
        <v>42</v>
      </c>
      <c r="O2445" s="368">
        <v>25</v>
      </c>
    </row>
    <row r="2446" spans="1:15" x14ac:dyDescent="0.35">
      <c r="A2446" s="368" t="s">
        <v>489</v>
      </c>
      <c r="B2446" s="368" t="s">
        <v>1077</v>
      </c>
      <c r="C2446" s="368" t="s">
        <v>791</v>
      </c>
      <c r="D2446" s="368">
        <v>810</v>
      </c>
      <c r="E2446" s="368">
        <v>526</v>
      </c>
      <c r="F2446" s="368">
        <v>284</v>
      </c>
      <c r="G2446" s="368" t="s">
        <v>17490</v>
      </c>
      <c r="H2446" s="368" t="s">
        <v>17491</v>
      </c>
      <c r="I2446" s="368" t="s">
        <v>3292</v>
      </c>
      <c r="J2446" s="368" t="s">
        <v>3291</v>
      </c>
      <c r="K2446" s="368" t="s">
        <v>17492</v>
      </c>
      <c r="L2446" s="368" t="s">
        <v>3291</v>
      </c>
      <c r="M2446" s="368">
        <v>50</v>
      </c>
      <c r="N2446" s="368">
        <v>50</v>
      </c>
      <c r="O2446" s="368">
        <v>0</v>
      </c>
    </row>
    <row r="2447" spans="1:15" x14ac:dyDescent="0.35">
      <c r="A2447" s="368" t="s">
        <v>489</v>
      </c>
      <c r="B2447" s="368" t="s">
        <v>1077</v>
      </c>
      <c r="C2447" s="368" t="s">
        <v>791</v>
      </c>
      <c r="D2447" s="368">
        <v>810</v>
      </c>
      <c r="E2447" s="368">
        <v>526</v>
      </c>
      <c r="F2447" s="368">
        <v>284</v>
      </c>
      <c r="G2447" s="368" t="s">
        <v>17656</v>
      </c>
      <c r="H2447" s="368" t="s">
        <v>17657</v>
      </c>
      <c r="I2447" s="368" t="s">
        <v>3290</v>
      </c>
      <c r="J2447" s="368" t="s">
        <v>3289</v>
      </c>
      <c r="K2447" s="368" t="s">
        <v>17658</v>
      </c>
      <c r="L2447" s="368" t="s">
        <v>3289</v>
      </c>
      <c r="M2447" s="368">
        <v>101</v>
      </c>
      <c r="N2447" s="368">
        <v>63</v>
      </c>
      <c r="O2447" s="368">
        <v>38</v>
      </c>
    </row>
    <row r="2448" spans="1:15" x14ac:dyDescent="0.35">
      <c r="A2448" s="368" t="s">
        <v>489</v>
      </c>
      <c r="B2448" s="368" t="s">
        <v>1077</v>
      </c>
      <c r="C2448" s="368" t="s">
        <v>791</v>
      </c>
      <c r="D2448" s="368">
        <v>810</v>
      </c>
      <c r="E2448" s="368">
        <v>526</v>
      </c>
      <c r="F2448" s="368">
        <v>284</v>
      </c>
      <c r="G2448" s="368" t="s">
        <v>17669</v>
      </c>
      <c r="H2448" s="368" t="s">
        <v>17670</v>
      </c>
      <c r="I2448" s="368" t="s">
        <v>3288</v>
      </c>
      <c r="J2448" s="368" t="s">
        <v>3287</v>
      </c>
      <c r="K2448" s="368" t="s">
        <v>17671</v>
      </c>
      <c r="L2448" s="368" t="s">
        <v>3287</v>
      </c>
      <c r="M2448" s="368">
        <v>101</v>
      </c>
      <c r="N2448" s="368">
        <v>63</v>
      </c>
      <c r="O2448" s="368">
        <v>38</v>
      </c>
    </row>
    <row r="2449" spans="1:15" x14ac:dyDescent="0.35">
      <c r="A2449" s="368" t="s">
        <v>489</v>
      </c>
      <c r="B2449" s="368" t="s">
        <v>1077</v>
      </c>
      <c r="C2449" s="368" t="s">
        <v>791</v>
      </c>
      <c r="D2449" s="368">
        <v>810</v>
      </c>
      <c r="E2449" s="368">
        <v>526</v>
      </c>
      <c r="F2449" s="368">
        <v>284</v>
      </c>
      <c r="G2449" s="368" t="s">
        <v>17672</v>
      </c>
      <c r="H2449" s="368" t="s">
        <v>17673</v>
      </c>
      <c r="I2449" s="368" t="s">
        <v>3286</v>
      </c>
      <c r="J2449" s="368" t="s">
        <v>3285</v>
      </c>
      <c r="K2449" s="368" t="s">
        <v>17674</v>
      </c>
      <c r="L2449" s="368" t="s">
        <v>17675</v>
      </c>
      <c r="M2449" s="368">
        <v>55</v>
      </c>
      <c r="N2449" s="368">
        <v>34</v>
      </c>
      <c r="O2449" s="368">
        <v>21</v>
      </c>
    </row>
    <row r="2450" spans="1:15" x14ac:dyDescent="0.35">
      <c r="A2450" s="368" t="s">
        <v>489</v>
      </c>
      <c r="B2450" s="368" t="s">
        <v>1077</v>
      </c>
      <c r="C2450" s="368" t="s">
        <v>791</v>
      </c>
      <c r="D2450" s="368">
        <v>810</v>
      </c>
      <c r="E2450" s="368">
        <v>526</v>
      </c>
      <c r="F2450" s="368">
        <v>284</v>
      </c>
      <c r="G2450" s="368" t="s">
        <v>17672</v>
      </c>
      <c r="H2450" s="368" t="s">
        <v>17673</v>
      </c>
      <c r="I2450" s="368" t="s">
        <v>3286</v>
      </c>
      <c r="J2450" s="368" t="s">
        <v>3285</v>
      </c>
      <c r="K2450" s="368" t="s">
        <v>17676</v>
      </c>
      <c r="L2450" s="368" t="s">
        <v>17677</v>
      </c>
      <c r="M2450" s="368">
        <v>67</v>
      </c>
      <c r="N2450" s="368">
        <v>42</v>
      </c>
      <c r="O2450" s="368">
        <v>25</v>
      </c>
    </row>
    <row r="2451" spans="1:15" x14ac:dyDescent="0.35">
      <c r="A2451" s="368" t="s">
        <v>489</v>
      </c>
      <c r="B2451" s="368" t="s">
        <v>1077</v>
      </c>
      <c r="C2451" s="368" t="s">
        <v>791</v>
      </c>
      <c r="D2451" s="368">
        <v>810</v>
      </c>
      <c r="E2451" s="368">
        <v>526</v>
      </c>
      <c r="F2451" s="368">
        <v>284</v>
      </c>
      <c r="G2451" s="368" t="s">
        <v>17678</v>
      </c>
      <c r="H2451" s="368" t="s">
        <v>17679</v>
      </c>
      <c r="I2451" s="368" t="s">
        <v>3284</v>
      </c>
      <c r="J2451" s="368" t="s">
        <v>3283</v>
      </c>
      <c r="K2451" s="368" t="s">
        <v>17680</v>
      </c>
      <c r="L2451" s="368" t="s">
        <v>3283</v>
      </c>
      <c r="M2451" s="368">
        <v>67</v>
      </c>
      <c r="N2451" s="368">
        <v>42</v>
      </c>
      <c r="O2451" s="368">
        <v>25</v>
      </c>
    </row>
    <row r="2452" spans="1:15" x14ac:dyDescent="0.35">
      <c r="A2452" s="368" t="s">
        <v>489</v>
      </c>
      <c r="B2452" s="368" t="s">
        <v>1077</v>
      </c>
      <c r="C2452" s="368" t="s">
        <v>791</v>
      </c>
      <c r="D2452" s="368">
        <v>810</v>
      </c>
      <c r="E2452" s="368">
        <v>526</v>
      </c>
      <c r="F2452" s="368">
        <v>284</v>
      </c>
      <c r="G2452" s="368" t="s">
        <v>17681</v>
      </c>
      <c r="H2452" s="368" t="s">
        <v>17682</v>
      </c>
      <c r="I2452" s="368" t="s">
        <v>3282</v>
      </c>
      <c r="J2452" s="368" t="s">
        <v>3281</v>
      </c>
      <c r="K2452" s="368" t="s">
        <v>17683</v>
      </c>
      <c r="L2452" s="368" t="s">
        <v>3281</v>
      </c>
      <c r="M2452" s="368">
        <v>67</v>
      </c>
      <c r="N2452" s="368">
        <v>42</v>
      </c>
      <c r="O2452" s="368">
        <v>25</v>
      </c>
    </row>
    <row r="2453" spans="1:15" x14ac:dyDescent="0.35">
      <c r="A2453" s="368" t="s">
        <v>490</v>
      </c>
      <c r="B2453" s="368" t="s">
        <v>1078</v>
      </c>
      <c r="C2453" s="368" t="s">
        <v>791</v>
      </c>
      <c r="D2453" s="368">
        <v>610</v>
      </c>
      <c r="E2453" s="368">
        <v>396</v>
      </c>
      <c r="F2453" s="368">
        <v>214</v>
      </c>
      <c r="G2453" s="368" t="s">
        <v>17622</v>
      </c>
      <c r="H2453" s="368" t="s">
        <v>17623</v>
      </c>
      <c r="I2453" s="368" t="s">
        <v>3280</v>
      </c>
      <c r="J2453" s="368" t="s">
        <v>3279</v>
      </c>
      <c r="K2453" s="368" t="s">
        <v>17603</v>
      </c>
      <c r="L2453" s="368" t="s">
        <v>17604</v>
      </c>
      <c r="M2453" s="368">
        <v>60</v>
      </c>
      <c r="N2453" s="368">
        <v>60</v>
      </c>
      <c r="O2453" s="368">
        <v>0</v>
      </c>
    </row>
    <row r="2454" spans="1:15" x14ac:dyDescent="0.35">
      <c r="A2454" s="368" t="s">
        <v>490</v>
      </c>
      <c r="B2454" s="368" t="s">
        <v>1078</v>
      </c>
      <c r="C2454" s="368" t="s">
        <v>791</v>
      </c>
      <c r="D2454" s="368">
        <v>610</v>
      </c>
      <c r="E2454" s="368">
        <v>396</v>
      </c>
      <c r="F2454" s="368">
        <v>214</v>
      </c>
      <c r="G2454" s="368" t="s">
        <v>17622</v>
      </c>
      <c r="H2454" s="368" t="s">
        <v>17623</v>
      </c>
      <c r="I2454" s="368" t="s">
        <v>3280</v>
      </c>
      <c r="J2454" s="368" t="s">
        <v>3279</v>
      </c>
      <c r="K2454" s="368" t="s">
        <v>17624</v>
      </c>
      <c r="L2454" s="368" t="s">
        <v>17625</v>
      </c>
      <c r="M2454" s="368">
        <v>78</v>
      </c>
      <c r="N2454" s="368">
        <v>49</v>
      </c>
      <c r="O2454" s="368">
        <v>29</v>
      </c>
    </row>
    <row r="2455" spans="1:15" x14ac:dyDescent="0.35">
      <c r="A2455" s="368" t="s">
        <v>490</v>
      </c>
      <c r="B2455" s="368" t="s">
        <v>1078</v>
      </c>
      <c r="C2455" s="368" t="s">
        <v>791</v>
      </c>
      <c r="D2455" s="368">
        <v>610</v>
      </c>
      <c r="E2455" s="368">
        <v>396</v>
      </c>
      <c r="F2455" s="368">
        <v>214</v>
      </c>
      <c r="G2455" s="368" t="s">
        <v>17386</v>
      </c>
      <c r="H2455" s="368" t="s">
        <v>17387</v>
      </c>
      <c r="I2455" s="368" t="s">
        <v>3278</v>
      </c>
      <c r="J2455" s="368" t="s">
        <v>3277</v>
      </c>
      <c r="K2455" s="368" t="s">
        <v>17388</v>
      </c>
      <c r="L2455" s="368" t="s">
        <v>3277</v>
      </c>
      <c r="M2455" s="368">
        <v>92</v>
      </c>
      <c r="N2455" s="368">
        <v>56</v>
      </c>
      <c r="O2455" s="368">
        <v>36</v>
      </c>
    </row>
    <row r="2456" spans="1:15" x14ac:dyDescent="0.35">
      <c r="A2456" s="368" t="s">
        <v>490</v>
      </c>
      <c r="B2456" s="368" t="s">
        <v>1078</v>
      </c>
      <c r="C2456" s="368" t="s">
        <v>791</v>
      </c>
      <c r="D2456" s="368">
        <v>610</v>
      </c>
      <c r="E2456" s="368">
        <v>396</v>
      </c>
      <c r="F2456" s="368">
        <v>214</v>
      </c>
      <c r="G2456" s="368" t="s">
        <v>17684</v>
      </c>
      <c r="H2456" s="368" t="s">
        <v>17685</v>
      </c>
      <c r="I2456" s="368" t="s">
        <v>3276</v>
      </c>
      <c r="J2456" s="368" t="s">
        <v>3275</v>
      </c>
      <c r="K2456" s="368" t="s">
        <v>17686</v>
      </c>
      <c r="L2456" s="368" t="s">
        <v>17687</v>
      </c>
      <c r="M2456" s="368">
        <v>58</v>
      </c>
      <c r="N2456" s="368">
        <v>36</v>
      </c>
      <c r="O2456" s="368">
        <v>22</v>
      </c>
    </row>
    <row r="2457" spans="1:15" x14ac:dyDescent="0.35">
      <c r="A2457" s="368" t="s">
        <v>490</v>
      </c>
      <c r="B2457" s="368" t="s">
        <v>1078</v>
      </c>
      <c r="C2457" s="368" t="s">
        <v>791</v>
      </c>
      <c r="D2457" s="368">
        <v>610</v>
      </c>
      <c r="E2457" s="368">
        <v>396</v>
      </c>
      <c r="F2457" s="368">
        <v>214</v>
      </c>
      <c r="G2457" s="368" t="s">
        <v>17684</v>
      </c>
      <c r="H2457" s="368" t="s">
        <v>17685</v>
      </c>
      <c r="I2457" s="368" t="s">
        <v>3276</v>
      </c>
      <c r="J2457" s="368" t="s">
        <v>3275</v>
      </c>
      <c r="K2457" s="368" t="s">
        <v>17688</v>
      </c>
      <c r="L2457" s="368" t="s">
        <v>17689</v>
      </c>
      <c r="M2457" s="368">
        <v>58</v>
      </c>
      <c r="N2457" s="368">
        <v>35</v>
      </c>
      <c r="O2457" s="368">
        <v>23</v>
      </c>
    </row>
    <row r="2458" spans="1:15" x14ac:dyDescent="0.35">
      <c r="A2458" s="368" t="s">
        <v>490</v>
      </c>
      <c r="B2458" s="368" t="s">
        <v>1078</v>
      </c>
      <c r="C2458" s="368" t="s">
        <v>791</v>
      </c>
      <c r="D2458" s="368">
        <v>610</v>
      </c>
      <c r="E2458" s="368">
        <v>396</v>
      </c>
      <c r="F2458" s="368">
        <v>214</v>
      </c>
      <c r="G2458" s="368" t="s">
        <v>17684</v>
      </c>
      <c r="H2458" s="368" t="s">
        <v>17685</v>
      </c>
      <c r="I2458" s="368" t="s">
        <v>3276</v>
      </c>
      <c r="J2458" s="368" t="s">
        <v>3275</v>
      </c>
      <c r="K2458" s="368" t="s">
        <v>17690</v>
      </c>
      <c r="L2458" s="368" t="s">
        <v>17691</v>
      </c>
      <c r="M2458" s="368">
        <v>102</v>
      </c>
      <c r="N2458" s="368">
        <v>62</v>
      </c>
      <c r="O2458" s="368">
        <v>40</v>
      </c>
    </row>
    <row r="2459" spans="1:15" x14ac:dyDescent="0.35">
      <c r="A2459" s="368" t="s">
        <v>490</v>
      </c>
      <c r="B2459" s="368" t="s">
        <v>1078</v>
      </c>
      <c r="C2459" s="368" t="s">
        <v>791</v>
      </c>
      <c r="D2459" s="368">
        <v>610</v>
      </c>
      <c r="E2459" s="368">
        <v>396</v>
      </c>
      <c r="F2459" s="368">
        <v>214</v>
      </c>
      <c r="G2459" s="368" t="s">
        <v>17684</v>
      </c>
      <c r="H2459" s="368" t="s">
        <v>17685</v>
      </c>
      <c r="I2459" s="368" t="s">
        <v>3276</v>
      </c>
      <c r="J2459" s="368" t="s">
        <v>3275</v>
      </c>
      <c r="K2459" s="368" t="s">
        <v>17692</v>
      </c>
      <c r="L2459" s="368" t="s">
        <v>17693</v>
      </c>
      <c r="M2459" s="368">
        <v>58</v>
      </c>
      <c r="N2459" s="368">
        <v>35</v>
      </c>
      <c r="O2459" s="368">
        <v>23</v>
      </c>
    </row>
    <row r="2460" spans="1:15" x14ac:dyDescent="0.35">
      <c r="A2460" s="368" t="s">
        <v>490</v>
      </c>
      <c r="B2460" s="368" t="s">
        <v>1078</v>
      </c>
      <c r="C2460" s="368" t="s">
        <v>791</v>
      </c>
      <c r="D2460" s="368">
        <v>610</v>
      </c>
      <c r="E2460" s="368">
        <v>396</v>
      </c>
      <c r="F2460" s="368">
        <v>214</v>
      </c>
      <c r="G2460" s="368" t="s">
        <v>17694</v>
      </c>
      <c r="H2460" s="368" t="s">
        <v>17695</v>
      </c>
      <c r="I2460" s="368" t="s">
        <v>3274</v>
      </c>
      <c r="J2460" s="368" t="s">
        <v>3273</v>
      </c>
      <c r="K2460" s="368" t="s">
        <v>17696</v>
      </c>
      <c r="L2460" s="368" t="s">
        <v>3273</v>
      </c>
      <c r="M2460" s="368">
        <v>69</v>
      </c>
      <c r="N2460" s="368">
        <v>42</v>
      </c>
      <c r="O2460" s="368">
        <v>27</v>
      </c>
    </row>
    <row r="2461" spans="1:15" x14ac:dyDescent="0.35">
      <c r="A2461" s="368" t="s">
        <v>490</v>
      </c>
      <c r="B2461" s="368" t="s">
        <v>1078</v>
      </c>
      <c r="C2461" s="368" t="s">
        <v>791</v>
      </c>
      <c r="D2461" s="368">
        <v>610</v>
      </c>
      <c r="E2461" s="368">
        <v>396</v>
      </c>
      <c r="F2461" s="368">
        <v>214</v>
      </c>
      <c r="G2461" s="368" t="s">
        <v>17697</v>
      </c>
      <c r="H2461" s="368" t="s">
        <v>17698</v>
      </c>
      <c r="I2461" s="368" t="s">
        <v>3272</v>
      </c>
      <c r="J2461" s="368" t="s">
        <v>3271</v>
      </c>
      <c r="K2461" s="368" t="s">
        <v>17699</v>
      </c>
      <c r="L2461" s="368" t="s">
        <v>3271</v>
      </c>
      <c r="M2461" s="368">
        <v>35</v>
      </c>
      <c r="N2461" s="368">
        <v>21</v>
      </c>
      <c r="O2461" s="368">
        <v>14</v>
      </c>
    </row>
    <row r="2462" spans="1:15" x14ac:dyDescent="0.35">
      <c r="A2462" s="368" t="s">
        <v>491</v>
      </c>
      <c r="B2462" s="368" t="s">
        <v>1079</v>
      </c>
      <c r="C2462" s="368" t="s">
        <v>791</v>
      </c>
      <c r="D2462" s="368">
        <v>560</v>
      </c>
      <c r="E2462" s="368">
        <v>364</v>
      </c>
      <c r="F2462" s="368">
        <v>196</v>
      </c>
      <c r="G2462" s="368" t="s">
        <v>17700</v>
      </c>
      <c r="H2462" s="368" t="s">
        <v>17701</v>
      </c>
      <c r="I2462" s="368" t="s">
        <v>3270</v>
      </c>
      <c r="J2462" s="368" t="s">
        <v>3269</v>
      </c>
      <c r="K2462" s="368" t="s">
        <v>17702</v>
      </c>
      <c r="L2462" s="368" t="s">
        <v>17703</v>
      </c>
      <c r="M2462" s="368">
        <v>93</v>
      </c>
      <c r="N2462" s="368">
        <v>60</v>
      </c>
      <c r="O2462" s="368">
        <v>33</v>
      </c>
    </row>
    <row r="2463" spans="1:15" x14ac:dyDescent="0.35">
      <c r="A2463" s="368" t="s">
        <v>491</v>
      </c>
      <c r="B2463" s="368" t="s">
        <v>1079</v>
      </c>
      <c r="C2463" s="368" t="s">
        <v>791</v>
      </c>
      <c r="D2463" s="368">
        <v>560</v>
      </c>
      <c r="E2463" s="368">
        <v>364</v>
      </c>
      <c r="F2463" s="368">
        <v>196</v>
      </c>
      <c r="G2463" s="368" t="s">
        <v>17700</v>
      </c>
      <c r="H2463" s="368" t="s">
        <v>17701</v>
      </c>
      <c r="I2463" s="368" t="s">
        <v>3270</v>
      </c>
      <c r="J2463" s="368" t="s">
        <v>3269</v>
      </c>
      <c r="K2463" s="368" t="s">
        <v>17704</v>
      </c>
      <c r="L2463" s="368" t="s">
        <v>17705</v>
      </c>
      <c r="M2463" s="368">
        <v>82</v>
      </c>
      <c r="N2463" s="368">
        <v>53</v>
      </c>
      <c r="O2463" s="368">
        <v>29</v>
      </c>
    </row>
    <row r="2464" spans="1:15" x14ac:dyDescent="0.35">
      <c r="A2464" s="368" t="s">
        <v>491</v>
      </c>
      <c r="B2464" s="368" t="s">
        <v>1079</v>
      </c>
      <c r="C2464" s="368" t="s">
        <v>791</v>
      </c>
      <c r="D2464" s="368">
        <v>560</v>
      </c>
      <c r="E2464" s="368">
        <v>364</v>
      </c>
      <c r="F2464" s="368">
        <v>196</v>
      </c>
      <c r="G2464" s="368" t="s">
        <v>17700</v>
      </c>
      <c r="H2464" s="368" t="s">
        <v>17701</v>
      </c>
      <c r="I2464" s="368" t="s">
        <v>3270</v>
      </c>
      <c r="J2464" s="368" t="s">
        <v>3269</v>
      </c>
      <c r="K2464" s="368" t="s">
        <v>17706</v>
      </c>
      <c r="L2464" s="368" t="s">
        <v>17707</v>
      </c>
      <c r="M2464" s="368">
        <v>70</v>
      </c>
      <c r="N2464" s="368">
        <v>47</v>
      </c>
      <c r="O2464" s="368">
        <v>23</v>
      </c>
    </row>
    <row r="2465" spans="1:15" x14ac:dyDescent="0.35">
      <c r="A2465" s="368" t="s">
        <v>491</v>
      </c>
      <c r="B2465" s="368" t="s">
        <v>1079</v>
      </c>
      <c r="C2465" s="368" t="s">
        <v>791</v>
      </c>
      <c r="D2465" s="368">
        <v>560</v>
      </c>
      <c r="E2465" s="368">
        <v>364</v>
      </c>
      <c r="F2465" s="368">
        <v>196</v>
      </c>
      <c r="G2465" s="368" t="s">
        <v>17708</v>
      </c>
      <c r="H2465" s="368" t="s">
        <v>17709</v>
      </c>
      <c r="I2465" s="368" t="s">
        <v>3268</v>
      </c>
      <c r="J2465" s="368" t="s">
        <v>3267</v>
      </c>
      <c r="K2465" s="368" t="s">
        <v>17710</v>
      </c>
      <c r="L2465" s="368" t="s">
        <v>17711</v>
      </c>
      <c r="M2465" s="368">
        <v>105</v>
      </c>
      <c r="N2465" s="368">
        <v>68</v>
      </c>
      <c r="O2465" s="368">
        <v>37</v>
      </c>
    </row>
    <row r="2466" spans="1:15" x14ac:dyDescent="0.35">
      <c r="A2466" s="368" t="s">
        <v>491</v>
      </c>
      <c r="B2466" s="368" t="s">
        <v>1079</v>
      </c>
      <c r="C2466" s="368" t="s">
        <v>791</v>
      </c>
      <c r="D2466" s="368">
        <v>560</v>
      </c>
      <c r="E2466" s="368">
        <v>364</v>
      </c>
      <c r="F2466" s="368">
        <v>196</v>
      </c>
      <c r="G2466" s="368" t="s">
        <v>17708</v>
      </c>
      <c r="H2466" s="368" t="s">
        <v>17709</v>
      </c>
      <c r="I2466" s="368" t="s">
        <v>3268</v>
      </c>
      <c r="J2466" s="368" t="s">
        <v>3267</v>
      </c>
      <c r="K2466" s="368" t="s">
        <v>17712</v>
      </c>
      <c r="L2466" s="368" t="s">
        <v>17713</v>
      </c>
      <c r="M2466" s="368">
        <v>105</v>
      </c>
      <c r="N2466" s="368">
        <v>68</v>
      </c>
      <c r="O2466" s="368">
        <v>37</v>
      </c>
    </row>
    <row r="2467" spans="1:15" x14ac:dyDescent="0.35">
      <c r="A2467" s="368" t="s">
        <v>491</v>
      </c>
      <c r="B2467" s="368" t="s">
        <v>1079</v>
      </c>
      <c r="C2467" s="368" t="s">
        <v>791</v>
      </c>
      <c r="D2467" s="368">
        <v>560</v>
      </c>
      <c r="E2467" s="368">
        <v>364</v>
      </c>
      <c r="F2467" s="368">
        <v>196</v>
      </c>
      <c r="G2467" s="368" t="s">
        <v>17714</v>
      </c>
      <c r="H2467" s="368" t="s">
        <v>17715</v>
      </c>
      <c r="I2467" s="368" t="s">
        <v>3266</v>
      </c>
      <c r="J2467" s="368" t="s">
        <v>3265</v>
      </c>
      <c r="K2467" s="368" t="s">
        <v>17716</v>
      </c>
      <c r="L2467" s="368" t="s">
        <v>3265</v>
      </c>
      <c r="M2467" s="368">
        <v>105</v>
      </c>
      <c r="N2467" s="368">
        <v>68</v>
      </c>
      <c r="O2467" s="368">
        <v>37</v>
      </c>
    </row>
    <row r="2468" spans="1:15" x14ac:dyDescent="0.35">
      <c r="A2468" s="368" t="s">
        <v>492</v>
      </c>
      <c r="B2468" s="368" t="s">
        <v>1080</v>
      </c>
      <c r="C2468" s="368" t="s">
        <v>786</v>
      </c>
      <c r="D2468" s="368">
        <v>700</v>
      </c>
      <c r="E2468" s="368">
        <v>455</v>
      </c>
      <c r="F2468" s="368">
        <v>245</v>
      </c>
      <c r="G2468" s="368" t="s">
        <v>17717</v>
      </c>
      <c r="H2468" s="368" t="s">
        <v>17718</v>
      </c>
      <c r="I2468" s="368" t="s">
        <v>3186</v>
      </c>
      <c r="J2468" s="368" t="s">
        <v>3185</v>
      </c>
      <c r="K2468" s="368" t="s">
        <v>17719</v>
      </c>
      <c r="L2468" s="368" t="s">
        <v>17720</v>
      </c>
      <c r="M2468" s="368">
        <v>68</v>
      </c>
      <c r="N2468" s="368">
        <v>44</v>
      </c>
      <c r="O2468" s="368">
        <v>24</v>
      </c>
    </row>
    <row r="2469" spans="1:15" x14ac:dyDescent="0.35">
      <c r="A2469" s="368" t="s">
        <v>492</v>
      </c>
      <c r="B2469" s="368" t="s">
        <v>1080</v>
      </c>
      <c r="C2469" s="368" t="s">
        <v>786</v>
      </c>
      <c r="D2469" s="368">
        <v>700</v>
      </c>
      <c r="E2469" s="368">
        <v>455</v>
      </c>
      <c r="F2469" s="368">
        <v>245</v>
      </c>
      <c r="G2469" s="368" t="s">
        <v>17717</v>
      </c>
      <c r="H2469" s="368" t="s">
        <v>17718</v>
      </c>
      <c r="I2469" s="368" t="s">
        <v>3186</v>
      </c>
      <c r="J2469" s="368" t="s">
        <v>3185</v>
      </c>
      <c r="K2469" s="368" t="s">
        <v>17721</v>
      </c>
      <c r="L2469" s="368" t="s">
        <v>17722</v>
      </c>
      <c r="M2469" s="368">
        <v>79</v>
      </c>
      <c r="N2469" s="368">
        <v>51</v>
      </c>
      <c r="O2469" s="368">
        <v>28</v>
      </c>
    </row>
    <row r="2470" spans="1:15" x14ac:dyDescent="0.35">
      <c r="A2470" s="368" t="s">
        <v>492</v>
      </c>
      <c r="B2470" s="368" t="s">
        <v>1080</v>
      </c>
      <c r="C2470" s="368" t="s">
        <v>786</v>
      </c>
      <c r="D2470" s="368">
        <v>700</v>
      </c>
      <c r="E2470" s="368">
        <v>455</v>
      </c>
      <c r="F2470" s="368">
        <v>245</v>
      </c>
      <c r="G2470" s="368" t="s">
        <v>17717</v>
      </c>
      <c r="H2470" s="368" t="s">
        <v>17718</v>
      </c>
      <c r="I2470" s="368" t="s">
        <v>3186</v>
      </c>
      <c r="J2470" s="368" t="s">
        <v>3185</v>
      </c>
      <c r="K2470" s="368" t="s">
        <v>17723</v>
      </c>
      <c r="L2470" s="368" t="s">
        <v>17724</v>
      </c>
      <c r="M2470" s="368">
        <v>45</v>
      </c>
      <c r="N2470" s="368">
        <v>29</v>
      </c>
      <c r="O2470" s="368">
        <v>16</v>
      </c>
    </row>
    <row r="2471" spans="1:15" x14ac:dyDescent="0.35">
      <c r="A2471" s="368" t="s">
        <v>492</v>
      </c>
      <c r="B2471" s="368" t="s">
        <v>1080</v>
      </c>
      <c r="C2471" s="368" t="s">
        <v>786</v>
      </c>
      <c r="D2471" s="368">
        <v>700</v>
      </c>
      <c r="E2471" s="368">
        <v>455</v>
      </c>
      <c r="F2471" s="368">
        <v>245</v>
      </c>
      <c r="G2471" s="368" t="s">
        <v>17725</v>
      </c>
      <c r="H2471" s="368" t="s">
        <v>17726</v>
      </c>
      <c r="I2471" s="368" t="s">
        <v>3262</v>
      </c>
      <c r="J2471" s="368" t="s">
        <v>3261</v>
      </c>
      <c r="K2471" s="368" t="s">
        <v>17727</v>
      </c>
      <c r="L2471" s="368" t="s">
        <v>17728</v>
      </c>
      <c r="M2471" s="368">
        <v>57</v>
      </c>
      <c r="N2471" s="368">
        <v>37</v>
      </c>
      <c r="O2471" s="368">
        <v>20</v>
      </c>
    </row>
    <row r="2472" spans="1:15" x14ac:dyDescent="0.35">
      <c r="A2472" s="368" t="s">
        <v>492</v>
      </c>
      <c r="B2472" s="368" t="s">
        <v>1080</v>
      </c>
      <c r="C2472" s="368" t="s">
        <v>786</v>
      </c>
      <c r="D2472" s="368">
        <v>700</v>
      </c>
      <c r="E2472" s="368">
        <v>455</v>
      </c>
      <c r="F2472" s="368">
        <v>245</v>
      </c>
      <c r="G2472" s="368" t="s">
        <v>17725</v>
      </c>
      <c r="H2472" s="368" t="s">
        <v>17726</v>
      </c>
      <c r="I2472" s="368" t="s">
        <v>3262</v>
      </c>
      <c r="J2472" s="368" t="s">
        <v>3261</v>
      </c>
      <c r="K2472" s="368" t="s">
        <v>17729</v>
      </c>
      <c r="L2472" s="368" t="s">
        <v>17730</v>
      </c>
      <c r="M2472" s="368">
        <v>90</v>
      </c>
      <c r="N2472" s="368">
        <v>60</v>
      </c>
      <c r="O2472" s="368">
        <v>30</v>
      </c>
    </row>
    <row r="2473" spans="1:15" x14ac:dyDescent="0.35">
      <c r="A2473" s="368" t="s">
        <v>492</v>
      </c>
      <c r="B2473" s="368" t="s">
        <v>1080</v>
      </c>
      <c r="C2473" s="368" t="s">
        <v>786</v>
      </c>
      <c r="D2473" s="368">
        <v>700</v>
      </c>
      <c r="E2473" s="368">
        <v>455</v>
      </c>
      <c r="F2473" s="368">
        <v>245</v>
      </c>
      <c r="G2473" s="368" t="s">
        <v>17725</v>
      </c>
      <c r="H2473" s="368" t="s">
        <v>17726</v>
      </c>
      <c r="I2473" s="368" t="s">
        <v>3262</v>
      </c>
      <c r="J2473" s="368" t="s">
        <v>3261</v>
      </c>
      <c r="K2473" s="368" t="s">
        <v>17731</v>
      </c>
      <c r="L2473" s="368" t="s">
        <v>17732</v>
      </c>
      <c r="M2473" s="368">
        <v>90</v>
      </c>
      <c r="N2473" s="368">
        <v>59</v>
      </c>
      <c r="O2473" s="368">
        <v>31</v>
      </c>
    </row>
    <row r="2474" spans="1:15" x14ac:dyDescent="0.35">
      <c r="A2474" s="368" t="s">
        <v>492</v>
      </c>
      <c r="B2474" s="368" t="s">
        <v>1080</v>
      </c>
      <c r="C2474" s="368" t="s">
        <v>786</v>
      </c>
      <c r="D2474" s="368">
        <v>700</v>
      </c>
      <c r="E2474" s="368">
        <v>455</v>
      </c>
      <c r="F2474" s="368">
        <v>245</v>
      </c>
      <c r="G2474" s="368" t="s">
        <v>17733</v>
      </c>
      <c r="H2474" s="368" t="s">
        <v>17734</v>
      </c>
      <c r="I2474" s="368" t="s">
        <v>3264</v>
      </c>
      <c r="J2474" s="368" t="s">
        <v>3263</v>
      </c>
      <c r="K2474" s="368" t="s">
        <v>17735</v>
      </c>
      <c r="L2474" s="368" t="s">
        <v>17736</v>
      </c>
      <c r="M2474" s="368">
        <v>102</v>
      </c>
      <c r="N2474" s="368">
        <v>66</v>
      </c>
      <c r="O2474" s="368">
        <v>36</v>
      </c>
    </row>
    <row r="2475" spans="1:15" x14ac:dyDescent="0.35">
      <c r="A2475" s="368" t="s">
        <v>492</v>
      </c>
      <c r="B2475" s="368" t="s">
        <v>1080</v>
      </c>
      <c r="C2475" s="368" t="s">
        <v>786</v>
      </c>
      <c r="D2475" s="368">
        <v>700</v>
      </c>
      <c r="E2475" s="368">
        <v>455</v>
      </c>
      <c r="F2475" s="368">
        <v>245</v>
      </c>
      <c r="G2475" s="368" t="s">
        <v>17733</v>
      </c>
      <c r="H2475" s="368" t="s">
        <v>17734</v>
      </c>
      <c r="I2475" s="368" t="s">
        <v>3264</v>
      </c>
      <c r="J2475" s="368" t="s">
        <v>3263</v>
      </c>
      <c r="K2475" s="368" t="s">
        <v>17737</v>
      </c>
      <c r="L2475" s="368" t="s">
        <v>17738</v>
      </c>
      <c r="M2475" s="368">
        <v>68</v>
      </c>
      <c r="N2475" s="368">
        <v>44</v>
      </c>
      <c r="O2475" s="368">
        <v>24</v>
      </c>
    </row>
    <row r="2476" spans="1:15" x14ac:dyDescent="0.35">
      <c r="A2476" s="368" t="s">
        <v>492</v>
      </c>
      <c r="B2476" s="368" t="s">
        <v>1080</v>
      </c>
      <c r="C2476" s="368" t="s">
        <v>786</v>
      </c>
      <c r="D2476" s="368">
        <v>700</v>
      </c>
      <c r="E2476" s="368">
        <v>455</v>
      </c>
      <c r="F2476" s="368">
        <v>245</v>
      </c>
      <c r="G2476" s="368" t="s">
        <v>17733</v>
      </c>
      <c r="H2476" s="368" t="s">
        <v>17734</v>
      </c>
      <c r="I2476" s="368" t="s">
        <v>3264</v>
      </c>
      <c r="J2476" s="368" t="s">
        <v>3263</v>
      </c>
      <c r="K2476" s="368" t="s">
        <v>17739</v>
      </c>
      <c r="L2476" s="368" t="s">
        <v>17740</v>
      </c>
      <c r="M2476" s="368">
        <v>56</v>
      </c>
      <c r="N2476" s="368">
        <v>36</v>
      </c>
      <c r="O2476" s="368">
        <v>20</v>
      </c>
    </row>
    <row r="2477" spans="1:15" x14ac:dyDescent="0.35">
      <c r="A2477" s="368" t="s">
        <v>492</v>
      </c>
      <c r="B2477" s="368" t="s">
        <v>1080</v>
      </c>
      <c r="C2477" s="368" t="s">
        <v>786</v>
      </c>
      <c r="D2477" s="368">
        <v>700</v>
      </c>
      <c r="E2477" s="368">
        <v>455</v>
      </c>
      <c r="F2477" s="368">
        <v>245</v>
      </c>
      <c r="G2477" s="368" t="s">
        <v>17733</v>
      </c>
      <c r="H2477" s="368" t="s">
        <v>17734</v>
      </c>
      <c r="I2477" s="368" t="s">
        <v>3264</v>
      </c>
      <c r="J2477" s="368" t="s">
        <v>3263</v>
      </c>
      <c r="K2477" s="368" t="s">
        <v>17741</v>
      </c>
      <c r="L2477" s="368" t="s">
        <v>17742</v>
      </c>
      <c r="M2477" s="368">
        <v>45</v>
      </c>
      <c r="N2477" s="368">
        <v>29</v>
      </c>
      <c r="O2477" s="368">
        <v>16</v>
      </c>
    </row>
    <row r="2478" spans="1:15" x14ac:dyDescent="0.35">
      <c r="A2478" s="368" t="s">
        <v>493</v>
      </c>
      <c r="B2478" s="368" t="s">
        <v>1081</v>
      </c>
      <c r="C2478" s="368" t="s">
        <v>786</v>
      </c>
      <c r="D2478" s="368">
        <v>710</v>
      </c>
      <c r="E2478" s="368">
        <v>461</v>
      </c>
      <c r="F2478" s="368">
        <v>249</v>
      </c>
      <c r="G2478" s="368" t="s">
        <v>17717</v>
      </c>
      <c r="H2478" s="368" t="s">
        <v>17718</v>
      </c>
      <c r="I2478" s="368" t="s">
        <v>3186</v>
      </c>
      <c r="J2478" s="368" t="s">
        <v>3185</v>
      </c>
      <c r="K2478" s="368" t="s">
        <v>17719</v>
      </c>
      <c r="L2478" s="368" t="s">
        <v>17720</v>
      </c>
      <c r="M2478" s="368">
        <v>68</v>
      </c>
      <c r="N2478" s="368">
        <v>44</v>
      </c>
      <c r="O2478" s="368">
        <v>24</v>
      </c>
    </row>
    <row r="2479" spans="1:15" x14ac:dyDescent="0.35">
      <c r="A2479" s="368" t="s">
        <v>493</v>
      </c>
      <c r="B2479" s="368" t="s">
        <v>1081</v>
      </c>
      <c r="C2479" s="368" t="s">
        <v>786</v>
      </c>
      <c r="D2479" s="368">
        <v>710</v>
      </c>
      <c r="E2479" s="368">
        <v>461</v>
      </c>
      <c r="F2479" s="368">
        <v>249</v>
      </c>
      <c r="G2479" s="368" t="s">
        <v>17717</v>
      </c>
      <c r="H2479" s="368" t="s">
        <v>17718</v>
      </c>
      <c r="I2479" s="368" t="s">
        <v>3186</v>
      </c>
      <c r="J2479" s="368" t="s">
        <v>3185</v>
      </c>
      <c r="K2479" s="368" t="s">
        <v>17721</v>
      </c>
      <c r="L2479" s="368" t="s">
        <v>17722</v>
      </c>
      <c r="M2479" s="368">
        <v>79</v>
      </c>
      <c r="N2479" s="368">
        <v>51</v>
      </c>
      <c r="O2479" s="368">
        <v>28</v>
      </c>
    </row>
    <row r="2480" spans="1:15" x14ac:dyDescent="0.35">
      <c r="A2480" s="368" t="s">
        <v>493</v>
      </c>
      <c r="B2480" s="368" t="s">
        <v>1081</v>
      </c>
      <c r="C2480" s="368" t="s">
        <v>786</v>
      </c>
      <c r="D2480" s="368">
        <v>710</v>
      </c>
      <c r="E2480" s="368">
        <v>461</v>
      </c>
      <c r="F2480" s="368">
        <v>249</v>
      </c>
      <c r="G2480" s="368" t="s">
        <v>17717</v>
      </c>
      <c r="H2480" s="368" t="s">
        <v>17718</v>
      </c>
      <c r="I2480" s="368" t="s">
        <v>3186</v>
      </c>
      <c r="J2480" s="368" t="s">
        <v>3185</v>
      </c>
      <c r="K2480" s="368" t="s">
        <v>17723</v>
      </c>
      <c r="L2480" s="368" t="s">
        <v>17724</v>
      </c>
      <c r="M2480" s="368">
        <v>45</v>
      </c>
      <c r="N2480" s="368">
        <v>29</v>
      </c>
      <c r="O2480" s="368">
        <v>16</v>
      </c>
    </row>
    <row r="2481" spans="1:15" x14ac:dyDescent="0.35">
      <c r="A2481" s="368" t="s">
        <v>493</v>
      </c>
      <c r="B2481" s="368" t="s">
        <v>1081</v>
      </c>
      <c r="C2481" s="368" t="s">
        <v>786</v>
      </c>
      <c r="D2481" s="368">
        <v>710</v>
      </c>
      <c r="E2481" s="368">
        <v>461</v>
      </c>
      <c r="F2481" s="368">
        <v>249</v>
      </c>
      <c r="G2481" s="368" t="s">
        <v>17725</v>
      </c>
      <c r="H2481" s="368" t="s">
        <v>17726</v>
      </c>
      <c r="I2481" s="368" t="s">
        <v>3262</v>
      </c>
      <c r="J2481" s="368" t="s">
        <v>3261</v>
      </c>
      <c r="K2481" s="368" t="s">
        <v>17727</v>
      </c>
      <c r="L2481" s="368" t="s">
        <v>17728</v>
      </c>
      <c r="M2481" s="368">
        <v>56</v>
      </c>
      <c r="N2481" s="368">
        <v>36</v>
      </c>
      <c r="O2481" s="368">
        <v>20</v>
      </c>
    </row>
    <row r="2482" spans="1:15" x14ac:dyDescent="0.35">
      <c r="A2482" s="368" t="s">
        <v>493</v>
      </c>
      <c r="B2482" s="368" t="s">
        <v>1081</v>
      </c>
      <c r="C2482" s="368" t="s">
        <v>786</v>
      </c>
      <c r="D2482" s="368">
        <v>710</v>
      </c>
      <c r="E2482" s="368">
        <v>461</v>
      </c>
      <c r="F2482" s="368">
        <v>249</v>
      </c>
      <c r="G2482" s="368" t="s">
        <v>17725</v>
      </c>
      <c r="H2482" s="368" t="s">
        <v>17726</v>
      </c>
      <c r="I2482" s="368" t="s">
        <v>3262</v>
      </c>
      <c r="J2482" s="368" t="s">
        <v>3261</v>
      </c>
      <c r="K2482" s="368" t="s">
        <v>17729</v>
      </c>
      <c r="L2482" s="368" t="s">
        <v>17730</v>
      </c>
      <c r="M2482" s="368">
        <v>90</v>
      </c>
      <c r="N2482" s="368">
        <v>59</v>
      </c>
      <c r="O2482" s="368">
        <v>31</v>
      </c>
    </row>
    <row r="2483" spans="1:15" x14ac:dyDescent="0.35">
      <c r="A2483" s="368" t="s">
        <v>493</v>
      </c>
      <c r="B2483" s="368" t="s">
        <v>1081</v>
      </c>
      <c r="C2483" s="368" t="s">
        <v>786</v>
      </c>
      <c r="D2483" s="368">
        <v>710</v>
      </c>
      <c r="E2483" s="368">
        <v>461</v>
      </c>
      <c r="F2483" s="368">
        <v>249</v>
      </c>
      <c r="G2483" s="368" t="s">
        <v>17725</v>
      </c>
      <c r="H2483" s="368" t="s">
        <v>17726</v>
      </c>
      <c r="I2483" s="368" t="s">
        <v>3262</v>
      </c>
      <c r="J2483" s="368" t="s">
        <v>3261</v>
      </c>
      <c r="K2483" s="368" t="s">
        <v>17731</v>
      </c>
      <c r="L2483" s="368" t="s">
        <v>17732</v>
      </c>
      <c r="M2483" s="368">
        <v>90</v>
      </c>
      <c r="N2483" s="368">
        <v>59</v>
      </c>
      <c r="O2483" s="368">
        <v>31</v>
      </c>
    </row>
    <row r="2484" spans="1:15" x14ac:dyDescent="0.35">
      <c r="A2484" s="368" t="s">
        <v>493</v>
      </c>
      <c r="B2484" s="368" t="s">
        <v>1081</v>
      </c>
      <c r="C2484" s="368" t="s">
        <v>786</v>
      </c>
      <c r="D2484" s="368">
        <v>710</v>
      </c>
      <c r="E2484" s="368">
        <v>461</v>
      </c>
      <c r="F2484" s="368">
        <v>249</v>
      </c>
      <c r="G2484" s="368" t="s">
        <v>17743</v>
      </c>
      <c r="H2484" s="368" t="s">
        <v>17744</v>
      </c>
      <c r="I2484" s="368" t="s">
        <v>3260</v>
      </c>
      <c r="J2484" s="368" t="s">
        <v>3259</v>
      </c>
      <c r="K2484" s="368" t="s">
        <v>17745</v>
      </c>
      <c r="L2484" s="368" t="s">
        <v>17746</v>
      </c>
      <c r="M2484" s="368">
        <v>102</v>
      </c>
      <c r="N2484" s="368">
        <v>66</v>
      </c>
      <c r="O2484" s="368">
        <v>36</v>
      </c>
    </row>
    <row r="2485" spans="1:15" x14ac:dyDescent="0.35">
      <c r="A2485" s="368" t="s">
        <v>493</v>
      </c>
      <c r="B2485" s="368" t="s">
        <v>1081</v>
      </c>
      <c r="C2485" s="368" t="s">
        <v>786</v>
      </c>
      <c r="D2485" s="368">
        <v>710</v>
      </c>
      <c r="E2485" s="368">
        <v>461</v>
      </c>
      <c r="F2485" s="368">
        <v>249</v>
      </c>
      <c r="G2485" s="368" t="s">
        <v>17743</v>
      </c>
      <c r="H2485" s="368" t="s">
        <v>17744</v>
      </c>
      <c r="I2485" s="368" t="s">
        <v>3260</v>
      </c>
      <c r="J2485" s="368" t="s">
        <v>3259</v>
      </c>
      <c r="K2485" s="368" t="s">
        <v>17747</v>
      </c>
      <c r="L2485" s="368" t="s">
        <v>17748</v>
      </c>
      <c r="M2485" s="368">
        <v>90</v>
      </c>
      <c r="N2485" s="368">
        <v>59</v>
      </c>
      <c r="O2485" s="368">
        <v>31</v>
      </c>
    </row>
    <row r="2486" spans="1:15" x14ac:dyDescent="0.35">
      <c r="A2486" s="368" t="s">
        <v>493</v>
      </c>
      <c r="B2486" s="368" t="s">
        <v>1081</v>
      </c>
      <c r="C2486" s="368" t="s">
        <v>786</v>
      </c>
      <c r="D2486" s="368">
        <v>710</v>
      </c>
      <c r="E2486" s="368">
        <v>461</v>
      </c>
      <c r="F2486" s="368">
        <v>249</v>
      </c>
      <c r="G2486" s="368" t="s">
        <v>17743</v>
      </c>
      <c r="H2486" s="368" t="s">
        <v>17744</v>
      </c>
      <c r="I2486" s="368" t="s">
        <v>3260</v>
      </c>
      <c r="J2486" s="368" t="s">
        <v>3259</v>
      </c>
      <c r="K2486" s="368" t="s">
        <v>17749</v>
      </c>
      <c r="L2486" s="368" t="s">
        <v>17750</v>
      </c>
      <c r="M2486" s="368">
        <v>90</v>
      </c>
      <c r="N2486" s="368">
        <v>58</v>
      </c>
      <c r="O2486" s="368">
        <v>32</v>
      </c>
    </row>
    <row r="2487" spans="1:15" x14ac:dyDescent="0.35">
      <c r="A2487" s="368" t="s">
        <v>494</v>
      </c>
      <c r="B2487" s="368" t="s">
        <v>1082</v>
      </c>
      <c r="C2487" s="368" t="s">
        <v>786</v>
      </c>
      <c r="D2487" s="368">
        <v>590</v>
      </c>
      <c r="E2487" s="368">
        <v>383</v>
      </c>
      <c r="F2487" s="368">
        <v>207</v>
      </c>
      <c r="G2487" s="368" t="s">
        <v>17751</v>
      </c>
      <c r="H2487" s="368" t="s">
        <v>17752</v>
      </c>
      <c r="I2487" s="368" t="s">
        <v>3258</v>
      </c>
      <c r="J2487" s="368" t="s">
        <v>3257</v>
      </c>
      <c r="K2487" s="368" t="s">
        <v>17753</v>
      </c>
      <c r="L2487" s="368" t="s">
        <v>17754</v>
      </c>
      <c r="M2487" s="368">
        <v>69</v>
      </c>
      <c r="N2487" s="368">
        <v>45</v>
      </c>
      <c r="O2487" s="368">
        <v>24</v>
      </c>
    </row>
    <row r="2488" spans="1:15" x14ac:dyDescent="0.35">
      <c r="A2488" s="368" t="s">
        <v>494</v>
      </c>
      <c r="B2488" s="368" t="s">
        <v>1082</v>
      </c>
      <c r="C2488" s="368" t="s">
        <v>786</v>
      </c>
      <c r="D2488" s="368">
        <v>590</v>
      </c>
      <c r="E2488" s="368">
        <v>383</v>
      </c>
      <c r="F2488" s="368">
        <v>207</v>
      </c>
      <c r="G2488" s="368" t="s">
        <v>17751</v>
      </c>
      <c r="H2488" s="368" t="s">
        <v>17752</v>
      </c>
      <c r="I2488" s="368" t="s">
        <v>3258</v>
      </c>
      <c r="J2488" s="368" t="s">
        <v>3257</v>
      </c>
      <c r="K2488" s="368" t="s">
        <v>17755</v>
      </c>
      <c r="L2488" s="368" t="s">
        <v>17756</v>
      </c>
      <c r="M2488" s="368">
        <v>104</v>
      </c>
      <c r="N2488" s="368">
        <v>67</v>
      </c>
      <c r="O2488" s="368">
        <v>37</v>
      </c>
    </row>
    <row r="2489" spans="1:15" x14ac:dyDescent="0.35">
      <c r="A2489" s="368" t="s">
        <v>494</v>
      </c>
      <c r="B2489" s="368" t="s">
        <v>1082</v>
      </c>
      <c r="C2489" s="368" t="s">
        <v>786</v>
      </c>
      <c r="D2489" s="368">
        <v>590</v>
      </c>
      <c r="E2489" s="368">
        <v>383</v>
      </c>
      <c r="F2489" s="368">
        <v>207</v>
      </c>
      <c r="G2489" s="368" t="s">
        <v>17751</v>
      </c>
      <c r="H2489" s="368" t="s">
        <v>17752</v>
      </c>
      <c r="I2489" s="368" t="s">
        <v>3258</v>
      </c>
      <c r="J2489" s="368" t="s">
        <v>3257</v>
      </c>
      <c r="K2489" s="368" t="s">
        <v>17757</v>
      </c>
      <c r="L2489" s="368" t="s">
        <v>17758</v>
      </c>
      <c r="M2489" s="368">
        <v>35</v>
      </c>
      <c r="N2489" s="368">
        <v>23</v>
      </c>
      <c r="O2489" s="368">
        <v>12</v>
      </c>
    </row>
    <row r="2490" spans="1:15" x14ac:dyDescent="0.35">
      <c r="A2490" s="368" t="s">
        <v>494</v>
      </c>
      <c r="B2490" s="368" t="s">
        <v>1082</v>
      </c>
      <c r="C2490" s="368" t="s">
        <v>786</v>
      </c>
      <c r="D2490" s="368">
        <v>590</v>
      </c>
      <c r="E2490" s="368">
        <v>383</v>
      </c>
      <c r="F2490" s="368">
        <v>207</v>
      </c>
      <c r="G2490" s="368" t="s">
        <v>17759</v>
      </c>
      <c r="H2490" s="368" t="s">
        <v>17760</v>
      </c>
      <c r="I2490" s="368" t="s">
        <v>3256</v>
      </c>
      <c r="J2490" s="368" t="s">
        <v>3255</v>
      </c>
      <c r="K2490" s="368" t="s">
        <v>17761</v>
      </c>
      <c r="L2490" s="368" t="s">
        <v>17762</v>
      </c>
      <c r="M2490" s="368">
        <v>104</v>
      </c>
      <c r="N2490" s="368">
        <v>68</v>
      </c>
      <c r="O2490" s="368">
        <v>36</v>
      </c>
    </row>
    <row r="2491" spans="1:15" x14ac:dyDescent="0.35">
      <c r="A2491" s="368" t="s">
        <v>494</v>
      </c>
      <c r="B2491" s="368" t="s">
        <v>1082</v>
      </c>
      <c r="C2491" s="368" t="s">
        <v>786</v>
      </c>
      <c r="D2491" s="368">
        <v>590</v>
      </c>
      <c r="E2491" s="368">
        <v>383</v>
      </c>
      <c r="F2491" s="368">
        <v>207</v>
      </c>
      <c r="G2491" s="368" t="s">
        <v>17759</v>
      </c>
      <c r="H2491" s="368" t="s">
        <v>17760</v>
      </c>
      <c r="I2491" s="368" t="s">
        <v>3256</v>
      </c>
      <c r="J2491" s="368" t="s">
        <v>3255</v>
      </c>
      <c r="K2491" s="368" t="s">
        <v>17763</v>
      </c>
      <c r="L2491" s="368" t="s">
        <v>17764</v>
      </c>
      <c r="M2491" s="368">
        <v>104</v>
      </c>
      <c r="N2491" s="368">
        <v>68</v>
      </c>
      <c r="O2491" s="368">
        <v>36</v>
      </c>
    </row>
    <row r="2492" spans="1:15" x14ac:dyDescent="0.35">
      <c r="A2492" s="368" t="s">
        <v>494</v>
      </c>
      <c r="B2492" s="368" t="s">
        <v>1082</v>
      </c>
      <c r="C2492" s="368" t="s">
        <v>786</v>
      </c>
      <c r="D2492" s="368">
        <v>590</v>
      </c>
      <c r="E2492" s="368">
        <v>383</v>
      </c>
      <c r="F2492" s="368">
        <v>207</v>
      </c>
      <c r="G2492" s="368" t="s">
        <v>17759</v>
      </c>
      <c r="H2492" s="368" t="s">
        <v>17760</v>
      </c>
      <c r="I2492" s="368" t="s">
        <v>3256</v>
      </c>
      <c r="J2492" s="368" t="s">
        <v>3255</v>
      </c>
      <c r="K2492" s="368" t="s">
        <v>17765</v>
      </c>
      <c r="L2492" s="368" t="s">
        <v>17766</v>
      </c>
      <c r="M2492" s="368">
        <v>70</v>
      </c>
      <c r="N2492" s="368">
        <v>44</v>
      </c>
      <c r="O2492" s="368">
        <v>26</v>
      </c>
    </row>
    <row r="2493" spans="1:15" x14ac:dyDescent="0.35">
      <c r="A2493" s="368" t="s">
        <v>494</v>
      </c>
      <c r="B2493" s="368" t="s">
        <v>1082</v>
      </c>
      <c r="C2493" s="368" t="s">
        <v>786</v>
      </c>
      <c r="D2493" s="368">
        <v>590</v>
      </c>
      <c r="E2493" s="368">
        <v>383</v>
      </c>
      <c r="F2493" s="368">
        <v>207</v>
      </c>
      <c r="G2493" s="368" t="s">
        <v>17767</v>
      </c>
      <c r="H2493" s="368" t="s">
        <v>17768</v>
      </c>
      <c r="I2493" s="368" t="s">
        <v>3254</v>
      </c>
      <c r="J2493" s="368" t="s">
        <v>3253</v>
      </c>
      <c r="K2493" s="368" t="s">
        <v>17769</v>
      </c>
      <c r="L2493" s="368" t="s">
        <v>3253</v>
      </c>
      <c r="M2493" s="368">
        <v>104</v>
      </c>
      <c r="N2493" s="368">
        <v>68</v>
      </c>
      <c r="O2493" s="368">
        <v>36</v>
      </c>
    </row>
    <row r="2494" spans="1:15" x14ac:dyDescent="0.35">
      <c r="A2494" s="368" t="s">
        <v>495</v>
      </c>
      <c r="B2494" s="368" t="s">
        <v>1083</v>
      </c>
      <c r="C2494" s="368" t="s">
        <v>786</v>
      </c>
      <c r="D2494" s="368">
        <v>590</v>
      </c>
      <c r="E2494" s="368">
        <v>383</v>
      </c>
      <c r="F2494" s="368">
        <v>207</v>
      </c>
      <c r="G2494" s="368" t="s">
        <v>17770</v>
      </c>
      <c r="H2494" s="368" t="s">
        <v>17771</v>
      </c>
      <c r="I2494" s="368" t="s">
        <v>3252</v>
      </c>
      <c r="J2494" s="368" t="s">
        <v>3251</v>
      </c>
      <c r="K2494" s="368" t="s">
        <v>17772</v>
      </c>
      <c r="L2494" s="368" t="s">
        <v>17773</v>
      </c>
      <c r="M2494" s="368">
        <v>69</v>
      </c>
      <c r="N2494" s="368">
        <v>45</v>
      </c>
      <c r="O2494" s="368">
        <v>24</v>
      </c>
    </row>
    <row r="2495" spans="1:15" x14ac:dyDescent="0.35">
      <c r="A2495" s="368" t="s">
        <v>495</v>
      </c>
      <c r="B2495" s="368" t="s">
        <v>1083</v>
      </c>
      <c r="C2495" s="368" t="s">
        <v>786</v>
      </c>
      <c r="D2495" s="368">
        <v>590</v>
      </c>
      <c r="E2495" s="368">
        <v>383</v>
      </c>
      <c r="F2495" s="368">
        <v>207</v>
      </c>
      <c r="G2495" s="368" t="s">
        <v>17770</v>
      </c>
      <c r="H2495" s="368" t="s">
        <v>17771</v>
      </c>
      <c r="I2495" s="368" t="s">
        <v>3252</v>
      </c>
      <c r="J2495" s="368" t="s">
        <v>3251</v>
      </c>
      <c r="K2495" s="368" t="s">
        <v>17774</v>
      </c>
      <c r="L2495" s="368" t="s">
        <v>17775</v>
      </c>
      <c r="M2495" s="368">
        <v>93</v>
      </c>
      <c r="N2495" s="368">
        <v>59</v>
      </c>
      <c r="O2495" s="368">
        <v>34</v>
      </c>
    </row>
    <row r="2496" spans="1:15" x14ac:dyDescent="0.35">
      <c r="A2496" s="368" t="s">
        <v>495</v>
      </c>
      <c r="B2496" s="368" t="s">
        <v>1083</v>
      </c>
      <c r="C2496" s="368" t="s">
        <v>786</v>
      </c>
      <c r="D2496" s="368">
        <v>590</v>
      </c>
      <c r="E2496" s="368">
        <v>383</v>
      </c>
      <c r="F2496" s="368">
        <v>207</v>
      </c>
      <c r="G2496" s="368" t="s">
        <v>17770</v>
      </c>
      <c r="H2496" s="368" t="s">
        <v>17771</v>
      </c>
      <c r="I2496" s="368" t="s">
        <v>3252</v>
      </c>
      <c r="J2496" s="368" t="s">
        <v>3251</v>
      </c>
      <c r="K2496" s="368" t="s">
        <v>17776</v>
      </c>
      <c r="L2496" s="368" t="s">
        <v>17777</v>
      </c>
      <c r="M2496" s="368">
        <v>81</v>
      </c>
      <c r="N2496" s="368">
        <v>52</v>
      </c>
      <c r="O2496" s="368">
        <v>29</v>
      </c>
    </row>
    <row r="2497" spans="1:15" x14ac:dyDescent="0.35">
      <c r="A2497" s="368" t="s">
        <v>495</v>
      </c>
      <c r="B2497" s="368" t="s">
        <v>1083</v>
      </c>
      <c r="C2497" s="368" t="s">
        <v>786</v>
      </c>
      <c r="D2497" s="368">
        <v>590</v>
      </c>
      <c r="E2497" s="368">
        <v>383</v>
      </c>
      <c r="F2497" s="368">
        <v>207</v>
      </c>
      <c r="G2497" s="368" t="s">
        <v>17778</v>
      </c>
      <c r="H2497" s="368" t="s">
        <v>17779</v>
      </c>
      <c r="I2497" s="368" t="s">
        <v>3250</v>
      </c>
      <c r="J2497" s="368" t="s">
        <v>3249</v>
      </c>
      <c r="K2497" s="368" t="s">
        <v>17780</v>
      </c>
      <c r="L2497" s="368" t="s">
        <v>17781</v>
      </c>
      <c r="M2497" s="368">
        <v>81</v>
      </c>
      <c r="N2497" s="368">
        <v>53</v>
      </c>
      <c r="O2497" s="368">
        <v>28</v>
      </c>
    </row>
    <row r="2498" spans="1:15" x14ac:dyDescent="0.35">
      <c r="A2498" s="368" t="s">
        <v>495</v>
      </c>
      <c r="B2498" s="368" t="s">
        <v>1083</v>
      </c>
      <c r="C2498" s="368" t="s">
        <v>786</v>
      </c>
      <c r="D2498" s="368">
        <v>590</v>
      </c>
      <c r="E2498" s="368">
        <v>383</v>
      </c>
      <c r="F2498" s="368">
        <v>207</v>
      </c>
      <c r="G2498" s="368" t="s">
        <v>17778</v>
      </c>
      <c r="H2498" s="368" t="s">
        <v>17779</v>
      </c>
      <c r="I2498" s="368" t="s">
        <v>3250</v>
      </c>
      <c r="J2498" s="368" t="s">
        <v>3249</v>
      </c>
      <c r="K2498" s="368" t="s">
        <v>17782</v>
      </c>
      <c r="L2498" s="368" t="s">
        <v>17783</v>
      </c>
      <c r="M2498" s="368">
        <v>92</v>
      </c>
      <c r="N2498" s="368">
        <v>60</v>
      </c>
      <c r="O2498" s="368">
        <v>32</v>
      </c>
    </row>
    <row r="2499" spans="1:15" x14ac:dyDescent="0.35">
      <c r="A2499" s="368" t="s">
        <v>495</v>
      </c>
      <c r="B2499" s="368" t="s">
        <v>1083</v>
      </c>
      <c r="C2499" s="368" t="s">
        <v>786</v>
      </c>
      <c r="D2499" s="368">
        <v>590</v>
      </c>
      <c r="E2499" s="368">
        <v>383</v>
      </c>
      <c r="F2499" s="368">
        <v>207</v>
      </c>
      <c r="G2499" s="368" t="s">
        <v>17778</v>
      </c>
      <c r="H2499" s="368" t="s">
        <v>17779</v>
      </c>
      <c r="I2499" s="368" t="s">
        <v>3250</v>
      </c>
      <c r="J2499" s="368" t="s">
        <v>3249</v>
      </c>
      <c r="K2499" s="368" t="s">
        <v>17784</v>
      </c>
      <c r="L2499" s="368" t="s">
        <v>17785</v>
      </c>
      <c r="M2499" s="368">
        <v>58</v>
      </c>
      <c r="N2499" s="368">
        <v>38</v>
      </c>
      <c r="O2499" s="368">
        <v>20</v>
      </c>
    </row>
    <row r="2500" spans="1:15" x14ac:dyDescent="0.35">
      <c r="A2500" s="368" t="s">
        <v>495</v>
      </c>
      <c r="B2500" s="368" t="s">
        <v>1083</v>
      </c>
      <c r="C2500" s="368" t="s">
        <v>786</v>
      </c>
      <c r="D2500" s="368">
        <v>590</v>
      </c>
      <c r="E2500" s="368">
        <v>383</v>
      </c>
      <c r="F2500" s="368">
        <v>207</v>
      </c>
      <c r="G2500" s="368" t="s">
        <v>17786</v>
      </c>
      <c r="H2500" s="368" t="s">
        <v>17787</v>
      </c>
      <c r="I2500" s="368" t="s">
        <v>3248</v>
      </c>
      <c r="J2500" s="368" t="s">
        <v>3247</v>
      </c>
      <c r="K2500" s="368" t="s">
        <v>17788</v>
      </c>
      <c r="L2500" s="368" t="s">
        <v>17789</v>
      </c>
      <c r="M2500" s="368">
        <v>81</v>
      </c>
      <c r="N2500" s="368">
        <v>53</v>
      </c>
      <c r="O2500" s="368">
        <v>28</v>
      </c>
    </row>
    <row r="2501" spans="1:15" x14ac:dyDescent="0.35">
      <c r="A2501" s="368" t="s">
        <v>495</v>
      </c>
      <c r="B2501" s="368" t="s">
        <v>1083</v>
      </c>
      <c r="C2501" s="368" t="s">
        <v>786</v>
      </c>
      <c r="D2501" s="368">
        <v>590</v>
      </c>
      <c r="E2501" s="368">
        <v>383</v>
      </c>
      <c r="F2501" s="368">
        <v>207</v>
      </c>
      <c r="G2501" s="368" t="s">
        <v>17786</v>
      </c>
      <c r="H2501" s="368" t="s">
        <v>17787</v>
      </c>
      <c r="I2501" s="368" t="s">
        <v>3248</v>
      </c>
      <c r="J2501" s="368" t="s">
        <v>3247</v>
      </c>
      <c r="K2501" s="368" t="s">
        <v>17790</v>
      </c>
      <c r="L2501" s="368" t="s">
        <v>17791</v>
      </c>
      <c r="M2501" s="368">
        <v>35</v>
      </c>
      <c r="N2501" s="368">
        <v>23</v>
      </c>
      <c r="O2501" s="368">
        <v>12</v>
      </c>
    </row>
    <row r="2502" spans="1:15" x14ac:dyDescent="0.35">
      <c r="A2502" s="368" t="s">
        <v>496</v>
      </c>
      <c r="B2502" s="368" t="s">
        <v>1084</v>
      </c>
      <c r="C2502" s="368" t="s">
        <v>791</v>
      </c>
      <c r="D2502" s="368">
        <v>550</v>
      </c>
      <c r="E2502" s="368">
        <v>357</v>
      </c>
      <c r="F2502" s="368">
        <v>193</v>
      </c>
      <c r="G2502" s="368" t="s">
        <v>17792</v>
      </c>
      <c r="H2502" s="368" t="s">
        <v>17793</v>
      </c>
      <c r="I2502" s="368" t="s">
        <v>3206</v>
      </c>
      <c r="J2502" s="368" t="s">
        <v>3205</v>
      </c>
      <c r="K2502" s="368" t="s">
        <v>17794</v>
      </c>
      <c r="L2502" s="368" t="s">
        <v>17795</v>
      </c>
      <c r="M2502" s="368">
        <v>97</v>
      </c>
      <c r="N2502" s="368">
        <v>63</v>
      </c>
      <c r="O2502" s="368">
        <v>34</v>
      </c>
    </row>
    <row r="2503" spans="1:15" x14ac:dyDescent="0.35">
      <c r="A2503" s="368" t="s">
        <v>496</v>
      </c>
      <c r="B2503" s="368" t="s">
        <v>1084</v>
      </c>
      <c r="C2503" s="368" t="s">
        <v>791</v>
      </c>
      <c r="D2503" s="368">
        <v>550</v>
      </c>
      <c r="E2503" s="368">
        <v>357</v>
      </c>
      <c r="F2503" s="368">
        <v>193</v>
      </c>
      <c r="G2503" s="368" t="s">
        <v>17792</v>
      </c>
      <c r="H2503" s="368" t="s">
        <v>17793</v>
      </c>
      <c r="I2503" s="368" t="s">
        <v>3206</v>
      </c>
      <c r="J2503" s="368" t="s">
        <v>3205</v>
      </c>
      <c r="K2503" s="368" t="s">
        <v>17796</v>
      </c>
      <c r="L2503" s="368" t="s">
        <v>17797</v>
      </c>
      <c r="M2503" s="368">
        <v>65</v>
      </c>
      <c r="N2503" s="368">
        <v>42</v>
      </c>
      <c r="O2503" s="368">
        <v>23</v>
      </c>
    </row>
    <row r="2504" spans="1:15" x14ac:dyDescent="0.35">
      <c r="A2504" s="368" t="s">
        <v>496</v>
      </c>
      <c r="B2504" s="368" t="s">
        <v>1084</v>
      </c>
      <c r="C2504" s="368" t="s">
        <v>791</v>
      </c>
      <c r="D2504" s="368">
        <v>550</v>
      </c>
      <c r="E2504" s="368">
        <v>357</v>
      </c>
      <c r="F2504" s="368">
        <v>193</v>
      </c>
      <c r="G2504" s="368" t="s">
        <v>17798</v>
      </c>
      <c r="H2504" s="368" t="s">
        <v>17799</v>
      </c>
      <c r="I2504" s="368" t="s">
        <v>3246</v>
      </c>
      <c r="J2504" s="368" t="s">
        <v>3245</v>
      </c>
      <c r="K2504" s="368" t="s">
        <v>17800</v>
      </c>
      <c r="L2504" s="368" t="s">
        <v>17801</v>
      </c>
      <c r="M2504" s="368">
        <v>97</v>
      </c>
      <c r="N2504" s="368">
        <v>63</v>
      </c>
      <c r="O2504" s="368">
        <v>34</v>
      </c>
    </row>
    <row r="2505" spans="1:15" x14ac:dyDescent="0.35">
      <c r="A2505" s="368" t="s">
        <v>496</v>
      </c>
      <c r="B2505" s="368" t="s">
        <v>1084</v>
      </c>
      <c r="C2505" s="368" t="s">
        <v>791</v>
      </c>
      <c r="D2505" s="368">
        <v>550</v>
      </c>
      <c r="E2505" s="368">
        <v>357</v>
      </c>
      <c r="F2505" s="368">
        <v>193</v>
      </c>
      <c r="G2505" s="368" t="s">
        <v>17798</v>
      </c>
      <c r="H2505" s="368" t="s">
        <v>17799</v>
      </c>
      <c r="I2505" s="368" t="s">
        <v>3246</v>
      </c>
      <c r="J2505" s="368" t="s">
        <v>3245</v>
      </c>
      <c r="K2505" s="368" t="s">
        <v>17802</v>
      </c>
      <c r="L2505" s="368" t="s">
        <v>17803</v>
      </c>
      <c r="M2505" s="368">
        <v>75</v>
      </c>
      <c r="N2505" s="368">
        <v>49</v>
      </c>
      <c r="O2505" s="368">
        <v>26</v>
      </c>
    </row>
    <row r="2506" spans="1:15" x14ac:dyDescent="0.35">
      <c r="A2506" s="368" t="s">
        <v>496</v>
      </c>
      <c r="B2506" s="368" t="s">
        <v>1084</v>
      </c>
      <c r="C2506" s="368" t="s">
        <v>791</v>
      </c>
      <c r="D2506" s="368">
        <v>550</v>
      </c>
      <c r="E2506" s="368">
        <v>357</v>
      </c>
      <c r="F2506" s="368">
        <v>193</v>
      </c>
      <c r="G2506" s="368" t="s">
        <v>17798</v>
      </c>
      <c r="H2506" s="368" t="s">
        <v>17799</v>
      </c>
      <c r="I2506" s="368" t="s">
        <v>3246</v>
      </c>
      <c r="J2506" s="368" t="s">
        <v>3245</v>
      </c>
      <c r="K2506" s="368" t="s">
        <v>17804</v>
      </c>
      <c r="L2506" s="368" t="s">
        <v>17805</v>
      </c>
      <c r="M2506" s="368">
        <v>54</v>
      </c>
      <c r="N2506" s="368">
        <v>35</v>
      </c>
      <c r="O2506" s="368">
        <v>19</v>
      </c>
    </row>
    <row r="2507" spans="1:15" x14ac:dyDescent="0.35">
      <c r="A2507" s="368" t="s">
        <v>496</v>
      </c>
      <c r="B2507" s="368" t="s">
        <v>1084</v>
      </c>
      <c r="C2507" s="368" t="s">
        <v>791</v>
      </c>
      <c r="D2507" s="368">
        <v>550</v>
      </c>
      <c r="E2507" s="368">
        <v>357</v>
      </c>
      <c r="F2507" s="368">
        <v>193</v>
      </c>
      <c r="G2507" s="368" t="s">
        <v>17806</v>
      </c>
      <c r="H2507" s="368" t="s">
        <v>17807</v>
      </c>
      <c r="I2507" s="368" t="s">
        <v>3244</v>
      </c>
      <c r="J2507" s="368" t="s">
        <v>3243</v>
      </c>
      <c r="K2507" s="368" t="s">
        <v>17808</v>
      </c>
      <c r="L2507" s="368" t="s">
        <v>17809</v>
      </c>
      <c r="M2507" s="368">
        <v>65</v>
      </c>
      <c r="N2507" s="368">
        <v>42</v>
      </c>
      <c r="O2507" s="368">
        <v>23</v>
      </c>
    </row>
    <row r="2508" spans="1:15" x14ac:dyDescent="0.35">
      <c r="A2508" s="368" t="s">
        <v>496</v>
      </c>
      <c r="B2508" s="368" t="s">
        <v>1084</v>
      </c>
      <c r="C2508" s="368" t="s">
        <v>791</v>
      </c>
      <c r="D2508" s="368">
        <v>550</v>
      </c>
      <c r="E2508" s="368">
        <v>357</v>
      </c>
      <c r="F2508" s="368">
        <v>193</v>
      </c>
      <c r="G2508" s="368" t="s">
        <v>17806</v>
      </c>
      <c r="H2508" s="368" t="s">
        <v>17807</v>
      </c>
      <c r="I2508" s="368" t="s">
        <v>3244</v>
      </c>
      <c r="J2508" s="368" t="s">
        <v>3243</v>
      </c>
      <c r="K2508" s="368" t="s">
        <v>17810</v>
      </c>
      <c r="L2508" s="368" t="s">
        <v>17811</v>
      </c>
      <c r="M2508" s="368">
        <v>54</v>
      </c>
      <c r="N2508" s="368">
        <v>35</v>
      </c>
      <c r="O2508" s="368">
        <v>19</v>
      </c>
    </row>
    <row r="2509" spans="1:15" x14ac:dyDescent="0.35">
      <c r="A2509" s="368" t="s">
        <v>496</v>
      </c>
      <c r="B2509" s="368" t="s">
        <v>1084</v>
      </c>
      <c r="C2509" s="368" t="s">
        <v>791</v>
      </c>
      <c r="D2509" s="368">
        <v>550</v>
      </c>
      <c r="E2509" s="368">
        <v>357</v>
      </c>
      <c r="F2509" s="368">
        <v>193</v>
      </c>
      <c r="G2509" s="368" t="s">
        <v>17806</v>
      </c>
      <c r="H2509" s="368" t="s">
        <v>17807</v>
      </c>
      <c r="I2509" s="368" t="s">
        <v>3244</v>
      </c>
      <c r="J2509" s="368" t="s">
        <v>3243</v>
      </c>
      <c r="K2509" s="368" t="s">
        <v>17812</v>
      </c>
      <c r="L2509" s="368" t="s">
        <v>17813</v>
      </c>
      <c r="M2509" s="368">
        <v>43</v>
      </c>
      <c r="N2509" s="368">
        <v>28</v>
      </c>
      <c r="O2509" s="368">
        <v>15</v>
      </c>
    </row>
    <row r="2510" spans="1:15" x14ac:dyDescent="0.35">
      <c r="A2510" s="368" t="s">
        <v>497</v>
      </c>
      <c r="B2510" s="368" t="s">
        <v>1085</v>
      </c>
      <c r="C2510" s="368" t="s">
        <v>786</v>
      </c>
      <c r="D2510" s="368">
        <v>680</v>
      </c>
      <c r="E2510" s="368">
        <v>442</v>
      </c>
      <c r="F2510" s="368">
        <v>238</v>
      </c>
      <c r="G2510" s="368" t="s">
        <v>17814</v>
      </c>
      <c r="H2510" s="368" t="s">
        <v>17815</v>
      </c>
      <c r="I2510" s="368" t="s">
        <v>3242</v>
      </c>
      <c r="J2510" s="368" t="s">
        <v>3241</v>
      </c>
      <c r="K2510" s="368" t="s">
        <v>17816</v>
      </c>
      <c r="L2510" s="368" t="s">
        <v>17817</v>
      </c>
      <c r="M2510" s="368">
        <v>79</v>
      </c>
      <c r="N2510" s="368">
        <v>52</v>
      </c>
      <c r="O2510" s="368">
        <v>27</v>
      </c>
    </row>
    <row r="2511" spans="1:15" x14ac:dyDescent="0.35">
      <c r="A2511" s="368" t="s">
        <v>497</v>
      </c>
      <c r="B2511" s="368" t="s">
        <v>1085</v>
      </c>
      <c r="C2511" s="368" t="s">
        <v>786</v>
      </c>
      <c r="D2511" s="368">
        <v>680</v>
      </c>
      <c r="E2511" s="368">
        <v>442</v>
      </c>
      <c r="F2511" s="368">
        <v>238</v>
      </c>
      <c r="G2511" s="368" t="s">
        <v>17814</v>
      </c>
      <c r="H2511" s="368" t="s">
        <v>17815</v>
      </c>
      <c r="I2511" s="368" t="s">
        <v>3242</v>
      </c>
      <c r="J2511" s="368" t="s">
        <v>3241</v>
      </c>
      <c r="K2511" s="368" t="s">
        <v>17818</v>
      </c>
      <c r="L2511" s="368" t="s">
        <v>17819</v>
      </c>
      <c r="M2511" s="368">
        <v>57</v>
      </c>
      <c r="N2511" s="368">
        <v>37</v>
      </c>
      <c r="O2511" s="368">
        <v>20</v>
      </c>
    </row>
    <row r="2512" spans="1:15" x14ac:dyDescent="0.35">
      <c r="A2512" s="368" t="s">
        <v>497</v>
      </c>
      <c r="B2512" s="368" t="s">
        <v>1085</v>
      </c>
      <c r="C2512" s="368" t="s">
        <v>786</v>
      </c>
      <c r="D2512" s="368">
        <v>680</v>
      </c>
      <c r="E2512" s="368">
        <v>442</v>
      </c>
      <c r="F2512" s="368">
        <v>238</v>
      </c>
      <c r="G2512" s="368" t="s">
        <v>17814</v>
      </c>
      <c r="H2512" s="368" t="s">
        <v>17815</v>
      </c>
      <c r="I2512" s="368" t="s">
        <v>3242</v>
      </c>
      <c r="J2512" s="368" t="s">
        <v>3241</v>
      </c>
      <c r="K2512" s="368" t="s">
        <v>17820</v>
      </c>
      <c r="L2512" s="368" t="s">
        <v>17821</v>
      </c>
      <c r="M2512" s="368">
        <v>102</v>
      </c>
      <c r="N2512" s="368">
        <v>66</v>
      </c>
      <c r="O2512" s="368">
        <v>36</v>
      </c>
    </row>
    <row r="2513" spans="1:15" x14ac:dyDescent="0.35">
      <c r="A2513" s="368" t="s">
        <v>497</v>
      </c>
      <c r="B2513" s="368" t="s">
        <v>1085</v>
      </c>
      <c r="C2513" s="368" t="s">
        <v>786</v>
      </c>
      <c r="D2513" s="368">
        <v>680</v>
      </c>
      <c r="E2513" s="368">
        <v>442</v>
      </c>
      <c r="F2513" s="368">
        <v>238</v>
      </c>
      <c r="G2513" s="368" t="s">
        <v>17822</v>
      </c>
      <c r="H2513" s="368" t="s">
        <v>17823</v>
      </c>
      <c r="I2513" s="368" t="s">
        <v>3240</v>
      </c>
      <c r="J2513" s="368" t="s">
        <v>3239</v>
      </c>
      <c r="K2513" s="368" t="s">
        <v>17824</v>
      </c>
      <c r="L2513" s="368" t="s">
        <v>17825</v>
      </c>
      <c r="M2513" s="368">
        <v>45</v>
      </c>
      <c r="N2513" s="368">
        <v>29</v>
      </c>
      <c r="O2513" s="368">
        <v>16</v>
      </c>
    </row>
    <row r="2514" spans="1:15" x14ac:dyDescent="0.35">
      <c r="A2514" s="368" t="s">
        <v>497</v>
      </c>
      <c r="B2514" s="368" t="s">
        <v>1085</v>
      </c>
      <c r="C2514" s="368" t="s">
        <v>786</v>
      </c>
      <c r="D2514" s="368">
        <v>680</v>
      </c>
      <c r="E2514" s="368">
        <v>442</v>
      </c>
      <c r="F2514" s="368">
        <v>238</v>
      </c>
      <c r="G2514" s="368" t="s">
        <v>17822</v>
      </c>
      <c r="H2514" s="368" t="s">
        <v>17823</v>
      </c>
      <c r="I2514" s="368" t="s">
        <v>3240</v>
      </c>
      <c r="J2514" s="368" t="s">
        <v>3239</v>
      </c>
      <c r="K2514" s="368" t="s">
        <v>17826</v>
      </c>
      <c r="L2514" s="368" t="s">
        <v>17827</v>
      </c>
      <c r="M2514" s="368">
        <v>102</v>
      </c>
      <c r="N2514" s="368">
        <v>66</v>
      </c>
      <c r="O2514" s="368">
        <v>36</v>
      </c>
    </row>
    <row r="2515" spans="1:15" x14ac:dyDescent="0.35">
      <c r="A2515" s="368" t="s">
        <v>497</v>
      </c>
      <c r="B2515" s="368" t="s">
        <v>1085</v>
      </c>
      <c r="C2515" s="368" t="s">
        <v>786</v>
      </c>
      <c r="D2515" s="368">
        <v>680</v>
      </c>
      <c r="E2515" s="368">
        <v>442</v>
      </c>
      <c r="F2515" s="368">
        <v>238</v>
      </c>
      <c r="G2515" s="368" t="s">
        <v>17822</v>
      </c>
      <c r="H2515" s="368" t="s">
        <v>17823</v>
      </c>
      <c r="I2515" s="368" t="s">
        <v>3240</v>
      </c>
      <c r="J2515" s="368" t="s">
        <v>3239</v>
      </c>
      <c r="K2515" s="368" t="s">
        <v>17828</v>
      </c>
      <c r="L2515" s="368" t="s">
        <v>17829</v>
      </c>
      <c r="M2515" s="368">
        <v>57</v>
      </c>
      <c r="N2515" s="368">
        <v>37</v>
      </c>
      <c r="O2515" s="368">
        <v>20</v>
      </c>
    </row>
    <row r="2516" spans="1:15" x14ac:dyDescent="0.35">
      <c r="A2516" s="368" t="s">
        <v>497</v>
      </c>
      <c r="B2516" s="368" t="s">
        <v>1085</v>
      </c>
      <c r="C2516" s="368" t="s">
        <v>786</v>
      </c>
      <c r="D2516" s="368">
        <v>680</v>
      </c>
      <c r="E2516" s="368">
        <v>442</v>
      </c>
      <c r="F2516" s="368">
        <v>238</v>
      </c>
      <c r="G2516" s="368" t="s">
        <v>17830</v>
      </c>
      <c r="H2516" s="368" t="s">
        <v>17831</v>
      </c>
      <c r="I2516" s="368" t="s">
        <v>3238</v>
      </c>
      <c r="J2516" s="368" t="s">
        <v>3237</v>
      </c>
      <c r="K2516" s="368" t="s">
        <v>17832</v>
      </c>
      <c r="L2516" s="368" t="s">
        <v>17833</v>
      </c>
      <c r="M2516" s="368">
        <v>57</v>
      </c>
      <c r="N2516" s="368">
        <v>37</v>
      </c>
      <c r="O2516" s="368">
        <v>20</v>
      </c>
    </row>
    <row r="2517" spans="1:15" x14ac:dyDescent="0.35">
      <c r="A2517" s="368" t="s">
        <v>497</v>
      </c>
      <c r="B2517" s="368" t="s">
        <v>1085</v>
      </c>
      <c r="C2517" s="368" t="s">
        <v>786</v>
      </c>
      <c r="D2517" s="368">
        <v>680</v>
      </c>
      <c r="E2517" s="368">
        <v>442</v>
      </c>
      <c r="F2517" s="368">
        <v>238</v>
      </c>
      <c r="G2517" s="368" t="s">
        <v>17830</v>
      </c>
      <c r="H2517" s="368" t="s">
        <v>17831</v>
      </c>
      <c r="I2517" s="368" t="s">
        <v>3238</v>
      </c>
      <c r="J2517" s="368" t="s">
        <v>3237</v>
      </c>
      <c r="K2517" s="368" t="s">
        <v>17834</v>
      </c>
      <c r="L2517" s="368" t="s">
        <v>17835</v>
      </c>
      <c r="M2517" s="368">
        <v>79</v>
      </c>
      <c r="N2517" s="368">
        <v>52</v>
      </c>
      <c r="O2517" s="368">
        <v>27</v>
      </c>
    </row>
    <row r="2518" spans="1:15" x14ac:dyDescent="0.35">
      <c r="A2518" s="368" t="s">
        <v>497</v>
      </c>
      <c r="B2518" s="368" t="s">
        <v>1085</v>
      </c>
      <c r="C2518" s="368" t="s">
        <v>786</v>
      </c>
      <c r="D2518" s="368">
        <v>680</v>
      </c>
      <c r="E2518" s="368">
        <v>442</v>
      </c>
      <c r="F2518" s="368">
        <v>238</v>
      </c>
      <c r="G2518" s="368" t="s">
        <v>17830</v>
      </c>
      <c r="H2518" s="368" t="s">
        <v>17831</v>
      </c>
      <c r="I2518" s="368" t="s">
        <v>3238</v>
      </c>
      <c r="J2518" s="368" t="s">
        <v>3237</v>
      </c>
      <c r="K2518" s="368" t="s">
        <v>17836</v>
      </c>
      <c r="L2518" s="368" t="s">
        <v>17837</v>
      </c>
      <c r="M2518" s="368">
        <v>102</v>
      </c>
      <c r="N2518" s="368">
        <v>66</v>
      </c>
      <c r="O2518" s="368">
        <v>36</v>
      </c>
    </row>
    <row r="2519" spans="1:15" x14ac:dyDescent="0.35">
      <c r="A2519" s="368" t="s">
        <v>498</v>
      </c>
      <c r="B2519" s="368" t="s">
        <v>1086</v>
      </c>
      <c r="C2519" s="368" t="s">
        <v>791</v>
      </c>
      <c r="D2519" s="368">
        <v>580</v>
      </c>
      <c r="E2519" s="368">
        <v>377</v>
      </c>
      <c r="F2519" s="368">
        <v>203</v>
      </c>
      <c r="G2519" s="368" t="s">
        <v>17838</v>
      </c>
      <c r="H2519" s="368" t="s">
        <v>17839</v>
      </c>
      <c r="I2519" s="368" t="s">
        <v>3236</v>
      </c>
      <c r="J2519" s="368" t="s">
        <v>3235</v>
      </c>
      <c r="K2519" s="368" t="s">
        <v>17840</v>
      </c>
      <c r="L2519" s="368" t="s">
        <v>17841</v>
      </c>
      <c r="M2519" s="368">
        <v>97</v>
      </c>
      <c r="N2519" s="368">
        <v>63</v>
      </c>
      <c r="O2519" s="368">
        <v>34</v>
      </c>
    </row>
    <row r="2520" spans="1:15" x14ac:dyDescent="0.35">
      <c r="A2520" s="368" t="s">
        <v>498</v>
      </c>
      <c r="B2520" s="368" t="s">
        <v>1086</v>
      </c>
      <c r="C2520" s="368" t="s">
        <v>791</v>
      </c>
      <c r="D2520" s="368">
        <v>580</v>
      </c>
      <c r="E2520" s="368">
        <v>377</v>
      </c>
      <c r="F2520" s="368">
        <v>203</v>
      </c>
      <c r="G2520" s="368" t="s">
        <v>17838</v>
      </c>
      <c r="H2520" s="368" t="s">
        <v>17839</v>
      </c>
      <c r="I2520" s="368" t="s">
        <v>3236</v>
      </c>
      <c r="J2520" s="368" t="s">
        <v>3235</v>
      </c>
      <c r="K2520" s="368" t="s">
        <v>17842</v>
      </c>
      <c r="L2520" s="368" t="s">
        <v>17843</v>
      </c>
      <c r="M2520" s="368">
        <v>96</v>
      </c>
      <c r="N2520" s="368">
        <v>62</v>
      </c>
      <c r="O2520" s="368">
        <v>34</v>
      </c>
    </row>
    <row r="2521" spans="1:15" x14ac:dyDescent="0.35">
      <c r="A2521" s="368" t="s">
        <v>498</v>
      </c>
      <c r="B2521" s="368" t="s">
        <v>1086</v>
      </c>
      <c r="C2521" s="368" t="s">
        <v>791</v>
      </c>
      <c r="D2521" s="368">
        <v>580</v>
      </c>
      <c r="E2521" s="368">
        <v>377</v>
      </c>
      <c r="F2521" s="368">
        <v>203</v>
      </c>
      <c r="G2521" s="368" t="s">
        <v>17844</v>
      </c>
      <c r="H2521" s="368" t="s">
        <v>17845</v>
      </c>
      <c r="I2521" s="368" t="s">
        <v>3234</v>
      </c>
      <c r="J2521" s="368" t="s">
        <v>3233</v>
      </c>
      <c r="K2521" s="368" t="s">
        <v>17846</v>
      </c>
      <c r="L2521" s="368" t="s">
        <v>17847</v>
      </c>
      <c r="M2521" s="368">
        <v>97</v>
      </c>
      <c r="N2521" s="368">
        <v>63</v>
      </c>
      <c r="O2521" s="368">
        <v>34</v>
      </c>
    </row>
    <row r="2522" spans="1:15" x14ac:dyDescent="0.35">
      <c r="A2522" s="368" t="s">
        <v>498</v>
      </c>
      <c r="B2522" s="368" t="s">
        <v>1086</v>
      </c>
      <c r="C2522" s="368" t="s">
        <v>791</v>
      </c>
      <c r="D2522" s="368">
        <v>580</v>
      </c>
      <c r="E2522" s="368">
        <v>377</v>
      </c>
      <c r="F2522" s="368">
        <v>203</v>
      </c>
      <c r="G2522" s="368" t="s">
        <v>17844</v>
      </c>
      <c r="H2522" s="368" t="s">
        <v>17845</v>
      </c>
      <c r="I2522" s="368" t="s">
        <v>3234</v>
      </c>
      <c r="J2522" s="368" t="s">
        <v>3233</v>
      </c>
      <c r="K2522" s="368" t="s">
        <v>17848</v>
      </c>
      <c r="L2522" s="368" t="s">
        <v>17849</v>
      </c>
      <c r="M2522" s="368">
        <v>64</v>
      </c>
      <c r="N2522" s="368">
        <v>42</v>
      </c>
      <c r="O2522" s="368">
        <v>22</v>
      </c>
    </row>
    <row r="2523" spans="1:15" x14ac:dyDescent="0.35">
      <c r="A2523" s="368" t="s">
        <v>498</v>
      </c>
      <c r="B2523" s="368" t="s">
        <v>1086</v>
      </c>
      <c r="C2523" s="368" t="s">
        <v>791</v>
      </c>
      <c r="D2523" s="368">
        <v>580</v>
      </c>
      <c r="E2523" s="368">
        <v>377</v>
      </c>
      <c r="F2523" s="368">
        <v>203</v>
      </c>
      <c r="G2523" s="368" t="s">
        <v>17850</v>
      </c>
      <c r="H2523" s="368" t="s">
        <v>17851</v>
      </c>
      <c r="I2523" s="368" t="s">
        <v>3232</v>
      </c>
      <c r="J2523" s="368" t="s">
        <v>3231</v>
      </c>
      <c r="K2523" s="368" t="s">
        <v>17852</v>
      </c>
      <c r="L2523" s="368" t="s">
        <v>17853</v>
      </c>
      <c r="M2523" s="368">
        <v>86</v>
      </c>
      <c r="N2523" s="368">
        <v>56</v>
      </c>
      <c r="O2523" s="368">
        <v>30</v>
      </c>
    </row>
    <row r="2524" spans="1:15" x14ac:dyDescent="0.35">
      <c r="A2524" s="368" t="s">
        <v>498</v>
      </c>
      <c r="B2524" s="368" t="s">
        <v>1086</v>
      </c>
      <c r="C2524" s="368" t="s">
        <v>791</v>
      </c>
      <c r="D2524" s="368">
        <v>580</v>
      </c>
      <c r="E2524" s="368">
        <v>377</v>
      </c>
      <c r="F2524" s="368">
        <v>203</v>
      </c>
      <c r="G2524" s="368" t="s">
        <v>17850</v>
      </c>
      <c r="H2524" s="368" t="s">
        <v>17851</v>
      </c>
      <c r="I2524" s="368" t="s">
        <v>3232</v>
      </c>
      <c r="J2524" s="368" t="s">
        <v>3231</v>
      </c>
      <c r="K2524" s="368" t="s">
        <v>17854</v>
      </c>
      <c r="L2524" s="368" t="s">
        <v>17855</v>
      </c>
      <c r="M2524" s="368">
        <v>54</v>
      </c>
      <c r="N2524" s="368">
        <v>35</v>
      </c>
      <c r="O2524" s="368">
        <v>19</v>
      </c>
    </row>
    <row r="2525" spans="1:15" x14ac:dyDescent="0.35">
      <c r="A2525" s="368" t="s">
        <v>498</v>
      </c>
      <c r="B2525" s="368" t="s">
        <v>1086</v>
      </c>
      <c r="C2525" s="368" t="s">
        <v>791</v>
      </c>
      <c r="D2525" s="368">
        <v>580</v>
      </c>
      <c r="E2525" s="368">
        <v>377</v>
      </c>
      <c r="F2525" s="368">
        <v>203</v>
      </c>
      <c r="G2525" s="368" t="s">
        <v>17850</v>
      </c>
      <c r="H2525" s="368" t="s">
        <v>17851</v>
      </c>
      <c r="I2525" s="368" t="s">
        <v>3232</v>
      </c>
      <c r="J2525" s="368" t="s">
        <v>3231</v>
      </c>
      <c r="K2525" s="368" t="s">
        <v>17856</v>
      </c>
      <c r="L2525" s="368" t="s">
        <v>17857</v>
      </c>
      <c r="M2525" s="368">
        <v>86</v>
      </c>
      <c r="N2525" s="368">
        <v>56</v>
      </c>
      <c r="O2525" s="368">
        <v>30</v>
      </c>
    </row>
    <row r="2526" spans="1:15" x14ac:dyDescent="0.35">
      <c r="A2526" s="368" t="s">
        <v>499</v>
      </c>
      <c r="B2526" s="368" t="s">
        <v>1087</v>
      </c>
      <c r="C2526" s="368" t="s">
        <v>786</v>
      </c>
      <c r="D2526" s="368">
        <v>610</v>
      </c>
      <c r="E2526" s="368">
        <v>396</v>
      </c>
      <c r="F2526" s="368">
        <v>214</v>
      </c>
      <c r="G2526" s="368" t="s">
        <v>17858</v>
      </c>
      <c r="H2526" s="368" t="s">
        <v>17859</v>
      </c>
      <c r="I2526" s="368" t="s">
        <v>3176</v>
      </c>
      <c r="J2526" s="368" t="s">
        <v>3175</v>
      </c>
      <c r="K2526" s="368" t="s">
        <v>17860</v>
      </c>
      <c r="L2526" s="368" t="s">
        <v>17861</v>
      </c>
      <c r="M2526" s="368">
        <v>103</v>
      </c>
      <c r="N2526" s="368">
        <v>67</v>
      </c>
      <c r="O2526" s="368">
        <v>36</v>
      </c>
    </row>
    <row r="2527" spans="1:15" x14ac:dyDescent="0.35">
      <c r="A2527" s="368" t="s">
        <v>499</v>
      </c>
      <c r="B2527" s="368" t="s">
        <v>1087</v>
      </c>
      <c r="C2527" s="368" t="s">
        <v>786</v>
      </c>
      <c r="D2527" s="368">
        <v>610</v>
      </c>
      <c r="E2527" s="368">
        <v>396</v>
      </c>
      <c r="F2527" s="368">
        <v>214</v>
      </c>
      <c r="G2527" s="368" t="s">
        <v>17858</v>
      </c>
      <c r="H2527" s="368" t="s">
        <v>17859</v>
      </c>
      <c r="I2527" s="368" t="s">
        <v>3176</v>
      </c>
      <c r="J2527" s="368" t="s">
        <v>3175</v>
      </c>
      <c r="K2527" s="368" t="s">
        <v>17862</v>
      </c>
      <c r="L2527" s="368" t="s">
        <v>17863</v>
      </c>
      <c r="M2527" s="368">
        <v>92</v>
      </c>
      <c r="N2527" s="368">
        <v>60</v>
      </c>
      <c r="O2527" s="368">
        <v>32</v>
      </c>
    </row>
    <row r="2528" spans="1:15" x14ac:dyDescent="0.35">
      <c r="A2528" s="368" t="s">
        <v>499</v>
      </c>
      <c r="B2528" s="368" t="s">
        <v>1087</v>
      </c>
      <c r="C2528" s="368" t="s">
        <v>786</v>
      </c>
      <c r="D2528" s="368">
        <v>610</v>
      </c>
      <c r="E2528" s="368">
        <v>396</v>
      </c>
      <c r="F2528" s="368">
        <v>214</v>
      </c>
      <c r="G2528" s="368" t="s">
        <v>17858</v>
      </c>
      <c r="H2528" s="368" t="s">
        <v>17859</v>
      </c>
      <c r="I2528" s="368" t="s">
        <v>3176</v>
      </c>
      <c r="J2528" s="368" t="s">
        <v>3175</v>
      </c>
      <c r="K2528" s="368" t="s">
        <v>17864</v>
      </c>
      <c r="L2528" s="368" t="s">
        <v>17865</v>
      </c>
      <c r="M2528" s="368">
        <v>35</v>
      </c>
      <c r="N2528" s="368">
        <v>22</v>
      </c>
      <c r="O2528" s="368">
        <v>13</v>
      </c>
    </row>
    <row r="2529" spans="1:15" x14ac:dyDescent="0.35">
      <c r="A2529" s="368" t="s">
        <v>499</v>
      </c>
      <c r="B2529" s="368" t="s">
        <v>1087</v>
      </c>
      <c r="C2529" s="368" t="s">
        <v>786</v>
      </c>
      <c r="D2529" s="368">
        <v>610</v>
      </c>
      <c r="E2529" s="368">
        <v>396</v>
      </c>
      <c r="F2529" s="368">
        <v>214</v>
      </c>
      <c r="G2529" s="368" t="s">
        <v>17866</v>
      </c>
      <c r="H2529" s="368" t="s">
        <v>17867</v>
      </c>
      <c r="I2529" s="368" t="s">
        <v>3230</v>
      </c>
      <c r="J2529" s="368" t="s">
        <v>3229</v>
      </c>
      <c r="K2529" s="368" t="s">
        <v>17868</v>
      </c>
      <c r="L2529" s="368" t="s">
        <v>17869</v>
      </c>
      <c r="M2529" s="368">
        <v>103</v>
      </c>
      <c r="N2529" s="368">
        <v>67</v>
      </c>
      <c r="O2529" s="368">
        <v>36</v>
      </c>
    </row>
    <row r="2530" spans="1:15" x14ac:dyDescent="0.35">
      <c r="A2530" s="368" t="s">
        <v>499</v>
      </c>
      <c r="B2530" s="368" t="s">
        <v>1087</v>
      </c>
      <c r="C2530" s="368" t="s">
        <v>786</v>
      </c>
      <c r="D2530" s="368">
        <v>610</v>
      </c>
      <c r="E2530" s="368">
        <v>396</v>
      </c>
      <c r="F2530" s="368">
        <v>214</v>
      </c>
      <c r="G2530" s="368" t="s">
        <v>17866</v>
      </c>
      <c r="H2530" s="368" t="s">
        <v>17867</v>
      </c>
      <c r="I2530" s="368" t="s">
        <v>3230</v>
      </c>
      <c r="J2530" s="368" t="s">
        <v>3229</v>
      </c>
      <c r="K2530" s="368" t="s">
        <v>17870</v>
      </c>
      <c r="L2530" s="368" t="s">
        <v>17871</v>
      </c>
      <c r="M2530" s="368">
        <v>104</v>
      </c>
      <c r="N2530" s="368">
        <v>67</v>
      </c>
      <c r="O2530" s="368">
        <v>37</v>
      </c>
    </row>
    <row r="2531" spans="1:15" x14ac:dyDescent="0.35">
      <c r="A2531" s="368" t="s">
        <v>499</v>
      </c>
      <c r="B2531" s="368" t="s">
        <v>1087</v>
      </c>
      <c r="C2531" s="368" t="s">
        <v>786</v>
      </c>
      <c r="D2531" s="368">
        <v>610</v>
      </c>
      <c r="E2531" s="368">
        <v>396</v>
      </c>
      <c r="F2531" s="368">
        <v>214</v>
      </c>
      <c r="G2531" s="368" t="s">
        <v>17872</v>
      </c>
      <c r="H2531" s="368" t="s">
        <v>17873</v>
      </c>
      <c r="I2531" s="368" t="s">
        <v>3228</v>
      </c>
      <c r="J2531" s="368" t="s">
        <v>3227</v>
      </c>
      <c r="K2531" s="368" t="s">
        <v>17874</v>
      </c>
      <c r="L2531" s="368" t="s">
        <v>17875</v>
      </c>
      <c r="M2531" s="368">
        <v>35</v>
      </c>
      <c r="N2531" s="368">
        <v>23</v>
      </c>
      <c r="O2531" s="368">
        <v>12</v>
      </c>
    </row>
    <row r="2532" spans="1:15" x14ac:dyDescent="0.35">
      <c r="A2532" s="368" t="s">
        <v>499</v>
      </c>
      <c r="B2532" s="368" t="s">
        <v>1087</v>
      </c>
      <c r="C2532" s="368" t="s">
        <v>786</v>
      </c>
      <c r="D2532" s="368">
        <v>610</v>
      </c>
      <c r="E2532" s="368">
        <v>396</v>
      </c>
      <c r="F2532" s="368">
        <v>214</v>
      </c>
      <c r="G2532" s="368" t="s">
        <v>17872</v>
      </c>
      <c r="H2532" s="368" t="s">
        <v>17873</v>
      </c>
      <c r="I2532" s="368" t="s">
        <v>3228</v>
      </c>
      <c r="J2532" s="368" t="s">
        <v>3227</v>
      </c>
      <c r="K2532" s="368" t="s">
        <v>17876</v>
      </c>
      <c r="L2532" s="368" t="s">
        <v>17877</v>
      </c>
      <c r="M2532" s="368">
        <v>103</v>
      </c>
      <c r="N2532" s="368">
        <v>67</v>
      </c>
      <c r="O2532" s="368">
        <v>36</v>
      </c>
    </row>
    <row r="2533" spans="1:15" x14ac:dyDescent="0.35">
      <c r="A2533" s="368" t="s">
        <v>499</v>
      </c>
      <c r="B2533" s="368" t="s">
        <v>1087</v>
      </c>
      <c r="C2533" s="368" t="s">
        <v>786</v>
      </c>
      <c r="D2533" s="368">
        <v>610</v>
      </c>
      <c r="E2533" s="368">
        <v>396</v>
      </c>
      <c r="F2533" s="368">
        <v>214</v>
      </c>
      <c r="G2533" s="368" t="s">
        <v>17872</v>
      </c>
      <c r="H2533" s="368" t="s">
        <v>17873</v>
      </c>
      <c r="I2533" s="368" t="s">
        <v>3228</v>
      </c>
      <c r="J2533" s="368" t="s">
        <v>3227</v>
      </c>
      <c r="K2533" s="368" t="s">
        <v>17878</v>
      </c>
      <c r="L2533" s="368" t="s">
        <v>17879</v>
      </c>
      <c r="M2533" s="368">
        <v>35</v>
      </c>
      <c r="N2533" s="368">
        <v>23</v>
      </c>
      <c r="O2533" s="368">
        <v>12</v>
      </c>
    </row>
    <row r="2534" spans="1:15" x14ac:dyDescent="0.35">
      <c r="A2534" s="368" t="s">
        <v>500</v>
      </c>
      <c r="B2534" s="368" t="s">
        <v>1088</v>
      </c>
      <c r="C2534" s="368" t="s">
        <v>786</v>
      </c>
      <c r="D2534" s="368">
        <v>680</v>
      </c>
      <c r="E2534" s="368">
        <v>442</v>
      </c>
      <c r="F2534" s="368">
        <v>238</v>
      </c>
      <c r="G2534" s="368" t="s">
        <v>17880</v>
      </c>
      <c r="H2534" s="368" t="s">
        <v>17881</v>
      </c>
      <c r="I2534" s="368" t="s">
        <v>3226</v>
      </c>
      <c r="J2534" s="368" t="s">
        <v>3225</v>
      </c>
      <c r="K2534" s="368" t="s">
        <v>17882</v>
      </c>
      <c r="L2534" s="368" t="s">
        <v>17883</v>
      </c>
      <c r="M2534" s="368">
        <v>102</v>
      </c>
      <c r="N2534" s="368">
        <v>66</v>
      </c>
      <c r="O2534" s="368">
        <v>36</v>
      </c>
    </row>
    <row r="2535" spans="1:15" x14ac:dyDescent="0.35">
      <c r="A2535" s="368" t="s">
        <v>500</v>
      </c>
      <c r="B2535" s="368" t="s">
        <v>1088</v>
      </c>
      <c r="C2535" s="368" t="s">
        <v>786</v>
      </c>
      <c r="D2535" s="368">
        <v>680</v>
      </c>
      <c r="E2535" s="368">
        <v>442</v>
      </c>
      <c r="F2535" s="368">
        <v>238</v>
      </c>
      <c r="G2535" s="368" t="s">
        <v>17880</v>
      </c>
      <c r="H2535" s="368" t="s">
        <v>17881</v>
      </c>
      <c r="I2535" s="368" t="s">
        <v>3226</v>
      </c>
      <c r="J2535" s="368" t="s">
        <v>3225</v>
      </c>
      <c r="K2535" s="368" t="s">
        <v>17884</v>
      </c>
      <c r="L2535" s="368" t="s">
        <v>17885</v>
      </c>
      <c r="M2535" s="368">
        <v>79</v>
      </c>
      <c r="N2535" s="368">
        <v>52</v>
      </c>
      <c r="O2535" s="368">
        <v>27</v>
      </c>
    </row>
    <row r="2536" spans="1:15" x14ac:dyDescent="0.35">
      <c r="A2536" s="368" t="s">
        <v>500</v>
      </c>
      <c r="B2536" s="368" t="s">
        <v>1088</v>
      </c>
      <c r="C2536" s="368" t="s">
        <v>786</v>
      </c>
      <c r="D2536" s="368">
        <v>680</v>
      </c>
      <c r="E2536" s="368">
        <v>442</v>
      </c>
      <c r="F2536" s="368">
        <v>238</v>
      </c>
      <c r="G2536" s="368" t="s">
        <v>17880</v>
      </c>
      <c r="H2536" s="368" t="s">
        <v>17881</v>
      </c>
      <c r="I2536" s="368" t="s">
        <v>3226</v>
      </c>
      <c r="J2536" s="368" t="s">
        <v>3225</v>
      </c>
      <c r="K2536" s="368" t="s">
        <v>17886</v>
      </c>
      <c r="L2536" s="368" t="s">
        <v>17887</v>
      </c>
      <c r="M2536" s="368">
        <v>91</v>
      </c>
      <c r="N2536" s="368">
        <v>59</v>
      </c>
      <c r="O2536" s="368">
        <v>32</v>
      </c>
    </row>
    <row r="2537" spans="1:15" x14ac:dyDescent="0.35">
      <c r="A2537" s="368" t="s">
        <v>500</v>
      </c>
      <c r="B2537" s="368" t="s">
        <v>1088</v>
      </c>
      <c r="C2537" s="368" t="s">
        <v>786</v>
      </c>
      <c r="D2537" s="368">
        <v>680</v>
      </c>
      <c r="E2537" s="368">
        <v>442</v>
      </c>
      <c r="F2537" s="368">
        <v>238</v>
      </c>
      <c r="G2537" s="368" t="s">
        <v>17888</v>
      </c>
      <c r="H2537" s="368" t="s">
        <v>17889</v>
      </c>
      <c r="I2537" s="368" t="s">
        <v>3224</v>
      </c>
      <c r="J2537" s="368" t="s">
        <v>3223</v>
      </c>
      <c r="K2537" s="368" t="s">
        <v>17890</v>
      </c>
      <c r="L2537" s="368" t="s">
        <v>17891</v>
      </c>
      <c r="M2537" s="368">
        <v>102</v>
      </c>
      <c r="N2537" s="368">
        <v>66</v>
      </c>
      <c r="O2537" s="368">
        <v>36</v>
      </c>
    </row>
    <row r="2538" spans="1:15" x14ac:dyDescent="0.35">
      <c r="A2538" s="368" t="s">
        <v>500</v>
      </c>
      <c r="B2538" s="368" t="s">
        <v>1088</v>
      </c>
      <c r="C2538" s="368" t="s">
        <v>786</v>
      </c>
      <c r="D2538" s="368">
        <v>680</v>
      </c>
      <c r="E2538" s="368">
        <v>442</v>
      </c>
      <c r="F2538" s="368">
        <v>238</v>
      </c>
      <c r="G2538" s="368" t="s">
        <v>17888</v>
      </c>
      <c r="H2538" s="368" t="s">
        <v>17889</v>
      </c>
      <c r="I2538" s="368" t="s">
        <v>3224</v>
      </c>
      <c r="J2538" s="368" t="s">
        <v>3223</v>
      </c>
      <c r="K2538" s="368" t="s">
        <v>17892</v>
      </c>
      <c r="L2538" s="368" t="s">
        <v>17893</v>
      </c>
      <c r="M2538" s="368">
        <v>91</v>
      </c>
      <c r="N2538" s="368">
        <v>59</v>
      </c>
      <c r="O2538" s="368">
        <v>32</v>
      </c>
    </row>
    <row r="2539" spans="1:15" x14ac:dyDescent="0.35">
      <c r="A2539" s="368" t="s">
        <v>500</v>
      </c>
      <c r="B2539" s="368" t="s">
        <v>1088</v>
      </c>
      <c r="C2539" s="368" t="s">
        <v>786</v>
      </c>
      <c r="D2539" s="368">
        <v>680</v>
      </c>
      <c r="E2539" s="368">
        <v>442</v>
      </c>
      <c r="F2539" s="368">
        <v>238</v>
      </c>
      <c r="G2539" s="368" t="s">
        <v>17888</v>
      </c>
      <c r="H2539" s="368" t="s">
        <v>17889</v>
      </c>
      <c r="I2539" s="368" t="s">
        <v>3224</v>
      </c>
      <c r="J2539" s="368" t="s">
        <v>3223</v>
      </c>
      <c r="K2539" s="368" t="s">
        <v>17894</v>
      </c>
      <c r="L2539" s="368" t="s">
        <v>17895</v>
      </c>
      <c r="M2539" s="368">
        <v>79</v>
      </c>
      <c r="N2539" s="368">
        <v>51</v>
      </c>
      <c r="O2539" s="368">
        <v>28</v>
      </c>
    </row>
    <row r="2540" spans="1:15" x14ac:dyDescent="0.35">
      <c r="A2540" s="368" t="s">
        <v>500</v>
      </c>
      <c r="B2540" s="368" t="s">
        <v>1088</v>
      </c>
      <c r="C2540" s="368" t="s">
        <v>786</v>
      </c>
      <c r="D2540" s="368">
        <v>680</v>
      </c>
      <c r="E2540" s="368">
        <v>442</v>
      </c>
      <c r="F2540" s="368">
        <v>238</v>
      </c>
      <c r="G2540" s="368" t="s">
        <v>17896</v>
      </c>
      <c r="H2540" s="368" t="s">
        <v>17897</v>
      </c>
      <c r="I2540" s="368" t="s">
        <v>3222</v>
      </c>
      <c r="J2540" s="368" t="s">
        <v>3221</v>
      </c>
      <c r="K2540" s="368" t="s">
        <v>17898</v>
      </c>
      <c r="L2540" s="368" t="s">
        <v>17899</v>
      </c>
      <c r="M2540" s="368">
        <v>46</v>
      </c>
      <c r="N2540" s="368">
        <v>31</v>
      </c>
      <c r="O2540" s="368">
        <v>15</v>
      </c>
    </row>
    <row r="2541" spans="1:15" x14ac:dyDescent="0.35">
      <c r="A2541" s="368" t="s">
        <v>500</v>
      </c>
      <c r="B2541" s="368" t="s">
        <v>1088</v>
      </c>
      <c r="C2541" s="368" t="s">
        <v>786</v>
      </c>
      <c r="D2541" s="368">
        <v>680</v>
      </c>
      <c r="E2541" s="368">
        <v>442</v>
      </c>
      <c r="F2541" s="368">
        <v>238</v>
      </c>
      <c r="G2541" s="368" t="s">
        <v>17896</v>
      </c>
      <c r="H2541" s="368" t="s">
        <v>17897</v>
      </c>
      <c r="I2541" s="368" t="s">
        <v>3222</v>
      </c>
      <c r="J2541" s="368" t="s">
        <v>3221</v>
      </c>
      <c r="K2541" s="368" t="s">
        <v>17900</v>
      </c>
      <c r="L2541" s="368" t="s">
        <v>17901</v>
      </c>
      <c r="M2541" s="368">
        <v>45</v>
      </c>
      <c r="N2541" s="368">
        <v>29</v>
      </c>
      <c r="O2541" s="368">
        <v>16</v>
      </c>
    </row>
    <row r="2542" spans="1:15" x14ac:dyDescent="0.35">
      <c r="A2542" s="368" t="s">
        <v>500</v>
      </c>
      <c r="B2542" s="368" t="s">
        <v>1088</v>
      </c>
      <c r="C2542" s="368" t="s">
        <v>786</v>
      </c>
      <c r="D2542" s="368">
        <v>680</v>
      </c>
      <c r="E2542" s="368">
        <v>442</v>
      </c>
      <c r="F2542" s="368">
        <v>238</v>
      </c>
      <c r="G2542" s="368" t="s">
        <v>17896</v>
      </c>
      <c r="H2542" s="368" t="s">
        <v>17897</v>
      </c>
      <c r="I2542" s="368" t="s">
        <v>3222</v>
      </c>
      <c r="J2542" s="368" t="s">
        <v>3221</v>
      </c>
      <c r="K2542" s="368" t="s">
        <v>17902</v>
      </c>
      <c r="L2542" s="368" t="s">
        <v>17903</v>
      </c>
      <c r="M2542" s="368">
        <v>45</v>
      </c>
      <c r="N2542" s="368">
        <v>29</v>
      </c>
      <c r="O2542" s="368">
        <v>16</v>
      </c>
    </row>
    <row r="2543" spans="1:15" x14ac:dyDescent="0.35">
      <c r="A2543" s="368" t="s">
        <v>501</v>
      </c>
      <c r="B2543" s="368" t="s">
        <v>1089</v>
      </c>
      <c r="C2543" s="368" t="s">
        <v>796</v>
      </c>
      <c r="D2543" s="368">
        <v>370</v>
      </c>
      <c r="E2543" s="368">
        <v>240</v>
      </c>
      <c r="F2543" s="368">
        <v>130</v>
      </c>
      <c r="G2543" s="368" t="s">
        <v>17904</v>
      </c>
      <c r="H2543" s="368" t="s">
        <v>17905</v>
      </c>
      <c r="I2543" s="368" t="s">
        <v>3220</v>
      </c>
      <c r="J2543" s="368" t="s">
        <v>3219</v>
      </c>
      <c r="K2543" s="368" t="s">
        <v>17906</v>
      </c>
      <c r="L2543" s="368" t="s">
        <v>17907</v>
      </c>
      <c r="M2543" s="368">
        <v>115</v>
      </c>
      <c r="N2543" s="368">
        <v>75</v>
      </c>
      <c r="O2543" s="368">
        <v>40</v>
      </c>
    </row>
    <row r="2544" spans="1:15" x14ac:dyDescent="0.35">
      <c r="A2544" s="368" t="s">
        <v>501</v>
      </c>
      <c r="B2544" s="368" t="s">
        <v>1089</v>
      </c>
      <c r="C2544" s="368" t="s">
        <v>796</v>
      </c>
      <c r="D2544" s="368">
        <v>370</v>
      </c>
      <c r="E2544" s="368">
        <v>240</v>
      </c>
      <c r="F2544" s="368">
        <v>130</v>
      </c>
      <c r="G2544" s="368" t="s">
        <v>17904</v>
      </c>
      <c r="H2544" s="368" t="s">
        <v>17905</v>
      </c>
      <c r="I2544" s="368" t="s">
        <v>3220</v>
      </c>
      <c r="J2544" s="368" t="s">
        <v>3219</v>
      </c>
      <c r="K2544" s="368" t="s">
        <v>17908</v>
      </c>
      <c r="L2544" s="368" t="s">
        <v>17909</v>
      </c>
      <c r="M2544" s="368">
        <v>51</v>
      </c>
      <c r="N2544" s="368">
        <v>32</v>
      </c>
      <c r="O2544" s="368">
        <v>19</v>
      </c>
    </row>
    <row r="2545" spans="1:15" x14ac:dyDescent="0.35">
      <c r="A2545" s="368" t="s">
        <v>501</v>
      </c>
      <c r="B2545" s="368" t="s">
        <v>1089</v>
      </c>
      <c r="C2545" s="368" t="s">
        <v>796</v>
      </c>
      <c r="D2545" s="368">
        <v>370</v>
      </c>
      <c r="E2545" s="368">
        <v>240</v>
      </c>
      <c r="F2545" s="368">
        <v>130</v>
      </c>
      <c r="G2545" s="368" t="s">
        <v>17910</v>
      </c>
      <c r="H2545" s="368" t="s">
        <v>17911</v>
      </c>
      <c r="I2545" s="368" t="s">
        <v>3218</v>
      </c>
      <c r="J2545" s="368" t="s">
        <v>3217</v>
      </c>
      <c r="K2545" s="368" t="s">
        <v>17912</v>
      </c>
      <c r="L2545" s="368" t="s">
        <v>3217</v>
      </c>
      <c r="M2545" s="368">
        <v>89</v>
      </c>
      <c r="N2545" s="368">
        <v>58</v>
      </c>
      <c r="O2545" s="368">
        <v>31</v>
      </c>
    </row>
    <row r="2546" spans="1:15" x14ac:dyDescent="0.35">
      <c r="A2546" s="368" t="s">
        <v>501</v>
      </c>
      <c r="B2546" s="368" t="s">
        <v>1089</v>
      </c>
      <c r="C2546" s="368" t="s">
        <v>796</v>
      </c>
      <c r="D2546" s="368">
        <v>370</v>
      </c>
      <c r="E2546" s="368">
        <v>240</v>
      </c>
      <c r="F2546" s="368">
        <v>130</v>
      </c>
      <c r="G2546" s="368" t="s">
        <v>17913</v>
      </c>
      <c r="H2546" s="368" t="s">
        <v>17914</v>
      </c>
      <c r="I2546" s="368" t="s">
        <v>3216</v>
      </c>
      <c r="J2546" s="368" t="s">
        <v>3215</v>
      </c>
      <c r="K2546" s="368" t="s">
        <v>17915</v>
      </c>
      <c r="L2546" s="368" t="s">
        <v>3215</v>
      </c>
      <c r="M2546" s="368">
        <v>115</v>
      </c>
      <c r="N2546" s="368">
        <v>75</v>
      </c>
      <c r="O2546" s="368">
        <v>40</v>
      </c>
    </row>
    <row r="2547" spans="1:15" x14ac:dyDescent="0.35">
      <c r="A2547" s="368" t="s">
        <v>502</v>
      </c>
      <c r="B2547" s="368" t="s">
        <v>1090</v>
      </c>
      <c r="C2547" s="368" t="s">
        <v>786</v>
      </c>
      <c r="D2547" s="368">
        <v>500</v>
      </c>
      <c r="E2547" s="368">
        <v>325</v>
      </c>
      <c r="F2547" s="368">
        <v>175</v>
      </c>
      <c r="G2547" s="368" t="s">
        <v>17916</v>
      </c>
      <c r="H2547" s="368" t="s">
        <v>17917</v>
      </c>
      <c r="I2547" s="368" t="s">
        <v>3160</v>
      </c>
      <c r="J2547" s="368" t="s">
        <v>3159</v>
      </c>
      <c r="K2547" s="368" t="s">
        <v>17918</v>
      </c>
      <c r="L2547" s="368" t="s">
        <v>3159</v>
      </c>
      <c r="M2547" s="368">
        <v>107</v>
      </c>
      <c r="N2547" s="368">
        <v>69</v>
      </c>
      <c r="O2547" s="368">
        <v>38</v>
      </c>
    </row>
    <row r="2548" spans="1:15" x14ac:dyDescent="0.35">
      <c r="A2548" s="368" t="s">
        <v>502</v>
      </c>
      <c r="B2548" s="368" t="s">
        <v>1090</v>
      </c>
      <c r="C2548" s="368" t="s">
        <v>786</v>
      </c>
      <c r="D2548" s="368">
        <v>500</v>
      </c>
      <c r="E2548" s="368">
        <v>325</v>
      </c>
      <c r="F2548" s="368">
        <v>175</v>
      </c>
      <c r="G2548" s="368" t="s">
        <v>17919</v>
      </c>
      <c r="H2548" s="368" t="s">
        <v>17920</v>
      </c>
      <c r="I2548" s="368" t="s">
        <v>3214</v>
      </c>
      <c r="J2548" s="368" t="s">
        <v>3213</v>
      </c>
      <c r="K2548" s="368" t="s">
        <v>17921</v>
      </c>
      <c r="L2548" s="368" t="s">
        <v>3213</v>
      </c>
      <c r="M2548" s="368">
        <v>107</v>
      </c>
      <c r="N2548" s="368">
        <v>69</v>
      </c>
      <c r="O2548" s="368">
        <v>38</v>
      </c>
    </row>
    <row r="2549" spans="1:15" x14ac:dyDescent="0.35">
      <c r="A2549" s="368" t="s">
        <v>502</v>
      </c>
      <c r="B2549" s="368" t="s">
        <v>1090</v>
      </c>
      <c r="C2549" s="368" t="s">
        <v>786</v>
      </c>
      <c r="D2549" s="368">
        <v>500</v>
      </c>
      <c r="E2549" s="368">
        <v>325</v>
      </c>
      <c r="F2549" s="368">
        <v>175</v>
      </c>
      <c r="G2549" s="368" t="s">
        <v>17922</v>
      </c>
      <c r="H2549" s="368" t="s">
        <v>17923</v>
      </c>
      <c r="I2549" s="368" t="s">
        <v>3212</v>
      </c>
      <c r="J2549" s="368" t="s">
        <v>3211</v>
      </c>
      <c r="K2549" s="368" t="s">
        <v>17924</v>
      </c>
      <c r="L2549" s="368" t="s">
        <v>3211</v>
      </c>
      <c r="M2549" s="368">
        <v>107</v>
      </c>
      <c r="N2549" s="368">
        <v>70</v>
      </c>
      <c r="O2549" s="368">
        <v>37</v>
      </c>
    </row>
    <row r="2550" spans="1:15" x14ac:dyDescent="0.35">
      <c r="A2550" s="368" t="s">
        <v>502</v>
      </c>
      <c r="B2550" s="368" t="s">
        <v>1090</v>
      </c>
      <c r="C2550" s="368" t="s">
        <v>786</v>
      </c>
      <c r="D2550" s="368">
        <v>500</v>
      </c>
      <c r="E2550" s="368">
        <v>325</v>
      </c>
      <c r="F2550" s="368">
        <v>175</v>
      </c>
      <c r="G2550" s="368" t="s">
        <v>17925</v>
      </c>
      <c r="H2550" s="368" t="s">
        <v>17926</v>
      </c>
      <c r="I2550" s="368" t="s">
        <v>3210</v>
      </c>
      <c r="J2550" s="368" t="s">
        <v>3209</v>
      </c>
      <c r="K2550" s="368" t="s">
        <v>17927</v>
      </c>
      <c r="L2550" s="368" t="s">
        <v>3209</v>
      </c>
      <c r="M2550" s="368">
        <v>72</v>
      </c>
      <c r="N2550" s="368">
        <v>47</v>
      </c>
      <c r="O2550" s="368">
        <v>25</v>
      </c>
    </row>
    <row r="2551" spans="1:15" x14ac:dyDescent="0.35">
      <c r="A2551" s="368" t="s">
        <v>502</v>
      </c>
      <c r="B2551" s="368" t="s">
        <v>1090</v>
      </c>
      <c r="C2551" s="368" t="s">
        <v>786</v>
      </c>
      <c r="D2551" s="368">
        <v>500</v>
      </c>
      <c r="E2551" s="368">
        <v>325</v>
      </c>
      <c r="F2551" s="368">
        <v>175</v>
      </c>
      <c r="G2551" s="368" t="s">
        <v>17928</v>
      </c>
      <c r="H2551" s="368" t="s">
        <v>17929</v>
      </c>
      <c r="I2551" s="368" t="s">
        <v>3158</v>
      </c>
      <c r="J2551" s="368" t="s">
        <v>3157</v>
      </c>
      <c r="K2551" s="368" t="s">
        <v>17930</v>
      </c>
      <c r="L2551" s="368" t="s">
        <v>3157</v>
      </c>
      <c r="M2551" s="368">
        <v>107</v>
      </c>
      <c r="N2551" s="368">
        <v>70</v>
      </c>
      <c r="O2551" s="368">
        <v>37</v>
      </c>
    </row>
    <row r="2552" spans="1:15" x14ac:dyDescent="0.35">
      <c r="A2552" s="368" t="s">
        <v>503</v>
      </c>
      <c r="B2552" s="368" t="s">
        <v>1091</v>
      </c>
      <c r="C2552" s="368" t="s">
        <v>791</v>
      </c>
      <c r="D2552" s="368">
        <v>530</v>
      </c>
      <c r="E2552" s="368">
        <v>344</v>
      </c>
      <c r="F2552" s="368">
        <v>186</v>
      </c>
      <c r="G2552" s="368" t="s">
        <v>17931</v>
      </c>
      <c r="H2552" s="368" t="s">
        <v>17932</v>
      </c>
      <c r="I2552" s="368" t="s">
        <v>3204</v>
      </c>
      <c r="J2552" s="368" t="s">
        <v>3203</v>
      </c>
      <c r="K2552" s="368" t="s">
        <v>17933</v>
      </c>
      <c r="L2552" s="368" t="s">
        <v>17934</v>
      </c>
      <c r="M2552" s="368">
        <v>97</v>
      </c>
      <c r="N2552" s="368">
        <v>63</v>
      </c>
      <c r="O2552" s="368">
        <v>34</v>
      </c>
    </row>
    <row r="2553" spans="1:15" x14ac:dyDescent="0.35">
      <c r="A2553" s="368" t="s">
        <v>503</v>
      </c>
      <c r="B2553" s="368" t="s">
        <v>1091</v>
      </c>
      <c r="C2553" s="368" t="s">
        <v>791</v>
      </c>
      <c r="D2553" s="368">
        <v>530</v>
      </c>
      <c r="E2553" s="368">
        <v>344</v>
      </c>
      <c r="F2553" s="368">
        <v>186</v>
      </c>
      <c r="G2553" s="368" t="s">
        <v>17931</v>
      </c>
      <c r="H2553" s="368" t="s">
        <v>17932</v>
      </c>
      <c r="I2553" s="368" t="s">
        <v>3204</v>
      </c>
      <c r="J2553" s="368" t="s">
        <v>3203</v>
      </c>
      <c r="K2553" s="368" t="s">
        <v>17935</v>
      </c>
      <c r="L2553" s="368" t="s">
        <v>17936</v>
      </c>
      <c r="M2553" s="368">
        <v>76</v>
      </c>
      <c r="N2553" s="368">
        <v>49</v>
      </c>
      <c r="O2553" s="368">
        <v>27</v>
      </c>
    </row>
    <row r="2554" spans="1:15" x14ac:dyDescent="0.35">
      <c r="A2554" s="368" t="s">
        <v>503</v>
      </c>
      <c r="B2554" s="368" t="s">
        <v>1091</v>
      </c>
      <c r="C2554" s="368" t="s">
        <v>791</v>
      </c>
      <c r="D2554" s="368">
        <v>530</v>
      </c>
      <c r="E2554" s="368">
        <v>344</v>
      </c>
      <c r="F2554" s="368">
        <v>186</v>
      </c>
      <c r="G2554" s="368" t="s">
        <v>17937</v>
      </c>
      <c r="H2554" s="368" t="s">
        <v>17938</v>
      </c>
      <c r="I2554" s="368" t="s">
        <v>3208</v>
      </c>
      <c r="J2554" s="368" t="s">
        <v>3207</v>
      </c>
      <c r="K2554" s="368" t="s">
        <v>17939</v>
      </c>
      <c r="L2554" s="368" t="s">
        <v>17940</v>
      </c>
      <c r="M2554" s="368">
        <v>98</v>
      </c>
      <c r="N2554" s="368">
        <v>64</v>
      </c>
      <c r="O2554" s="368">
        <v>34</v>
      </c>
    </row>
    <row r="2555" spans="1:15" x14ac:dyDescent="0.35">
      <c r="A2555" s="368" t="s">
        <v>503</v>
      </c>
      <c r="B2555" s="368" t="s">
        <v>1091</v>
      </c>
      <c r="C2555" s="368" t="s">
        <v>791</v>
      </c>
      <c r="D2555" s="368">
        <v>530</v>
      </c>
      <c r="E2555" s="368">
        <v>344</v>
      </c>
      <c r="F2555" s="368">
        <v>186</v>
      </c>
      <c r="G2555" s="368" t="s">
        <v>17937</v>
      </c>
      <c r="H2555" s="368" t="s">
        <v>17938</v>
      </c>
      <c r="I2555" s="368" t="s">
        <v>3208</v>
      </c>
      <c r="J2555" s="368" t="s">
        <v>3207</v>
      </c>
      <c r="K2555" s="368" t="s">
        <v>17941</v>
      </c>
      <c r="L2555" s="368" t="s">
        <v>17942</v>
      </c>
      <c r="M2555" s="368">
        <v>54</v>
      </c>
      <c r="N2555" s="368">
        <v>35</v>
      </c>
      <c r="O2555" s="368">
        <v>19</v>
      </c>
    </row>
    <row r="2556" spans="1:15" x14ac:dyDescent="0.35">
      <c r="A2556" s="368" t="s">
        <v>503</v>
      </c>
      <c r="B2556" s="368" t="s">
        <v>1091</v>
      </c>
      <c r="C2556" s="368" t="s">
        <v>791</v>
      </c>
      <c r="D2556" s="368">
        <v>530</v>
      </c>
      <c r="E2556" s="368">
        <v>344</v>
      </c>
      <c r="F2556" s="368">
        <v>186</v>
      </c>
      <c r="G2556" s="368" t="s">
        <v>17937</v>
      </c>
      <c r="H2556" s="368" t="s">
        <v>17938</v>
      </c>
      <c r="I2556" s="368" t="s">
        <v>3208</v>
      </c>
      <c r="J2556" s="368" t="s">
        <v>3207</v>
      </c>
      <c r="K2556" s="368" t="s">
        <v>17943</v>
      </c>
      <c r="L2556" s="368" t="s">
        <v>17944</v>
      </c>
      <c r="M2556" s="368">
        <v>43</v>
      </c>
      <c r="N2556" s="368">
        <v>28</v>
      </c>
      <c r="O2556" s="368">
        <v>15</v>
      </c>
    </row>
    <row r="2557" spans="1:15" x14ac:dyDescent="0.35">
      <c r="A2557" s="368" t="s">
        <v>503</v>
      </c>
      <c r="B2557" s="368" t="s">
        <v>1091</v>
      </c>
      <c r="C2557" s="368" t="s">
        <v>791</v>
      </c>
      <c r="D2557" s="368">
        <v>530</v>
      </c>
      <c r="E2557" s="368">
        <v>344</v>
      </c>
      <c r="F2557" s="368">
        <v>186</v>
      </c>
      <c r="G2557" s="368" t="s">
        <v>17792</v>
      </c>
      <c r="H2557" s="368" t="s">
        <v>17793</v>
      </c>
      <c r="I2557" s="368" t="s">
        <v>3206</v>
      </c>
      <c r="J2557" s="368" t="s">
        <v>3205</v>
      </c>
      <c r="K2557" s="368" t="s">
        <v>17794</v>
      </c>
      <c r="L2557" s="368" t="s">
        <v>17795</v>
      </c>
      <c r="M2557" s="368">
        <v>97</v>
      </c>
      <c r="N2557" s="368">
        <v>63</v>
      </c>
      <c r="O2557" s="368">
        <v>34</v>
      </c>
    </row>
    <row r="2558" spans="1:15" x14ac:dyDescent="0.35">
      <c r="A2558" s="368" t="s">
        <v>503</v>
      </c>
      <c r="B2558" s="368" t="s">
        <v>1091</v>
      </c>
      <c r="C2558" s="368" t="s">
        <v>791</v>
      </c>
      <c r="D2558" s="368">
        <v>530</v>
      </c>
      <c r="E2558" s="368">
        <v>344</v>
      </c>
      <c r="F2558" s="368">
        <v>186</v>
      </c>
      <c r="G2558" s="368" t="s">
        <v>17792</v>
      </c>
      <c r="H2558" s="368" t="s">
        <v>17793</v>
      </c>
      <c r="I2558" s="368" t="s">
        <v>3206</v>
      </c>
      <c r="J2558" s="368" t="s">
        <v>3205</v>
      </c>
      <c r="K2558" s="368" t="s">
        <v>17796</v>
      </c>
      <c r="L2558" s="368" t="s">
        <v>17797</v>
      </c>
      <c r="M2558" s="368">
        <v>65</v>
      </c>
      <c r="N2558" s="368">
        <v>42</v>
      </c>
      <c r="O2558" s="368">
        <v>23</v>
      </c>
    </row>
    <row r="2559" spans="1:15" x14ac:dyDescent="0.35">
      <c r="A2559" s="368" t="s">
        <v>504</v>
      </c>
      <c r="B2559" s="368" t="s">
        <v>1092</v>
      </c>
      <c r="C2559" s="368" t="s">
        <v>791</v>
      </c>
      <c r="D2559" s="368">
        <v>600</v>
      </c>
      <c r="E2559" s="368">
        <v>390</v>
      </c>
      <c r="F2559" s="368">
        <v>210</v>
      </c>
      <c r="G2559" s="368" t="s">
        <v>17945</v>
      </c>
      <c r="H2559" s="368" t="s">
        <v>17946</v>
      </c>
      <c r="I2559" s="368" t="s">
        <v>3192</v>
      </c>
      <c r="J2559" s="368" t="s">
        <v>3191</v>
      </c>
      <c r="K2559" s="368" t="s">
        <v>17947</v>
      </c>
      <c r="L2559" s="368" t="s">
        <v>17948</v>
      </c>
      <c r="M2559" s="368">
        <v>86</v>
      </c>
      <c r="N2559" s="368">
        <v>56</v>
      </c>
      <c r="O2559" s="368">
        <v>30</v>
      </c>
    </row>
    <row r="2560" spans="1:15" x14ac:dyDescent="0.35">
      <c r="A2560" s="368" t="s">
        <v>504</v>
      </c>
      <c r="B2560" s="368" t="s">
        <v>1092</v>
      </c>
      <c r="C2560" s="368" t="s">
        <v>791</v>
      </c>
      <c r="D2560" s="368">
        <v>600</v>
      </c>
      <c r="E2560" s="368">
        <v>390</v>
      </c>
      <c r="F2560" s="368">
        <v>210</v>
      </c>
      <c r="G2560" s="368" t="s">
        <v>17945</v>
      </c>
      <c r="H2560" s="368" t="s">
        <v>17946</v>
      </c>
      <c r="I2560" s="368" t="s">
        <v>3192</v>
      </c>
      <c r="J2560" s="368" t="s">
        <v>3191</v>
      </c>
      <c r="K2560" s="368" t="s">
        <v>17949</v>
      </c>
      <c r="L2560" s="368" t="s">
        <v>17950</v>
      </c>
      <c r="M2560" s="368">
        <v>64</v>
      </c>
      <c r="N2560" s="368">
        <v>42</v>
      </c>
      <c r="O2560" s="368">
        <v>22</v>
      </c>
    </row>
    <row r="2561" spans="1:15" x14ac:dyDescent="0.35">
      <c r="A2561" s="368" t="s">
        <v>504</v>
      </c>
      <c r="B2561" s="368" t="s">
        <v>1092</v>
      </c>
      <c r="C2561" s="368" t="s">
        <v>791</v>
      </c>
      <c r="D2561" s="368">
        <v>600</v>
      </c>
      <c r="E2561" s="368">
        <v>390</v>
      </c>
      <c r="F2561" s="368">
        <v>210</v>
      </c>
      <c r="G2561" s="368" t="s">
        <v>17931</v>
      </c>
      <c r="H2561" s="368" t="s">
        <v>17932</v>
      </c>
      <c r="I2561" s="368" t="s">
        <v>3204</v>
      </c>
      <c r="J2561" s="368" t="s">
        <v>3203</v>
      </c>
      <c r="K2561" s="368" t="s">
        <v>17933</v>
      </c>
      <c r="L2561" s="368" t="s">
        <v>17934</v>
      </c>
      <c r="M2561" s="368">
        <v>96</v>
      </c>
      <c r="N2561" s="368">
        <v>62</v>
      </c>
      <c r="O2561" s="368">
        <v>34</v>
      </c>
    </row>
    <row r="2562" spans="1:15" x14ac:dyDescent="0.35">
      <c r="A2562" s="368" t="s">
        <v>504</v>
      </c>
      <c r="B2562" s="368" t="s">
        <v>1092</v>
      </c>
      <c r="C2562" s="368" t="s">
        <v>791</v>
      </c>
      <c r="D2562" s="368">
        <v>600</v>
      </c>
      <c r="E2562" s="368">
        <v>390</v>
      </c>
      <c r="F2562" s="368">
        <v>210</v>
      </c>
      <c r="G2562" s="368" t="s">
        <v>17931</v>
      </c>
      <c r="H2562" s="368" t="s">
        <v>17932</v>
      </c>
      <c r="I2562" s="368" t="s">
        <v>3204</v>
      </c>
      <c r="J2562" s="368" t="s">
        <v>3203</v>
      </c>
      <c r="K2562" s="368" t="s">
        <v>17935</v>
      </c>
      <c r="L2562" s="368" t="s">
        <v>17936</v>
      </c>
      <c r="M2562" s="368">
        <v>75</v>
      </c>
      <c r="N2562" s="368">
        <v>49</v>
      </c>
      <c r="O2562" s="368">
        <v>26</v>
      </c>
    </row>
    <row r="2563" spans="1:15" x14ac:dyDescent="0.35">
      <c r="A2563" s="368" t="s">
        <v>504</v>
      </c>
      <c r="B2563" s="368" t="s">
        <v>1092</v>
      </c>
      <c r="C2563" s="368" t="s">
        <v>791</v>
      </c>
      <c r="D2563" s="368">
        <v>600</v>
      </c>
      <c r="E2563" s="368">
        <v>390</v>
      </c>
      <c r="F2563" s="368">
        <v>210</v>
      </c>
      <c r="G2563" s="368" t="s">
        <v>17951</v>
      </c>
      <c r="H2563" s="368" t="s">
        <v>17952</v>
      </c>
      <c r="I2563" s="368" t="s">
        <v>3202</v>
      </c>
      <c r="J2563" s="368" t="s">
        <v>3201</v>
      </c>
      <c r="K2563" s="368" t="s">
        <v>17953</v>
      </c>
      <c r="L2563" s="368" t="s">
        <v>3201</v>
      </c>
      <c r="M2563" s="368">
        <v>65</v>
      </c>
      <c r="N2563" s="368">
        <v>42</v>
      </c>
      <c r="O2563" s="368">
        <v>23</v>
      </c>
    </row>
    <row r="2564" spans="1:15" x14ac:dyDescent="0.35">
      <c r="A2564" s="368" t="s">
        <v>504</v>
      </c>
      <c r="B2564" s="368" t="s">
        <v>1092</v>
      </c>
      <c r="C2564" s="368" t="s">
        <v>791</v>
      </c>
      <c r="D2564" s="368">
        <v>600</v>
      </c>
      <c r="E2564" s="368">
        <v>390</v>
      </c>
      <c r="F2564" s="368">
        <v>210</v>
      </c>
      <c r="G2564" s="368" t="s">
        <v>17954</v>
      </c>
      <c r="H2564" s="368" t="s">
        <v>17955</v>
      </c>
      <c r="I2564" s="368" t="s">
        <v>3200</v>
      </c>
      <c r="J2564" s="368" t="s">
        <v>3199</v>
      </c>
      <c r="K2564" s="368" t="s">
        <v>17956</v>
      </c>
      <c r="L2564" s="368" t="s">
        <v>17957</v>
      </c>
      <c r="M2564" s="368">
        <v>42</v>
      </c>
      <c r="N2564" s="368">
        <v>27</v>
      </c>
      <c r="O2564" s="368">
        <v>15</v>
      </c>
    </row>
    <row r="2565" spans="1:15" x14ac:dyDescent="0.35">
      <c r="A2565" s="368" t="s">
        <v>504</v>
      </c>
      <c r="B2565" s="368" t="s">
        <v>1092</v>
      </c>
      <c r="C2565" s="368" t="s">
        <v>791</v>
      </c>
      <c r="D2565" s="368">
        <v>600</v>
      </c>
      <c r="E2565" s="368">
        <v>390</v>
      </c>
      <c r="F2565" s="368">
        <v>210</v>
      </c>
      <c r="G2565" s="368" t="s">
        <v>17954</v>
      </c>
      <c r="H2565" s="368" t="s">
        <v>17955</v>
      </c>
      <c r="I2565" s="368" t="s">
        <v>3200</v>
      </c>
      <c r="J2565" s="368" t="s">
        <v>3199</v>
      </c>
      <c r="K2565" s="368" t="s">
        <v>17958</v>
      </c>
      <c r="L2565" s="368" t="s">
        <v>17959</v>
      </c>
      <c r="M2565" s="368">
        <v>54</v>
      </c>
      <c r="N2565" s="368">
        <v>35</v>
      </c>
      <c r="O2565" s="368">
        <v>19</v>
      </c>
    </row>
    <row r="2566" spans="1:15" x14ac:dyDescent="0.35">
      <c r="A2566" s="368" t="s">
        <v>504</v>
      </c>
      <c r="B2566" s="368" t="s">
        <v>1092</v>
      </c>
      <c r="C2566" s="368" t="s">
        <v>791</v>
      </c>
      <c r="D2566" s="368">
        <v>600</v>
      </c>
      <c r="E2566" s="368">
        <v>390</v>
      </c>
      <c r="F2566" s="368">
        <v>210</v>
      </c>
      <c r="G2566" s="368" t="s">
        <v>17954</v>
      </c>
      <c r="H2566" s="368" t="s">
        <v>17955</v>
      </c>
      <c r="I2566" s="368" t="s">
        <v>3200</v>
      </c>
      <c r="J2566" s="368" t="s">
        <v>3199</v>
      </c>
      <c r="K2566" s="368" t="s">
        <v>17960</v>
      </c>
      <c r="L2566" s="368" t="s">
        <v>17961</v>
      </c>
      <c r="M2566" s="368">
        <v>54</v>
      </c>
      <c r="N2566" s="368">
        <v>35</v>
      </c>
      <c r="O2566" s="368">
        <v>19</v>
      </c>
    </row>
    <row r="2567" spans="1:15" x14ac:dyDescent="0.35">
      <c r="A2567" s="368" t="s">
        <v>504</v>
      </c>
      <c r="B2567" s="368" t="s">
        <v>1092</v>
      </c>
      <c r="C2567" s="368" t="s">
        <v>791</v>
      </c>
      <c r="D2567" s="368">
        <v>600</v>
      </c>
      <c r="E2567" s="368">
        <v>390</v>
      </c>
      <c r="F2567" s="368">
        <v>210</v>
      </c>
      <c r="G2567" s="368" t="s">
        <v>17954</v>
      </c>
      <c r="H2567" s="368" t="s">
        <v>17955</v>
      </c>
      <c r="I2567" s="368" t="s">
        <v>3200</v>
      </c>
      <c r="J2567" s="368" t="s">
        <v>3199</v>
      </c>
      <c r="K2567" s="368" t="s">
        <v>17962</v>
      </c>
      <c r="L2567" s="368" t="s">
        <v>17963</v>
      </c>
      <c r="M2567" s="368">
        <v>32</v>
      </c>
      <c r="N2567" s="368">
        <v>21</v>
      </c>
      <c r="O2567" s="368">
        <v>11</v>
      </c>
    </row>
    <row r="2568" spans="1:15" x14ac:dyDescent="0.35">
      <c r="A2568" s="368" t="s">
        <v>504</v>
      </c>
      <c r="B2568" s="368" t="s">
        <v>1092</v>
      </c>
      <c r="C2568" s="368" t="s">
        <v>791</v>
      </c>
      <c r="D2568" s="368">
        <v>600</v>
      </c>
      <c r="E2568" s="368">
        <v>390</v>
      </c>
      <c r="F2568" s="368">
        <v>210</v>
      </c>
      <c r="G2568" s="368" t="s">
        <v>17954</v>
      </c>
      <c r="H2568" s="368" t="s">
        <v>17955</v>
      </c>
      <c r="I2568" s="368" t="s">
        <v>3200</v>
      </c>
      <c r="J2568" s="368" t="s">
        <v>3199</v>
      </c>
      <c r="K2568" s="368" t="s">
        <v>17964</v>
      </c>
      <c r="L2568" s="368" t="s">
        <v>17965</v>
      </c>
      <c r="M2568" s="368">
        <v>32</v>
      </c>
      <c r="N2568" s="368">
        <v>21</v>
      </c>
      <c r="O2568" s="368">
        <v>11</v>
      </c>
    </row>
    <row r="2569" spans="1:15" x14ac:dyDescent="0.35">
      <c r="A2569" s="368" t="s">
        <v>505</v>
      </c>
      <c r="B2569" s="368" t="s">
        <v>1093</v>
      </c>
      <c r="C2569" s="368" t="s">
        <v>791</v>
      </c>
      <c r="D2569" s="368">
        <v>600</v>
      </c>
      <c r="E2569" s="368">
        <v>390</v>
      </c>
      <c r="F2569" s="368">
        <v>210</v>
      </c>
      <c r="G2569" s="368" t="s">
        <v>17945</v>
      </c>
      <c r="H2569" s="368" t="s">
        <v>17946</v>
      </c>
      <c r="I2569" s="368" t="s">
        <v>3192</v>
      </c>
      <c r="J2569" s="368" t="s">
        <v>3191</v>
      </c>
      <c r="K2569" s="368" t="s">
        <v>17947</v>
      </c>
      <c r="L2569" s="368" t="s">
        <v>17948</v>
      </c>
      <c r="M2569" s="368">
        <v>86</v>
      </c>
      <c r="N2569" s="368">
        <v>56</v>
      </c>
      <c r="O2569" s="368">
        <v>30</v>
      </c>
    </row>
    <row r="2570" spans="1:15" x14ac:dyDescent="0.35">
      <c r="A2570" s="368" t="s">
        <v>505</v>
      </c>
      <c r="B2570" s="368" t="s">
        <v>1093</v>
      </c>
      <c r="C2570" s="368" t="s">
        <v>791</v>
      </c>
      <c r="D2570" s="368">
        <v>600</v>
      </c>
      <c r="E2570" s="368">
        <v>390</v>
      </c>
      <c r="F2570" s="368">
        <v>210</v>
      </c>
      <c r="G2570" s="368" t="s">
        <v>17945</v>
      </c>
      <c r="H2570" s="368" t="s">
        <v>17946</v>
      </c>
      <c r="I2570" s="368" t="s">
        <v>3192</v>
      </c>
      <c r="J2570" s="368" t="s">
        <v>3191</v>
      </c>
      <c r="K2570" s="368" t="s">
        <v>17949</v>
      </c>
      <c r="L2570" s="368" t="s">
        <v>17950</v>
      </c>
      <c r="M2570" s="368">
        <v>64</v>
      </c>
      <c r="N2570" s="368">
        <v>42</v>
      </c>
      <c r="O2570" s="368">
        <v>22</v>
      </c>
    </row>
    <row r="2571" spans="1:15" x14ac:dyDescent="0.35">
      <c r="A2571" s="368" t="s">
        <v>505</v>
      </c>
      <c r="B2571" s="368" t="s">
        <v>1093</v>
      </c>
      <c r="C2571" s="368" t="s">
        <v>791</v>
      </c>
      <c r="D2571" s="368">
        <v>600</v>
      </c>
      <c r="E2571" s="368">
        <v>390</v>
      </c>
      <c r="F2571" s="368">
        <v>210</v>
      </c>
      <c r="G2571" s="368" t="s">
        <v>17966</v>
      </c>
      <c r="H2571" s="368" t="s">
        <v>17967</v>
      </c>
      <c r="I2571" s="368" t="s">
        <v>3198</v>
      </c>
      <c r="J2571" s="368" t="s">
        <v>3197</v>
      </c>
      <c r="K2571" s="368" t="s">
        <v>17968</v>
      </c>
      <c r="L2571" s="368" t="s">
        <v>17969</v>
      </c>
      <c r="M2571" s="368">
        <v>96</v>
      </c>
      <c r="N2571" s="368">
        <v>62</v>
      </c>
      <c r="O2571" s="368">
        <v>34</v>
      </c>
    </row>
    <row r="2572" spans="1:15" x14ac:dyDescent="0.35">
      <c r="A2572" s="368" t="s">
        <v>505</v>
      </c>
      <c r="B2572" s="368" t="s">
        <v>1093</v>
      </c>
      <c r="C2572" s="368" t="s">
        <v>791</v>
      </c>
      <c r="D2572" s="368">
        <v>600</v>
      </c>
      <c r="E2572" s="368">
        <v>390</v>
      </c>
      <c r="F2572" s="368">
        <v>210</v>
      </c>
      <c r="G2572" s="368" t="s">
        <v>17966</v>
      </c>
      <c r="H2572" s="368" t="s">
        <v>17967</v>
      </c>
      <c r="I2572" s="368" t="s">
        <v>3198</v>
      </c>
      <c r="J2572" s="368" t="s">
        <v>3197</v>
      </c>
      <c r="K2572" s="368" t="s">
        <v>17970</v>
      </c>
      <c r="L2572" s="368" t="s">
        <v>17971</v>
      </c>
      <c r="M2572" s="368">
        <v>64</v>
      </c>
      <c r="N2572" s="368">
        <v>42</v>
      </c>
      <c r="O2572" s="368">
        <v>22</v>
      </c>
    </row>
    <row r="2573" spans="1:15" x14ac:dyDescent="0.35">
      <c r="A2573" s="368" t="s">
        <v>505</v>
      </c>
      <c r="B2573" s="368" t="s">
        <v>1093</v>
      </c>
      <c r="C2573" s="368" t="s">
        <v>791</v>
      </c>
      <c r="D2573" s="368">
        <v>600</v>
      </c>
      <c r="E2573" s="368">
        <v>390</v>
      </c>
      <c r="F2573" s="368">
        <v>210</v>
      </c>
      <c r="G2573" s="368" t="s">
        <v>17972</v>
      </c>
      <c r="H2573" s="368" t="s">
        <v>17973</v>
      </c>
      <c r="I2573" s="368" t="s">
        <v>3196</v>
      </c>
      <c r="J2573" s="368" t="s">
        <v>3195</v>
      </c>
      <c r="K2573" s="368" t="s">
        <v>17974</v>
      </c>
      <c r="L2573" s="368" t="s">
        <v>17975</v>
      </c>
      <c r="M2573" s="368">
        <v>97</v>
      </c>
      <c r="N2573" s="368">
        <v>62</v>
      </c>
      <c r="O2573" s="368">
        <v>35</v>
      </c>
    </row>
    <row r="2574" spans="1:15" x14ac:dyDescent="0.35">
      <c r="A2574" s="368" t="s">
        <v>505</v>
      </c>
      <c r="B2574" s="368" t="s">
        <v>1093</v>
      </c>
      <c r="C2574" s="368" t="s">
        <v>791</v>
      </c>
      <c r="D2574" s="368">
        <v>600</v>
      </c>
      <c r="E2574" s="368">
        <v>390</v>
      </c>
      <c r="F2574" s="368">
        <v>210</v>
      </c>
      <c r="G2574" s="368" t="s">
        <v>17972</v>
      </c>
      <c r="H2574" s="368" t="s">
        <v>17973</v>
      </c>
      <c r="I2574" s="368" t="s">
        <v>3196</v>
      </c>
      <c r="J2574" s="368" t="s">
        <v>3195</v>
      </c>
      <c r="K2574" s="368" t="s">
        <v>17976</v>
      </c>
      <c r="L2574" s="368" t="s">
        <v>17977</v>
      </c>
      <c r="M2574" s="368">
        <v>64</v>
      </c>
      <c r="N2574" s="368">
        <v>42</v>
      </c>
      <c r="O2574" s="368">
        <v>22</v>
      </c>
    </row>
    <row r="2575" spans="1:15" x14ac:dyDescent="0.35">
      <c r="A2575" s="368" t="s">
        <v>505</v>
      </c>
      <c r="B2575" s="368" t="s">
        <v>1093</v>
      </c>
      <c r="C2575" s="368" t="s">
        <v>791</v>
      </c>
      <c r="D2575" s="368">
        <v>600</v>
      </c>
      <c r="E2575" s="368">
        <v>390</v>
      </c>
      <c r="F2575" s="368">
        <v>210</v>
      </c>
      <c r="G2575" s="368" t="s">
        <v>17978</v>
      </c>
      <c r="H2575" s="368" t="s">
        <v>17979</v>
      </c>
      <c r="I2575" s="368" t="s">
        <v>3194</v>
      </c>
      <c r="J2575" s="368" t="s">
        <v>3193</v>
      </c>
      <c r="K2575" s="368" t="s">
        <v>17980</v>
      </c>
      <c r="L2575" s="368" t="s">
        <v>17981</v>
      </c>
      <c r="M2575" s="368">
        <v>97</v>
      </c>
      <c r="N2575" s="368">
        <v>63</v>
      </c>
      <c r="O2575" s="368">
        <v>34</v>
      </c>
    </row>
    <row r="2576" spans="1:15" x14ac:dyDescent="0.35">
      <c r="A2576" s="368" t="s">
        <v>505</v>
      </c>
      <c r="B2576" s="368" t="s">
        <v>1093</v>
      </c>
      <c r="C2576" s="368" t="s">
        <v>791</v>
      </c>
      <c r="D2576" s="368">
        <v>600</v>
      </c>
      <c r="E2576" s="368">
        <v>390</v>
      </c>
      <c r="F2576" s="368">
        <v>210</v>
      </c>
      <c r="G2576" s="368" t="s">
        <v>17978</v>
      </c>
      <c r="H2576" s="368" t="s">
        <v>17979</v>
      </c>
      <c r="I2576" s="368" t="s">
        <v>3194</v>
      </c>
      <c r="J2576" s="368" t="s">
        <v>3193</v>
      </c>
      <c r="K2576" s="368" t="s">
        <v>17982</v>
      </c>
      <c r="L2576" s="368" t="s">
        <v>17983</v>
      </c>
      <c r="M2576" s="368">
        <v>32</v>
      </c>
      <c r="N2576" s="368">
        <v>21</v>
      </c>
      <c r="O2576" s="368">
        <v>11</v>
      </c>
    </row>
    <row r="2577" spans="1:15" x14ac:dyDescent="0.35">
      <c r="A2577" s="368" t="s">
        <v>506</v>
      </c>
      <c r="B2577" s="368" t="s">
        <v>1094</v>
      </c>
      <c r="C2577" s="368" t="s">
        <v>791</v>
      </c>
      <c r="D2577" s="368">
        <v>510</v>
      </c>
      <c r="E2577" s="368">
        <v>331</v>
      </c>
      <c r="F2577" s="368">
        <v>179</v>
      </c>
      <c r="G2577" s="368" t="s">
        <v>17945</v>
      </c>
      <c r="H2577" s="368" t="s">
        <v>17946</v>
      </c>
      <c r="I2577" s="368" t="s">
        <v>3192</v>
      </c>
      <c r="J2577" s="368" t="s">
        <v>3191</v>
      </c>
      <c r="K2577" s="368" t="s">
        <v>17947</v>
      </c>
      <c r="L2577" s="368" t="s">
        <v>17948</v>
      </c>
      <c r="M2577" s="368">
        <v>87</v>
      </c>
      <c r="N2577" s="368">
        <v>56</v>
      </c>
      <c r="O2577" s="368">
        <v>31</v>
      </c>
    </row>
    <row r="2578" spans="1:15" x14ac:dyDescent="0.35">
      <c r="A2578" s="368" t="s">
        <v>506</v>
      </c>
      <c r="B2578" s="368" t="s">
        <v>1094</v>
      </c>
      <c r="C2578" s="368" t="s">
        <v>791</v>
      </c>
      <c r="D2578" s="368">
        <v>510</v>
      </c>
      <c r="E2578" s="368">
        <v>331</v>
      </c>
      <c r="F2578" s="368">
        <v>179</v>
      </c>
      <c r="G2578" s="368" t="s">
        <v>17945</v>
      </c>
      <c r="H2578" s="368" t="s">
        <v>17946</v>
      </c>
      <c r="I2578" s="368" t="s">
        <v>3192</v>
      </c>
      <c r="J2578" s="368" t="s">
        <v>3191</v>
      </c>
      <c r="K2578" s="368" t="s">
        <v>17949</v>
      </c>
      <c r="L2578" s="368" t="s">
        <v>17950</v>
      </c>
      <c r="M2578" s="368">
        <v>65</v>
      </c>
      <c r="N2578" s="368">
        <v>42</v>
      </c>
      <c r="O2578" s="368">
        <v>23</v>
      </c>
    </row>
    <row r="2579" spans="1:15" x14ac:dyDescent="0.35">
      <c r="A2579" s="368" t="s">
        <v>506</v>
      </c>
      <c r="B2579" s="368" t="s">
        <v>1094</v>
      </c>
      <c r="C2579" s="368" t="s">
        <v>791</v>
      </c>
      <c r="D2579" s="368">
        <v>510</v>
      </c>
      <c r="E2579" s="368">
        <v>331</v>
      </c>
      <c r="F2579" s="368">
        <v>179</v>
      </c>
      <c r="G2579" s="368" t="s">
        <v>17984</v>
      </c>
      <c r="H2579" s="368" t="s">
        <v>17985</v>
      </c>
      <c r="I2579" s="368" t="s">
        <v>3190</v>
      </c>
      <c r="J2579" s="368" t="s">
        <v>3189</v>
      </c>
      <c r="K2579" s="368" t="s">
        <v>17986</v>
      </c>
      <c r="L2579" s="368" t="s">
        <v>17987</v>
      </c>
      <c r="M2579" s="368">
        <v>98</v>
      </c>
      <c r="N2579" s="368">
        <v>64</v>
      </c>
      <c r="O2579" s="368">
        <v>34</v>
      </c>
    </row>
    <row r="2580" spans="1:15" x14ac:dyDescent="0.35">
      <c r="A2580" s="368" t="s">
        <v>506</v>
      </c>
      <c r="B2580" s="368" t="s">
        <v>1094</v>
      </c>
      <c r="C2580" s="368" t="s">
        <v>791</v>
      </c>
      <c r="D2580" s="368">
        <v>510</v>
      </c>
      <c r="E2580" s="368">
        <v>331</v>
      </c>
      <c r="F2580" s="368">
        <v>179</v>
      </c>
      <c r="G2580" s="368" t="s">
        <v>17984</v>
      </c>
      <c r="H2580" s="368" t="s">
        <v>17985</v>
      </c>
      <c r="I2580" s="368" t="s">
        <v>3190</v>
      </c>
      <c r="J2580" s="368" t="s">
        <v>3189</v>
      </c>
      <c r="K2580" s="368" t="s">
        <v>17988</v>
      </c>
      <c r="L2580" s="368" t="s">
        <v>17989</v>
      </c>
      <c r="M2580" s="368">
        <v>65</v>
      </c>
      <c r="N2580" s="368">
        <v>42</v>
      </c>
      <c r="O2580" s="368">
        <v>23</v>
      </c>
    </row>
    <row r="2581" spans="1:15" x14ac:dyDescent="0.35">
      <c r="A2581" s="368" t="s">
        <v>506</v>
      </c>
      <c r="B2581" s="368" t="s">
        <v>1094</v>
      </c>
      <c r="C2581" s="368" t="s">
        <v>791</v>
      </c>
      <c r="D2581" s="368">
        <v>510</v>
      </c>
      <c r="E2581" s="368">
        <v>331</v>
      </c>
      <c r="F2581" s="368">
        <v>179</v>
      </c>
      <c r="G2581" s="368" t="s">
        <v>17990</v>
      </c>
      <c r="H2581" s="368" t="s">
        <v>17991</v>
      </c>
      <c r="I2581" s="368" t="s">
        <v>3188</v>
      </c>
      <c r="J2581" s="368" t="s">
        <v>3187</v>
      </c>
      <c r="K2581" s="368" t="s">
        <v>17992</v>
      </c>
      <c r="L2581" s="368" t="s">
        <v>17993</v>
      </c>
      <c r="M2581" s="368">
        <v>86</v>
      </c>
      <c r="N2581" s="368">
        <v>57</v>
      </c>
      <c r="O2581" s="368">
        <v>29</v>
      </c>
    </row>
    <row r="2582" spans="1:15" x14ac:dyDescent="0.35">
      <c r="A2582" s="368" t="s">
        <v>506</v>
      </c>
      <c r="B2582" s="368" t="s">
        <v>1094</v>
      </c>
      <c r="C2582" s="368" t="s">
        <v>791</v>
      </c>
      <c r="D2582" s="368">
        <v>510</v>
      </c>
      <c r="E2582" s="368">
        <v>331</v>
      </c>
      <c r="F2582" s="368">
        <v>179</v>
      </c>
      <c r="G2582" s="368" t="s">
        <v>17990</v>
      </c>
      <c r="H2582" s="368" t="s">
        <v>17991</v>
      </c>
      <c r="I2582" s="368" t="s">
        <v>3188</v>
      </c>
      <c r="J2582" s="368" t="s">
        <v>3187</v>
      </c>
      <c r="K2582" s="368" t="s">
        <v>17994</v>
      </c>
      <c r="L2582" s="368" t="s">
        <v>17995</v>
      </c>
      <c r="M2582" s="368">
        <v>33</v>
      </c>
      <c r="N2582" s="368">
        <v>21</v>
      </c>
      <c r="O2582" s="368">
        <v>12</v>
      </c>
    </row>
    <row r="2583" spans="1:15" x14ac:dyDescent="0.35">
      <c r="A2583" s="368" t="s">
        <v>506</v>
      </c>
      <c r="B2583" s="368" t="s">
        <v>1094</v>
      </c>
      <c r="C2583" s="368" t="s">
        <v>791</v>
      </c>
      <c r="D2583" s="368">
        <v>510</v>
      </c>
      <c r="E2583" s="368">
        <v>331</v>
      </c>
      <c r="F2583" s="368">
        <v>179</v>
      </c>
      <c r="G2583" s="368" t="s">
        <v>17990</v>
      </c>
      <c r="H2583" s="368" t="s">
        <v>17991</v>
      </c>
      <c r="I2583" s="368" t="s">
        <v>3188</v>
      </c>
      <c r="J2583" s="368" t="s">
        <v>3187</v>
      </c>
      <c r="K2583" s="368" t="s">
        <v>17996</v>
      </c>
      <c r="L2583" s="368" t="s">
        <v>17997</v>
      </c>
      <c r="M2583" s="368">
        <v>76</v>
      </c>
      <c r="N2583" s="368">
        <v>49</v>
      </c>
      <c r="O2583" s="368">
        <v>27</v>
      </c>
    </row>
    <row r="2584" spans="1:15" x14ac:dyDescent="0.35">
      <c r="A2584" s="368" t="s">
        <v>507</v>
      </c>
      <c r="B2584" s="368" t="s">
        <v>1095</v>
      </c>
      <c r="C2584" s="368" t="s">
        <v>786</v>
      </c>
      <c r="D2584" s="368">
        <v>650</v>
      </c>
      <c r="E2584" s="368">
        <v>422</v>
      </c>
      <c r="F2584" s="368">
        <v>228</v>
      </c>
      <c r="G2584" s="368" t="s">
        <v>17717</v>
      </c>
      <c r="H2584" s="368" t="s">
        <v>17718</v>
      </c>
      <c r="I2584" s="368" t="s">
        <v>3186</v>
      </c>
      <c r="J2584" s="368" t="s">
        <v>3185</v>
      </c>
      <c r="K2584" s="368" t="s">
        <v>17719</v>
      </c>
      <c r="L2584" s="368" t="s">
        <v>17720</v>
      </c>
      <c r="M2584" s="368">
        <v>68</v>
      </c>
      <c r="N2584" s="368">
        <v>44</v>
      </c>
      <c r="O2584" s="368">
        <v>24</v>
      </c>
    </row>
    <row r="2585" spans="1:15" x14ac:dyDescent="0.35">
      <c r="A2585" s="368" t="s">
        <v>507</v>
      </c>
      <c r="B2585" s="368" t="s">
        <v>1095</v>
      </c>
      <c r="C2585" s="368" t="s">
        <v>786</v>
      </c>
      <c r="D2585" s="368">
        <v>650</v>
      </c>
      <c r="E2585" s="368">
        <v>422</v>
      </c>
      <c r="F2585" s="368">
        <v>228</v>
      </c>
      <c r="G2585" s="368" t="s">
        <v>17717</v>
      </c>
      <c r="H2585" s="368" t="s">
        <v>17718</v>
      </c>
      <c r="I2585" s="368" t="s">
        <v>3186</v>
      </c>
      <c r="J2585" s="368" t="s">
        <v>3185</v>
      </c>
      <c r="K2585" s="368" t="s">
        <v>17721</v>
      </c>
      <c r="L2585" s="368" t="s">
        <v>17722</v>
      </c>
      <c r="M2585" s="368">
        <v>80</v>
      </c>
      <c r="N2585" s="368">
        <v>52</v>
      </c>
      <c r="O2585" s="368">
        <v>28</v>
      </c>
    </row>
    <row r="2586" spans="1:15" x14ac:dyDescent="0.35">
      <c r="A2586" s="368" t="s">
        <v>507</v>
      </c>
      <c r="B2586" s="368" t="s">
        <v>1095</v>
      </c>
      <c r="C2586" s="368" t="s">
        <v>786</v>
      </c>
      <c r="D2586" s="368">
        <v>650</v>
      </c>
      <c r="E2586" s="368">
        <v>422</v>
      </c>
      <c r="F2586" s="368">
        <v>228</v>
      </c>
      <c r="G2586" s="368" t="s">
        <v>17717</v>
      </c>
      <c r="H2586" s="368" t="s">
        <v>17718</v>
      </c>
      <c r="I2586" s="368" t="s">
        <v>3186</v>
      </c>
      <c r="J2586" s="368" t="s">
        <v>3185</v>
      </c>
      <c r="K2586" s="368" t="s">
        <v>17723</v>
      </c>
      <c r="L2586" s="368" t="s">
        <v>17724</v>
      </c>
      <c r="M2586" s="368">
        <v>46</v>
      </c>
      <c r="N2586" s="368">
        <v>30</v>
      </c>
      <c r="O2586" s="368">
        <v>16</v>
      </c>
    </row>
    <row r="2587" spans="1:15" x14ac:dyDescent="0.35">
      <c r="A2587" s="368" t="s">
        <v>507</v>
      </c>
      <c r="B2587" s="368" t="s">
        <v>1095</v>
      </c>
      <c r="C2587" s="368" t="s">
        <v>786</v>
      </c>
      <c r="D2587" s="368">
        <v>650</v>
      </c>
      <c r="E2587" s="368">
        <v>422</v>
      </c>
      <c r="F2587" s="368">
        <v>228</v>
      </c>
      <c r="G2587" s="368" t="s">
        <v>17998</v>
      </c>
      <c r="H2587" s="368" t="s">
        <v>17999</v>
      </c>
      <c r="I2587" s="368" t="s">
        <v>3184</v>
      </c>
      <c r="J2587" s="368" t="s">
        <v>3183</v>
      </c>
      <c r="K2587" s="368" t="s">
        <v>18000</v>
      </c>
      <c r="L2587" s="368" t="s">
        <v>18001</v>
      </c>
      <c r="M2587" s="368">
        <v>57</v>
      </c>
      <c r="N2587" s="368">
        <v>37</v>
      </c>
      <c r="O2587" s="368">
        <v>20</v>
      </c>
    </row>
    <row r="2588" spans="1:15" x14ac:dyDescent="0.35">
      <c r="A2588" s="368" t="s">
        <v>507</v>
      </c>
      <c r="B2588" s="368" t="s">
        <v>1095</v>
      </c>
      <c r="C2588" s="368" t="s">
        <v>786</v>
      </c>
      <c r="D2588" s="368">
        <v>650</v>
      </c>
      <c r="E2588" s="368">
        <v>422</v>
      </c>
      <c r="F2588" s="368">
        <v>228</v>
      </c>
      <c r="G2588" s="368" t="s">
        <v>17998</v>
      </c>
      <c r="H2588" s="368" t="s">
        <v>17999</v>
      </c>
      <c r="I2588" s="368" t="s">
        <v>3184</v>
      </c>
      <c r="J2588" s="368" t="s">
        <v>3183</v>
      </c>
      <c r="K2588" s="368" t="s">
        <v>18002</v>
      </c>
      <c r="L2588" s="368" t="s">
        <v>18003</v>
      </c>
      <c r="M2588" s="368">
        <v>80</v>
      </c>
      <c r="N2588" s="368">
        <v>52</v>
      </c>
      <c r="O2588" s="368">
        <v>28</v>
      </c>
    </row>
    <row r="2589" spans="1:15" x14ac:dyDescent="0.35">
      <c r="A2589" s="368" t="s">
        <v>507</v>
      </c>
      <c r="B2589" s="368" t="s">
        <v>1095</v>
      </c>
      <c r="C2589" s="368" t="s">
        <v>786</v>
      </c>
      <c r="D2589" s="368">
        <v>650</v>
      </c>
      <c r="E2589" s="368">
        <v>422</v>
      </c>
      <c r="F2589" s="368">
        <v>228</v>
      </c>
      <c r="G2589" s="368" t="s">
        <v>17998</v>
      </c>
      <c r="H2589" s="368" t="s">
        <v>17999</v>
      </c>
      <c r="I2589" s="368" t="s">
        <v>3184</v>
      </c>
      <c r="J2589" s="368" t="s">
        <v>3183</v>
      </c>
      <c r="K2589" s="368" t="s">
        <v>18004</v>
      </c>
      <c r="L2589" s="368" t="s">
        <v>18005</v>
      </c>
      <c r="M2589" s="368">
        <v>91</v>
      </c>
      <c r="N2589" s="368">
        <v>59</v>
      </c>
      <c r="O2589" s="368">
        <v>32</v>
      </c>
    </row>
    <row r="2590" spans="1:15" x14ac:dyDescent="0.35">
      <c r="A2590" s="368" t="s">
        <v>507</v>
      </c>
      <c r="B2590" s="368" t="s">
        <v>1095</v>
      </c>
      <c r="C2590" s="368" t="s">
        <v>786</v>
      </c>
      <c r="D2590" s="368">
        <v>650</v>
      </c>
      <c r="E2590" s="368">
        <v>422</v>
      </c>
      <c r="F2590" s="368">
        <v>228</v>
      </c>
      <c r="G2590" s="368" t="s">
        <v>18006</v>
      </c>
      <c r="H2590" s="368" t="s">
        <v>18007</v>
      </c>
      <c r="I2590" s="368" t="s">
        <v>3182</v>
      </c>
      <c r="J2590" s="368" t="s">
        <v>3181</v>
      </c>
      <c r="K2590" s="368" t="s">
        <v>18008</v>
      </c>
      <c r="L2590" s="368" t="s">
        <v>18009</v>
      </c>
      <c r="M2590" s="368">
        <v>80</v>
      </c>
      <c r="N2590" s="368">
        <v>52</v>
      </c>
      <c r="O2590" s="368">
        <v>28</v>
      </c>
    </row>
    <row r="2591" spans="1:15" x14ac:dyDescent="0.35">
      <c r="A2591" s="368" t="s">
        <v>507</v>
      </c>
      <c r="B2591" s="368" t="s">
        <v>1095</v>
      </c>
      <c r="C2591" s="368" t="s">
        <v>786</v>
      </c>
      <c r="D2591" s="368">
        <v>650</v>
      </c>
      <c r="E2591" s="368">
        <v>422</v>
      </c>
      <c r="F2591" s="368">
        <v>228</v>
      </c>
      <c r="G2591" s="368" t="s">
        <v>18006</v>
      </c>
      <c r="H2591" s="368" t="s">
        <v>18007</v>
      </c>
      <c r="I2591" s="368" t="s">
        <v>3182</v>
      </c>
      <c r="J2591" s="368" t="s">
        <v>3181</v>
      </c>
      <c r="K2591" s="368" t="s">
        <v>18010</v>
      </c>
      <c r="L2591" s="368" t="s">
        <v>18011</v>
      </c>
      <c r="M2591" s="368">
        <v>68</v>
      </c>
      <c r="N2591" s="368">
        <v>44</v>
      </c>
      <c r="O2591" s="368">
        <v>24</v>
      </c>
    </row>
    <row r="2592" spans="1:15" x14ac:dyDescent="0.35">
      <c r="A2592" s="368" t="s">
        <v>507</v>
      </c>
      <c r="B2592" s="368" t="s">
        <v>1095</v>
      </c>
      <c r="C2592" s="368" t="s">
        <v>786</v>
      </c>
      <c r="D2592" s="368">
        <v>650</v>
      </c>
      <c r="E2592" s="368">
        <v>422</v>
      </c>
      <c r="F2592" s="368">
        <v>228</v>
      </c>
      <c r="G2592" s="368" t="s">
        <v>18006</v>
      </c>
      <c r="H2592" s="368" t="s">
        <v>18007</v>
      </c>
      <c r="I2592" s="368" t="s">
        <v>3182</v>
      </c>
      <c r="J2592" s="368" t="s">
        <v>3181</v>
      </c>
      <c r="K2592" s="368" t="s">
        <v>18012</v>
      </c>
      <c r="L2592" s="368" t="s">
        <v>18013</v>
      </c>
      <c r="M2592" s="368">
        <v>80</v>
      </c>
      <c r="N2592" s="368">
        <v>52</v>
      </c>
      <c r="O2592" s="368">
        <v>28</v>
      </c>
    </row>
    <row r="2593" spans="1:15" x14ac:dyDescent="0.35">
      <c r="A2593" s="368" t="s">
        <v>508</v>
      </c>
      <c r="B2593" s="368" t="s">
        <v>1096</v>
      </c>
      <c r="C2593" s="368" t="s">
        <v>786</v>
      </c>
      <c r="D2593" s="368">
        <v>540</v>
      </c>
      <c r="E2593" s="368">
        <v>351</v>
      </c>
      <c r="F2593" s="368">
        <v>189</v>
      </c>
      <c r="G2593" s="368" t="s">
        <v>17928</v>
      </c>
      <c r="H2593" s="368" t="s">
        <v>17929</v>
      </c>
      <c r="I2593" s="368" t="s">
        <v>3158</v>
      </c>
      <c r="J2593" s="368" t="s">
        <v>3157</v>
      </c>
      <c r="K2593" s="368" t="s">
        <v>17930</v>
      </c>
      <c r="L2593" s="368" t="s">
        <v>3157</v>
      </c>
      <c r="M2593" s="368">
        <v>106</v>
      </c>
      <c r="N2593" s="368">
        <v>69</v>
      </c>
      <c r="O2593" s="368">
        <v>37</v>
      </c>
    </row>
    <row r="2594" spans="1:15" x14ac:dyDescent="0.35">
      <c r="A2594" s="368" t="s">
        <v>508</v>
      </c>
      <c r="B2594" s="368" t="s">
        <v>1096</v>
      </c>
      <c r="C2594" s="368" t="s">
        <v>786</v>
      </c>
      <c r="D2594" s="368">
        <v>540</v>
      </c>
      <c r="E2594" s="368">
        <v>351</v>
      </c>
      <c r="F2594" s="368">
        <v>189</v>
      </c>
      <c r="G2594" s="368" t="s">
        <v>18014</v>
      </c>
      <c r="H2594" s="368" t="s">
        <v>18015</v>
      </c>
      <c r="I2594" s="368" t="s">
        <v>3180</v>
      </c>
      <c r="J2594" s="368" t="s">
        <v>3179</v>
      </c>
      <c r="K2594" s="368" t="s">
        <v>18016</v>
      </c>
      <c r="L2594" s="368" t="s">
        <v>18017</v>
      </c>
      <c r="M2594" s="368">
        <v>35</v>
      </c>
      <c r="N2594" s="368">
        <v>23</v>
      </c>
      <c r="O2594" s="368">
        <v>12</v>
      </c>
    </row>
    <row r="2595" spans="1:15" x14ac:dyDescent="0.35">
      <c r="A2595" s="368" t="s">
        <v>508</v>
      </c>
      <c r="B2595" s="368" t="s">
        <v>1096</v>
      </c>
      <c r="C2595" s="368" t="s">
        <v>786</v>
      </c>
      <c r="D2595" s="368">
        <v>540</v>
      </c>
      <c r="E2595" s="368">
        <v>351</v>
      </c>
      <c r="F2595" s="368">
        <v>189</v>
      </c>
      <c r="G2595" s="368" t="s">
        <v>18014</v>
      </c>
      <c r="H2595" s="368" t="s">
        <v>18015</v>
      </c>
      <c r="I2595" s="368" t="s">
        <v>3180</v>
      </c>
      <c r="J2595" s="368" t="s">
        <v>3179</v>
      </c>
      <c r="K2595" s="368" t="s">
        <v>18018</v>
      </c>
      <c r="L2595" s="368" t="s">
        <v>18019</v>
      </c>
      <c r="M2595" s="368">
        <v>94</v>
      </c>
      <c r="N2595" s="368">
        <v>60</v>
      </c>
      <c r="O2595" s="368">
        <v>34</v>
      </c>
    </row>
    <row r="2596" spans="1:15" x14ac:dyDescent="0.35">
      <c r="A2596" s="368" t="s">
        <v>508</v>
      </c>
      <c r="B2596" s="368" t="s">
        <v>1096</v>
      </c>
      <c r="C2596" s="368" t="s">
        <v>786</v>
      </c>
      <c r="D2596" s="368">
        <v>540</v>
      </c>
      <c r="E2596" s="368">
        <v>351</v>
      </c>
      <c r="F2596" s="368">
        <v>189</v>
      </c>
      <c r="G2596" s="368" t="s">
        <v>18014</v>
      </c>
      <c r="H2596" s="368" t="s">
        <v>18015</v>
      </c>
      <c r="I2596" s="368" t="s">
        <v>3180</v>
      </c>
      <c r="J2596" s="368" t="s">
        <v>3179</v>
      </c>
      <c r="K2596" s="368" t="s">
        <v>18020</v>
      </c>
      <c r="L2596" s="368" t="s">
        <v>18021</v>
      </c>
      <c r="M2596" s="368">
        <v>47</v>
      </c>
      <c r="N2596" s="368">
        <v>31</v>
      </c>
      <c r="O2596" s="368">
        <v>16</v>
      </c>
    </row>
    <row r="2597" spans="1:15" x14ac:dyDescent="0.35">
      <c r="A2597" s="368" t="s">
        <v>508</v>
      </c>
      <c r="B2597" s="368" t="s">
        <v>1096</v>
      </c>
      <c r="C2597" s="368" t="s">
        <v>786</v>
      </c>
      <c r="D2597" s="368">
        <v>540</v>
      </c>
      <c r="E2597" s="368">
        <v>351</v>
      </c>
      <c r="F2597" s="368">
        <v>189</v>
      </c>
      <c r="G2597" s="368" t="s">
        <v>18022</v>
      </c>
      <c r="H2597" s="368" t="s">
        <v>18023</v>
      </c>
      <c r="I2597" s="368" t="s">
        <v>3178</v>
      </c>
      <c r="J2597" s="368" t="s">
        <v>3177</v>
      </c>
      <c r="K2597" s="368" t="s">
        <v>18024</v>
      </c>
      <c r="L2597" s="368" t="s">
        <v>18025</v>
      </c>
      <c r="M2597" s="368">
        <v>106</v>
      </c>
      <c r="N2597" s="368">
        <v>69</v>
      </c>
      <c r="O2597" s="368">
        <v>37</v>
      </c>
    </row>
    <row r="2598" spans="1:15" x14ac:dyDescent="0.35">
      <c r="A2598" s="368" t="s">
        <v>508</v>
      </c>
      <c r="B2598" s="368" t="s">
        <v>1096</v>
      </c>
      <c r="C2598" s="368" t="s">
        <v>786</v>
      </c>
      <c r="D2598" s="368">
        <v>540</v>
      </c>
      <c r="E2598" s="368">
        <v>351</v>
      </c>
      <c r="F2598" s="368">
        <v>189</v>
      </c>
      <c r="G2598" s="368" t="s">
        <v>18022</v>
      </c>
      <c r="H2598" s="368" t="s">
        <v>18023</v>
      </c>
      <c r="I2598" s="368" t="s">
        <v>3178</v>
      </c>
      <c r="J2598" s="368" t="s">
        <v>3177</v>
      </c>
      <c r="K2598" s="368" t="s">
        <v>18026</v>
      </c>
      <c r="L2598" s="368" t="s">
        <v>18027</v>
      </c>
      <c r="M2598" s="368">
        <v>46</v>
      </c>
      <c r="N2598" s="368">
        <v>30</v>
      </c>
      <c r="O2598" s="368">
        <v>16</v>
      </c>
    </row>
    <row r="2599" spans="1:15" x14ac:dyDescent="0.35">
      <c r="A2599" s="368" t="s">
        <v>508</v>
      </c>
      <c r="B2599" s="368" t="s">
        <v>1096</v>
      </c>
      <c r="C2599" s="368" t="s">
        <v>786</v>
      </c>
      <c r="D2599" s="368">
        <v>540</v>
      </c>
      <c r="E2599" s="368">
        <v>351</v>
      </c>
      <c r="F2599" s="368">
        <v>189</v>
      </c>
      <c r="G2599" s="368" t="s">
        <v>18022</v>
      </c>
      <c r="H2599" s="368" t="s">
        <v>18023</v>
      </c>
      <c r="I2599" s="368" t="s">
        <v>3178</v>
      </c>
      <c r="J2599" s="368" t="s">
        <v>3177</v>
      </c>
      <c r="K2599" s="368" t="s">
        <v>18028</v>
      </c>
      <c r="L2599" s="368" t="s">
        <v>18029</v>
      </c>
      <c r="M2599" s="368">
        <v>106</v>
      </c>
      <c r="N2599" s="368">
        <v>69</v>
      </c>
      <c r="O2599" s="368">
        <v>37</v>
      </c>
    </row>
    <row r="2600" spans="1:15" x14ac:dyDescent="0.35">
      <c r="A2600" s="368" t="s">
        <v>509</v>
      </c>
      <c r="B2600" s="368" t="s">
        <v>1097</v>
      </c>
      <c r="C2600" s="368" t="s">
        <v>786</v>
      </c>
      <c r="D2600" s="368">
        <v>610</v>
      </c>
      <c r="E2600" s="368">
        <v>396</v>
      </c>
      <c r="F2600" s="368">
        <v>214</v>
      </c>
      <c r="G2600" s="368" t="s">
        <v>17858</v>
      </c>
      <c r="H2600" s="368" t="s">
        <v>17859</v>
      </c>
      <c r="I2600" s="368" t="s">
        <v>3176</v>
      </c>
      <c r="J2600" s="368" t="s">
        <v>3175</v>
      </c>
      <c r="K2600" s="368" t="s">
        <v>17860</v>
      </c>
      <c r="L2600" s="368" t="s">
        <v>17861</v>
      </c>
      <c r="M2600" s="368">
        <v>103</v>
      </c>
      <c r="N2600" s="368">
        <v>67</v>
      </c>
      <c r="O2600" s="368">
        <v>36</v>
      </c>
    </row>
    <row r="2601" spans="1:15" x14ac:dyDescent="0.35">
      <c r="A2601" s="368" t="s">
        <v>509</v>
      </c>
      <c r="B2601" s="368" t="s">
        <v>1097</v>
      </c>
      <c r="C2601" s="368" t="s">
        <v>786</v>
      </c>
      <c r="D2601" s="368">
        <v>610</v>
      </c>
      <c r="E2601" s="368">
        <v>396</v>
      </c>
      <c r="F2601" s="368">
        <v>214</v>
      </c>
      <c r="G2601" s="368" t="s">
        <v>17858</v>
      </c>
      <c r="H2601" s="368" t="s">
        <v>17859</v>
      </c>
      <c r="I2601" s="368" t="s">
        <v>3176</v>
      </c>
      <c r="J2601" s="368" t="s">
        <v>3175</v>
      </c>
      <c r="K2601" s="368" t="s">
        <v>17862</v>
      </c>
      <c r="L2601" s="368" t="s">
        <v>17863</v>
      </c>
      <c r="M2601" s="368">
        <v>92</v>
      </c>
      <c r="N2601" s="368">
        <v>60</v>
      </c>
      <c r="O2601" s="368">
        <v>32</v>
      </c>
    </row>
    <row r="2602" spans="1:15" x14ac:dyDescent="0.35">
      <c r="A2602" s="368" t="s">
        <v>509</v>
      </c>
      <c r="B2602" s="368" t="s">
        <v>1097</v>
      </c>
      <c r="C2602" s="368" t="s">
        <v>786</v>
      </c>
      <c r="D2602" s="368">
        <v>610</v>
      </c>
      <c r="E2602" s="368">
        <v>396</v>
      </c>
      <c r="F2602" s="368">
        <v>214</v>
      </c>
      <c r="G2602" s="368" t="s">
        <v>17858</v>
      </c>
      <c r="H2602" s="368" t="s">
        <v>17859</v>
      </c>
      <c r="I2602" s="368" t="s">
        <v>3176</v>
      </c>
      <c r="J2602" s="368" t="s">
        <v>3175</v>
      </c>
      <c r="K2602" s="368" t="s">
        <v>17864</v>
      </c>
      <c r="L2602" s="368" t="s">
        <v>17865</v>
      </c>
      <c r="M2602" s="368">
        <v>35</v>
      </c>
      <c r="N2602" s="368">
        <v>23</v>
      </c>
      <c r="O2602" s="368">
        <v>12</v>
      </c>
    </row>
    <row r="2603" spans="1:15" x14ac:dyDescent="0.35">
      <c r="A2603" s="368" t="s">
        <v>509</v>
      </c>
      <c r="B2603" s="368" t="s">
        <v>1097</v>
      </c>
      <c r="C2603" s="368" t="s">
        <v>786</v>
      </c>
      <c r="D2603" s="368">
        <v>610</v>
      </c>
      <c r="E2603" s="368">
        <v>396</v>
      </c>
      <c r="F2603" s="368">
        <v>214</v>
      </c>
      <c r="G2603" s="368" t="s">
        <v>18030</v>
      </c>
      <c r="H2603" s="368" t="s">
        <v>18031</v>
      </c>
      <c r="I2603" s="368" t="s">
        <v>3174</v>
      </c>
      <c r="J2603" s="368" t="s">
        <v>3173</v>
      </c>
      <c r="K2603" s="368" t="s">
        <v>18032</v>
      </c>
      <c r="L2603" s="368" t="s">
        <v>18033</v>
      </c>
      <c r="M2603" s="368">
        <v>58</v>
      </c>
      <c r="N2603" s="368">
        <v>37</v>
      </c>
      <c r="O2603" s="368">
        <v>21</v>
      </c>
    </row>
    <row r="2604" spans="1:15" x14ac:dyDescent="0.35">
      <c r="A2604" s="368" t="s">
        <v>509</v>
      </c>
      <c r="B2604" s="368" t="s">
        <v>1097</v>
      </c>
      <c r="C2604" s="368" t="s">
        <v>786</v>
      </c>
      <c r="D2604" s="368">
        <v>610</v>
      </c>
      <c r="E2604" s="368">
        <v>396</v>
      </c>
      <c r="F2604" s="368">
        <v>214</v>
      </c>
      <c r="G2604" s="368" t="s">
        <v>18030</v>
      </c>
      <c r="H2604" s="368" t="s">
        <v>18031</v>
      </c>
      <c r="I2604" s="368" t="s">
        <v>3174</v>
      </c>
      <c r="J2604" s="368" t="s">
        <v>3173</v>
      </c>
      <c r="K2604" s="368" t="s">
        <v>18034</v>
      </c>
      <c r="L2604" s="368" t="s">
        <v>18035</v>
      </c>
      <c r="M2604" s="368">
        <v>80</v>
      </c>
      <c r="N2604" s="368">
        <v>52</v>
      </c>
      <c r="O2604" s="368">
        <v>28</v>
      </c>
    </row>
    <row r="2605" spans="1:15" x14ac:dyDescent="0.35">
      <c r="A2605" s="368" t="s">
        <v>509</v>
      </c>
      <c r="B2605" s="368" t="s">
        <v>1097</v>
      </c>
      <c r="C2605" s="368" t="s">
        <v>786</v>
      </c>
      <c r="D2605" s="368">
        <v>610</v>
      </c>
      <c r="E2605" s="368">
        <v>396</v>
      </c>
      <c r="F2605" s="368">
        <v>214</v>
      </c>
      <c r="G2605" s="368" t="s">
        <v>18036</v>
      </c>
      <c r="H2605" s="368" t="s">
        <v>18037</v>
      </c>
      <c r="I2605" s="368" t="s">
        <v>3172</v>
      </c>
      <c r="J2605" s="368" t="s">
        <v>3171</v>
      </c>
      <c r="K2605" s="368" t="s">
        <v>18038</v>
      </c>
      <c r="L2605" s="368" t="s">
        <v>18039</v>
      </c>
      <c r="M2605" s="368">
        <v>81</v>
      </c>
      <c r="N2605" s="368">
        <v>52</v>
      </c>
      <c r="O2605" s="368">
        <v>29</v>
      </c>
    </row>
    <row r="2606" spans="1:15" x14ac:dyDescent="0.35">
      <c r="A2606" s="368" t="s">
        <v>509</v>
      </c>
      <c r="B2606" s="368" t="s">
        <v>1097</v>
      </c>
      <c r="C2606" s="368" t="s">
        <v>786</v>
      </c>
      <c r="D2606" s="368">
        <v>610</v>
      </c>
      <c r="E2606" s="368">
        <v>396</v>
      </c>
      <c r="F2606" s="368">
        <v>214</v>
      </c>
      <c r="G2606" s="368" t="s">
        <v>18036</v>
      </c>
      <c r="H2606" s="368" t="s">
        <v>18037</v>
      </c>
      <c r="I2606" s="368" t="s">
        <v>3172</v>
      </c>
      <c r="J2606" s="368" t="s">
        <v>3171</v>
      </c>
      <c r="K2606" s="368" t="s">
        <v>18040</v>
      </c>
      <c r="L2606" s="368" t="s">
        <v>18041</v>
      </c>
      <c r="M2606" s="368">
        <v>103</v>
      </c>
      <c r="N2606" s="368">
        <v>67</v>
      </c>
      <c r="O2606" s="368">
        <v>36</v>
      </c>
    </row>
    <row r="2607" spans="1:15" x14ac:dyDescent="0.35">
      <c r="A2607" s="368" t="s">
        <v>509</v>
      </c>
      <c r="B2607" s="368" t="s">
        <v>1097</v>
      </c>
      <c r="C2607" s="368" t="s">
        <v>786</v>
      </c>
      <c r="D2607" s="368">
        <v>610</v>
      </c>
      <c r="E2607" s="368">
        <v>396</v>
      </c>
      <c r="F2607" s="368">
        <v>214</v>
      </c>
      <c r="G2607" s="368" t="s">
        <v>18036</v>
      </c>
      <c r="H2607" s="368" t="s">
        <v>18037</v>
      </c>
      <c r="I2607" s="368" t="s">
        <v>3172</v>
      </c>
      <c r="J2607" s="368" t="s">
        <v>3171</v>
      </c>
      <c r="K2607" s="368" t="s">
        <v>18042</v>
      </c>
      <c r="L2607" s="368" t="s">
        <v>18043</v>
      </c>
      <c r="M2607" s="368">
        <v>58</v>
      </c>
      <c r="N2607" s="368">
        <v>38</v>
      </c>
      <c r="O2607" s="368">
        <v>20</v>
      </c>
    </row>
    <row r="2608" spans="1:15" x14ac:dyDescent="0.35">
      <c r="A2608" s="368" t="s">
        <v>510</v>
      </c>
      <c r="B2608" s="368" t="s">
        <v>1098</v>
      </c>
      <c r="C2608" s="368" t="s">
        <v>786</v>
      </c>
      <c r="D2608" s="368">
        <v>590</v>
      </c>
      <c r="E2608" s="368">
        <v>383</v>
      </c>
      <c r="F2608" s="368">
        <v>207</v>
      </c>
      <c r="G2608" s="368" t="s">
        <v>17928</v>
      </c>
      <c r="H2608" s="368" t="s">
        <v>17929</v>
      </c>
      <c r="I2608" s="368" t="s">
        <v>3158</v>
      </c>
      <c r="J2608" s="368" t="s">
        <v>3157</v>
      </c>
      <c r="K2608" s="368" t="s">
        <v>17930</v>
      </c>
      <c r="L2608" s="368" t="s">
        <v>3157</v>
      </c>
      <c r="M2608" s="368">
        <v>104</v>
      </c>
      <c r="N2608" s="368">
        <v>67</v>
      </c>
      <c r="O2608" s="368">
        <v>37</v>
      </c>
    </row>
    <row r="2609" spans="1:15" x14ac:dyDescent="0.35">
      <c r="A2609" s="368" t="s">
        <v>510</v>
      </c>
      <c r="B2609" s="368" t="s">
        <v>1098</v>
      </c>
      <c r="C2609" s="368" t="s">
        <v>786</v>
      </c>
      <c r="D2609" s="368">
        <v>590</v>
      </c>
      <c r="E2609" s="368">
        <v>383</v>
      </c>
      <c r="F2609" s="368">
        <v>207</v>
      </c>
      <c r="G2609" s="368" t="s">
        <v>18044</v>
      </c>
      <c r="H2609" s="368" t="s">
        <v>18045</v>
      </c>
      <c r="I2609" s="368" t="s">
        <v>3170</v>
      </c>
      <c r="J2609" s="368" t="s">
        <v>3169</v>
      </c>
      <c r="K2609" s="368" t="s">
        <v>18046</v>
      </c>
      <c r="L2609" s="368" t="s">
        <v>18047</v>
      </c>
      <c r="M2609" s="368">
        <v>104</v>
      </c>
      <c r="N2609" s="368">
        <v>68</v>
      </c>
      <c r="O2609" s="368">
        <v>36</v>
      </c>
    </row>
    <row r="2610" spans="1:15" x14ac:dyDescent="0.35">
      <c r="A2610" s="368" t="s">
        <v>510</v>
      </c>
      <c r="B2610" s="368" t="s">
        <v>1098</v>
      </c>
      <c r="C2610" s="368" t="s">
        <v>786</v>
      </c>
      <c r="D2610" s="368">
        <v>590</v>
      </c>
      <c r="E2610" s="368">
        <v>383</v>
      </c>
      <c r="F2610" s="368">
        <v>207</v>
      </c>
      <c r="G2610" s="368" t="s">
        <v>18044</v>
      </c>
      <c r="H2610" s="368" t="s">
        <v>18045</v>
      </c>
      <c r="I2610" s="368" t="s">
        <v>3170</v>
      </c>
      <c r="J2610" s="368" t="s">
        <v>3169</v>
      </c>
      <c r="K2610" s="368" t="s">
        <v>18048</v>
      </c>
      <c r="L2610" s="368" t="s">
        <v>18049</v>
      </c>
      <c r="M2610" s="368">
        <v>104</v>
      </c>
      <c r="N2610" s="368">
        <v>68</v>
      </c>
      <c r="O2610" s="368">
        <v>36</v>
      </c>
    </row>
    <row r="2611" spans="1:15" x14ac:dyDescent="0.35">
      <c r="A2611" s="368" t="s">
        <v>510</v>
      </c>
      <c r="B2611" s="368" t="s">
        <v>1098</v>
      </c>
      <c r="C2611" s="368" t="s">
        <v>786</v>
      </c>
      <c r="D2611" s="368">
        <v>590</v>
      </c>
      <c r="E2611" s="368">
        <v>383</v>
      </c>
      <c r="F2611" s="368">
        <v>207</v>
      </c>
      <c r="G2611" s="368" t="s">
        <v>18050</v>
      </c>
      <c r="H2611" s="368" t="s">
        <v>18051</v>
      </c>
      <c r="I2611" s="368" t="s">
        <v>3168</v>
      </c>
      <c r="J2611" s="368" t="s">
        <v>3167</v>
      </c>
      <c r="K2611" s="368" t="s">
        <v>18052</v>
      </c>
      <c r="L2611" s="368" t="s">
        <v>18053</v>
      </c>
      <c r="M2611" s="368">
        <v>70</v>
      </c>
      <c r="N2611" s="368">
        <v>44</v>
      </c>
      <c r="O2611" s="368">
        <v>26</v>
      </c>
    </row>
    <row r="2612" spans="1:15" x14ac:dyDescent="0.35">
      <c r="A2612" s="368" t="s">
        <v>510</v>
      </c>
      <c r="B2612" s="368" t="s">
        <v>1098</v>
      </c>
      <c r="C2612" s="368" t="s">
        <v>786</v>
      </c>
      <c r="D2612" s="368">
        <v>590</v>
      </c>
      <c r="E2612" s="368">
        <v>383</v>
      </c>
      <c r="F2612" s="368">
        <v>207</v>
      </c>
      <c r="G2612" s="368" t="s">
        <v>18050</v>
      </c>
      <c r="H2612" s="368" t="s">
        <v>18051</v>
      </c>
      <c r="I2612" s="368" t="s">
        <v>3168</v>
      </c>
      <c r="J2612" s="368" t="s">
        <v>3167</v>
      </c>
      <c r="K2612" s="368" t="s">
        <v>18054</v>
      </c>
      <c r="L2612" s="368" t="s">
        <v>18055</v>
      </c>
      <c r="M2612" s="368">
        <v>69</v>
      </c>
      <c r="N2612" s="368">
        <v>45</v>
      </c>
      <c r="O2612" s="368">
        <v>24</v>
      </c>
    </row>
    <row r="2613" spans="1:15" x14ac:dyDescent="0.35">
      <c r="A2613" s="368" t="s">
        <v>510</v>
      </c>
      <c r="B2613" s="368" t="s">
        <v>1098</v>
      </c>
      <c r="C2613" s="368" t="s">
        <v>786</v>
      </c>
      <c r="D2613" s="368">
        <v>590</v>
      </c>
      <c r="E2613" s="368">
        <v>383</v>
      </c>
      <c r="F2613" s="368">
        <v>207</v>
      </c>
      <c r="G2613" s="368" t="s">
        <v>18056</v>
      </c>
      <c r="H2613" s="368" t="s">
        <v>18057</v>
      </c>
      <c r="I2613" s="368" t="s">
        <v>3166</v>
      </c>
      <c r="J2613" s="368" t="s">
        <v>3165</v>
      </c>
      <c r="K2613" s="368" t="s">
        <v>18058</v>
      </c>
      <c r="L2613" s="368" t="s">
        <v>18059</v>
      </c>
      <c r="M2613" s="368">
        <v>81</v>
      </c>
      <c r="N2613" s="368">
        <v>53</v>
      </c>
      <c r="O2613" s="368">
        <v>28</v>
      </c>
    </row>
    <row r="2614" spans="1:15" x14ac:dyDescent="0.35">
      <c r="A2614" s="368" t="s">
        <v>510</v>
      </c>
      <c r="B2614" s="368" t="s">
        <v>1098</v>
      </c>
      <c r="C2614" s="368" t="s">
        <v>786</v>
      </c>
      <c r="D2614" s="368">
        <v>590</v>
      </c>
      <c r="E2614" s="368">
        <v>383</v>
      </c>
      <c r="F2614" s="368">
        <v>207</v>
      </c>
      <c r="G2614" s="368" t="s">
        <v>18056</v>
      </c>
      <c r="H2614" s="368" t="s">
        <v>18057</v>
      </c>
      <c r="I2614" s="368" t="s">
        <v>3166</v>
      </c>
      <c r="J2614" s="368" t="s">
        <v>3165</v>
      </c>
      <c r="K2614" s="368" t="s">
        <v>18060</v>
      </c>
      <c r="L2614" s="368" t="s">
        <v>18061</v>
      </c>
      <c r="M2614" s="368">
        <v>58</v>
      </c>
      <c r="N2614" s="368">
        <v>38</v>
      </c>
      <c r="O2614" s="368">
        <v>20</v>
      </c>
    </row>
    <row r="2615" spans="1:15" x14ac:dyDescent="0.35">
      <c r="A2615" s="368" t="s">
        <v>511</v>
      </c>
      <c r="B2615" s="368" t="s">
        <v>1099</v>
      </c>
      <c r="C2615" s="368" t="s">
        <v>786</v>
      </c>
      <c r="D2615" s="368">
        <v>500</v>
      </c>
      <c r="E2615" s="368">
        <v>325</v>
      </c>
      <c r="F2615" s="368">
        <v>175</v>
      </c>
      <c r="G2615" s="368" t="s">
        <v>18062</v>
      </c>
      <c r="H2615" s="368" t="s">
        <v>18063</v>
      </c>
      <c r="I2615" s="368" t="s">
        <v>3164</v>
      </c>
      <c r="J2615" s="368" t="s">
        <v>3163</v>
      </c>
      <c r="K2615" s="368" t="s">
        <v>18064</v>
      </c>
      <c r="L2615" s="368" t="s">
        <v>18065</v>
      </c>
      <c r="M2615" s="368">
        <v>83</v>
      </c>
      <c r="N2615" s="368">
        <v>54</v>
      </c>
      <c r="O2615" s="368">
        <v>29</v>
      </c>
    </row>
    <row r="2616" spans="1:15" x14ac:dyDescent="0.35">
      <c r="A2616" s="368" t="s">
        <v>511</v>
      </c>
      <c r="B2616" s="368" t="s">
        <v>1099</v>
      </c>
      <c r="C2616" s="368" t="s">
        <v>786</v>
      </c>
      <c r="D2616" s="368">
        <v>500</v>
      </c>
      <c r="E2616" s="368">
        <v>325</v>
      </c>
      <c r="F2616" s="368">
        <v>175</v>
      </c>
      <c r="G2616" s="368" t="s">
        <v>18062</v>
      </c>
      <c r="H2616" s="368" t="s">
        <v>18063</v>
      </c>
      <c r="I2616" s="368" t="s">
        <v>3164</v>
      </c>
      <c r="J2616" s="368" t="s">
        <v>3163</v>
      </c>
      <c r="K2616" s="368" t="s">
        <v>18066</v>
      </c>
      <c r="L2616" s="368" t="s">
        <v>18067</v>
      </c>
      <c r="M2616" s="368">
        <v>60</v>
      </c>
      <c r="N2616" s="368">
        <v>39</v>
      </c>
      <c r="O2616" s="368">
        <v>21</v>
      </c>
    </row>
    <row r="2617" spans="1:15" x14ac:dyDescent="0.35">
      <c r="A2617" s="368" t="s">
        <v>511</v>
      </c>
      <c r="B2617" s="368" t="s">
        <v>1099</v>
      </c>
      <c r="C2617" s="368" t="s">
        <v>786</v>
      </c>
      <c r="D2617" s="368">
        <v>500</v>
      </c>
      <c r="E2617" s="368">
        <v>325</v>
      </c>
      <c r="F2617" s="368">
        <v>175</v>
      </c>
      <c r="G2617" s="368" t="s">
        <v>18068</v>
      </c>
      <c r="H2617" s="368" t="s">
        <v>18069</v>
      </c>
      <c r="I2617" s="368" t="s">
        <v>3162</v>
      </c>
      <c r="J2617" s="368" t="s">
        <v>3161</v>
      </c>
      <c r="K2617" s="368" t="s">
        <v>18070</v>
      </c>
      <c r="L2617" s="368" t="s">
        <v>18071</v>
      </c>
      <c r="M2617" s="368">
        <v>107</v>
      </c>
      <c r="N2617" s="368">
        <v>69</v>
      </c>
      <c r="O2617" s="368">
        <v>38</v>
      </c>
    </row>
    <row r="2618" spans="1:15" x14ac:dyDescent="0.35">
      <c r="A2618" s="368" t="s">
        <v>511</v>
      </c>
      <c r="B2618" s="368" t="s">
        <v>1099</v>
      </c>
      <c r="C2618" s="368" t="s">
        <v>786</v>
      </c>
      <c r="D2618" s="368">
        <v>500</v>
      </c>
      <c r="E2618" s="368">
        <v>325</v>
      </c>
      <c r="F2618" s="368">
        <v>175</v>
      </c>
      <c r="G2618" s="368" t="s">
        <v>18068</v>
      </c>
      <c r="H2618" s="368" t="s">
        <v>18069</v>
      </c>
      <c r="I2618" s="368" t="s">
        <v>3162</v>
      </c>
      <c r="J2618" s="368" t="s">
        <v>3161</v>
      </c>
      <c r="K2618" s="368" t="s">
        <v>18072</v>
      </c>
      <c r="L2618" s="368" t="s">
        <v>18073</v>
      </c>
      <c r="M2618" s="368">
        <v>83</v>
      </c>
      <c r="N2618" s="368">
        <v>54</v>
      </c>
      <c r="O2618" s="368">
        <v>29</v>
      </c>
    </row>
    <row r="2619" spans="1:15" x14ac:dyDescent="0.35">
      <c r="A2619" s="368" t="s">
        <v>511</v>
      </c>
      <c r="B2619" s="368" t="s">
        <v>1099</v>
      </c>
      <c r="C2619" s="368" t="s">
        <v>786</v>
      </c>
      <c r="D2619" s="368">
        <v>500</v>
      </c>
      <c r="E2619" s="368">
        <v>325</v>
      </c>
      <c r="F2619" s="368">
        <v>175</v>
      </c>
      <c r="G2619" s="368" t="s">
        <v>18068</v>
      </c>
      <c r="H2619" s="368" t="s">
        <v>18069</v>
      </c>
      <c r="I2619" s="368" t="s">
        <v>3162</v>
      </c>
      <c r="J2619" s="368" t="s">
        <v>3161</v>
      </c>
      <c r="K2619" s="368" t="s">
        <v>18074</v>
      </c>
      <c r="L2619" s="368" t="s">
        <v>18075</v>
      </c>
      <c r="M2619" s="368">
        <v>60</v>
      </c>
      <c r="N2619" s="368">
        <v>39</v>
      </c>
      <c r="O2619" s="368">
        <v>21</v>
      </c>
    </row>
    <row r="2620" spans="1:15" x14ac:dyDescent="0.35">
      <c r="A2620" s="368" t="s">
        <v>511</v>
      </c>
      <c r="B2620" s="368" t="s">
        <v>1099</v>
      </c>
      <c r="C2620" s="368" t="s">
        <v>786</v>
      </c>
      <c r="D2620" s="368">
        <v>500</v>
      </c>
      <c r="E2620" s="368">
        <v>325</v>
      </c>
      <c r="F2620" s="368">
        <v>175</v>
      </c>
      <c r="G2620" s="368" t="s">
        <v>17916</v>
      </c>
      <c r="H2620" s="368" t="s">
        <v>17917</v>
      </c>
      <c r="I2620" s="368" t="s">
        <v>3160</v>
      </c>
      <c r="J2620" s="368" t="s">
        <v>3159</v>
      </c>
      <c r="K2620" s="368" t="s">
        <v>17918</v>
      </c>
      <c r="L2620" s="368" t="s">
        <v>3159</v>
      </c>
      <c r="M2620" s="368">
        <v>107</v>
      </c>
      <c r="N2620" s="368">
        <v>70</v>
      </c>
      <c r="O2620" s="368">
        <v>37</v>
      </c>
    </row>
    <row r="2621" spans="1:15" x14ac:dyDescent="0.35">
      <c r="A2621" s="368" t="s">
        <v>512</v>
      </c>
      <c r="B2621" s="368" t="s">
        <v>1100</v>
      </c>
      <c r="C2621" s="368" t="s">
        <v>786</v>
      </c>
      <c r="D2621" s="368">
        <v>590</v>
      </c>
      <c r="E2621" s="368">
        <v>383</v>
      </c>
      <c r="F2621" s="368">
        <v>207</v>
      </c>
      <c r="G2621" s="368" t="s">
        <v>17928</v>
      </c>
      <c r="H2621" s="368" t="s">
        <v>17929</v>
      </c>
      <c r="I2621" s="368" t="s">
        <v>3158</v>
      </c>
      <c r="J2621" s="368" t="s">
        <v>3157</v>
      </c>
      <c r="K2621" s="368" t="s">
        <v>17930</v>
      </c>
      <c r="L2621" s="368" t="s">
        <v>3157</v>
      </c>
      <c r="M2621" s="368">
        <v>104</v>
      </c>
      <c r="N2621" s="368">
        <v>67</v>
      </c>
      <c r="O2621" s="368">
        <v>37</v>
      </c>
    </row>
    <row r="2622" spans="1:15" x14ac:dyDescent="0.35">
      <c r="A2622" s="368" t="s">
        <v>512</v>
      </c>
      <c r="B2622" s="368" t="s">
        <v>1100</v>
      </c>
      <c r="C2622" s="368" t="s">
        <v>786</v>
      </c>
      <c r="D2622" s="368">
        <v>590</v>
      </c>
      <c r="E2622" s="368">
        <v>383</v>
      </c>
      <c r="F2622" s="368">
        <v>207</v>
      </c>
      <c r="G2622" s="368" t="s">
        <v>18076</v>
      </c>
      <c r="H2622" s="368" t="s">
        <v>18077</v>
      </c>
      <c r="I2622" s="368" t="s">
        <v>3156</v>
      </c>
      <c r="J2622" s="368" t="s">
        <v>3155</v>
      </c>
      <c r="K2622" s="368" t="s">
        <v>18078</v>
      </c>
      <c r="L2622" s="368" t="s">
        <v>18079</v>
      </c>
      <c r="M2622" s="368">
        <v>104</v>
      </c>
      <c r="N2622" s="368">
        <v>68</v>
      </c>
      <c r="O2622" s="368">
        <v>36</v>
      </c>
    </row>
    <row r="2623" spans="1:15" x14ac:dyDescent="0.35">
      <c r="A2623" s="368" t="s">
        <v>512</v>
      </c>
      <c r="B2623" s="368" t="s">
        <v>1100</v>
      </c>
      <c r="C2623" s="368" t="s">
        <v>786</v>
      </c>
      <c r="D2623" s="368">
        <v>590</v>
      </c>
      <c r="E2623" s="368">
        <v>383</v>
      </c>
      <c r="F2623" s="368">
        <v>207</v>
      </c>
      <c r="G2623" s="368" t="s">
        <v>18076</v>
      </c>
      <c r="H2623" s="368" t="s">
        <v>18077</v>
      </c>
      <c r="I2623" s="368" t="s">
        <v>3156</v>
      </c>
      <c r="J2623" s="368" t="s">
        <v>3155</v>
      </c>
      <c r="K2623" s="368" t="s">
        <v>18080</v>
      </c>
      <c r="L2623" s="368" t="s">
        <v>18081</v>
      </c>
      <c r="M2623" s="368">
        <v>70</v>
      </c>
      <c r="N2623" s="368">
        <v>44</v>
      </c>
      <c r="O2623" s="368">
        <v>26</v>
      </c>
    </row>
    <row r="2624" spans="1:15" x14ac:dyDescent="0.35">
      <c r="A2624" s="368" t="s">
        <v>512</v>
      </c>
      <c r="B2624" s="368" t="s">
        <v>1100</v>
      </c>
      <c r="C2624" s="368" t="s">
        <v>786</v>
      </c>
      <c r="D2624" s="368">
        <v>590</v>
      </c>
      <c r="E2624" s="368">
        <v>383</v>
      </c>
      <c r="F2624" s="368">
        <v>207</v>
      </c>
      <c r="G2624" s="368" t="s">
        <v>18076</v>
      </c>
      <c r="H2624" s="368" t="s">
        <v>18077</v>
      </c>
      <c r="I2624" s="368" t="s">
        <v>3156</v>
      </c>
      <c r="J2624" s="368" t="s">
        <v>3155</v>
      </c>
      <c r="K2624" s="368" t="s">
        <v>18082</v>
      </c>
      <c r="L2624" s="368" t="s">
        <v>18083</v>
      </c>
      <c r="M2624" s="368">
        <v>69</v>
      </c>
      <c r="N2624" s="368">
        <v>45</v>
      </c>
      <c r="O2624" s="368">
        <v>24</v>
      </c>
    </row>
    <row r="2625" spans="1:15" x14ac:dyDescent="0.35">
      <c r="A2625" s="368" t="s">
        <v>512</v>
      </c>
      <c r="B2625" s="368" t="s">
        <v>1100</v>
      </c>
      <c r="C2625" s="368" t="s">
        <v>786</v>
      </c>
      <c r="D2625" s="368">
        <v>590</v>
      </c>
      <c r="E2625" s="368">
        <v>383</v>
      </c>
      <c r="F2625" s="368">
        <v>207</v>
      </c>
      <c r="G2625" s="368" t="s">
        <v>18084</v>
      </c>
      <c r="H2625" s="368" t="s">
        <v>18085</v>
      </c>
      <c r="I2625" s="368" t="s">
        <v>3154</v>
      </c>
      <c r="J2625" s="368" t="s">
        <v>3153</v>
      </c>
      <c r="K2625" s="368" t="s">
        <v>18086</v>
      </c>
      <c r="L2625" s="368" t="s">
        <v>18087</v>
      </c>
      <c r="M2625" s="368">
        <v>104</v>
      </c>
      <c r="N2625" s="368">
        <v>68</v>
      </c>
      <c r="O2625" s="368">
        <v>36</v>
      </c>
    </row>
    <row r="2626" spans="1:15" x14ac:dyDescent="0.35">
      <c r="A2626" s="368" t="s">
        <v>512</v>
      </c>
      <c r="B2626" s="368" t="s">
        <v>1100</v>
      </c>
      <c r="C2626" s="368" t="s">
        <v>786</v>
      </c>
      <c r="D2626" s="368">
        <v>590</v>
      </c>
      <c r="E2626" s="368">
        <v>383</v>
      </c>
      <c r="F2626" s="368">
        <v>207</v>
      </c>
      <c r="G2626" s="368" t="s">
        <v>18084</v>
      </c>
      <c r="H2626" s="368" t="s">
        <v>18085</v>
      </c>
      <c r="I2626" s="368" t="s">
        <v>3154</v>
      </c>
      <c r="J2626" s="368" t="s">
        <v>3153</v>
      </c>
      <c r="K2626" s="368" t="s">
        <v>18088</v>
      </c>
      <c r="L2626" s="368" t="s">
        <v>18089</v>
      </c>
      <c r="M2626" s="368">
        <v>104</v>
      </c>
      <c r="N2626" s="368">
        <v>68</v>
      </c>
      <c r="O2626" s="368">
        <v>36</v>
      </c>
    </row>
    <row r="2627" spans="1:15" x14ac:dyDescent="0.35">
      <c r="A2627" s="368" t="s">
        <v>512</v>
      </c>
      <c r="B2627" s="368" t="s">
        <v>1100</v>
      </c>
      <c r="C2627" s="368" t="s">
        <v>786</v>
      </c>
      <c r="D2627" s="368">
        <v>590</v>
      </c>
      <c r="E2627" s="368">
        <v>383</v>
      </c>
      <c r="F2627" s="368">
        <v>207</v>
      </c>
      <c r="G2627" s="368" t="s">
        <v>18084</v>
      </c>
      <c r="H2627" s="368" t="s">
        <v>18085</v>
      </c>
      <c r="I2627" s="368" t="s">
        <v>3154</v>
      </c>
      <c r="J2627" s="368" t="s">
        <v>3153</v>
      </c>
      <c r="K2627" s="368" t="s">
        <v>18090</v>
      </c>
      <c r="L2627" s="368" t="s">
        <v>18091</v>
      </c>
      <c r="M2627" s="368">
        <v>35</v>
      </c>
      <c r="N2627" s="368">
        <v>23</v>
      </c>
      <c r="O2627" s="368">
        <v>12</v>
      </c>
    </row>
    <row r="2628" spans="1:15" x14ac:dyDescent="0.35">
      <c r="A2628" s="368" t="s">
        <v>513</v>
      </c>
      <c r="B2628" s="368" t="s">
        <v>1101</v>
      </c>
      <c r="C2628" s="368" t="s">
        <v>786</v>
      </c>
      <c r="D2628" s="368">
        <v>650</v>
      </c>
      <c r="E2628" s="368">
        <v>422</v>
      </c>
      <c r="F2628" s="368">
        <v>228</v>
      </c>
      <c r="G2628" s="368" t="s">
        <v>18092</v>
      </c>
      <c r="H2628" s="368" t="s">
        <v>18093</v>
      </c>
      <c r="I2628" s="368" t="s">
        <v>3152</v>
      </c>
      <c r="J2628" s="368" t="s">
        <v>3151</v>
      </c>
      <c r="K2628" s="368" t="s">
        <v>18094</v>
      </c>
      <c r="L2628" s="368" t="s">
        <v>18095</v>
      </c>
      <c r="M2628" s="368">
        <v>103</v>
      </c>
      <c r="N2628" s="368">
        <v>67</v>
      </c>
      <c r="O2628" s="368">
        <v>36</v>
      </c>
    </row>
    <row r="2629" spans="1:15" x14ac:dyDescent="0.35">
      <c r="A2629" s="368" t="s">
        <v>513</v>
      </c>
      <c r="B2629" s="368" t="s">
        <v>1101</v>
      </c>
      <c r="C2629" s="368" t="s">
        <v>786</v>
      </c>
      <c r="D2629" s="368">
        <v>650</v>
      </c>
      <c r="E2629" s="368">
        <v>422</v>
      </c>
      <c r="F2629" s="368">
        <v>228</v>
      </c>
      <c r="G2629" s="368" t="s">
        <v>18092</v>
      </c>
      <c r="H2629" s="368" t="s">
        <v>18093</v>
      </c>
      <c r="I2629" s="368" t="s">
        <v>3152</v>
      </c>
      <c r="J2629" s="368" t="s">
        <v>3151</v>
      </c>
      <c r="K2629" s="368" t="s">
        <v>18096</v>
      </c>
      <c r="L2629" s="368" t="s">
        <v>18097</v>
      </c>
      <c r="M2629" s="368">
        <v>35</v>
      </c>
      <c r="N2629" s="368">
        <v>23</v>
      </c>
      <c r="O2629" s="368">
        <v>12</v>
      </c>
    </row>
    <row r="2630" spans="1:15" x14ac:dyDescent="0.35">
      <c r="A2630" s="368" t="s">
        <v>513</v>
      </c>
      <c r="B2630" s="368" t="s">
        <v>1101</v>
      </c>
      <c r="C2630" s="368" t="s">
        <v>786</v>
      </c>
      <c r="D2630" s="368">
        <v>650</v>
      </c>
      <c r="E2630" s="368">
        <v>422</v>
      </c>
      <c r="F2630" s="368">
        <v>228</v>
      </c>
      <c r="G2630" s="368" t="s">
        <v>18092</v>
      </c>
      <c r="H2630" s="368" t="s">
        <v>18093</v>
      </c>
      <c r="I2630" s="368" t="s">
        <v>3152</v>
      </c>
      <c r="J2630" s="368" t="s">
        <v>3151</v>
      </c>
      <c r="K2630" s="368" t="s">
        <v>18098</v>
      </c>
      <c r="L2630" s="368" t="s">
        <v>18099</v>
      </c>
      <c r="M2630" s="368">
        <v>34</v>
      </c>
      <c r="N2630" s="368">
        <v>22</v>
      </c>
      <c r="O2630" s="368">
        <v>12</v>
      </c>
    </row>
    <row r="2631" spans="1:15" x14ac:dyDescent="0.35">
      <c r="A2631" s="368" t="s">
        <v>513</v>
      </c>
      <c r="B2631" s="368" t="s">
        <v>1101</v>
      </c>
      <c r="C2631" s="368" t="s">
        <v>786</v>
      </c>
      <c r="D2631" s="368">
        <v>650</v>
      </c>
      <c r="E2631" s="368">
        <v>422</v>
      </c>
      <c r="F2631" s="368">
        <v>228</v>
      </c>
      <c r="G2631" s="368" t="s">
        <v>18100</v>
      </c>
      <c r="H2631" s="368" t="s">
        <v>18101</v>
      </c>
      <c r="I2631" s="368" t="s">
        <v>3150</v>
      </c>
      <c r="J2631" s="368" t="s">
        <v>3149</v>
      </c>
      <c r="K2631" s="368" t="s">
        <v>18102</v>
      </c>
      <c r="L2631" s="368" t="s">
        <v>18103</v>
      </c>
      <c r="M2631" s="368">
        <v>102</v>
      </c>
      <c r="N2631" s="368">
        <v>66</v>
      </c>
      <c r="O2631" s="368">
        <v>36</v>
      </c>
    </row>
    <row r="2632" spans="1:15" x14ac:dyDescent="0.35">
      <c r="A2632" s="368" t="s">
        <v>513</v>
      </c>
      <c r="B2632" s="368" t="s">
        <v>1101</v>
      </c>
      <c r="C2632" s="368" t="s">
        <v>786</v>
      </c>
      <c r="D2632" s="368">
        <v>650</v>
      </c>
      <c r="E2632" s="368">
        <v>422</v>
      </c>
      <c r="F2632" s="368">
        <v>228</v>
      </c>
      <c r="G2632" s="368" t="s">
        <v>18100</v>
      </c>
      <c r="H2632" s="368" t="s">
        <v>18101</v>
      </c>
      <c r="I2632" s="368" t="s">
        <v>3150</v>
      </c>
      <c r="J2632" s="368" t="s">
        <v>3149</v>
      </c>
      <c r="K2632" s="368" t="s">
        <v>18104</v>
      </c>
      <c r="L2632" s="368" t="s">
        <v>18105</v>
      </c>
      <c r="M2632" s="368">
        <v>35</v>
      </c>
      <c r="N2632" s="368">
        <v>23</v>
      </c>
      <c r="O2632" s="368">
        <v>12</v>
      </c>
    </row>
    <row r="2633" spans="1:15" x14ac:dyDescent="0.35">
      <c r="A2633" s="368" t="s">
        <v>513</v>
      </c>
      <c r="B2633" s="368" t="s">
        <v>1101</v>
      </c>
      <c r="C2633" s="368" t="s">
        <v>786</v>
      </c>
      <c r="D2633" s="368">
        <v>650</v>
      </c>
      <c r="E2633" s="368">
        <v>422</v>
      </c>
      <c r="F2633" s="368">
        <v>228</v>
      </c>
      <c r="G2633" s="368" t="s">
        <v>18100</v>
      </c>
      <c r="H2633" s="368" t="s">
        <v>18101</v>
      </c>
      <c r="I2633" s="368" t="s">
        <v>3150</v>
      </c>
      <c r="J2633" s="368" t="s">
        <v>3149</v>
      </c>
      <c r="K2633" s="368" t="s">
        <v>18106</v>
      </c>
      <c r="L2633" s="368" t="s">
        <v>18107</v>
      </c>
      <c r="M2633" s="368">
        <v>102</v>
      </c>
      <c r="N2633" s="368">
        <v>66</v>
      </c>
      <c r="O2633" s="368">
        <v>36</v>
      </c>
    </row>
    <row r="2634" spans="1:15" x14ac:dyDescent="0.35">
      <c r="A2634" s="368" t="s">
        <v>513</v>
      </c>
      <c r="B2634" s="368" t="s">
        <v>1101</v>
      </c>
      <c r="C2634" s="368" t="s">
        <v>786</v>
      </c>
      <c r="D2634" s="368">
        <v>650</v>
      </c>
      <c r="E2634" s="368">
        <v>422</v>
      </c>
      <c r="F2634" s="368">
        <v>228</v>
      </c>
      <c r="G2634" s="368" t="s">
        <v>18108</v>
      </c>
      <c r="H2634" s="368" t="s">
        <v>18109</v>
      </c>
      <c r="I2634" s="368" t="s">
        <v>3148</v>
      </c>
      <c r="J2634" s="368" t="s">
        <v>3147</v>
      </c>
      <c r="K2634" s="368" t="s">
        <v>18110</v>
      </c>
      <c r="L2634" s="368" t="s">
        <v>18111</v>
      </c>
      <c r="M2634" s="368">
        <v>35</v>
      </c>
      <c r="N2634" s="368">
        <v>23</v>
      </c>
      <c r="O2634" s="368">
        <v>12</v>
      </c>
    </row>
    <row r="2635" spans="1:15" x14ac:dyDescent="0.35">
      <c r="A2635" s="368" t="s">
        <v>513</v>
      </c>
      <c r="B2635" s="368" t="s">
        <v>1101</v>
      </c>
      <c r="C2635" s="368" t="s">
        <v>786</v>
      </c>
      <c r="D2635" s="368">
        <v>650</v>
      </c>
      <c r="E2635" s="368">
        <v>422</v>
      </c>
      <c r="F2635" s="368">
        <v>228</v>
      </c>
      <c r="G2635" s="368" t="s">
        <v>18108</v>
      </c>
      <c r="H2635" s="368" t="s">
        <v>18109</v>
      </c>
      <c r="I2635" s="368" t="s">
        <v>3148</v>
      </c>
      <c r="J2635" s="368" t="s">
        <v>3147</v>
      </c>
      <c r="K2635" s="368" t="s">
        <v>18112</v>
      </c>
      <c r="L2635" s="368" t="s">
        <v>18113</v>
      </c>
      <c r="M2635" s="368">
        <v>102</v>
      </c>
      <c r="N2635" s="368">
        <v>66</v>
      </c>
      <c r="O2635" s="368">
        <v>36</v>
      </c>
    </row>
    <row r="2636" spans="1:15" x14ac:dyDescent="0.35">
      <c r="A2636" s="368" t="s">
        <v>513</v>
      </c>
      <c r="B2636" s="368" t="s">
        <v>1101</v>
      </c>
      <c r="C2636" s="368" t="s">
        <v>786</v>
      </c>
      <c r="D2636" s="368">
        <v>650</v>
      </c>
      <c r="E2636" s="368">
        <v>422</v>
      </c>
      <c r="F2636" s="368">
        <v>228</v>
      </c>
      <c r="G2636" s="368" t="s">
        <v>18108</v>
      </c>
      <c r="H2636" s="368" t="s">
        <v>18109</v>
      </c>
      <c r="I2636" s="368" t="s">
        <v>3148</v>
      </c>
      <c r="J2636" s="368" t="s">
        <v>3147</v>
      </c>
      <c r="K2636" s="368" t="s">
        <v>18114</v>
      </c>
      <c r="L2636" s="368" t="s">
        <v>18115</v>
      </c>
      <c r="M2636" s="368">
        <v>102</v>
      </c>
      <c r="N2636" s="368">
        <v>66</v>
      </c>
      <c r="O2636" s="368">
        <v>36</v>
      </c>
    </row>
    <row r="2637" spans="1:15" x14ac:dyDescent="0.35">
      <c r="A2637" s="368" t="s">
        <v>514</v>
      </c>
      <c r="B2637" s="368" t="s">
        <v>1102</v>
      </c>
      <c r="C2637" s="368" t="s">
        <v>796</v>
      </c>
      <c r="D2637" s="368">
        <v>480</v>
      </c>
      <c r="E2637" s="368">
        <v>312</v>
      </c>
      <c r="F2637" s="368">
        <v>168</v>
      </c>
      <c r="G2637" s="368" t="s">
        <v>18116</v>
      </c>
      <c r="H2637" s="368" t="s">
        <v>18117</v>
      </c>
      <c r="I2637" s="368" t="s">
        <v>3146</v>
      </c>
      <c r="J2637" s="368" t="s">
        <v>3145</v>
      </c>
      <c r="K2637" s="368" t="s">
        <v>18118</v>
      </c>
      <c r="L2637" s="368" t="s">
        <v>18119</v>
      </c>
      <c r="M2637" s="368">
        <v>77</v>
      </c>
      <c r="N2637" s="368">
        <v>48</v>
      </c>
      <c r="O2637" s="368">
        <v>29</v>
      </c>
    </row>
    <row r="2638" spans="1:15" x14ac:dyDescent="0.35">
      <c r="A2638" s="368" t="s">
        <v>514</v>
      </c>
      <c r="B2638" s="368" t="s">
        <v>1102</v>
      </c>
      <c r="C2638" s="368" t="s">
        <v>796</v>
      </c>
      <c r="D2638" s="368">
        <v>480</v>
      </c>
      <c r="E2638" s="368">
        <v>312</v>
      </c>
      <c r="F2638" s="368">
        <v>168</v>
      </c>
      <c r="G2638" s="368" t="s">
        <v>18116</v>
      </c>
      <c r="H2638" s="368" t="s">
        <v>18117</v>
      </c>
      <c r="I2638" s="368" t="s">
        <v>3146</v>
      </c>
      <c r="J2638" s="368" t="s">
        <v>3145</v>
      </c>
      <c r="K2638" s="368" t="s">
        <v>18120</v>
      </c>
      <c r="L2638" s="368" t="s">
        <v>18121</v>
      </c>
      <c r="M2638" s="368">
        <v>140</v>
      </c>
      <c r="N2638" s="368">
        <v>88</v>
      </c>
      <c r="O2638" s="368">
        <v>52</v>
      </c>
    </row>
    <row r="2639" spans="1:15" x14ac:dyDescent="0.35">
      <c r="A2639" s="368" t="s">
        <v>514</v>
      </c>
      <c r="B2639" s="368" t="s">
        <v>1102</v>
      </c>
      <c r="C2639" s="368" t="s">
        <v>796</v>
      </c>
      <c r="D2639" s="368">
        <v>480</v>
      </c>
      <c r="E2639" s="368">
        <v>312</v>
      </c>
      <c r="F2639" s="368">
        <v>168</v>
      </c>
      <c r="G2639" s="368" t="s">
        <v>18116</v>
      </c>
      <c r="H2639" s="368" t="s">
        <v>18117</v>
      </c>
      <c r="I2639" s="368" t="s">
        <v>3146</v>
      </c>
      <c r="J2639" s="368" t="s">
        <v>3145</v>
      </c>
      <c r="K2639" s="368" t="s">
        <v>18122</v>
      </c>
      <c r="L2639" s="368" t="s">
        <v>18123</v>
      </c>
      <c r="M2639" s="368">
        <v>30</v>
      </c>
      <c r="N2639" s="368">
        <v>30</v>
      </c>
      <c r="O2639" s="368">
        <v>0</v>
      </c>
    </row>
    <row r="2640" spans="1:15" x14ac:dyDescent="0.35">
      <c r="A2640" s="368" t="s">
        <v>514</v>
      </c>
      <c r="B2640" s="368" t="s">
        <v>1102</v>
      </c>
      <c r="C2640" s="368" t="s">
        <v>796</v>
      </c>
      <c r="D2640" s="368">
        <v>480</v>
      </c>
      <c r="E2640" s="368">
        <v>312</v>
      </c>
      <c r="F2640" s="368">
        <v>168</v>
      </c>
      <c r="G2640" s="368" t="s">
        <v>18124</v>
      </c>
      <c r="H2640" s="368" t="s">
        <v>18125</v>
      </c>
      <c r="I2640" s="368" t="s">
        <v>3144</v>
      </c>
      <c r="J2640" s="368" t="s">
        <v>3143</v>
      </c>
      <c r="K2640" s="368" t="s">
        <v>18122</v>
      </c>
      <c r="L2640" s="368" t="s">
        <v>18123</v>
      </c>
      <c r="M2640" s="368">
        <v>30</v>
      </c>
      <c r="N2640" s="368">
        <v>30</v>
      </c>
      <c r="O2640" s="368">
        <v>0</v>
      </c>
    </row>
    <row r="2641" spans="1:15" x14ac:dyDescent="0.35">
      <c r="A2641" s="368" t="s">
        <v>514</v>
      </c>
      <c r="B2641" s="368" t="s">
        <v>1102</v>
      </c>
      <c r="C2641" s="368" t="s">
        <v>796</v>
      </c>
      <c r="D2641" s="368">
        <v>480</v>
      </c>
      <c r="E2641" s="368">
        <v>312</v>
      </c>
      <c r="F2641" s="368">
        <v>168</v>
      </c>
      <c r="G2641" s="368" t="s">
        <v>18124</v>
      </c>
      <c r="H2641" s="368" t="s">
        <v>18125</v>
      </c>
      <c r="I2641" s="368" t="s">
        <v>3144</v>
      </c>
      <c r="J2641" s="368" t="s">
        <v>3143</v>
      </c>
      <c r="K2641" s="368" t="s">
        <v>18126</v>
      </c>
      <c r="L2641" s="368" t="s">
        <v>18127</v>
      </c>
      <c r="M2641" s="368">
        <v>93</v>
      </c>
      <c r="N2641" s="368">
        <v>58</v>
      </c>
      <c r="O2641" s="368">
        <v>35</v>
      </c>
    </row>
    <row r="2642" spans="1:15" x14ac:dyDescent="0.35">
      <c r="A2642" s="368" t="s">
        <v>514</v>
      </c>
      <c r="B2642" s="368" t="s">
        <v>1102</v>
      </c>
      <c r="C2642" s="368" t="s">
        <v>796</v>
      </c>
      <c r="D2642" s="368">
        <v>480</v>
      </c>
      <c r="E2642" s="368">
        <v>312</v>
      </c>
      <c r="F2642" s="368">
        <v>168</v>
      </c>
      <c r="G2642" s="368" t="s">
        <v>18124</v>
      </c>
      <c r="H2642" s="368" t="s">
        <v>18125</v>
      </c>
      <c r="I2642" s="368" t="s">
        <v>3144</v>
      </c>
      <c r="J2642" s="368" t="s">
        <v>3143</v>
      </c>
      <c r="K2642" s="368" t="s">
        <v>18128</v>
      </c>
      <c r="L2642" s="368" t="s">
        <v>18129</v>
      </c>
      <c r="M2642" s="368">
        <v>140</v>
      </c>
      <c r="N2642" s="368">
        <v>88</v>
      </c>
      <c r="O2642" s="368">
        <v>52</v>
      </c>
    </row>
    <row r="2643" spans="1:15" x14ac:dyDescent="0.35">
      <c r="A2643" s="368" t="s">
        <v>515</v>
      </c>
      <c r="B2643" s="368" t="s">
        <v>1103</v>
      </c>
      <c r="C2643" s="368" t="s">
        <v>791</v>
      </c>
      <c r="D2643" s="368">
        <v>620</v>
      </c>
      <c r="E2643" s="368">
        <v>403</v>
      </c>
      <c r="F2643" s="368">
        <v>217</v>
      </c>
      <c r="G2643" s="368" t="s">
        <v>18130</v>
      </c>
      <c r="H2643" s="368" t="s">
        <v>18131</v>
      </c>
      <c r="I2643" s="368" t="s">
        <v>3142</v>
      </c>
      <c r="J2643" s="368" t="s">
        <v>3141</v>
      </c>
      <c r="K2643" s="368" t="s">
        <v>18132</v>
      </c>
      <c r="L2643" s="368" t="s">
        <v>18133</v>
      </c>
      <c r="M2643" s="368">
        <v>106</v>
      </c>
      <c r="N2643" s="368">
        <v>67</v>
      </c>
      <c r="O2643" s="368">
        <v>39</v>
      </c>
    </row>
    <row r="2644" spans="1:15" x14ac:dyDescent="0.35">
      <c r="A2644" s="368" t="s">
        <v>515</v>
      </c>
      <c r="B2644" s="368" t="s">
        <v>1103</v>
      </c>
      <c r="C2644" s="368" t="s">
        <v>791</v>
      </c>
      <c r="D2644" s="368">
        <v>620</v>
      </c>
      <c r="E2644" s="368">
        <v>403</v>
      </c>
      <c r="F2644" s="368">
        <v>217</v>
      </c>
      <c r="G2644" s="368" t="s">
        <v>18130</v>
      </c>
      <c r="H2644" s="368" t="s">
        <v>18131</v>
      </c>
      <c r="I2644" s="368" t="s">
        <v>3142</v>
      </c>
      <c r="J2644" s="368" t="s">
        <v>3141</v>
      </c>
      <c r="K2644" s="368" t="s">
        <v>18134</v>
      </c>
      <c r="L2644" s="368" t="s">
        <v>18135</v>
      </c>
      <c r="M2644" s="368">
        <v>30</v>
      </c>
      <c r="N2644" s="368">
        <v>30</v>
      </c>
      <c r="O2644" s="368">
        <v>0</v>
      </c>
    </row>
    <row r="2645" spans="1:15" x14ac:dyDescent="0.35">
      <c r="A2645" s="368" t="s">
        <v>515</v>
      </c>
      <c r="B2645" s="368" t="s">
        <v>1103</v>
      </c>
      <c r="C2645" s="368" t="s">
        <v>791</v>
      </c>
      <c r="D2645" s="368">
        <v>620</v>
      </c>
      <c r="E2645" s="368">
        <v>403</v>
      </c>
      <c r="F2645" s="368">
        <v>217</v>
      </c>
      <c r="G2645" s="368" t="s">
        <v>18136</v>
      </c>
      <c r="H2645" s="368" t="s">
        <v>18137</v>
      </c>
      <c r="I2645" s="368" t="s">
        <v>3140</v>
      </c>
      <c r="J2645" s="368" t="s">
        <v>3139</v>
      </c>
      <c r="K2645" s="368" t="s">
        <v>18138</v>
      </c>
      <c r="L2645" s="368" t="s">
        <v>18139</v>
      </c>
      <c r="M2645" s="368">
        <v>103</v>
      </c>
      <c r="N2645" s="368">
        <v>65</v>
      </c>
      <c r="O2645" s="368">
        <v>38</v>
      </c>
    </row>
    <row r="2646" spans="1:15" x14ac:dyDescent="0.35">
      <c r="A2646" s="368" t="s">
        <v>515</v>
      </c>
      <c r="B2646" s="368" t="s">
        <v>1103</v>
      </c>
      <c r="C2646" s="368" t="s">
        <v>791</v>
      </c>
      <c r="D2646" s="368">
        <v>620</v>
      </c>
      <c r="E2646" s="368">
        <v>403</v>
      </c>
      <c r="F2646" s="368">
        <v>217</v>
      </c>
      <c r="G2646" s="368" t="s">
        <v>18136</v>
      </c>
      <c r="H2646" s="368" t="s">
        <v>18137</v>
      </c>
      <c r="I2646" s="368" t="s">
        <v>3140</v>
      </c>
      <c r="J2646" s="368" t="s">
        <v>3139</v>
      </c>
      <c r="K2646" s="368" t="s">
        <v>18140</v>
      </c>
      <c r="L2646" s="368" t="s">
        <v>18141</v>
      </c>
      <c r="M2646" s="368">
        <v>104</v>
      </c>
      <c r="N2646" s="368">
        <v>66</v>
      </c>
      <c r="O2646" s="368">
        <v>38</v>
      </c>
    </row>
    <row r="2647" spans="1:15" x14ac:dyDescent="0.35">
      <c r="A2647" s="368" t="s">
        <v>515</v>
      </c>
      <c r="B2647" s="368" t="s">
        <v>1103</v>
      </c>
      <c r="C2647" s="368" t="s">
        <v>791</v>
      </c>
      <c r="D2647" s="368">
        <v>620</v>
      </c>
      <c r="E2647" s="368">
        <v>403</v>
      </c>
      <c r="F2647" s="368">
        <v>217</v>
      </c>
      <c r="G2647" s="368" t="s">
        <v>18136</v>
      </c>
      <c r="H2647" s="368" t="s">
        <v>18137</v>
      </c>
      <c r="I2647" s="368" t="s">
        <v>3140</v>
      </c>
      <c r="J2647" s="368" t="s">
        <v>3139</v>
      </c>
      <c r="K2647" s="368" t="s">
        <v>18134</v>
      </c>
      <c r="L2647" s="368" t="s">
        <v>18135</v>
      </c>
      <c r="M2647" s="368">
        <v>30</v>
      </c>
      <c r="N2647" s="368">
        <v>30</v>
      </c>
      <c r="O2647" s="368">
        <v>0</v>
      </c>
    </row>
    <row r="2648" spans="1:15" x14ac:dyDescent="0.35">
      <c r="A2648" s="368" t="s">
        <v>515</v>
      </c>
      <c r="B2648" s="368" t="s">
        <v>1103</v>
      </c>
      <c r="C2648" s="368" t="s">
        <v>791</v>
      </c>
      <c r="D2648" s="368">
        <v>620</v>
      </c>
      <c r="E2648" s="368">
        <v>403</v>
      </c>
      <c r="F2648" s="368">
        <v>217</v>
      </c>
      <c r="G2648" s="368" t="s">
        <v>18136</v>
      </c>
      <c r="H2648" s="368" t="s">
        <v>18137</v>
      </c>
      <c r="I2648" s="368" t="s">
        <v>3140</v>
      </c>
      <c r="J2648" s="368" t="s">
        <v>3139</v>
      </c>
      <c r="K2648" s="368" t="s">
        <v>18142</v>
      </c>
      <c r="L2648" s="368" t="s">
        <v>18143</v>
      </c>
      <c r="M2648" s="368">
        <v>103</v>
      </c>
      <c r="N2648" s="368">
        <v>65</v>
      </c>
      <c r="O2648" s="368">
        <v>38</v>
      </c>
    </row>
    <row r="2649" spans="1:15" x14ac:dyDescent="0.35">
      <c r="A2649" s="368" t="s">
        <v>515</v>
      </c>
      <c r="B2649" s="368" t="s">
        <v>1103</v>
      </c>
      <c r="C2649" s="368" t="s">
        <v>791</v>
      </c>
      <c r="D2649" s="368">
        <v>620</v>
      </c>
      <c r="E2649" s="368">
        <v>403</v>
      </c>
      <c r="F2649" s="368">
        <v>217</v>
      </c>
      <c r="G2649" s="368" t="s">
        <v>18144</v>
      </c>
      <c r="H2649" s="368" t="s">
        <v>18145</v>
      </c>
      <c r="I2649" s="368" t="s">
        <v>3138</v>
      </c>
      <c r="J2649" s="368" t="s">
        <v>3137</v>
      </c>
      <c r="K2649" s="368" t="s">
        <v>18134</v>
      </c>
      <c r="L2649" s="368" t="s">
        <v>18135</v>
      </c>
      <c r="M2649" s="368">
        <v>30</v>
      </c>
      <c r="N2649" s="368">
        <v>30</v>
      </c>
      <c r="O2649" s="368">
        <v>0</v>
      </c>
    </row>
    <row r="2650" spans="1:15" x14ac:dyDescent="0.35">
      <c r="A2650" s="368" t="s">
        <v>515</v>
      </c>
      <c r="B2650" s="368" t="s">
        <v>1103</v>
      </c>
      <c r="C2650" s="368" t="s">
        <v>791</v>
      </c>
      <c r="D2650" s="368">
        <v>620</v>
      </c>
      <c r="E2650" s="368">
        <v>403</v>
      </c>
      <c r="F2650" s="368">
        <v>217</v>
      </c>
      <c r="G2650" s="368" t="s">
        <v>18144</v>
      </c>
      <c r="H2650" s="368" t="s">
        <v>18145</v>
      </c>
      <c r="I2650" s="368" t="s">
        <v>3138</v>
      </c>
      <c r="J2650" s="368" t="s">
        <v>3137</v>
      </c>
      <c r="K2650" s="368" t="s">
        <v>18146</v>
      </c>
      <c r="L2650" s="368" t="s">
        <v>18147</v>
      </c>
      <c r="M2650" s="368">
        <v>105</v>
      </c>
      <c r="N2650" s="368">
        <v>66</v>
      </c>
      <c r="O2650" s="368">
        <v>39</v>
      </c>
    </row>
    <row r="2651" spans="1:15" x14ac:dyDescent="0.35">
      <c r="A2651" s="368" t="s">
        <v>515</v>
      </c>
      <c r="B2651" s="368" t="s">
        <v>1103</v>
      </c>
      <c r="C2651" s="368" t="s">
        <v>791</v>
      </c>
      <c r="D2651" s="368">
        <v>620</v>
      </c>
      <c r="E2651" s="368">
        <v>403</v>
      </c>
      <c r="F2651" s="368">
        <v>217</v>
      </c>
      <c r="G2651" s="368" t="s">
        <v>18144</v>
      </c>
      <c r="H2651" s="368" t="s">
        <v>18145</v>
      </c>
      <c r="I2651" s="368" t="s">
        <v>3138</v>
      </c>
      <c r="J2651" s="368" t="s">
        <v>3137</v>
      </c>
      <c r="K2651" s="368" t="s">
        <v>18148</v>
      </c>
      <c r="L2651" s="368" t="s">
        <v>18149</v>
      </c>
      <c r="M2651" s="368">
        <v>69</v>
      </c>
      <c r="N2651" s="368">
        <v>44</v>
      </c>
      <c r="O2651" s="368">
        <v>25</v>
      </c>
    </row>
    <row r="2652" spans="1:15" x14ac:dyDescent="0.35">
      <c r="A2652" s="368" t="s">
        <v>516</v>
      </c>
      <c r="B2652" s="368" t="s">
        <v>1104</v>
      </c>
      <c r="C2652" s="368" t="s">
        <v>786</v>
      </c>
      <c r="D2652" s="368">
        <v>580</v>
      </c>
      <c r="E2652" s="368">
        <v>377</v>
      </c>
      <c r="F2652" s="368">
        <v>203</v>
      </c>
      <c r="G2652" s="368" t="s">
        <v>18150</v>
      </c>
      <c r="H2652" s="368" t="s">
        <v>18151</v>
      </c>
      <c r="I2652" s="368" t="s">
        <v>3136</v>
      </c>
      <c r="J2652" s="368" t="s">
        <v>3135</v>
      </c>
      <c r="K2652" s="368" t="s">
        <v>18152</v>
      </c>
      <c r="L2652" s="368" t="s">
        <v>18153</v>
      </c>
      <c r="M2652" s="368">
        <v>30</v>
      </c>
      <c r="N2652" s="368">
        <v>30</v>
      </c>
      <c r="O2652" s="368">
        <v>0</v>
      </c>
    </row>
    <row r="2653" spans="1:15" x14ac:dyDescent="0.35">
      <c r="A2653" s="368" t="s">
        <v>516</v>
      </c>
      <c r="B2653" s="368" t="s">
        <v>1104</v>
      </c>
      <c r="C2653" s="368" t="s">
        <v>786</v>
      </c>
      <c r="D2653" s="368">
        <v>580</v>
      </c>
      <c r="E2653" s="368">
        <v>377</v>
      </c>
      <c r="F2653" s="368">
        <v>203</v>
      </c>
      <c r="G2653" s="368" t="s">
        <v>18150</v>
      </c>
      <c r="H2653" s="368" t="s">
        <v>18151</v>
      </c>
      <c r="I2653" s="368" t="s">
        <v>3136</v>
      </c>
      <c r="J2653" s="368" t="s">
        <v>3135</v>
      </c>
      <c r="K2653" s="368" t="s">
        <v>18154</v>
      </c>
      <c r="L2653" s="368" t="s">
        <v>18155</v>
      </c>
      <c r="M2653" s="368">
        <v>71</v>
      </c>
      <c r="N2653" s="368">
        <v>45</v>
      </c>
      <c r="O2653" s="368">
        <v>26</v>
      </c>
    </row>
    <row r="2654" spans="1:15" x14ac:dyDescent="0.35">
      <c r="A2654" s="368" t="s">
        <v>516</v>
      </c>
      <c r="B2654" s="368" t="s">
        <v>1104</v>
      </c>
      <c r="C2654" s="368" t="s">
        <v>786</v>
      </c>
      <c r="D2654" s="368">
        <v>580</v>
      </c>
      <c r="E2654" s="368">
        <v>377</v>
      </c>
      <c r="F2654" s="368">
        <v>203</v>
      </c>
      <c r="G2654" s="368" t="s">
        <v>18150</v>
      </c>
      <c r="H2654" s="368" t="s">
        <v>18151</v>
      </c>
      <c r="I2654" s="368" t="s">
        <v>3136</v>
      </c>
      <c r="J2654" s="368" t="s">
        <v>3135</v>
      </c>
      <c r="K2654" s="368" t="s">
        <v>18156</v>
      </c>
      <c r="L2654" s="368" t="s">
        <v>18157</v>
      </c>
      <c r="M2654" s="368">
        <v>71</v>
      </c>
      <c r="N2654" s="368">
        <v>45</v>
      </c>
      <c r="O2654" s="368">
        <v>26</v>
      </c>
    </row>
    <row r="2655" spans="1:15" x14ac:dyDescent="0.35">
      <c r="A2655" s="368" t="s">
        <v>516</v>
      </c>
      <c r="B2655" s="368" t="s">
        <v>1104</v>
      </c>
      <c r="C2655" s="368" t="s">
        <v>786</v>
      </c>
      <c r="D2655" s="368">
        <v>580</v>
      </c>
      <c r="E2655" s="368">
        <v>377</v>
      </c>
      <c r="F2655" s="368">
        <v>203</v>
      </c>
      <c r="G2655" s="368" t="s">
        <v>18158</v>
      </c>
      <c r="H2655" s="368" t="s">
        <v>18159</v>
      </c>
      <c r="I2655" s="368" t="s">
        <v>3134</v>
      </c>
      <c r="J2655" s="368" t="s">
        <v>3133</v>
      </c>
      <c r="K2655" s="368" t="s">
        <v>18160</v>
      </c>
      <c r="L2655" s="368" t="s">
        <v>3133</v>
      </c>
      <c r="M2655" s="368">
        <v>92</v>
      </c>
      <c r="N2655" s="368">
        <v>58</v>
      </c>
      <c r="O2655" s="368">
        <v>34</v>
      </c>
    </row>
    <row r="2656" spans="1:15" x14ac:dyDescent="0.35">
      <c r="A2656" s="368" t="s">
        <v>516</v>
      </c>
      <c r="B2656" s="368" t="s">
        <v>1104</v>
      </c>
      <c r="C2656" s="368" t="s">
        <v>786</v>
      </c>
      <c r="D2656" s="368">
        <v>580</v>
      </c>
      <c r="E2656" s="368">
        <v>377</v>
      </c>
      <c r="F2656" s="368">
        <v>203</v>
      </c>
      <c r="G2656" s="368" t="s">
        <v>18161</v>
      </c>
      <c r="H2656" s="368" t="s">
        <v>18162</v>
      </c>
      <c r="I2656" s="368" t="s">
        <v>3132</v>
      </c>
      <c r="J2656" s="368" t="s">
        <v>3131</v>
      </c>
      <c r="K2656" s="368" t="s">
        <v>18163</v>
      </c>
      <c r="L2656" s="368" t="s">
        <v>18164</v>
      </c>
      <c r="M2656" s="368">
        <v>84</v>
      </c>
      <c r="N2656" s="368">
        <v>53</v>
      </c>
      <c r="O2656" s="368">
        <v>31</v>
      </c>
    </row>
    <row r="2657" spans="1:15" x14ac:dyDescent="0.35">
      <c r="A2657" s="368" t="s">
        <v>516</v>
      </c>
      <c r="B2657" s="368" t="s">
        <v>1104</v>
      </c>
      <c r="C2657" s="368" t="s">
        <v>786</v>
      </c>
      <c r="D2657" s="368">
        <v>580</v>
      </c>
      <c r="E2657" s="368">
        <v>377</v>
      </c>
      <c r="F2657" s="368">
        <v>203</v>
      </c>
      <c r="G2657" s="368" t="s">
        <v>18161</v>
      </c>
      <c r="H2657" s="368" t="s">
        <v>18162</v>
      </c>
      <c r="I2657" s="368" t="s">
        <v>3132</v>
      </c>
      <c r="J2657" s="368" t="s">
        <v>3131</v>
      </c>
      <c r="K2657" s="368" t="s">
        <v>18165</v>
      </c>
      <c r="L2657" s="368" t="s">
        <v>18166</v>
      </c>
      <c r="M2657" s="368">
        <v>70</v>
      </c>
      <c r="N2657" s="368">
        <v>44</v>
      </c>
      <c r="O2657" s="368">
        <v>26</v>
      </c>
    </row>
    <row r="2658" spans="1:15" x14ac:dyDescent="0.35">
      <c r="A2658" s="368" t="s">
        <v>516</v>
      </c>
      <c r="B2658" s="368" t="s">
        <v>1104</v>
      </c>
      <c r="C2658" s="368" t="s">
        <v>786</v>
      </c>
      <c r="D2658" s="368">
        <v>580</v>
      </c>
      <c r="E2658" s="368">
        <v>377</v>
      </c>
      <c r="F2658" s="368">
        <v>203</v>
      </c>
      <c r="G2658" s="368" t="s">
        <v>18161</v>
      </c>
      <c r="H2658" s="368" t="s">
        <v>18162</v>
      </c>
      <c r="I2658" s="368" t="s">
        <v>3132</v>
      </c>
      <c r="J2658" s="368" t="s">
        <v>3131</v>
      </c>
      <c r="K2658" s="368" t="s">
        <v>18152</v>
      </c>
      <c r="L2658" s="368" t="s">
        <v>18153</v>
      </c>
      <c r="M2658" s="368">
        <v>30</v>
      </c>
      <c r="N2658" s="368">
        <v>30</v>
      </c>
      <c r="O2658" s="368">
        <v>0</v>
      </c>
    </row>
    <row r="2659" spans="1:15" x14ac:dyDescent="0.35">
      <c r="A2659" s="368" t="s">
        <v>516</v>
      </c>
      <c r="B2659" s="368" t="s">
        <v>1104</v>
      </c>
      <c r="C2659" s="368" t="s">
        <v>786</v>
      </c>
      <c r="D2659" s="368">
        <v>580</v>
      </c>
      <c r="E2659" s="368">
        <v>377</v>
      </c>
      <c r="F2659" s="368">
        <v>203</v>
      </c>
      <c r="G2659" s="368" t="s">
        <v>18167</v>
      </c>
      <c r="H2659" s="368" t="s">
        <v>18168</v>
      </c>
      <c r="I2659" s="368" t="s">
        <v>3130</v>
      </c>
      <c r="J2659" s="368" t="s">
        <v>3129</v>
      </c>
      <c r="K2659" s="368" t="s">
        <v>18169</v>
      </c>
      <c r="L2659" s="368" t="s">
        <v>18170</v>
      </c>
      <c r="M2659" s="368">
        <v>69</v>
      </c>
      <c r="N2659" s="368">
        <v>43</v>
      </c>
      <c r="O2659" s="368">
        <v>26</v>
      </c>
    </row>
    <row r="2660" spans="1:15" x14ac:dyDescent="0.35">
      <c r="A2660" s="368" t="s">
        <v>516</v>
      </c>
      <c r="B2660" s="368" t="s">
        <v>1104</v>
      </c>
      <c r="C2660" s="368" t="s">
        <v>786</v>
      </c>
      <c r="D2660" s="368">
        <v>580</v>
      </c>
      <c r="E2660" s="368">
        <v>377</v>
      </c>
      <c r="F2660" s="368">
        <v>203</v>
      </c>
      <c r="G2660" s="368" t="s">
        <v>18167</v>
      </c>
      <c r="H2660" s="368" t="s">
        <v>18168</v>
      </c>
      <c r="I2660" s="368" t="s">
        <v>3130</v>
      </c>
      <c r="J2660" s="368" t="s">
        <v>3129</v>
      </c>
      <c r="K2660" s="368" t="s">
        <v>18171</v>
      </c>
      <c r="L2660" s="368" t="s">
        <v>18172</v>
      </c>
      <c r="M2660" s="368">
        <v>93</v>
      </c>
      <c r="N2660" s="368">
        <v>59</v>
      </c>
      <c r="O2660" s="368">
        <v>34</v>
      </c>
    </row>
    <row r="2661" spans="1:15" x14ac:dyDescent="0.35">
      <c r="A2661" s="368" t="s">
        <v>517</v>
      </c>
      <c r="B2661" s="368" t="s">
        <v>1105</v>
      </c>
      <c r="C2661" s="368" t="s">
        <v>786</v>
      </c>
      <c r="D2661" s="368">
        <v>620</v>
      </c>
      <c r="E2661" s="368">
        <v>403</v>
      </c>
      <c r="F2661" s="368">
        <v>217</v>
      </c>
      <c r="G2661" s="368" t="s">
        <v>18173</v>
      </c>
      <c r="H2661" s="368" t="s">
        <v>18174</v>
      </c>
      <c r="I2661" s="368" t="s">
        <v>3128</v>
      </c>
      <c r="J2661" s="368" t="s">
        <v>3127</v>
      </c>
      <c r="K2661" s="368" t="s">
        <v>18175</v>
      </c>
      <c r="L2661" s="368" t="s">
        <v>18176</v>
      </c>
      <c r="M2661" s="368">
        <v>104</v>
      </c>
      <c r="N2661" s="368">
        <v>66</v>
      </c>
      <c r="O2661" s="368">
        <v>38</v>
      </c>
    </row>
    <row r="2662" spans="1:15" x14ac:dyDescent="0.35">
      <c r="A2662" s="368" t="s">
        <v>517</v>
      </c>
      <c r="B2662" s="368" t="s">
        <v>1105</v>
      </c>
      <c r="C2662" s="368" t="s">
        <v>786</v>
      </c>
      <c r="D2662" s="368">
        <v>620</v>
      </c>
      <c r="E2662" s="368">
        <v>403</v>
      </c>
      <c r="F2662" s="368">
        <v>217</v>
      </c>
      <c r="G2662" s="368" t="s">
        <v>18173</v>
      </c>
      <c r="H2662" s="368" t="s">
        <v>18174</v>
      </c>
      <c r="I2662" s="368" t="s">
        <v>3128</v>
      </c>
      <c r="J2662" s="368" t="s">
        <v>3127</v>
      </c>
      <c r="K2662" s="368" t="s">
        <v>18177</v>
      </c>
      <c r="L2662" s="368" t="s">
        <v>18178</v>
      </c>
      <c r="M2662" s="368">
        <v>104</v>
      </c>
      <c r="N2662" s="368">
        <v>66</v>
      </c>
      <c r="O2662" s="368">
        <v>38</v>
      </c>
    </row>
    <row r="2663" spans="1:15" x14ac:dyDescent="0.35">
      <c r="A2663" s="368" t="s">
        <v>517</v>
      </c>
      <c r="B2663" s="368" t="s">
        <v>1105</v>
      </c>
      <c r="C2663" s="368" t="s">
        <v>786</v>
      </c>
      <c r="D2663" s="368">
        <v>620</v>
      </c>
      <c r="E2663" s="368">
        <v>403</v>
      </c>
      <c r="F2663" s="368">
        <v>217</v>
      </c>
      <c r="G2663" s="368" t="s">
        <v>18173</v>
      </c>
      <c r="H2663" s="368" t="s">
        <v>18174</v>
      </c>
      <c r="I2663" s="368" t="s">
        <v>3128</v>
      </c>
      <c r="J2663" s="368" t="s">
        <v>3127</v>
      </c>
      <c r="K2663" s="368" t="s">
        <v>18134</v>
      </c>
      <c r="L2663" s="368" t="s">
        <v>18135</v>
      </c>
      <c r="M2663" s="368">
        <v>30</v>
      </c>
      <c r="N2663" s="368">
        <v>30</v>
      </c>
      <c r="O2663" s="368">
        <v>0</v>
      </c>
    </row>
    <row r="2664" spans="1:15" x14ac:dyDescent="0.35">
      <c r="A2664" s="368" t="s">
        <v>517</v>
      </c>
      <c r="B2664" s="368" t="s">
        <v>1105</v>
      </c>
      <c r="C2664" s="368" t="s">
        <v>786</v>
      </c>
      <c r="D2664" s="368">
        <v>620</v>
      </c>
      <c r="E2664" s="368">
        <v>403</v>
      </c>
      <c r="F2664" s="368">
        <v>217</v>
      </c>
      <c r="G2664" s="368" t="s">
        <v>18173</v>
      </c>
      <c r="H2664" s="368" t="s">
        <v>18174</v>
      </c>
      <c r="I2664" s="368" t="s">
        <v>3128</v>
      </c>
      <c r="J2664" s="368" t="s">
        <v>3127</v>
      </c>
      <c r="K2664" s="368" t="s">
        <v>18132</v>
      </c>
      <c r="L2664" s="368" t="s">
        <v>18133</v>
      </c>
      <c r="M2664" s="368">
        <v>104</v>
      </c>
      <c r="N2664" s="368">
        <v>66</v>
      </c>
      <c r="O2664" s="368">
        <v>38</v>
      </c>
    </row>
    <row r="2665" spans="1:15" x14ac:dyDescent="0.35">
      <c r="A2665" s="368" t="s">
        <v>517</v>
      </c>
      <c r="B2665" s="368" t="s">
        <v>1105</v>
      </c>
      <c r="C2665" s="368" t="s">
        <v>786</v>
      </c>
      <c r="D2665" s="368">
        <v>620</v>
      </c>
      <c r="E2665" s="368">
        <v>403</v>
      </c>
      <c r="F2665" s="368">
        <v>217</v>
      </c>
      <c r="G2665" s="368" t="s">
        <v>18179</v>
      </c>
      <c r="H2665" s="368" t="s">
        <v>18180</v>
      </c>
      <c r="I2665" s="368" t="s">
        <v>3126</v>
      </c>
      <c r="J2665" s="368" t="s">
        <v>3125</v>
      </c>
      <c r="K2665" s="368" t="s">
        <v>18181</v>
      </c>
      <c r="L2665" s="368" t="s">
        <v>18182</v>
      </c>
      <c r="M2665" s="368">
        <v>104</v>
      </c>
      <c r="N2665" s="368">
        <v>66</v>
      </c>
      <c r="O2665" s="368">
        <v>38</v>
      </c>
    </row>
    <row r="2666" spans="1:15" x14ac:dyDescent="0.35">
      <c r="A2666" s="368" t="s">
        <v>517</v>
      </c>
      <c r="B2666" s="368" t="s">
        <v>1105</v>
      </c>
      <c r="C2666" s="368" t="s">
        <v>786</v>
      </c>
      <c r="D2666" s="368">
        <v>620</v>
      </c>
      <c r="E2666" s="368">
        <v>403</v>
      </c>
      <c r="F2666" s="368">
        <v>217</v>
      </c>
      <c r="G2666" s="368" t="s">
        <v>18179</v>
      </c>
      <c r="H2666" s="368" t="s">
        <v>18180</v>
      </c>
      <c r="I2666" s="368" t="s">
        <v>3126</v>
      </c>
      <c r="J2666" s="368" t="s">
        <v>3125</v>
      </c>
      <c r="K2666" s="368" t="s">
        <v>18134</v>
      </c>
      <c r="L2666" s="368" t="s">
        <v>18135</v>
      </c>
      <c r="M2666" s="368">
        <v>30</v>
      </c>
      <c r="N2666" s="368">
        <v>30</v>
      </c>
      <c r="O2666" s="368">
        <v>0</v>
      </c>
    </row>
    <row r="2667" spans="1:15" x14ac:dyDescent="0.35">
      <c r="A2667" s="368" t="s">
        <v>517</v>
      </c>
      <c r="B2667" s="368" t="s">
        <v>1105</v>
      </c>
      <c r="C2667" s="368" t="s">
        <v>786</v>
      </c>
      <c r="D2667" s="368">
        <v>620</v>
      </c>
      <c r="E2667" s="368">
        <v>403</v>
      </c>
      <c r="F2667" s="368">
        <v>217</v>
      </c>
      <c r="G2667" s="368" t="s">
        <v>18179</v>
      </c>
      <c r="H2667" s="368" t="s">
        <v>18180</v>
      </c>
      <c r="I2667" s="368" t="s">
        <v>3126</v>
      </c>
      <c r="J2667" s="368" t="s">
        <v>3125</v>
      </c>
      <c r="K2667" s="368" t="s">
        <v>18146</v>
      </c>
      <c r="L2667" s="368" t="s">
        <v>18147</v>
      </c>
      <c r="M2667" s="368">
        <v>104</v>
      </c>
      <c r="N2667" s="368">
        <v>65</v>
      </c>
      <c r="O2667" s="368">
        <v>39</v>
      </c>
    </row>
    <row r="2668" spans="1:15" x14ac:dyDescent="0.35">
      <c r="A2668" s="368" t="s">
        <v>517</v>
      </c>
      <c r="B2668" s="368" t="s">
        <v>1105</v>
      </c>
      <c r="C2668" s="368" t="s">
        <v>786</v>
      </c>
      <c r="D2668" s="368">
        <v>620</v>
      </c>
      <c r="E2668" s="368">
        <v>403</v>
      </c>
      <c r="F2668" s="368">
        <v>217</v>
      </c>
      <c r="G2668" s="368" t="s">
        <v>18179</v>
      </c>
      <c r="H2668" s="368" t="s">
        <v>18180</v>
      </c>
      <c r="I2668" s="368" t="s">
        <v>3126</v>
      </c>
      <c r="J2668" s="368" t="s">
        <v>3125</v>
      </c>
      <c r="K2668" s="368" t="s">
        <v>18148</v>
      </c>
      <c r="L2668" s="368" t="s">
        <v>18149</v>
      </c>
      <c r="M2668" s="368">
        <v>70</v>
      </c>
      <c r="N2668" s="368">
        <v>44</v>
      </c>
      <c r="O2668" s="368">
        <v>26</v>
      </c>
    </row>
    <row r="2669" spans="1:15" x14ac:dyDescent="0.35">
      <c r="A2669" s="368" t="s">
        <v>518</v>
      </c>
      <c r="B2669" s="368" t="s">
        <v>1106</v>
      </c>
      <c r="C2669" s="368" t="s">
        <v>791</v>
      </c>
      <c r="D2669" s="368">
        <v>590</v>
      </c>
      <c r="E2669" s="368">
        <v>383</v>
      </c>
      <c r="F2669" s="368">
        <v>207</v>
      </c>
      <c r="G2669" s="368" t="s">
        <v>17659</v>
      </c>
      <c r="H2669" s="368" t="s">
        <v>17660</v>
      </c>
      <c r="I2669" s="368" t="s">
        <v>3124</v>
      </c>
      <c r="J2669" s="368" t="s">
        <v>3123</v>
      </c>
      <c r="K2669" s="368" t="s">
        <v>17661</v>
      </c>
      <c r="L2669" s="368" t="s">
        <v>17662</v>
      </c>
      <c r="M2669" s="368">
        <v>70</v>
      </c>
      <c r="N2669" s="368">
        <v>44</v>
      </c>
      <c r="O2669" s="368">
        <v>26</v>
      </c>
    </row>
    <row r="2670" spans="1:15" x14ac:dyDescent="0.35">
      <c r="A2670" s="368" t="s">
        <v>518</v>
      </c>
      <c r="B2670" s="368" t="s">
        <v>1106</v>
      </c>
      <c r="C2670" s="368" t="s">
        <v>791</v>
      </c>
      <c r="D2670" s="368">
        <v>590</v>
      </c>
      <c r="E2670" s="368">
        <v>383</v>
      </c>
      <c r="F2670" s="368">
        <v>207</v>
      </c>
      <c r="G2670" s="368" t="s">
        <v>17659</v>
      </c>
      <c r="H2670" s="368" t="s">
        <v>17660</v>
      </c>
      <c r="I2670" s="368" t="s">
        <v>3124</v>
      </c>
      <c r="J2670" s="368" t="s">
        <v>3123</v>
      </c>
      <c r="K2670" s="368" t="s">
        <v>17663</v>
      </c>
      <c r="L2670" s="368" t="s">
        <v>17664</v>
      </c>
      <c r="M2670" s="368">
        <v>104</v>
      </c>
      <c r="N2670" s="368">
        <v>66</v>
      </c>
      <c r="O2670" s="368">
        <v>38</v>
      </c>
    </row>
    <row r="2671" spans="1:15" x14ac:dyDescent="0.35">
      <c r="A2671" s="368" t="s">
        <v>518</v>
      </c>
      <c r="B2671" s="368" t="s">
        <v>1106</v>
      </c>
      <c r="C2671" s="368" t="s">
        <v>791</v>
      </c>
      <c r="D2671" s="368">
        <v>590</v>
      </c>
      <c r="E2671" s="368">
        <v>383</v>
      </c>
      <c r="F2671" s="368">
        <v>207</v>
      </c>
      <c r="G2671" s="368" t="s">
        <v>17659</v>
      </c>
      <c r="H2671" s="368" t="s">
        <v>17660</v>
      </c>
      <c r="I2671" s="368" t="s">
        <v>3124</v>
      </c>
      <c r="J2671" s="368" t="s">
        <v>3123</v>
      </c>
      <c r="K2671" s="368" t="s">
        <v>17665</v>
      </c>
      <c r="L2671" s="368" t="s">
        <v>17666</v>
      </c>
      <c r="M2671" s="368">
        <v>69</v>
      </c>
      <c r="N2671" s="368">
        <v>43</v>
      </c>
      <c r="O2671" s="368">
        <v>26</v>
      </c>
    </row>
    <row r="2672" spans="1:15" x14ac:dyDescent="0.35">
      <c r="A2672" s="368" t="s">
        <v>518</v>
      </c>
      <c r="B2672" s="368" t="s">
        <v>1106</v>
      </c>
      <c r="C2672" s="368" t="s">
        <v>791</v>
      </c>
      <c r="D2672" s="368">
        <v>590</v>
      </c>
      <c r="E2672" s="368">
        <v>383</v>
      </c>
      <c r="F2672" s="368">
        <v>207</v>
      </c>
      <c r="G2672" s="368" t="s">
        <v>17659</v>
      </c>
      <c r="H2672" s="368" t="s">
        <v>17660</v>
      </c>
      <c r="I2672" s="368" t="s">
        <v>3124</v>
      </c>
      <c r="J2672" s="368" t="s">
        <v>3123</v>
      </c>
      <c r="K2672" s="368" t="s">
        <v>17667</v>
      </c>
      <c r="L2672" s="368" t="s">
        <v>17668</v>
      </c>
      <c r="M2672" s="368">
        <v>69</v>
      </c>
      <c r="N2672" s="368">
        <v>43</v>
      </c>
      <c r="O2672" s="368">
        <v>26</v>
      </c>
    </row>
    <row r="2673" spans="1:15" x14ac:dyDescent="0.35">
      <c r="A2673" s="368" t="s">
        <v>518</v>
      </c>
      <c r="B2673" s="368" t="s">
        <v>1106</v>
      </c>
      <c r="C2673" s="368" t="s">
        <v>791</v>
      </c>
      <c r="D2673" s="368">
        <v>590</v>
      </c>
      <c r="E2673" s="368">
        <v>383</v>
      </c>
      <c r="F2673" s="368">
        <v>207</v>
      </c>
      <c r="G2673" s="368" t="s">
        <v>18183</v>
      </c>
      <c r="H2673" s="368" t="s">
        <v>18184</v>
      </c>
      <c r="I2673" s="368" t="s">
        <v>3122</v>
      </c>
      <c r="J2673" s="368" t="s">
        <v>3121</v>
      </c>
      <c r="K2673" s="368" t="s">
        <v>18185</v>
      </c>
      <c r="L2673" s="368" t="s">
        <v>18186</v>
      </c>
      <c r="M2673" s="368">
        <v>83</v>
      </c>
      <c r="N2673" s="368">
        <v>52</v>
      </c>
      <c r="O2673" s="368">
        <v>31</v>
      </c>
    </row>
    <row r="2674" spans="1:15" x14ac:dyDescent="0.35">
      <c r="A2674" s="368" t="s">
        <v>518</v>
      </c>
      <c r="B2674" s="368" t="s">
        <v>1106</v>
      </c>
      <c r="C2674" s="368" t="s">
        <v>791</v>
      </c>
      <c r="D2674" s="368">
        <v>590</v>
      </c>
      <c r="E2674" s="368">
        <v>383</v>
      </c>
      <c r="F2674" s="368">
        <v>207</v>
      </c>
      <c r="G2674" s="368" t="s">
        <v>18183</v>
      </c>
      <c r="H2674" s="368" t="s">
        <v>18184</v>
      </c>
      <c r="I2674" s="368" t="s">
        <v>3122</v>
      </c>
      <c r="J2674" s="368" t="s">
        <v>3121</v>
      </c>
      <c r="K2674" s="368" t="s">
        <v>18187</v>
      </c>
      <c r="L2674" s="368" t="s">
        <v>18188</v>
      </c>
      <c r="M2674" s="368">
        <v>83</v>
      </c>
      <c r="N2674" s="368">
        <v>52</v>
      </c>
      <c r="O2674" s="368">
        <v>31</v>
      </c>
    </row>
    <row r="2675" spans="1:15" x14ac:dyDescent="0.35">
      <c r="A2675" s="368" t="s">
        <v>518</v>
      </c>
      <c r="B2675" s="368" t="s">
        <v>1106</v>
      </c>
      <c r="C2675" s="368" t="s">
        <v>791</v>
      </c>
      <c r="D2675" s="368">
        <v>590</v>
      </c>
      <c r="E2675" s="368">
        <v>383</v>
      </c>
      <c r="F2675" s="368">
        <v>207</v>
      </c>
      <c r="G2675" s="368" t="s">
        <v>18183</v>
      </c>
      <c r="H2675" s="368" t="s">
        <v>18184</v>
      </c>
      <c r="I2675" s="368" t="s">
        <v>3122</v>
      </c>
      <c r="J2675" s="368" t="s">
        <v>3121</v>
      </c>
      <c r="K2675" s="368" t="s">
        <v>18189</v>
      </c>
      <c r="L2675" s="368" t="s">
        <v>18190</v>
      </c>
      <c r="M2675" s="368">
        <v>82</v>
      </c>
      <c r="N2675" s="368">
        <v>53</v>
      </c>
      <c r="O2675" s="368">
        <v>29</v>
      </c>
    </row>
    <row r="2676" spans="1:15" x14ac:dyDescent="0.35">
      <c r="A2676" s="368" t="s">
        <v>518</v>
      </c>
      <c r="B2676" s="368" t="s">
        <v>1106</v>
      </c>
      <c r="C2676" s="368" t="s">
        <v>791</v>
      </c>
      <c r="D2676" s="368">
        <v>590</v>
      </c>
      <c r="E2676" s="368">
        <v>383</v>
      </c>
      <c r="F2676" s="368">
        <v>207</v>
      </c>
      <c r="G2676" s="368" t="s">
        <v>18183</v>
      </c>
      <c r="H2676" s="368" t="s">
        <v>18184</v>
      </c>
      <c r="I2676" s="368" t="s">
        <v>3122</v>
      </c>
      <c r="J2676" s="368" t="s">
        <v>3121</v>
      </c>
      <c r="K2676" s="368" t="s">
        <v>18191</v>
      </c>
      <c r="L2676" s="368" t="s">
        <v>18192</v>
      </c>
      <c r="M2676" s="368">
        <v>30</v>
      </c>
      <c r="N2676" s="368">
        <v>30</v>
      </c>
      <c r="O2676" s="368">
        <v>0</v>
      </c>
    </row>
    <row r="2677" spans="1:15" x14ac:dyDescent="0.35">
      <c r="A2677" s="368" t="s">
        <v>519</v>
      </c>
      <c r="B2677" s="368" t="s">
        <v>1107</v>
      </c>
      <c r="C2677" s="368" t="s">
        <v>791</v>
      </c>
      <c r="D2677" s="368">
        <v>560</v>
      </c>
      <c r="E2677" s="368">
        <v>364</v>
      </c>
      <c r="F2677" s="368">
        <v>196</v>
      </c>
      <c r="G2677" s="368" t="s">
        <v>18193</v>
      </c>
      <c r="H2677" s="368" t="s">
        <v>18194</v>
      </c>
      <c r="I2677" s="368" t="s">
        <v>3120</v>
      </c>
      <c r="J2677" s="368" t="s">
        <v>3119</v>
      </c>
      <c r="K2677" s="368" t="s">
        <v>18195</v>
      </c>
      <c r="L2677" s="368" t="s">
        <v>18196</v>
      </c>
      <c r="M2677" s="368">
        <v>70</v>
      </c>
      <c r="N2677" s="368">
        <v>44</v>
      </c>
      <c r="O2677" s="368">
        <v>26</v>
      </c>
    </row>
    <row r="2678" spans="1:15" x14ac:dyDescent="0.35">
      <c r="A2678" s="368" t="s">
        <v>519</v>
      </c>
      <c r="B2678" s="368" t="s">
        <v>1107</v>
      </c>
      <c r="C2678" s="368" t="s">
        <v>791</v>
      </c>
      <c r="D2678" s="368">
        <v>560</v>
      </c>
      <c r="E2678" s="368">
        <v>364</v>
      </c>
      <c r="F2678" s="368">
        <v>196</v>
      </c>
      <c r="G2678" s="368" t="s">
        <v>18193</v>
      </c>
      <c r="H2678" s="368" t="s">
        <v>18194</v>
      </c>
      <c r="I2678" s="368" t="s">
        <v>3120</v>
      </c>
      <c r="J2678" s="368" t="s">
        <v>3119</v>
      </c>
      <c r="K2678" s="368" t="s">
        <v>18197</v>
      </c>
      <c r="L2678" s="368" t="s">
        <v>18198</v>
      </c>
      <c r="M2678" s="368">
        <v>106</v>
      </c>
      <c r="N2678" s="368">
        <v>67</v>
      </c>
      <c r="O2678" s="368">
        <v>39</v>
      </c>
    </row>
    <row r="2679" spans="1:15" x14ac:dyDescent="0.35">
      <c r="A2679" s="368" t="s">
        <v>519</v>
      </c>
      <c r="B2679" s="368" t="s">
        <v>1107</v>
      </c>
      <c r="C2679" s="368" t="s">
        <v>791</v>
      </c>
      <c r="D2679" s="368">
        <v>560</v>
      </c>
      <c r="E2679" s="368">
        <v>364</v>
      </c>
      <c r="F2679" s="368">
        <v>196</v>
      </c>
      <c r="G2679" s="368" t="s">
        <v>18193</v>
      </c>
      <c r="H2679" s="368" t="s">
        <v>18194</v>
      </c>
      <c r="I2679" s="368" t="s">
        <v>3120</v>
      </c>
      <c r="J2679" s="368" t="s">
        <v>3119</v>
      </c>
      <c r="K2679" s="368" t="s">
        <v>18199</v>
      </c>
      <c r="L2679" s="368" t="s">
        <v>18200</v>
      </c>
      <c r="M2679" s="368">
        <v>106</v>
      </c>
      <c r="N2679" s="368">
        <v>67</v>
      </c>
      <c r="O2679" s="368">
        <v>39</v>
      </c>
    </row>
    <row r="2680" spans="1:15" x14ac:dyDescent="0.35">
      <c r="A2680" s="368" t="s">
        <v>519</v>
      </c>
      <c r="B2680" s="368" t="s">
        <v>1107</v>
      </c>
      <c r="C2680" s="368" t="s">
        <v>791</v>
      </c>
      <c r="D2680" s="368">
        <v>560</v>
      </c>
      <c r="E2680" s="368">
        <v>364</v>
      </c>
      <c r="F2680" s="368">
        <v>196</v>
      </c>
      <c r="G2680" s="368" t="s">
        <v>18193</v>
      </c>
      <c r="H2680" s="368" t="s">
        <v>18194</v>
      </c>
      <c r="I2680" s="368" t="s">
        <v>3120</v>
      </c>
      <c r="J2680" s="368" t="s">
        <v>3119</v>
      </c>
      <c r="K2680" s="368" t="s">
        <v>18201</v>
      </c>
      <c r="L2680" s="368" t="s">
        <v>18202</v>
      </c>
      <c r="M2680" s="368">
        <v>30</v>
      </c>
      <c r="N2680" s="368">
        <v>30</v>
      </c>
      <c r="O2680" s="368">
        <v>0</v>
      </c>
    </row>
    <row r="2681" spans="1:15" x14ac:dyDescent="0.35">
      <c r="A2681" s="368" t="s">
        <v>519</v>
      </c>
      <c r="B2681" s="368" t="s">
        <v>1107</v>
      </c>
      <c r="C2681" s="368" t="s">
        <v>791</v>
      </c>
      <c r="D2681" s="368">
        <v>560</v>
      </c>
      <c r="E2681" s="368">
        <v>364</v>
      </c>
      <c r="F2681" s="368">
        <v>196</v>
      </c>
      <c r="G2681" s="368" t="s">
        <v>18203</v>
      </c>
      <c r="H2681" s="368" t="s">
        <v>18204</v>
      </c>
      <c r="I2681" s="368" t="s">
        <v>3118</v>
      </c>
      <c r="J2681" s="368" t="s">
        <v>3117</v>
      </c>
      <c r="K2681" s="368" t="s">
        <v>18205</v>
      </c>
      <c r="L2681" s="368" t="s">
        <v>18206</v>
      </c>
      <c r="M2681" s="368">
        <v>58</v>
      </c>
      <c r="N2681" s="368">
        <v>37</v>
      </c>
      <c r="O2681" s="368">
        <v>21</v>
      </c>
    </row>
    <row r="2682" spans="1:15" x14ac:dyDescent="0.35">
      <c r="A2682" s="368" t="s">
        <v>519</v>
      </c>
      <c r="B2682" s="368" t="s">
        <v>1107</v>
      </c>
      <c r="C2682" s="368" t="s">
        <v>791</v>
      </c>
      <c r="D2682" s="368">
        <v>560</v>
      </c>
      <c r="E2682" s="368">
        <v>364</v>
      </c>
      <c r="F2682" s="368">
        <v>196</v>
      </c>
      <c r="G2682" s="368" t="s">
        <v>18203</v>
      </c>
      <c r="H2682" s="368" t="s">
        <v>18204</v>
      </c>
      <c r="I2682" s="368" t="s">
        <v>3118</v>
      </c>
      <c r="J2682" s="368" t="s">
        <v>3117</v>
      </c>
      <c r="K2682" s="368" t="s">
        <v>18207</v>
      </c>
      <c r="L2682" s="368" t="s">
        <v>18208</v>
      </c>
      <c r="M2682" s="368">
        <v>107</v>
      </c>
      <c r="N2682" s="368">
        <v>67</v>
      </c>
      <c r="O2682" s="368">
        <v>40</v>
      </c>
    </row>
    <row r="2683" spans="1:15" x14ac:dyDescent="0.35">
      <c r="A2683" s="368" t="s">
        <v>519</v>
      </c>
      <c r="B2683" s="368" t="s">
        <v>1107</v>
      </c>
      <c r="C2683" s="368" t="s">
        <v>791</v>
      </c>
      <c r="D2683" s="368">
        <v>560</v>
      </c>
      <c r="E2683" s="368">
        <v>364</v>
      </c>
      <c r="F2683" s="368">
        <v>196</v>
      </c>
      <c r="G2683" s="368" t="s">
        <v>18203</v>
      </c>
      <c r="H2683" s="368" t="s">
        <v>18204</v>
      </c>
      <c r="I2683" s="368" t="s">
        <v>3118</v>
      </c>
      <c r="J2683" s="368" t="s">
        <v>3117</v>
      </c>
      <c r="K2683" s="368" t="s">
        <v>18209</v>
      </c>
      <c r="L2683" s="368" t="s">
        <v>18210</v>
      </c>
      <c r="M2683" s="368">
        <v>83</v>
      </c>
      <c r="N2683" s="368">
        <v>52</v>
      </c>
      <c r="O2683" s="368">
        <v>31</v>
      </c>
    </row>
    <row r="2684" spans="1:15" x14ac:dyDescent="0.35">
      <c r="A2684" s="368" t="s">
        <v>519</v>
      </c>
      <c r="B2684" s="368" t="s">
        <v>1107</v>
      </c>
      <c r="C2684" s="368" t="s">
        <v>791</v>
      </c>
      <c r="D2684" s="368">
        <v>560</v>
      </c>
      <c r="E2684" s="368">
        <v>364</v>
      </c>
      <c r="F2684" s="368">
        <v>196</v>
      </c>
      <c r="G2684" s="368" t="s">
        <v>18203</v>
      </c>
      <c r="H2684" s="368" t="s">
        <v>18204</v>
      </c>
      <c r="I2684" s="368" t="s">
        <v>3118</v>
      </c>
      <c r="J2684" s="368" t="s">
        <v>3117</v>
      </c>
      <c r="K2684" s="368" t="s">
        <v>18201</v>
      </c>
      <c r="L2684" s="368" t="s">
        <v>18202</v>
      </c>
      <c r="M2684" s="368">
        <v>30</v>
      </c>
      <c r="N2684" s="368">
        <v>30</v>
      </c>
      <c r="O2684" s="368">
        <v>0</v>
      </c>
    </row>
    <row r="2685" spans="1:15" x14ac:dyDescent="0.35">
      <c r="A2685" s="368" t="s">
        <v>520</v>
      </c>
      <c r="B2685" s="368" t="s">
        <v>1108</v>
      </c>
      <c r="C2685" s="368" t="s">
        <v>786</v>
      </c>
      <c r="D2685" s="368">
        <v>570</v>
      </c>
      <c r="E2685" s="368">
        <v>370</v>
      </c>
      <c r="F2685" s="368">
        <v>200</v>
      </c>
      <c r="G2685" s="368" t="s">
        <v>18211</v>
      </c>
      <c r="H2685" s="368" t="s">
        <v>18212</v>
      </c>
      <c r="I2685" s="368" t="s">
        <v>3116</v>
      </c>
      <c r="J2685" s="368" t="s">
        <v>3115</v>
      </c>
      <c r="K2685" s="368" t="s">
        <v>18213</v>
      </c>
      <c r="L2685" s="368" t="s">
        <v>18214</v>
      </c>
      <c r="M2685" s="368">
        <v>83</v>
      </c>
      <c r="N2685" s="368">
        <v>52</v>
      </c>
      <c r="O2685" s="368">
        <v>31</v>
      </c>
    </row>
    <row r="2686" spans="1:15" x14ac:dyDescent="0.35">
      <c r="A2686" s="368" t="s">
        <v>520</v>
      </c>
      <c r="B2686" s="368" t="s">
        <v>1108</v>
      </c>
      <c r="C2686" s="368" t="s">
        <v>786</v>
      </c>
      <c r="D2686" s="368">
        <v>570</v>
      </c>
      <c r="E2686" s="368">
        <v>370</v>
      </c>
      <c r="F2686" s="368">
        <v>200</v>
      </c>
      <c r="G2686" s="368" t="s">
        <v>18211</v>
      </c>
      <c r="H2686" s="368" t="s">
        <v>18212</v>
      </c>
      <c r="I2686" s="368" t="s">
        <v>3116</v>
      </c>
      <c r="J2686" s="368" t="s">
        <v>3115</v>
      </c>
      <c r="K2686" s="368" t="s">
        <v>18215</v>
      </c>
      <c r="L2686" s="368" t="s">
        <v>18216</v>
      </c>
      <c r="M2686" s="368">
        <v>36</v>
      </c>
      <c r="N2686" s="368">
        <v>23</v>
      </c>
      <c r="O2686" s="368">
        <v>13</v>
      </c>
    </row>
    <row r="2687" spans="1:15" x14ac:dyDescent="0.35">
      <c r="A2687" s="368" t="s">
        <v>520</v>
      </c>
      <c r="B2687" s="368" t="s">
        <v>1108</v>
      </c>
      <c r="C2687" s="368" t="s">
        <v>786</v>
      </c>
      <c r="D2687" s="368">
        <v>570</v>
      </c>
      <c r="E2687" s="368">
        <v>370</v>
      </c>
      <c r="F2687" s="368">
        <v>200</v>
      </c>
      <c r="G2687" s="368" t="s">
        <v>18211</v>
      </c>
      <c r="H2687" s="368" t="s">
        <v>18212</v>
      </c>
      <c r="I2687" s="368" t="s">
        <v>3116</v>
      </c>
      <c r="J2687" s="368" t="s">
        <v>3115</v>
      </c>
      <c r="K2687" s="368" t="s">
        <v>18217</v>
      </c>
      <c r="L2687" s="368" t="s">
        <v>18218</v>
      </c>
      <c r="M2687" s="368">
        <v>30</v>
      </c>
      <c r="N2687" s="368">
        <v>30</v>
      </c>
      <c r="O2687" s="368">
        <v>0</v>
      </c>
    </row>
    <row r="2688" spans="1:15" x14ac:dyDescent="0.35">
      <c r="A2688" s="368" t="s">
        <v>520</v>
      </c>
      <c r="B2688" s="368" t="s">
        <v>1108</v>
      </c>
      <c r="C2688" s="368" t="s">
        <v>786</v>
      </c>
      <c r="D2688" s="368">
        <v>570</v>
      </c>
      <c r="E2688" s="368">
        <v>370</v>
      </c>
      <c r="F2688" s="368">
        <v>200</v>
      </c>
      <c r="G2688" s="368" t="s">
        <v>18219</v>
      </c>
      <c r="H2688" s="368" t="s">
        <v>18220</v>
      </c>
      <c r="I2688" s="368" t="s">
        <v>3114</v>
      </c>
      <c r="J2688" s="368" t="s">
        <v>3113</v>
      </c>
      <c r="K2688" s="368" t="s">
        <v>18221</v>
      </c>
      <c r="L2688" s="368" t="s">
        <v>3113</v>
      </c>
      <c r="M2688" s="368">
        <v>93</v>
      </c>
      <c r="N2688" s="368">
        <v>59</v>
      </c>
      <c r="O2688" s="368">
        <v>34</v>
      </c>
    </row>
    <row r="2689" spans="1:15" x14ac:dyDescent="0.35">
      <c r="A2689" s="368" t="s">
        <v>520</v>
      </c>
      <c r="B2689" s="368" t="s">
        <v>1108</v>
      </c>
      <c r="C2689" s="368" t="s">
        <v>786</v>
      </c>
      <c r="D2689" s="368">
        <v>570</v>
      </c>
      <c r="E2689" s="368">
        <v>370</v>
      </c>
      <c r="F2689" s="368">
        <v>200</v>
      </c>
      <c r="G2689" s="368" t="s">
        <v>18222</v>
      </c>
      <c r="H2689" s="368" t="s">
        <v>18223</v>
      </c>
      <c r="I2689" s="368" t="s">
        <v>3112</v>
      </c>
      <c r="J2689" s="368" t="s">
        <v>3111</v>
      </c>
      <c r="K2689" s="368" t="s">
        <v>18224</v>
      </c>
      <c r="L2689" s="368" t="s">
        <v>18225</v>
      </c>
      <c r="M2689" s="368">
        <v>83</v>
      </c>
      <c r="N2689" s="368">
        <v>52</v>
      </c>
      <c r="O2689" s="368">
        <v>31</v>
      </c>
    </row>
    <row r="2690" spans="1:15" x14ac:dyDescent="0.35">
      <c r="A2690" s="368" t="s">
        <v>520</v>
      </c>
      <c r="B2690" s="368" t="s">
        <v>1108</v>
      </c>
      <c r="C2690" s="368" t="s">
        <v>786</v>
      </c>
      <c r="D2690" s="368">
        <v>570</v>
      </c>
      <c r="E2690" s="368">
        <v>370</v>
      </c>
      <c r="F2690" s="368">
        <v>200</v>
      </c>
      <c r="G2690" s="368" t="s">
        <v>18222</v>
      </c>
      <c r="H2690" s="368" t="s">
        <v>18223</v>
      </c>
      <c r="I2690" s="368" t="s">
        <v>3112</v>
      </c>
      <c r="J2690" s="368" t="s">
        <v>3111</v>
      </c>
      <c r="K2690" s="368" t="s">
        <v>18226</v>
      </c>
      <c r="L2690" s="368" t="s">
        <v>18227</v>
      </c>
      <c r="M2690" s="368">
        <v>82</v>
      </c>
      <c r="N2690" s="368">
        <v>52</v>
      </c>
      <c r="O2690" s="368">
        <v>30</v>
      </c>
    </row>
    <row r="2691" spans="1:15" x14ac:dyDescent="0.35">
      <c r="A2691" s="368" t="s">
        <v>520</v>
      </c>
      <c r="B2691" s="368" t="s">
        <v>1108</v>
      </c>
      <c r="C2691" s="368" t="s">
        <v>786</v>
      </c>
      <c r="D2691" s="368">
        <v>570</v>
      </c>
      <c r="E2691" s="368">
        <v>370</v>
      </c>
      <c r="F2691" s="368">
        <v>200</v>
      </c>
      <c r="G2691" s="368" t="s">
        <v>18222</v>
      </c>
      <c r="H2691" s="368" t="s">
        <v>18223</v>
      </c>
      <c r="I2691" s="368" t="s">
        <v>3112</v>
      </c>
      <c r="J2691" s="368" t="s">
        <v>3111</v>
      </c>
      <c r="K2691" s="368" t="s">
        <v>18217</v>
      </c>
      <c r="L2691" s="368" t="s">
        <v>18228</v>
      </c>
      <c r="M2691" s="368">
        <v>30</v>
      </c>
      <c r="N2691" s="368">
        <v>30</v>
      </c>
      <c r="O2691" s="368">
        <v>0</v>
      </c>
    </row>
    <row r="2692" spans="1:15" x14ac:dyDescent="0.35">
      <c r="A2692" s="368" t="s">
        <v>520</v>
      </c>
      <c r="B2692" s="368" t="s">
        <v>1108</v>
      </c>
      <c r="C2692" s="368" t="s">
        <v>786</v>
      </c>
      <c r="D2692" s="368">
        <v>570</v>
      </c>
      <c r="E2692" s="368">
        <v>370</v>
      </c>
      <c r="F2692" s="368">
        <v>200</v>
      </c>
      <c r="G2692" s="368" t="s">
        <v>18229</v>
      </c>
      <c r="H2692" s="368" t="s">
        <v>18230</v>
      </c>
      <c r="I2692" s="368" t="s">
        <v>3110</v>
      </c>
      <c r="J2692" s="368" t="s">
        <v>3109</v>
      </c>
      <c r="K2692" s="368" t="s">
        <v>18231</v>
      </c>
      <c r="L2692" s="368" t="s">
        <v>18232</v>
      </c>
      <c r="M2692" s="368">
        <v>93</v>
      </c>
      <c r="N2692" s="368">
        <v>58</v>
      </c>
      <c r="O2692" s="368">
        <v>35</v>
      </c>
    </row>
    <row r="2693" spans="1:15" x14ac:dyDescent="0.35">
      <c r="A2693" s="368" t="s">
        <v>520</v>
      </c>
      <c r="B2693" s="368" t="s">
        <v>1108</v>
      </c>
      <c r="C2693" s="368" t="s">
        <v>786</v>
      </c>
      <c r="D2693" s="368">
        <v>570</v>
      </c>
      <c r="E2693" s="368">
        <v>370</v>
      </c>
      <c r="F2693" s="368">
        <v>200</v>
      </c>
      <c r="G2693" s="368" t="s">
        <v>18229</v>
      </c>
      <c r="H2693" s="368" t="s">
        <v>18230</v>
      </c>
      <c r="I2693" s="368" t="s">
        <v>3110</v>
      </c>
      <c r="J2693" s="368" t="s">
        <v>3109</v>
      </c>
      <c r="K2693" s="368" t="s">
        <v>18233</v>
      </c>
      <c r="L2693" s="368" t="s">
        <v>18234</v>
      </c>
      <c r="M2693" s="368">
        <v>70</v>
      </c>
      <c r="N2693" s="368">
        <v>44</v>
      </c>
      <c r="O2693" s="368">
        <v>26</v>
      </c>
    </row>
    <row r="2694" spans="1:15" x14ac:dyDescent="0.35">
      <c r="A2694" s="368" t="s">
        <v>521</v>
      </c>
      <c r="B2694" s="368" t="s">
        <v>1109</v>
      </c>
      <c r="C2694" s="368" t="s">
        <v>786</v>
      </c>
      <c r="D2694" s="368">
        <v>620</v>
      </c>
      <c r="E2694" s="368">
        <v>403</v>
      </c>
      <c r="F2694" s="368">
        <v>217</v>
      </c>
      <c r="G2694" s="368" t="s">
        <v>18235</v>
      </c>
      <c r="H2694" s="368" t="s">
        <v>18236</v>
      </c>
      <c r="I2694" s="368" t="s">
        <v>3108</v>
      </c>
      <c r="J2694" s="368" t="s">
        <v>3107</v>
      </c>
      <c r="K2694" s="368" t="s">
        <v>18237</v>
      </c>
      <c r="L2694" s="368" t="s">
        <v>18238</v>
      </c>
      <c r="M2694" s="368">
        <v>69</v>
      </c>
      <c r="N2694" s="368">
        <v>44</v>
      </c>
      <c r="O2694" s="368">
        <v>25</v>
      </c>
    </row>
    <row r="2695" spans="1:15" x14ac:dyDescent="0.35">
      <c r="A2695" s="368" t="s">
        <v>521</v>
      </c>
      <c r="B2695" s="368" t="s">
        <v>1109</v>
      </c>
      <c r="C2695" s="368" t="s">
        <v>786</v>
      </c>
      <c r="D2695" s="368">
        <v>620</v>
      </c>
      <c r="E2695" s="368">
        <v>403</v>
      </c>
      <c r="F2695" s="368">
        <v>217</v>
      </c>
      <c r="G2695" s="368" t="s">
        <v>18235</v>
      </c>
      <c r="H2695" s="368" t="s">
        <v>18236</v>
      </c>
      <c r="I2695" s="368" t="s">
        <v>3108</v>
      </c>
      <c r="J2695" s="368" t="s">
        <v>3107</v>
      </c>
      <c r="K2695" s="368" t="s">
        <v>18201</v>
      </c>
      <c r="L2695" s="368" t="s">
        <v>18202</v>
      </c>
      <c r="M2695" s="368">
        <v>30</v>
      </c>
      <c r="N2695" s="368">
        <v>30</v>
      </c>
      <c r="O2695" s="368">
        <v>0</v>
      </c>
    </row>
    <row r="2696" spans="1:15" x14ac:dyDescent="0.35">
      <c r="A2696" s="368" t="s">
        <v>521</v>
      </c>
      <c r="B2696" s="368" t="s">
        <v>1109</v>
      </c>
      <c r="C2696" s="368" t="s">
        <v>786</v>
      </c>
      <c r="D2696" s="368">
        <v>620</v>
      </c>
      <c r="E2696" s="368">
        <v>403</v>
      </c>
      <c r="F2696" s="368">
        <v>217</v>
      </c>
      <c r="G2696" s="368" t="s">
        <v>18235</v>
      </c>
      <c r="H2696" s="368" t="s">
        <v>18236</v>
      </c>
      <c r="I2696" s="368" t="s">
        <v>3108</v>
      </c>
      <c r="J2696" s="368" t="s">
        <v>3107</v>
      </c>
      <c r="K2696" s="368" t="s">
        <v>18239</v>
      </c>
      <c r="L2696" s="368" t="s">
        <v>18240</v>
      </c>
      <c r="M2696" s="368">
        <v>70</v>
      </c>
      <c r="N2696" s="368">
        <v>44</v>
      </c>
      <c r="O2696" s="368">
        <v>26</v>
      </c>
    </row>
    <row r="2697" spans="1:15" x14ac:dyDescent="0.35">
      <c r="A2697" s="368" t="s">
        <v>521</v>
      </c>
      <c r="B2697" s="368" t="s">
        <v>1109</v>
      </c>
      <c r="C2697" s="368" t="s">
        <v>786</v>
      </c>
      <c r="D2697" s="368">
        <v>620</v>
      </c>
      <c r="E2697" s="368">
        <v>403</v>
      </c>
      <c r="F2697" s="368">
        <v>217</v>
      </c>
      <c r="G2697" s="368" t="s">
        <v>18241</v>
      </c>
      <c r="H2697" s="368" t="s">
        <v>18242</v>
      </c>
      <c r="I2697" s="368" t="s">
        <v>3106</v>
      </c>
      <c r="J2697" s="368" t="s">
        <v>3105</v>
      </c>
      <c r="K2697" s="368" t="s">
        <v>18201</v>
      </c>
      <c r="L2697" s="368" t="s">
        <v>18202</v>
      </c>
      <c r="M2697" s="368">
        <v>30</v>
      </c>
      <c r="N2697" s="368">
        <v>30</v>
      </c>
      <c r="O2697" s="368">
        <v>0</v>
      </c>
    </row>
    <row r="2698" spans="1:15" x14ac:dyDescent="0.35">
      <c r="A2698" s="368" t="s">
        <v>521</v>
      </c>
      <c r="B2698" s="368" t="s">
        <v>1109</v>
      </c>
      <c r="C2698" s="368" t="s">
        <v>786</v>
      </c>
      <c r="D2698" s="368">
        <v>620</v>
      </c>
      <c r="E2698" s="368">
        <v>403</v>
      </c>
      <c r="F2698" s="368">
        <v>217</v>
      </c>
      <c r="G2698" s="368" t="s">
        <v>18241</v>
      </c>
      <c r="H2698" s="368" t="s">
        <v>18242</v>
      </c>
      <c r="I2698" s="368" t="s">
        <v>3106</v>
      </c>
      <c r="J2698" s="368" t="s">
        <v>3105</v>
      </c>
      <c r="K2698" s="368" t="s">
        <v>18243</v>
      </c>
      <c r="L2698" s="368" t="s">
        <v>18244</v>
      </c>
      <c r="M2698" s="368">
        <v>70</v>
      </c>
      <c r="N2698" s="368">
        <v>44</v>
      </c>
      <c r="O2698" s="368">
        <v>26</v>
      </c>
    </row>
    <row r="2699" spans="1:15" x14ac:dyDescent="0.35">
      <c r="A2699" s="368" t="s">
        <v>521</v>
      </c>
      <c r="B2699" s="368" t="s">
        <v>1109</v>
      </c>
      <c r="C2699" s="368" t="s">
        <v>786</v>
      </c>
      <c r="D2699" s="368">
        <v>620</v>
      </c>
      <c r="E2699" s="368">
        <v>403</v>
      </c>
      <c r="F2699" s="368">
        <v>217</v>
      </c>
      <c r="G2699" s="368" t="s">
        <v>18241</v>
      </c>
      <c r="H2699" s="368" t="s">
        <v>18242</v>
      </c>
      <c r="I2699" s="368" t="s">
        <v>3106</v>
      </c>
      <c r="J2699" s="368" t="s">
        <v>3105</v>
      </c>
      <c r="K2699" s="368" t="s">
        <v>18245</v>
      </c>
      <c r="L2699" s="368" t="s">
        <v>18246</v>
      </c>
      <c r="M2699" s="368">
        <v>69</v>
      </c>
      <c r="N2699" s="368">
        <v>44</v>
      </c>
      <c r="O2699" s="368">
        <v>25</v>
      </c>
    </row>
    <row r="2700" spans="1:15" x14ac:dyDescent="0.35">
      <c r="A2700" s="368" t="s">
        <v>521</v>
      </c>
      <c r="B2700" s="368" t="s">
        <v>1109</v>
      </c>
      <c r="C2700" s="368" t="s">
        <v>786</v>
      </c>
      <c r="D2700" s="368">
        <v>620</v>
      </c>
      <c r="E2700" s="368">
        <v>403</v>
      </c>
      <c r="F2700" s="368">
        <v>217</v>
      </c>
      <c r="G2700" s="368" t="s">
        <v>18247</v>
      </c>
      <c r="H2700" s="368" t="s">
        <v>18248</v>
      </c>
      <c r="I2700" s="368" t="s">
        <v>3104</v>
      </c>
      <c r="J2700" s="368" t="s">
        <v>3103</v>
      </c>
      <c r="K2700" s="368" t="s">
        <v>18201</v>
      </c>
      <c r="L2700" s="368" t="s">
        <v>18202</v>
      </c>
      <c r="M2700" s="368">
        <v>30</v>
      </c>
      <c r="N2700" s="368">
        <v>30</v>
      </c>
      <c r="O2700" s="368">
        <v>0</v>
      </c>
    </row>
    <row r="2701" spans="1:15" x14ac:dyDescent="0.35">
      <c r="A2701" s="368" t="s">
        <v>521</v>
      </c>
      <c r="B2701" s="368" t="s">
        <v>1109</v>
      </c>
      <c r="C2701" s="368" t="s">
        <v>786</v>
      </c>
      <c r="D2701" s="368">
        <v>620</v>
      </c>
      <c r="E2701" s="368">
        <v>403</v>
      </c>
      <c r="F2701" s="368">
        <v>217</v>
      </c>
      <c r="G2701" s="368" t="s">
        <v>18247</v>
      </c>
      <c r="H2701" s="368" t="s">
        <v>18248</v>
      </c>
      <c r="I2701" s="368" t="s">
        <v>3104</v>
      </c>
      <c r="J2701" s="368" t="s">
        <v>3103</v>
      </c>
      <c r="K2701" s="368" t="s">
        <v>18249</v>
      </c>
      <c r="L2701" s="368" t="s">
        <v>18250</v>
      </c>
      <c r="M2701" s="368">
        <v>105</v>
      </c>
      <c r="N2701" s="368">
        <v>66</v>
      </c>
      <c r="O2701" s="368">
        <v>39</v>
      </c>
    </row>
    <row r="2702" spans="1:15" x14ac:dyDescent="0.35">
      <c r="A2702" s="368" t="s">
        <v>521</v>
      </c>
      <c r="B2702" s="368" t="s">
        <v>1109</v>
      </c>
      <c r="C2702" s="368" t="s">
        <v>786</v>
      </c>
      <c r="D2702" s="368">
        <v>620</v>
      </c>
      <c r="E2702" s="368">
        <v>403</v>
      </c>
      <c r="F2702" s="368">
        <v>217</v>
      </c>
      <c r="G2702" s="368" t="s">
        <v>18251</v>
      </c>
      <c r="H2702" s="368" t="s">
        <v>18252</v>
      </c>
      <c r="I2702" s="368" t="s">
        <v>3102</v>
      </c>
      <c r="J2702" s="368" t="s">
        <v>3101</v>
      </c>
      <c r="K2702" s="368" t="s">
        <v>18253</v>
      </c>
      <c r="L2702" s="368" t="s">
        <v>3101</v>
      </c>
      <c r="M2702" s="368">
        <v>102</v>
      </c>
      <c r="N2702" s="368">
        <v>65</v>
      </c>
      <c r="O2702" s="368">
        <v>37</v>
      </c>
    </row>
    <row r="2703" spans="1:15" x14ac:dyDescent="0.35">
      <c r="A2703" s="368" t="s">
        <v>521</v>
      </c>
      <c r="B2703" s="368" t="s">
        <v>1109</v>
      </c>
      <c r="C2703" s="368" t="s">
        <v>786</v>
      </c>
      <c r="D2703" s="368">
        <v>620</v>
      </c>
      <c r="E2703" s="368">
        <v>403</v>
      </c>
      <c r="F2703" s="368">
        <v>217</v>
      </c>
      <c r="G2703" s="368" t="s">
        <v>18254</v>
      </c>
      <c r="H2703" s="368" t="s">
        <v>18255</v>
      </c>
      <c r="I2703" s="368" t="s">
        <v>3100</v>
      </c>
      <c r="J2703" s="368" t="s">
        <v>3099</v>
      </c>
      <c r="K2703" s="368" t="s">
        <v>18201</v>
      </c>
      <c r="L2703" s="368" t="s">
        <v>18202</v>
      </c>
      <c r="M2703" s="368">
        <v>30</v>
      </c>
      <c r="N2703" s="368">
        <v>30</v>
      </c>
      <c r="O2703" s="368">
        <v>0</v>
      </c>
    </row>
    <row r="2704" spans="1:15" x14ac:dyDescent="0.35">
      <c r="A2704" s="368" t="s">
        <v>521</v>
      </c>
      <c r="B2704" s="368" t="s">
        <v>1109</v>
      </c>
      <c r="C2704" s="368" t="s">
        <v>786</v>
      </c>
      <c r="D2704" s="368">
        <v>620</v>
      </c>
      <c r="E2704" s="368">
        <v>403</v>
      </c>
      <c r="F2704" s="368">
        <v>217</v>
      </c>
      <c r="G2704" s="368" t="s">
        <v>18254</v>
      </c>
      <c r="H2704" s="368" t="s">
        <v>18255</v>
      </c>
      <c r="I2704" s="368" t="s">
        <v>3100</v>
      </c>
      <c r="J2704" s="368" t="s">
        <v>3099</v>
      </c>
      <c r="K2704" s="368" t="s">
        <v>18256</v>
      </c>
      <c r="L2704" s="368" t="s">
        <v>18257</v>
      </c>
      <c r="M2704" s="368">
        <v>105</v>
      </c>
      <c r="N2704" s="368">
        <v>66</v>
      </c>
      <c r="O2704" s="368">
        <v>39</v>
      </c>
    </row>
    <row r="2705" spans="1:15" x14ac:dyDescent="0.35">
      <c r="A2705" s="368" t="s">
        <v>522</v>
      </c>
      <c r="B2705" s="368" t="s">
        <v>1110</v>
      </c>
      <c r="C2705" s="368" t="s">
        <v>791</v>
      </c>
      <c r="D2705" s="368">
        <v>540</v>
      </c>
      <c r="E2705" s="368">
        <v>351</v>
      </c>
      <c r="F2705" s="368">
        <v>189</v>
      </c>
      <c r="G2705" s="368" t="s">
        <v>18258</v>
      </c>
      <c r="H2705" s="368" t="s">
        <v>18259</v>
      </c>
      <c r="I2705" s="368" t="s">
        <v>3098</v>
      </c>
      <c r="J2705" s="368" t="s">
        <v>3097</v>
      </c>
      <c r="K2705" s="368" t="s">
        <v>18260</v>
      </c>
      <c r="L2705" s="368" t="s">
        <v>18261</v>
      </c>
      <c r="M2705" s="368">
        <v>120</v>
      </c>
      <c r="N2705" s="368">
        <v>73</v>
      </c>
      <c r="O2705" s="368">
        <v>47</v>
      </c>
    </row>
    <row r="2706" spans="1:15" x14ac:dyDescent="0.35">
      <c r="A2706" s="368" t="s">
        <v>522</v>
      </c>
      <c r="B2706" s="368" t="s">
        <v>1110</v>
      </c>
      <c r="C2706" s="368" t="s">
        <v>791</v>
      </c>
      <c r="D2706" s="368">
        <v>540</v>
      </c>
      <c r="E2706" s="368">
        <v>351</v>
      </c>
      <c r="F2706" s="368">
        <v>189</v>
      </c>
      <c r="G2706" s="368" t="s">
        <v>18258</v>
      </c>
      <c r="H2706" s="368" t="s">
        <v>18259</v>
      </c>
      <c r="I2706" s="368" t="s">
        <v>3098</v>
      </c>
      <c r="J2706" s="368" t="s">
        <v>3097</v>
      </c>
      <c r="K2706" s="368" t="s">
        <v>18262</v>
      </c>
      <c r="L2706" s="368" t="s">
        <v>18263</v>
      </c>
      <c r="M2706" s="368">
        <v>120</v>
      </c>
      <c r="N2706" s="368">
        <v>73</v>
      </c>
      <c r="O2706" s="368">
        <v>47</v>
      </c>
    </row>
    <row r="2707" spans="1:15" x14ac:dyDescent="0.35">
      <c r="A2707" s="368" t="s">
        <v>522</v>
      </c>
      <c r="B2707" s="368" t="s">
        <v>1110</v>
      </c>
      <c r="C2707" s="368" t="s">
        <v>791</v>
      </c>
      <c r="D2707" s="368">
        <v>540</v>
      </c>
      <c r="E2707" s="368">
        <v>351</v>
      </c>
      <c r="F2707" s="368">
        <v>189</v>
      </c>
      <c r="G2707" s="368" t="s">
        <v>18258</v>
      </c>
      <c r="H2707" s="368" t="s">
        <v>18259</v>
      </c>
      <c r="I2707" s="368" t="s">
        <v>3098</v>
      </c>
      <c r="J2707" s="368" t="s">
        <v>3097</v>
      </c>
      <c r="K2707" s="368" t="s">
        <v>18264</v>
      </c>
      <c r="L2707" s="368" t="s">
        <v>18265</v>
      </c>
      <c r="M2707" s="368">
        <v>60</v>
      </c>
      <c r="N2707" s="368">
        <v>60</v>
      </c>
      <c r="O2707" s="368">
        <v>0</v>
      </c>
    </row>
    <row r="2708" spans="1:15" x14ac:dyDescent="0.35">
      <c r="A2708" s="368" t="s">
        <v>522</v>
      </c>
      <c r="B2708" s="368" t="s">
        <v>1110</v>
      </c>
      <c r="C2708" s="368" t="s">
        <v>791</v>
      </c>
      <c r="D2708" s="368">
        <v>540</v>
      </c>
      <c r="E2708" s="368">
        <v>351</v>
      </c>
      <c r="F2708" s="368">
        <v>189</v>
      </c>
      <c r="G2708" s="368" t="s">
        <v>18266</v>
      </c>
      <c r="H2708" s="368" t="s">
        <v>18267</v>
      </c>
      <c r="I2708" s="368" t="s">
        <v>3096</v>
      </c>
      <c r="J2708" s="368" t="s">
        <v>3095</v>
      </c>
      <c r="K2708" s="368" t="s">
        <v>18264</v>
      </c>
      <c r="L2708" s="368" t="s">
        <v>18265</v>
      </c>
      <c r="M2708" s="368">
        <v>60</v>
      </c>
      <c r="N2708" s="368">
        <v>60</v>
      </c>
      <c r="O2708" s="368">
        <v>0</v>
      </c>
    </row>
    <row r="2709" spans="1:15" x14ac:dyDescent="0.35">
      <c r="A2709" s="368" t="s">
        <v>522</v>
      </c>
      <c r="B2709" s="368" t="s">
        <v>1110</v>
      </c>
      <c r="C2709" s="368" t="s">
        <v>791</v>
      </c>
      <c r="D2709" s="368">
        <v>540</v>
      </c>
      <c r="E2709" s="368">
        <v>351</v>
      </c>
      <c r="F2709" s="368">
        <v>189</v>
      </c>
      <c r="G2709" s="368" t="s">
        <v>18266</v>
      </c>
      <c r="H2709" s="368" t="s">
        <v>18267</v>
      </c>
      <c r="I2709" s="368" t="s">
        <v>3096</v>
      </c>
      <c r="J2709" s="368" t="s">
        <v>3095</v>
      </c>
      <c r="K2709" s="368" t="s">
        <v>18268</v>
      </c>
      <c r="L2709" s="368" t="s">
        <v>18269</v>
      </c>
      <c r="M2709" s="368">
        <v>120</v>
      </c>
      <c r="N2709" s="368">
        <v>73</v>
      </c>
      <c r="O2709" s="368">
        <v>47</v>
      </c>
    </row>
    <row r="2710" spans="1:15" x14ac:dyDescent="0.35">
      <c r="A2710" s="368" t="s">
        <v>522</v>
      </c>
      <c r="B2710" s="368" t="s">
        <v>1110</v>
      </c>
      <c r="C2710" s="368" t="s">
        <v>791</v>
      </c>
      <c r="D2710" s="368">
        <v>540</v>
      </c>
      <c r="E2710" s="368">
        <v>351</v>
      </c>
      <c r="F2710" s="368">
        <v>189</v>
      </c>
      <c r="G2710" s="368" t="s">
        <v>18266</v>
      </c>
      <c r="H2710" s="368" t="s">
        <v>18267</v>
      </c>
      <c r="I2710" s="368" t="s">
        <v>3096</v>
      </c>
      <c r="J2710" s="368" t="s">
        <v>3095</v>
      </c>
      <c r="K2710" s="368" t="s">
        <v>18270</v>
      </c>
      <c r="L2710" s="368" t="s">
        <v>18271</v>
      </c>
      <c r="M2710" s="368">
        <v>120</v>
      </c>
      <c r="N2710" s="368">
        <v>72</v>
      </c>
      <c r="O2710" s="368">
        <v>48</v>
      </c>
    </row>
    <row r="2711" spans="1:15" x14ac:dyDescent="0.35">
      <c r="A2711" s="368" t="s">
        <v>523</v>
      </c>
      <c r="B2711" s="368" t="s">
        <v>1111</v>
      </c>
      <c r="C2711" s="368" t="s">
        <v>786</v>
      </c>
      <c r="D2711" s="368">
        <v>570</v>
      </c>
      <c r="E2711" s="368">
        <v>370</v>
      </c>
      <c r="F2711" s="368">
        <v>200</v>
      </c>
      <c r="G2711" s="368" t="s">
        <v>18272</v>
      </c>
      <c r="H2711" s="368" t="s">
        <v>18273</v>
      </c>
      <c r="I2711" s="368" t="s">
        <v>3058</v>
      </c>
      <c r="J2711" s="368" t="s">
        <v>3057</v>
      </c>
      <c r="K2711" s="368" t="s">
        <v>18274</v>
      </c>
      <c r="L2711" s="368" t="s">
        <v>3057</v>
      </c>
      <c r="M2711" s="368">
        <v>95</v>
      </c>
      <c r="N2711" s="368">
        <v>58</v>
      </c>
      <c r="O2711" s="368">
        <v>37</v>
      </c>
    </row>
    <row r="2712" spans="1:15" x14ac:dyDescent="0.35">
      <c r="A2712" s="368" t="s">
        <v>523</v>
      </c>
      <c r="B2712" s="368" t="s">
        <v>1111</v>
      </c>
      <c r="C2712" s="368" t="s">
        <v>786</v>
      </c>
      <c r="D2712" s="368">
        <v>570</v>
      </c>
      <c r="E2712" s="368">
        <v>370</v>
      </c>
      <c r="F2712" s="368">
        <v>200</v>
      </c>
      <c r="G2712" s="368" t="s">
        <v>18275</v>
      </c>
      <c r="H2712" s="368" t="s">
        <v>18276</v>
      </c>
      <c r="I2712" s="368" t="s">
        <v>3056</v>
      </c>
      <c r="J2712" s="368" t="s">
        <v>3055</v>
      </c>
      <c r="K2712" s="368" t="s">
        <v>18277</v>
      </c>
      <c r="L2712" s="368" t="s">
        <v>3055</v>
      </c>
      <c r="M2712" s="368">
        <v>95</v>
      </c>
      <c r="N2712" s="368">
        <v>58</v>
      </c>
      <c r="O2712" s="368">
        <v>37</v>
      </c>
    </row>
    <row r="2713" spans="1:15" x14ac:dyDescent="0.35">
      <c r="A2713" s="368" t="s">
        <v>523</v>
      </c>
      <c r="B2713" s="368" t="s">
        <v>1111</v>
      </c>
      <c r="C2713" s="368" t="s">
        <v>786</v>
      </c>
      <c r="D2713" s="368">
        <v>570</v>
      </c>
      <c r="E2713" s="368">
        <v>370</v>
      </c>
      <c r="F2713" s="368">
        <v>200</v>
      </c>
      <c r="G2713" s="368" t="s">
        <v>18278</v>
      </c>
      <c r="H2713" s="368" t="s">
        <v>18279</v>
      </c>
      <c r="I2713" s="368" t="s">
        <v>3094</v>
      </c>
      <c r="J2713" s="368" t="s">
        <v>3093</v>
      </c>
      <c r="K2713" s="368" t="s">
        <v>18280</v>
      </c>
      <c r="L2713" s="368" t="s">
        <v>18281</v>
      </c>
      <c r="M2713" s="368">
        <v>36</v>
      </c>
      <c r="N2713" s="368">
        <v>22</v>
      </c>
      <c r="O2713" s="368">
        <v>14</v>
      </c>
    </row>
    <row r="2714" spans="1:15" x14ac:dyDescent="0.35">
      <c r="A2714" s="368" t="s">
        <v>523</v>
      </c>
      <c r="B2714" s="368" t="s">
        <v>1111</v>
      </c>
      <c r="C2714" s="368" t="s">
        <v>786</v>
      </c>
      <c r="D2714" s="368">
        <v>570</v>
      </c>
      <c r="E2714" s="368">
        <v>370</v>
      </c>
      <c r="F2714" s="368">
        <v>200</v>
      </c>
      <c r="G2714" s="368" t="s">
        <v>18278</v>
      </c>
      <c r="H2714" s="368" t="s">
        <v>18279</v>
      </c>
      <c r="I2714" s="368" t="s">
        <v>3094</v>
      </c>
      <c r="J2714" s="368" t="s">
        <v>3093</v>
      </c>
      <c r="K2714" s="368" t="s">
        <v>18282</v>
      </c>
      <c r="L2714" s="368" t="s">
        <v>18283</v>
      </c>
      <c r="M2714" s="368">
        <v>59</v>
      </c>
      <c r="N2714" s="368">
        <v>36</v>
      </c>
      <c r="O2714" s="368">
        <v>23</v>
      </c>
    </row>
    <row r="2715" spans="1:15" x14ac:dyDescent="0.35">
      <c r="A2715" s="368" t="s">
        <v>523</v>
      </c>
      <c r="B2715" s="368" t="s">
        <v>1111</v>
      </c>
      <c r="C2715" s="368" t="s">
        <v>786</v>
      </c>
      <c r="D2715" s="368">
        <v>570</v>
      </c>
      <c r="E2715" s="368">
        <v>370</v>
      </c>
      <c r="F2715" s="368">
        <v>200</v>
      </c>
      <c r="G2715" s="368" t="s">
        <v>18278</v>
      </c>
      <c r="H2715" s="368" t="s">
        <v>18279</v>
      </c>
      <c r="I2715" s="368" t="s">
        <v>3094</v>
      </c>
      <c r="J2715" s="368" t="s">
        <v>3093</v>
      </c>
      <c r="K2715" s="368" t="s">
        <v>18284</v>
      </c>
      <c r="L2715" s="368" t="s">
        <v>18285</v>
      </c>
      <c r="M2715" s="368">
        <v>59</v>
      </c>
      <c r="N2715" s="368">
        <v>36</v>
      </c>
      <c r="O2715" s="368">
        <v>23</v>
      </c>
    </row>
    <row r="2716" spans="1:15" x14ac:dyDescent="0.35">
      <c r="A2716" s="368" t="s">
        <v>523</v>
      </c>
      <c r="B2716" s="368" t="s">
        <v>1111</v>
      </c>
      <c r="C2716" s="368" t="s">
        <v>786</v>
      </c>
      <c r="D2716" s="368">
        <v>570</v>
      </c>
      <c r="E2716" s="368">
        <v>370</v>
      </c>
      <c r="F2716" s="368">
        <v>200</v>
      </c>
      <c r="G2716" s="368" t="s">
        <v>18286</v>
      </c>
      <c r="H2716" s="368" t="s">
        <v>18287</v>
      </c>
      <c r="I2716" s="368" t="s">
        <v>3092</v>
      </c>
      <c r="J2716" s="368" t="s">
        <v>3091</v>
      </c>
      <c r="K2716" s="368" t="s">
        <v>18288</v>
      </c>
      <c r="L2716" s="368" t="s">
        <v>3091</v>
      </c>
      <c r="M2716" s="368">
        <v>47</v>
      </c>
      <c r="N2716" s="368">
        <v>29</v>
      </c>
      <c r="O2716" s="368">
        <v>18</v>
      </c>
    </row>
    <row r="2717" spans="1:15" x14ac:dyDescent="0.35">
      <c r="A2717" s="368" t="s">
        <v>523</v>
      </c>
      <c r="B2717" s="368" t="s">
        <v>1111</v>
      </c>
      <c r="C2717" s="368" t="s">
        <v>786</v>
      </c>
      <c r="D2717" s="368">
        <v>570</v>
      </c>
      <c r="E2717" s="368">
        <v>370</v>
      </c>
      <c r="F2717" s="368">
        <v>200</v>
      </c>
      <c r="G2717" s="368" t="s">
        <v>18289</v>
      </c>
      <c r="H2717" s="368" t="s">
        <v>18290</v>
      </c>
      <c r="I2717" s="368" t="s">
        <v>3090</v>
      </c>
      <c r="J2717" s="368" t="s">
        <v>3089</v>
      </c>
      <c r="K2717" s="368" t="s">
        <v>18291</v>
      </c>
      <c r="L2717" s="368" t="s">
        <v>18292</v>
      </c>
      <c r="M2717" s="368">
        <v>83</v>
      </c>
      <c r="N2717" s="368">
        <v>49</v>
      </c>
      <c r="O2717" s="368">
        <v>34</v>
      </c>
    </row>
    <row r="2718" spans="1:15" x14ac:dyDescent="0.35">
      <c r="A2718" s="368" t="s">
        <v>523</v>
      </c>
      <c r="B2718" s="368" t="s">
        <v>1111</v>
      </c>
      <c r="C2718" s="368" t="s">
        <v>786</v>
      </c>
      <c r="D2718" s="368">
        <v>570</v>
      </c>
      <c r="E2718" s="368">
        <v>370</v>
      </c>
      <c r="F2718" s="368">
        <v>200</v>
      </c>
      <c r="G2718" s="368" t="s">
        <v>18289</v>
      </c>
      <c r="H2718" s="368" t="s">
        <v>18290</v>
      </c>
      <c r="I2718" s="368" t="s">
        <v>3090</v>
      </c>
      <c r="J2718" s="368" t="s">
        <v>3089</v>
      </c>
      <c r="K2718" s="368" t="s">
        <v>18293</v>
      </c>
      <c r="L2718" s="368" t="s">
        <v>18294</v>
      </c>
      <c r="M2718" s="368">
        <v>60</v>
      </c>
      <c r="N2718" s="368">
        <v>60</v>
      </c>
      <c r="O2718" s="368">
        <v>0</v>
      </c>
    </row>
    <row r="2719" spans="1:15" x14ac:dyDescent="0.35">
      <c r="A2719" s="368" t="s">
        <v>523</v>
      </c>
      <c r="B2719" s="368" t="s">
        <v>1111</v>
      </c>
      <c r="C2719" s="368" t="s">
        <v>786</v>
      </c>
      <c r="D2719" s="368">
        <v>570</v>
      </c>
      <c r="E2719" s="368">
        <v>370</v>
      </c>
      <c r="F2719" s="368">
        <v>200</v>
      </c>
      <c r="G2719" s="368" t="s">
        <v>18289</v>
      </c>
      <c r="H2719" s="368" t="s">
        <v>18290</v>
      </c>
      <c r="I2719" s="368" t="s">
        <v>3090</v>
      </c>
      <c r="J2719" s="368" t="s">
        <v>3089</v>
      </c>
      <c r="K2719" s="368" t="s">
        <v>18295</v>
      </c>
      <c r="L2719" s="368" t="s">
        <v>18296</v>
      </c>
      <c r="M2719" s="368">
        <v>36</v>
      </c>
      <c r="N2719" s="368">
        <v>22</v>
      </c>
      <c r="O2719" s="368">
        <v>14</v>
      </c>
    </row>
    <row r="2720" spans="1:15" x14ac:dyDescent="0.35">
      <c r="A2720" s="368" t="s">
        <v>524</v>
      </c>
      <c r="B2720" s="368" t="s">
        <v>1112</v>
      </c>
      <c r="C2720" s="368" t="s">
        <v>791</v>
      </c>
      <c r="D2720" s="368">
        <v>500</v>
      </c>
      <c r="E2720" s="368">
        <v>325</v>
      </c>
      <c r="F2720" s="368">
        <v>175</v>
      </c>
      <c r="G2720" s="368" t="s">
        <v>18297</v>
      </c>
      <c r="H2720" s="368" t="s">
        <v>18298</v>
      </c>
      <c r="I2720" s="368" t="s">
        <v>3088</v>
      </c>
      <c r="J2720" s="368" t="s">
        <v>3087</v>
      </c>
      <c r="K2720" s="368" t="s">
        <v>18293</v>
      </c>
      <c r="L2720" s="368" t="s">
        <v>18299</v>
      </c>
      <c r="M2720" s="368">
        <v>60</v>
      </c>
      <c r="N2720" s="368">
        <v>60</v>
      </c>
      <c r="O2720" s="368">
        <v>0</v>
      </c>
    </row>
    <row r="2721" spans="1:15" x14ac:dyDescent="0.35">
      <c r="A2721" s="368" t="s">
        <v>524</v>
      </c>
      <c r="B2721" s="368" t="s">
        <v>1112</v>
      </c>
      <c r="C2721" s="368" t="s">
        <v>791</v>
      </c>
      <c r="D2721" s="368">
        <v>500</v>
      </c>
      <c r="E2721" s="368">
        <v>325</v>
      </c>
      <c r="F2721" s="368">
        <v>175</v>
      </c>
      <c r="G2721" s="368" t="s">
        <v>18297</v>
      </c>
      <c r="H2721" s="368" t="s">
        <v>18298</v>
      </c>
      <c r="I2721" s="368" t="s">
        <v>3088</v>
      </c>
      <c r="J2721" s="368" t="s">
        <v>3087</v>
      </c>
      <c r="K2721" s="368" t="s">
        <v>18300</v>
      </c>
      <c r="L2721" s="368" t="s">
        <v>18301</v>
      </c>
      <c r="M2721" s="368">
        <v>110</v>
      </c>
      <c r="N2721" s="368">
        <v>66</v>
      </c>
      <c r="O2721" s="368">
        <v>44</v>
      </c>
    </row>
    <row r="2722" spans="1:15" x14ac:dyDescent="0.35">
      <c r="A2722" s="368" t="s">
        <v>524</v>
      </c>
      <c r="B2722" s="368" t="s">
        <v>1112</v>
      </c>
      <c r="C2722" s="368" t="s">
        <v>791</v>
      </c>
      <c r="D2722" s="368">
        <v>500</v>
      </c>
      <c r="E2722" s="368">
        <v>325</v>
      </c>
      <c r="F2722" s="368">
        <v>175</v>
      </c>
      <c r="G2722" s="368" t="s">
        <v>18297</v>
      </c>
      <c r="H2722" s="368" t="s">
        <v>18298</v>
      </c>
      <c r="I2722" s="368" t="s">
        <v>3088</v>
      </c>
      <c r="J2722" s="368" t="s">
        <v>3087</v>
      </c>
      <c r="K2722" s="368" t="s">
        <v>18302</v>
      </c>
      <c r="L2722" s="368" t="s">
        <v>18303</v>
      </c>
      <c r="M2722" s="368">
        <v>110</v>
      </c>
      <c r="N2722" s="368">
        <v>67</v>
      </c>
      <c r="O2722" s="368">
        <v>43</v>
      </c>
    </row>
    <row r="2723" spans="1:15" x14ac:dyDescent="0.35">
      <c r="A2723" s="368" t="s">
        <v>524</v>
      </c>
      <c r="B2723" s="368" t="s">
        <v>1112</v>
      </c>
      <c r="C2723" s="368" t="s">
        <v>791</v>
      </c>
      <c r="D2723" s="368">
        <v>500</v>
      </c>
      <c r="E2723" s="368">
        <v>325</v>
      </c>
      <c r="F2723" s="368">
        <v>175</v>
      </c>
      <c r="G2723" s="368" t="s">
        <v>18304</v>
      </c>
      <c r="H2723" s="368" t="s">
        <v>18305</v>
      </c>
      <c r="I2723" s="368" t="s">
        <v>3086</v>
      </c>
      <c r="J2723" s="368" t="s">
        <v>3085</v>
      </c>
      <c r="K2723" s="368" t="s">
        <v>18293</v>
      </c>
      <c r="L2723" s="368" t="s">
        <v>18306</v>
      </c>
      <c r="M2723" s="368">
        <v>60</v>
      </c>
      <c r="N2723" s="368">
        <v>60</v>
      </c>
      <c r="O2723" s="368">
        <v>0</v>
      </c>
    </row>
    <row r="2724" spans="1:15" x14ac:dyDescent="0.35">
      <c r="A2724" s="368" t="s">
        <v>524</v>
      </c>
      <c r="B2724" s="368" t="s">
        <v>1112</v>
      </c>
      <c r="C2724" s="368" t="s">
        <v>791</v>
      </c>
      <c r="D2724" s="368">
        <v>500</v>
      </c>
      <c r="E2724" s="368">
        <v>325</v>
      </c>
      <c r="F2724" s="368">
        <v>175</v>
      </c>
      <c r="G2724" s="368" t="s">
        <v>18304</v>
      </c>
      <c r="H2724" s="368" t="s">
        <v>18305</v>
      </c>
      <c r="I2724" s="368" t="s">
        <v>3086</v>
      </c>
      <c r="J2724" s="368" t="s">
        <v>3085</v>
      </c>
      <c r="K2724" s="368" t="s">
        <v>18307</v>
      </c>
      <c r="L2724" s="368" t="s">
        <v>18308</v>
      </c>
      <c r="M2724" s="368">
        <v>110</v>
      </c>
      <c r="N2724" s="368">
        <v>66</v>
      </c>
      <c r="O2724" s="368">
        <v>44</v>
      </c>
    </row>
    <row r="2725" spans="1:15" x14ac:dyDescent="0.35">
      <c r="A2725" s="368" t="s">
        <v>524</v>
      </c>
      <c r="B2725" s="368" t="s">
        <v>1112</v>
      </c>
      <c r="C2725" s="368" t="s">
        <v>791</v>
      </c>
      <c r="D2725" s="368">
        <v>500</v>
      </c>
      <c r="E2725" s="368">
        <v>325</v>
      </c>
      <c r="F2725" s="368">
        <v>175</v>
      </c>
      <c r="G2725" s="368" t="s">
        <v>18304</v>
      </c>
      <c r="H2725" s="368" t="s">
        <v>18305</v>
      </c>
      <c r="I2725" s="368" t="s">
        <v>3086</v>
      </c>
      <c r="J2725" s="368" t="s">
        <v>3085</v>
      </c>
      <c r="K2725" s="368" t="s">
        <v>18309</v>
      </c>
      <c r="L2725" s="368" t="s">
        <v>18310</v>
      </c>
      <c r="M2725" s="368">
        <v>110</v>
      </c>
      <c r="N2725" s="368">
        <v>66</v>
      </c>
      <c r="O2725" s="368">
        <v>44</v>
      </c>
    </row>
    <row r="2726" spans="1:15" x14ac:dyDescent="0.35">
      <c r="A2726" s="368" t="s">
        <v>525</v>
      </c>
      <c r="B2726" s="368" t="s">
        <v>1113</v>
      </c>
      <c r="C2726" s="368" t="s">
        <v>786</v>
      </c>
      <c r="D2726" s="368">
        <v>570</v>
      </c>
      <c r="E2726" s="368">
        <v>370</v>
      </c>
      <c r="F2726" s="368">
        <v>200</v>
      </c>
      <c r="G2726" s="368" t="s">
        <v>18272</v>
      </c>
      <c r="H2726" s="368" t="s">
        <v>18273</v>
      </c>
      <c r="I2726" s="368" t="s">
        <v>3058</v>
      </c>
      <c r="J2726" s="368" t="s">
        <v>3057</v>
      </c>
      <c r="K2726" s="368" t="s">
        <v>18274</v>
      </c>
      <c r="L2726" s="368" t="s">
        <v>3057</v>
      </c>
      <c r="M2726" s="368">
        <v>93</v>
      </c>
      <c r="N2726" s="368">
        <v>57</v>
      </c>
      <c r="O2726" s="368">
        <v>36</v>
      </c>
    </row>
    <row r="2727" spans="1:15" x14ac:dyDescent="0.35">
      <c r="A2727" s="368" t="s">
        <v>525</v>
      </c>
      <c r="B2727" s="368" t="s">
        <v>1113</v>
      </c>
      <c r="C2727" s="368" t="s">
        <v>786</v>
      </c>
      <c r="D2727" s="368">
        <v>570</v>
      </c>
      <c r="E2727" s="368">
        <v>370</v>
      </c>
      <c r="F2727" s="368">
        <v>200</v>
      </c>
      <c r="G2727" s="368" t="s">
        <v>18275</v>
      </c>
      <c r="H2727" s="368" t="s">
        <v>18276</v>
      </c>
      <c r="I2727" s="368" t="s">
        <v>3056</v>
      </c>
      <c r="J2727" s="368" t="s">
        <v>3055</v>
      </c>
      <c r="K2727" s="368" t="s">
        <v>18277</v>
      </c>
      <c r="L2727" s="368" t="s">
        <v>3055</v>
      </c>
      <c r="M2727" s="368">
        <v>93</v>
      </c>
      <c r="N2727" s="368">
        <v>57</v>
      </c>
      <c r="O2727" s="368">
        <v>36</v>
      </c>
    </row>
    <row r="2728" spans="1:15" x14ac:dyDescent="0.35">
      <c r="A2728" s="368" t="s">
        <v>525</v>
      </c>
      <c r="B2728" s="368" t="s">
        <v>1113</v>
      </c>
      <c r="C2728" s="368" t="s">
        <v>786</v>
      </c>
      <c r="D2728" s="368">
        <v>570</v>
      </c>
      <c r="E2728" s="368">
        <v>370</v>
      </c>
      <c r="F2728" s="368">
        <v>200</v>
      </c>
      <c r="G2728" s="368" t="s">
        <v>18311</v>
      </c>
      <c r="H2728" s="368" t="s">
        <v>18312</v>
      </c>
      <c r="I2728" s="368" t="s">
        <v>3084</v>
      </c>
      <c r="J2728" s="368" t="s">
        <v>3083</v>
      </c>
      <c r="K2728" s="368" t="s">
        <v>18313</v>
      </c>
      <c r="L2728" s="368" t="s">
        <v>18314</v>
      </c>
      <c r="M2728" s="368">
        <v>82</v>
      </c>
      <c r="N2728" s="368">
        <v>50</v>
      </c>
      <c r="O2728" s="368">
        <v>32</v>
      </c>
    </row>
    <row r="2729" spans="1:15" x14ac:dyDescent="0.35">
      <c r="A2729" s="368" t="s">
        <v>525</v>
      </c>
      <c r="B2729" s="368" t="s">
        <v>1113</v>
      </c>
      <c r="C2729" s="368" t="s">
        <v>786</v>
      </c>
      <c r="D2729" s="368">
        <v>570</v>
      </c>
      <c r="E2729" s="368">
        <v>370</v>
      </c>
      <c r="F2729" s="368">
        <v>200</v>
      </c>
      <c r="G2729" s="368" t="s">
        <v>18311</v>
      </c>
      <c r="H2729" s="368" t="s">
        <v>18312</v>
      </c>
      <c r="I2729" s="368" t="s">
        <v>3084</v>
      </c>
      <c r="J2729" s="368" t="s">
        <v>3083</v>
      </c>
      <c r="K2729" s="368" t="s">
        <v>18315</v>
      </c>
      <c r="L2729" s="368" t="s">
        <v>18316</v>
      </c>
      <c r="M2729" s="368">
        <v>81</v>
      </c>
      <c r="N2729" s="368">
        <v>48</v>
      </c>
      <c r="O2729" s="368">
        <v>33</v>
      </c>
    </row>
    <row r="2730" spans="1:15" x14ac:dyDescent="0.35">
      <c r="A2730" s="368" t="s">
        <v>525</v>
      </c>
      <c r="B2730" s="368" t="s">
        <v>1113</v>
      </c>
      <c r="C2730" s="368" t="s">
        <v>786</v>
      </c>
      <c r="D2730" s="368">
        <v>570</v>
      </c>
      <c r="E2730" s="368">
        <v>370</v>
      </c>
      <c r="F2730" s="368">
        <v>200</v>
      </c>
      <c r="G2730" s="368" t="s">
        <v>18317</v>
      </c>
      <c r="H2730" s="368" t="s">
        <v>18318</v>
      </c>
      <c r="I2730" s="368" t="s">
        <v>3082</v>
      </c>
      <c r="J2730" s="368" t="s">
        <v>3081</v>
      </c>
      <c r="K2730" s="368" t="s">
        <v>18319</v>
      </c>
      <c r="L2730" s="368" t="s">
        <v>18320</v>
      </c>
      <c r="M2730" s="368">
        <v>86</v>
      </c>
      <c r="N2730" s="368">
        <v>52</v>
      </c>
      <c r="O2730" s="368">
        <v>34</v>
      </c>
    </row>
    <row r="2731" spans="1:15" x14ac:dyDescent="0.35">
      <c r="A2731" s="368" t="s">
        <v>525</v>
      </c>
      <c r="B2731" s="368" t="s">
        <v>1113</v>
      </c>
      <c r="C2731" s="368" t="s">
        <v>786</v>
      </c>
      <c r="D2731" s="368">
        <v>570</v>
      </c>
      <c r="E2731" s="368">
        <v>370</v>
      </c>
      <c r="F2731" s="368">
        <v>200</v>
      </c>
      <c r="G2731" s="368" t="s">
        <v>18317</v>
      </c>
      <c r="H2731" s="368" t="s">
        <v>18318</v>
      </c>
      <c r="I2731" s="368" t="s">
        <v>3082</v>
      </c>
      <c r="J2731" s="368" t="s">
        <v>3081</v>
      </c>
      <c r="K2731" s="368" t="s">
        <v>18264</v>
      </c>
      <c r="L2731" s="368" t="s">
        <v>18265</v>
      </c>
      <c r="M2731" s="368">
        <v>60</v>
      </c>
      <c r="N2731" s="368">
        <v>60</v>
      </c>
      <c r="O2731" s="368">
        <v>0</v>
      </c>
    </row>
    <row r="2732" spans="1:15" x14ac:dyDescent="0.35">
      <c r="A2732" s="368" t="s">
        <v>525</v>
      </c>
      <c r="B2732" s="368" t="s">
        <v>1113</v>
      </c>
      <c r="C2732" s="368" t="s">
        <v>786</v>
      </c>
      <c r="D2732" s="368">
        <v>570</v>
      </c>
      <c r="E2732" s="368">
        <v>370</v>
      </c>
      <c r="F2732" s="368">
        <v>200</v>
      </c>
      <c r="G2732" s="368" t="s">
        <v>18317</v>
      </c>
      <c r="H2732" s="368" t="s">
        <v>18318</v>
      </c>
      <c r="I2732" s="368" t="s">
        <v>3082</v>
      </c>
      <c r="J2732" s="368" t="s">
        <v>3081</v>
      </c>
      <c r="K2732" s="368" t="s">
        <v>18321</v>
      </c>
      <c r="L2732" s="368" t="s">
        <v>18322</v>
      </c>
      <c r="M2732" s="368">
        <v>75</v>
      </c>
      <c r="N2732" s="368">
        <v>46</v>
      </c>
      <c r="O2732" s="368">
        <v>29</v>
      </c>
    </row>
    <row r="2733" spans="1:15" x14ac:dyDescent="0.35">
      <c r="A2733" s="368" t="s">
        <v>526</v>
      </c>
      <c r="B2733" s="368" t="s">
        <v>1114</v>
      </c>
      <c r="C2733" s="368" t="s">
        <v>786</v>
      </c>
      <c r="D2733" s="368">
        <v>630</v>
      </c>
      <c r="E2733" s="368">
        <v>409</v>
      </c>
      <c r="F2733" s="368">
        <v>221</v>
      </c>
      <c r="G2733" s="368" t="s">
        <v>18323</v>
      </c>
      <c r="H2733" s="368" t="s">
        <v>18324</v>
      </c>
      <c r="I2733" s="368" t="s">
        <v>3080</v>
      </c>
      <c r="J2733" s="368" t="s">
        <v>3079</v>
      </c>
      <c r="K2733" s="368" t="s">
        <v>18325</v>
      </c>
      <c r="L2733" s="368" t="s">
        <v>18326</v>
      </c>
      <c r="M2733" s="368">
        <v>111</v>
      </c>
      <c r="N2733" s="368">
        <v>72</v>
      </c>
      <c r="O2733" s="368">
        <v>39</v>
      </c>
    </row>
    <row r="2734" spans="1:15" x14ac:dyDescent="0.35">
      <c r="A2734" s="368" t="s">
        <v>526</v>
      </c>
      <c r="B2734" s="368" t="s">
        <v>1114</v>
      </c>
      <c r="C2734" s="368" t="s">
        <v>786</v>
      </c>
      <c r="D2734" s="368">
        <v>630</v>
      </c>
      <c r="E2734" s="368">
        <v>409</v>
      </c>
      <c r="F2734" s="368">
        <v>221</v>
      </c>
      <c r="G2734" s="368" t="s">
        <v>18323</v>
      </c>
      <c r="H2734" s="368" t="s">
        <v>18324</v>
      </c>
      <c r="I2734" s="368" t="s">
        <v>3080</v>
      </c>
      <c r="J2734" s="368" t="s">
        <v>3079</v>
      </c>
      <c r="K2734" s="368" t="s">
        <v>18327</v>
      </c>
      <c r="L2734" s="368" t="s">
        <v>18328</v>
      </c>
      <c r="M2734" s="368">
        <v>111</v>
      </c>
      <c r="N2734" s="368">
        <v>72</v>
      </c>
      <c r="O2734" s="368">
        <v>39</v>
      </c>
    </row>
    <row r="2735" spans="1:15" x14ac:dyDescent="0.35">
      <c r="A2735" s="368" t="s">
        <v>526</v>
      </c>
      <c r="B2735" s="368" t="s">
        <v>1114</v>
      </c>
      <c r="C2735" s="368" t="s">
        <v>786</v>
      </c>
      <c r="D2735" s="368">
        <v>630</v>
      </c>
      <c r="E2735" s="368">
        <v>409</v>
      </c>
      <c r="F2735" s="368">
        <v>221</v>
      </c>
      <c r="G2735" s="368" t="s">
        <v>18329</v>
      </c>
      <c r="H2735" s="368" t="s">
        <v>18330</v>
      </c>
      <c r="I2735" s="368" t="s">
        <v>3078</v>
      </c>
      <c r="J2735" s="368" t="s">
        <v>3077</v>
      </c>
      <c r="K2735" s="368" t="s">
        <v>18331</v>
      </c>
      <c r="L2735" s="368" t="s">
        <v>3077</v>
      </c>
      <c r="M2735" s="368">
        <v>112</v>
      </c>
      <c r="N2735" s="368">
        <v>73</v>
      </c>
      <c r="O2735" s="368">
        <v>39</v>
      </c>
    </row>
    <row r="2736" spans="1:15" x14ac:dyDescent="0.35">
      <c r="A2736" s="368" t="s">
        <v>526</v>
      </c>
      <c r="B2736" s="368" t="s">
        <v>1114</v>
      </c>
      <c r="C2736" s="368" t="s">
        <v>786</v>
      </c>
      <c r="D2736" s="368">
        <v>630</v>
      </c>
      <c r="E2736" s="368">
        <v>409</v>
      </c>
      <c r="F2736" s="368">
        <v>221</v>
      </c>
      <c r="G2736" s="368" t="s">
        <v>18332</v>
      </c>
      <c r="H2736" s="368" t="s">
        <v>18333</v>
      </c>
      <c r="I2736" s="368" t="s">
        <v>3076</v>
      </c>
      <c r="J2736" s="368" t="s">
        <v>3075</v>
      </c>
      <c r="K2736" s="368" t="s">
        <v>18334</v>
      </c>
      <c r="L2736" s="368" t="s">
        <v>3075</v>
      </c>
      <c r="M2736" s="368">
        <v>111</v>
      </c>
      <c r="N2736" s="368">
        <v>72</v>
      </c>
      <c r="O2736" s="368">
        <v>39</v>
      </c>
    </row>
    <row r="2737" spans="1:15" x14ac:dyDescent="0.35">
      <c r="A2737" s="368" t="s">
        <v>526</v>
      </c>
      <c r="B2737" s="368" t="s">
        <v>1114</v>
      </c>
      <c r="C2737" s="368" t="s">
        <v>786</v>
      </c>
      <c r="D2737" s="368">
        <v>630</v>
      </c>
      <c r="E2737" s="368">
        <v>409</v>
      </c>
      <c r="F2737" s="368">
        <v>221</v>
      </c>
      <c r="G2737" s="368" t="s">
        <v>18335</v>
      </c>
      <c r="H2737" s="368" t="s">
        <v>18336</v>
      </c>
      <c r="I2737" s="368" t="s">
        <v>3074</v>
      </c>
      <c r="J2737" s="368" t="s">
        <v>3073</v>
      </c>
      <c r="K2737" s="368" t="s">
        <v>18337</v>
      </c>
      <c r="L2737" s="368" t="s">
        <v>18338</v>
      </c>
      <c r="M2737" s="368">
        <v>86</v>
      </c>
      <c r="N2737" s="368">
        <v>56</v>
      </c>
      <c r="O2737" s="368">
        <v>30</v>
      </c>
    </row>
    <row r="2738" spans="1:15" x14ac:dyDescent="0.35">
      <c r="A2738" s="368" t="s">
        <v>526</v>
      </c>
      <c r="B2738" s="368" t="s">
        <v>1114</v>
      </c>
      <c r="C2738" s="368" t="s">
        <v>786</v>
      </c>
      <c r="D2738" s="368">
        <v>630</v>
      </c>
      <c r="E2738" s="368">
        <v>409</v>
      </c>
      <c r="F2738" s="368">
        <v>221</v>
      </c>
      <c r="G2738" s="368" t="s">
        <v>18335</v>
      </c>
      <c r="H2738" s="368" t="s">
        <v>18336</v>
      </c>
      <c r="I2738" s="368" t="s">
        <v>3074</v>
      </c>
      <c r="J2738" s="368" t="s">
        <v>3073</v>
      </c>
      <c r="K2738" s="368" t="s">
        <v>18339</v>
      </c>
      <c r="L2738" s="368" t="s">
        <v>18340</v>
      </c>
      <c r="M2738" s="368">
        <v>99</v>
      </c>
      <c r="N2738" s="368">
        <v>64</v>
      </c>
      <c r="O2738" s="368">
        <v>35</v>
      </c>
    </row>
    <row r="2739" spans="1:15" x14ac:dyDescent="0.35">
      <c r="A2739" s="368" t="s">
        <v>527</v>
      </c>
      <c r="B2739" s="368" t="s">
        <v>1115</v>
      </c>
      <c r="C2739" s="368" t="s">
        <v>786</v>
      </c>
      <c r="D2739" s="368">
        <v>540</v>
      </c>
      <c r="E2739" s="368">
        <v>351</v>
      </c>
      <c r="F2739" s="368">
        <v>189</v>
      </c>
      <c r="G2739" s="368" t="s">
        <v>18341</v>
      </c>
      <c r="H2739" s="368" t="s">
        <v>18342</v>
      </c>
      <c r="I2739" s="368" t="s">
        <v>3052</v>
      </c>
      <c r="J2739" s="368" t="s">
        <v>3051</v>
      </c>
      <c r="K2739" s="368" t="s">
        <v>18343</v>
      </c>
      <c r="L2739" s="368" t="s">
        <v>18344</v>
      </c>
      <c r="M2739" s="368">
        <v>70</v>
      </c>
      <c r="N2739" s="368">
        <v>42</v>
      </c>
      <c r="O2739" s="368">
        <v>28</v>
      </c>
    </row>
    <row r="2740" spans="1:15" x14ac:dyDescent="0.35">
      <c r="A2740" s="368" t="s">
        <v>527</v>
      </c>
      <c r="B2740" s="368" t="s">
        <v>1115</v>
      </c>
      <c r="C2740" s="368" t="s">
        <v>786</v>
      </c>
      <c r="D2740" s="368">
        <v>540</v>
      </c>
      <c r="E2740" s="368">
        <v>351</v>
      </c>
      <c r="F2740" s="368">
        <v>189</v>
      </c>
      <c r="G2740" s="368" t="s">
        <v>18341</v>
      </c>
      <c r="H2740" s="368" t="s">
        <v>18342</v>
      </c>
      <c r="I2740" s="368" t="s">
        <v>3052</v>
      </c>
      <c r="J2740" s="368" t="s">
        <v>3051</v>
      </c>
      <c r="K2740" s="368" t="s">
        <v>18345</v>
      </c>
      <c r="L2740" s="368" t="s">
        <v>18346</v>
      </c>
      <c r="M2740" s="368">
        <v>71</v>
      </c>
      <c r="N2740" s="368">
        <v>43</v>
      </c>
      <c r="O2740" s="368">
        <v>28</v>
      </c>
    </row>
    <row r="2741" spans="1:15" x14ac:dyDescent="0.35">
      <c r="A2741" s="368" t="s">
        <v>527</v>
      </c>
      <c r="B2741" s="368" t="s">
        <v>1115</v>
      </c>
      <c r="C2741" s="368" t="s">
        <v>786</v>
      </c>
      <c r="D2741" s="368">
        <v>540</v>
      </c>
      <c r="E2741" s="368">
        <v>351</v>
      </c>
      <c r="F2741" s="368">
        <v>189</v>
      </c>
      <c r="G2741" s="368" t="s">
        <v>18347</v>
      </c>
      <c r="H2741" s="368" t="s">
        <v>18348</v>
      </c>
      <c r="I2741" s="368" t="s">
        <v>3050</v>
      </c>
      <c r="J2741" s="368" t="s">
        <v>3049</v>
      </c>
      <c r="K2741" s="368" t="s">
        <v>18349</v>
      </c>
      <c r="L2741" s="368" t="s">
        <v>3049</v>
      </c>
      <c r="M2741" s="368">
        <v>82</v>
      </c>
      <c r="N2741" s="368">
        <v>50</v>
      </c>
      <c r="O2741" s="368">
        <v>32</v>
      </c>
    </row>
    <row r="2742" spans="1:15" x14ac:dyDescent="0.35">
      <c r="A2742" s="368" t="s">
        <v>527</v>
      </c>
      <c r="B2742" s="368" t="s">
        <v>1115</v>
      </c>
      <c r="C2742" s="368" t="s">
        <v>786</v>
      </c>
      <c r="D2742" s="368">
        <v>540</v>
      </c>
      <c r="E2742" s="368">
        <v>351</v>
      </c>
      <c r="F2742" s="368">
        <v>189</v>
      </c>
      <c r="G2742" s="368" t="s">
        <v>18350</v>
      </c>
      <c r="H2742" s="368" t="s">
        <v>18351</v>
      </c>
      <c r="I2742" s="368" t="s">
        <v>3072</v>
      </c>
      <c r="J2742" s="368" t="s">
        <v>3071</v>
      </c>
      <c r="K2742" s="368" t="s">
        <v>18352</v>
      </c>
      <c r="L2742" s="368" t="s">
        <v>18353</v>
      </c>
      <c r="M2742" s="368">
        <v>112</v>
      </c>
      <c r="N2742" s="368">
        <v>69</v>
      </c>
      <c r="O2742" s="368">
        <v>43</v>
      </c>
    </row>
    <row r="2743" spans="1:15" x14ac:dyDescent="0.35">
      <c r="A2743" s="368" t="s">
        <v>527</v>
      </c>
      <c r="B2743" s="368" t="s">
        <v>1115</v>
      </c>
      <c r="C2743" s="368" t="s">
        <v>786</v>
      </c>
      <c r="D2743" s="368">
        <v>540</v>
      </c>
      <c r="E2743" s="368">
        <v>351</v>
      </c>
      <c r="F2743" s="368">
        <v>189</v>
      </c>
      <c r="G2743" s="368" t="s">
        <v>18350</v>
      </c>
      <c r="H2743" s="368" t="s">
        <v>18351</v>
      </c>
      <c r="I2743" s="368" t="s">
        <v>3072</v>
      </c>
      <c r="J2743" s="368" t="s">
        <v>3071</v>
      </c>
      <c r="K2743" s="368" t="s">
        <v>18354</v>
      </c>
      <c r="L2743" s="368" t="s">
        <v>18353</v>
      </c>
      <c r="M2743" s="368">
        <v>75</v>
      </c>
      <c r="N2743" s="368">
        <v>45</v>
      </c>
      <c r="O2743" s="368">
        <v>30</v>
      </c>
    </row>
    <row r="2744" spans="1:15" x14ac:dyDescent="0.35">
      <c r="A2744" s="368" t="s">
        <v>527</v>
      </c>
      <c r="B2744" s="368" t="s">
        <v>1115</v>
      </c>
      <c r="C2744" s="368" t="s">
        <v>786</v>
      </c>
      <c r="D2744" s="368">
        <v>540</v>
      </c>
      <c r="E2744" s="368">
        <v>351</v>
      </c>
      <c r="F2744" s="368">
        <v>189</v>
      </c>
      <c r="G2744" s="368" t="s">
        <v>18350</v>
      </c>
      <c r="H2744" s="368" t="s">
        <v>18351</v>
      </c>
      <c r="I2744" s="368" t="s">
        <v>3072</v>
      </c>
      <c r="J2744" s="368" t="s">
        <v>3071</v>
      </c>
      <c r="K2744" s="368" t="s">
        <v>18264</v>
      </c>
      <c r="L2744" s="368" t="s">
        <v>18265</v>
      </c>
      <c r="M2744" s="368">
        <v>60</v>
      </c>
      <c r="N2744" s="368">
        <v>60</v>
      </c>
      <c r="O2744" s="368">
        <v>0</v>
      </c>
    </row>
    <row r="2745" spans="1:15" x14ac:dyDescent="0.35">
      <c r="A2745" s="368" t="s">
        <v>527</v>
      </c>
      <c r="B2745" s="368" t="s">
        <v>1115</v>
      </c>
      <c r="C2745" s="368" t="s">
        <v>786</v>
      </c>
      <c r="D2745" s="368">
        <v>540</v>
      </c>
      <c r="E2745" s="368">
        <v>351</v>
      </c>
      <c r="F2745" s="368">
        <v>189</v>
      </c>
      <c r="G2745" s="368" t="s">
        <v>18355</v>
      </c>
      <c r="H2745" s="368" t="s">
        <v>18356</v>
      </c>
      <c r="I2745" s="368" t="s">
        <v>3070</v>
      </c>
      <c r="J2745" s="368" t="s">
        <v>3069</v>
      </c>
      <c r="K2745" s="368" t="s">
        <v>18357</v>
      </c>
      <c r="L2745" s="368" t="s">
        <v>3069</v>
      </c>
      <c r="M2745" s="368">
        <v>70</v>
      </c>
      <c r="N2745" s="368">
        <v>42</v>
      </c>
      <c r="O2745" s="368">
        <v>28</v>
      </c>
    </row>
    <row r="2746" spans="1:15" x14ac:dyDescent="0.35">
      <c r="A2746" s="368" t="s">
        <v>528</v>
      </c>
      <c r="B2746" s="368" t="s">
        <v>1116</v>
      </c>
      <c r="C2746" s="368" t="s">
        <v>791</v>
      </c>
      <c r="D2746" s="368">
        <v>500</v>
      </c>
      <c r="E2746" s="368">
        <v>325</v>
      </c>
      <c r="F2746" s="368">
        <v>175</v>
      </c>
      <c r="G2746" s="368" t="s">
        <v>18358</v>
      </c>
      <c r="H2746" s="368" t="s">
        <v>18359</v>
      </c>
      <c r="I2746" s="368" t="s">
        <v>3068</v>
      </c>
      <c r="J2746" s="368" t="s">
        <v>3067</v>
      </c>
      <c r="K2746" s="368" t="s">
        <v>18360</v>
      </c>
      <c r="L2746" s="368" t="s">
        <v>18361</v>
      </c>
      <c r="M2746" s="368">
        <v>110</v>
      </c>
      <c r="N2746" s="368">
        <v>66</v>
      </c>
      <c r="O2746" s="368">
        <v>44</v>
      </c>
    </row>
    <row r="2747" spans="1:15" x14ac:dyDescent="0.35">
      <c r="A2747" s="368" t="s">
        <v>528</v>
      </c>
      <c r="B2747" s="368" t="s">
        <v>1116</v>
      </c>
      <c r="C2747" s="368" t="s">
        <v>791</v>
      </c>
      <c r="D2747" s="368">
        <v>500</v>
      </c>
      <c r="E2747" s="368">
        <v>325</v>
      </c>
      <c r="F2747" s="368">
        <v>175</v>
      </c>
      <c r="G2747" s="368" t="s">
        <v>18358</v>
      </c>
      <c r="H2747" s="368" t="s">
        <v>18359</v>
      </c>
      <c r="I2747" s="368" t="s">
        <v>3068</v>
      </c>
      <c r="J2747" s="368" t="s">
        <v>3067</v>
      </c>
      <c r="K2747" s="368" t="s">
        <v>18362</v>
      </c>
      <c r="L2747" s="368" t="s">
        <v>18363</v>
      </c>
      <c r="M2747" s="368">
        <v>110</v>
      </c>
      <c r="N2747" s="368">
        <v>66</v>
      </c>
      <c r="O2747" s="368">
        <v>44</v>
      </c>
    </row>
    <row r="2748" spans="1:15" x14ac:dyDescent="0.35">
      <c r="A2748" s="368" t="s">
        <v>528</v>
      </c>
      <c r="B2748" s="368" t="s">
        <v>1116</v>
      </c>
      <c r="C2748" s="368" t="s">
        <v>791</v>
      </c>
      <c r="D2748" s="368">
        <v>500</v>
      </c>
      <c r="E2748" s="368">
        <v>325</v>
      </c>
      <c r="F2748" s="368">
        <v>175</v>
      </c>
      <c r="G2748" s="368" t="s">
        <v>18358</v>
      </c>
      <c r="H2748" s="368" t="s">
        <v>18359</v>
      </c>
      <c r="I2748" s="368" t="s">
        <v>3068</v>
      </c>
      <c r="J2748" s="368" t="s">
        <v>3067</v>
      </c>
      <c r="K2748" s="368" t="s">
        <v>18364</v>
      </c>
      <c r="L2748" s="368" t="s">
        <v>18365</v>
      </c>
      <c r="M2748" s="368">
        <v>60</v>
      </c>
      <c r="N2748" s="368">
        <v>60</v>
      </c>
      <c r="O2748" s="368">
        <v>0</v>
      </c>
    </row>
    <row r="2749" spans="1:15" x14ac:dyDescent="0.35">
      <c r="A2749" s="368" t="s">
        <v>528</v>
      </c>
      <c r="B2749" s="368" t="s">
        <v>1116</v>
      </c>
      <c r="C2749" s="368" t="s">
        <v>791</v>
      </c>
      <c r="D2749" s="368">
        <v>500</v>
      </c>
      <c r="E2749" s="368">
        <v>325</v>
      </c>
      <c r="F2749" s="368">
        <v>175</v>
      </c>
      <c r="G2749" s="368" t="s">
        <v>18366</v>
      </c>
      <c r="H2749" s="368" t="s">
        <v>18367</v>
      </c>
      <c r="I2749" s="368" t="s">
        <v>3066</v>
      </c>
      <c r="J2749" s="368" t="s">
        <v>3065</v>
      </c>
      <c r="K2749" s="368" t="s">
        <v>18364</v>
      </c>
      <c r="L2749" s="368" t="s">
        <v>18365</v>
      </c>
      <c r="M2749" s="368">
        <v>60</v>
      </c>
      <c r="N2749" s="368">
        <v>60</v>
      </c>
      <c r="O2749" s="368">
        <v>0</v>
      </c>
    </row>
    <row r="2750" spans="1:15" x14ac:dyDescent="0.35">
      <c r="A2750" s="368" t="s">
        <v>528</v>
      </c>
      <c r="B2750" s="368" t="s">
        <v>1116</v>
      </c>
      <c r="C2750" s="368" t="s">
        <v>791</v>
      </c>
      <c r="D2750" s="368">
        <v>500</v>
      </c>
      <c r="E2750" s="368">
        <v>325</v>
      </c>
      <c r="F2750" s="368">
        <v>175</v>
      </c>
      <c r="G2750" s="368" t="s">
        <v>18366</v>
      </c>
      <c r="H2750" s="368" t="s">
        <v>18367</v>
      </c>
      <c r="I2750" s="368" t="s">
        <v>3066</v>
      </c>
      <c r="J2750" s="368" t="s">
        <v>3065</v>
      </c>
      <c r="K2750" s="368" t="s">
        <v>18368</v>
      </c>
      <c r="L2750" s="368" t="s">
        <v>18369</v>
      </c>
      <c r="M2750" s="368">
        <v>110</v>
      </c>
      <c r="N2750" s="368">
        <v>66</v>
      </c>
      <c r="O2750" s="368">
        <v>44</v>
      </c>
    </row>
    <row r="2751" spans="1:15" x14ac:dyDescent="0.35">
      <c r="A2751" s="368" t="s">
        <v>528</v>
      </c>
      <c r="B2751" s="368" t="s">
        <v>1116</v>
      </c>
      <c r="C2751" s="368" t="s">
        <v>791</v>
      </c>
      <c r="D2751" s="368">
        <v>500</v>
      </c>
      <c r="E2751" s="368">
        <v>325</v>
      </c>
      <c r="F2751" s="368">
        <v>175</v>
      </c>
      <c r="G2751" s="368" t="s">
        <v>18366</v>
      </c>
      <c r="H2751" s="368" t="s">
        <v>18367</v>
      </c>
      <c r="I2751" s="368" t="s">
        <v>3066</v>
      </c>
      <c r="J2751" s="368" t="s">
        <v>3065</v>
      </c>
      <c r="K2751" s="368" t="s">
        <v>18370</v>
      </c>
      <c r="L2751" s="368" t="s">
        <v>18371</v>
      </c>
      <c r="M2751" s="368">
        <v>110</v>
      </c>
      <c r="N2751" s="368">
        <v>67</v>
      </c>
      <c r="O2751" s="368">
        <v>43</v>
      </c>
    </row>
    <row r="2752" spans="1:15" x14ac:dyDescent="0.35">
      <c r="A2752" s="368" t="s">
        <v>529</v>
      </c>
      <c r="B2752" s="368" t="s">
        <v>1117</v>
      </c>
      <c r="C2752" s="368" t="s">
        <v>786</v>
      </c>
      <c r="D2752" s="368">
        <v>540</v>
      </c>
      <c r="E2752" s="368">
        <v>351</v>
      </c>
      <c r="F2752" s="368">
        <v>189</v>
      </c>
      <c r="G2752" s="368" t="s">
        <v>18341</v>
      </c>
      <c r="H2752" s="368" t="s">
        <v>18342</v>
      </c>
      <c r="I2752" s="368" t="s">
        <v>3052</v>
      </c>
      <c r="J2752" s="368" t="s">
        <v>3051</v>
      </c>
      <c r="K2752" s="368" t="s">
        <v>18345</v>
      </c>
      <c r="L2752" s="368" t="s">
        <v>18346</v>
      </c>
      <c r="M2752" s="368">
        <v>72</v>
      </c>
      <c r="N2752" s="368">
        <v>44</v>
      </c>
      <c r="O2752" s="368">
        <v>28</v>
      </c>
    </row>
    <row r="2753" spans="1:15" x14ac:dyDescent="0.35">
      <c r="A2753" s="368" t="s">
        <v>529</v>
      </c>
      <c r="B2753" s="368" t="s">
        <v>1117</v>
      </c>
      <c r="C2753" s="368" t="s">
        <v>786</v>
      </c>
      <c r="D2753" s="368">
        <v>540</v>
      </c>
      <c r="E2753" s="368">
        <v>351</v>
      </c>
      <c r="F2753" s="368">
        <v>189</v>
      </c>
      <c r="G2753" s="368" t="s">
        <v>18341</v>
      </c>
      <c r="H2753" s="368" t="s">
        <v>18342</v>
      </c>
      <c r="I2753" s="368" t="s">
        <v>3052</v>
      </c>
      <c r="J2753" s="368" t="s">
        <v>3051</v>
      </c>
      <c r="K2753" s="368" t="s">
        <v>18343</v>
      </c>
      <c r="L2753" s="368" t="s">
        <v>18344</v>
      </c>
      <c r="M2753" s="368">
        <v>72</v>
      </c>
      <c r="N2753" s="368">
        <v>44</v>
      </c>
      <c r="O2753" s="368">
        <v>28</v>
      </c>
    </row>
    <row r="2754" spans="1:15" x14ac:dyDescent="0.35">
      <c r="A2754" s="368" t="s">
        <v>529</v>
      </c>
      <c r="B2754" s="368" t="s">
        <v>1117</v>
      </c>
      <c r="C2754" s="368" t="s">
        <v>786</v>
      </c>
      <c r="D2754" s="368">
        <v>540</v>
      </c>
      <c r="E2754" s="368">
        <v>351</v>
      </c>
      <c r="F2754" s="368">
        <v>189</v>
      </c>
      <c r="G2754" s="368" t="s">
        <v>18347</v>
      </c>
      <c r="H2754" s="368" t="s">
        <v>18348</v>
      </c>
      <c r="I2754" s="368" t="s">
        <v>3050</v>
      </c>
      <c r="J2754" s="368" t="s">
        <v>3049</v>
      </c>
      <c r="K2754" s="368" t="s">
        <v>18349</v>
      </c>
      <c r="L2754" s="368" t="s">
        <v>3049</v>
      </c>
      <c r="M2754" s="368">
        <v>84</v>
      </c>
      <c r="N2754" s="368">
        <v>51</v>
      </c>
      <c r="O2754" s="368">
        <v>33</v>
      </c>
    </row>
    <row r="2755" spans="1:15" x14ac:dyDescent="0.35">
      <c r="A2755" s="368" t="s">
        <v>529</v>
      </c>
      <c r="B2755" s="368" t="s">
        <v>1117</v>
      </c>
      <c r="C2755" s="368" t="s">
        <v>786</v>
      </c>
      <c r="D2755" s="368">
        <v>540</v>
      </c>
      <c r="E2755" s="368">
        <v>351</v>
      </c>
      <c r="F2755" s="368">
        <v>189</v>
      </c>
      <c r="G2755" s="368" t="s">
        <v>18372</v>
      </c>
      <c r="H2755" s="368" t="s">
        <v>18373</v>
      </c>
      <c r="I2755" s="368" t="s">
        <v>3064</v>
      </c>
      <c r="J2755" s="368" t="s">
        <v>3063</v>
      </c>
      <c r="K2755" s="368" t="s">
        <v>18374</v>
      </c>
      <c r="L2755" s="368" t="s">
        <v>18375</v>
      </c>
      <c r="M2755" s="368">
        <v>72</v>
      </c>
      <c r="N2755" s="368">
        <v>44</v>
      </c>
      <c r="O2755" s="368">
        <v>28</v>
      </c>
    </row>
    <row r="2756" spans="1:15" x14ac:dyDescent="0.35">
      <c r="A2756" s="368" t="s">
        <v>529</v>
      </c>
      <c r="B2756" s="368" t="s">
        <v>1117</v>
      </c>
      <c r="C2756" s="368" t="s">
        <v>786</v>
      </c>
      <c r="D2756" s="368">
        <v>540</v>
      </c>
      <c r="E2756" s="368">
        <v>351</v>
      </c>
      <c r="F2756" s="368">
        <v>189</v>
      </c>
      <c r="G2756" s="368" t="s">
        <v>18372</v>
      </c>
      <c r="H2756" s="368" t="s">
        <v>18373</v>
      </c>
      <c r="I2756" s="368" t="s">
        <v>3064</v>
      </c>
      <c r="J2756" s="368" t="s">
        <v>3063</v>
      </c>
      <c r="K2756" s="368" t="s">
        <v>18293</v>
      </c>
      <c r="L2756" s="368" t="s">
        <v>18376</v>
      </c>
      <c r="M2756" s="368">
        <v>60</v>
      </c>
      <c r="N2756" s="368">
        <v>60</v>
      </c>
      <c r="O2756" s="368">
        <v>0</v>
      </c>
    </row>
    <row r="2757" spans="1:15" x14ac:dyDescent="0.35">
      <c r="A2757" s="368" t="s">
        <v>529</v>
      </c>
      <c r="B2757" s="368" t="s">
        <v>1117</v>
      </c>
      <c r="C2757" s="368" t="s">
        <v>786</v>
      </c>
      <c r="D2757" s="368">
        <v>540</v>
      </c>
      <c r="E2757" s="368">
        <v>351</v>
      </c>
      <c r="F2757" s="368">
        <v>189</v>
      </c>
      <c r="G2757" s="368" t="s">
        <v>18372</v>
      </c>
      <c r="H2757" s="368" t="s">
        <v>18373</v>
      </c>
      <c r="I2757" s="368" t="s">
        <v>3064</v>
      </c>
      <c r="J2757" s="368" t="s">
        <v>3063</v>
      </c>
      <c r="K2757" s="368" t="s">
        <v>18377</v>
      </c>
      <c r="L2757" s="368" t="s">
        <v>18378</v>
      </c>
      <c r="M2757" s="368">
        <v>96</v>
      </c>
      <c r="N2757" s="368">
        <v>57</v>
      </c>
      <c r="O2757" s="368">
        <v>39</v>
      </c>
    </row>
    <row r="2758" spans="1:15" x14ac:dyDescent="0.35">
      <c r="A2758" s="368" t="s">
        <v>529</v>
      </c>
      <c r="B2758" s="368" t="s">
        <v>1117</v>
      </c>
      <c r="C2758" s="368" t="s">
        <v>786</v>
      </c>
      <c r="D2758" s="368">
        <v>540</v>
      </c>
      <c r="E2758" s="368">
        <v>351</v>
      </c>
      <c r="F2758" s="368">
        <v>189</v>
      </c>
      <c r="G2758" s="368" t="s">
        <v>18379</v>
      </c>
      <c r="H2758" s="368" t="s">
        <v>18380</v>
      </c>
      <c r="I2758" s="368" t="s">
        <v>3062</v>
      </c>
      <c r="J2758" s="368" t="s">
        <v>3061</v>
      </c>
      <c r="K2758" s="368" t="s">
        <v>18381</v>
      </c>
      <c r="L2758" s="368" t="s">
        <v>3061</v>
      </c>
      <c r="M2758" s="368">
        <v>84</v>
      </c>
      <c r="N2758" s="368">
        <v>51</v>
      </c>
      <c r="O2758" s="368">
        <v>33</v>
      </c>
    </row>
    <row r="2759" spans="1:15" x14ac:dyDescent="0.35">
      <c r="A2759" s="368" t="s">
        <v>530</v>
      </c>
      <c r="B2759" s="368" t="s">
        <v>1118</v>
      </c>
      <c r="C2759" s="368" t="s">
        <v>786</v>
      </c>
      <c r="D2759" s="368">
        <v>570</v>
      </c>
      <c r="E2759" s="368">
        <v>370</v>
      </c>
      <c r="F2759" s="368">
        <v>200</v>
      </c>
      <c r="G2759" s="368" t="s">
        <v>18382</v>
      </c>
      <c r="H2759" s="368" t="s">
        <v>18383</v>
      </c>
      <c r="I2759" s="368" t="s">
        <v>3060</v>
      </c>
      <c r="J2759" s="368" t="s">
        <v>3059</v>
      </c>
      <c r="K2759" s="368" t="s">
        <v>18384</v>
      </c>
      <c r="L2759" s="368" t="s">
        <v>18385</v>
      </c>
      <c r="M2759" s="368">
        <v>82</v>
      </c>
      <c r="N2759" s="368">
        <v>50</v>
      </c>
      <c r="O2759" s="368">
        <v>32</v>
      </c>
    </row>
    <row r="2760" spans="1:15" x14ac:dyDescent="0.35">
      <c r="A2760" s="368" t="s">
        <v>530</v>
      </c>
      <c r="B2760" s="368" t="s">
        <v>1118</v>
      </c>
      <c r="C2760" s="368" t="s">
        <v>786</v>
      </c>
      <c r="D2760" s="368">
        <v>570</v>
      </c>
      <c r="E2760" s="368">
        <v>370</v>
      </c>
      <c r="F2760" s="368">
        <v>200</v>
      </c>
      <c r="G2760" s="368" t="s">
        <v>18382</v>
      </c>
      <c r="H2760" s="368" t="s">
        <v>18383</v>
      </c>
      <c r="I2760" s="368" t="s">
        <v>3060</v>
      </c>
      <c r="J2760" s="368" t="s">
        <v>3059</v>
      </c>
      <c r="K2760" s="368" t="s">
        <v>18386</v>
      </c>
      <c r="L2760" s="368" t="s">
        <v>18387</v>
      </c>
      <c r="M2760" s="368">
        <v>58</v>
      </c>
      <c r="N2760" s="368">
        <v>35</v>
      </c>
      <c r="O2760" s="368">
        <v>23</v>
      </c>
    </row>
    <row r="2761" spans="1:15" x14ac:dyDescent="0.35">
      <c r="A2761" s="368" t="s">
        <v>530</v>
      </c>
      <c r="B2761" s="368" t="s">
        <v>1118</v>
      </c>
      <c r="C2761" s="368" t="s">
        <v>786</v>
      </c>
      <c r="D2761" s="368">
        <v>570</v>
      </c>
      <c r="E2761" s="368">
        <v>370</v>
      </c>
      <c r="F2761" s="368">
        <v>200</v>
      </c>
      <c r="G2761" s="368" t="s">
        <v>18382</v>
      </c>
      <c r="H2761" s="368" t="s">
        <v>18383</v>
      </c>
      <c r="I2761" s="368" t="s">
        <v>3060</v>
      </c>
      <c r="J2761" s="368" t="s">
        <v>3059</v>
      </c>
      <c r="K2761" s="368" t="s">
        <v>18388</v>
      </c>
      <c r="L2761" s="368" t="s">
        <v>18389</v>
      </c>
      <c r="M2761" s="368">
        <v>58</v>
      </c>
      <c r="N2761" s="368">
        <v>35</v>
      </c>
      <c r="O2761" s="368">
        <v>23</v>
      </c>
    </row>
    <row r="2762" spans="1:15" x14ac:dyDescent="0.35">
      <c r="A2762" s="368" t="s">
        <v>530</v>
      </c>
      <c r="B2762" s="368" t="s">
        <v>1118</v>
      </c>
      <c r="C2762" s="368" t="s">
        <v>786</v>
      </c>
      <c r="D2762" s="368">
        <v>570</v>
      </c>
      <c r="E2762" s="368">
        <v>370</v>
      </c>
      <c r="F2762" s="368">
        <v>200</v>
      </c>
      <c r="G2762" s="368" t="s">
        <v>18272</v>
      </c>
      <c r="H2762" s="368" t="s">
        <v>18273</v>
      </c>
      <c r="I2762" s="368" t="s">
        <v>3058</v>
      </c>
      <c r="J2762" s="368" t="s">
        <v>3057</v>
      </c>
      <c r="K2762" s="368" t="s">
        <v>18274</v>
      </c>
      <c r="L2762" s="368" t="s">
        <v>3057</v>
      </c>
      <c r="M2762" s="368">
        <v>93</v>
      </c>
      <c r="N2762" s="368">
        <v>57</v>
      </c>
      <c r="O2762" s="368">
        <v>36</v>
      </c>
    </row>
    <row r="2763" spans="1:15" x14ac:dyDescent="0.35">
      <c r="A2763" s="368" t="s">
        <v>530</v>
      </c>
      <c r="B2763" s="368" t="s">
        <v>1118</v>
      </c>
      <c r="C2763" s="368" t="s">
        <v>786</v>
      </c>
      <c r="D2763" s="368">
        <v>570</v>
      </c>
      <c r="E2763" s="368">
        <v>370</v>
      </c>
      <c r="F2763" s="368">
        <v>200</v>
      </c>
      <c r="G2763" s="368" t="s">
        <v>18275</v>
      </c>
      <c r="H2763" s="368" t="s">
        <v>18276</v>
      </c>
      <c r="I2763" s="368" t="s">
        <v>3056</v>
      </c>
      <c r="J2763" s="368" t="s">
        <v>3055</v>
      </c>
      <c r="K2763" s="368" t="s">
        <v>18277</v>
      </c>
      <c r="L2763" s="368" t="s">
        <v>3055</v>
      </c>
      <c r="M2763" s="368">
        <v>93</v>
      </c>
      <c r="N2763" s="368">
        <v>57</v>
      </c>
      <c r="O2763" s="368">
        <v>36</v>
      </c>
    </row>
    <row r="2764" spans="1:15" x14ac:dyDescent="0.35">
      <c r="A2764" s="368" t="s">
        <v>530</v>
      </c>
      <c r="B2764" s="368" t="s">
        <v>1118</v>
      </c>
      <c r="C2764" s="368" t="s">
        <v>786</v>
      </c>
      <c r="D2764" s="368">
        <v>570</v>
      </c>
      <c r="E2764" s="368">
        <v>370</v>
      </c>
      <c r="F2764" s="368">
        <v>200</v>
      </c>
      <c r="G2764" s="368" t="s">
        <v>18390</v>
      </c>
      <c r="H2764" s="368" t="s">
        <v>18391</v>
      </c>
      <c r="I2764" s="368" t="s">
        <v>3054</v>
      </c>
      <c r="J2764" s="368" t="s">
        <v>3053</v>
      </c>
      <c r="K2764" s="368" t="s">
        <v>18392</v>
      </c>
      <c r="L2764" s="368" t="s">
        <v>18292</v>
      </c>
      <c r="M2764" s="368">
        <v>88</v>
      </c>
      <c r="N2764" s="368">
        <v>53</v>
      </c>
      <c r="O2764" s="368">
        <v>35</v>
      </c>
    </row>
    <row r="2765" spans="1:15" x14ac:dyDescent="0.35">
      <c r="A2765" s="368" t="s">
        <v>530</v>
      </c>
      <c r="B2765" s="368" t="s">
        <v>1118</v>
      </c>
      <c r="C2765" s="368" t="s">
        <v>786</v>
      </c>
      <c r="D2765" s="368">
        <v>570</v>
      </c>
      <c r="E2765" s="368">
        <v>370</v>
      </c>
      <c r="F2765" s="368">
        <v>200</v>
      </c>
      <c r="G2765" s="368" t="s">
        <v>18390</v>
      </c>
      <c r="H2765" s="368" t="s">
        <v>18391</v>
      </c>
      <c r="I2765" s="368" t="s">
        <v>3054</v>
      </c>
      <c r="J2765" s="368" t="s">
        <v>3053</v>
      </c>
      <c r="K2765" s="368" t="s">
        <v>18364</v>
      </c>
      <c r="L2765" s="368" t="s">
        <v>18365</v>
      </c>
      <c r="M2765" s="368">
        <v>60</v>
      </c>
      <c r="N2765" s="368">
        <v>60</v>
      </c>
      <c r="O2765" s="368">
        <v>0</v>
      </c>
    </row>
    <row r="2766" spans="1:15" x14ac:dyDescent="0.35">
      <c r="A2766" s="368" t="s">
        <v>530</v>
      </c>
      <c r="B2766" s="368" t="s">
        <v>1118</v>
      </c>
      <c r="C2766" s="368" t="s">
        <v>786</v>
      </c>
      <c r="D2766" s="368">
        <v>570</v>
      </c>
      <c r="E2766" s="368">
        <v>370</v>
      </c>
      <c r="F2766" s="368">
        <v>200</v>
      </c>
      <c r="G2766" s="368" t="s">
        <v>18390</v>
      </c>
      <c r="H2766" s="368" t="s">
        <v>18391</v>
      </c>
      <c r="I2766" s="368" t="s">
        <v>3054</v>
      </c>
      <c r="J2766" s="368" t="s">
        <v>3053</v>
      </c>
      <c r="K2766" s="368" t="s">
        <v>18393</v>
      </c>
      <c r="L2766" s="368" t="s">
        <v>18394</v>
      </c>
      <c r="M2766" s="368">
        <v>38</v>
      </c>
      <c r="N2766" s="368">
        <v>23</v>
      </c>
      <c r="O2766" s="368">
        <v>15</v>
      </c>
    </row>
    <row r="2767" spans="1:15" x14ac:dyDescent="0.35">
      <c r="A2767" s="368" t="s">
        <v>531</v>
      </c>
      <c r="B2767" s="368" t="s">
        <v>1119</v>
      </c>
      <c r="C2767" s="368" t="s">
        <v>786</v>
      </c>
      <c r="D2767" s="368">
        <v>540</v>
      </c>
      <c r="E2767" s="368">
        <v>351</v>
      </c>
      <c r="F2767" s="368">
        <v>189</v>
      </c>
      <c r="G2767" s="368" t="s">
        <v>18341</v>
      </c>
      <c r="H2767" s="368" t="s">
        <v>18342</v>
      </c>
      <c r="I2767" s="368" t="s">
        <v>3052</v>
      </c>
      <c r="J2767" s="368" t="s">
        <v>3051</v>
      </c>
      <c r="K2767" s="368" t="s">
        <v>18345</v>
      </c>
      <c r="L2767" s="368" t="s">
        <v>18346</v>
      </c>
      <c r="M2767" s="368">
        <v>71</v>
      </c>
      <c r="N2767" s="368">
        <v>43</v>
      </c>
      <c r="O2767" s="368">
        <v>28</v>
      </c>
    </row>
    <row r="2768" spans="1:15" x14ac:dyDescent="0.35">
      <c r="A2768" s="368" t="s">
        <v>531</v>
      </c>
      <c r="B2768" s="368" t="s">
        <v>1119</v>
      </c>
      <c r="C2768" s="368" t="s">
        <v>786</v>
      </c>
      <c r="D2768" s="368">
        <v>540</v>
      </c>
      <c r="E2768" s="368">
        <v>351</v>
      </c>
      <c r="F2768" s="368">
        <v>189</v>
      </c>
      <c r="G2768" s="368" t="s">
        <v>18341</v>
      </c>
      <c r="H2768" s="368" t="s">
        <v>18342</v>
      </c>
      <c r="I2768" s="368" t="s">
        <v>3052</v>
      </c>
      <c r="J2768" s="368" t="s">
        <v>3051</v>
      </c>
      <c r="K2768" s="368" t="s">
        <v>18343</v>
      </c>
      <c r="L2768" s="368" t="s">
        <v>18344</v>
      </c>
      <c r="M2768" s="368">
        <v>70</v>
      </c>
      <c r="N2768" s="368">
        <v>42</v>
      </c>
      <c r="O2768" s="368">
        <v>28</v>
      </c>
    </row>
    <row r="2769" spans="1:15" x14ac:dyDescent="0.35">
      <c r="A2769" s="368" t="s">
        <v>531</v>
      </c>
      <c r="B2769" s="368" t="s">
        <v>1119</v>
      </c>
      <c r="C2769" s="368" t="s">
        <v>786</v>
      </c>
      <c r="D2769" s="368">
        <v>540</v>
      </c>
      <c r="E2769" s="368">
        <v>351</v>
      </c>
      <c r="F2769" s="368">
        <v>189</v>
      </c>
      <c r="G2769" s="368" t="s">
        <v>18347</v>
      </c>
      <c r="H2769" s="368" t="s">
        <v>18348</v>
      </c>
      <c r="I2769" s="368" t="s">
        <v>3050</v>
      </c>
      <c r="J2769" s="368" t="s">
        <v>3049</v>
      </c>
      <c r="K2769" s="368" t="s">
        <v>18349</v>
      </c>
      <c r="L2769" s="368" t="s">
        <v>3049</v>
      </c>
      <c r="M2769" s="368">
        <v>82</v>
      </c>
      <c r="N2769" s="368">
        <v>50</v>
      </c>
      <c r="O2769" s="368">
        <v>32</v>
      </c>
    </row>
    <row r="2770" spans="1:15" x14ac:dyDescent="0.35">
      <c r="A2770" s="368" t="s">
        <v>531</v>
      </c>
      <c r="B2770" s="368" t="s">
        <v>1119</v>
      </c>
      <c r="C2770" s="368" t="s">
        <v>786</v>
      </c>
      <c r="D2770" s="368">
        <v>540</v>
      </c>
      <c r="E2770" s="368">
        <v>351</v>
      </c>
      <c r="F2770" s="368">
        <v>189</v>
      </c>
      <c r="G2770" s="368" t="s">
        <v>18395</v>
      </c>
      <c r="H2770" s="368" t="s">
        <v>18396</v>
      </c>
      <c r="I2770" s="368" t="s">
        <v>3048</v>
      </c>
      <c r="J2770" s="368" t="s">
        <v>3047</v>
      </c>
      <c r="K2770" s="368" t="s">
        <v>18364</v>
      </c>
      <c r="L2770" s="368" t="s">
        <v>18365</v>
      </c>
      <c r="M2770" s="368">
        <v>60</v>
      </c>
      <c r="N2770" s="368">
        <v>60</v>
      </c>
      <c r="O2770" s="368">
        <v>0</v>
      </c>
    </row>
    <row r="2771" spans="1:15" x14ac:dyDescent="0.35">
      <c r="A2771" s="368" t="s">
        <v>531</v>
      </c>
      <c r="B2771" s="368" t="s">
        <v>1119</v>
      </c>
      <c r="C2771" s="368" t="s">
        <v>786</v>
      </c>
      <c r="D2771" s="368">
        <v>540</v>
      </c>
      <c r="E2771" s="368">
        <v>351</v>
      </c>
      <c r="F2771" s="368">
        <v>189</v>
      </c>
      <c r="G2771" s="368" t="s">
        <v>18395</v>
      </c>
      <c r="H2771" s="368" t="s">
        <v>18396</v>
      </c>
      <c r="I2771" s="368" t="s">
        <v>3048</v>
      </c>
      <c r="J2771" s="368" t="s">
        <v>3047</v>
      </c>
      <c r="K2771" s="368" t="s">
        <v>18397</v>
      </c>
      <c r="L2771" s="368" t="s">
        <v>18398</v>
      </c>
      <c r="M2771" s="368">
        <v>100</v>
      </c>
      <c r="N2771" s="368">
        <v>61</v>
      </c>
      <c r="O2771" s="368">
        <v>39</v>
      </c>
    </row>
    <row r="2772" spans="1:15" x14ac:dyDescent="0.35">
      <c r="A2772" s="368" t="s">
        <v>531</v>
      </c>
      <c r="B2772" s="368" t="s">
        <v>1119</v>
      </c>
      <c r="C2772" s="368" t="s">
        <v>786</v>
      </c>
      <c r="D2772" s="368">
        <v>540</v>
      </c>
      <c r="E2772" s="368">
        <v>351</v>
      </c>
      <c r="F2772" s="368">
        <v>189</v>
      </c>
      <c r="G2772" s="368" t="s">
        <v>18395</v>
      </c>
      <c r="H2772" s="368" t="s">
        <v>18396</v>
      </c>
      <c r="I2772" s="368" t="s">
        <v>3048</v>
      </c>
      <c r="J2772" s="368" t="s">
        <v>3047</v>
      </c>
      <c r="K2772" s="368" t="s">
        <v>18399</v>
      </c>
      <c r="L2772" s="368" t="s">
        <v>18400</v>
      </c>
      <c r="M2772" s="368">
        <v>75</v>
      </c>
      <c r="N2772" s="368">
        <v>45</v>
      </c>
      <c r="O2772" s="368">
        <v>30</v>
      </c>
    </row>
    <row r="2773" spans="1:15" x14ac:dyDescent="0.35">
      <c r="A2773" s="368" t="s">
        <v>531</v>
      </c>
      <c r="B2773" s="368" t="s">
        <v>1119</v>
      </c>
      <c r="C2773" s="368" t="s">
        <v>786</v>
      </c>
      <c r="D2773" s="368">
        <v>540</v>
      </c>
      <c r="E2773" s="368">
        <v>351</v>
      </c>
      <c r="F2773" s="368">
        <v>189</v>
      </c>
      <c r="G2773" s="368" t="s">
        <v>18401</v>
      </c>
      <c r="H2773" s="368" t="s">
        <v>18402</v>
      </c>
      <c r="I2773" s="368" t="s">
        <v>3046</v>
      </c>
      <c r="J2773" s="368" t="s">
        <v>3045</v>
      </c>
      <c r="K2773" s="368" t="s">
        <v>18403</v>
      </c>
      <c r="L2773" s="368" t="s">
        <v>3045</v>
      </c>
      <c r="M2773" s="368">
        <v>82</v>
      </c>
      <c r="N2773" s="368">
        <v>50</v>
      </c>
      <c r="O2773" s="368">
        <v>32</v>
      </c>
    </row>
    <row r="2774" spans="1:15" x14ac:dyDescent="0.35">
      <c r="A2774" s="368" t="s">
        <v>532</v>
      </c>
      <c r="B2774" s="368" t="s">
        <v>1120</v>
      </c>
      <c r="C2774" s="368" t="s">
        <v>796</v>
      </c>
      <c r="D2774" s="368">
        <v>360</v>
      </c>
      <c r="E2774" s="368">
        <v>234</v>
      </c>
      <c r="F2774" s="368">
        <v>126</v>
      </c>
      <c r="G2774" s="368" t="s">
        <v>18404</v>
      </c>
      <c r="H2774" s="368" t="s">
        <v>18405</v>
      </c>
      <c r="I2774" s="368" t="s">
        <v>3044</v>
      </c>
      <c r="J2774" s="368" t="s">
        <v>3043</v>
      </c>
      <c r="K2774" s="368" t="s">
        <v>18406</v>
      </c>
      <c r="L2774" s="368" t="s">
        <v>3043</v>
      </c>
      <c r="M2774" s="368">
        <v>30</v>
      </c>
      <c r="N2774" s="368">
        <v>30</v>
      </c>
      <c r="O2774" s="368">
        <v>0</v>
      </c>
    </row>
    <row r="2775" spans="1:15" x14ac:dyDescent="0.35">
      <c r="A2775" s="368" t="s">
        <v>532</v>
      </c>
      <c r="B2775" s="368" t="s">
        <v>1120</v>
      </c>
      <c r="C2775" s="368" t="s">
        <v>796</v>
      </c>
      <c r="D2775" s="368">
        <v>360</v>
      </c>
      <c r="E2775" s="368">
        <v>234</v>
      </c>
      <c r="F2775" s="368">
        <v>126</v>
      </c>
      <c r="G2775" s="368" t="s">
        <v>18407</v>
      </c>
      <c r="H2775" s="368" t="s">
        <v>18408</v>
      </c>
      <c r="I2775" s="368" t="s">
        <v>3042</v>
      </c>
      <c r="J2775" s="368" t="s">
        <v>3041</v>
      </c>
      <c r="K2775" s="368" t="s">
        <v>18409</v>
      </c>
      <c r="L2775" s="368" t="s">
        <v>3041</v>
      </c>
      <c r="M2775" s="368">
        <v>94</v>
      </c>
      <c r="N2775" s="368">
        <v>58</v>
      </c>
      <c r="O2775" s="368">
        <v>36</v>
      </c>
    </row>
    <row r="2776" spans="1:15" x14ac:dyDescent="0.35">
      <c r="A2776" s="368" t="s">
        <v>532</v>
      </c>
      <c r="B2776" s="368" t="s">
        <v>1120</v>
      </c>
      <c r="C2776" s="368" t="s">
        <v>796</v>
      </c>
      <c r="D2776" s="368">
        <v>360</v>
      </c>
      <c r="E2776" s="368">
        <v>234</v>
      </c>
      <c r="F2776" s="368">
        <v>126</v>
      </c>
      <c r="G2776" s="368" t="s">
        <v>18410</v>
      </c>
      <c r="H2776" s="368" t="s">
        <v>18411</v>
      </c>
      <c r="I2776" s="368" t="s">
        <v>2978</v>
      </c>
      <c r="J2776" s="368" t="s">
        <v>2977</v>
      </c>
      <c r="K2776" s="368" t="s">
        <v>18412</v>
      </c>
      <c r="L2776" s="368" t="s">
        <v>2977</v>
      </c>
      <c r="M2776" s="368">
        <v>142</v>
      </c>
      <c r="N2776" s="368">
        <v>88</v>
      </c>
      <c r="O2776" s="368">
        <v>54</v>
      </c>
    </row>
    <row r="2777" spans="1:15" x14ac:dyDescent="0.35">
      <c r="A2777" s="368" t="s">
        <v>532</v>
      </c>
      <c r="B2777" s="368" t="s">
        <v>1120</v>
      </c>
      <c r="C2777" s="368" t="s">
        <v>796</v>
      </c>
      <c r="D2777" s="368">
        <v>360</v>
      </c>
      <c r="E2777" s="368">
        <v>234</v>
      </c>
      <c r="F2777" s="368">
        <v>126</v>
      </c>
      <c r="G2777" s="368" t="s">
        <v>18413</v>
      </c>
      <c r="H2777" s="368" t="s">
        <v>18414</v>
      </c>
      <c r="I2777" s="368" t="s">
        <v>3040</v>
      </c>
      <c r="J2777" s="368" t="s">
        <v>3039</v>
      </c>
      <c r="K2777" s="368" t="s">
        <v>18415</v>
      </c>
      <c r="L2777" s="368" t="s">
        <v>3039</v>
      </c>
      <c r="M2777" s="368">
        <v>94</v>
      </c>
      <c r="N2777" s="368">
        <v>58</v>
      </c>
      <c r="O2777" s="368">
        <v>36</v>
      </c>
    </row>
    <row r="2778" spans="1:15" x14ac:dyDescent="0.35">
      <c r="A2778" s="368" t="s">
        <v>533</v>
      </c>
      <c r="B2778" s="368" t="s">
        <v>1121</v>
      </c>
      <c r="C2778" s="368" t="s">
        <v>786</v>
      </c>
      <c r="D2778" s="368">
        <v>590</v>
      </c>
      <c r="E2778" s="368">
        <v>383</v>
      </c>
      <c r="F2778" s="368">
        <v>207</v>
      </c>
      <c r="G2778" s="368" t="s">
        <v>18416</v>
      </c>
      <c r="H2778" s="368" t="s">
        <v>18417</v>
      </c>
      <c r="I2778" s="368" t="s">
        <v>2980</v>
      </c>
      <c r="J2778" s="368" t="s">
        <v>2979</v>
      </c>
      <c r="K2778" s="368" t="s">
        <v>18418</v>
      </c>
      <c r="L2778" s="368" t="s">
        <v>2979</v>
      </c>
      <c r="M2778" s="368">
        <v>113</v>
      </c>
      <c r="N2778" s="368">
        <v>73</v>
      </c>
      <c r="O2778" s="368">
        <v>40</v>
      </c>
    </row>
    <row r="2779" spans="1:15" x14ac:dyDescent="0.35">
      <c r="A2779" s="368" t="s">
        <v>533</v>
      </c>
      <c r="B2779" s="368" t="s">
        <v>1121</v>
      </c>
      <c r="C2779" s="368" t="s">
        <v>786</v>
      </c>
      <c r="D2779" s="368">
        <v>590</v>
      </c>
      <c r="E2779" s="368">
        <v>383</v>
      </c>
      <c r="F2779" s="368">
        <v>207</v>
      </c>
      <c r="G2779" s="368" t="s">
        <v>18419</v>
      </c>
      <c r="H2779" s="368" t="s">
        <v>18420</v>
      </c>
      <c r="I2779" s="368" t="s">
        <v>3014</v>
      </c>
      <c r="J2779" s="368" t="s">
        <v>3013</v>
      </c>
      <c r="K2779" s="368" t="s">
        <v>18421</v>
      </c>
      <c r="L2779" s="368" t="s">
        <v>18422</v>
      </c>
      <c r="M2779" s="368">
        <v>38</v>
      </c>
      <c r="N2779" s="368">
        <v>25</v>
      </c>
      <c r="O2779" s="368">
        <v>13</v>
      </c>
    </row>
    <row r="2780" spans="1:15" x14ac:dyDescent="0.35">
      <c r="A2780" s="368" t="s">
        <v>533</v>
      </c>
      <c r="B2780" s="368" t="s">
        <v>1121</v>
      </c>
      <c r="C2780" s="368" t="s">
        <v>786</v>
      </c>
      <c r="D2780" s="368">
        <v>590</v>
      </c>
      <c r="E2780" s="368">
        <v>383</v>
      </c>
      <c r="F2780" s="368">
        <v>207</v>
      </c>
      <c r="G2780" s="368" t="s">
        <v>18419</v>
      </c>
      <c r="H2780" s="368" t="s">
        <v>18420</v>
      </c>
      <c r="I2780" s="368" t="s">
        <v>3014</v>
      </c>
      <c r="J2780" s="368" t="s">
        <v>3013</v>
      </c>
      <c r="K2780" s="368" t="s">
        <v>18423</v>
      </c>
      <c r="L2780" s="368" t="s">
        <v>18424</v>
      </c>
      <c r="M2780" s="368">
        <v>113</v>
      </c>
      <c r="N2780" s="368">
        <v>73</v>
      </c>
      <c r="O2780" s="368">
        <v>40</v>
      </c>
    </row>
    <row r="2781" spans="1:15" x14ac:dyDescent="0.35">
      <c r="A2781" s="368" t="s">
        <v>533</v>
      </c>
      <c r="B2781" s="368" t="s">
        <v>1121</v>
      </c>
      <c r="C2781" s="368" t="s">
        <v>786</v>
      </c>
      <c r="D2781" s="368">
        <v>590</v>
      </c>
      <c r="E2781" s="368">
        <v>383</v>
      </c>
      <c r="F2781" s="368">
        <v>207</v>
      </c>
      <c r="G2781" s="368" t="s">
        <v>18425</v>
      </c>
      <c r="H2781" s="368" t="s">
        <v>18426</v>
      </c>
      <c r="I2781" s="368" t="s">
        <v>2944</v>
      </c>
      <c r="J2781" s="368" t="s">
        <v>2943</v>
      </c>
      <c r="K2781" s="368" t="s">
        <v>18427</v>
      </c>
      <c r="L2781" s="368" t="s">
        <v>2943</v>
      </c>
      <c r="M2781" s="368">
        <v>75</v>
      </c>
      <c r="N2781" s="368">
        <v>49</v>
      </c>
      <c r="O2781" s="368">
        <v>26</v>
      </c>
    </row>
    <row r="2782" spans="1:15" x14ac:dyDescent="0.35">
      <c r="A2782" s="368" t="s">
        <v>533</v>
      </c>
      <c r="B2782" s="368" t="s">
        <v>1121</v>
      </c>
      <c r="C2782" s="368" t="s">
        <v>786</v>
      </c>
      <c r="D2782" s="368">
        <v>590</v>
      </c>
      <c r="E2782" s="368">
        <v>383</v>
      </c>
      <c r="F2782" s="368">
        <v>207</v>
      </c>
      <c r="G2782" s="368" t="s">
        <v>18428</v>
      </c>
      <c r="H2782" s="368" t="s">
        <v>18429</v>
      </c>
      <c r="I2782" s="368" t="s">
        <v>3038</v>
      </c>
      <c r="J2782" s="368" t="s">
        <v>3037</v>
      </c>
      <c r="K2782" s="368" t="s">
        <v>18430</v>
      </c>
      <c r="L2782" s="368" t="s">
        <v>3037</v>
      </c>
      <c r="M2782" s="368">
        <v>75</v>
      </c>
      <c r="N2782" s="368">
        <v>49</v>
      </c>
      <c r="O2782" s="368">
        <v>26</v>
      </c>
    </row>
    <row r="2783" spans="1:15" x14ac:dyDescent="0.35">
      <c r="A2783" s="368" t="s">
        <v>533</v>
      </c>
      <c r="B2783" s="368" t="s">
        <v>1121</v>
      </c>
      <c r="C2783" s="368" t="s">
        <v>786</v>
      </c>
      <c r="D2783" s="368">
        <v>590</v>
      </c>
      <c r="E2783" s="368">
        <v>383</v>
      </c>
      <c r="F2783" s="368">
        <v>207</v>
      </c>
      <c r="G2783" s="368" t="s">
        <v>18431</v>
      </c>
      <c r="H2783" s="368" t="s">
        <v>18432</v>
      </c>
      <c r="I2783" s="368" t="s">
        <v>3036</v>
      </c>
      <c r="J2783" s="368" t="s">
        <v>3035</v>
      </c>
      <c r="K2783" s="368" t="s">
        <v>18433</v>
      </c>
      <c r="L2783" s="368" t="s">
        <v>18434</v>
      </c>
      <c r="M2783" s="368">
        <v>50</v>
      </c>
      <c r="N2783" s="368">
        <v>32</v>
      </c>
      <c r="O2783" s="368">
        <v>18</v>
      </c>
    </row>
    <row r="2784" spans="1:15" x14ac:dyDescent="0.35">
      <c r="A2784" s="368" t="s">
        <v>533</v>
      </c>
      <c r="B2784" s="368" t="s">
        <v>1121</v>
      </c>
      <c r="C2784" s="368" t="s">
        <v>786</v>
      </c>
      <c r="D2784" s="368">
        <v>590</v>
      </c>
      <c r="E2784" s="368">
        <v>383</v>
      </c>
      <c r="F2784" s="368">
        <v>207</v>
      </c>
      <c r="G2784" s="368" t="s">
        <v>18431</v>
      </c>
      <c r="H2784" s="368" t="s">
        <v>18432</v>
      </c>
      <c r="I2784" s="368" t="s">
        <v>3036</v>
      </c>
      <c r="J2784" s="368" t="s">
        <v>3035</v>
      </c>
      <c r="K2784" s="368" t="s">
        <v>18435</v>
      </c>
      <c r="L2784" s="368" t="s">
        <v>18436</v>
      </c>
      <c r="M2784" s="368">
        <v>63</v>
      </c>
      <c r="N2784" s="368">
        <v>41</v>
      </c>
      <c r="O2784" s="368">
        <v>22</v>
      </c>
    </row>
    <row r="2785" spans="1:15" x14ac:dyDescent="0.35">
      <c r="A2785" s="368" t="s">
        <v>533</v>
      </c>
      <c r="B2785" s="368" t="s">
        <v>1121</v>
      </c>
      <c r="C2785" s="368" t="s">
        <v>786</v>
      </c>
      <c r="D2785" s="368">
        <v>590</v>
      </c>
      <c r="E2785" s="368">
        <v>383</v>
      </c>
      <c r="F2785" s="368">
        <v>207</v>
      </c>
      <c r="G2785" s="368" t="s">
        <v>18431</v>
      </c>
      <c r="H2785" s="368" t="s">
        <v>18432</v>
      </c>
      <c r="I2785" s="368" t="s">
        <v>3036</v>
      </c>
      <c r="J2785" s="368" t="s">
        <v>3035</v>
      </c>
      <c r="K2785" s="368" t="s">
        <v>18437</v>
      </c>
      <c r="L2785" s="368" t="s">
        <v>18438</v>
      </c>
      <c r="M2785" s="368">
        <v>63</v>
      </c>
      <c r="N2785" s="368">
        <v>41</v>
      </c>
      <c r="O2785" s="368">
        <v>22</v>
      </c>
    </row>
    <row r="2786" spans="1:15" x14ac:dyDescent="0.35">
      <c r="A2786" s="368" t="s">
        <v>534</v>
      </c>
      <c r="B2786" s="368" t="s">
        <v>1122</v>
      </c>
      <c r="C2786" s="368" t="s">
        <v>786</v>
      </c>
      <c r="D2786" s="368">
        <v>570</v>
      </c>
      <c r="E2786" s="368">
        <v>370</v>
      </c>
      <c r="F2786" s="368">
        <v>200</v>
      </c>
      <c r="G2786" s="368" t="s">
        <v>18439</v>
      </c>
      <c r="H2786" s="368" t="s">
        <v>18440</v>
      </c>
      <c r="I2786" s="368" t="s">
        <v>2968</v>
      </c>
      <c r="J2786" s="368" t="s">
        <v>2967</v>
      </c>
      <c r="K2786" s="368" t="s">
        <v>18441</v>
      </c>
      <c r="L2786" s="368" t="s">
        <v>18442</v>
      </c>
      <c r="M2786" s="368">
        <v>38</v>
      </c>
      <c r="N2786" s="368">
        <v>25</v>
      </c>
      <c r="O2786" s="368">
        <v>13</v>
      </c>
    </row>
    <row r="2787" spans="1:15" x14ac:dyDescent="0.35">
      <c r="A2787" s="368" t="s">
        <v>534</v>
      </c>
      <c r="B2787" s="368" t="s">
        <v>1122</v>
      </c>
      <c r="C2787" s="368" t="s">
        <v>786</v>
      </c>
      <c r="D2787" s="368">
        <v>570</v>
      </c>
      <c r="E2787" s="368">
        <v>370</v>
      </c>
      <c r="F2787" s="368">
        <v>200</v>
      </c>
      <c r="G2787" s="368" t="s">
        <v>18439</v>
      </c>
      <c r="H2787" s="368" t="s">
        <v>18440</v>
      </c>
      <c r="I2787" s="368" t="s">
        <v>2968</v>
      </c>
      <c r="J2787" s="368" t="s">
        <v>2967</v>
      </c>
      <c r="K2787" s="368" t="s">
        <v>18443</v>
      </c>
      <c r="L2787" s="368" t="s">
        <v>18444</v>
      </c>
      <c r="M2787" s="368">
        <v>114</v>
      </c>
      <c r="N2787" s="368">
        <v>74</v>
      </c>
      <c r="O2787" s="368">
        <v>40</v>
      </c>
    </row>
    <row r="2788" spans="1:15" x14ac:dyDescent="0.35">
      <c r="A2788" s="368" t="s">
        <v>534</v>
      </c>
      <c r="B2788" s="368" t="s">
        <v>1122</v>
      </c>
      <c r="C2788" s="368" t="s">
        <v>786</v>
      </c>
      <c r="D2788" s="368">
        <v>570</v>
      </c>
      <c r="E2788" s="368">
        <v>370</v>
      </c>
      <c r="F2788" s="368">
        <v>200</v>
      </c>
      <c r="G2788" s="368" t="s">
        <v>18445</v>
      </c>
      <c r="H2788" s="368" t="s">
        <v>18446</v>
      </c>
      <c r="I2788" s="368" t="s">
        <v>3034</v>
      </c>
      <c r="J2788" s="368" t="s">
        <v>3033</v>
      </c>
      <c r="K2788" s="368" t="s">
        <v>18447</v>
      </c>
      <c r="L2788" s="368" t="s">
        <v>3033</v>
      </c>
      <c r="M2788" s="368">
        <v>114</v>
      </c>
      <c r="N2788" s="368">
        <v>74</v>
      </c>
      <c r="O2788" s="368">
        <v>40</v>
      </c>
    </row>
    <row r="2789" spans="1:15" x14ac:dyDescent="0.35">
      <c r="A2789" s="368" t="s">
        <v>534</v>
      </c>
      <c r="B2789" s="368" t="s">
        <v>1122</v>
      </c>
      <c r="C2789" s="368" t="s">
        <v>786</v>
      </c>
      <c r="D2789" s="368">
        <v>570</v>
      </c>
      <c r="E2789" s="368">
        <v>370</v>
      </c>
      <c r="F2789" s="368">
        <v>200</v>
      </c>
      <c r="G2789" s="368" t="s">
        <v>18448</v>
      </c>
      <c r="H2789" s="368" t="s">
        <v>18449</v>
      </c>
      <c r="I2789" s="368" t="s">
        <v>3010</v>
      </c>
      <c r="J2789" s="368" t="s">
        <v>3009</v>
      </c>
      <c r="K2789" s="368" t="s">
        <v>18450</v>
      </c>
      <c r="L2789" s="368" t="s">
        <v>3009</v>
      </c>
      <c r="M2789" s="368">
        <v>114</v>
      </c>
      <c r="N2789" s="368">
        <v>74</v>
      </c>
      <c r="O2789" s="368">
        <v>40</v>
      </c>
    </row>
    <row r="2790" spans="1:15" x14ac:dyDescent="0.35">
      <c r="A2790" s="368" t="s">
        <v>534</v>
      </c>
      <c r="B2790" s="368" t="s">
        <v>1122</v>
      </c>
      <c r="C2790" s="368" t="s">
        <v>786</v>
      </c>
      <c r="D2790" s="368">
        <v>570</v>
      </c>
      <c r="E2790" s="368">
        <v>370</v>
      </c>
      <c r="F2790" s="368">
        <v>200</v>
      </c>
      <c r="G2790" s="368" t="s">
        <v>18451</v>
      </c>
      <c r="H2790" s="368" t="s">
        <v>18452</v>
      </c>
      <c r="I2790" s="368" t="s">
        <v>3032</v>
      </c>
      <c r="J2790" s="368" t="s">
        <v>3031</v>
      </c>
      <c r="K2790" s="368" t="s">
        <v>18453</v>
      </c>
      <c r="L2790" s="368" t="s">
        <v>3031</v>
      </c>
      <c r="M2790" s="368">
        <v>114</v>
      </c>
      <c r="N2790" s="368">
        <v>74</v>
      </c>
      <c r="O2790" s="368">
        <v>40</v>
      </c>
    </row>
    <row r="2791" spans="1:15" x14ac:dyDescent="0.35">
      <c r="A2791" s="368" t="s">
        <v>534</v>
      </c>
      <c r="B2791" s="368" t="s">
        <v>1122</v>
      </c>
      <c r="C2791" s="368" t="s">
        <v>786</v>
      </c>
      <c r="D2791" s="368">
        <v>570</v>
      </c>
      <c r="E2791" s="368">
        <v>370</v>
      </c>
      <c r="F2791" s="368">
        <v>200</v>
      </c>
      <c r="G2791" s="368" t="s">
        <v>18454</v>
      </c>
      <c r="H2791" s="368" t="s">
        <v>18455</v>
      </c>
      <c r="I2791" s="368" t="s">
        <v>3030</v>
      </c>
      <c r="J2791" s="368" t="s">
        <v>3029</v>
      </c>
      <c r="K2791" s="368" t="s">
        <v>18456</v>
      </c>
      <c r="L2791" s="368" t="s">
        <v>3029</v>
      </c>
      <c r="M2791" s="368">
        <v>76</v>
      </c>
      <c r="N2791" s="368">
        <v>49</v>
      </c>
      <c r="O2791" s="368">
        <v>27</v>
      </c>
    </row>
    <row r="2792" spans="1:15" x14ac:dyDescent="0.35">
      <c r="A2792" s="368" t="s">
        <v>535</v>
      </c>
      <c r="B2792" s="368" t="s">
        <v>1123</v>
      </c>
      <c r="C2792" s="368" t="s">
        <v>786</v>
      </c>
      <c r="D2792" s="368">
        <v>750</v>
      </c>
      <c r="E2792" s="368">
        <v>487</v>
      </c>
      <c r="F2792" s="368">
        <v>263</v>
      </c>
      <c r="G2792" s="368" t="s">
        <v>18457</v>
      </c>
      <c r="H2792" s="368" t="s">
        <v>18458</v>
      </c>
      <c r="I2792" s="368" t="s">
        <v>3028</v>
      </c>
      <c r="J2792" s="368" t="s">
        <v>3027</v>
      </c>
      <c r="K2792" s="368" t="s">
        <v>18459</v>
      </c>
      <c r="L2792" s="368" t="s">
        <v>3027</v>
      </c>
      <c r="M2792" s="368">
        <v>107</v>
      </c>
      <c r="N2792" s="368">
        <v>69</v>
      </c>
      <c r="O2792" s="368">
        <v>38</v>
      </c>
    </row>
    <row r="2793" spans="1:15" x14ac:dyDescent="0.35">
      <c r="A2793" s="368" t="s">
        <v>535</v>
      </c>
      <c r="B2793" s="368" t="s">
        <v>1123</v>
      </c>
      <c r="C2793" s="368" t="s">
        <v>786</v>
      </c>
      <c r="D2793" s="368">
        <v>750</v>
      </c>
      <c r="E2793" s="368">
        <v>487</v>
      </c>
      <c r="F2793" s="368">
        <v>263</v>
      </c>
      <c r="G2793" s="368" t="s">
        <v>18460</v>
      </c>
      <c r="H2793" s="368" t="s">
        <v>18461</v>
      </c>
      <c r="I2793" s="368" t="s">
        <v>3026</v>
      </c>
      <c r="J2793" s="368" t="s">
        <v>3025</v>
      </c>
      <c r="K2793" s="368" t="s">
        <v>18462</v>
      </c>
      <c r="L2793" s="368" t="s">
        <v>18463</v>
      </c>
      <c r="M2793" s="368">
        <v>72</v>
      </c>
      <c r="N2793" s="368">
        <v>47</v>
      </c>
      <c r="O2793" s="368">
        <v>25</v>
      </c>
    </row>
    <row r="2794" spans="1:15" x14ac:dyDescent="0.35">
      <c r="A2794" s="368" t="s">
        <v>535</v>
      </c>
      <c r="B2794" s="368" t="s">
        <v>1123</v>
      </c>
      <c r="C2794" s="368" t="s">
        <v>786</v>
      </c>
      <c r="D2794" s="368">
        <v>750</v>
      </c>
      <c r="E2794" s="368">
        <v>487</v>
      </c>
      <c r="F2794" s="368">
        <v>263</v>
      </c>
      <c r="G2794" s="368" t="s">
        <v>18460</v>
      </c>
      <c r="H2794" s="368" t="s">
        <v>18461</v>
      </c>
      <c r="I2794" s="368" t="s">
        <v>3026</v>
      </c>
      <c r="J2794" s="368" t="s">
        <v>3025</v>
      </c>
      <c r="K2794" s="368" t="s">
        <v>18464</v>
      </c>
      <c r="L2794" s="368" t="s">
        <v>18465</v>
      </c>
      <c r="M2794" s="368">
        <v>83</v>
      </c>
      <c r="N2794" s="368">
        <v>55</v>
      </c>
      <c r="O2794" s="368">
        <v>28</v>
      </c>
    </row>
    <row r="2795" spans="1:15" x14ac:dyDescent="0.35">
      <c r="A2795" s="368" t="s">
        <v>535</v>
      </c>
      <c r="B2795" s="368" t="s">
        <v>1123</v>
      </c>
      <c r="C2795" s="368" t="s">
        <v>786</v>
      </c>
      <c r="D2795" s="368">
        <v>750</v>
      </c>
      <c r="E2795" s="368">
        <v>487</v>
      </c>
      <c r="F2795" s="368">
        <v>263</v>
      </c>
      <c r="G2795" s="368" t="s">
        <v>18466</v>
      </c>
      <c r="H2795" s="368" t="s">
        <v>18467</v>
      </c>
      <c r="I2795" s="368" t="s">
        <v>3024</v>
      </c>
      <c r="J2795" s="368" t="s">
        <v>3023</v>
      </c>
      <c r="K2795" s="368" t="s">
        <v>18468</v>
      </c>
      <c r="L2795" s="368" t="s">
        <v>18469</v>
      </c>
      <c r="M2795" s="368">
        <v>72</v>
      </c>
      <c r="N2795" s="368">
        <v>47</v>
      </c>
      <c r="O2795" s="368">
        <v>25</v>
      </c>
    </row>
    <row r="2796" spans="1:15" x14ac:dyDescent="0.35">
      <c r="A2796" s="368" t="s">
        <v>535</v>
      </c>
      <c r="B2796" s="368" t="s">
        <v>1123</v>
      </c>
      <c r="C2796" s="368" t="s">
        <v>786</v>
      </c>
      <c r="D2796" s="368">
        <v>750</v>
      </c>
      <c r="E2796" s="368">
        <v>487</v>
      </c>
      <c r="F2796" s="368">
        <v>263</v>
      </c>
      <c r="G2796" s="368" t="s">
        <v>18466</v>
      </c>
      <c r="H2796" s="368" t="s">
        <v>18467</v>
      </c>
      <c r="I2796" s="368" t="s">
        <v>3024</v>
      </c>
      <c r="J2796" s="368" t="s">
        <v>3023</v>
      </c>
      <c r="K2796" s="368" t="s">
        <v>18470</v>
      </c>
      <c r="L2796" s="368" t="s">
        <v>18471</v>
      </c>
      <c r="M2796" s="368">
        <v>71</v>
      </c>
      <c r="N2796" s="368">
        <v>46</v>
      </c>
      <c r="O2796" s="368">
        <v>25</v>
      </c>
    </row>
    <row r="2797" spans="1:15" x14ac:dyDescent="0.35">
      <c r="A2797" s="368" t="s">
        <v>535</v>
      </c>
      <c r="B2797" s="368" t="s">
        <v>1123</v>
      </c>
      <c r="C2797" s="368" t="s">
        <v>786</v>
      </c>
      <c r="D2797" s="368">
        <v>750</v>
      </c>
      <c r="E2797" s="368">
        <v>487</v>
      </c>
      <c r="F2797" s="368">
        <v>263</v>
      </c>
      <c r="G2797" s="368" t="s">
        <v>18472</v>
      </c>
      <c r="H2797" s="368" t="s">
        <v>18473</v>
      </c>
      <c r="I2797" s="368" t="s">
        <v>3022</v>
      </c>
      <c r="J2797" s="368" t="s">
        <v>3021</v>
      </c>
      <c r="K2797" s="368" t="s">
        <v>18474</v>
      </c>
      <c r="L2797" s="368" t="s">
        <v>18475</v>
      </c>
      <c r="M2797" s="368">
        <v>83</v>
      </c>
      <c r="N2797" s="368">
        <v>54</v>
      </c>
      <c r="O2797" s="368">
        <v>29</v>
      </c>
    </row>
    <row r="2798" spans="1:15" x14ac:dyDescent="0.35">
      <c r="A2798" s="368" t="s">
        <v>535</v>
      </c>
      <c r="B2798" s="368" t="s">
        <v>1123</v>
      </c>
      <c r="C2798" s="368" t="s">
        <v>786</v>
      </c>
      <c r="D2798" s="368">
        <v>750</v>
      </c>
      <c r="E2798" s="368">
        <v>487</v>
      </c>
      <c r="F2798" s="368">
        <v>263</v>
      </c>
      <c r="G2798" s="368" t="s">
        <v>18472</v>
      </c>
      <c r="H2798" s="368" t="s">
        <v>18473</v>
      </c>
      <c r="I2798" s="368" t="s">
        <v>3022</v>
      </c>
      <c r="J2798" s="368" t="s">
        <v>3021</v>
      </c>
      <c r="K2798" s="368" t="s">
        <v>18476</v>
      </c>
      <c r="L2798" s="368" t="s">
        <v>18477</v>
      </c>
      <c r="M2798" s="368">
        <v>48</v>
      </c>
      <c r="N2798" s="368">
        <v>31</v>
      </c>
      <c r="O2798" s="368">
        <v>17</v>
      </c>
    </row>
    <row r="2799" spans="1:15" x14ac:dyDescent="0.35">
      <c r="A2799" s="368" t="s">
        <v>535</v>
      </c>
      <c r="B2799" s="368" t="s">
        <v>1123</v>
      </c>
      <c r="C2799" s="368" t="s">
        <v>786</v>
      </c>
      <c r="D2799" s="368">
        <v>750</v>
      </c>
      <c r="E2799" s="368">
        <v>487</v>
      </c>
      <c r="F2799" s="368">
        <v>263</v>
      </c>
      <c r="G2799" s="368" t="s">
        <v>18478</v>
      </c>
      <c r="H2799" s="368" t="s">
        <v>18479</v>
      </c>
      <c r="I2799" s="368" t="s">
        <v>3020</v>
      </c>
      <c r="J2799" s="368" t="s">
        <v>3019</v>
      </c>
      <c r="K2799" s="368" t="s">
        <v>18480</v>
      </c>
      <c r="L2799" s="368" t="s">
        <v>3019</v>
      </c>
      <c r="M2799" s="368">
        <v>107</v>
      </c>
      <c r="N2799" s="368">
        <v>69</v>
      </c>
      <c r="O2799" s="368">
        <v>38</v>
      </c>
    </row>
    <row r="2800" spans="1:15" x14ac:dyDescent="0.35">
      <c r="A2800" s="368" t="s">
        <v>535</v>
      </c>
      <c r="B2800" s="368" t="s">
        <v>1123</v>
      </c>
      <c r="C2800" s="368" t="s">
        <v>786</v>
      </c>
      <c r="D2800" s="368">
        <v>750</v>
      </c>
      <c r="E2800" s="368">
        <v>487</v>
      </c>
      <c r="F2800" s="368">
        <v>263</v>
      </c>
      <c r="G2800" s="368" t="s">
        <v>18481</v>
      </c>
      <c r="H2800" s="368" t="s">
        <v>18482</v>
      </c>
      <c r="I2800" s="368" t="s">
        <v>3018</v>
      </c>
      <c r="J2800" s="368" t="s">
        <v>3017</v>
      </c>
      <c r="K2800" s="368" t="s">
        <v>18483</v>
      </c>
      <c r="L2800" s="368" t="s">
        <v>3017</v>
      </c>
      <c r="M2800" s="368">
        <v>107</v>
      </c>
      <c r="N2800" s="368">
        <v>69</v>
      </c>
      <c r="O2800" s="368">
        <v>38</v>
      </c>
    </row>
    <row r="2801" spans="1:15" x14ac:dyDescent="0.35">
      <c r="A2801" s="368" t="s">
        <v>536</v>
      </c>
      <c r="B2801" s="368" t="s">
        <v>1124</v>
      </c>
      <c r="C2801" s="368" t="s">
        <v>786</v>
      </c>
      <c r="D2801" s="368">
        <v>660</v>
      </c>
      <c r="E2801" s="368">
        <v>429</v>
      </c>
      <c r="F2801" s="368">
        <v>231</v>
      </c>
      <c r="G2801" s="368" t="s">
        <v>18484</v>
      </c>
      <c r="H2801" s="368" t="s">
        <v>18485</v>
      </c>
      <c r="I2801" s="368" t="s">
        <v>3016</v>
      </c>
      <c r="J2801" s="368" t="s">
        <v>3015</v>
      </c>
      <c r="K2801" s="368" t="s">
        <v>18486</v>
      </c>
      <c r="L2801" s="368" t="s">
        <v>3015</v>
      </c>
      <c r="M2801" s="368">
        <v>110</v>
      </c>
      <c r="N2801" s="368">
        <v>72</v>
      </c>
      <c r="O2801" s="368">
        <v>38</v>
      </c>
    </row>
    <row r="2802" spans="1:15" x14ac:dyDescent="0.35">
      <c r="A2802" s="368" t="s">
        <v>536</v>
      </c>
      <c r="B2802" s="368" t="s">
        <v>1124</v>
      </c>
      <c r="C2802" s="368" t="s">
        <v>786</v>
      </c>
      <c r="D2802" s="368">
        <v>660</v>
      </c>
      <c r="E2802" s="368">
        <v>429</v>
      </c>
      <c r="F2802" s="368">
        <v>231</v>
      </c>
      <c r="G2802" s="368" t="s">
        <v>18416</v>
      </c>
      <c r="H2802" s="368" t="s">
        <v>18417</v>
      </c>
      <c r="I2802" s="368" t="s">
        <v>2980</v>
      </c>
      <c r="J2802" s="368" t="s">
        <v>2979</v>
      </c>
      <c r="K2802" s="368" t="s">
        <v>18418</v>
      </c>
      <c r="L2802" s="368" t="s">
        <v>2979</v>
      </c>
      <c r="M2802" s="368">
        <v>110</v>
      </c>
      <c r="N2802" s="368">
        <v>72</v>
      </c>
      <c r="O2802" s="368">
        <v>38</v>
      </c>
    </row>
    <row r="2803" spans="1:15" x14ac:dyDescent="0.35">
      <c r="A2803" s="368" t="s">
        <v>536</v>
      </c>
      <c r="B2803" s="368" t="s">
        <v>1124</v>
      </c>
      <c r="C2803" s="368" t="s">
        <v>786</v>
      </c>
      <c r="D2803" s="368">
        <v>660</v>
      </c>
      <c r="E2803" s="368">
        <v>429</v>
      </c>
      <c r="F2803" s="368">
        <v>231</v>
      </c>
      <c r="G2803" s="368" t="s">
        <v>18487</v>
      </c>
      <c r="H2803" s="368" t="s">
        <v>18488</v>
      </c>
      <c r="I2803" s="368" t="s">
        <v>3002</v>
      </c>
      <c r="J2803" s="368" t="s">
        <v>3001</v>
      </c>
      <c r="K2803" s="368" t="s">
        <v>18489</v>
      </c>
      <c r="L2803" s="368" t="s">
        <v>18490</v>
      </c>
      <c r="M2803" s="368">
        <v>85</v>
      </c>
      <c r="N2803" s="368">
        <v>55</v>
      </c>
      <c r="O2803" s="368">
        <v>30</v>
      </c>
    </row>
    <row r="2804" spans="1:15" x14ac:dyDescent="0.35">
      <c r="A2804" s="368" t="s">
        <v>536</v>
      </c>
      <c r="B2804" s="368" t="s">
        <v>1124</v>
      </c>
      <c r="C2804" s="368" t="s">
        <v>786</v>
      </c>
      <c r="D2804" s="368">
        <v>660</v>
      </c>
      <c r="E2804" s="368">
        <v>429</v>
      </c>
      <c r="F2804" s="368">
        <v>231</v>
      </c>
      <c r="G2804" s="368" t="s">
        <v>18487</v>
      </c>
      <c r="H2804" s="368" t="s">
        <v>18488</v>
      </c>
      <c r="I2804" s="368" t="s">
        <v>3002</v>
      </c>
      <c r="J2804" s="368" t="s">
        <v>3001</v>
      </c>
      <c r="K2804" s="368" t="s">
        <v>18491</v>
      </c>
      <c r="L2804" s="368" t="s">
        <v>18492</v>
      </c>
      <c r="M2804" s="368">
        <v>61</v>
      </c>
      <c r="N2804" s="368">
        <v>40</v>
      </c>
      <c r="O2804" s="368">
        <v>21</v>
      </c>
    </row>
    <row r="2805" spans="1:15" x14ac:dyDescent="0.35">
      <c r="A2805" s="368" t="s">
        <v>536</v>
      </c>
      <c r="B2805" s="368" t="s">
        <v>1124</v>
      </c>
      <c r="C2805" s="368" t="s">
        <v>786</v>
      </c>
      <c r="D2805" s="368">
        <v>660</v>
      </c>
      <c r="E2805" s="368">
        <v>429</v>
      </c>
      <c r="F2805" s="368">
        <v>231</v>
      </c>
      <c r="G2805" s="368" t="s">
        <v>18419</v>
      </c>
      <c r="H2805" s="368" t="s">
        <v>18420</v>
      </c>
      <c r="I2805" s="368" t="s">
        <v>3014</v>
      </c>
      <c r="J2805" s="368" t="s">
        <v>3013</v>
      </c>
      <c r="K2805" s="368" t="s">
        <v>18421</v>
      </c>
      <c r="L2805" s="368" t="s">
        <v>18422</v>
      </c>
      <c r="M2805" s="368">
        <v>37</v>
      </c>
      <c r="N2805" s="368">
        <v>24</v>
      </c>
      <c r="O2805" s="368">
        <v>13</v>
      </c>
    </row>
    <row r="2806" spans="1:15" x14ac:dyDescent="0.35">
      <c r="A2806" s="368" t="s">
        <v>536</v>
      </c>
      <c r="B2806" s="368" t="s">
        <v>1124</v>
      </c>
      <c r="C2806" s="368" t="s">
        <v>786</v>
      </c>
      <c r="D2806" s="368">
        <v>660</v>
      </c>
      <c r="E2806" s="368">
        <v>429</v>
      </c>
      <c r="F2806" s="368">
        <v>231</v>
      </c>
      <c r="G2806" s="368" t="s">
        <v>18419</v>
      </c>
      <c r="H2806" s="368" t="s">
        <v>18420</v>
      </c>
      <c r="I2806" s="368" t="s">
        <v>3014</v>
      </c>
      <c r="J2806" s="368" t="s">
        <v>3013</v>
      </c>
      <c r="K2806" s="368" t="s">
        <v>18423</v>
      </c>
      <c r="L2806" s="368" t="s">
        <v>18424</v>
      </c>
      <c r="M2806" s="368">
        <v>110</v>
      </c>
      <c r="N2806" s="368">
        <v>71</v>
      </c>
      <c r="O2806" s="368">
        <v>39</v>
      </c>
    </row>
    <row r="2807" spans="1:15" x14ac:dyDescent="0.35">
      <c r="A2807" s="368" t="s">
        <v>536</v>
      </c>
      <c r="B2807" s="368" t="s">
        <v>1124</v>
      </c>
      <c r="C2807" s="368" t="s">
        <v>786</v>
      </c>
      <c r="D2807" s="368">
        <v>660</v>
      </c>
      <c r="E2807" s="368">
        <v>429</v>
      </c>
      <c r="F2807" s="368">
        <v>231</v>
      </c>
      <c r="G2807" s="368" t="s">
        <v>18493</v>
      </c>
      <c r="H2807" s="368" t="s">
        <v>18494</v>
      </c>
      <c r="I2807" s="368" t="s">
        <v>3012</v>
      </c>
      <c r="J2807" s="368" t="s">
        <v>3011</v>
      </c>
      <c r="K2807" s="368" t="s">
        <v>18495</v>
      </c>
      <c r="L2807" s="368" t="s">
        <v>18496</v>
      </c>
      <c r="M2807" s="368">
        <v>37</v>
      </c>
      <c r="N2807" s="368">
        <v>24</v>
      </c>
      <c r="O2807" s="368">
        <v>13</v>
      </c>
    </row>
    <row r="2808" spans="1:15" x14ac:dyDescent="0.35">
      <c r="A2808" s="368" t="s">
        <v>536</v>
      </c>
      <c r="B2808" s="368" t="s">
        <v>1124</v>
      </c>
      <c r="C2808" s="368" t="s">
        <v>786</v>
      </c>
      <c r="D2808" s="368">
        <v>660</v>
      </c>
      <c r="E2808" s="368">
        <v>429</v>
      </c>
      <c r="F2808" s="368">
        <v>231</v>
      </c>
      <c r="G2808" s="368" t="s">
        <v>18493</v>
      </c>
      <c r="H2808" s="368" t="s">
        <v>18494</v>
      </c>
      <c r="I2808" s="368" t="s">
        <v>3012</v>
      </c>
      <c r="J2808" s="368" t="s">
        <v>3011</v>
      </c>
      <c r="K2808" s="368" t="s">
        <v>18497</v>
      </c>
      <c r="L2808" s="368" t="s">
        <v>18498</v>
      </c>
      <c r="M2808" s="368">
        <v>110</v>
      </c>
      <c r="N2808" s="368">
        <v>71</v>
      </c>
      <c r="O2808" s="368">
        <v>39</v>
      </c>
    </row>
    <row r="2809" spans="1:15" x14ac:dyDescent="0.35">
      <c r="A2809" s="368" t="s">
        <v>537</v>
      </c>
      <c r="B2809" s="368" t="s">
        <v>1125</v>
      </c>
      <c r="C2809" s="368" t="s">
        <v>786</v>
      </c>
      <c r="D2809" s="368">
        <v>650</v>
      </c>
      <c r="E2809" s="368">
        <v>422</v>
      </c>
      <c r="F2809" s="368">
        <v>228</v>
      </c>
      <c r="G2809" s="368" t="s">
        <v>18439</v>
      </c>
      <c r="H2809" s="368" t="s">
        <v>18440</v>
      </c>
      <c r="I2809" s="368" t="s">
        <v>2968</v>
      </c>
      <c r="J2809" s="368" t="s">
        <v>2967</v>
      </c>
      <c r="K2809" s="368" t="s">
        <v>18441</v>
      </c>
      <c r="L2809" s="368" t="s">
        <v>18442</v>
      </c>
      <c r="M2809" s="368">
        <v>40</v>
      </c>
      <c r="N2809" s="368">
        <v>26</v>
      </c>
      <c r="O2809" s="368">
        <v>14</v>
      </c>
    </row>
    <row r="2810" spans="1:15" x14ac:dyDescent="0.35">
      <c r="A2810" s="368" t="s">
        <v>537</v>
      </c>
      <c r="B2810" s="368" t="s">
        <v>1125</v>
      </c>
      <c r="C2810" s="368" t="s">
        <v>786</v>
      </c>
      <c r="D2810" s="368">
        <v>650</v>
      </c>
      <c r="E2810" s="368">
        <v>422</v>
      </c>
      <c r="F2810" s="368">
        <v>228</v>
      </c>
      <c r="G2810" s="368" t="s">
        <v>18439</v>
      </c>
      <c r="H2810" s="368" t="s">
        <v>18440</v>
      </c>
      <c r="I2810" s="368" t="s">
        <v>2968</v>
      </c>
      <c r="J2810" s="368" t="s">
        <v>2967</v>
      </c>
      <c r="K2810" s="368" t="s">
        <v>18443</v>
      </c>
      <c r="L2810" s="368" t="s">
        <v>18444</v>
      </c>
      <c r="M2810" s="368">
        <v>119</v>
      </c>
      <c r="N2810" s="368">
        <v>77</v>
      </c>
      <c r="O2810" s="368">
        <v>42</v>
      </c>
    </row>
    <row r="2811" spans="1:15" x14ac:dyDescent="0.35">
      <c r="A2811" s="368" t="s">
        <v>537</v>
      </c>
      <c r="B2811" s="368" t="s">
        <v>1125</v>
      </c>
      <c r="C2811" s="368" t="s">
        <v>786</v>
      </c>
      <c r="D2811" s="368">
        <v>650</v>
      </c>
      <c r="E2811" s="368">
        <v>422</v>
      </c>
      <c r="F2811" s="368">
        <v>228</v>
      </c>
      <c r="G2811" s="368" t="s">
        <v>18448</v>
      </c>
      <c r="H2811" s="368" t="s">
        <v>18449</v>
      </c>
      <c r="I2811" s="368" t="s">
        <v>3010</v>
      </c>
      <c r="J2811" s="368" t="s">
        <v>3009</v>
      </c>
      <c r="K2811" s="368" t="s">
        <v>18450</v>
      </c>
      <c r="L2811" s="368" t="s">
        <v>3009</v>
      </c>
      <c r="M2811" s="368">
        <v>120</v>
      </c>
      <c r="N2811" s="368">
        <v>78</v>
      </c>
      <c r="O2811" s="368">
        <v>42</v>
      </c>
    </row>
    <row r="2812" spans="1:15" x14ac:dyDescent="0.35">
      <c r="A2812" s="368" t="s">
        <v>537</v>
      </c>
      <c r="B2812" s="368" t="s">
        <v>1125</v>
      </c>
      <c r="C2812" s="368" t="s">
        <v>786</v>
      </c>
      <c r="D2812" s="368">
        <v>650</v>
      </c>
      <c r="E2812" s="368">
        <v>422</v>
      </c>
      <c r="F2812" s="368">
        <v>228</v>
      </c>
      <c r="G2812" s="368" t="s">
        <v>18499</v>
      </c>
      <c r="H2812" s="368" t="s">
        <v>18500</v>
      </c>
      <c r="I2812" s="368" t="s">
        <v>3008</v>
      </c>
      <c r="J2812" s="368" t="s">
        <v>3007</v>
      </c>
      <c r="K2812" s="368" t="s">
        <v>18501</v>
      </c>
      <c r="L2812" s="368" t="s">
        <v>18502</v>
      </c>
      <c r="M2812" s="368">
        <v>80</v>
      </c>
      <c r="N2812" s="368">
        <v>52</v>
      </c>
      <c r="O2812" s="368">
        <v>28</v>
      </c>
    </row>
    <row r="2813" spans="1:15" x14ac:dyDescent="0.35">
      <c r="A2813" s="368" t="s">
        <v>537</v>
      </c>
      <c r="B2813" s="368" t="s">
        <v>1125</v>
      </c>
      <c r="C2813" s="368" t="s">
        <v>786</v>
      </c>
      <c r="D2813" s="368">
        <v>650</v>
      </c>
      <c r="E2813" s="368">
        <v>422</v>
      </c>
      <c r="F2813" s="368">
        <v>228</v>
      </c>
      <c r="G2813" s="368" t="s">
        <v>18499</v>
      </c>
      <c r="H2813" s="368" t="s">
        <v>18500</v>
      </c>
      <c r="I2813" s="368" t="s">
        <v>3008</v>
      </c>
      <c r="J2813" s="368" t="s">
        <v>3007</v>
      </c>
      <c r="K2813" s="368" t="s">
        <v>18503</v>
      </c>
      <c r="L2813" s="368" t="s">
        <v>18504</v>
      </c>
      <c r="M2813" s="368">
        <v>53</v>
      </c>
      <c r="N2813" s="368">
        <v>35</v>
      </c>
      <c r="O2813" s="368">
        <v>18</v>
      </c>
    </row>
    <row r="2814" spans="1:15" x14ac:dyDescent="0.35">
      <c r="A2814" s="368" t="s">
        <v>537</v>
      </c>
      <c r="B2814" s="368" t="s">
        <v>1125</v>
      </c>
      <c r="C2814" s="368" t="s">
        <v>786</v>
      </c>
      <c r="D2814" s="368">
        <v>650</v>
      </c>
      <c r="E2814" s="368">
        <v>422</v>
      </c>
      <c r="F2814" s="368">
        <v>228</v>
      </c>
      <c r="G2814" s="368" t="s">
        <v>18505</v>
      </c>
      <c r="H2814" s="368" t="s">
        <v>18506</v>
      </c>
      <c r="I2814" s="368" t="s">
        <v>3006</v>
      </c>
      <c r="J2814" s="368" t="s">
        <v>3005</v>
      </c>
      <c r="K2814" s="368" t="s">
        <v>18507</v>
      </c>
      <c r="L2814" s="368" t="s">
        <v>3005</v>
      </c>
      <c r="M2814" s="368">
        <v>119</v>
      </c>
      <c r="N2814" s="368">
        <v>77</v>
      </c>
      <c r="O2814" s="368">
        <v>42</v>
      </c>
    </row>
    <row r="2815" spans="1:15" x14ac:dyDescent="0.35">
      <c r="A2815" s="368" t="s">
        <v>537</v>
      </c>
      <c r="B2815" s="368" t="s">
        <v>1125</v>
      </c>
      <c r="C2815" s="368" t="s">
        <v>786</v>
      </c>
      <c r="D2815" s="368">
        <v>650</v>
      </c>
      <c r="E2815" s="368">
        <v>422</v>
      </c>
      <c r="F2815" s="368">
        <v>228</v>
      </c>
      <c r="G2815" s="368" t="s">
        <v>18508</v>
      </c>
      <c r="H2815" s="368" t="s">
        <v>18509</v>
      </c>
      <c r="I2815" s="368" t="s">
        <v>3004</v>
      </c>
      <c r="J2815" s="368" t="s">
        <v>3003</v>
      </c>
      <c r="K2815" s="368" t="s">
        <v>18510</v>
      </c>
      <c r="L2815" s="368" t="s">
        <v>3003</v>
      </c>
      <c r="M2815" s="368">
        <v>119</v>
      </c>
      <c r="N2815" s="368">
        <v>77</v>
      </c>
      <c r="O2815" s="368">
        <v>42</v>
      </c>
    </row>
    <row r="2816" spans="1:15" x14ac:dyDescent="0.35">
      <c r="A2816" s="368" t="s">
        <v>538</v>
      </c>
      <c r="B2816" s="368" t="s">
        <v>1126</v>
      </c>
      <c r="C2816" s="368" t="s">
        <v>786</v>
      </c>
      <c r="D2816" s="368">
        <v>980</v>
      </c>
      <c r="E2816" s="368">
        <v>637</v>
      </c>
      <c r="F2816" s="368">
        <v>343</v>
      </c>
      <c r="G2816" s="368" t="s">
        <v>18487</v>
      </c>
      <c r="H2816" s="368" t="s">
        <v>18488</v>
      </c>
      <c r="I2816" s="368" t="s">
        <v>3002</v>
      </c>
      <c r="J2816" s="368" t="s">
        <v>3001</v>
      </c>
      <c r="K2816" s="368" t="s">
        <v>18489</v>
      </c>
      <c r="L2816" s="368" t="s">
        <v>18490</v>
      </c>
      <c r="M2816" s="368">
        <v>80</v>
      </c>
      <c r="N2816" s="368">
        <v>52</v>
      </c>
      <c r="O2816" s="368">
        <v>28</v>
      </c>
    </row>
    <row r="2817" spans="1:15" x14ac:dyDescent="0.35">
      <c r="A2817" s="368" t="s">
        <v>538</v>
      </c>
      <c r="B2817" s="368" t="s">
        <v>1126</v>
      </c>
      <c r="C2817" s="368" t="s">
        <v>786</v>
      </c>
      <c r="D2817" s="368">
        <v>980</v>
      </c>
      <c r="E2817" s="368">
        <v>637</v>
      </c>
      <c r="F2817" s="368">
        <v>343</v>
      </c>
      <c r="G2817" s="368" t="s">
        <v>18487</v>
      </c>
      <c r="H2817" s="368" t="s">
        <v>18488</v>
      </c>
      <c r="I2817" s="368" t="s">
        <v>3002</v>
      </c>
      <c r="J2817" s="368" t="s">
        <v>3001</v>
      </c>
      <c r="K2817" s="368" t="s">
        <v>18491</v>
      </c>
      <c r="L2817" s="368" t="s">
        <v>18492</v>
      </c>
      <c r="M2817" s="368">
        <v>57</v>
      </c>
      <c r="N2817" s="368">
        <v>37</v>
      </c>
      <c r="O2817" s="368">
        <v>20</v>
      </c>
    </row>
    <row r="2818" spans="1:15" x14ac:dyDescent="0.35">
      <c r="A2818" s="368" t="s">
        <v>538</v>
      </c>
      <c r="B2818" s="368" t="s">
        <v>1126</v>
      </c>
      <c r="C2818" s="368" t="s">
        <v>786</v>
      </c>
      <c r="D2818" s="368">
        <v>980</v>
      </c>
      <c r="E2818" s="368">
        <v>637</v>
      </c>
      <c r="F2818" s="368">
        <v>343</v>
      </c>
      <c r="G2818" s="368" t="s">
        <v>18511</v>
      </c>
      <c r="H2818" s="368" t="s">
        <v>18512</v>
      </c>
      <c r="I2818" s="368" t="s">
        <v>3000</v>
      </c>
      <c r="J2818" s="368" t="s">
        <v>2999</v>
      </c>
      <c r="K2818" s="368" t="s">
        <v>18513</v>
      </c>
      <c r="L2818" s="368" t="s">
        <v>18514</v>
      </c>
      <c r="M2818" s="368">
        <v>69</v>
      </c>
      <c r="N2818" s="368">
        <v>45</v>
      </c>
      <c r="O2818" s="368">
        <v>24</v>
      </c>
    </row>
    <row r="2819" spans="1:15" x14ac:dyDescent="0.35">
      <c r="A2819" s="368" t="s">
        <v>538</v>
      </c>
      <c r="B2819" s="368" t="s">
        <v>1126</v>
      </c>
      <c r="C2819" s="368" t="s">
        <v>786</v>
      </c>
      <c r="D2819" s="368">
        <v>980</v>
      </c>
      <c r="E2819" s="368">
        <v>637</v>
      </c>
      <c r="F2819" s="368">
        <v>343</v>
      </c>
      <c r="G2819" s="368" t="s">
        <v>18511</v>
      </c>
      <c r="H2819" s="368" t="s">
        <v>18512</v>
      </c>
      <c r="I2819" s="368" t="s">
        <v>3000</v>
      </c>
      <c r="J2819" s="368" t="s">
        <v>2999</v>
      </c>
      <c r="K2819" s="368" t="s">
        <v>18515</v>
      </c>
      <c r="L2819" s="368" t="s">
        <v>18516</v>
      </c>
      <c r="M2819" s="368">
        <v>68</v>
      </c>
      <c r="N2819" s="368">
        <v>44</v>
      </c>
      <c r="O2819" s="368">
        <v>24</v>
      </c>
    </row>
    <row r="2820" spans="1:15" x14ac:dyDescent="0.35">
      <c r="A2820" s="368" t="s">
        <v>538</v>
      </c>
      <c r="B2820" s="368" t="s">
        <v>1126</v>
      </c>
      <c r="C2820" s="368" t="s">
        <v>786</v>
      </c>
      <c r="D2820" s="368">
        <v>980</v>
      </c>
      <c r="E2820" s="368">
        <v>637</v>
      </c>
      <c r="F2820" s="368">
        <v>343</v>
      </c>
      <c r="G2820" s="368" t="s">
        <v>18517</v>
      </c>
      <c r="H2820" s="368" t="s">
        <v>18518</v>
      </c>
      <c r="I2820" s="368" t="s">
        <v>2998</v>
      </c>
      <c r="J2820" s="368" t="s">
        <v>2997</v>
      </c>
      <c r="K2820" s="368" t="s">
        <v>18519</v>
      </c>
      <c r="L2820" s="368" t="s">
        <v>2997</v>
      </c>
      <c r="M2820" s="368">
        <v>57</v>
      </c>
      <c r="N2820" s="368">
        <v>37</v>
      </c>
      <c r="O2820" s="368">
        <v>20</v>
      </c>
    </row>
    <row r="2821" spans="1:15" x14ac:dyDescent="0.35">
      <c r="A2821" s="368" t="s">
        <v>538</v>
      </c>
      <c r="B2821" s="368" t="s">
        <v>1126</v>
      </c>
      <c r="C2821" s="368" t="s">
        <v>786</v>
      </c>
      <c r="D2821" s="368">
        <v>980</v>
      </c>
      <c r="E2821" s="368">
        <v>637</v>
      </c>
      <c r="F2821" s="368">
        <v>343</v>
      </c>
      <c r="G2821" s="368" t="s">
        <v>18520</v>
      </c>
      <c r="H2821" s="368" t="s">
        <v>18521</v>
      </c>
      <c r="I2821" s="368" t="s">
        <v>2996</v>
      </c>
      <c r="J2821" s="368" t="s">
        <v>2995</v>
      </c>
      <c r="K2821" s="368" t="s">
        <v>18522</v>
      </c>
      <c r="L2821" s="368" t="s">
        <v>18523</v>
      </c>
      <c r="M2821" s="368">
        <v>57</v>
      </c>
      <c r="N2821" s="368">
        <v>37</v>
      </c>
      <c r="O2821" s="368">
        <v>20</v>
      </c>
    </row>
    <row r="2822" spans="1:15" x14ac:dyDescent="0.35">
      <c r="A2822" s="368" t="s">
        <v>538</v>
      </c>
      <c r="B2822" s="368" t="s">
        <v>1126</v>
      </c>
      <c r="C2822" s="368" t="s">
        <v>786</v>
      </c>
      <c r="D2822" s="368">
        <v>980</v>
      </c>
      <c r="E2822" s="368">
        <v>637</v>
      </c>
      <c r="F2822" s="368">
        <v>343</v>
      </c>
      <c r="G2822" s="368" t="s">
        <v>18520</v>
      </c>
      <c r="H2822" s="368" t="s">
        <v>18521</v>
      </c>
      <c r="I2822" s="368" t="s">
        <v>2996</v>
      </c>
      <c r="J2822" s="368" t="s">
        <v>2995</v>
      </c>
      <c r="K2822" s="368" t="s">
        <v>18524</v>
      </c>
      <c r="L2822" s="368" t="s">
        <v>18525</v>
      </c>
      <c r="M2822" s="368">
        <v>68</v>
      </c>
      <c r="N2822" s="368">
        <v>44</v>
      </c>
      <c r="O2822" s="368">
        <v>24</v>
      </c>
    </row>
    <row r="2823" spans="1:15" x14ac:dyDescent="0.35">
      <c r="A2823" s="368" t="s">
        <v>538</v>
      </c>
      <c r="B2823" s="368" t="s">
        <v>1126</v>
      </c>
      <c r="C2823" s="368" t="s">
        <v>786</v>
      </c>
      <c r="D2823" s="368">
        <v>980</v>
      </c>
      <c r="E2823" s="368">
        <v>637</v>
      </c>
      <c r="F2823" s="368">
        <v>343</v>
      </c>
      <c r="G2823" s="368" t="s">
        <v>18520</v>
      </c>
      <c r="H2823" s="368" t="s">
        <v>18521</v>
      </c>
      <c r="I2823" s="368" t="s">
        <v>2996</v>
      </c>
      <c r="J2823" s="368" t="s">
        <v>2995</v>
      </c>
      <c r="K2823" s="368" t="s">
        <v>18526</v>
      </c>
      <c r="L2823" s="368" t="s">
        <v>18527</v>
      </c>
      <c r="M2823" s="368">
        <v>57</v>
      </c>
      <c r="N2823" s="368">
        <v>37</v>
      </c>
      <c r="O2823" s="368">
        <v>20</v>
      </c>
    </row>
    <row r="2824" spans="1:15" x14ac:dyDescent="0.35">
      <c r="A2824" s="368" t="s">
        <v>538</v>
      </c>
      <c r="B2824" s="368" t="s">
        <v>1126</v>
      </c>
      <c r="C2824" s="368" t="s">
        <v>786</v>
      </c>
      <c r="D2824" s="368">
        <v>980</v>
      </c>
      <c r="E2824" s="368">
        <v>637</v>
      </c>
      <c r="F2824" s="368">
        <v>343</v>
      </c>
      <c r="G2824" s="368" t="s">
        <v>18528</v>
      </c>
      <c r="H2824" s="368" t="s">
        <v>18529</v>
      </c>
      <c r="I2824" s="368" t="s">
        <v>2994</v>
      </c>
      <c r="J2824" s="368" t="s">
        <v>2993</v>
      </c>
      <c r="K2824" s="368" t="s">
        <v>18530</v>
      </c>
      <c r="L2824" s="368" t="s">
        <v>18531</v>
      </c>
      <c r="M2824" s="368">
        <v>57</v>
      </c>
      <c r="N2824" s="368">
        <v>37</v>
      </c>
      <c r="O2824" s="368">
        <v>20</v>
      </c>
    </row>
    <row r="2825" spans="1:15" x14ac:dyDescent="0.35">
      <c r="A2825" s="368" t="s">
        <v>538</v>
      </c>
      <c r="B2825" s="368" t="s">
        <v>1126</v>
      </c>
      <c r="C2825" s="368" t="s">
        <v>786</v>
      </c>
      <c r="D2825" s="368">
        <v>980</v>
      </c>
      <c r="E2825" s="368">
        <v>637</v>
      </c>
      <c r="F2825" s="368">
        <v>343</v>
      </c>
      <c r="G2825" s="368" t="s">
        <v>18528</v>
      </c>
      <c r="H2825" s="368" t="s">
        <v>18529</v>
      </c>
      <c r="I2825" s="368" t="s">
        <v>2994</v>
      </c>
      <c r="J2825" s="368" t="s">
        <v>2993</v>
      </c>
      <c r="K2825" s="368" t="s">
        <v>18532</v>
      </c>
      <c r="L2825" s="368" t="s">
        <v>18533</v>
      </c>
      <c r="M2825" s="368">
        <v>68</v>
      </c>
      <c r="N2825" s="368">
        <v>44</v>
      </c>
      <c r="O2825" s="368">
        <v>24</v>
      </c>
    </row>
    <row r="2826" spans="1:15" x14ac:dyDescent="0.35">
      <c r="A2826" s="368" t="s">
        <v>538</v>
      </c>
      <c r="B2826" s="368" t="s">
        <v>1126</v>
      </c>
      <c r="C2826" s="368" t="s">
        <v>786</v>
      </c>
      <c r="D2826" s="368">
        <v>980</v>
      </c>
      <c r="E2826" s="368">
        <v>637</v>
      </c>
      <c r="F2826" s="368">
        <v>343</v>
      </c>
      <c r="G2826" s="368" t="s">
        <v>18534</v>
      </c>
      <c r="H2826" s="368" t="s">
        <v>18535</v>
      </c>
      <c r="I2826" s="368" t="s">
        <v>2992</v>
      </c>
      <c r="J2826" s="368" t="s">
        <v>2991</v>
      </c>
      <c r="K2826" s="368" t="s">
        <v>18536</v>
      </c>
      <c r="L2826" s="368" t="s">
        <v>2991</v>
      </c>
      <c r="M2826" s="368">
        <v>103</v>
      </c>
      <c r="N2826" s="368">
        <v>68</v>
      </c>
      <c r="O2826" s="368">
        <v>35</v>
      </c>
    </row>
    <row r="2827" spans="1:15" x14ac:dyDescent="0.35">
      <c r="A2827" s="368" t="s">
        <v>538</v>
      </c>
      <c r="B2827" s="368" t="s">
        <v>1126</v>
      </c>
      <c r="C2827" s="368" t="s">
        <v>786</v>
      </c>
      <c r="D2827" s="368">
        <v>980</v>
      </c>
      <c r="E2827" s="368">
        <v>637</v>
      </c>
      <c r="F2827" s="368">
        <v>343</v>
      </c>
      <c r="G2827" s="368" t="s">
        <v>18537</v>
      </c>
      <c r="H2827" s="368" t="s">
        <v>18538</v>
      </c>
      <c r="I2827" s="368" t="s">
        <v>2990</v>
      </c>
      <c r="J2827" s="368" t="s">
        <v>2989</v>
      </c>
      <c r="K2827" s="368" t="s">
        <v>18539</v>
      </c>
      <c r="L2827" s="368" t="s">
        <v>18540</v>
      </c>
      <c r="M2827" s="368">
        <v>35</v>
      </c>
      <c r="N2827" s="368">
        <v>23</v>
      </c>
      <c r="O2827" s="368">
        <v>12</v>
      </c>
    </row>
    <row r="2828" spans="1:15" x14ac:dyDescent="0.35">
      <c r="A2828" s="368" t="s">
        <v>538</v>
      </c>
      <c r="B2828" s="368" t="s">
        <v>1126</v>
      </c>
      <c r="C2828" s="368" t="s">
        <v>786</v>
      </c>
      <c r="D2828" s="368">
        <v>980</v>
      </c>
      <c r="E2828" s="368">
        <v>637</v>
      </c>
      <c r="F2828" s="368">
        <v>343</v>
      </c>
      <c r="G2828" s="368" t="s">
        <v>18537</v>
      </c>
      <c r="H2828" s="368" t="s">
        <v>18538</v>
      </c>
      <c r="I2828" s="368" t="s">
        <v>2990</v>
      </c>
      <c r="J2828" s="368" t="s">
        <v>2989</v>
      </c>
      <c r="K2828" s="368" t="s">
        <v>18541</v>
      </c>
      <c r="L2828" s="368" t="s">
        <v>18542</v>
      </c>
      <c r="M2828" s="368">
        <v>102</v>
      </c>
      <c r="N2828" s="368">
        <v>66</v>
      </c>
      <c r="O2828" s="368">
        <v>36</v>
      </c>
    </row>
    <row r="2829" spans="1:15" x14ac:dyDescent="0.35">
      <c r="A2829" s="368" t="s">
        <v>538</v>
      </c>
      <c r="B2829" s="368" t="s">
        <v>1126</v>
      </c>
      <c r="C2829" s="368" t="s">
        <v>786</v>
      </c>
      <c r="D2829" s="368">
        <v>980</v>
      </c>
      <c r="E2829" s="368">
        <v>637</v>
      </c>
      <c r="F2829" s="368">
        <v>343</v>
      </c>
      <c r="G2829" s="368" t="s">
        <v>18537</v>
      </c>
      <c r="H2829" s="368" t="s">
        <v>18538</v>
      </c>
      <c r="I2829" s="368" t="s">
        <v>2990</v>
      </c>
      <c r="J2829" s="368" t="s">
        <v>2989</v>
      </c>
      <c r="K2829" s="368" t="s">
        <v>18543</v>
      </c>
      <c r="L2829" s="368" t="s">
        <v>18544</v>
      </c>
      <c r="M2829" s="368">
        <v>34</v>
      </c>
      <c r="N2829" s="368">
        <v>22</v>
      </c>
      <c r="O2829" s="368">
        <v>12</v>
      </c>
    </row>
    <row r="2830" spans="1:15" x14ac:dyDescent="0.35">
      <c r="A2830" s="368" t="s">
        <v>538</v>
      </c>
      <c r="B2830" s="368" t="s">
        <v>1126</v>
      </c>
      <c r="C2830" s="368" t="s">
        <v>786</v>
      </c>
      <c r="D2830" s="368">
        <v>980</v>
      </c>
      <c r="E2830" s="368">
        <v>637</v>
      </c>
      <c r="F2830" s="368">
        <v>343</v>
      </c>
      <c r="G2830" s="368" t="s">
        <v>18537</v>
      </c>
      <c r="H2830" s="368" t="s">
        <v>18538</v>
      </c>
      <c r="I2830" s="368" t="s">
        <v>2990</v>
      </c>
      <c r="J2830" s="368" t="s">
        <v>2989</v>
      </c>
      <c r="K2830" s="368" t="s">
        <v>18545</v>
      </c>
      <c r="L2830" s="368" t="s">
        <v>18546</v>
      </c>
      <c r="M2830" s="368">
        <v>68</v>
      </c>
      <c r="N2830" s="368">
        <v>44</v>
      </c>
      <c r="O2830" s="368">
        <v>24</v>
      </c>
    </row>
    <row r="2831" spans="1:15" x14ac:dyDescent="0.35">
      <c r="A2831" s="368" t="s">
        <v>539</v>
      </c>
      <c r="B2831" s="368" t="s">
        <v>1127</v>
      </c>
      <c r="C2831" s="368" t="s">
        <v>791</v>
      </c>
      <c r="D2831" s="368">
        <v>360</v>
      </c>
      <c r="E2831" s="368">
        <v>234</v>
      </c>
      <c r="F2831" s="368">
        <v>126</v>
      </c>
      <c r="G2831" s="368" t="s">
        <v>18547</v>
      </c>
      <c r="H2831" s="368" t="s">
        <v>18548</v>
      </c>
      <c r="I2831" s="368" t="s">
        <v>2988</v>
      </c>
      <c r="J2831" s="368" t="s">
        <v>2987</v>
      </c>
      <c r="K2831" s="368" t="s">
        <v>18549</v>
      </c>
      <c r="L2831" s="368" t="s">
        <v>2987</v>
      </c>
      <c r="M2831" s="368">
        <v>70</v>
      </c>
      <c r="N2831" s="368">
        <v>70</v>
      </c>
      <c r="O2831" s="368">
        <v>0</v>
      </c>
    </row>
    <row r="2832" spans="1:15" x14ac:dyDescent="0.35">
      <c r="A2832" s="368" t="s">
        <v>539</v>
      </c>
      <c r="B2832" s="368" t="s">
        <v>1127</v>
      </c>
      <c r="C2832" s="368" t="s">
        <v>791</v>
      </c>
      <c r="D2832" s="368">
        <v>360</v>
      </c>
      <c r="E2832" s="368">
        <v>234</v>
      </c>
      <c r="F2832" s="368">
        <v>126</v>
      </c>
      <c r="G2832" s="368" t="s">
        <v>18550</v>
      </c>
      <c r="H2832" s="368" t="s">
        <v>18551</v>
      </c>
      <c r="I2832" s="368" t="s">
        <v>2986</v>
      </c>
      <c r="J2832" s="368" t="s">
        <v>2985</v>
      </c>
      <c r="K2832" s="368" t="s">
        <v>18552</v>
      </c>
      <c r="L2832" s="368" t="s">
        <v>2985</v>
      </c>
      <c r="M2832" s="368">
        <v>97</v>
      </c>
      <c r="N2832" s="368">
        <v>55</v>
      </c>
      <c r="O2832" s="368">
        <v>42</v>
      </c>
    </row>
    <row r="2833" spans="1:15" x14ac:dyDescent="0.35">
      <c r="A2833" s="368" t="s">
        <v>539</v>
      </c>
      <c r="B2833" s="368" t="s">
        <v>1127</v>
      </c>
      <c r="C2833" s="368" t="s">
        <v>791</v>
      </c>
      <c r="D2833" s="368">
        <v>360</v>
      </c>
      <c r="E2833" s="368">
        <v>234</v>
      </c>
      <c r="F2833" s="368">
        <v>126</v>
      </c>
      <c r="G2833" s="368" t="s">
        <v>18553</v>
      </c>
      <c r="H2833" s="368" t="s">
        <v>18554</v>
      </c>
      <c r="I2833" s="368" t="s">
        <v>2984</v>
      </c>
      <c r="J2833" s="368" t="s">
        <v>2983</v>
      </c>
      <c r="K2833" s="368" t="s">
        <v>18555</v>
      </c>
      <c r="L2833" s="368" t="s">
        <v>2983</v>
      </c>
      <c r="M2833" s="368">
        <v>110</v>
      </c>
      <c r="N2833" s="368">
        <v>62</v>
      </c>
      <c r="O2833" s="368">
        <v>48</v>
      </c>
    </row>
    <row r="2834" spans="1:15" x14ac:dyDescent="0.35">
      <c r="A2834" s="368" t="s">
        <v>539</v>
      </c>
      <c r="B2834" s="368" t="s">
        <v>1127</v>
      </c>
      <c r="C2834" s="368" t="s">
        <v>791</v>
      </c>
      <c r="D2834" s="368">
        <v>360</v>
      </c>
      <c r="E2834" s="368">
        <v>234</v>
      </c>
      <c r="F2834" s="368">
        <v>126</v>
      </c>
      <c r="G2834" s="368" t="s">
        <v>18556</v>
      </c>
      <c r="H2834" s="368" t="s">
        <v>18557</v>
      </c>
      <c r="I2834" s="368" t="s">
        <v>2982</v>
      </c>
      <c r="J2834" s="368" t="s">
        <v>2981</v>
      </c>
      <c r="K2834" s="368" t="s">
        <v>18558</v>
      </c>
      <c r="L2834" s="368" t="s">
        <v>2981</v>
      </c>
      <c r="M2834" s="368">
        <v>83</v>
      </c>
      <c r="N2834" s="368">
        <v>47</v>
      </c>
      <c r="O2834" s="368">
        <v>36</v>
      </c>
    </row>
    <row r="2835" spans="1:15" x14ac:dyDescent="0.35">
      <c r="A2835" s="368" t="s">
        <v>540</v>
      </c>
      <c r="B2835" s="368" t="s">
        <v>1128</v>
      </c>
      <c r="C2835" s="368" t="s">
        <v>791</v>
      </c>
      <c r="D2835" s="368">
        <v>640</v>
      </c>
      <c r="E2835" s="368">
        <v>416</v>
      </c>
      <c r="F2835" s="368">
        <v>224</v>
      </c>
      <c r="G2835" s="368" t="s">
        <v>18416</v>
      </c>
      <c r="H2835" s="368" t="s">
        <v>18417</v>
      </c>
      <c r="I2835" s="368" t="s">
        <v>2980</v>
      </c>
      <c r="J2835" s="368" t="s">
        <v>2979</v>
      </c>
      <c r="K2835" s="368" t="s">
        <v>18418</v>
      </c>
      <c r="L2835" s="368" t="s">
        <v>2979</v>
      </c>
      <c r="M2835" s="368">
        <v>120</v>
      </c>
      <c r="N2835" s="368">
        <v>78</v>
      </c>
      <c r="O2835" s="368">
        <v>42</v>
      </c>
    </row>
    <row r="2836" spans="1:15" x14ac:dyDescent="0.35">
      <c r="A2836" s="368" t="s">
        <v>540</v>
      </c>
      <c r="B2836" s="368" t="s">
        <v>1128</v>
      </c>
      <c r="C2836" s="368" t="s">
        <v>791</v>
      </c>
      <c r="D2836" s="368">
        <v>640</v>
      </c>
      <c r="E2836" s="368">
        <v>416</v>
      </c>
      <c r="F2836" s="368">
        <v>224</v>
      </c>
      <c r="G2836" s="368" t="s">
        <v>18410</v>
      </c>
      <c r="H2836" s="368" t="s">
        <v>18411</v>
      </c>
      <c r="I2836" s="368" t="s">
        <v>2978</v>
      </c>
      <c r="J2836" s="368" t="s">
        <v>2977</v>
      </c>
      <c r="K2836" s="368" t="s">
        <v>18412</v>
      </c>
      <c r="L2836" s="368" t="s">
        <v>2977</v>
      </c>
      <c r="M2836" s="368">
        <v>120</v>
      </c>
      <c r="N2836" s="368">
        <v>78</v>
      </c>
      <c r="O2836" s="368">
        <v>42</v>
      </c>
    </row>
    <row r="2837" spans="1:15" x14ac:dyDescent="0.35">
      <c r="A2837" s="368" t="s">
        <v>540</v>
      </c>
      <c r="B2837" s="368" t="s">
        <v>1128</v>
      </c>
      <c r="C2837" s="368" t="s">
        <v>791</v>
      </c>
      <c r="D2837" s="368">
        <v>640</v>
      </c>
      <c r="E2837" s="368">
        <v>416</v>
      </c>
      <c r="F2837" s="368">
        <v>224</v>
      </c>
      <c r="G2837" s="368" t="s">
        <v>18425</v>
      </c>
      <c r="H2837" s="368" t="s">
        <v>18426</v>
      </c>
      <c r="I2837" s="368" t="s">
        <v>2944</v>
      </c>
      <c r="J2837" s="368" t="s">
        <v>2943</v>
      </c>
      <c r="K2837" s="368" t="s">
        <v>18427</v>
      </c>
      <c r="L2837" s="368" t="s">
        <v>2943</v>
      </c>
      <c r="M2837" s="368">
        <v>80</v>
      </c>
      <c r="N2837" s="368">
        <v>52</v>
      </c>
      <c r="O2837" s="368">
        <v>28</v>
      </c>
    </row>
    <row r="2838" spans="1:15" x14ac:dyDescent="0.35">
      <c r="A2838" s="368" t="s">
        <v>540</v>
      </c>
      <c r="B2838" s="368" t="s">
        <v>1128</v>
      </c>
      <c r="C2838" s="368" t="s">
        <v>791</v>
      </c>
      <c r="D2838" s="368">
        <v>640</v>
      </c>
      <c r="E2838" s="368">
        <v>416</v>
      </c>
      <c r="F2838" s="368">
        <v>224</v>
      </c>
      <c r="G2838" s="368" t="s">
        <v>18559</v>
      </c>
      <c r="H2838" s="368" t="s">
        <v>18560</v>
      </c>
      <c r="I2838" s="368" t="s">
        <v>2976</v>
      </c>
      <c r="J2838" s="368" t="s">
        <v>2975</v>
      </c>
      <c r="K2838" s="368" t="s">
        <v>18561</v>
      </c>
      <c r="L2838" s="368" t="s">
        <v>18562</v>
      </c>
      <c r="M2838" s="368">
        <v>80</v>
      </c>
      <c r="N2838" s="368">
        <v>52</v>
      </c>
      <c r="O2838" s="368">
        <v>28</v>
      </c>
    </row>
    <row r="2839" spans="1:15" x14ac:dyDescent="0.35">
      <c r="A2839" s="368" t="s">
        <v>540</v>
      </c>
      <c r="B2839" s="368" t="s">
        <v>1128</v>
      </c>
      <c r="C2839" s="368" t="s">
        <v>791</v>
      </c>
      <c r="D2839" s="368">
        <v>640</v>
      </c>
      <c r="E2839" s="368">
        <v>416</v>
      </c>
      <c r="F2839" s="368">
        <v>224</v>
      </c>
      <c r="G2839" s="368" t="s">
        <v>18559</v>
      </c>
      <c r="H2839" s="368" t="s">
        <v>18560</v>
      </c>
      <c r="I2839" s="368" t="s">
        <v>2976</v>
      </c>
      <c r="J2839" s="368" t="s">
        <v>2975</v>
      </c>
      <c r="K2839" s="368" t="s">
        <v>18563</v>
      </c>
      <c r="L2839" s="368" t="s">
        <v>18564</v>
      </c>
      <c r="M2839" s="368">
        <v>80</v>
      </c>
      <c r="N2839" s="368">
        <v>52</v>
      </c>
      <c r="O2839" s="368">
        <v>28</v>
      </c>
    </row>
    <row r="2840" spans="1:15" x14ac:dyDescent="0.35">
      <c r="A2840" s="368" t="s">
        <v>540</v>
      </c>
      <c r="B2840" s="368" t="s">
        <v>1128</v>
      </c>
      <c r="C2840" s="368" t="s">
        <v>791</v>
      </c>
      <c r="D2840" s="368">
        <v>640</v>
      </c>
      <c r="E2840" s="368">
        <v>416</v>
      </c>
      <c r="F2840" s="368">
        <v>224</v>
      </c>
      <c r="G2840" s="368" t="s">
        <v>18565</v>
      </c>
      <c r="H2840" s="368" t="s">
        <v>18566</v>
      </c>
      <c r="I2840" s="368" t="s">
        <v>2974</v>
      </c>
      <c r="J2840" s="368" t="s">
        <v>2973</v>
      </c>
      <c r="K2840" s="368" t="s">
        <v>18567</v>
      </c>
      <c r="L2840" s="368" t="s">
        <v>18568</v>
      </c>
      <c r="M2840" s="368">
        <v>40</v>
      </c>
      <c r="N2840" s="368">
        <v>26</v>
      </c>
      <c r="O2840" s="368">
        <v>14</v>
      </c>
    </row>
    <row r="2841" spans="1:15" x14ac:dyDescent="0.35">
      <c r="A2841" s="368" t="s">
        <v>540</v>
      </c>
      <c r="B2841" s="368" t="s">
        <v>1128</v>
      </c>
      <c r="C2841" s="368" t="s">
        <v>791</v>
      </c>
      <c r="D2841" s="368">
        <v>640</v>
      </c>
      <c r="E2841" s="368">
        <v>416</v>
      </c>
      <c r="F2841" s="368">
        <v>224</v>
      </c>
      <c r="G2841" s="368" t="s">
        <v>18565</v>
      </c>
      <c r="H2841" s="368" t="s">
        <v>18566</v>
      </c>
      <c r="I2841" s="368" t="s">
        <v>2974</v>
      </c>
      <c r="J2841" s="368" t="s">
        <v>2973</v>
      </c>
      <c r="K2841" s="368" t="s">
        <v>18569</v>
      </c>
      <c r="L2841" s="368" t="s">
        <v>18570</v>
      </c>
      <c r="M2841" s="368">
        <v>120</v>
      </c>
      <c r="N2841" s="368">
        <v>78</v>
      </c>
      <c r="O2841" s="368">
        <v>42</v>
      </c>
    </row>
    <row r="2842" spans="1:15" x14ac:dyDescent="0.35">
      <c r="A2842" s="368" t="s">
        <v>541</v>
      </c>
      <c r="B2842" s="368" t="s">
        <v>1129</v>
      </c>
      <c r="C2842" s="368" t="s">
        <v>786</v>
      </c>
      <c r="D2842" s="368">
        <v>570</v>
      </c>
      <c r="E2842" s="368">
        <v>370</v>
      </c>
      <c r="F2842" s="368">
        <v>200</v>
      </c>
      <c r="G2842" s="368" t="s">
        <v>18571</v>
      </c>
      <c r="H2842" s="368" t="s">
        <v>18572</v>
      </c>
      <c r="I2842" s="368" t="s">
        <v>2972</v>
      </c>
      <c r="J2842" s="368" t="s">
        <v>2971</v>
      </c>
      <c r="K2842" s="368" t="s">
        <v>18573</v>
      </c>
      <c r="L2842" s="368" t="s">
        <v>18574</v>
      </c>
      <c r="M2842" s="368">
        <v>76</v>
      </c>
      <c r="N2842" s="368">
        <v>49</v>
      </c>
      <c r="O2842" s="368">
        <v>27</v>
      </c>
    </row>
    <row r="2843" spans="1:15" x14ac:dyDescent="0.35">
      <c r="A2843" s="368" t="s">
        <v>541</v>
      </c>
      <c r="B2843" s="368" t="s">
        <v>1129</v>
      </c>
      <c r="C2843" s="368" t="s">
        <v>786</v>
      </c>
      <c r="D2843" s="368">
        <v>570</v>
      </c>
      <c r="E2843" s="368">
        <v>370</v>
      </c>
      <c r="F2843" s="368">
        <v>200</v>
      </c>
      <c r="G2843" s="368" t="s">
        <v>18571</v>
      </c>
      <c r="H2843" s="368" t="s">
        <v>18572</v>
      </c>
      <c r="I2843" s="368" t="s">
        <v>2972</v>
      </c>
      <c r="J2843" s="368" t="s">
        <v>2971</v>
      </c>
      <c r="K2843" s="368" t="s">
        <v>18575</v>
      </c>
      <c r="L2843" s="368" t="s">
        <v>18576</v>
      </c>
      <c r="M2843" s="368">
        <v>114</v>
      </c>
      <c r="N2843" s="368">
        <v>74</v>
      </c>
      <c r="O2843" s="368">
        <v>40</v>
      </c>
    </row>
    <row r="2844" spans="1:15" x14ac:dyDescent="0.35">
      <c r="A2844" s="368" t="s">
        <v>541</v>
      </c>
      <c r="B2844" s="368" t="s">
        <v>1129</v>
      </c>
      <c r="C2844" s="368" t="s">
        <v>786</v>
      </c>
      <c r="D2844" s="368">
        <v>570</v>
      </c>
      <c r="E2844" s="368">
        <v>370</v>
      </c>
      <c r="F2844" s="368">
        <v>200</v>
      </c>
      <c r="G2844" s="368" t="s">
        <v>18577</v>
      </c>
      <c r="H2844" s="368" t="s">
        <v>18578</v>
      </c>
      <c r="I2844" s="368" t="s">
        <v>2970</v>
      </c>
      <c r="J2844" s="368" t="s">
        <v>2969</v>
      </c>
      <c r="K2844" s="368" t="s">
        <v>18579</v>
      </c>
      <c r="L2844" s="368" t="s">
        <v>2969</v>
      </c>
      <c r="M2844" s="368">
        <v>76</v>
      </c>
      <c r="N2844" s="368">
        <v>49</v>
      </c>
      <c r="O2844" s="368">
        <v>27</v>
      </c>
    </row>
    <row r="2845" spans="1:15" x14ac:dyDescent="0.35">
      <c r="A2845" s="368" t="s">
        <v>541</v>
      </c>
      <c r="B2845" s="368" t="s">
        <v>1129</v>
      </c>
      <c r="C2845" s="368" t="s">
        <v>786</v>
      </c>
      <c r="D2845" s="368">
        <v>570</v>
      </c>
      <c r="E2845" s="368">
        <v>370</v>
      </c>
      <c r="F2845" s="368">
        <v>200</v>
      </c>
      <c r="G2845" s="368" t="s">
        <v>18439</v>
      </c>
      <c r="H2845" s="368" t="s">
        <v>18440</v>
      </c>
      <c r="I2845" s="368" t="s">
        <v>2968</v>
      </c>
      <c r="J2845" s="368" t="s">
        <v>2967</v>
      </c>
      <c r="K2845" s="368" t="s">
        <v>18441</v>
      </c>
      <c r="L2845" s="368" t="s">
        <v>18442</v>
      </c>
      <c r="M2845" s="368">
        <v>38</v>
      </c>
      <c r="N2845" s="368">
        <v>25</v>
      </c>
      <c r="O2845" s="368">
        <v>13</v>
      </c>
    </row>
    <row r="2846" spans="1:15" x14ac:dyDescent="0.35">
      <c r="A2846" s="368" t="s">
        <v>541</v>
      </c>
      <c r="B2846" s="368" t="s">
        <v>1129</v>
      </c>
      <c r="C2846" s="368" t="s">
        <v>786</v>
      </c>
      <c r="D2846" s="368">
        <v>570</v>
      </c>
      <c r="E2846" s="368">
        <v>370</v>
      </c>
      <c r="F2846" s="368">
        <v>200</v>
      </c>
      <c r="G2846" s="368" t="s">
        <v>18439</v>
      </c>
      <c r="H2846" s="368" t="s">
        <v>18440</v>
      </c>
      <c r="I2846" s="368" t="s">
        <v>2968</v>
      </c>
      <c r="J2846" s="368" t="s">
        <v>2967</v>
      </c>
      <c r="K2846" s="368" t="s">
        <v>18443</v>
      </c>
      <c r="L2846" s="368" t="s">
        <v>18444</v>
      </c>
      <c r="M2846" s="368">
        <v>114</v>
      </c>
      <c r="N2846" s="368">
        <v>74</v>
      </c>
      <c r="O2846" s="368">
        <v>40</v>
      </c>
    </row>
    <row r="2847" spans="1:15" x14ac:dyDescent="0.35">
      <c r="A2847" s="368" t="s">
        <v>541</v>
      </c>
      <c r="B2847" s="368" t="s">
        <v>1129</v>
      </c>
      <c r="C2847" s="368" t="s">
        <v>786</v>
      </c>
      <c r="D2847" s="368">
        <v>570</v>
      </c>
      <c r="E2847" s="368">
        <v>370</v>
      </c>
      <c r="F2847" s="368">
        <v>200</v>
      </c>
      <c r="G2847" s="368" t="s">
        <v>18580</v>
      </c>
      <c r="H2847" s="368" t="s">
        <v>18581</v>
      </c>
      <c r="I2847" s="368" t="s">
        <v>2966</v>
      </c>
      <c r="J2847" s="368" t="s">
        <v>2965</v>
      </c>
      <c r="K2847" s="368" t="s">
        <v>18582</v>
      </c>
      <c r="L2847" s="368" t="s">
        <v>18583</v>
      </c>
      <c r="M2847" s="368">
        <v>38</v>
      </c>
      <c r="N2847" s="368">
        <v>25</v>
      </c>
      <c r="O2847" s="368">
        <v>13</v>
      </c>
    </row>
    <row r="2848" spans="1:15" x14ac:dyDescent="0.35">
      <c r="A2848" s="368" t="s">
        <v>541</v>
      </c>
      <c r="B2848" s="368" t="s">
        <v>1129</v>
      </c>
      <c r="C2848" s="368" t="s">
        <v>786</v>
      </c>
      <c r="D2848" s="368">
        <v>570</v>
      </c>
      <c r="E2848" s="368">
        <v>370</v>
      </c>
      <c r="F2848" s="368">
        <v>200</v>
      </c>
      <c r="G2848" s="368" t="s">
        <v>18580</v>
      </c>
      <c r="H2848" s="368" t="s">
        <v>18581</v>
      </c>
      <c r="I2848" s="368" t="s">
        <v>2966</v>
      </c>
      <c r="J2848" s="368" t="s">
        <v>2965</v>
      </c>
      <c r="K2848" s="368" t="s">
        <v>18584</v>
      </c>
      <c r="L2848" s="368" t="s">
        <v>18585</v>
      </c>
      <c r="M2848" s="368">
        <v>114</v>
      </c>
      <c r="N2848" s="368">
        <v>74</v>
      </c>
      <c r="O2848" s="368">
        <v>40</v>
      </c>
    </row>
    <row r="2849" spans="1:15" x14ac:dyDescent="0.35">
      <c r="A2849" s="368" t="s">
        <v>542</v>
      </c>
      <c r="B2849" s="368" t="s">
        <v>1130</v>
      </c>
      <c r="C2849" s="368" t="s">
        <v>796</v>
      </c>
      <c r="D2849" s="368">
        <v>330</v>
      </c>
      <c r="E2849" s="368">
        <v>210</v>
      </c>
      <c r="F2849" s="368">
        <v>120</v>
      </c>
      <c r="G2849" s="368" t="s">
        <v>18586</v>
      </c>
      <c r="H2849" s="368" t="s">
        <v>18587</v>
      </c>
      <c r="I2849" s="368" t="s">
        <v>2956</v>
      </c>
      <c r="J2849" s="368" t="s">
        <v>2955</v>
      </c>
      <c r="K2849" s="368" t="s">
        <v>18588</v>
      </c>
      <c r="L2849" s="368" t="s">
        <v>2955</v>
      </c>
      <c r="M2849" s="368">
        <v>63</v>
      </c>
      <c r="N2849" s="368">
        <v>40</v>
      </c>
      <c r="O2849" s="368">
        <v>23</v>
      </c>
    </row>
    <row r="2850" spans="1:15" x14ac:dyDescent="0.35">
      <c r="A2850" s="368" t="s">
        <v>542</v>
      </c>
      <c r="B2850" s="368" t="s">
        <v>1130</v>
      </c>
      <c r="C2850" s="368" t="s">
        <v>796</v>
      </c>
      <c r="D2850" s="368">
        <v>330</v>
      </c>
      <c r="E2850" s="368">
        <v>210</v>
      </c>
      <c r="F2850" s="368">
        <v>120</v>
      </c>
      <c r="G2850" s="368" t="s">
        <v>18589</v>
      </c>
      <c r="H2850" s="368" t="s">
        <v>18590</v>
      </c>
      <c r="I2850" s="368" t="s">
        <v>2964</v>
      </c>
      <c r="J2850" s="368" t="s">
        <v>2963</v>
      </c>
      <c r="K2850" s="368" t="s">
        <v>18591</v>
      </c>
      <c r="L2850" s="368" t="s">
        <v>2963</v>
      </c>
      <c r="M2850" s="368">
        <v>141</v>
      </c>
      <c r="N2850" s="368">
        <v>90</v>
      </c>
      <c r="O2850" s="368">
        <v>51</v>
      </c>
    </row>
    <row r="2851" spans="1:15" x14ac:dyDescent="0.35">
      <c r="A2851" s="368" t="s">
        <v>542</v>
      </c>
      <c r="B2851" s="368" t="s">
        <v>1130</v>
      </c>
      <c r="C2851" s="368" t="s">
        <v>796</v>
      </c>
      <c r="D2851" s="368">
        <v>330</v>
      </c>
      <c r="E2851" s="368">
        <v>210</v>
      </c>
      <c r="F2851" s="368">
        <v>120</v>
      </c>
      <c r="G2851" s="368" t="s">
        <v>18592</v>
      </c>
      <c r="H2851" s="368" t="s">
        <v>18593</v>
      </c>
      <c r="I2851" s="368" t="s">
        <v>2962</v>
      </c>
      <c r="J2851" s="368" t="s">
        <v>2961</v>
      </c>
      <c r="K2851" s="368" t="s">
        <v>18594</v>
      </c>
      <c r="L2851" s="368" t="s">
        <v>2961</v>
      </c>
      <c r="M2851" s="368">
        <v>126</v>
      </c>
      <c r="N2851" s="368">
        <v>80</v>
      </c>
      <c r="O2851" s="368">
        <v>46</v>
      </c>
    </row>
    <row r="2852" spans="1:15" x14ac:dyDescent="0.35">
      <c r="A2852" s="368" t="s">
        <v>543</v>
      </c>
      <c r="B2852" s="368" t="s">
        <v>1131</v>
      </c>
      <c r="C2852" s="368" t="s">
        <v>786</v>
      </c>
      <c r="D2852" s="368">
        <v>600</v>
      </c>
      <c r="E2852" s="368">
        <v>390</v>
      </c>
      <c r="F2852" s="368">
        <v>210</v>
      </c>
      <c r="G2852" s="368" t="s">
        <v>18595</v>
      </c>
      <c r="H2852" s="368" t="s">
        <v>18596</v>
      </c>
      <c r="I2852" s="368" t="s">
        <v>2952</v>
      </c>
      <c r="J2852" s="368" t="s">
        <v>2951</v>
      </c>
      <c r="K2852" s="368" t="s">
        <v>18597</v>
      </c>
      <c r="L2852" s="368" t="s">
        <v>2951</v>
      </c>
      <c r="M2852" s="368">
        <v>123</v>
      </c>
      <c r="N2852" s="368">
        <v>80</v>
      </c>
      <c r="O2852" s="368">
        <v>43</v>
      </c>
    </row>
    <row r="2853" spans="1:15" x14ac:dyDescent="0.35">
      <c r="A2853" s="368" t="s">
        <v>543</v>
      </c>
      <c r="B2853" s="368" t="s">
        <v>1131</v>
      </c>
      <c r="C2853" s="368" t="s">
        <v>786</v>
      </c>
      <c r="D2853" s="368">
        <v>600</v>
      </c>
      <c r="E2853" s="368">
        <v>390</v>
      </c>
      <c r="F2853" s="368">
        <v>210</v>
      </c>
      <c r="G2853" s="368" t="s">
        <v>18598</v>
      </c>
      <c r="H2853" s="368" t="s">
        <v>18599</v>
      </c>
      <c r="I2853" s="368" t="s">
        <v>2946</v>
      </c>
      <c r="J2853" s="368" t="s">
        <v>2945</v>
      </c>
      <c r="K2853" s="368" t="s">
        <v>18600</v>
      </c>
      <c r="L2853" s="368" t="s">
        <v>18601</v>
      </c>
      <c r="M2853" s="368">
        <v>123</v>
      </c>
      <c r="N2853" s="368">
        <v>80</v>
      </c>
      <c r="O2853" s="368">
        <v>43</v>
      </c>
    </row>
    <row r="2854" spans="1:15" x14ac:dyDescent="0.35">
      <c r="A2854" s="368" t="s">
        <v>543</v>
      </c>
      <c r="B2854" s="368" t="s">
        <v>1131</v>
      </c>
      <c r="C2854" s="368" t="s">
        <v>786</v>
      </c>
      <c r="D2854" s="368">
        <v>600</v>
      </c>
      <c r="E2854" s="368">
        <v>390</v>
      </c>
      <c r="F2854" s="368">
        <v>210</v>
      </c>
      <c r="G2854" s="368" t="s">
        <v>18598</v>
      </c>
      <c r="H2854" s="368" t="s">
        <v>18599</v>
      </c>
      <c r="I2854" s="368" t="s">
        <v>2946</v>
      </c>
      <c r="J2854" s="368" t="s">
        <v>2945</v>
      </c>
      <c r="K2854" s="368" t="s">
        <v>18602</v>
      </c>
      <c r="L2854" s="368" t="s">
        <v>18603</v>
      </c>
      <c r="M2854" s="368">
        <v>41</v>
      </c>
      <c r="N2854" s="368">
        <v>27</v>
      </c>
      <c r="O2854" s="368">
        <v>14</v>
      </c>
    </row>
    <row r="2855" spans="1:15" x14ac:dyDescent="0.35">
      <c r="A2855" s="368" t="s">
        <v>543</v>
      </c>
      <c r="B2855" s="368" t="s">
        <v>1131</v>
      </c>
      <c r="C2855" s="368" t="s">
        <v>786</v>
      </c>
      <c r="D2855" s="368">
        <v>600</v>
      </c>
      <c r="E2855" s="368">
        <v>390</v>
      </c>
      <c r="F2855" s="368">
        <v>210</v>
      </c>
      <c r="G2855" s="368" t="s">
        <v>18604</v>
      </c>
      <c r="H2855" s="368" t="s">
        <v>18605</v>
      </c>
      <c r="I2855" s="368" t="s">
        <v>2960</v>
      </c>
      <c r="J2855" s="368" t="s">
        <v>2959</v>
      </c>
      <c r="K2855" s="368" t="s">
        <v>18606</v>
      </c>
      <c r="L2855" s="368" t="s">
        <v>2959</v>
      </c>
      <c r="M2855" s="368">
        <v>81</v>
      </c>
      <c r="N2855" s="368">
        <v>53</v>
      </c>
      <c r="O2855" s="368">
        <v>28</v>
      </c>
    </row>
    <row r="2856" spans="1:15" x14ac:dyDescent="0.35">
      <c r="A2856" s="368" t="s">
        <v>543</v>
      </c>
      <c r="B2856" s="368" t="s">
        <v>1131</v>
      </c>
      <c r="C2856" s="368" t="s">
        <v>786</v>
      </c>
      <c r="D2856" s="368">
        <v>600</v>
      </c>
      <c r="E2856" s="368">
        <v>390</v>
      </c>
      <c r="F2856" s="368">
        <v>210</v>
      </c>
      <c r="G2856" s="368" t="s">
        <v>18607</v>
      </c>
      <c r="H2856" s="368" t="s">
        <v>18608</v>
      </c>
      <c r="I2856" s="368" t="s">
        <v>2958</v>
      </c>
      <c r="J2856" s="368" t="s">
        <v>2957</v>
      </c>
      <c r="K2856" s="368" t="s">
        <v>18609</v>
      </c>
      <c r="L2856" s="368" t="s">
        <v>18610</v>
      </c>
      <c r="M2856" s="368">
        <v>95</v>
      </c>
      <c r="N2856" s="368">
        <v>62</v>
      </c>
      <c r="O2856" s="368">
        <v>33</v>
      </c>
    </row>
    <row r="2857" spans="1:15" x14ac:dyDescent="0.35">
      <c r="A2857" s="368" t="s">
        <v>543</v>
      </c>
      <c r="B2857" s="368" t="s">
        <v>1131</v>
      </c>
      <c r="C2857" s="368" t="s">
        <v>786</v>
      </c>
      <c r="D2857" s="368">
        <v>600</v>
      </c>
      <c r="E2857" s="368">
        <v>390</v>
      </c>
      <c r="F2857" s="368">
        <v>210</v>
      </c>
      <c r="G2857" s="368" t="s">
        <v>18607</v>
      </c>
      <c r="H2857" s="368" t="s">
        <v>18608</v>
      </c>
      <c r="I2857" s="368" t="s">
        <v>2958</v>
      </c>
      <c r="J2857" s="368" t="s">
        <v>2957</v>
      </c>
      <c r="K2857" s="368" t="s">
        <v>18611</v>
      </c>
      <c r="L2857" s="368" t="s">
        <v>18612</v>
      </c>
      <c r="M2857" s="368">
        <v>55</v>
      </c>
      <c r="N2857" s="368">
        <v>36</v>
      </c>
      <c r="O2857" s="368">
        <v>19</v>
      </c>
    </row>
    <row r="2858" spans="1:15" x14ac:dyDescent="0.35">
      <c r="A2858" s="368" t="s">
        <v>543</v>
      </c>
      <c r="B2858" s="368" t="s">
        <v>1131</v>
      </c>
      <c r="C2858" s="368" t="s">
        <v>786</v>
      </c>
      <c r="D2858" s="368">
        <v>600</v>
      </c>
      <c r="E2858" s="368">
        <v>390</v>
      </c>
      <c r="F2858" s="368">
        <v>210</v>
      </c>
      <c r="G2858" s="368" t="s">
        <v>18613</v>
      </c>
      <c r="H2858" s="368" t="s">
        <v>18614</v>
      </c>
      <c r="I2858" s="368" t="s">
        <v>2942</v>
      </c>
      <c r="J2858" s="368" t="s">
        <v>2941</v>
      </c>
      <c r="K2858" s="368" t="s">
        <v>18615</v>
      </c>
      <c r="L2858" s="368" t="s">
        <v>2941</v>
      </c>
      <c r="M2858" s="368">
        <v>82</v>
      </c>
      <c r="N2858" s="368">
        <v>52</v>
      </c>
      <c r="O2858" s="368">
        <v>30</v>
      </c>
    </row>
    <row r="2859" spans="1:15" x14ac:dyDescent="0.35">
      <c r="A2859" s="368" t="s">
        <v>544</v>
      </c>
      <c r="B2859" s="368" t="s">
        <v>1132</v>
      </c>
      <c r="C2859" s="368" t="s">
        <v>791</v>
      </c>
      <c r="D2859" s="368">
        <v>710</v>
      </c>
      <c r="E2859" s="368">
        <v>461</v>
      </c>
      <c r="F2859" s="368">
        <v>249</v>
      </c>
      <c r="G2859" s="368" t="s">
        <v>18586</v>
      </c>
      <c r="H2859" s="368" t="s">
        <v>18587</v>
      </c>
      <c r="I2859" s="368" t="s">
        <v>2956</v>
      </c>
      <c r="J2859" s="368" t="s">
        <v>2955</v>
      </c>
      <c r="K2859" s="368" t="s">
        <v>18588</v>
      </c>
      <c r="L2859" s="368" t="s">
        <v>2955</v>
      </c>
      <c r="M2859" s="368">
        <v>49</v>
      </c>
      <c r="N2859" s="368">
        <v>32</v>
      </c>
      <c r="O2859" s="368">
        <v>17</v>
      </c>
    </row>
    <row r="2860" spans="1:15" x14ac:dyDescent="0.35">
      <c r="A2860" s="368" t="s">
        <v>544</v>
      </c>
      <c r="B2860" s="368" t="s">
        <v>1132</v>
      </c>
      <c r="C2860" s="368" t="s">
        <v>791</v>
      </c>
      <c r="D2860" s="368">
        <v>710</v>
      </c>
      <c r="E2860" s="368">
        <v>461</v>
      </c>
      <c r="F2860" s="368">
        <v>249</v>
      </c>
      <c r="G2860" s="368" t="s">
        <v>18616</v>
      </c>
      <c r="H2860" s="368" t="s">
        <v>18617</v>
      </c>
      <c r="I2860" s="368" t="s">
        <v>2954</v>
      </c>
      <c r="J2860" s="368" t="s">
        <v>2953</v>
      </c>
      <c r="K2860" s="368" t="s">
        <v>18618</v>
      </c>
      <c r="L2860" s="368" t="s">
        <v>2953</v>
      </c>
      <c r="M2860" s="368">
        <v>108</v>
      </c>
      <c r="N2860" s="368">
        <v>70</v>
      </c>
      <c r="O2860" s="368">
        <v>38</v>
      </c>
    </row>
    <row r="2861" spans="1:15" x14ac:dyDescent="0.35">
      <c r="A2861" s="368" t="s">
        <v>544</v>
      </c>
      <c r="B2861" s="368" t="s">
        <v>1132</v>
      </c>
      <c r="C2861" s="368" t="s">
        <v>791</v>
      </c>
      <c r="D2861" s="368">
        <v>710</v>
      </c>
      <c r="E2861" s="368">
        <v>461</v>
      </c>
      <c r="F2861" s="368">
        <v>249</v>
      </c>
      <c r="G2861" s="368" t="s">
        <v>18595</v>
      </c>
      <c r="H2861" s="368" t="s">
        <v>18596</v>
      </c>
      <c r="I2861" s="368" t="s">
        <v>2952</v>
      </c>
      <c r="J2861" s="368" t="s">
        <v>2951</v>
      </c>
      <c r="K2861" s="368" t="s">
        <v>18597</v>
      </c>
      <c r="L2861" s="368" t="s">
        <v>2951</v>
      </c>
      <c r="M2861" s="368">
        <v>108</v>
      </c>
      <c r="N2861" s="368">
        <v>70</v>
      </c>
      <c r="O2861" s="368">
        <v>38</v>
      </c>
    </row>
    <row r="2862" spans="1:15" x14ac:dyDescent="0.35">
      <c r="A2862" s="368" t="s">
        <v>544</v>
      </c>
      <c r="B2862" s="368" t="s">
        <v>1132</v>
      </c>
      <c r="C2862" s="368" t="s">
        <v>791</v>
      </c>
      <c r="D2862" s="368">
        <v>710</v>
      </c>
      <c r="E2862" s="368">
        <v>461</v>
      </c>
      <c r="F2862" s="368">
        <v>249</v>
      </c>
      <c r="G2862" s="368" t="s">
        <v>18619</v>
      </c>
      <c r="H2862" s="368" t="s">
        <v>18620</v>
      </c>
      <c r="I2862" s="368" t="s">
        <v>2950</v>
      </c>
      <c r="J2862" s="368" t="s">
        <v>2949</v>
      </c>
      <c r="K2862" s="368" t="s">
        <v>18621</v>
      </c>
      <c r="L2862" s="368" t="s">
        <v>18622</v>
      </c>
      <c r="M2862" s="368">
        <v>108</v>
      </c>
      <c r="N2862" s="368">
        <v>70</v>
      </c>
      <c r="O2862" s="368">
        <v>38</v>
      </c>
    </row>
    <row r="2863" spans="1:15" x14ac:dyDescent="0.35">
      <c r="A2863" s="368" t="s">
        <v>544</v>
      </c>
      <c r="B2863" s="368" t="s">
        <v>1132</v>
      </c>
      <c r="C2863" s="368" t="s">
        <v>791</v>
      </c>
      <c r="D2863" s="368">
        <v>710</v>
      </c>
      <c r="E2863" s="368">
        <v>461</v>
      </c>
      <c r="F2863" s="368">
        <v>249</v>
      </c>
      <c r="G2863" s="368" t="s">
        <v>18619</v>
      </c>
      <c r="H2863" s="368" t="s">
        <v>18620</v>
      </c>
      <c r="I2863" s="368" t="s">
        <v>2950</v>
      </c>
      <c r="J2863" s="368" t="s">
        <v>2949</v>
      </c>
      <c r="K2863" s="368" t="s">
        <v>18623</v>
      </c>
      <c r="L2863" s="368" t="s">
        <v>18624</v>
      </c>
      <c r="M2863" s="368">
        <v>36</v>
      </c>
      <c r="N2863" s="368">
        <v>23</v>
      </c>
      <c r="O2863" s="368">
        <v>13</v>
      </c>
    </row>
    <row r="2864" spans="1:15" x14ac:dyDescent="0.35">
      <c r="A2864" s="368" t="s">
        <v>544</v>
      </c>
      <c r="B2864" s="368" t="s">
        <v>1132</v>
      </c>
      <c r="C2864" s="368" t="s">
        <v>791</v>
      </c>
      <c r="D2864" s="368">
        <v>710</v>
      </c>
      <c r="E2864" s="368">
        <v>461</v>
      </c>
      <c r="F2864" s="368">
        <v>249</v>
      </c>
      <c r="G2864" s="368" t="s">
        <v>18625</v>
      </c>
      <c r="H2864" s="368" t="s">
        <v>18626</v>
      </c>
      <c r="I2864" s="368" t="s">
        <v>2948</v>
      </c>
      <c r="J2864" s="368" t="s">
        <v>2947</v>
      </c>
      <c r="K2864" s="368" t="s">
        <v>18627</v>
      </c>
      <c r="L2864" s="368" t="s">
        <v>2947</v>
      </c>
      <c r="M2864" s="368">
        <v>85</v>
      </c>
      <c r="N2864" s="368">
        <v>56</v>
      </c>
      <c r="O2864" s="368">
        <v>29</v>
      </c>
    </row>
    <row r="2865" spans="1:15" x14ac:dyDescent="0.35">
      <c r="A2865" s="368" t="s">
        <v>544</v>
      </c>
      <c r="B2865" s="368" t="s">
        <v>1132</v>
      </c>
      <c r="C2865" s="368" t="s">
        <v>791</v>
      </c>
      <c r="D2865" s="368">
        <v>710</v>
      </c>
      <c r="E2865" s="368">
        <v>461</v>
      </c>
      <c r="F2865" s="368">
        <v>249</v>
      </c>
      <c r="G2865" s="368" t="s">
        <v>18598</v>
      </c>
      <c r="H2865" s="368" t="s">
        <v>18599</v>
      </c>
      <c r="I2865" s="368" t="s">
        <v>2946</v>
      </c>
      <c r="J2865" s="368" t="s">
        <v>2945</v>
      </c>
      <c r="K2865" s="368" t="s">
        <v>18600</v>
      </c>
      <c r="L2865" s="368" t="s">
        <v>18601</v>
      </c>
      <c r="M2865" s="368">
        <v>108</v>
      </c>
      <c r="N2865" s="368">
        <v>70</v>
      </c>
      <c r="O2865" s="368">
        <v>38</v>
      </c>
    </row>
    <row r="2866" spans="1:15" x14ac:dyDescent="0.35">
      <c r="A2866" s="368" t="s">
        <v>544</v>
      </c>
      <c r="B2866" s="368" t="s">
        <v>1132</v>
      </c>
      <c r="C2866" s="368" t="s">
        <v>791</v>
      </c>
      <c r="D2866" s="368">
        <v>710</v>
      </c>
      <c r="E2866" s="368">
        <v>461</v>
      </c>
      <c r="F2866" s="368">
        <v>249</v>
      </c>
      <c r="G2866" s="368" t="s">
        <v>18598</v>
      </c>
      <c r="H2866" s="368" t="s">
        <v>18599</v>
      </c>
      <c r="I2866" s="368" t="s">
        <v>2946</v>
      </c>
      <c r="J2866" s="368" t="s">
        <v>2945</v>
      </c>
      <c r="K2866" s="368" t="s">
        <v>18602</v>
      </c>
      <c r="L2866" s="368" t="s">
        <v>18603</v>
      </c>
      <c r="M2866" s="368">
        <v>36</v>
      </c>
      <c r="N2866" s="368">
        <v>23</v>
      </c>
      <c r="O2866" s="368">
        <v>13</v>
      </c>
    </row>
    <row r="2867" spans="1:15" x14ac:dyDescent="0.35">
      <c r="A2867" s="368" t="s">
        <v>544</v>
      </c>
      <c r="B2867" s="368" t="s">
        <v>1132</v>
      </c>
      <c r="C2867" s="368" t="s">
        <v>791</v>
      </c>
      <c r="D2867" s="368">
        <v>710</v>
      </c>
      <c r="E2867" s="368">
        <v>461</v>
      </c>
      <c r="F2867" s="368">
        <v>249</v>
      </c>
      <c r="G2867" s="368" t="s">
        <v>18425</v>
      </c>
      <c r="H2867" s="368" t="s">
        <v>18426</v>
      </c>
      <c r="I2867" s="368" t="s">
        <v>2944</v>
      </c>
      <c r="J2867" s="368" t="s">
        <v>2943</v>
      </c>
      <c r="K2867" s="368" t="s">
        <v>18427</v>
      </c>
      <c r="L2867" s="368" t="s">
        <v>2943</v>
      </c>
      <c r="M2867" s="368">
        <v>72</v>
      </c>
      <c r="N2867" s="368">
        <v>47</v>
      </c>
      <c r="O2867" s="368">
        <v>25</v>
      </c>
    </row>
    <row r="2868" spans="1:15" x14ac:dyDescent="0.35">
      <c r="A2868" s="368" t="s">
        <v>545</v>
      </c>
      <c r="B2868" s="368" t="s">
        <v>1133</v>
      </c>
      <c r="C2868" s="368" t="s">
        <v>786</v>
      </c>
      <c r="D2868" s="368">
        <v>440</v>
      </c>
      <c r="E2868" s="368">
        <v>286</v>
      </c>
      <c r="F2868" s="368">
        <v>154</v>
      </c>
      <c r="G2868" s="368" t="s">
        <v>18425</v>
      </c>
      <c r="H2868" s="368" t="s">
        <v>18426</v>
      </c>
      <c r="I2868" s="368" t="s">
        <v>2944</v>
      </c>
      <c r="J2868" s="368" t="s">
        <v>2943</v>
      </c>
      <c r="K2868" s="368" t="s">
        <v>18427</v>
      </c>
      <c r="L2868" s="368" t="s">
        <v>2943</v>
      </c>
      <c r="M2868" s="368">
        <v>82</v>
      </c>
      <c r="N2868" s="368">
        <v>52</v>
      </c>
      <c r="O2868" s="368">
        <v>30</v>
      </c>
    </row>
    <row r="2869" spans="1:15" x14ac:dyDescent="0.35">
      <c r="A2869" s="368" t="s">
        <v>545</v>
      </c>
      <c r="B2869" s="368" t="s">
        <v>1133</v>
      </c>
      <c r="C2869" s="368" t="s">
        <v>786</v>
      </c>
      <c r="D2869" s="368">
        <v>440</v>
      </c>
      <c r="E2869" s="368">
        <v>286</v>
      </c>
      <c r="F2869" s="368">
        <v>154</v>
      </c>
      <c r="G2869" s="368" t="s">
        <v>18613</v>
      </c>
      <c r="H2869" s="368" t="s">
        <v>18614</v>
      </c>
      <c r="I2869" s="368" t="s">
        <v>2942</v>
      </c>
      <c r="J2869" s="368" t="s">
        <v>2941</v>
      </c>
      <c r="K2869" s="368" t="s">
        <v>18615</v>
      </c>
      <c r="L2869" s="368" t="s">
        <v>2941</v>
      </c>
      <c r="M2869" s="368">
        <v>83</v>
      </c>
      <c r="N2869" s="368">
        <v>54</v>
      </c>
      <c r="O2869" s="368">
        <v>29</v>
      </c>
    </row>
    <row r="2870" spans="1:15" x14ac:dyDescent="0.35">
      <c r="A2870" s="368" t="s">
        <v>545</v>
      </c>
      <c r="B2870" s="368" t="s">
        <v>1133</v>
      </c>
      <c r="C2870" s="368" t="s">
        <v>786</v>
      </c>
      <c r="D2870" s="368">
        <v>440</v>
      </c>
      <c r="E2870" s="368">
        <v>286</v>
      </c>
      <c r="F2870" s="368">
        <v>154</v>
      </c>
      <c r="G2870" s="368" t="s">
        <v>18628</v>
      </c>
      <c r="H2870" s="368" t="s">
        <v>18629</v>
      </c>
      <c r="I2870" s="368" t="s">
        <v>2940</v>
      </c>
      <c r="J2870" s="368" t="s">
        <v>2939</v>
      </c>
      <c r="K2870" s="368" t="s">
        <v>18630</v>
      </c>
      <c r="L2870" s="368" t="s">
        <v>2939</v>
      </c>
      <c r="M2870" s="368">
        <v>110</v>
      </c>
      <c r="N2870" s="368">
        <v>72</v>
      </c>
      <c r="O2870" s="368">
        <v>38</v>
      </c>
    </row>
    <row r="2871" spans="1:15" x14ac:dyDescent="0.35">
      <c r="A2871" s="368" t="s">
        <v>545</v>
      </c>
      <c r="B2871" s="368" t="s">
        <v>1133</v>
      </c>
      <c r="C2871" s="368" t="s">
        <v>786</v>
      </c>
      <c r="D2871" s="368">
        <v>440</v>
      </c>
      <c r="E2871" s="368">
        <v>286</v>
      </c>
      <c r="F2871" s="368">
        <v>154</v>
      </c>
      <c r="G2871" s="368" t="s">
        <v>18631</v>
      </c>
      <c r="H2871" s="368" t="s">
        <v>18632</v>
      </c>
      <c r="I2871" s="368" t="s">
        <v>2938</v>
      </c>
      <c r="J2871" s="368" t="s">
        <v>2937</v>
      </c>
      <c r="K2871" s="368" t="s">
        <v>18633</v>
      </c>
      <c r="L2871" s="368" t="s">
        <v>18634</v>
      </c>
      <c r="M2871" s="368">
        <v>124</v>
      </c>
      <c r="N2871" s="368">
        <v>81</v>
      </c>
      <c r="O2871" s="368">
        <v>43</v>
      </c>
    </row>
    <row r="2872" spans="1:15" x14ac:dyDescent="0.35">
      <c r="A2872" s="368" t="s">
        <v>545</v>
      </c>
      <c r="B2872" s="368" t="s">
        <v>1133</v>
      </c>
      <c r="C2872" s="368" t="s">
        <v>786</v>
      </c>
      <c r="D2872" s="368">
        <v>440</v>
      </c>
      <c r="E2872" s="368">
        <v>286</v>
      </c>
      <c r="F2872" s="368">
        <v>154</v>
      </c>
      <c r="G2872" s="368" t="s">
        <v>18631</v>
      </c>
      <c r="H2872" s="368" t="s">
        <v>18632</v>
      </c>
      <c r="I2872" s="368" t="s">
        <v>2938</v>
      </c>
      <c r="J2872" s="368" t="s">
        <v>2937</v>
      </c>
      <c r="K2872" s="368" t="s">
        <v>18635</v>
      </c>
      <c r="L2872" s="368" t="s">
        <v>18636</v>
      </c>
      <c r="M2872" s="368">
        <v>41</v>
      </c>
      <c r="N2872" s="368">
        <v>27</v>
      </c>
      <c r="O2872" s="368">
        <v>14</v>
      </c>
    </row>
    <row r="2873" spans="1:15" x14ac:dyDescent="0.35">
      <c r="A2873" s="368" t="s">
        <v>546</v>
      </c>
      <c r="B2873" s="368" t="s">
        <v>1134</v>
      </c>
      <c r="C2873" s="368" t="s">
        <v>786</v>
      </c>
      <c r="D2873" s="368">
        <v>530</v>
      </c>
      <c r="E2873" s="368">
        <v>344</v>
      </c>
      <c r="F2873" s="368">
        <v>186</v>
      </c>
      <c r="G2873" s="368" t="s">
        <v>18637</v>
      </c>
      <c r="H2873" s="368" t="s">
        <v>18638</v>
      </c>
      <c r="I2873" s="368" t="s">
        <v>2936</v>
      </c>
      <c r="J2873" s="368" t="s">
        <v>2935</v>
      </c>
      <c r="K2873" s="368" t="s">
        <v>18639</v>
      </c>
      <c r="L2873" s="368" t="s">
        <v>18640</v>
      </c>
      <c r="M2873" s="368">
        <v>71</v>
      </c>
      <c r="N2873" s="368">
        <v>46</v>
      </c>
      <c r="O2873" s="368">
        <v>25</v>
      </c>
    </row>
    <row r="2874" spans="1:15" x14ac:dyDescent="0.35">
      <c r="A2874" s="368" t="s">
        <v>546</v>
      </c>
      <c r="B2874" s="368" t="s">
        <v>1134</v>
      </c>
      <c r="C2874" s="368" t="s">
        <v>786</v>
      </c>
      <c r="D2874" s="368">
        <v>530</v>
      </c>
      <c r="E2874" s="368">
        <v>344</v>
      </c>
      <c r="F2874" s="368">
        <v>186</v>
      </c>
      <c r="G2874" s="368" t="s">
        <v>18637</v>
      </c>
      <c r="H2874" s="368" t="s">
        <v>18638</v>
      </c>
      <c r="I2874" s="368" t="s">
        <v>2936</v>
      </c>
      <c r="J2874" s="368" t="s">
        <v>2935</v>
      </c>
      <c r="K2874" s="368" t="s">
        <v>18641</v>
      </c>
      <c r="L2874" s="368" t="s">
        <v>18642</v>
      </c>
      <c r="M2874" s="368">
        <v>94</v>
      </c>
      <c r="N2874" s="368">
        <v>61</v>
      </c>
      <c r="O2874" s="368">
        <v>33</v>
      </c>
    </row>
    <row r="2875" spans="1:15" x14ac:dyDescent="0.35">
      <c r="A2875" s="368" t="s">
        <v>546</v>
      </c>
      <c r="B2875" s="368" t="s">
        <v>1134</v>
      </c>
      <c r="C2875" s="368" t="s">
        <v>786</v>
      </c>
      <c r="D2875" s="368">
        <v>530</v>
      </c>
      <c r="E2875" s="368">
        <v>344</v>
      </c>
      <c r="F2875" s="368">
        <v>186</v>
      </c>
      <c r="G2875" s="368" t="s">
        <v>18643</v>
      </c>
      <c r="H2875" s="368" t="s">
        <v>18644</v>
      </c>
      <c r="I2875" s="368" t="s">
        <v>2934</v>
      </c>
      <c r="J2875" s="368" t="s">
        <v>2933</v>
      </c>
      <c r="K2875" s="368" t="s">
        <v>18645</v>
      </c>
      <c r="L2875" s="368" t="s">
        <v>18646</v>
      </c>
      <c r="M2875" s="368">
        <v>106</v>
      </c>
      <c r="N2875" s="368">
        <v>69</v>
      </c>
      <c r="O2875" s="368">
        <v>37</v>
      </c>
    </row>
    <row r="2876" spans="1:15" x14ac:dyDescent="0.35">
      <c r="A2876" s="368" t="s">
        <v>546</v>
      </c>
      <c r="B2876" s="368" t="s">
        <v>1134</v>
      </c>
      <c r="C2876" s="368" t="s">
        <v>786</v>
      </c>
      <c r="D2876" s="368">
        <v>530</v>
      </c>
      <c r="E2876" s="368">
        <v>344</v>
      </c>
      <c r="F2876" s="368">
        <v>186</v>
      </c>
      <c r="G2876" s="368" t="s">
        <v>18643</v>
      </c>
      <c r="H2876" s="368" t="s">
        <v>18644</v>
      </c>
      <c r="I2876" s="368" t="s">
        <v>2934</v>
      </c>
      <c r="J2876" s="368" t="s">
        <v>2933</v>
      </c>
      <c r="K2876" s="368" t="s">
        <v>18647</v>
      </c>
      <c r="L2876" s="368" t="s">
        <v>18648</v>
      </c>
      <c r="M2876" s="368">
        <v>82</v>
      </c>
      <c r="N2876" s="368">
        <v>53</v>
      </c>
      <c r="O2876" s="368">
        <v>29</v>
      </c>
    </row>
    <row r="2877" spans="1:15" x14ac:dyDescent="0.35">
      <c r="A2877" s="368" t="s">
        <v>546</v>
      </c>
      <c r="B2877" s="368" t="s">
        <v>1134</v>
      </c>
      <c r="C2877" s="368" t="s">
        <v>786</v>
      </c>
      <c r="D2877" s="368">
        <v>530</v>
      </c>
      <c r="E2877" s="368">
        <v>344</v>
      </c>
      <c r="F2877" s="368">
        <v>186</v>
      </c>
      <c r="G2877" s="368" t="s">
        <v>18649</v>
      </c>
      <c r="H2877" s="368" t="s">
        <v>18650</v>
      </c>
      <c r="I2877" s="368" t="s">
        <v>2932</v>
      </c>
      <c r="J2877" s="368" t="s">
        <v>2931</v>
      </c>
      <c r="K2877" s="368" t="s">
        <v>18651</v>
      </c>
      <c r="L2877" s="368" t="s">
        <v>18652</v>
      </c>
      <c r="M2877" s="368">
        <v>94</v>
      </c>
      <c r="N2877" s="368">
        <v>61</v>
      </c>
      <c r="O2877" s="368">
        <v>33</v>
      </c>
    </row>
    <row r="2878" spans="1:15" x14ac:dyDescent="0.35">
      <c r="A2878" s="368" t="s">
        <v>546</v>
      </c>
      <c r="B2878" s="368" t="s">
        <v>1134</v>
      </c>
      <c r="C2878" s="368" t="s">
        <v>786</v>
      </c>
      <c r="D2878" s="368">
        <v>530</v>
      </c>
      <c r="E2878" s="368">
        <v>344</v>
      </c>
      <c r="F2878" s="368">
        <v>186</v>
      </c>
      <c r="G2878" s="368" t="s">
        <v>18649</v>
      </c>
      <c r="H2878" s="368" t="s">
        <v>18650</v>
      </c>
      <c r="I2878" s="368" t="s">
        <v>2932</v>
      </c>
      <c r="J2878" s="368" t="s">
        <v>2931</v>
      </c>
      <c r="K2878" s="368" t="s">
        <v>18653</v>
      </c>
      <c r="L2878" s="368" t="s">
        <v>18654</v>
      </c>
      <c r="M2878" s="368">
        <v>83</v>
      </c>
      <c r="N2878" s="368">
        <v>54</v>
      </c>
      <c r="O2878" s="368">
        <v>29</v>
      </c>
    </row>
    <row r="2879" spans="1:15" x14ac:dyDescent="0.35">
      <c r="A2879" s="368" t="s">
        <v>547</v>
      </c>
      <c r="B2879" s="368" t="s">
        <v>1135</v>
      </c>
      <c r="C2879" s="368" t="s">
        <v>786</v>
      </c>
      <c r="D2879" s="368">
        <v>640</v>
      </c>
      <c r="E2879" s="368">
        <v>416</v>
      </c>
      <c r="F2879" s="368">
        <v>224</v>
      </c>
      <c r="G2879" s="368" t="s">
        <v>18655</v>
      </c>
      <c r="H2879" s="368" t="s">
        <v>18656</v>
      </c>
      <c r="I2879" s="368" t="s">
        <v>2930</v>
      </c>
      <c r="J2879" s="368" t="s">
        <v>2929</v>
      </c>
      <c r="K2879" s="368" t="s">
        <v>18657</v>
      </c>
      <c r="L2879" s="368" t="s">
        <v>18658</v>
      </c>
      <c r="M2879" s="368">
        <v>40</v>
      </c>
      <c r="N2879" s="368">
        <v>40</v>
      </c>
      <c r="O2879" s="368">
        <v>0</v>
      </c>
    </row>
    <row r="2880" spans="1:15" x14ac:dyDescent="0.35">
      <c r="A2880" s="368" t="s">
        <v>547</v>
      </c>
      <c r="B2880" s="368" t="s">
        <v>1135</v>
      </c>
      <c r="C2880" s="368" t="s">
        <v>786</v>
      </c>
      <c r="D2880" s="368">
        <v>640</v>
      </c>
      <c r="E2880" s="368">
        <v>416</v>
      </c>
      <c r="F2880" s="368">
        <v>224</v>
      </c>
      <c r="G2880" s="368" t="s">
        <v>18655</v>
      </c>
      <c r="H2880" s="368" t="s">
        <v>18656</v>
      </c>
      <c r="I2880" s="368" t="s">
        <v>2930</v>
      </c>
      <c r="J2880" s="368" t="s">
        <v>2929</v>
      </c>
      <c r="K2880" s="368" t="s">
        <v>18659</v>
      </c>
      <c r="L2880" s="368" t="s">
        <v>18660</v>
      </c>
      <c r="M2880" s="368">
        <v>92</v>
      </c>
      <c r="N2880" s="368">
        <v>58</v>
      </c>
      <c r="O2880" s="368">
        <v>34</v>
      </c>
    </row>
    <row r="2881" spans="1:15" x14ac:dyDescent="0.35">
      <c r="A2881" s="368" t="s">
        <v>547</v>
      </c>
      <c r="B2881" s="368" t="s">
        <v>1135</v>
      </c>
      <c r="C2881" s="368" t="s">
        <v>786</v>
      </c>
      <c r="D2881" s="368">
        <v>640</v>
      </c>
      <c r="E2881" s="368">
        <v>416</v>
      </c>
      <c r="F2881" s="368">
        <v>224</v>
      </c>
      <c r="G2881" s="368" t="s">
        <v>18655</v>
      </c>
      <c r="H2881" s="368" t="s">
        <v>18656</v>
      </c>
      <c r="I2881" s="368" t="s">
        <v>2930</v>
      </c>
      <c r="J2881" s="368" t="s">
        <v>2929</v>
      </c>
      <c r="K2881" s="368" t="s">
        <v>18661</v>
      </c>
      <c r="L2881" s="368" t="s">
        <v>18662</v>
      </c>
      <c r="M2881" s="368">
        <v>104</v>
      </c>
      <c r="N2881" s="368">
        <v>65</v>
      </c>
      <c r="O2881" s="368">
        <v>39</v>
      </c>
    </row>
    <row r="2882" spans="1:15" x14ac:dyDescent="0.35">
      <c r="A2882" s="368" t="s">
        <v>547</v>
      </c>
      <c r="B2882" s="368" t="s">
        <v>1135</v>
      </c>
      <c r="C2882" s="368" t="s">
        <v>786</v>
      </c>
      <c r="D2882" s="368">
        <v>640</v>
      </c>
      <c r="E2882" s="368">
        <v>416</v>
      </c>
      <c r="F2882" s="368">
        <v>224</v>
      </c>
      <c r="G2882" s="368" t="s">
        <v>18663</v>
      </c>
      <c r="H2882" s="368" t="s">
        <v>18664</v>
      </c>
      <c r="I2882" s="368" t="s">
        <v>2928</v>
      </c>
      <c r="J2882" s="368" t="s">
        <v>2927</v>
      </c>
      <c r="K2882" s="368" t="s">
        <v>18657</v>
      </c>
      <c r="L2882" s="368" t="s">
        <v>18658</v>
      </c>
      <c r="M2882" s="368">
        <v>40</v>
      </c>
      <c r="N2882" s="368">
        <v>40</v>
      </c>
      <c r="O2882" s="368">
        <v>0</v>
      </c>
    </row>
    <row r="2883" spans="1:15" x14ac:dyDescent="0.35">
      <c r="A2883" s="368" t="s">
        <v>547</v>
      </c>
      <c r="B2883" s="368" t="s">
        <v>1135</v>
      </c>
      <c r="C2883" s="368" t="s">
        <v>786</v>
      </c>
      <c r="D2883" s="368">
        <v>640</v>
      </c>
      <c r="E2883" s="368">
        <v>416</v>
      </c>
      <c r="F2883" s="368">
        <v>224</v>
      </c>
      <c r="G2883" s="368" t="s">
        <v>18663</v>
      </c>
      <c r="H2883" s="368" t="s">
        <v>18664</v>
      </c>
      <c r="I2883" s="368" t="s">
        <v>2928</v>
      </c>
      <c r="J2883" s="368" t="s">
        <v>2927</v>
      </c>
      <c r="K2883" s="368" t="s">
        <v>18665</v>
      </c>
      <c r="L2883" s="368" t="s">
        <v>18666</v>
      </c>
      <c r="M2883" s="368">
        <v>46</v>
      </c>
      <c r="N2883" s="368">
        <v>29</v>
      </c>
      <c r="O2883" s="368">
        <v>17</v>
      </c>
    </row>
    <row r="2884" spans="1:15" x14ac:dyDescent="0.35">
      <c r="A2884" s="368" t="s">
        <v>547</v>
      </c>
      <c r="B2884" s="368" t="s">
        <v>1135</v>
      </c>
      <c r="C2884" s="368" t="s">
        <v>786</v>
      </c>
      <c r="D2884" s="368">
        <v>640</v>
      </c>
      <c r="E2884" s="368">
        <v>416</v>
      </c>
      <c r="F2884" s="368">
        <v>224</v>
      </c>
      <c r="G2884" s="368" t="s">
        <v>18663</v>
      </c>
      <c r="H2884" s="368" t="s">
        <v>18664</v>
      </c>
      <c r="I2884" s="368" t="s">
        <v>2928</v>
      </c>
      <c r="J2884" s="368" t="s">
        <v>2927</v>
      </c>
      <c r="K2884" s="368" t="s">
        <v>18667</v>
      </c>
      <c r="L2884" s="368" t="s">
        <v>18668</v>
      </c>
      <c r="M2884" s="368">
        <v>35</v>
      </c>
      <c r="N2884" s="368">
        <v>22</v>
      </c>
      <c r="O2884" s="368">
        <v>13</v>
      </c>
    </row>
    <row r="2885" spans="1:15" x14ac:dyDescent="0.35">
      <c r="A2885" s="368" t="s">
        <v>547</v>
      </c>
      <c r="B2885" s="368" t="s">
        <v>1135</v>
      </c>
      <c r="C2885" s="368" t="s">
        <v>786</v>
      </c>
      <c r="D2885" s="368">
        <v>640</v>
      </c>
      <c r="E2885" s="368">
        <v>416</v>
      </c>
      <c r="F2885" s="368">
        <v>224</v>
      </c>
      <c r="G2885" s="368" t="s">
        <v>18663</v>
      </c>
      <c r="H2885" s="368" t="s">
        <v>18664</v>
      </c>
      <c r="I2885" s="368" t="s">
        <v>2928</v>
      </c>
      <c r="J2885" s="368" t="s">
        <v>2927</v>
      </c>
      <c r="K2885" s="368" t="s">
        <v>18669</v>
      </c>
      <c r="L2885" s="368" t="s">
        <v>18670</v>
      </c>
      <c r="M2885" s="368">
        <v>105</v>
      </c>
      <c r="N2885" s="368">
        <v>66</v>
      </c>
      <c r="O2885" s="368">
        <v>39</v>
      </c>
    </row>
    <row r="2886" spans="1:15" x14ac:dyDescent="0.35">
      <c r="A2886" s="368" t="s">
        <v>547</v>
      </c>
      <c r="B2886" s="368" t="s">
        <v>1135</v>
      </c>
      <c r="C2886" s="368" t="s">
        <v>786</v>
      </c>
      <c r="D2886" s="368">
        <v>640</v>
      </c>
      <c r="E2886" s="368">
        <v>416</v>
      </c>
      <c r="F2886" s="368">
        <v>224</v>
      </c>
      <c r="G2886" s="368" t="s">
        <v>18671</v>
      </c>
      <c r="H2886" s="368" t="s">
        <v>18672</v>
      </c>
      <c r="I2886" s="368" t="s">
        <v>2926</v>
      </c>
      <c r="J2886" s="368" t="s">
        <v>2925</v>
      </c>
      <c r="K2886" s="368" t="s">
        <v>18657</v>
      </c>
      <c r="L2886" s="368" t="s">
        <v>18658</v>
      </c>
      <c r="M2886" s="368">
        <v>40</v>
      </c>
      <c r="N2886" s="368">
        <v>40</v>
      </c>
      <c r="O2886" s="368">
        <v>0</v>
      </c>
    </row>
    <row r="2887" spans="1:15" x14ac:dyDescent="0.35">
      <c r="A2887" s="368" t="s">
        <v>547</v>
      </c>
      <c r="B2887" s="368" t="s">
        <v>1135</v>
      </c>
      <c r="C2887" s="368" t="s">
        <v>786</v>
      </c>
      <c r="D2887" s="368">
        <v>640</v>
      </c>
      <c r="E2887" s="368">
        <v>416</v>
      </c>
      <c r="F2887" s="368">
        <v>224</v>
      </c>
      <c r="G2887" s="368" t="s">
        <v>18671</v>
      </c>
      <c r="H2887" s="368" t="s">
        <v>18672</v>
      </c>
      <c r="I2887" s="368" t="s">
        <v>2926</v>
      </c>
      <c r="J2887" s="368" t="s">
        <v>2925</v>
      </c>
      <c r="K2887" s="368" t="s">
        <v>18673</v>
      </c>
      <c r="L2887" s="368" t="s">
        <v>18674</v>
      </c>
      <c r="M2887" s="368">
        <v>68</v>
      </c>
      <c r="N2887" s="368">
        <v>42</v>
      </c>
      <c r="O2887" s="368">
        <v>26</v>
      </c>
    </row>
    <row r="2888" spans="1:15" x14ac:dyDescent="0.35">
      <c r="A2888" s="368" t="s">
        <v>547</v>
      </c>
      <c r="B2888" s="368" t="s">
        <v>1135</v>
      </c>
      <c r="C2888" s="368" t="s">
        <v>786</v>
      </c>
      <c r="D2888" s="368">
        <v>640</v>
      </c>
      <c r="E2888" s="368">
        <v>416</v>
      </c>
      <c r="F2888" s="368">
        <v>224</v>
      </c>
      <c r="G2888" s="368" t="s">
        <v>18671</v>
      </c>
      <c r="H2888" s="368" t="s">
        <v>18672</v>
      </c>
      <c r="I2888" s="368" t="s">
        <v>2926</v>
      </c>
      <c r="J2888" s="368" t="s">
        <v>2925</v>
      </c>
      <c r="K2888" s="368" t="s">
        <v>18675</v>
      </c>
      <c r="L2888" s="368" t="s">
        <v>18676</v>
      </c>
      <c r="M2888" s="368">
        <v>93</v>
      </c>
      <c r="N2888" s="368">
        <v>58</v>
      </c>
      <c r="O2888" s="368">
        <v>35</v>
      </c>
    </row>
    <row r="2889" spans="1:15" x14ac:dyDescent="0.35">
      <c r="A2889" s="368" t="s">
        <v>547</v>
      </c>
      <c r="B2889" s="368" t="s">
        <v>1135</v>
      </c>
      <c r="C2889" s="368" t="s">
        <v>786</v>
      </c>
      <c r="D2889" s="368">
        <v>640</v>
      </c>
      <c r="E2889" s="368">
        <v>416</v>
      </c>
      <c r="F2889" s="368">
        <v>224</v>
      </c>
      <c r="G2889" s="368" t="s">
        <v>18671</v>
      </c>
      <c r="H2889" s="368" t="s">
        <v>18672</v>
      </c>
      <c r="I2889" s="368" t="s">
        <v>2926</v>
      </c>
      <c r="J2889" s="368" t="s">
        <v>2925</v>
      </c>
      <c r="K2889" s="368" t="s">
        <v>18677</v>
      </c>
      <c r="L2889" s="368" t="s">
        <v>18678</v>
      </c>
      <c r="M2889" s="368">
        <v>57</v>
      </c>
      <c r="N2889" s="368">
        <v>36</v>
      </c>
      <c r="O2889" s="368">
        <v>21</v>
      </c>
    </row>
    <row r="2890" spans="1:15" x14ac:dyDescent="0.35">
      <c r="A2890" s="368" t="s">
        <v>548</v>
      </c>
      <c r="B2890" s="368" t="s">
        <v>1136</v>
      </c>
      <c r="C2890" s="368" t="s">
        <v>791</v>
      </c>
      <c r="D2890" s="368">
        <v>350</v>
      </c>
      <c r="E2890" s="368">
        <v>227</v>
      </c>
      <c r="F2890" s="368">
        <v>123</v>
      </c>
      <c r="G2890" s="368" t="s">
        <v>18679</v>
      </c>
      <c r="H2890" s="368" t="s">
        <v>18680</v>
      </c>
      <c r="I2890" s="368" t="s">
        <v>2924</v>
      </c>
      <c r="J2890" s="368" t="s">
        <v>2923</v>
      </c>
      <c r="K2890" s="368" t="s">
        <v>18681</v>
      </c>
      <c r="L2890" s="368" t="s">
        <v>2923</v>
      </c>
      <c r="M2890" s="368">
        <v>56</v>
      </c>
      <c r="N2890" s="368">
        <v>36</v>
      </c>
      <c r="O2890" s="368">
        <v>20</v>
      </c>
    </row>
    <row r="2891" spans="1:15" x14ac:dyDescent="0.35">
      <c r="A2891" s="368" t="s">
        <v>548</v>
      </c>
      <c r="B2891" s="368" t="s">
        <v>1136</v>
      </c>
      <c r="C2891" s="368" t="s">
        <v>791</v>
      </c>
      <c r="D2891" s="368">
        <v>350</v>
      </c>
      <c r="E2891" s="368">
        <v>227</v>
      </c>
      <c r="F2891" s="368">
        <v>123</v>
      </c>
      <c r="G2891" s="368" t="s">
        <v>18682</v>
      </c>
      <c r="H2891" s="368" t="s">
        <v>18683</v>
      </c>
      <c r="I2891" s="368" t="s">
        <v>2922</v>
      </c>
      <c r="J2891" s="368" t="s">
        <v>2921</v>
      </c>
      <c r="K2891" s="368" t="s">
        <v>18684</v>
      </c>
      <c r="L2891" s="368" t="s">
        <v>18685</v>
      </c>
      <c r="M2891" s="368">
        <v>57</v>
      </c>
      <c r="N2891" s="368">
        <v>38</v>
      </c>
      <c r="O2891" s="368">
        <v>19</v>
      </c>
    </row>
    <row r="2892" spans="1:15" x14ac:dyDescent="0.35">
      <c r="A2892" s="368" t="s">
        <v>548</v>
      </c>
      <c r="B2892" s="368" t="s">
        <v>1136</v>
      </c>
      <c r="C2892" s="368" t="s">
        <v>791</v>
      </c>
      <c r="D2892" s="368">
        <v>350</v>
      </c>
      <c r="E2892" s="368">
        <v>227</v>
      </c>
      <c r="F2892" s="368">
        <v>123</v>
      </c>
      <c r="G2892" s="368" t="s">
        <v>18682</v>
      </c>
      <c r="H2892" s="368" t="s">
        <v>18683</v>
      </c>
      <c r="I2892" s="368" t="s">
        <v>2922</v>
      </c>
      <c r="J2892" s="368" t="s">
        <v>2921</v>
      </c>
      <c r="K2892" s="368" t="s">
        <v>18686</v>
      </c>
      <c r="L2892" s="368" t="s">
        <v>18687</v>
      </c>
      <c r="M2892" s="368">
        <v>90</v>
      </c>
      <c r="N2892" s="368">
        <v>58</v>
      </c>
      <c r="O2892" s="368">
        <v>32</v>
      </c>
    </row>
    <row r="2893" spans="1:15" x14ac:dyDescent="0.35">
      <c r="A2893" s="368" t="s">
        <v>548</v>
      </c>
      <c r="B2893" s="368" t="s">
        <v>1136</v>
      </c>
      <c r="C2893" s="368" t="s">
        <v>791</v>
      </c>
      <c r="D2893" s="368">
        <v>350</v>
      </c>
      <c r="E2893" s="368">
        <v>227</v>
      </c>
      <c r="F2893" s="368">
        <v>123</v>
      </c>
      <c r="G2893" s="368" t="s">
        <v>18688</v>
      </c>
      <c r="H2893" s="368" t="s">
        <v>18689</v>
      </c>
      <c r="I2893" s="368" t="s">
        <v>2920</v>
      </c>
      <c r="J2893" s="368" t="s">
        <v>2919</v>
      </c>
      <c r="K2893" s="368" t="s">
        <v>18690</v>
      </c>
      <c r="L2893" s="368" t="s">
        <v>18691</v>
      </c>
      <c r="M2893" s="368">
        <v>90</v>
      </c>
      <c r="N2893" s="368">
        <v>58</v>
      </c>
      <c r="O2893" s="368">
        <v>32</v>
      </c>
    </row>
    <row r="2894" spans="1:15" x14ac:dyDescent="0.35">
      <c r="A2894" s="368" t="s">
        <v>548</v>
      </c>
      <c r="B2894" s="368" t="s">
        <v>1136</v>
      </c>
      <c r="C2894" s="368" t="s">
        <v>791</v>
      </c>
      <c r="D2894" s="368">
        <v>350</v>
      </c>
      <c r="E2894" s="368">
        <v>227</v>
      </c>
      <c r="F2894" s="368">
        <v>123</v>
      </c>
      <c r="G2894" s="368" t="s">
        <v>18688</v>
      </c>
      <c r="H2894" s="368" t="s">
        <v>18689</v>
      </c>
      <c r="I2894" s="368" t="s">
        <v>2920</v>
      </c>
      <c r="J2894" s="368" t="s">
        <v>2919</v>
      </c>
      <c r="K2894" s="368" t="s">
        <v>18692</v>
      </c>
      <c r="L2894" s="368" t="s">
        <v>18693</v>
      </c>
      <c r="M2894" s="368">
        <v>57</v>
      </c>
      <c r="N2894" s="368">
        <v>37</v>
      </c>
      <c r="O2894" s="368">
        <v>20</v>
      </c>
    </row>
    <row r="2895" spans="1:15" x14ac:dyDescent="0.35">
      <c r="A2895" s="368" t="s">
        <v>549</v>
      </c>
      <c r="B2895" s="368" t="s">
        <v>1137</v>
      </c>
      <c r="C2895" s="368" t="s">
        <v>786</v>
      </c>
      <c r="D2895" s="368">
        <v>630</v>
      </c>
      <c r="E2895" s="368">
        <v>409</v>
      </c>
      <c r="F2895" s="368">
        <v>221</v>
      </c>
      <c r="G2895" s="368" t="s">
        <v>14143</v>
      </c>
      <c r="H2895" s="368" t="s">
        <v>14144</v>
      </c>
      <c r="I2895" s="368" t="s">
        <v>2912</v>
      </c>
      <c r="J2895" s="368" t="s">
        <v>2911</v>
      </c>
      <c r="K2895" s="368" t="s">
        <v>14145</v>
      </c>
      <c r="L2895" s="368" t="s">
        <v>14146</v>
      </c>
      <c r="M2895" s="368">
        <v>69</v>
      </c>
      <c r="N2895" s="368">
        <v>44</v>
      </c>
      <c r="O2895" s="368">
        <v>25</v>
      </c>
    </row>
    <row r="2896" spans="1:15" x14ac:dyDescent="0.35">
      <c r="A2896" s="368" t="s">
        <v>549</v>
      </c>
      <c r="B2896" s="368" t="s">
        <v>1137</v>
      </c>
      <c r="C2896" s="368" t="s">
        <v>786</v>
      </c>
      <c r="D2896" s="368">
        <v>630</v>
      </c>
      <c r="E2896" s="368">
        <v>409</v>
      </c>
      <c r="F2896" s="368">
        <v>221</v>
      </c>
      <c r="G2896" s="368" t="s">
        <v>14143</v>
      </c>
      <c r="H2896" s="368" t="s">
        <v>14144</v>
      </c>
      <c r="I2896" s="368" t="s">
        <v>2912</v>
      </c>
      <c r="J2896" s="368" t="s">
        <v>2911</v>
      </c>
      <c r="K2896" s="368" t="s">
        <v>14147</v>
      </c>
      <c r="L2896" s="368" t="s">
        <v>14148</v>
      </c>
      <c r="M2896" s="368">
        <v>46</v>
      </c>
      <c r="N2896" s="368">
        <v>29</v>
      </c>
      <c r="O2896" s="368">
        <v>17</v>
      </c>
    </row>
    <row r="2897" spans="1:15" x14ac:dyDescent="0.35">
      <c r="A2897" s="368" t="s">
        <v>549</v>
      </c>
      <c r="B2897" s="368" t="s">
        <v>1137</v>
      </c>
      <c r="C2897" s="368" t="s">
        <v>786</v>
      </c>
      <c r="D2897" s="368">
        <v>630</v>
      </c>
      <c r="E2897" s="368">
        <v>409</v>
      </c>
      <c r="F2897" s="368">
        <v>221</v>
      </c>
      <c r="G2897" s="368" t="s">
        <v>14143</v>
      </c>
      <c r="H2897" s="368" t="s">
        <v>14144</v>
      </c>
      <c r="I2897" s="368" t="s">
        <v>2912</v>
      </c>
      <c r="J2897" s="368" t="s">
        <v>2911</v>
      </c>
      <c r="K2897" s="368" t="s">
        <v>14149</v>
      </c>
      <c r="L2897" s="368" t="s">
        <v>14150</v>
      </c>
      <c r="M2897" s="368">
        <v>103</v>
      </c>
      <c r="N2897" s="368">
        <v>65</v>
      </c>
      <c r="O2897" s="368">
        <v>38</v>
      </c>
    </row>
    <row r="2898" spans="1:15" x14ac:dyDescent="0.35">
      <c r="A2898" s="368" t="s">
        <v>549</v>
      </c>
      <c r="B2898" s="368" t="s">
        <v>1137</v>
      </c>
      <c r="C2898" s="368" t="s">
        <v>786</v>
      </c>
      <c r="D2898" s="368">
        <v>630</v>
      </c>
      <c r="E2898" s="368">
        <v>409</v>
      </c>
      <c r="F2898" s="368">
        <v>221</v>
      </c>
      <c r="G2898" s="368" t="s">
        <v>18694</v>
      </c>
      <c r="H2898" s="368" t="s">
        <v>18695</v>
      </c>
      <c r="I2898" s="368" t="s">
        <v>2918</v>
      </c>
      <c r="J2898" s="368" t="s">
        <v>2917</v>
      </c>
      <c r="K2898" s="368" t="s">
        <v>18696</v>
      </c>
      <c r="L2898" s="368" t="s">
        <v>2917</v>
      </c>
      <c r="M2898" s="368">
        <v>92</v>
      </c>
      <c r="N2898" s="368">
        <v>58</v>
      </c>
      <c r="O2898" s="368">
        <v>34</v>
      </c>
    </row>
    <row r="2899" spans="1:15" x14ac:dyDescent="0.35">
      <c r="A2899" s="368" t="s">
        <v>549</v>
      </c>
      <c r="B2899" s="368" t="s">
        <v>1137</v>
      </c>
      <c r="C2899" s="368" t="s">
        <v>786</v>
      </c>
      <c r="D2899" s="368">
        <v>630</v>
      </c>
      <c r="E2899" s="368">
        <v>409</v>
      </c>
      <c r="F2899" s="368">
        <v>221</v>
      </c>
      <c r="G2899" s="368" t="s">
        <v>18697</v>
      </c>
      <c r="H2899" s="368" t="s">
        <v>18698</v>
      </c>
      <c r="I2899" s="368" t="s">
        <v>2916</v>
      </c>
      <c r="J2899" s="368" t="s">
        <v>2915</v>
      </c>
      <c r="K2899" s="368" t="s">
        <v>18699</v>
      </c>
      <c r="L2899" s="368" t="s">
        <v>18700</v>
      </c>
      <c r="M2899" s="368">
        <v>105</v>
      </c>
      <c r="N2899" s="368">
        <v>66</v>
      </c>
      <c r="O2899" s="368">
        <v>39</v>
      </c>
    </row>
    <row r="2900" spans="1:15" x14ac:dyDescent="0.35">
      <c r="A2900" s="368" t="s">
        <v>549</v>
      </c>
      <c r="B2900" s="368" t="s">
        <v>1137</v>
      </c>
      <c r="C2900" s="368" t="s">
        <v>786</v>
      </c>
      <c r="D2900" s="368">
        <v>630</v>
      </c>
      <c r="E2900" s="368">
        <v>409</v>
      </c>
      <c r="F2900" s="368">
        <v>221</v>
      </c>
      <c r="G2900" s="368" t="s">
        <v>18697</v>
      </c>
      <c r="H2900" s="368" t="s">
        <v>18698</v>
      </c>
      <c r="I2900" s="368" t="s">
        <v>2916</v>
      </c>
      <c r="J2900" s="368" t="s">
        <v>2915</v>
      </c>
      <c r="K2900" s="368" t="s">
        <v>18701</v>
      </c>
      <c r="L2900" s="368" t="s">
        <v>18702</v>
      </c>
      <c r="M2900" s="368">
        <v>30</v>
      </c>
      <c r="N2900" s="368">
        <v>30</v>
      </c>
      <c r="O2900" s="368">
        <v>0</v>
      </c>
    </row>
    <row r="2901" spans="1:15" x14ac:dyDescent="0.35">
      <c r="A2901" s="368" t="s">
        <v>549</v>
      </c>
      <c r="B2901" s="368" t="s">
        <v>1137</v>
      </c>
      <c r="C2901" s="368" t="s">
        <v>786</v>
      </c>
      <c r="D2901" s="368">
        <v>630</v>
      </c>
      <c r="E2901" s="368">
        <v>409</v>
      </c>
      <c r="F2901" s="368">
        <v>221</v>
      </c>
      <c r="G2901" s="368" t="s">
        <v>18697</v>
      </c>
      <c r="H2901" s="368" t="s">
        <v>18698</v>
      </c>
      <c r="I2901" s="368" t="s">
        <v>2916</v>
      </c>
      <c r="J2901" s="368" t="s">
        <v>2915</v>
      </c>
      <c r="K2901" s="368" t="s">
        <v>18703</v>
      </c>
      <c r="L2901" s="368" t="s">
        <v>18704</v>
      </c>
      <c r="M2901" s="368">
        <v>82</v>
      </c>
      <c r="N2901" s="368">
        <v>52</v>
      </c>
      <c r="O2901" s="368">
        <v>30</v>
      </c>
    </row>
    <row r="2902" spans="1:15" x14ac:dyDescent="0.35">
      <c r="A2902" s="368" t="s">
        <v>549</v>
      </c>
      <c r="B2902" s="368" t="s">
        <v>1137</v>
      </c>
      <c r="C2902" s="368" t="s">
        <v>786</v>
      </c>
      <c r="D2902" s="368">
        <v>630</v>
      </c>
      <c r="E2902" s="368">
        <v>409</v>
      </c>
      <c r="F2902" s="368">
        <v>221</v>
      </c>
      <c r="G2902" s="368" t="s">
        <v>18697</v>
      </c>
      <c r="H2902" s="368" t="s">
        <v>18698</v>
      </c>
      <c r="I2902" s="368" t="s">
        <v>2916</v>
      </c>
      <c r="J2902" s="368" t="s">
        <v>2915</v>
      </c>
      <c r="K2902" s="368" t="s">
        <v>18705</v>
      </c>
      <c r="L2902" s="368" t="s">
        <v>18706</v>
      </c>
      <c r="M2902" s="368">
        <v>46</v>
      </c>
      <c r="N2902" s="368">
        <v>29</v>
      </c>
      <c r="O2902" s="368">
        <v>17</v>
      </c>
    </row>
    <row r="2903" spans="1:15" x14ac:dyDescent="0.35">
      <c r="A2903" s="368" t="s">
        <v>549</v>
      </c>
      <c r="B2903" s="368" t="s">
        <v>1137</v>
      </c>
      <c r="C2903" s="368" t="s">
        <v>786</v>
      </c>
      <c r="D2903" s="368">
        <v>630</v>
      </c>
      <c r="E2903" s="368">
        <v>409</v>
      </c>
      <c r="F2903" s="368">
        <v>221</v>
      </c>
      <c r="G2903" s="368" t="s">
        <v>18707</v>
      </c>
      <c r="H2903" s="368" t="s">
        <v>18708</v>
      </c>
      <c r="I2903" s="368" t="s">
        <v>2914</v>
      </c>
      <c r="J2903" s="368" t="s">
        <v>2913</v>
      </c>
      <c r="K2903" s="368" t="s">
        <v>18709</v>
      </c>
      <c r="L2903" s="368" t="s">
        <v>2913</v>
      </c>
      <c r="M2903" s="368">
        <v>57</v>
      </c>
      <c r="N2903" s="368">
        <v>36</v>
      </c>
      <c r="O2903" s="368">
        <v>21</v>
      </c>
    </row>
    <row r="2904" spans="1:15" x14ac:dyDescent="0.35">
      <c r="A2904" s="368" t="s">
        <v>550</v>
      </c>
      <c r="B2904" s="368" t="s">
        <v>1138</v>
      </c>
      <c r="C2904" s="368" t="s">
        <v>791</v>
      </c>
      <c r="D2904" s="368">
        <v>510</v>
      </c>
      <c r="E2904" s="368">
        <v>331</v>
      </c>
      <c r="F2904" s="368">
        <v>179</v>
      </c>
      <c r="G2904" s="368" t="s">
        <v>14143</v>
      </c>
      <c r="H2904" s="368" t="s">
        <v>14144</v>
      </c>
      <c r="I2904" s="368" t="s">
        <v>2912</v>
      </c>
      <c r="J2904" s="368" t="s">
        <v>2911</v>
      </c>
      <c r="K2904" s="368" t="s">
        <v>14145</v>
      </c>
      <c r="L2904" s="368" t="s">
        <v>14146</v>
      </c>
      <c r="M2904" s="368">
        <v>70</v>
      </c>
      <c r="N2904" s="368">
        <v>44</v>
      </c>
      <c r="O2904" s="368">
        <v>26</v>
      </c>
    </row>
    <row r="2905" spans="1:15" x14ac:dyDescent="0.35">
      <c r="A2905" s="368" t="s">
        <v>550</v>
      </c>
      <c r="B2905" s="368" t="s">
        <v>1138</v>
      </c>
      <c r="C2905" s="368" t="s">
        <v>791</v>
      </c>
      <c r="D2905" s="368">
        <v>510</v>
      </c>
      <c r="E2905" s="368">
        <v>331</v>
      </c>
      <c r="F2905" s="368">
        <v>179</v>
      </c>
      <c r="G2905" s="368" t="s">
        <v>14143</v>
      </c>
      <c r="H2905" s="368" t="s">
        <v>14144</v>
      </c>
      <c r="I2905" s="368" t="s">
        <v>2912</v>
      </c>
      <c r="J2905" s="368" t="s">
        <v>2911</v>
      </c>
      <c r="K2905" s="368" t="s">
        <v>14147</v>
      </c>
      <c r="L2905" s="368" t="s">
        <v>14148</v>
      </c>
      <c r="M2905" s="368">
        <v>47</v>
      </c>
      <c r="N2905" s="368">
        <v>29</v>
      </c>
      <c r="O2905" s="368">
        <v>18</v>
      </c>
    </row>
    <row r="2906" spans="1:15" x14ac:dyDescent="0.35">
      <c r="A2906" s="368" t="s">
        <v>550</v>
      </c>
      <c r="B2906" s="368" t="s">
        <v>1138</v>
      </c>
      <c r="C2906" s="368" t="s">
        <v>791</v>
      </c>
      <c r="D2906" s="368">
        <v>510</v>
      </c>
      <c r="E2906" s="368">
        <v>331</v>
      </c>
      <c r="F2906" s="368">
        <v>179</v>
      </c>
      <c r="G2906" s="368" t="s">
        <v>14143</v>
      </c>
      <c r="H2906" s="368" t="s">
        <v>14144</v>
      </c>
      <c r="I2906" s="368" t="s">
        <v>2912</v>
      </c>
      <c r="J2906" s="368" t="s">
        <v>2911</v>
      </c>
      <c r="K2906" s="368" t="s">
        <v>14149</v>
      </c>
      <c r="L2906" s="368" t="s">
        <v>14150</v>
      </c>
      <c r="M2906" s="368">
        <v>106</v>
      </c>
      <c r="N2906" s="368">
        <v>67</v>
      </c>
      <c r="O2906" s="368">
        <v>39</v>
      </c>
    </row>
    <row r="2907" spans="1:15" x14ac:dyDescent="0.35">
      <c r="A2907" s="368" t="s">
        <v>550</v>
      </c>
      <c r="B2907" s="368" t="s">
        <v>1138</v>
      </c>
      <c r="C2907" s="368" t="s">
        <v>791</v>
      </c>
      <c r="D2907" s="368">
        <v>510</v>
      </c>
      <c r="E2907" s="368">
        <v>331</v>
      </c>
      <c r="F2907" s="368">
        <v>179</v>
      </c>
      <c r="G2907" s="368" t="s">
        <v>18710</v>
      </c>
      <c r="H2907" s="368" t="s">
        <v>18711</v>
      </c>
      <c r="I2907" s="368" t="s">
        <v>2910</v>
      </c>
      <c r="J2907" s="368" t="s">
        <v>2909</v>
      </c>
      <c r="K2907" s="368" t="s">
        <v>18712</v>
      </c>
      <c r="L2907" s="368" t="s">
        <v>18713</v>
      </c>
      <c r="M2907" s="368">
        <v>110</v>
      </c>
      <c r="N2907" s="368">
        <v>69</v>
      </c>
      <c r="O2907" s="368">
        <v>41</v>
      </c>
    </row>
    <row r="2908" spans="1:15" x14ac:dyDescent="0.35">
      <c r="A2908" s="368" t="s">
        <v>550</v>
      </c>
      <c r="B2908" s="368" t="s">
        <v>1138</v>
      </c>
      <c r="C2908" s="368" t="s">
        <v>791</v>
      </c>
      <c r="D2908" s="368">
        <v>510</v>
      </c>
      <c r="E2908" s="368">
        <v>331</v>
      </c>
      <c r="F2908" s="368">
        <v>179</v>
      </c>
      <c r="G2908" s="368" t="s">
        <v>18710</v>
      </c>
      <c r="H2908" s="368" t="s">
        <v>18711</v>
      </c>
      <c r="I2908" s="368" t="s">
        <v>2910</v>
      </c>
      <c r="J2908" s="368" t="s">
        <v>2909</v>
      </c>
      <c r="K2908" s="368" t="s">
        <v>18714</v>
      </c>
      <c r="L2908" s="368" t="s">
        <v>18715</v>
      </c>
      <c r="M2908" s="368">
        <v>30</v>
      </c>
      <c r="N2908" s="368">
        <v>30</v>
      </c>
      <c r="O2908" s="368">
        <v>0</v>
      </c>
    </row>
    <row r="2909" spans="1:15" x14ac:dyDescent="0.35">
      <c r="A2909" s="368" t="s">
        <v>550</v>
      </c>
      <c r="B2909" s="368" t="s">
        <v>1138</v>
      </c>
      <c r="C2909" s="368" t="s">
        <v>791</v>
      </c>
      <c r="D2909" s="368">
        <v>510</v>
      </c>
      <c r="E2909" s="368">
        <v>331</v>
      </c>
      <c r="F2909" s="368">
        <v>179</v>
      </c>
      <c r="G2909" s="368" t="s">
        <v>18716</v>
      </c>
      <c r="H2909" s="368" t="s">
        <v>18717</v>
      </c>
      <c r="I2909" s="368" t="s">
        <v>2908</v>
      </c>
      <c r="J2909" s="368" t="s">
        <v>2907</v>
      </c>
      <c r="K2909" s="368" t="s">
        <v>18714</v>
      </c>
      <c r="L2909" s="368" t="s">
        <v>18715</v>
      </c>
      <c r="M2909" s="368">
        <v>30</v>
      </c>
      <c r="N2909" s="368">
        <v>30</v>
      </c>
      <c r="O2909" s="368">
        <v>0</v>
      </c>
    </row>
    <row r="2910" spans="1:15" x14ac:dyDescent="0.35">
      <c r="A2910" s="368" t="s">
        <v>550</v>
      </c>
      <c r="B2910" s="368" t="s">
        <v>1138</v>
      </c>
      <c r="C2910" s="368" t="s">
        <v>791</v>
      </c>
      <c r="D2910" s="368">
        <v>510</v>
      </c>
      <c r="E2910" s="368">
        <v>331</v>
      </c>
      <c r="F2910" s="368">
        <v>179</v>
      </c>
      <c r="G2910" s="368" t="s">
        <v>18716</v>
      </c>
      <c r="H2910" s="368" t="s">
        <v>18717</v>
      </c>
      <c r="I2910" s="368" t="s">
        <v>2908</v>
      </c>
      <c r="J2910" s="368" t="s">
        <v>2907</v>
      </c>
      <c r="K2910" s="368" t="s">
        <v>18718</v>
      </c>
      <c r="L2910" s="368" t="s">
        <v>18719</v>
      </c>
      <c r="M2910" s="368">
        <v>110</v>
      </c>
      <c r="N2910" s="368">
        <v>69</v>
      </c>
      <c r="O2910" s="368">
        <v>41</v>
      </c>
    </row>
    <row r="2911" spans="1:15" x14ac:dyDescent="0.35">
      <c r="A2911" s="368" t="s">
        <v>550</v>
      </c>
      <c r="B2911" s="368" t="s">
        <v>1138</v>
      </c>
      <c r="C2911" s="368" t="s">
        <v>791</v>
      </c>
      <c r="D2911" s="368">
        <v>510</v>
      </c>
      <c r="E2911" s="368">
        <v>331</v>
      </c>
      <c r="F2911" s="368">
        <v>179</v>
      </c>
      <c r="G2911" s="368" t="s">
        <v>18720</v>
      </c>
      <c r="H2911" s="368" t="s">
        <v>18721</v>
      </c>
      <c r="I2911" s="368" t="s">
        <v>2906</v>
      </c>
      <c r="J2911" s="368" t="s">
        <v>2905</v>
      </c>
      <c r="K2911" s="368" t="s">
        <v>18722</v>
      </c>
      <c r="L2911" s="368" t="s">
        <v>2905</v>
      </c>
      <c r="M2911" s="368">
        <v>37</v>
      </c>
      <c r="N2911" s="368">
        <v>23</v>
      </c>
      <c r="O2911" s="368">
        <v>14</v>
      </c>
    </row>
    <row r="2912" spans="1:15" x14ac:dyDescent="0.35">
      <c r="A2912" s="368" t="s">
        <v>551</v>
      </c>
      <c r="B2912" s="368" t="s">
        <v>1139</v>
      </c>
      <c r="C2912" s="368" t="s">
        <v>786</v>
      </c>
      <c r="D2912" s="368">
        <v>450</v>
      </c>
      <c r="E2912" s="368">
        <v>292</v>
      </c>
      <c r="F2912" s="368">
        <v>158</v>
      </c>
      <c r="G2912" s="368" t="s">
        <v>18723</v>
      </c>
      <c r="H2912" s="368" t="s">
        <v>18724</v>
      </c>
      <c r="I2912" s="368" t="s">
        <v>2904</v>
      </c>
      <c r="J2912" s="368" t="s">
        <v>2903</v>
      </c>
      <c r="K2912" s="368" t="s">
        <v>18725</v>
      </c>
      <c r="L2912" s="368" t="s">
        <v>18726</v>
      </c>
      <c r="M2912" s="368">
        <v>102</v>
      </c>
      <c r="N2912" s="368">
        <v>64</v>
      </c>
      <c r="O2912" s="368">
        <v>38</v>
      </c>
    </row>
    <row r="2913" spans="1:15" x14ac:dyDescent="0.35">
      <c r="A2913" s="368" t="s">
        <v>551</v>
      </c>
      <c r="B2913" s="368" t="s">
        <v>1139</v>
      </c>
      <c r="C2913" s="368" t="s">
        <v>786</v>
      </c>
      <c r="D2913" s="368">
        <v>450</v>
      </c>
      <c r="E2913" s="368">
        <v>292</v>
      </c>
      <c r="F2913" s="368">
        <v>158</v>
      </c>
      <c r="G2913" s="368" t="s">
        <v>18723</v>
      </c>
      <c r="H2913" s="368" t="s">
        <v>18724</v>
      </c>
      <c r="I2913" s="368" t="s">
        <v>2904</v>
      </c>
      <c r="J2913" s="368" t="s">
        <v>2903</v>
      </c>
      <c r="K2913" s="368" t="s">
        <v>18727</v>
      </c>
      <c r="L2913" s="368" t="s">
        <v>18728</v>
      </c>
      <c r="M2913" s="368">
        <v>30</v>
      </c>
      <c r="N2913" s="368">
        <v>30</v>
      </c>
      <c r="O2913" s="368">
        <v>0</v>
      </c>
    </row>
    <row r="2914" spans="1:15" x14ac:dyDescent="0.35">
      <c r="A2914" s="368" t="s">
        <v>551</v>
      </c>
      <c r="B2914" s="368" t="s">
        <v>1139</v>
      </c>
      <c r="C2914" s="368" t="s">
        <v>786</v>
      </c>
      <c r="D2914" s="368">
        <v>450</v>
      </c>
      <c r="E2914" s="368">
        <v>292</v>
      </c>
      <c r="F2914" s="368">
        <v>158</v>
      </c>
      <c r="G2914" s="368" t="s">
        <v>18729</v>
      </c>
      <c r="H2914" s="368" t="s">
        <v>18730</v>
      </c>
      <c r="I2914" s="368" t="s">
        <v>2902</v>
      </c>
      <c r="J2914" s="368" t="s">
        <v>2901</v>
      </c>
      <c r="K2914" s="368" t="s">
        <v>18731</v>
      </c>
      <c r="L2914" s="368" t="s">
        <v>18732</v>
      </c>
      <c r="M2914" s="368">
        <v>38</v>
      </c>
      <c r="N2914" s="368">
        <v>24</v>
      </c>
      <c r="O2914" s="368">
        <v>14</v>
      </c>
    </row>
    <row r="2915" spans="1:15" x14ac:dyDescent="0.35">
      <c r="A2915" s="368" t="s">
        <v>551</v>
      </c>
      <c r="B2915" s="368" t="s">
        <v>1139</v>
      </c>
      <c r="C2915" s="368" t="s">
        <v>786</v>
      </c>
      <c r="D2915" s="368">
        <v>450</v>
      </c>
      <c r="E2915" s="368">
        <v>292</v>
      </c>
      <c r="F2915" s="368">
        <v>158</v>
      </c>
      <c r="G2915" s="368" t="s">
        <v>18729</v>
      </c>
      <c r="H2915" s="368" t="s">
        <v>18730</v>
      </c>
      <c r="I2915" s="368" t="s">
        <v>2902</v>
      </c>
      <c r="J2915" s="368" t="s">
        <v>2901</v>
      </c>
      <c r="K2915" s="368" t="s">
        <v>18727</v>
      </c>
      <c r="L2915" s="368" t="s">
        <v>18728</v>
      </c>
      <c r="M2915" s="368">
        <v>30</v>
      </c>
      <c r="N2915" s="368">
        <v>30</v>
      </c>
      <c r="O2915" s="368">
        <v>0</v>
      </c>
    </row>
    <row r="2916" spans="1:15" x14ac:dyDescent="0.35">
      <c r="A2916" s="368" t="s">
        <v>551</v>
      </c>
      <c r="B2916" s="368" t="s">
        <v>1139</v>
      </c>
      <c r="C2916" s="368" t="s">
        <v>786</v>
      </c>
      <c r="D2916" s="368">
        <v>450</v>
      </c>
      <c r="E2916" s="368">
        <v>292</v>
      </c>
      <c r="F2916" s="368">
        <v>158</v>
      </c>
      <c r="G2916" s="368" t="s">
        <v>18729</v>
      </c>
      <c r="H2916" s="368" t="s">
        <v>18730</v>
      </c>
      <c r="I2916" s="368" t="s">
        <v>2902</v>
      </c>
      <c r="J2916" s="368" t="s">
        <v>2901</v>
      </c>
      <c r="K2916" s="368" t="s">
        <v>18733</v>
      </c>
      <c r="L2916" s="368" t="s">
        <v>18734</v>
      </c>
      <c r="M2916" s="368">
        <v>110</v>
      </c>
      <c r="N2916" s="368">
        <v>68</v>
      </c>
      <c r="O2916" s="368">
        <v>42</v>
      </c>
    </row>
    <row r="2917" spans="1:15" x14ac:dyDescent="0.35">
      <c r="A2917" s="368" t="s">
        <v>551</v>
      </c>
      <c r="B2917" s="368" t="s">
        <v>1139</v>
      </c>
      <c r="C2917" s="368" t="s">
        <v>786</v>
      </c>
      <c r="D2917" s="368">
        <v>450</v>
      </c>
      <c r="E2917" s="368">
        <v>292</v>
      </c>
      <c r="F2917" s="368">
        <v>158</v>
      </c>
      <c r="G2917" s="368" t="s">
        <v>18735</v>
      </c>
      <c r="H2917" s="368" t="s">
        <v>18736</v>
      </c>
      <c r="I2917" s="368" t="s">
        <v>2900</v>
      </c>
      <c r="J2917" s="368" t="s">
        <v>2899</v>
      </c>
      <c r="K2917" s="368" t="s">
        <v>18727</v>
      </c>
      <c r="L2917" s="368" t="s">
        <v>18737</v>
      </c>
      <c r="M2917" s="368">
        <v>30</v>
      </c>
      <c r="N2917" s="368">
        <v>30</v>
      </c>
      <c r="O2917" s="368">
        <v>0</v>
      </c>
    </row>
    <row r="2918" spans="1:15" x14ac:dyDescent="0.35">
      <c r="A2918" s="368" t="s">
        <v>551</v>
      </c>
      <c r="B2918" s="368" t="s">
        <v>1139</v>
      </c>
      <c r="C2918" s="368" t="s">
        <v>786</v>
      </c>
      <c r="D2918" s="368">
        <v>450</v>
      </c>
      <c r="E2918" s="368">
        <v>292</v>
      </c>
      <c r="F2918" s="368">
        <v>158</v>
      </c>
      <c r="G2918" s="368" t="s">
        <v>18735</v>
      </c>
      <c r="H2918" s="368" t="s">
        <v>18736</v>
      </c>
      <c r="I2918" s="368" t="s">
        <v>2900</v>
      </c>
      <c r="J2918" s="368" t="s">
        <v>2899</v>
      </c>
      <c r="K2918" s="368" t="s">
        <v>18738</v>
      </c>
      <c r="L2918" s="368" t="s">
        <v>18739</v>
      </c>
      <c r="M2918" s="368">
        <v>72</v>
      </c>
      <c r="N2918" s="368">
        <v>45</v>
      </c>
      <c r="O2918" s="368">
        <v>27</v>
      </c>
    </row>
    <row r="2919" spans="1:15" x14ac:dyDescent="0.35">
      <c r="A2919" s="368" t="s">
        <v>551</v>
      </c>
      <c r="B2919" s="368" t="s">
        <v>1139</v>
      </c>
      <c r="C2919" s="368" t="s">
        <v>786</v>
      </c>
      <c r="D2919" s="368">
        <v>450</v>
      </c>
      <c r="E2919" s="368">
        <v>292</v>
      </c>
      <c r="F2919" s="368">
        <v>158</v>
      </c>
      <c r="G2919" s="368" t="s">
        <v>18735</v>
      </c>
      <c r="H2919" s="368" t="s">
        <v>18736</v>
      </c>
      <c r="I2919" s="368" t="s">
        <v>2900</v>
      </c>
      <c r="J2919" s="368" t="s">
        <v>2899</v>
      </c>
      <c r="K2919" s="368" t="s">
        <v>18740</v>
      </c>
      <c r="L2919" s="368" t="s">
        <v>18741</v>
      </c>
      <c r="M2919" s="368">
        <v>62</v>
      </c>
      <c r="N2919" s="368">
        <v>39</v>
      </c>
      <c r="O2919" s="368">
        <v>23</v>
      </c>
    </row>
    <row r="2920" spans="1:15" x14ac:dyDescent="0.35">
      <c r="A2920" s="368" t="s">
        <v>551</v>
      </c>
      <c r="B2920" s="368" t="s">
        <v>1139</v>
      </c>
      <c r="C2920" s="368" t="s">
        <v>786</v>
      </c>
      <c r="D2920" s="368">
        <v>450</v>
      </c>
      <c r="E2920" s="368">
        <v>292</v>
      </c>
      <c r="F2920" s="368">
        <v>158</v>
      </c>
      <c r="G2920" s="368" t="s">
        <v>18735</v>
      </c>
      <c r="H2920" s="368" t="s">
        <v>18736</v>
      </c>
      <c r="I2920" s="368" t="s">
        <v>2900</v>
      </c>
      <c r="J2920" s="368" t="s">
        <v>2899</v>
      </c>
      <c r="K2920" s="368" t="s">
        <v>18742</v>
      </c>
      <c r="L2920" s="368" t="s">
        <v>18743</v>
      </c>
      <c r="M2920" s="368">
        <v>36</v>
      </c>
      <c r="N2920" s="368">
        <v>22</v>
      </c>
      <c r="O2920" s="368">
        <v>14</v>
      </c>
    </row>
    <row r="2921" spans="1:15" x14ac:dyDescent="0.35">
      <c r="A2921" s="368" t="s">
        <v>552</v>
      </c>
      <c r="B2921" s="368" t="s">
        <v>1140</v>
      </c>
      <c r="C2921" s="368" t="s">
        <v>786</v>
      </c>
      <c r="D2921" s="368">
        <v>490</v>
      </c>
      <c r="E2921" s="368">
        <v>318</v>
      </c>
      <c r="F2921" s="368">
        <v>172</v>
      </c>
      <c r="G2921" s="368" t="s">
        <v>18744</v>
      </c>
      <c r="H2921" s="368" t="s">
        <v>18745</v>
      </c>
      <c r="I2921" s="368" t="s">
        <v>2898</v>
      </c>
      <c r="J2921" s="368" t="s">
        <v>2897</v>
      </c>
      <c r="K2921" s="368" t="s">
        <v>18746</v>
      </c>
      <c r="L2921" s="368" t="s">
        <v>18747</v>
      </c>
      <c r="M2921" s="368">
        <v>95</v>
      </c>
      <c r="N2921" s="368">
        <v>62</v>
      </c>
      <c r="O2921" s="368">
        <v>33</v>
      </c>
    </row>
    <row r="2922" spans="1:15" x14ac:dyDescent="0.35">
      <c r="A2922" s="368" t="s">
        <v>552</v>
      </c>
      <c r="B2922" s="368" t="s">
        <v>1140</v>
      </c>
      <c r="C2922" s="368" t="s">
        <v>786</v>
      </c>
      <c r="D2922" s="368">
        <v>490</v>
      </c>
      <c r="E2922" s="368">
        <v>318</v>
      </c>
      <c r="F2922" s="368">
        <v>172</v>
      </c>
      <c r="G2922" s="368" t="s">
        <v>18744</v>
      </c>
      <c r="H2922" s="368" t="s">
        <v>18745</v>
      </c>
      <c r="I2922" s="368" t="s">
        <v>2898</v>
      </c>
      <c r="J2922" s="368" t="s">
        <v>2897</v>
      </c>
      <c r="K2922" s="368" t="s">
        <v>18748</v>
      </c>
      <c r="L2922" s="368" t="s">
        <v>18749</v>
      </c>
      <c r="M2922" s="368">
        <v>48</v>
      </c>
      <c r="N2922" s="368">
        <v>31</v>
      </c>
      <c r="O2922" s="368">
        <v>17</v>
      </c>
    </row>
    <row r="2923" spans="1:15" x14ac:dyDescent="0.35">
      <c r="A2923" s="368" t="s">
        <v>552</v>
      </c>
      <c r="B2923" s="368" t="s">
        <v>1140</v>
      </c>
      <c r="C2923" s="368" t="s">
        <v>786</v>
      </c>
      <c r="D2923" s="368">
        <v>490</v>
      </c>
      <c r="E2923" s="368">
        <v>318</v>
      </c>
      <c r="F2923" s="368">
        <v>172</v>
      </c>
      <c r="G2923" s="368" t="s">
        <v>18744</v>
      </c>
      <c r="H2923" s="368" t="s">
        <v>18745</v>
      </c>
      <c r="I2923" s="368" t="s">
        <v>2898</v>
      </c>
      <c r="J2923" s="368" t="s">
        <v>2897</v>
      </c>
      <c r="K2923" s="368" t="s">
        <v>18750</v>
      </c>
      <c r="L2923" s="368" t="s">
        <v>18751</v>
      </c>
      <c r="M2923" s="368">
        <v>36</v>
      </c>
      <c r="N2923" s="368">
        <v>23</v>
      </c>
      <c r="O2923" s="368">
        <v>13</v>
      </c>
    </row>
    <row r="2924" spans="1:15" x14ac:dyDescent="0.35">
      <c r="A2924" s="368" t="s">
        <v>552</v>
      </c>
      <c r="B2924" s="368" t="s">
        <v>1140</v>
      </c>
      <c r="C2924" s="368" t="s">
        <v>786</v>
      </c>
      <c r="D2924" s="368">
        <v>490</v>
      </c>
      <c r="E2924" s="368">
        <v>318</v>
      </c>
      <c r="F2924" s="368">
        <v>172</v>
      </c>
      <c r="G2924" s="368" t="s">
        <v>18752</v>
      </c>
      <c r="H2924" s="368" t="s">
        <v>18753</v>
      </c>
      <c r="I2924" s="368" t="s">
        <v>2896</v>
      </c>
      <c r="J2924" s="368" t="s">
        <v>2895</v>
      </c>
      <c r="K2924" s="368" t="s">
        <v>18754</v>
      </c>
      <c r="L2924" s="368" t="s">
        <v>18755</v>
      </c>
      <c r="M2924" s="368">
        <v>36</v>
      </c>
      <c r="N2924" s="368">
        <v>23</v>
      </c>
      <c r="O2924" s="368">
        <v>13</v>
      </c>
    </row>
    <row r="2925" spans="1:15" x14ac:dyDescent="0.35">
      <c r="A2925" s="368" t="s">
        <v>552</v>
      </c>
      <c r="B2925" s="368" t="s">
        <v>1140</v>
      </c>
      <c r="C2925" s="368" t="s">
        <v>786</v>
      </c>
      <c r="D2925" s="368">
        <v>490</v>
      </c>
      <c r="E2925" s="368">
        <v>318</v>
      </c>
      <c r="F2925" s="368">
        <v>172</v>
      </c>
      <c r="G2925" s="368" t="s">
        <v>18752</v>
      </c>
      <c r="H2925" s="368" t="s">
        <v>18753</v>
      </c>
      <c r="I2925" s="368" t="s">
        <v>2896</v>
      </c>
      <c r="J2925" s="368" t="s">
        <v>2895</v>
      </c>
      <c r="K2925" s="368" t="s">
        <v>18756</v>
      </c>
      <c r="L2925" s="368" t="s">
        <v>18757</v>
      </c>
      <c r="M2925" s="368">
        <v>60</v>
      </c>
      <c r="N2925" s="368">
        <v>40</v>
      </c>
      <c r="O2925" s="368">
        <v>20</v>
      </c>
    </row>
    <row r="2926" spans="1:15" x14ac:dyDescent="0.35">
      <c r="A2926" s="368" t="s">
        <v>552</v>
      </c>
      <c r="B2926" s="368" t="s">
        <v>1140</v>
      </c>
      <c r="C2926" s="368" t="s">
        <v>786</v>
      </c>
      <c r="D2926" s="368">
        <v>490</v>
      </c>
      <c r="E2926" s="368">
        <v>318</v>
      </c>
      <c r="F2926" s="368">
        <v>172</v>
      </c>
      <c r="G2926" s="368" t="s">
        <v>18752</v>
      </c>
      <c r="H2926" s="368" t="s">
        <v>18753</v>
      </c>
      <c r="I2926" s="368" t="s">
        <v>2896</v>
      </c>
      <c r="J2926" s="368" t="s">
        <v>2895</v>
      </c>
      <c r="K2926" s="368" t="s">
        <v>18758</v>
      </c>
      <c r="L2926" s="368" t="s">
        <v>18759</v>
      </c>
      <c r="M2926" s="368">
        <v>48</v>
      </c>
      <c r="N2926" s="368">
        <v>31</v>
      </c>
      <c r="O2926" s="368">
        <v>17</v>
      </c>
    </row>
    <row r="2927" spans="1:15" x14ac:dyDescent="0.35">
      <c r="A2927" s="368" t="s">
        <v>552</v>
      </c>
      <c r="B2927" s="368" t="s">
        <v>1140</v>
      </c>
      <c r="C2927" s="368" t="s">
        <v>786</v>
      </c>
      <c r="D2927" s="368">
        <v>490</v>
      </c>
      <c r="E2927" s="368">
        <v>318</v>
      </c>
      <c r="F2927" s="368">
        <v>172</v>
      </c>
      <c r="G2927" s="368" t="s">
        <v>18760</v>
      </c>
      <c r="H2927" s="368" t="s">
        <v>18761</v>
      </c>
      <c r="I2927" s="368" t="s">
        <v>2894</v>
      </c>
      <c r="J2927" s="368" t="s">
        <v>2893</v>
      </c>
      <c r="K2927" s="368" t="s">
        <v>18762</v>
      </c>
      <c r="L2927" s="368" t="s">
        <v>18763</v>
      </c>
      <c r="M2927" s="368">
        <v>71</v>
      </c>
      <c r="N2927" s="368">
        <v>46</v>
      </c>
      <c r="O2927" s="368">
        <v>25</v>
      </c>
    </row>
    <row r="2928" spans="1:15" x14ac:dyDescent="0.35">
      <c r="A2928" s="368" t="s">
        <v>552</v>
      </c>
      <c r="B2928" s="368" t="s">
        <v>1140</v>
      </c>
      <c r="C2928" s="368" t="s">
        <v>786</v>
      </c>
      <c r="D2928" s="368">
        <v>490</v>
      </c>
      <c r="E2928" s="368">
        <v>318</v>
      </c>
      <c r="F2928" s="368">
        <v>172</v>
      </c>
      <c r="G2928" s="368" t="s">
        <v>18760</v>
      </c>
      <c r="H2928" s="368" t="s">
        <v>18761</v>
      </c>
      <c r="I2928" s="368" t="s">
        <v>2894</v>
      </c>
      <c r="J2928" s="368" t="s">
        <v>2893</v>
      </c>
      <c r="K2928" s="368" t="s">
        <v>18764</v>
      </c>
      <c r="L2928" s="368" t="s">
        <v>18765</v>
      </c>
      <c r="M2928" s="368">
        <v>48</v>
      </c>
      <c r="N2928" s="368">
        <v>31</v>
      </c>
      <c r="O2928" s="368">
        <v>17</v>
      </c>
    </row>
    <row r="2929" spans="1:15" x14ac:dyDescent="0.35">
      <c r="A2929" s="368" t="s">
        <v>552</v>
      </c>
      <c r="B2929" s="368" t="s">
        <v>1140</v>
      </c>
      <c r="C2929" s="368" t="s">
        <v>786</v>
      </c>
      <c r="D2929" s="368">
        <v>490</v>
      </c>
      <c r="E2929" s="368">
        <v>318</v>
      </c>
      <c r="F2929" s="368">
        <v>172</v>
      </c>
      <c r="G2929" s="368" t="s">
        <v>18760</v>
      </c>
      <c r="H2929" s="368" t="s">
        <v>18761</v>
      </c>
      <c r="I2929" s="368" t="s">
        <v>2894</v>
      </c>
      <c r="J2929" s="368" t="s">
        <v>2893</v>
      </c>
      <c r="K2929" s="368" t="s">
        <v>18766</v>
      </c>
      <c r="L2929" s="368" t="s">
        <v>18767</v>
      </c>
      <c r="M2929" s="368">
        <v>48</v>
      </c>
      <c r="N2929" s="368">
        <v>31</v>
      </c>
      <c r="O2929" s="368">
        <v>17</v>
      </c>
    </row>
    <row r="2930" spans="1:15" x14ac:dyDescent="0.35">
      <c r="A2930" s="368" t="s">
        <v>553</v>
      </c>
      <c r="B2930" s="368" t="s">
        <v>1141</v>
      </c>
      <c r="C2930" s="368" t="s">
        <v>786</v>
      </c>
      <c r="D2930" s="368">
        <v>510</v>
      </c>
      <c r="E2930" s="368">
        <v>331</v>
      </c>
      <c r="F2930" s="368">
        <v>179</v>
      </c>
      <c r="G2930" s="368" t="s">
        <v>18768</v>
      </c>
      <c r="H2930" s="368" t="s">
        <v>18769</v>
      </c>
      <c r="I2930" s="368" t="s">
        <v>2892</v>
      </c>
      <c r="J2930" s="368" t="s">
        <v>2891</v>
      </c>
      <c r="K2930" s="368" t="s">
        <v>18770</v>
      </c>
      <c r="L2930" s="368" t="s">
        <v>2891</v>
      </c>
      <c r="M2930" s="368">
        <v>96</v>
      </c>
      <c r="N2930" s="368">
        <v>62</v>
      </c>
      <c r="O2930" s="368">
        <v>34</v>
      </c>
    </row>
    <row r="2931" spans="1:15" x14ac:dyDescent="0.35">
      <c r="A2931" s="368" t="s">
        <v>553</v>
      </c>
      <c r="B2931" s="368" t="s">
        <v>1141</v>
      </c>
      <c r="C2931" s="368" t="s">
        <v>786</v>
      </c>
      <c r="D2931" s="368">
        <v>510</v>
      </c>
      <c r="E2931" s="368">
        <v>331</v>
      </c>
      <c r="F2931" s="368">
        <v>179</v>
      </c>
      <c r="G2931" s="368" t="s">
        <v>18771</v>
      </c>
      <c r="H2931" s="368" t="s">
        <v>18772</v>
      </c>
      <c r="I2931" s="368" t="s">
        <v>2890</v>
      </c>
      <c r="J2931" s="368" t="s">
        <v>2889</v>
      </c>
      <c r="K2931" s="368" t="s">
        <v>18773</v>
      </c>
      <c r="L2931" s="368" t="s">
        <v>18774</v>
      </c>
      <c r="M2931" s="368">
        <v>95</v>
      </c>
      <c r="N2931" s="368">
        <v>62</v>
      </c>
      <c r="O2931" s="368">
        <v>33</v>
      </c>
    </row>
    <row r="2932" spans="1:15" x14ac:dyDescent="0.35">
      <c r="A2932" s="368" t="s">
        <v>553</v>
      </c>
      <c r="B2932" s="368" t="s">
        <v>1141</v>
      </c>
      <c r="C2932" s="368" t="s">
        <v>786</v>
      </c>
      <c r="D2932" s="368">
        <v>510</v>
      </c>
      <c r="E2932" s="368">
        <v>331</v>
      </c>
      <c r="F2932" s="368">
        <v>179</v>
      </c>
      <c r="G2932" s="368" t="s">
        <v>18771</v>
      </c>
      <c r="H2932" s="368" t="s">
        <v>18772</v>
      </c>
      <c r="I2932" s="368" t="s">
        <v>2890</v>
      </c>
      <c r="J2932" s="368" t="s">
        <v>2889</v>
      </c>
      <c r="K2932" s="368" t="s">
        <v>18775</v>
      </c>
      <c r="L2932" s="368" t="s">
        <v>18776</v>
      </c>
      <c r="M2932" s="368">
        <v>35</v>
      </c>
      <c r="N2932" s="368">
        <v>23</v>
      </c>
      <c r="O2932" s="368">
        <v>12</v>
      </c>
    </row>
    <row r="2933" spans="1:15" x14ac:dyDescent="0.35">
      <c r="A2933" s="368" t="s">
        <v>553</v>
      </c>
      <c r="B2933" s="368" t="s">
        <v>1141</v>
      </c>
      <c r="C2933" s="368" t="s">
        <v>786</v>
      </c>
      <c r="D2933" s="368">
        <v>510</v>
      </c>
      <c r="E2933" s="368">
        <v>331</v>
      </c>
      <c r="F2933" s="368">
        <v>179</v>
      </c>
      <c r="G2933" s="368" t="s">
        <v>18777</v>
      </c>
      <c r="H2933" s="368" t="s">
        <v>18778</v>
      </c>
      <c r="I2933" s="368" t="s">
        <v>2888</v>
      </c>
      <c r="J2933" s="368" t="s">
        <v>2887</v>
      </c>
      <c r="K2933" s="368" t="s">
        <v>18779</v>
      </c>
      <c r="L2933" s="368" t="s">
        <v>18780</v>
      </c>
      <c r="M2933" s="368">
        <v>95</v>
      </c>
      <c r="N2933" s="368">
        <v>62</v>
      </c>
      <c r="O2933" s="368">
        <v>33</v>
      </c>
    </row>
    <row r="2934" spans="1:15" x14ac:dyDescent="0.35">
      <c r="A2934" s="368" t="s">
        <v>553</v>
      </c>
      <c r="B2934" s="368" t="s">
        <v>1141</v>
      </c>
      <c r="C2934" s="368" t="s">
        <v>786</v>
      </c>
      <c r="D2934" s="368">
        <v>510</v>
      </c>
      <c r="E2934" s="368">
        <v>331</v>
      </c>
      <c r="F2934" s="368">
        <v>179</v>
      </c>
      <c r="G2934" s="368" t="s">
        <v>18777</v>
      </c>
      <c r="H2934" s="368" t="s">
        <v>18778</v>
      </c>
      <c r="I2934" s="368" t="s">
        <v>2888</v>
      </c>
      <c r="J2934" s="368" t="s">
        <v>2887</v>
      </c>
      <c r="K2934" s="368" t="s">
        <v>18781</v>
      </c>
      <c r="L2934" s="368" t="s">
        <v>18782</v>
      </c>
      <c r="M2934" s="368">
        <v>59</v>
      </c>
      <c r="N2934" s="368">
        <v>37</v>
      </c>
      <c r="O2934" s="368">
        <v>22</v>
      </c>
    </row>
    <row r="2935" spans="1:15" x14ac:dyDescent="0.35">
      <c r="A2935" s="368" t="s">
        <v>553</v>
      </c>
      <c r="B2935" s="368" t="s">
        <v>1141</v>
      </c>
      <c r="C2935" s="368" t="s">
        <v>786</v>
      </c>
      <c r="D2935" s="368">
        <v>510</v>
      </c>
      <c r="E2935" s="368">
        <v>331</v>
      </c>
      <c r="F2935" s="368">
        <v>179</v>
      </c>
      <c r="G2935" s="368" t="s">
        <v>18783</v>
      </c>
      <c r="H2935" s="368" t="s">
        <v>18784</v>
      </c>
      <c r="I2935" s="368" t="s">
        <v>2886</v>
      </c>
      <c r="J2935" s="368" t="s">
        <v>2885</v>
      </c>
      <c r="K2935" s="368" t="s">
        <v>18785</v>
      </c>
      <c r="L2935" s="368" t="s">
        <v>18786</v>
      </c>
      <c r="M2935" s="368">
        <v>95</v>
      </c>
      <c r="N2935" s="368">
        <v>62</v>
      </c>
      <c r="O2935" s="368">
        <v>33</v>
      </c>
    </row>
    <row r="2936" spans="1:15" x14ac:dyDescent="0.35">
      <c r="A2936" s="368" t="s">
        <v>553</v>
      </c>
      <c r="B2936" s="368" t="s">
        <v>1141</v>
      </c>
      <c r="C2936" s="368" t="s">
        <v>786</v>
      </c>
      <c r="D2936" s="368">
        <v>510</v>
      </c>
      <c r="E2936" s="368">
        <v>331</v>
      </c>
      <c r="F2936" s="368">
        <v>179</v>
      </c>
      <c r="G2936" s="368" t="s">
        <v>18783</v>
      </c>
      <c r="H2936" s="368" t="s">
        <v>18784</v>
      </c>
      <c r="I2936" s="368" t="s">
        <v>2886</v>
      </c>
      <c r="J2936" s="368" t="s">
        <v>2885</v>
      </c>
      <c r="K2936" s="368" t="s">
        <v>18787</v>
      </c>
      <c r="L2936" s="368" t="s">
        <v>18788</v>
      </c>
      <c r="M2936" s="368">
        <v>35</v>
      </c>
      <c r="N2936" s="368">
        <v>23</v>
      </c>
      <c r="O2936" s="368">
        <v>12</v>
      </c>
    </row>
    <row r="2937" spans="1:15" x14ac:dyDescent="0.35">
      <c r="A2937" s="368" t="s">
        <v>554</v>
      </c>
      <c r="B2937" s="368" t="s">
        <v>1142</v>
      </c>
      <c r="C2937" s="368" t="s">
        <v>786</v>
      </c>
      <c r="D2937" s="368">
        <v>510</v>
      </c>
      <c r="E2937" s="368">
        <v>331</v>
      </c>
      <c r="F2937" s="368">
        <v>179</v>
      </c>
      <c r="G2937" s="368" t="s">
        <v>18789</v>
      </c>
      <c r="H2937" s="368" t="s">
        <v>18790</v>
      </c>
      <c r="I2937" s="368" t="s">
        <v>2884</v>
      </c>
      <c r="J2937" s="368" t="s">
        <v>2883</v>
      </c>
      <c r="K2937" s="368" t="s">
        <v>18791</v>
      </c>
      <c r="L2937" s="368" t="s">
        <v>18792</v>
      </c>
      <c r="M2937" s="368">
        <v>95</v>
      </c>
      <c r="N2937" s="368">
        <v>62</v>
      </c>
      <c r="O2937" s="368">
        <v>33</v>
      </c>
    </row>
    <row r="2938" spans="1:15" x14ac:dyDescent="0.35">
      <c r="A2938" s="368" t="s">
        <v>554</v>
      </c>
      <c r="B2938" s="368" t="s">
        <v>1142</v>
      </c>
      <c r="C2938" s="368" t="s">
        <v>786</v>
      </c>
      <c r="D2938" s="368">
        <v>510</v>
      </c>
      <c r="E2938" s="368">
        <v>331</v>
      </c>
      <c r="F2938" s="368">
        <v>179</v>
      </c>
      <c r="G2938" s="368" t="s">
        <v>18789</v>
      </c>
      <c r="H2938" s="368" t="s">
        <v>18790</v>
      </c>
      <c r="I2938" s="368" t="s">
        <v>2884</v>
      </c>
      <c r="J2938" s="368" t="s">
        <v>2883</v>
      </c>
      <c r="K2938" s="368" t="s">
        <v>18793</v>
      </c>
      <c r="L2938" s="368" t="s">
        <v>18794</v>
      </c>
      <c r="M2938" s="368">
        <v>71</v>
      </c>
      <c r="N2938" s="368">
        <v>45</v>
      </c>
      <c r="O2938" s="368">
        <v>26</v>
      </c>
    </row>
    <row r="2939" spans="1:15" x14ac:dyDescent="0.35">
      <c r="A2939" s="368" t="s">
        <v>554</v>
      </c>
      <c r="B2939" s="368" t="s">
        <v>1142</v>
      </c>
      <c r="C2939" s="368" t="s">
        <v>786</v>
      </c>
      <c r="D2939" s="368">
        <v>510</v>
      </c>
      <c r="E2939" s="368">
        <v>331</v>
      </c>
      <c r="F2939" s="368">
        <v>179</v>
      </c>
      <c r="G2939" s="368" t="s">
        <v>18789</v>
      </c>
      <c r="H2939" s="368" t="s">
        <v>18790</v>
      </c>
      <c r="I2939" s="368" t="s">
        <v>2884</v>
      </c>
      <c r="J2939" s="368" t="s">
        <v>2883</v>
      </c>
      <c r="K2939" s="368" t="s">
        <v>18795</v>
      </c>
      <c r="L2939" s="368" t="s">
        <v>18796</v>
      </c>
      <c r="M2939" s="368">
        <v>47</v>
      </c>
      <c r="N2939" s="368">
        <v>31</v>
      </c>
      <c r="O2939" s="368">
        <v>16</v>
      </c>
    </row>
    <row r="2940" spans="1:15" x14ac:dyDescent="0.35">
      <c r="A2940" s="368" t="s">
        <v>554</v>
      </c>
      <c r="B2940" s="368" t="s">
        <v>1142</v>
      </c>
      <c r="C2940" s="368" t="s">
        <v>786</v>
      </c>
      <c r="D2940" s="368">
        <v>510</v>
      </c>
      <c r="E2940" s="368">
        <v>331</v>
      </c>
      <c r="F2940" s="368">
        <v>179</v>
      </c>
      <c r="G2940" s="368" t="s">
        <v>18797</v>
      </c>
      <c r="H2940" s="368" t="s">
        <v>18798</v>
      </c>
      <c r="I2940" s="368" t="s">
        <v>2882</v>
      </c>
      <c r="J2940" s="368" t="s">
        <v>2881</v>
      </c>
      <c r="K2940" s="368" t="s">
        <v>18754</v>
      </c>
      <c r="L2940" s="368" t="s">
        <v>18755</v>
      </c>
      <c r="M2940" s="368">
        <v>36</v>
      </c>
      <c r="N2940" s="368">
        <v>23</v>
      </c>
      <c r="O2940" s="368">
        <v>13</v>
      </c>
    </row>
    <row r="2941" spans="1:15" x14ac:dyDescent="0.35">
      <c r="A2941" s="368" t="s">
        <v>554</v>
      </c>
      <c r="B2941" s="368" t="s">
        <v>1142</v>
      </c>
      <c r="C2941" s="368" t="s">
        <v>786</v>
      </c>
      <c r="D2941" s="368">
        <v>510</v>
      </c>
      <c r="E2941" s="368">
        <v>331</v>
      </c>
      <c r="F2941" s="368">
        <v>179</v>
      </c>
      <c r="G2941" s="368" t="s">
        <v>18797</v>
      </c>
      <c r="H2941" s="368" t="s">
        <v>18798</v>
      </c>
      <c r="I2941" s="368" t="s">
        <v>2882</v>
      </c>
      <c r="J2941" s="368" t="s">
        <v>2881</v>
      </c>
      <c r="K2941" s="368" t="s">
        <v>18799</v>
      </c>
      <c r="L2941" s="368" t="s">
        <v>18800</v>
      </c>
      <c r="M2941" s="368">
        <v>83</v>
      </c>
      <c r="N2941" s="368">
        <v>54</v>
      </c>
      <c r="O2941" s="368">
        <v>29</v>
      </c>
    </row>
    <row r="2942" spans="1:15" x14ac:dyDescent="0.35">
      <c r="A2942" s="368" t="s">
        <v>554</v>
      </c>
      <c r="B2942" s="368" t="s">
        <v>1142</v>
      </c>
      <c r="C2942" s="368" t="s">
        <v>786</v>
      </c>
      <c r="D2942" s="368">
        <v>510</v>
      </c>
      <c r="E2942" s="368">
        <v>331</v>
      </c>
      <c r="F2942" s="368">
        <v>179</v>
      </c>
      <c r="G2942" s="368" t="s">
        <v>18797</v>
      </c>
      <c r="H2942" s="368" t="s">
        <v>18798</v>
      </c>
      <c r="I2942" s="368" t="s">
        <v>2882</v>
      </c>
      <c r="J2942" s="368" t="s">
        <v>2881</v>
      </c>
      <c r="K2942" s="368" t="s">
        <v>18801</v>
      </c>
      <c r="L2942" s="368" t="s">
        <v>18802</v>
      </c>
      <c r="M2942" s="368">
        <v>36</v>
      </c>
      <c r="N2942" s="368">
        <v>23</v>
      </c>
      <c r="O2942" s="368">
        <v>13</v>
      </c>
    </row>
    <row r="2943" spans="1:15" x14ac:dyDescent="0.35">
      <c r="A2943" s="368" t="s">
        <v>554</v>
      </c>
      <c r="B2943" s="368" t="s">
        <v>1142</v>
      </c>
      <c r="C2943" s="368" t="s">
        <v>786</v>
      </c>
      <c r="D2943" s="368">
        <v>510</v>
      </c>
      <c r="E2943" s="368">
        <v>331</v>
      </c>
      <c r="F2943" s="368">
        <v>179</v>
      </c>
      <c r="G2943" s="368" t="s">
        <v>18803</v>
      </c>
      <c r="H2943" s="368" t="s">
        <v>18804</v>
      </c>
      <c r="I2943" s="368" t="s">
        <v>2880</v>
      </c>
      <c r="J2943" s="368" t="s">
        <v>2879</v>
      </c>
      <c r="K2943" s="368" t="s">
        <v>18764</v>
      </c>
      <c r="L2943" s="368" t="s">
        <v>18765</v>
      </c>
      <c r="M2943" s="368">
        <v>48</v>
      </c>
      <c r="N2943" s="368">
        <v>31</v>
      </c>
      <c r="O2943" s="368">
        <v>17</v>
      </c>
    </row>
    <row r="2944" spans="1:15" x14ac:dyDescent="0.35">
      <c r="A2944" s="368" t="s">
        <v>554</v>
      </c>
      <c r="B2944" s="368" t="s">
        <v>1142</v>
      </c>
      <c r="C2944" s="368" t="s">
        <v>786</v>
      </c>
      <c r="D2944" s="368">
        <v>510</v>
      </c>
      <c r="E2944" s="368">
        <v>331</v>
      </c>
      <c r="F2944" s="368">
        <v>179</v>
      </c>
      <c r="G2944" s="368" t="s">
        <v>18803</v>
      </c>
      <c r="H2944" s="368" t="s">
        <v>18804</v>
      </c>
      <c r="I2944" s="368" t="s">
        <v>2880</v>
      </c>
      <c r="J2944" s="368" t="s">
        <v>2879</v>
      </c>
      <c r="K2944" s="368" t="s">
        <v>18805</v>
      </c>
      <c r="L2944" s="368" t="s">
        <v>18806</v>
      </c>
      <c r="M2944" s="368">
        <v>47</v>
      </c>
      <c r="N2944" s="368">
        <v>31</v>
      </c>
      <c r="O2944" s="368">
        <v>16</v>
      </c>
    </row>
    <row r="2945" spans="1:15" x14ac:dyDescent="0.35">
      <c r="A2945" s="368" t="s">
        <v>554</v>
      </c>
      <c r="B2945" s="368" t="s">
        <v>1142</v>
      </c>
      <c r="C2945" s="368" t="s">
        <v>786</v>
      </c>
      <c r="D2945" s="368">
        <v>510</v>
      </c>
      <c r="E2945" s="368">
        <v>331</v>
      </c>
      <c r="F2945" s="368">
        <v>179</v>
      </c>
      <c r="G2945" s="368" t="s">
        <v>18803</v>
      </c>
      <c r="H2945" s="368" t="s">
        <v>18804</v>
      </c>
      <c r="I2945" s="368" t="s">
        <v>2880</v>
      </c>
      <c r="J2945" s="368" t="s">
        <v>2879</v>
      </c>
      <c r="K2945" s="368" t="s">
        <v>18807</v>
      </c>
      <c r="L2945" s="368" t="s">
        <v>18808</v>
      </c>
      <c r="M2945" s="368">
        <v>47</v>
      </c>
      <c r="N2945" s="368">
        <v>31</v>
      </c>
      <c r="O2945" s="368">
        <v>16</v>
      </c>
    </row>
    <row r="2946" spans="1:15" x14ac:dyDescent="0.35">
      <c r="A2946" s="368" t="s">
        <v>555</v>
      </c>
      <c r="B2946" s="368" t="s">
        <v>1143</v>
      </c>
      <c r="C2946" s="368" t="s">
        <v>786</v>
      </c>
      <c r="D2946" s="368">
        <v>540</v>
      </c>
      <c r="E2946" s="368">
        <v>351</v>
      </c>
      <c r="F2946" s="368">
        <v>189</v>
      </c>
      <c r="G2946" s="368" t="s">
        <v>18809</v>
      </c>
      <c r="H2946" s="368" t="s">
        <v>18810</v>
      </c>
      <c r="I2946" s="368" t="s">
        <v>2878</v>
      </c>
      <c r="J2946" s="368" t="s">
        <v>2877</v>
      </c>
      <c r="K2946" s="368" t="s">
        <v>18811</v>
      </c>
      <c r="L2946" s="368" t="s">
        <v>2877</v>
      </c>
      <c r="M2946" s="368">
        <v>94</v>
      </c>
      <c r="N2946" s="368">
        <v>61</v>
      </c>
      <c r="O2946" s="368">
        <v>33</v>
      </c>
    </row>
    <row r="2947" spans="1:15" x14ac:dyDescent="0.35">
      <c r="A2947" s="368" t="s">
        <v>555</v>
      </c>
      <c r="B2947" s="368" t="s">
        <v>1143</v>
      </c>
      <c r="C2947" s="368" t="s">
        <v>786</v>
      </c>
      <c r="D2947" s="368">
        <v>540</v>
      </c>
      <c r="E2947" s="368">
        <v>351</v>
      </c>
      <c r="F2947" s="368">
        <v>189</v>
      </c>
      <c r="G2947" s="368" t="s">
        <v>18812</v>
      </c>
      <c r="H2947" s="368" t="s">
        <v>18813</v>
      </c>
      <c r="I2947" s="368" t="s">
        <v>2876</v>
      </c>
      <c r="J2947" s="368" t="s">
        <v>2875</v>
      </c>
      <c r="K2947" s="368" t="s">
        <v>18814</v>
      </c>
      <c r="L2947" s="368" t="s">
        <v>18815</v>
      </c>
      <c r="M2947" s="368">
        <v>94</v>
      </c>
      <c r="N2947" s="368">
        <v>61</v>
      </c>
      <c r="O2947" s="368">
        <v>33</v>
      </c>
    </row>
    <row r="2948" spans="1:15" x14ac:dyDescent="0.35">
      <c r="A2948" s="368" t="s">
        <v>555</v>
      </c>
      <c r="B2948" s="368" t="s">
        <v>1143</v>
      </c>
      <c r="C2948" s="368" t="s">
        <v>786</v>
      </c>
      <c r="D2948" s="368">
        <v>540</v>
      </c>
      <c r="E2948" s="368">
        <v>351</v>
      </c>
      <c r="F2948" s="368">
        <v>189</v>
      </c>
      <c r="G2948" s="368" t="s">
        <v>18812</v>
      </c>
      <c r="H2948" s="368" t="s">
        <v>18813</v>
      </c>
      <c r="I2948" s="368" t="s">
        <v>2876</v>
      </c>
      <c r="J2948" s="368" t="s">
        <v>2875</v>
      </c>
      <c r="K2948" s="368" t="s">
        <v>18816</v>
      </c>
      <c r="L2948" s="368" t="s">
        <v>18817</v>
      </c>
      <c r="M2948" s="368">
        <v>94</v>
      </c>
      <c r="N2948" s="368">
        <v>61</v>
      </c>
      <c r="O2948" s="368">
        <v>33</v>
      </c>
    </row>
    <row r="2949" spans="1:15" x14ac:dyDescent="0.35">
      <c r="A2949" s="368" t="s">
        <v>555</v>
      </c>
      <c r="B2949" s="368" t="s">
        <v>1143</v>
      </c>
      <c r="C2949" s="368" t="s">
        <v>786</v>
      </c>
      <c r="D2949" s="368">
        <v>540</v>
      </c>
      <c r="E2949" s="368">
        <v>351</v>
      </c>
      <c r="F2949" s="368">
        <v>189</v>
      </c>
      <c r="G2949" s="368" t="s">
        <v>18818</v>
      </c>
      <c r="H2949" s="368" t="s">
        <v>18819</v>
      </c>
      <c r="I2949" s="368" t="s">
        <v>2874</v>
      </c>
      <c r="J2949" s="368" t="s">
        <v>2873</v>
      </c>
      <c r="K2949" s="368" t="s">
        <v>18820</v>
      </c>
      <c r="L2949" s="368" t="s">
        <v>18821</v>
      </c>
      <c r="M2949" s="368">
        <v>59</v>
      </c>
      <c r="N2949" s="368">
        <v>38</v>
      </c>
      <c r="O2949" s="368">
        <v>21</v>
      </c>
    </row>
    <row r="2950" spans="1:15" x14ac:dyDescent="0.35">
      <c r="A2950" s="368" t="s">
        <v>555</v>
      </c>
      <c r="B2950" s="368" t="s">
        <v>1143</v>
      </c>
      <c r="C2950" s="368" t="s">
        <v>786</v>
      </c>
      <c r="D2950" s="368">
        <v>540</v>
      </c>
      <c r="E2950" s="368">
        <v>351</v>
      </c>
      <c r="F2950" s="368">
        <v>189</v>
      </c>
      <c r="G2950" s="368" t="s">
        <v>18818</v>
      </c>
      <c r="H2950" s="368" t="s">
        <v>18819</v>
      </c>
      <c r="I2950" s="368" t="s">
        <v>2874</v>
      </c>
      <c r="J2950" s="368" t="s">
        <v>2873</v>
      </c>
      <c r="K2950" s="368" t="s">
        <v>18822</v>
      </c>
      <c r="L2950" s="368" t="s">
        <v>18823</v>
      </c>
      <c r="M2950" s="368">
        <v>46</v>
      </c>
      <c r="N2950" s="368">
        <v>31</v>
      </c>
      <c r="O2950" s="368">
        <v>15</v>
      </c>
    </row>
    <row r="2951" spans="1:15" x14ac:dyDescent="0.35">
      <c r="A2951" s="368" t="s">
        <v>555</v>
      </c>
      <c r="B2951" s="368" t="s">
        <v>1143</v>
      </c>
      <c r="C2951" s="368" t="s">
        <v>786</v>
      </c>
      <c r="D2951" s="368">
        <v>540</v>
      </c>
      <c r="E2951" s="368">
        <v>351</v>
      </c>
      <c r="F2951" s="368">
        <v>189</v>
      </c>
      <c r="G2951" s="368" t="s">
        <v>18818</v>
      </c>
      <c r="H2951" s="368" t="s">
        <v>18819</v>
      </c>
      <c r="I2951" s="368" t="s">
        <v>2874</v>
      </c>
      <c r="J2951" s="368" t="s">
        <v>2873</v>
      </c>
      <c r="K2951" s="368" t="s">
        <v>18824</v>
      </c>
      <c r="L2951" s="368" t="s">
        <v>18825</v>
      </c>
      <c r="M2951" s="368">
        <v>59</v>
      </c>
      <c r="N2951" s="368">
        <v>38</v>
      </c>
      <c r="O2951" s="368">
        <v>21</v>
      </c>
    </row>
    <row r="2952" spans="1:15" x14ac:dyDescent="0.35">
      <c r="A2952" s="368" t="s">
        <v>555</v>
      </c>
      <c r="B2952" s="368" t="s">
        <v>1143</v>
      </c>
      <c r="C2952" s="368" t="s">
        <v>786</v>
      </c>
      <c r="D2952" s="368">
        <v>540</v>
      </c>
      <c r="E2952" s="368">
        <v>351</v>
      </c>
      <c r="F2952" s="368">
        <v>189</v>
      </c>
      <c r="G2952" s="368" t="s">
        <v>18826</v>
      </c>
      <c r="H2952" s="368" t="s">
        <v>18827</v>
      </c>
      <c r="I2952" s="368" t="s">
        <v>2872</v>
      </c>
      <c r="J2952" s="368" t="s">
        <v>2871</v>
      </c>
      <c r="K2952" s="368" t="s">
        <v>18828</v>
      </c>
      <c r="L2952" s="368" t="s">
        <v>2871</v>
      </c>
      <c r="M2952" s="368">
        <v>94</v>
      </c>
      <c r="N2952" s="368">
        <v>61</v>
      </c>
      <c r="O2952" s="368">
        <v>33</v>
      </c>
    </row>
    <row r="2953" spans="1:15" x14ac:dyDescent="0.35">
      <c r="A2953" s="368" t="s">
        <v>556</v>
      </c>
      <c r="B2953" s="368" t="s">
        <v>1144</v>
      </c>
      <c r="C2953" s="368" t="s">
        <v>786</v>
      </c>
      <c r="D2953" s="368">
        <v>630</v>
      </c>
      <c r="E2953" s="368">
        <v>409</v>
      </c>
      <c r="F2953" s="368">
        <v>221</v>
      </c>
      <c r="G2953" s="368" t="s">
        <v>18829</v>
      </c>
      <c r="H2953" s="368" t="s">
        <v>18830</v>
      </c>
      <c r="I2953" s="368" t="s">
        <v>2870</v>
      </c>
      <c r="J2953" s="368" t="s">
        <v>2869</v>
      </c>
      <c r="K2953" s="368" t="s">
        <v>18831</v>
      </c>
      <c r="L2953" s="368" t="s">
        <v>18832</v>
      </c>
      <c r="M2953" s="368">
        <v>99</v>
      </c>
      <c r="N2953" s="368">
        <v>62</v>
      </c>
      <c r="O2953" s="368">
        <v>37</v>
      </c>
    </row>
    <row r="2954" spans="1:15" x14ac:dyDescent="0.35">
      <c r="A2954" s="368" t="s">
        <v>556</v>
      </c>
      <c r="B2954" s="368" t="s">
        <v>1144</v>
      </c>
      <c r="C2954" s="368" t="s">
        <v>786</v>
      </c>
      <c r="D2954" s="368">
        <v>630</v>
      </c>
      <c r="E2954" s="368">
        <v>409</v>
      </c>
      <c r="F2954" s="368">
        <v>221</v>
      </c>
      <c r="G2954" s="368" t="s">
        <v>18829</v>
      </c>
      <c r="H2954" s="368" t="s">
        <v>18830</v>
      </c>
      <c r="I2954" s="368" t="s">
        <v>2870</v>
      </c>
      <c r="J2954" s="368" t="s">
        <v>2869</v>
      </c>
      <c r="K2954" s="368" t="s">
        <v>18833</v>
      </c>
      <c r="L2954" s="368" t="s">
        <v>18834</v>
      </c>
      <c r="M2954" s="368">
        <v>49</v>
      </c>
      <c r="N2954" s="368">
        <v>31</v>
      </c>
      <c r="O2954" s="368">
        <v>18</v>
      </c>
    </row>
    <row r="2955" spans="1:15" x14ac:dyDescent="0.35">
      <c r="A2955" s="368" t="s">
        <v>556</v>
      </c>
      <c r="B2955" s="368" t="s">
        <v>1144</v>
      </c>
      <c r="C2955" s="368" t="s">
        <v>786</v>
      </c>
      <c r="D2955" s="368">
        <v>630</v>
      </c>
      <c r="E2955" s="368">
        <v>409</v>
      </c>
      <c r="F2955" s="368">
        <v>221</v>
      </c>
      <c r="G2955" s="368" t="s">
        <v>18835</v>
      </c>
      <c r="H2955" s="368" t="s">
        <v>18836</v>
      </c>
      <c r="I2955" s="368" t="s">
        <v>2868</v>
      </c>
      <c r="J2955" s="368" t="s">
        <v>2867</v>
      </c>
      <c r="K2955" s="368" t="s">
        <v>18837</v>
      </c>
      <c r="L2955" s="368" t="s">
        <v>2867</v>
      </c>
      <c r="M2955" s="368">
        <v>99</v>
      </c>
      <c r="N2955" s="368">
        <v>62</v>
      </c>
      <c r="O2955" s="368">
        <v>37</v>
      </c>
    </row>
    <row r="2956" spans="1:15" x14ac:dyDescent="0.35">
      <c r="A2956" s="368" t="s">
        <v>556</v>
      </c>
      <c r="B2956" s="368" t="s">
        <v>1144</v>
      </c>
      <c r="C2956" s="368" t="s">
        <v>786</v>
      </c>
      <c r="D2956" s="368">
        <v>630</v>
      </c>
      <c r="E2956" s="368">
        <v>409</v>
      </c>
      <c r="F2956" s="368">
        <v>221</v>
      </c>
      <c r="G2956" s="368" t="s">
        <v>18838</v>
      </c>
      <c r="H2956" s="368" t="s">
        <v>18839</v>
      </c>
      <c r="I2956" s="368" t="s">
        <v>2866</v>
      </c>
      <c r="J2956" s="368" t="s">
        <v>2865</v>
      </c>
      <c r="K2956" s="368" t="s">
        <v>18840</v>
      </c>
      <c r="L2956" s="368" t="s">
        <v>18841</v>
      </c>
      <c r="M2956" s="368">
        <v>62</v>
      </c>
      <c r="N2956" s="368">
        <v>39</v>
      </c>
      <c r="O2956" s="368">
        <v>23</v>
      </c>
    </row>
    <row r="2957" spans="1:15" x14ac:dyDescent="0.35">
      <c r="A2957" s="368" t="s">
        <v>556</v>
      </c>
      <c r="B2957" s="368" t="s">
        <v>1144</v>
      </c>
      <c r="C2957" s="368" t="s">
        <v>786</v>
      </c>
      <c r="D2957" s="368">
        <v>630</v>
      </c>
      <c r="E2957" s="368">
        <v>409</v>
      </c>
      <c r="F2957" s="368">
        <v>221</v>
      </c>
      <c r="G2957" s="368" t="s">
        <v>18838</v>
      </c>
      <c r="H2957" s="368" t="s">
        <v>18839</v>
      </c>
      <c r="I2957" s="368" t="s">
        <v>2866</v>
      </c>
      <c r="J2957" s="368" t="s">
        <v>2865</v>
      </c>
      <c r="K2957" s="368" t="s">
        <v>18842</v>
      </c>
      <c r="L2957" s="368" t="s">
        <v>18843</v>
      </c>
      <c r="M2957" s="368">
        <v>74</v>
      </c>
      <c r="N2957" s="368">
        <v>46</v>
      </c>
      <c r="O2957" s="368">
        <v>28</v>
      </c>
    </row>
    <row r="2958" spans="1:15" x14ac:dyDescent="0.35">
      <c r="A2958" s="368" t="s">
        <v>556</v>
      </c>
      <c r="B2958" s="368" t="s">
        <v>1144</v>
      </c>
      <c r="C2958" s="368" t="s">
        <v>786</v>
      </c>
      <c r="D2958" s="368">
        <v>630</v>
      </c>
      <c r="E2958" s="368">
        <v>409</v>
      </c>
      <c r="F2958" s="368">
        <v>221</v>
      </c>
      <c r="G2958" s="368" t="s">
        <v>18838</v>
      </c>
      <c r="H2958" s="368" t="s">
        <v>18839</v>
      </c>
      <c r="I2958" s="368" t="s">
        <v>2866</v>
      </c>
      <c r="J2958" s="368" t="s">
        <v>2865</v>
      </c>
      <c r="K2958" s="368" t="s">
        <v>18844</v>
      </c>
      <c r="L2958" s="368" t="s">
        <v>18845</v>
      </c>
      <c r="M2958" s="368">
        <v>49</v>
      </c>
      <c r="N2958" s="368">
        <v>31</v>
      </c>
      <c r="O2958" s="368">
        <v>18</v>
      </c>
    </row>
    <row r="2959" spans="1:15" x14ac:dyDescent="0.35">
      <c r="A2959" s="368" t="s">
        <v>556</v>
      </c>
      <c r="B2959" s="368" t="s">
        <v>1144</v>
      </c>
      <c r="C2959" s="368" t="s">
        <v>786</v>
      </c>
      <c r="D2959" s="368">
        <v>630</v>
      </c>
      <c r="E2959" s="368">
        <v>409</v>
      </c>
      <c r="F2959" s="368">
        <v>221</v>
      </c>
      <c r="G2959" s="368" t="s">
        <v>18846</v>
      </c>
      <c r="H2959" s="368" t="s">
        <v>18847</v>
      </c>
      <c r="I2959" s="368" t="s">
        <v>2864</v>
      </c>
      <c r="J2959" s="368" t="s">
        <v>2863</v>
      </c>
      <c r="K2959" s="368" t="s">
        <v>18848</v>
      </c>
      <c r="L2959" s="368" t="s">
        <v>18849</v>
      </c>
      <c r="M2959" s="368">
        <v>79</v>
      </c>
      <c r="N2959" s="368">
        <v>49</v>
      </c>
      <c r="O2959" s="368">
        <v>30</v>
      </c>
    </row>
    <row r="2960" spans="1:15" x14ac:dyDescent="0.35">
      <c r="A2960" s="368" t="s">
        <v>556</v>
      </c>
      <c r="B2960" s="368" t="s">
        <v>1144</v>
      </c>
      <c r="C2960" s="368" t="s">
        <v>786</v>
      </c>
      <c r="D2960" s="368">
        <v>630</v>
      </c>
      <c r="E2960" s="368">
        <v>409</v>
      </c>
      <c r="F2960" s="368">
        <v>221</v>
      </c>
      <c r="G2960" s="368" t="s">
        <v>18846</v>
      </c>
      <c r="H2960" s="368" t="s">
        <v>18847</v>
      </c>
      <c r="I2960" s="368" t="s">
        <v>2864</v>
      </c>
      <c r="J2960" s="368" t="s">
        <v>2863</v>
      </c>
      <c r="K2960" s="368" t="s">
        <v>18850</v>
      </c>
      <c r="L2960" s="368" t="s">
        <v>18851</v>
      </c>
      <c r="M2960" s="368">
        <v>79</v>
      </c>
      <c r="N2960" s="368">
        <v>49</v>
      </c>
      <c r="O2960" s="368">
        <v>30</v>
      </c>
    </row>
    <row r="2961" spans="1:15" x14ac:dyDescent="0.35">
      <c r="A2961" s="368" t="s">
        <v>556</v>
      </c>
      <c r="B2961" s="368" t="s">
        <v>1144</v>
      </c>
      <c r="C2961" s="368" t="s">
        <v>786</v>
      </c>
      <c r="D2961" s="368">
        <v>630</v>
      </c>
      <c r="E2961" s="368">
        <v>409</v>
      </c>
      <c r="F2961" s="368">
        <v>221</v>
      </c>
      <c r="G2961" s="368" t="s">
        <v>18846</v>
      </c>
      <c r="H2961" s="368" t="s">
        <v>18847</v>
      </c>
      <c r="I2961" s="368" t="s">
        <v>2864</v>
      </c>
      <c r="J2961" s="368" t="s">
        <v>2863</v>
      </c>
      <c r="K2961" s="368" t="s">
        <v>18852</v>
      </c>
      <c r="L2961" s="368" t="s">
        <v>18853</v>
      </c>
      <c r="M2961" s="368">
        <v>40</v>
      </c>
      <c r="N2961" s="368">
        <v>40</v>
      </c>
      <c r="O2961" s="368">
        <v>0</v>
      </c>
    </row>
    <row r="2962" spans="1:15" x14ac:dyDescent="0.35">
      <c r="A2962" s="368" t="s">
        <v>557</v>
      </c>
      <c r="B2962" s="368" t="s">
        <v>1145</v>
      </c>
      <c r="C2962" s="368" t="s">
        <v>786</v>
      </c>
      <c r="D2962" s="368">
        <v>440</v>
      </c>
      <c r="E2962" s="368">
        <v>286</v>
      </c>
      <c r="F2962" s="368">
        <v>154</v>
      </c>
      <c r="G2962" s="368" t="s">
        <v>18854</v>
      </c>
      <c r="H2962" s="368" t="s">
        <v>18855</v>
      </c>
      <c r="I2962" s="368" t="s">
        <v>2862</v>
      </c>
      <c r="J2962" s="368" t="s">
        <v>2861</v>
      </c>
      <c r="K2962" s="368" t="s">
        <v>18856</v>
      </c>
      <c r="L2962" s="368" t="s">
        <v>18857</v>
      </c>
      <c r="M2962" s="368">
        <v>97</v>
      </c>
      <c r="N2962" s="368">
        <v>62</v>
      </c>
      <c r="O2962" s="368">
        <v>35</v>
      </c>
    </row>
    <row r="2963" spans="1:15" x14ac:dyDescent="0.35">
      <c r="A2963" s="368" t="s">
        <v>557</v>
      </c>
      <c r="B2963" s="368" t="s">
        <v>1145</v>
      </c>
      <c r="C2963" s="368" t="s">
        <v>786</v>
      </c>
      <c r="D2963" s="368">
        <v>440</v>
      </c>
      <c r="E2963" s="368">
        <v>286</v>
      </c>
      <c r="F2963" s="368">
        <v>154</v>
      </c>
      <c r="G2963" s="368" t="s">
        <v>18854</v>
      </c>
      <c r="H2963" s="368" t="s">
        <v>18855</v>
      </c>
      <c r="I2963" s="368" t="s">
        <v>2862</v>
      </c>
      <c r="J2963" s="368" t="s">
        <v>2861</v>
      </c>
      <c r="K2963" s="368" t="s">
        <v>18858</v>
      </c>
      <c r="L2963" s="368" t="s">
        <v>18859</v>
      </c>
      <c r="M2963" s="368">
        <v>49</v>
      </c>
      <c r="N2963" s="368">
        <v>32</v>
      </c>
      <c r="O2963" s="368">
        <v>17</v>
      </c>
    </row>
    <row r="2964" spans="1:15" x14ac:dyDescent="0.35">
      <c r="A2964" s="368" t="s">
        <v>557</v>
      </c>
      <c r="B2964" s="368" t="s">
        <v>1145</v>
      </c>
      <c r="C2964" s="368" t="s">
        <v>786</v>
      </c>
      <c r="D2964" s="368">
        <v>440</v>
      </c>
      <c r="E2964" s="368">
        <v>286</v>
      </c>
      <c r="F2964" s="368">
        <v>154</v>
      </c>
      <c r="G2964" s="368" t="s">
        <v>18860</v>
      </c>
      <c r="H2964" s="368" t="s">
        <v>18861</v>
      </c>
      <c r="I2964" s="368" t="s">
        <v>2860</v>
      </c>
      <c r="J2964" s="368" t="s">
        <v>2859</v>
      </c>
      <c r="K2964" s="368" t="s">
        <v>18862</v>
      </c>
      <c r="L2964" s="368" t="s">
        <v>18863</v>
      </c>
      <c r="M2964" s="368">
        <v>61</v>
      </c>
      <c r="N2964" s="368">
        <v>40</v>
      </c>
      <c r="O2964" s="368">
        <v>21</v>
      </c>
    </row>
    <row r="2965" spans="1:15" x14ac:dyDescent="0.35">
      <c r="A2965" s="368" t="s">
        <v>557</v>
      </c>
      <c r="B2965" s="368" t="s">
        <v>1145</v>
      </c>
      <c r="C2965" s="368" t="s">
        <v>786</v>
      </c>
      <c r="D2965" s="368">
        <v>440</v>
      </c>
      <c r="E2965" s="368">
        <v>286</v>
      </c>
      <c r="F2965" s="368">
        <v>154</v>
      </c>
      <c r="G2965" s="368" t="s">
        <v>18860</v>
      </c>
      <c r="H2965" s="368" t="s">
        <v>18861</v>
      </c>
      <c r="I2965" s="368" t="s">
        <v>2860</v>
      </c>
      <c r="J2965" s="368" t="s">
        <v>2859</v>
      </c>
      <c r="K2965" s="368" t="s">
        <v>18864</v>
      </c>
      <c r="L2965" s="368" t="s">
        <v>18865</v>
      </c>
      <c r="M2965" s="368">
        <v>86</v>
      </c>
      <c r="N2965" s="368">
        <v>56</v>
      </c>
      <c r="O2965" s="368">
        <v>30</v>
      </c>
    </row>
    <row r="2966" spans="1:15" x14ac:dyDescent="0.35">
      <c r="A2966" s="368" t="s">
        <v>557</v>
      </c>
      <c r="B2966" s="368" t="s">
        <v>1145</v>
      </c>
      <c r="C2966" s="368" t="s">
        <v>786</v>
      </c>
      <c r="D2966" s="368">
        <v>440</v>
      </c>
      <c r="E2966" s="368">
        <v>286</v>
      </c>
      <c r="F2966" s="368">
        <v>154</v>
      </c>
      <c r="G2966" s="368" t="s">
        <v>18866</v>
      </c>
      <c r="H2966" s="368" t="s">
        <v>18867</v>
      </c>
      <c r="I2966" s="368" t="s">
        <v>2858</v>
      </c>
      <c r="J2966" s="368" t="s">
        <v>2857</v>
      </c>
      <c r="K2966" s="368" t="s">
        <v>18868</v>
      </c>
      <c r="L2966" s="368" t="s">
        <v>18869</v>
      </c>
      <c r="M2966" s="368">
        <v>86</v>
      </c>
      <c r="N2966" s="368">
        <v>56</v>
      </c>
      <c r="O2966" s="368">
        <v>30</v>
      </c>
    </row>
    <row r="2967" spans="1:15" x14ac:dyDescent="0.35">
      <c r="A2967" s="368" t="s">
        <v>557</v>
      </c>
      <c r="B2967" s="368" t="s">
        <v>1145</v>
      </c>
      <c r="C2967" s="368" t="s">
        <v>786</v>
      </c>
      <c r="D2967" s="368">
        <v>440</v>
      </c>
      <c r="E2967" s="368">
        <v>286</v>
      </c>
      <c r="F2967" s="368">
        <v>154</v>
      </c>
      <c r="G2967" s="368" t="s">
        <v>18866</v>
      </c>
      <c r="H2967" s="368" t="s">
        <v>18867</v>
      </c>
      <c r="I2967" s="368" t="s">
        <v>2858</v>
      </c>
      <c r="J2967" s="368" t="s">
        <v>2857</v>
      </c>
      <c r="K2967" s="368" t="s">
        <v>18870</v>
      </c>
      <c r="L2967" s="368" t="s">
        <v>18871</v>
      </c>
      <c r="M2967" s="368">
        <v>61</v>
      </c>
      <c r="N2967" s="368">
        <v>40</v>
      </c>
      <c r="O2967" s="368">
        <v>21</v>
      </c>
    </row>
    <row r="2968" spans="1:15" x14ac:dyDescent="0.35">
      <c r="A2968" s="368" t="s">
        <v>558</v>
      </c>
      <c r="B2968" s="368" t="s">
        <v>1146</v>
      </c>
      <c r="C2968" s="368" t="s">
        <v>796</v>
      </c>
      <c r="D2968" s="368">
        <v>300</v>
      </c>
      <c r="E2968" s="368">
        <v>195</v>
      </c>
      <c r="F2968" s="368">
        <v>105</v>
      </c>
      <c r="G2968" s="368" t="s">
        <v>14216</v>
      </c>
      <c r="H2968" s="368" t="s">
        <v>14217</v>
      </c>
      <c r="I2968" s="368" t="s">
        <v>1731</v>
      </c>
      <c r="J2968" s="368" t="s">
        <v>1730</v>
      </c>
      <c r="K2968" s="368" t="s">
        <v>14218</v>
      </c>
      <c r="L2968" s="368" t="s">
        <v>1730</v>
      </c>
      <c r="M2968" s="368">
        <v>57</v>
      </c>
      <c r="N2968" s="368">
        <v>36</v>
      </c>
      <c r="O2968" s="368">
        <v>21</v>
      </c>
    </row>
    <row r="2969" spans="1:15" x14ac:dyDescent="0.35">
      <c r="A2969" s="368" t="s">
        <v>558</v>
      </c>
      <c r="B2969" s="368" t="s">
        <v>1146</v>
      </c>
      <c r="C2969" s="368" t="s">
        <v>796</v>
      </c>
      <c r="D2969" s="368">
        <v>300</v>
      </c>
      <c r="E2969" s="368">
        <v>195</v>
      </c>
      <c r="F2969" s="368">
        <v>105</v>
      </c>
      <c r="G2969" s="368" t="s">
        <v>18872</v>
      </c>
      <c r="H2969" s="368" t="s">
        <v>18873</v>
      </c>
      <c r="I2969" s="368" t="s">
        <v>2856</v>
      </c>
      <c r="J2969" s="368" t="s">
        <v>2855</v>
      </c>
      <c r="K2969" s="368" t="s">
        <v>18874</v>
      </c>
      <c r="L2969" s="368" t="s">
        <v>2855</v>
      </c>
      <c r="M2969" s="368">
        <v>58</v>
      </c>
      <c r="N2969" s="368">
        <v>38</v>
      </c>
      <c r="O2969" s="368">
        <v>20</v>
      </c>
    </row>
    <row r="2970" spans="1:15" x14ac:dyDescent="0.35">
      <c r="A2970" s="368" t="s">
        <v>558</v>
      </c>
      <c r="B2970" s="368" t="s">
        <v>1146</v>
      </c>
      <c r="C2970" s="368" t="s">
        <v>796</v>
      </c>
      <c r="D2970" s="368">
        <v>300</v>
      </c>
      <c r="E2970" s="368">
        <v>195</v>
      </c>
      <c r="F2970" s="368">
        <v>105</v>
      </c>
      <c r="G2970" s="368" t="s">
        <v>18875</v>
      </c>
      <c r="H2970" s="368" t="s">
        <v>18876</v>
      </c>
      <c r="I2970" s="368" t="s">
        <v>2854</v>
      </c>
      <c r="J2970" s="368" t="s">
        <v>2853</v>
      </c>
      <c r="K2970" s="368" t="s">
        <v>18877</v>
      </c>
      <c r="L2970" s="368" t="s">
        <v>18878</v>
      </c>
      <c r="M2970" s="368">
        <v>69</v>
      </c>
      <c r="N2970" s="368">
        <v>45</v>
      </c>
      <c r="O2970" s="368">
        <v>24</v>
      </c>
    </row>
    <row r="2971" spans="1:15" x14ac:dyDescent="0.35">
      <c r="A2971" s="368" t="s">
        <v>558</v>
      </c>
      <c r="B2971" s="368" t="s">
        <v>1146</v>
      </c>
      <c r="C2971" s="368" t="s">
        <v>796</v>
      </c>
      <c r="D2971" s="368">
        <v>300</v>
      </c>
      <c r="E2971" s="368">
        <v>195</v>
      </c>
      <c r="F2971" s="368">
        <v>105</v>
      </c>
      <c r="G2971" s="368" t="s">
        <v>18875</v>
      </c>
      <c r="H2971" s="368" t="s">
        <v>18876</v>
      </c>
      <c r="I2971" s="368" t="s">
        <v>2854</v>
      </c>
      <c r="J2971" s="368" t="s">
        <v>2853</v>
      </c>
      <c r="K2971" s="368" t="s">
        <v>18879</v>
      </c>
      <c r="L2971" s="368" t="s">
        <v>18880</v>
      </c>
      <c r="M2971" s="368">
        <v>58</v>
      </c>
      <c r="N2971" s="368">
        <v>38</v>
      </c>
      <c r="O2971" s="368">
        <v>20</v>
      </c>
    </row>
    <row r="2972" spans="1:15" x14ac:dyDescent="0.35">
      <c r="A2972" s="368" t="s">
        <v>558</v>
      </c>
      <c r="B2972" s="368" t="s">
        <v>1146</v>
      </c>
      <c r="C2972" s="368" t="s">
        <v>796</v>
      </c>
      <c r="D2972" s="368">
        <v>300</v>
      </c>
      <c r="E2972" s="368">
        <v>195</v>
      </c>
      <c r="F2972" s="368">
        <v>105</v>
      </c>
      <c r="G2972" s="368" t="s">
        <v>18881</v>
      </c>
      <c r="H2972" s="368" t="s">
        <v>18882</v>
      </c>
      <c r="I2972" s="368" t="s">
        <v>2852</v>
      </c>
      <c r="J2972" s="368" t="s">
        <v>2851</v>
      </c>
      <c r="K2972" s="368" t="s">
        <v>18883</v>
      </c>
      <c r="L2972" s="368" t="s">
        <v>2851</v>
      </c>
      <c r="M2972" s="368">
        <v>58</v>
      </c>
      <c r="N2972" s="368">
        <v>38</v>
      </c>
      <c r="O2972" s="368">
        <v>20</v>
      </c>
    </row>
    <row r="2973" spans="1:15" x14ac:dyDescent="0.35">
      <c r="A2973" s="368" t="s">
        <v>559</v>
      </c>
      <c r="B2973" s="368" t="s">
        <v>1147</v>
      </c>
      <c r="C2973" s="368" t="s">
        <v>791</v>
      </c>
      <c r="D2973" s="368">
        <v>450</v>
      </c>
      <c r="E2973" s="368">
        <v>292</v>
      </c>
      <c r="F2973" s="368">
        <v>158</v>
      </c>
      <c r="G2973" s="368" t="s">
        <v>18884</v>
      </c>
      <c r="H2973" s="368" t="s">
        <v>18885</v>
      </c>
      <c r="I2973" s="368" t="s">
        <v>2850</v>
      </c>
      <c r="J2973" s="368" t="s">
        <v>2849</v>
      </c>
      <c r="K2973" s="368" t="s">
        <v>18886</v>
      </c>
      <c r="L2973" s="368" t="s">
        <v>18887</v>
      </c>
      <c r="M2973" s="368">
        <v>123</v>
      </c>
      <c r="N2973" s="368">
        <v>80</v>
      </c>
      <c r="O2973" s="368">
        <v>43</v>
      </c>
    </row>
    <row r="2974" spans="1:15" x14ac:dyDescent="0.35">
      <c r="A2974" s="368" t="s">
        <v>559</v>
      </c>
      <c r="B2974" s="368" t="s">
        <v>1147</v>
      </c>
      <c r="C2974" s="368" t="s">
        <v>791</v>
      </c>
      <c r="D2974" s="368">
        <v>450</v>
      </c>
      <c r="E2974" s="368">
        <v>292</v>
      </c>
      <c r="F2974" s="368">
        <v>158</v>
      </c>
      <c r="G2974" s="368" t="s">
        <v>18884</v>
      </c>
      <c r="H2974" s="368" t="s">
        <v>18885</v>
      </c>
      <c r="I2974" s="368" t="s">
        <v>2850</v>
      </c>
      <c r="J2974" s="368" t="s">
        <v>2849</v>
      </c>
      <c r="K2974" s="368" t="s">
        <v>18888</v>
      </c>
      <c r="L2974" s="368" t="s">
        <v>18889</v>
      </c>
      <c r="M2974" s="368">
        <v>122</v>
      </c>
      <c r="N2974" s="368">
        <v>79</v>
      </c>
      <c r="O2974" s="368">
        <v>43</v>
      </c>
    </row>
    <row r="2975" spans="1:15" x14ac:dyDescent="0.35">
      <c r="A2975" s="368" t="s">
        <v>559</v>
      </c>
      <c r="B2975" s="368" t="s">
        <v>1147</v>
      </c>
      <c r="C2975" s="368" t="s">
        <v>791</v>
      </c>
      <c r="D2975" s="368">
        <v>450</v>
      </c>
      <c r="E2975" s="368">
        <v>292</v>
      </c>
      <c r="F2975" s="368">
        <v>158</v>
      </c>
      <c r="G2975" s="368" t="s">
        <v>18890</v>
      </c>
      <c r="H2975" s="368" t="s">
        <v>18891</v>
      </c>
      <c r="I2975" s="368" t="s">
        <v>2848</v>
      </c>
      <c r="J2975" s="368" t="s">
        <v>2847</v>
      </c>
      <c r="K2975" s="368" t="s">
        <v>18892</v>
      </c>
      <c r="L2975" s="368" t="s">
        <v>2847</v>
      </c>
      <c r="M2975" s="368">
        <v>109</v>
      </c>
      <c r="N2975" s="368">
        <v>71</v>
      </c>
      <c r="O2975" s="368">
        <v>38</v>
      </c>
    </row>
    <row r="2976" spans="1:15" x14ac:dyDescent="0.35">
      <c r="A2976" s="368" t="s">
        <v>559</v>
      </c>
      <c r="B2976" s="368" t="s">
        <v>1147</v>
      </c>
      <c r="C2976" s="368" t="s">
        <v>791</v>
      </c>
      <c r="D2976" s="368">
        <v>450</v>
      </c>
      <c r="E2976" s="368">
        <v>292</v>
      </c>
      <c r="F2976" s="368">
        <v>158</v>
      </c>
      <c r="G2976" s="368" t="s">
        <v>18893</v>
      </c>
      <c r="H2976" s="368" t="s">
        <v>18894</v>
      </c>
      <c r="I2976" s="368" t="s">
        <v>2846</v>
      </c>
      <c r="J2976" s="368" t="s">
        <v>2845</v>
      </c>
      <c r="K2976" s="368" t="s">
        <v>18895</v>
      </c>
      <c r="L2976" s="368" t="s">
        <v>2845</v>
      </c>
      <c r="M2976" s="368">
        <v>96</v>
      </c>
      <c r="N2976" s="368">
        <v>62</v>
      </c>
      <c r="O2976" s="368">
        <v>34</v>
      </c>
    </row>
    <row r="2977" spans="1:15" x14ac:dyDescent="0.35">
      <c r="A2977" s="368" t="s">
        <v>560</v>
      </c>
      <c r="B2977" s="368" t="s">
        <v>1148</v>
      </c>
      <c r="C2977" s="368" t="s">
        <v>791</v>
      </c>
      <c r="D2977" s="368">
        <v>230</v>
      </c>
      <c r="E2977" s="368">
        <v>149</v>
      </c>
      <c r="F2977" s="368">
        <v>81</v>
      </c>
      <c r="G2977" s="368" t="s">
        <v>18896</v>
      </c>
      <c r="H2977" s="368" t="s">
        <v>18897</v>
      </c>
      <c r="I2977" s="368" t="s">
        <v>2834</v>
      </c>
      <c r="J2977" s="368" t="s">
        <v>2833</v>
      </c>
      <c r="K2977" s="368" t="s">
        <v>18898</v>
      </c>
      <c r="L2977" s="368" t="s">
        <v>2833</v>
      </c>
      <c r="M2977" s="368">
        <v>61</v>
      </c>
      <c r="N2977" s="368">
        <v>39</v>
      </c>
      <c r="O2977" s="368">
        <v>22</v>
      </c>
    </row>
    <row r="2978" spans="1:15" x14ac:dyDescent="0.35">
      <c r="A2978" s="368" t="s">
        <v>560</v>
      </c>
      <c r="B2978" s="368" t="s">
        <v>1148</v>
      </c>
      <c r="C2978" s="368" t="s">
        <v>791</v>
      </c>
      <c r="D2978" s="368">
        <v>230</v>
      </c>
      <c r="E2978" s="368">
        <v>149</v>
      </c>
      <c r="F2978" s="368">
        <v>81</v>
      </c>
      <c r="G2978" s="368" t="s">
        <v>18899</v>
      </c>
      <c r="H2978" s="368" t="s">
        <v>18900</v>
      </c>
      <c r="I2978" s="368" t="s">
        <v>2844</v>
      </c>
      <c r="J2978" s="368" t="s">
        <v>2843</v>
      </c>
      <c r="K2978" s="368" t="s">
        <v>18901</v>
      </c>
      <c r="L2978" s="368" t="s">
        <v>2843</v>
      </c>
      <c r="M2978" s="368">
        <v>92</v>
      </c>
      <c r="N2978" s="368">
        <v>60</v>
      </c>
      <c r="O2978" s="368">
        <v>32</v>
      </c>
    </row>
    <row r="2979" spans="1:15" x14ac:dyDescent="0.35">
      <c r="A2979" s="368" t="s">
        <v>560</v>
      </c>
      <c r="B2979" s="368" t="s">
        <v>1148</v>
      </c>
      <c r="C2979" s="368" t="s">
        <v>791</v>
      </c>
      <c r="D2979" s="368">
        <v>230</v>
      </c>
      <c r="E2979" s="368">
        <v>149</v>
      </c>
      <c r="F2979" s="368">
        <v>81</v>
      </c>
      <c r="G2979" s="368" t="s">
        <v>18902</v>
      </c>
      <c r="H2979" s="368" t="s">
        <v>18903</v>
      </c>
      <c r="I2979" s="368" t="s">
        <v>2842</v>
      </c>
      <c r="J2979" s="368" t="s">
        <v>2841</v>
      </c>
      <c r="K2979" s="368" t="s">
        <v>18904</v>
      </c>
      <c r="L2979" s="368" t="s">
        <v>2841</v>
      </c>
      <c r="M2979" s="368">
        <v>77</v>
      </c>
      <c r="N2979" s="368">
        <v>50</v>
      </c>
      <c r="O2979" s="368">
        <v>27</v>
      </c>
    </row>
    <row r="2980" spans="1:15" x14ac:dyDescent="0.35">
      <c r="A2980" s="368" t="s">
        <v>561</v>
      </c>
      <c r="B2980" s="368" t="s">
        <v>1149</v>
      </c>
      <c r="C2980" s="368" t="s">
        <v>791</v>
      </c>
      <c r="D2980" s="368">
        <v>360</v>
      </c>
      <c r="E2980" s="368">
        <v>234</v>
      </c>
      <c r="F2980" s="368">
        <v>126</v>
      </c>
      <c r="G2980" s="368" t="s">
        <v>18905</v>
      </c>
      <c r="H2980" s="368" t="s">
        <v>18906</v>
      </c>
      <c r="I2980" s="368" t="s">
        <v>2840</v>
      </c>
      <c r="J2980" s="368" t="s">
        <v>2839</v>
      </c>
      <c r="K2980" s="368" t="s">
        <v>18907</v>
      </c>
      <c r="L2980" s="368" t="s">
        <v>2839</v>
      </c>
      <c r="M2980" s="368">
        <v>64</v>
      </c>
      <c r="N2980" s="368">
        <v>42</v>
      </c>
      <c r="O2980" s="368">
        <v>22</v>
      </c>
    </row>
    <row r="2981" spans="1:15" x14ac:dyDescent="0.35">
      <c r="A2981" s="368" t="s">
        <v>561</v>
      </c>
      <c r="B2981" s="368" t="s">
        <v>1149</v>
      </c>
      <c r="C2981" s="368" t="s">
        <v>791</v>
      </c>
      <c r="D2981" s="368">
        <v>360</v>
      </c>
      <c r="E2981" s="368">
        <v>234</v>
      </c>
      <c r="F2981" s="368">
        <v>126</v>
      </c>
      <c r="G2981" s="368" t="s">
        <v>18908</v>
      </c>
      <c r="H2981" s="368" t="s">
        <v>18909</v>
      </c>
      <c r="I2981" s="368" t="s">
        <v>2838</v>
      </c>
      <c r="J2981" s="368" t="s">
        <v>2837</v>
      </c>
      <c r="K2981" s="368" t="s">
        <v>18910</v>
      </c>
      <c r="L2981" s="368" t="s">
        <v>18911</v>
      </c>
      <c r="M2981" s="368">
        <v>103</v>
      </c>
      <c r="N2981" s="368">
        <v>67</v>
      </c>
      <c r="O2981" s="368">
        <v>36</v>
      </c>
    </row>
    <row r="2982" spans="1:15" x14ac:dyDescent="0.35">
      <c r="A2982" s="368" t="s">
        <v>561</v>
      </c>
      <c r="B2982" s="368" t="s">
        <v>1149</v>
      </c>
      <c r="C2982" s="368" t="s">
        <v>791</v>
      </c>
      <c r="D2982" s="368">
        <v>360</v>
      </c>
      <c r="E2982" s="368">
        <v>234</v>
      </c>
      <c r="F2982" s="368">
        <v>126</v>
      </c>
      <c r="G2982" s="368" t="s">
        <v>18908</v>
      </c>
      <c r="H2982" s="368" t="s">
        <v>18909</v>
      </c>
      <c r="I2982" s="368" t="s">
        <v>2838</v>
      </c>
      <c r="J2982" s="368" t="s">
        <v>2837</v>
      </c>
      <c r="K2982" s="368" t="s">
        <v>18912</v>
      </c>
      <c r="L2982" s="368" t="s">
        <v>18913</v>
      </c>
      <c r="M2982" s="368">
        <v>77</v>
      </c>
      <c r="N2982" s="368">
        <v>50</v>
      </c>
      <c r="O2982" s="368">
        <v>27</v>
      </c>
    </row>
    <row r="2983" spans="1:15" x14ac:dyDescent="0.35">
      <c r="A2983" s="368" t="s">
        <v>561</v>
      </c>
      <c r="B2983" s="368" t="s">
        <v>1149</v>
      </c>
      <c r="C2983" s="368" t="s">
        <v>791</v>
      </c>
      <c r="D2983" s="368">
        <v>360</v>
      </c>
      <c r="E2983" s="368">
        <v>234</v>
      </c>
      <c r="F2983" s="368">
        <v>126</v>
      </c>
      <c r="G2983" s="368" t="s">
        <v>18914</v>
      </c>
      <c r="H2983" s="368" t="s">
        <v>18915</v>
      </c>
      <c r="I2983" s="368" t="s">
        <v>2836</v>
      </c>
      <c r="J2983" s="368" t="s">
        <v>2835</v>
      </c>
      <c r="K2983" s="368" t="s">
        <v>18916</v>
      </c>
      <c r="L2983" s="368" t="s">
        <v>2835</v>
      </c>
      <c r="M2983" s="368">
        <v>116</v>
      </c>
      <c r="N2983" s="368">
        <v>75</v>
      </c>
      <c r="O2983" s="368">
        <v>41</v>
      </c>
    </row>
    <row r="2984" spans="1:15" x14ac:dyDescent="0.35">
      <c r="A2984" s="368" t="s">
        <v>562</v>
      </c>
      <c r="B2984" s="368" t="s">
        <v>1150</v>
      </c>
      <c r="C2984" s="368" t="s">
        <v>791</v>
      </c>
      <c r="D2984" s="368">
        <v>240</v>
      </c>
      <c r="E2984" s="368">
        <v>156</v>
      </c>
      <c r="F2984" s="368">
        <v>84</v>
      </c>
      <c r="G2984" s="368" t="s">
        <v>18896</v>
      </c>
      <c r="H2984" s="368" t="s">
        <v>18897</v>
      </c>
      <c r="I2984" s="368" t="s">
        <v>2834</v>
      </c>
      <c r="J2984" s="368" t="s">
        <v>2833</v>
      </c>
      <c r="K2984" s="368" t="s">
        <v>18898</v>
      </c>
      <c r="L2984" s="368" t="s">
        <v>2833</v>
      </c>
      <c r="M2984" s="368">
        <v>60</v>
      </c>
      <c r="N2984" s="368">
        <v>40</v>
      </c>
      <c r="O2984" s="368">
        <v>20</v>
      </c>
    </row>
    <row r="2985" spans="1:15" x14ac:dyDescent="0.35">
      <c r="A2985" s="368" t="s">
        <v>562</v>
      </c>
      <c r="B2985" s="368" t="s">
        <v>1150</v>
      </c>
      <c r="C2985" s="368" t="s">
        <v>791</v>
      </c>
      <c r="D2985" s="368">
        <v>240</v>
      </c>
      <c r="E2985" s="368">
        <v>156</v>
      </c>
      <c r="F2985" s="368">
        <v>84</v>
      </c>
      <c r="G2985" s="368" t="s">
        <v>18917</v>
      </c>
      <c r="H2985" s="368" t="s">
        <v>18918</v>
      </c>
      <c r="I2985" s="368" t="s">
        <v>2832</v>
      </c>
      <c r="J2985" s="368" t="s">
        <v>2831</v>
      </c>
      <c r="K2985" s="368" t="s">
        <v>18919</v>
      </c>
      <c r="L2985" s="368" t="s">
        <v>2831</v>
      </c>
      <c r="M2985" s="368">
        <v>90</v>
      </c>
      <c r="N2985" s="368">
        <v>58</v>
      </c>
      <c r="O2985" s="368">
        <v>32</v>
      </c>
    </row>
    <row r="2986" spans="1:15" x14ac:dyDescent="0.35">
      <c r="A2986" s="368" t="s">
        <v>562</v>
      </c>
      <c r="B2986" s="368" t="s">
        <v>1150</v>
      </c>
      <c r="C2986" s="368" t="s">
        <v>791</v>
      </c>
      <c r="D2986" s="368">
        <v>240</v>
      </c>
      <c r="E2986" s="368">
        <v>156</v>
      </c>
      <c r="F2986" s="368">
        <v>84</v>
      </c>
      <c r="G2986" s="368" t="s">
        <v>18920</v>
      </c>
      <c r="H2986" s="368" t="s">
        <v>18921</v>
      </c>
      <c r="I2986" s="368" t="s">
        <v>2830</v>
      </c>
      <c r="J2986" s="368" t="s">
        <v>2829</v>
      </c>
      <c r="K2986" s="368" t="s">
        <v>18922</v>
      </c>
      <c r="L2986" s="368" t="s">
        <v>2829</v>
      </c>
      <c r="M2986" s="368">
        <v>90</v>
      </c>
      <c r="N2986" s="368">
        <v>58</v>
      </c>
      <c r="O2986" s="368">
        <v>32</v>
      </c>
    </row>
    <row r="2987" spans="1:15" x14ac:dyDescent="0.35">
      <c r="A2987" s="368" t="s">
        <v>563</v>
      </c>
      <c r="B2987" s="368" t="s">
        <v>1151</v>
      </c>
      <c r="C2987" s="368" t="s">
        <v>791</v>
      </c>
      <c r="D2987" s="368">
        <v>390</v>
      </c>
      <c r="E2987" s="368">
        <v>253</v>
      </c>
      <c r="F2987" s="368">
        <v>137</v>
      </c>
      <c r="G2987" s="368" t="s">
        <v>18923</v>
      </c>
      <c r="H2987" s="368" t="s">
        <v>18924</v>
      </c>
      <c r="I2987" s="368" t="s">
        <v>2821</v>
      </c>
      <c r="J2987" s="368" t="s">
        <v>2820</v>
      </c>
      <c r="K2987" s="368" t="s">
        <v>18925</v>
      </c>
      <c r="L2987" s="368" t="s">
        <v>18926</v>
      </c>
      <c r="M2987" s="368">
        <v>101</v>
      </c>
      <c r="N2987" s="368">
        <v>66</v>
      </c>
      <c r="O2987" s="368">
        <v>35</v>
      </c>
    </row>
    <row r="2988" spans="1:15" x14ac:dyDescent="0.35">
      <c r="A2988" s="368" t="s">
        <v>563</v>
      </c>
      <c r="B2988" s="368" t="s">
        <v>1151</v>
      </c>
      <c r="C2988" s="368" t="s">
        <v>791</v>
      </c>
      <c r="D2988" s="368">
        <v>390</v>
      </c>
      <c r="E2988" s="368">
        <v>253</v>
      </c>
      <c r="F2988" s="368">
        <v>137</v>
      </c>
      <c r="G2988" s="368" t="s">
        <v>18923</v>
      </c>
      <c r="H2988" s="368" t="s">
        <v>18924</v>
      </c>
      <c r="I2988" s="368" t="s">
        <v>2821</v>
      </c>
      <c r="J2988" s="368" t="s">
        <v>2820</v>
      </c>
      <c r="K2988" s="368" t="s">
        <v>18927</v>
      </c>
      <c r="L2988" s="368" t="s">
        <v>18928</v>
      </c>
      <c r="M2988" s="368">
        <v>88</v>
      </c>
      <c r="N2988" s="368">
        <v>57</v>
      </c>
      <c r="O2988" s="368">
        <v>31</v>
      </c>
    </row>
    <row r="2989" spans="1:15" x14ac:dyDescent="0.35">
      <c r="A2989" s="368" t="s">
        <v>563</v>
      </c>
      <c r="B2989" s="368" t="s">
        <v>1151</v>
      </c>
      <c r="C2989" s="368" t="s">
        <v>791</v>
      </c>
      <c r="D2989" s="368">
        <v>390</v>
      </c>
      <c r="E2989" s="368">
        <v>253</v>
      </c>
      <c r="F2989" s="368">
        <v>137</v>
      </c>
      <c r="G2989" s="368" t="s">
        <v>18929</v>
      </c>
      <c r="H2989" s="368" t="s">
        <v>18930</v>
      </c>
      <c r="I2989" s="368" t="s">
        <v>2828</v>
      </c>
      <c r="J2989" s="368" t="s">
        <v>2827</v>
      </c>
      <c r="K2989" s="368" t="s">
        <v>18931</v>
      </c>
      <c r="L2989" s="368" t="s">
        <v>18932</v>
      </c>
      <c r="M2989" s="368">
        <v>113</v>
      </c>
      <c r="N2989" s="368">
        <v>73</v>
      </c>
      <c r="O2989" s="368">
        <v>40</v>
      </c>
    </row>
    <row r="2990" spans="1:15" x14ac:dyDescent="0.35">
      <c r="A2990" s="368" t="s">
        <v>563</v>
      </c>
      <c r="B2990" s="368" t="s">
        <v>1151</v>
      </c>
      <c r="C2990" s="368" t="s">
        <v>791</v>
      </c>
      <c r="D2990" s="368">
        <v>390</v>
      </c>
      <c r="E2990" s="368">
        <v>253</v>
      </c>
      <c r="F2990" s="368">
        <v>137</v>
      </c>
      <c r="G2990" s="368" t="s">
        <v>18929</v>
      </c>
      <c r="H2990" s="368" t="s">
        <v>18930</v>
      </c>
      <c r="I2990" s="368" t="s">
        <v>2828</v>
      </c>
      <c r="J2990" s="368" t="s">
        <v>2827</v>
      </c>
      <c r="K2990" s="368" t="s">
        <v>18933</v>
      </c>
      <c r="L2990" s="368" t="s">
        <v>18934</v>
      </c>
      <c r="M2990" s="368">
        <v>88</v>
      </c>
      <c r="N2990" s="368">
        <v>57</v>
      </c>
      <c r="O2990" s="368">
        <v>31</v>
      </c>
    </row>
    <row r="2991" spans="1:15" x14ac:dyDescent="0.35">
      <c r="A2991" s="368" t="s">
        <v>564</v>
      </c>
      <c r="B2991" s="368" t="s">
        <v>1152</v>
      </c>
      <c r="C2991" s="368" t="s">
        <v>786</v>
      </c>
      <c r="D2991" s="368">
        <v>600</v>
      </c>
      <c r="E2991" s="368">
        <v>390</v>
      </c>
      <c r="F2991" s="368">
        <v>210</v>
      </c>
      <c r="G2991" s="368" t="s">
        <v>18935</v>
      </c>
      <c r="H2991" s="368" t="s">
        <v>18936</v>
      </c>
      <c r="I2991" s="368" t="s">
        <v>2689</v>
      </c>
      <c r="J2991" s="368" t="s">
        <v>2688</v>
      </c>
      <c r="K2991" s="368" t="s">
        <v>18937</v>
      </c>
      <c r="L2991" s="368" t="s">
        <v>2688</v>
      </c>
      <c r="M2991" s="368">
        <v>100</v>
      </c>
      <c r="N2991" s="368">
        <v>65</v>
      </c>
      <c r="O2991" s="368">
        <v>35</v>
      </c>
    </row>
    <row r="2992" spans="1:15" x14ac:dyDescent="0.35">
      <c r="A2992" s="368" t="s">
        <v>564</v>
      </c>
      <c r="B2992" s="368" t="s">
        <v>1152</v>
      </c>
      <c r="C2992" s="368" t="s">
        <v>786</v>
      </c>
      <c r="D2992" s="368">
        <v>600</v>
      </c>
      <c r="E2992" s="368">
        <v>390</v>
      </c>
      <c r="F2992" s="368">
        <v>210</v>
      </c>
      <c r="G2992" s="368" t="s">
        <v>18938</v>
      </c>
      <c r="H2992" s="368" t="s">
        <v>18939</v>
      </c>
      <c r="I2992" s="368" t="s">
        <v>2687</v>
      </c>
      <c r="J2992" s="368" t="s">
        <v>2686</v>
      </c>
      <c r="K2992" s="368" t="s">
        <v>18940</v>
      </c>
      <c r="L2992" s="368" t="s">
        <v>2686</v>
      </c>
      <c r="M2992" s="368">
        <v>63</v>
      </c>
      <c r="N2992" s="368">
        <v>41</v>
      </c>
      <c r="O2992" s="368">
        <v>22</v>
      </c>
    </row>
    <row r="2993" spans="1:15" x14ac:dyDescent="0.35">
      <c r="A2993" s="368" t="s">
        <v>564</v>
      </c>
      <c r="B2993" s="368" t="s">
        <v>1152</v>
      </c>
      <c r="C2993" s="368" t="s">
        <v>786</v>
      </c>
      <c r="D2993" s="368">
        <v>600</v>
      </c>
      <c r="E2993" s="368">
        <v>390</v>
      </c>
      <c r="F2993" s="368">
        <v>210</v>
      </c>
      <c r="G2993" s="368" t="s">
        <v>18941</v>
      </c>
      <c r="H2993" s="368" t="s">
        <v>18942</v>
      </c>
      <c r="I2993" s="368" t="s">
        <v>2685</v>
      </c>
      <c r="J2993" s="368" t="s">
        <v>2684</v>
      </c>
      <c r="K2993" s="368" t="s">
        <v>18943</v>
      </c>
      <c r="L2993" s="368" t="s">
        <v>2684</v>
      </c>
      <c r="M2993" s="368">
        <v>100</v>
      </c>
      <c r="N2993" s="368">
        <v>65</v>
      </c>
      <c r="O2993" s="368">
        <v>35</v>
      </c>
    </row>
    <row r="2994" spans="1:15" x14ac:dyDescent="0.35">
      <c r="A2994" s="368" t="s">
        <v>564</v>
      </c>
      <c r="B2994" s="368" t="s">
        <v>1152</v>
      </c>
      <c r="C2994" s="368" t="s">
        <v>786</v>
      </c>
      <c r="D2994" s="368">
        <v>600</v>
      </c>
      <c r="E2994" s="368">
        <v>390</v>
      </c>
      <c r="F2994" s="368">
        <v>210</v>
      </c>
      <c r="G2994" s="368" t="s">
        <v>18944</v>
      </c>
      <c r="H2994" s="368" t="s">
        <v>18945</v>
      </c>
      <c r="I2994" s="368" t="s">
        <v>2826</v>
      </c>
      <c r="J2994" s="368" t="s">
        <v>2825</v>
      </c>
      <c r="K2994" s="368" t="s">
        <v>18946</v>
      </c>
      <c r="L2994" s="368" t="s">
        <v>2825</v>
      </c>
      <c r="M2994" s="368">
        <v>112</v>
      </c>
      <c r="N2994" s="368">
        <v>73</v>
      </c>
      <c r="O2994" s="368">
        <v>39</v>
      </c>
    </row>
    <row r="2995" spans="1:15" x14ac:dyDescent="0.35">
      <c r="A2995" s="368" t="s">
        <v>564</v>
      </c>
      <c r="B2995" s="368" t="s">
        <v>1152</v>
      </c>
      <c r="C2995" s="368" t="s">
        <v>786</v>
      </c>
      <c r="D2995" s="368">
        <v>600</v>
      </c>
      <c r="E2995" s="368">
        <v>390</v>
      </c>
      <c r="F2995" s="368">
        <v>210</v>
      </c>
      <c r="G2995" s="368" t="s">
        <v>18947</v>
      </c>
      <c r="H2995" s="368" t="s">
        <v>18948</v>
      </c>
      <c r="I2995" s="368" t="s">
        <v>2824</v>
      </c>
      <c r="J2995" s="368" t="s">
        <v>1153</v>
      </c>
      <c r="K2995" s="368" t="s">
        <v>18949</v>
      </c>
      <c r="L2995" s="368" t="s">
        <v>18950</v>
      </c>
      <c r="M2995" s="368">
        <v>63</v>
      </c>
      <c r="N2995" s="368">
        <v>41</v>
      </c>
      <c r="O2995" s="368">
        <v>22</v>
      </c>
    </row>
    <row r="2996" spans="1:15" x14ac:dyDescent="0.35">
      <c r="A2996" s="368" t="s">
        <v>564</v>
      </c>
      <c r="B2996" s="368" t="s">
        <v>1152</v>
      </c>
      <c r="C2996" s="368" t="s">
        <v>786</v>
      </c>
      <c r="D2996" s="368">
        <v>600</v>
      </c>
      <c r="E2996" s="368">
        <v>390</v>
      </c>
      <c r="F2996" s="368">
        <v>210</v>
      </c>
      <c r="G2996" s="368" t="s">
        <v>18947</v>
      </c>
      <c r="H2996" s="368" t="s">
        <v>18948</v>
      </c>
      <c r="I2996" s="368" t="s">
        <v>2824</v>
      </c>
      <c r="J2996" s="368" t="s">
        <v>1153</v>
      </c>
      <c r="K2996" s="368" t="s">
        <v>18951</v>
      </c>
      <c r="L2996" s="368" t="s">
        <v>18952</v>
      </c>
      <c r="M2996" s="368">
        <v>87</v>
      </c>
      <c r="N2996" s="368">
        <v>56</v>
      </c>
      <c r="O2996" s="368">
        <v>31</v>
      </c>
    </row>
    <row r="2997" spans="1:15" x14ac:dyDescent="0.35">
      <c r="A2997" s="368" t="s">
        <v>564</v>
      </c>
      <c r="B2997" s="368" t="s">
        <v>1152</v>
      </c>
      <c r="C2997" s="368" t="s">
        <v>786</v>
      </c>
      <c r="D2997" s="368">
        <v>600</v>
      </c>
      <c r="E2997" s="368">
        <v>390</v>
      </c>
      <c r="F2997" s="368">
        <v>210</v>
      </c>
      <c r="G2997" s="368" t="s">
        <v>18953</v>
      </c>
      <c r="H2997" s="368" t="s">
        <v>18954</v>
      </c>
      <c r="I2997" s="368" t="s">
        <v>2823</v>
      </c>
      <c r="J2997" s="368" t="s">
        <v>2822</v>
      </c>
      <c r="K2997" s="368" t="s">
        <v>18955</v>
      </c>
      <c r="L2997" s="368" t="s">
        <v>2822</v>
      </c>
      <c r="M2997" s="368">
        <v>75</v>
      </c>
      <c r="N2997" s="368">
        <v>49</v>
      </c>
      <c r="O2997" s="368">
        <v>26</v>
      </c>
    </row>
    <row r="2998" spans="1:15" x14ac:dyDescent="0.35">
      <c r="A2998" s="368" t="s">
        <v>565</v>
      </c>
      <c r="B2998" s="368" t="s">
        <v>1153</v>
      </c>
      <c r="C2998" s="368" t="s">
        <v>791</v>
      </c>
      <c r="D2998" s="368">
        <v>560</v>
      </c>
      <c r="E2998" s="368">
        <v>364</v>
      </c>
      <c r="F2998" s="368">
        <v>196</v>
      </c>
      <c r="G2998" s="368" t="s">
        <v>18923</v>
      </c>
      <c r="H2998" s="368" t="s">
        <v>18924</v>
      </c>
      <c r="I2998" s="368" t="s">
        <v>2821</v>
      </c>
      <c r="J2998" s="368" t="s">
        <v>2820</v>
      </c>
      <c r="K2998" s="368" t="s">
        <v>18927</v>
      </c>
      <c r="L2998" s="368" t="s">
        <v>18928</v>
      </c>
      <c r="M2998" s="368">
        <v>82</v>
      </c>
      <c r="N2998" s="368">
        <v>52</v>
      </c>
      <c r="O2998" s="368">
        <v>30</v>
      </c>
    </row>
    <row r="2999" spans="1:15" x14ac:dyDescent="0.35">
      <c r="A2999" s="368" t="s">
        <v>565</v>
      </c>
      <c r="B2999" s="368" t="s">
        <v>1153</v>
      </c>
      <c r="C2999" s="368" t="s">
        <v>791</v>
      </c>
      <c r="D2999" s="368">
        <v>560</v>
      </c>
      <c r="E2999" s="368">
        <v>364</v>
      </c>
      <c r="F2999" s="368">
        <v>196</v>
      </c>
      <c r="G2999" s="368" t="s">
        <v>18923</v>
      </c>
      <c r="H2999" s="368" t="s">
        <v>18924</v>
      </c>
      <c r="I2999" s="368" t="s">
        <v>2821</v>
      </c>
      <c r="J2999" s="368" t="s">
        <v>2820</v>
      </c>
      <c r="K2999" s="368" t="s">
        <v>18925</v>
      </c>
      <c r="L2999" s="368" t="s">
        <v>18926</v>
      </c>
      <c r="M2999" s="368">
        <v>93</v>
      </c>
      <c r="N2999" s="368">
        <v>60</v>
      </c>
      <c r="O2999" s="368">
        <v>33</v>
      </c>
    </row>
    <row r="3000" spans="1:15" x14ac:dyDescent="0.35">
      <c r="A3000" s="368" t="s">
        <v>565</v>
      </c>
      <c r="B3000" s="368" t="s">
        <v>1153</v>
      </c>
      <c r="C3000" s="368" t="s">
        <v>791</v>
      </c>
      <c r="D3000" s="368">
        <v>560</v>
      </c>
      <c r="E3000" s="368">
        <v>364</v>
      </c>
      <c r="F3000" s="368">
        <v>196</v>
      </c>
      <c r="G3000" s="368" t="s">
        <v>18956</v>
      </c>
      <c r="H3000" s="368" t="s">
        <v>18957</v>
      </c>
      <c r="I3000" s="368" t="s">
        <v>2819</v>
      </c>
      <c r="J3000" s="368" t="s">
        <v>2818</v>
      </c>
      <c r="K3000" s="368" t="s">
        <v>18958</v>
      </c>
      <c r="L3000" s="368" t="s">
        <v>18959</v>
      </c>
      <c r="M3000" s="368">
        <v>81</v>
      </c>
      <c r="N3000" s="368">
        <v>53</v>
      </c>
      <c r="O3000" s="368">
        <v>28</v>
      </c>
    </row>
    <row r="3001" spans="1:15" x14ac:dyDescent="0.35">
      <c r="A3001" s="368" t="s">
        <v>565</v>
      </c>
      <c r="B3001" s="368" t="s">
        <v>1153</v>
      </c>
      <c r="C3001" s="368" t="s">
        <v>791</v>
      </c>
      <c r="D3001" s="368">
        <v>560</v>
      </c>
      <c r="E3001" s="368">
        <v>364</v>
      </c>
      <c r="F3001" s="368">
        <v>196</v>
      </c>
      <c r="G3001" s="368" t="s">
        <v>18956</v>
      </c>
      <c r="H3001" s="368" t="s">
        <v>18957</v>
      </c>
      <c r="I3001" s="368" t="s">
        <v>2819</v>
      </c>
      <c r="J3001" s="368" t="s">
        <v>2818</v>
      </c>
      <c r="K3001" s="368" t="s">
        <v>18960</v>
      </c>
      <c r="L3001" s="368" t="s">
        <v>18961</v>
      </c>
      <c r="M3001" s="368">
        <v>47</v>
      </c>
      <c r="N3001" s="368">
        <v>31</v>
      </c>
      <c r="O3001" s="368">
        <v>16</v>
      </c>
    </row>
    <row r="3002" spans="1:15" x14ac:dyDescent="0.35">
      <c r="A3002" s="368" t="s">
        <v>565</v>
      </c>
      <c r="B3002" s="368" t="s">
        <v>1153</v>
      </c>
      <c r="C3002" s="368" t="s">
        <v>791</v>
      </c>
      <c r="D3002" s="368">
        <v>560</v>
      </c>
      <c r="E3002" s="368">
        <v>364</v>
      </c>
      <c r="F3002" s="368">
        <v>196</v>
      </c>
      <c r="G3002" s="368" t="s">
        <v>18956</v>
      </c>
      <c r="H3002" s="368" t="s">
        <v>18957</v>
      </c>
      <c r="I3002" s="368" t="s">
        <v>2819</v>
      </c>
      <c r="J3002" s="368" t="s">
        <v>2818</v>
      </c>
      <c r="K3002" s="368" t="s">
        <v>18962</v>
      </c>
      <c r="L3002" s="368" t="s">
        <v>18963</v>
      </c>
      <c r="M3002" s="368">
        <v>47</v>
      </c>
      <c r="N3002" s="368">
        <v>31</v>
      </c>
      <c r="O3002" s="368">
        <v>16</v>
      </c>
    </row>
    <row r="3003" spans="1:15" x14ac:dyDescent="0.35">
      <c r="A3003" s="368" t="s">
        <v>565</v>
      </c>
      <c r="B3003" s="368" t="s">
        <v>1153</v>
      </c>
      <c r="C3003" s="368" t="s">
        <v>791</v>
      </c>
      <c r="D3003" s="368">
        <v>560</v>
      </c>
      <c r="E3003" s="368">
        <v>364</v>
      </c>
      <c r="F3003" s="368">
        <v>196</v>
      </c>
      <c r="G3003" s="368" t="s">
        <v>18964</v>
      </c>
      <c r="H3003" s="368" t="s">
        <v>18965</v>
      </c>
      <c r="I3003" s="368" t="s">
        <v>2817</v>
      </c>
      <c r="J3003" s="368" t="s">
        <v>2816</v>
      </c>
      <c r="K3003" s="368" t="s">
        <v>18966</v>
      </c>
      <c r="L3003" s="368" t="s">
        <v>18967</v>
      </c>
      <c r="M3003" s="368">
        <v>70</v>
      </c>
      <c r="N3003" s="368">
        <v>46</v>
      </c>
      <c r="O3003" s="368">
        <v>24</v>
      </c>
    </row>
    <row r="3004" spans="1:15" x14ac:dyDescent="0.35">
      <c r="A3004" s="368" t="s">
        <v>565</v>
      </c>
      <c r="B3004" s="368" t="s">
        <v>1153</v>
      </c>
      <c r="C3004" s="368" t="s">
        <v>791</v>
      </c>
      <c r="D3004" s="368">
        <v>560</v>
      </c>
      <c r="E3004" s="368">
        <v>364</v>
      </c>
      <c r="F3004" s="368">
        <v>196</v>
      </c>
      <c r="G3004" s="368" t="s">
        <v>18964</v>
      </c>
      <c r="H3004" s="368" t="s">
        <v>18965</v>
      </c>
      <c r="I3004" s="368" t="s">
        <v>2817</v>
      </c>
      <c r="J3004" s="368" t="s">
        <v>2816</v>
      </c>
      <c r="K3004" s="368" t="s">
        <v>18968</v>
      </c>
      <c r="L3004" s="368" t="s">
        <v>18969</v>
      </c>
      <c r="M3004" s="368">
        <v>58</v>
      </c>
      <c r="N3004" s="368">
        <v>38</v>
      </c>
      <c r="O3004" s="368">
        <v>20</v>
      </c>
    </row>
    <row r="3005" spans="1:15" x14ac:dyDescent="0.35">
      <c r="A3005" s="368" t="s">
        <v>565</v>
      </c>
      <c r="B3005" s="368" t="s">
        <v>1153</v>
      </c>
      <c r="C3005" s="368" t="s">
        <v>791</v>
      </c>
      <c r="D3005" s="368">
        <v>560</v>
      </c>
      <c r="E3005" s="368">
        <v>364</v>
      </c>
      <c r="F3005" s="368">
        <v>196</v>
      </c>
      <c r="G3005" s="368" t="s">
        <v>18970</v>
      </c>
      <c r="H3005" s="368" t="s">
        <v>18971</v>
      </c>
      <c r="I3005" s="368" t="s">
        <v>2815</v>
      </c>
      <c r="J3005" s="368" t="s">
        <v>2814</v>
      </c>
      <c r="K3005" s="368" t="s">
        <v>18972</v>
      </c>
      <c r="L3005" s="368" t="s">
        <v>2814</v>
      </c>
      <c r="M3005" s="368">
        <v>82</v>
      </c>
      <c r="N3005" s="368">
        <v>53</v>
      </c>
      <c r="O3005" s="368">
        <v>29</v>
      </c>
    </row>
    <row r="3006" spans="1:15" x14ac:dyDescent="0.35">
      <c r="A3006" s="368" t="s">
        <v>566</v>
      </c>
      <c r="B3006" s="368" t="s">
        <v>1154</v>
      </c>
      <c r="C3006" s="368" t="s">
        <v>791</v>
      </c>
      <c r="D3006" s="368">
        <v>530</v>
      </c>
      <c r="E3006" s="368">
        <v>344</v>
      </c>
      <c r="F3006" s="368">
        <v>186</v>
      </c>
      <c r="G3006" s="368" t="s">
        <v>18973</v>
      </c>
      <c r="H3006" s="368" t="s">
        <v>18974</v>
      </c>
      <c r="I3006" s="368" t="s">
        <v>2813</v>
      </c>
      <c r="J3006" s="368" t="s">
        <v>2812</v>
      </c>
      <c r="K3006" s="368" t="s">
        <v>18975</v>
      </c>
      <c r="L3006" s="368" t="s">
        <v>18976</v>
      </c>
      <c r="M3006" s="368">
        <v>72</v>
      </c>
      <c r="N3006" s="368">
        <v>44</v>
      </c>
      <c r="O3006" s="368">
        <v>28</v>
      </c>
    </row>
    <row r="3007" spans="1:15" x14ac:dyDescent="0.35">
      <c r="A3007" s="368" t="s">
        <v>566</v>
      </c>
      <c r="B3007" s="368" t="s">
        <v>1154</v>
      </c>
      <c r="C3007" s="368" t="s">
        <v>791</v>
      </c>
      <c r="D3007" s="368">
        <v>530</v>
      </c>
      <c r="E3007" s="368">
        <v>344</v>
      </c>
      <c r="F3007" s="368">
        <v>186</v>
      </c>
      <c r="G3007" s="368" t="s">
        <v>18973</v>
      </c>
      <c r="H3007" s="368" t="s">
        <v>18974</v>
      </c>
      <c r="I3007" s="368" t="s">
        <v>2813</v>
      </c>
      <c r="J3007" s="368" t="s">
        <v>2812</v>
      </c>
      <c r="K3007" s="368" t="s">
        <v>18977</v>
      </c>
      <c r="L3007" s="368" t="s">
        <v>18978</v>
      </c>
      <c r="M3007" s="368">
        <v>109</v>
      </c>
      <c r="N3007" s="368">
        <v>66</v>
      </c>
      <c r="O3007" s="368">
        <v>43</v>
      </c>
    </row>
    <row r="3008" spans="1:15" x14ac:dyDescent="0.35">
      <c r="A3008" s="368" t="s">
        <v>566</v>
      </c>
      <c r="B3008" s="368" t="s">
        <v>1154</v>
      </c>
      <c r="C3008" s="368" t="s">
        <v>791</v>
      </c>
      <c r="D3008" s="368">
        <v>530</v>
      </c>
      <c r="E3008" s="368">
        <v>344</v>
      </c>
      <c r="F3008" s="368">
        <v>186</v>
      </c>
      <c r="G3008" s="368" t="s">
        <v>18973</v>
      </c>
      <c r="H3008" s="368" t="s">
        <v>18974</v>
      </c>
      <c r="I3008" s="368" t="s">
        <v>2813</v>
      </c>
      <c r="J3008" s="368" t="s">
        <v>2812</v>
      </c>
      <c r="K3008" s="368" t="s">
        <v>18979</v>
      </c>
      <c r="L3008" s="368" t="s">
        <v>18980</v>
      </c>
      <c r="M3008" s="368">
        <v>109</v>
      </c>
      <c r="N3008" s="368">
        <v>66</v>
      </c>
      <c r="O3008" s="368">
        <v>43</v>
      </c>
    </row>
    <row r="3009" spans="1:15" x14ac:dyDescent="0.35">
      <c r="A3009" s="368" t="s">
        <v>566</v>
      </c>
      <c r="B3009" s="368" t="s">
        <v>1154</v>
      </c>
      <c r="C3009" s="368" t="s">
        <v>791</v>
      </c>
      <c r="D3009" s="368">
        <v>530</v>
      </c>
      <c r="E3009" s="368">
        <v>344</v>
      </c>
      <c r="F3009" s="368">
        <v>186</v>
      </c>
      <c r="G3009" s="368" t="s">
        <v>18981</v>
      </c>
      <c r="H3009" s="368" t="s">
        <v>18982</v>
      </c>
      <c r="I3009" s="368" t="s">
        <v>2811</v>
      </c>
      <c r="J3009" s="368" t="s">
        <v>2810</v>
      </c>
      <c r="K3009" s="368" t="s">
        <v>18983</v>
      </c>
      <c r="L3009" s="368" t="s">
        <v>18984</v>
      </c>
      <c r="M3009" s="368">
        <v>96</v>
      </c>
      <c r="N3009" s="368">
        <v>58</v>
      </c>
      <c r="O3009" s="368">
        <v>38</v>
      </c>
    </row>
    <row r="3010" spans="1:15" x14ac:dyDescent="0.35">
      <c r="A3010" s="368" t="s">
        <v>566</v>
      </c>
      <c r="B3010" s="368" t="s">
        <v>1154</v>
      </c>
      <c r="C3010" s="368" t="s">
        <v>791</v>
      </c>
      <c r="D3010" s="368">
        <v>530</v>
      </c>
      <c r="E3010" s="368">
        <v>344</v>
      </c>
      <c r="F3010" s="368">
        <v>186</v>
      </c>
      <c r="G3010" s="368" t="s">
        <v>18981</v>
      </c>
      <c r="H3010" s="368" t="s">
        <v>18982</v>
      </c>
      <c r="I3010" s="368" t="s">
        <v>2811</v>
      </c>
      <c r="J3010" s="368" t="s">
        <v>2810</v>
      </c>
      <c r="K3010" s="368" t="s">
        <v>18985</v>
      </c>
      <c r="L3010" s="368" t="s">
        <v>18986</v>
      </c>
      <c r="M3010" s="368">
        <v>48</v>
      </c>
      <c r="N3010" s="368">
        <v>28</v>
      </c>
      <c r="O3010" s="368">
        <v>20</v>
      </c>
    </row>
    <row r="3011" spans="1:15" x14ac:dyDescent="0.35">
      <c r="A3011" s="368" t="s">
        <v>566</v>
      </c>
      <c r="B3011" s="368" t="s">
        <v>1154</v>
      </c>
      <c r="C3011" s="368" t="s">
        <v>791</v>
      </c>
      <c r="D3011" s="368">
        <v>530</v>
      </c>
      <c r="E3011" s="368">
        <v>344</v>
      </c>
      <c r="F3011" s="368">
        <v>186</v>
      </c>
      <c r="G3011" s="368" t="s">
        <v>18981</v>
      </c>
      <c r="H3011" s="368" t="s">
        <v>18982</v>
      </c>
      <c r="I3011" s="368" t="s">
        <v>2811</v>
      </c>
      <c r="J3011" s="368" t="s">
        <v>2810</v>
      </c>
      <c r="K3011" s="368" t="s">
        <v>18987</v>
      </c>
      <c r="L3011" s="368" t="s">
        <v>18988</v>
      </c>
      <c r="M3011" s="368">
        <v>36</v>
      </c>
      <c r="N3011" s="368">
        <v>22</v>
      </c>
      <c r="O3011" s="368">
        <v>14</v>
      </c>
    </row>
    <row r="3012" spans="1:15" x14ac:dyDescent="0.35">
      <c r="A3012" s="368" t="s">
        <v>566</v>
      </c>
      <c r="B3012" s="368" t="s">
        <v>1154</v>
      </c>
      <c r="C3012" s="368" t="s">
        <v>791</v>
      </c>
      <c r="D3012" s="368">
        <v>530</v>
      </c>
      <c r="E3012" s="368">
        <v>344</v>
      </c>
      <c r="F3012" s="368">
        <v>186</v>
      </c>
      <c r="G3012" s="368" t="s">
        <v>18989</v>
      </c>
      <c r="H3012" s="368" t="s">
        <v>18990</v>
      </c>
      <c r="I3012" s="368" t="s">
        <v>2809</v>
      </c>
      <c r="J3012" s="368" t="s">
        <v>2808</v>
      </c>
      <c r="K3012" s="368" t="s">
        <v>18991</v>
      </c>
      <c r="L3012" s="368" t="s">
        <v>2808</v>
      </c>
      <c r="M3012" s="368">
        <v>60</v>
      </c>
      <c r="N3012" s="368">
        <v>60</v>
      </c>
      <c r="O3012" s="368">
        <v>0</v>
      </c>
    </row>
    <row r="3013" spans="1:15" x14ac:dyDescent="0.35">
      <c r="A3013" s="368" t="s">
        <v>567</v>
      </c>
      <c r="B3013" s="368" t="s">
        <v>1155</v>
      </c>
      <c r="C3013" s="368" t="s">
        <v>791</v>
      </c>
      <c r="D3013" s="368">
        <v>580</v>
      </c>
      <c r="E3013" s="368">
        <v>377</v>
      </c>
      <c r="F3013" s="368">
        <v>203</v>
      </c>
      <c r="G3013" s="368" t="s">
        <v>18992</v>
      </c>
      <c r="H3013" s="368" t="s">
        <v>18993</v>
      </c>
      <c r="I3013" s="368" t="s">
        <v>2807</v>
      </c>
      <c r="J3013" s="368" t="s">
        <v>2806</v>
      </c>
      <c r="K3013" s="368" t="s">
        <v>18994</v>
      </c>
      <c r="L3013" s="368" t="s">
        <v>2806</v>
      </c>
      <c r="M3013" s="368">
        <v>71</v>
      </c>
      <c r="N3013" s="368">
        <v>43</v>
      </c>
      <c r="O3013" s="368">
        <v>28</v>
      </c>
    </row>
    <row r="3014" spans="1:15" x14ac:dyDescent="0.35">
      <c r="A3014" s="368" t="s">
        <v>567</v>
      </c>
      <c r="B3014" s="368" t="s">
        <v>1155</v>
      </c>
      <c r="C3014" s="368" t="s">
        <v>791</v>
      </c>
      <c r="D3014" s="368">
        <v>580</v>
      </c>
      <c r="E3014" s="368">
        <v>377</v>
      </c>
      <c r="F3014" s="368">
        <v>203</v>
      </c>
      <c r="G3014" s="368" t="s">
        <v>17246</v>
      </c>
      <c r="H3014" s="368" t="s">
        <v>17247</v>
      </c>
      <c r="I3014" s="368" t="s">
        <v>2805</v>
      </c>
      <c r="J3014" s="368" t="s">
        <v>2804</v>
      </c>
      <c r="K3014" s="368" t="s">
        <v>17248</v>
      </c>
      <c r="L3014" s="368" t="s">
        <v>17249</v>
      </c>
      <c r="M3014" s="368">
        <v>95</v>
      </c>
      <c r="N3014" s="368">
        <v>58</v>
      </c>
      <c r="O3014" s="368">
        <v>37</v>
      </c>
    </row>
    <row r="3015" spans="1:15" x14ac:dyDescent="0.35">
      <c r="A3015" s="368" t="s">
        <v>567</v>
      </c>
      <c r="B3015" s="368" t="s">
        <v>1155</v>
      </c>
      <c r="C3015" s="368" t="s">
        <v>791</v>
      </c>
      <c r="D3015" s="368">
        <v>580</v>
      </c>
      <c r="E3015" s="368">
        <v>377</v>
      </c>
      <c r="F3015" s="368">
        <v>203</v>
      </c>
      <c r="G3015" s="368" t="s">
        <v>17246</v>
      </c>
      <c r="H3015" s="368" t="s">
        <v>17247</v>
      </c>
      <c r="I3015" s="368" t="s">
        <v>2805</v>
      </c>
      <c r="J3015" s="368" t="s">
        <v>2804</v>
      </c>
      <c r="K3015" s="368" t="s">
        <v>17250</v>
      </c>
      <c r="L3015" s="368" t="s">
        <v>17251</v>
      </c>
      <c r="M3015" s="368">
        <v>47</v>
      </c>
      <c r="N3015" s="368">
        <v>29</v>
      </c>
      <c r="O3015" s="368">
        <v>18</v>
      </c>
    </row>
    <row r="3016" spans="1:15" x14ac:dyDescent="0.35">
      <c r="A3016" s="368" t="s">
        <v>567</v>
      </c>
      <c r="B3016" s="368" t="s">
        <v>1155</v>
      </c>
      <c r="C3016" s="368" t="s">
        <v>791</v>
      </c>
      <c r="D3016" s="368">
        <v>580</v>
      </c>
      <c r="E3016" s="368">
        <v>377</v>
      </c>
      <c r="F3016" s="368">
        <v>203</v>
      </c>
      <c r="G3016" s="368" t="s">
        <v>18995</v>
      </c>
      <c r="H3016" s="368" t="s">
        <v>18996</v>
      </c>
      <c r="I3016" s="368" t="s">
        <v>2803</v>
      </c>
      <c r="J3016" s="368" t="s">
        <v>2802</v>
      </c>
      <c r="K3016" s="368" t="s">
        <v>18997</v>
      </c>
      <c r="L3016" s="368" t="s">
        <v>18998</v>
      </c>
      <c r="M3016" s="368">
        <v>71</v>
      </c>
      <c r="N3016" s="368">
        <v>43</v>
      </c>
      <c r="O3016" s="368">
        <v>28</v>
      </c>
    </row>
    <row r="3017" spans="1:15" x14ac:dyDescent="0.35">
      <c r="A3017" s="368" t="s">
        <v>567</v>
      </c>
      <c r="B3017" s="368" t="s">
        <v>1155</v>
      </c>
      <c r="C3017" s="368" t="s">
        <v>791</v>
      </c>
      <c r="D3017" s="368">
        <v>580</v>
      </c>
      <c r="E3017" s="368">
        <v>377</v>
      </c>
      <c r="F3017" s="368">
        <v>203</v>
      </c>
      <c r="G3017" s="368" t="s">
        <v>18995</v>
      </c>
      <c r="H3017" s="368" t="s">
        <v>18996</v>
      </c>
      <c r="I3017" s="368" t="s">
        <v>2803</v>
      </c>
      <c r="J3017" s="368" t="s">
        <v>2802</v>
      </c>
      <c r="K3017" s="368" t="s">
        <v>18999</v>
      </c>
      <c r="L3017" s="368" t="s">
        <v>19000</v>
      </c>
      <c r="M3017" s="368">
        <v>71</v>
      </c>
      <c r="N3017" s="368">
        <v>43</v>
      </c>
      <c r="O3017" s="368">
        <v>28</v>
      </c>
    </row>
    <row r="3018" spans="1:15" x14ac:dyDescent="0.35">
      <c r="A3018" s="368" t="s">
        <v>567</v>
      </c>
      <c r="B3018" s="368" t="s">
        <v>1155</v>
      </c>
      <c r="C3018" s="368" t="s">
        <v>791</v>
      </c>
      <c r="D3018" s="368">
        <v>580</v>
      </c>
      <c r="E3018" s="368">
        <v>377</v>
      </c>
      <c r="F3018" s="368">
        <v>203</v>
      </c>
      <c r="G3018" s="368" t="s">
        <v>19001</v>
      </c>
      <c r="H3018" s="368" t="s">
        <v>19002</v>
      </c>
      <c r="I3018" s="368" t="s">
        <v>2801</v>
      </c>
      <c r="J3018" s="368" t="s">
        <v>2800</v>
      </c>
      <c r="K3018" s="368" t="s">
        <v>19003</v>
      </c>
      <c r="L3018" s="368" t="s">
        <v>2800</v>
      </c>
      <c r="M3018" s="368">
        <v>106</v>
      </c>
      <c r="N3018" s="368">
        <v>65</v>
      </c>
      <c r="O3018" s="368">
        <v>41</v>
      </c>
    </row>
    <row r="3019" spans="1:15" x14ac:dyDescent="0.35">
      <c r="A3019" s="368" t="s">
        <v>567</v>
      </c>
      <c r="B3019" s="368" t="s">
        <v>1155</v>
      </c>
      <c r="C3019" s="368" t="s">
        <v>791</v>
      </c>
      <c r="D3019" s="368">
        <v>580</v>
      </c>
      <c r="E3019" s="368">
        <v>377</v>
      </c>
      <c r="F3019" s="368">
        <v>203</v>
      </c>
      <c r="G3019" s="368" t="s">
        <v>19004</v>
      </c>
      <c r="H3019" s="368" t="s">
        <v>19005</v>
      </c>
      <c r="I3019" s="368" t="s">
        <v>2799</v>
      </c>
      <c r="J3019" s="368" t="s">
        <v>2798</v>
      </c>
      <c r="K3019" s="368" t="s">
        <v>19006</v>
      </c>
      <c r="L3019" s="368" t="s">
        <v>2798</v>
      </c>
      <c r="M3019" s="368">
        <v>59</v>
      </c>
      <c r="N3019" s="368">
        <v>36</v>
      </c>
      <c r="O3019" s="368">
        <v>23</v>
      </c>
    </row>
    <row r="3020" spans="1:15" x14ac:dyDescent="0.35">
      <c r="A3020" s="368" t="s">
        <v>567</v>
      </c>
      <c r="B3020" s="368" t="s">
        <v>1155</v>
      </c>
      <c r="C3020" s="368" t="s">
        <v>791</v>
      </c>
      <c r="D3020" s="368">
        <v>580</v>
      </c>
      <c r="E3020" s="368">
        <v>377</v>
      </c>
      <c r="F3020" s="368">
        <v>203</v>
      </c>
      <c r="G3020" s="368" t="s">
        <v>19007</v>
      </c>
      <c r="H3020" s="368" t="s">
        <v>19008</v>
      </c>
      <c r="I3020" s="368" t="s">
        <v>2797</v>
      </c>
      <c r="J3020" s="368" t="s">
        <v>2796</v>
      </c>
      <c r="K3020" s="368" t="s">
        <v>19009</v>
      </c>
      <c r="L3020" s="368" t="s">
        <v>2796</v>
      </c>
      <c r="M3020" s="368">
        <v>60</v>
      </c>
      <c r="N3020" s="368">
        <v>60</v>
      </c>
      <c r="O3020" s="368">
        <v>0</v>
      </c>
    </row>
    <row r="3021" spans="1:15" x14ac:dyDescent="0.35">
      <c r="A3021" s="368" t="s">
        <v>568</v>
      </c>
      <c r="B3021" s="368" t="s">
        <v>1156</v>
      </c>
      <c r="C3021" s="368" t="s">
        <v>786</v>
      </c>
      <c r="D3021" s="368">
        <v>630</v>
      </c>
      <c r="E3021" s="368">
        <v>409</v>
      </c>
      <c r="F3021" s="368">
        <v>221</v>
      </c>
      <c r="G3021" s="368" t="s">
        <v>18935</v>
      </c>
      <c r="H3021" s="368" t="s">
        <v>18936</v>
      </c>
      <c r="I3021" s="368" t="s">
        <v>2689</v>
      </c>
      <c r="J3021" s="368" t="s">
        <v>2688</v>
      </c>
      <c r="K3021" s="368" t="s">
        <v>18937</v>
      </c>
      <c r="L3021" s="368" t="s">
        <v>2688</v>
      </c>
      <c r="M3021" s="368">
        <v>99</v>
      </c>
      <c r="N3021" s="368">
        <v>64</v>
      </c>
      <c r="O3021" s="368">
        <v>35</v>
      </c>
    </row>
    <row r="3022" spans="1:15" x14ac:dyDescent="0.35">
      <c r="A3022" s="368" t="s">
        <v>568</v>
      </c>
      <c r="B3022" s="368" t="s">
        <v>1156</v>
      </c>
      <c r="C3022" s="368" t="s">
        <v>786</v>
      </c>
      <c r="D3022" s="368">
        <v>630</v>
      </c>
      <c r="E3022" s="368">
        <v>409</v>
      </c>
      <c r="F3022" s="368">
        <v>221</v>
      </c>
      <c r="G3022" s="368" t="s">
        <v>18938</v>
      </c>
      <c r="H3022" s="368" t="s">
        <v>18939</v>
      </c>
      <c r="I3022" s="368" t="s">
        <v>2687</v>
      </c>
      <c r="J3022" s="368" t="s">
        <v>2686</v>
      </c>
      <c r="K3022" s="368" t="s">
        <v>18940</v>
      </c>
      <c r="L3022" s="368" t="s">
        <v>2686</v>
      </c>
      <c r="M3022" s="368">
        <v>62</v>
      </c>
      <c r="N3022" s="368">
        <v>40</v>
      </c>
      <c r="O3022" s="368">
        <v>22</v>
      </c>
    </row>
    <row r="3023" spans="1:15" x14ac:dyDescent="0.35">
      <c r="A3023" s="368" t="s">
        <v>568</v>
      </c>
      <c r="B3023" s="368" t="s">
        <v>1156</v>
      </c>
      <c r="C3023" s="368" t="s">
        <v>786</v>
      </c>
      <c r="D3023" s="368">
        <v>630</v>
      </c>
      <c r="E3023" s="368">
        <v>409</v>
      </c>
      <c r="F3023" s="368">
        <v>221</v>
      </c>
      <c r="G3023" s="368" t="s">
        <v>18941</v>
      </c>
      <c r="H3023" s="368" t="s">
        <v>18942</v>
      </c>
      <c r="I3023" s="368" t="s">
        <v>2685</v>
      </c>
      <c r="J3023" s="368" t="s">
        <v>2684</v>
      </c>
      <c r="K3023" s="368" t="s">
        <v>18943</v>
      </c>
      <c r="L3023" s="368" t="s">
        <v>2684</v>
      </c>
      <c r="M3023" s="368">
        <v>99</v>
      </c>
      <c r="N3023" s="368">
        <v>64</v>
      </c>
      <c r="O3023" s="368">
        <v>35</v>
      </c>
    </row>
    <row r="3024" spans="1:15" x14ac:dyDescent="0.35">
      <c r="A3024" s="368" t="s">
        <v>568</v>
      </c>
      <c r="B3024" s="368" t="s">
        <v>1156</v>
      </c>
      <c r="C3024" s="368" t="s">
        <v>786</v>
      </c>
      <c r="D3024" s="368">
        <v>630</v>
      </c>
      <c r="E3024" s="368">
        <v>409</v>
      </c>
      <c r="F3024" s="368">
        <v>221</v>
      </c>
      <c r="G3024" s="368" t="s">
        <v>19010</v>
      </c>
      <c r="H3024" s="368" t="s">
        <v>19011</v>
      </c>
      <c r="I3024" s="368" t="s">
        <v>2795</v>
      </c>
      <c r="J3024" s="368" t="s">
        <v>2794</v>
      </c>
      <c r="K3024" s="368" t="s">
        <v>19012</v>
      </c>
      <c r="L3024" s="368" t="s">
        <v>2794</v>
      </c>
      <c r="M3024" s="368">
        <v>111</v>
      </c>
      <c r="N3024" s="368">
        <v>72</v>
      </c>
      <c r="O3024" s="368">
        <v>39</v>
      </c>
    </row>
    <row r="3025" spans="1:15" x14ac:dyDescent="0.35">
      <c r="A3025" s="368" t="s">
        <v>568</v>
      </c>
      <c r="B3025" s="368" t="s">
        <v>1156</v>
      </c>
      <c r="C3025" s="368" t="s">
        <v>786</v>
      </c>
      <c r="D3025" s="368">
        <v>630</v>
      </c>
      <c r="E3025" s="368">
        <v>409</v>
      </c>
      <c r="F3025" s="368">
        <v>221</v>
      </c>
      <c r="G3025" s="368" t="s">
        <v>19013</v>
      </c>
      <c r="H3025" s="368" t="s">
        <v>19014</v>
      </c>
      <c r="I3025" s="368" t="s">
        <v>2793</v>
      </c>
      <c r="J3025" s="368" t="s">
        <v>2792</v>
      </c>
      <c r="K3025" s="368" t="s">
        <v>19015</v>
      </c>
      <c r="L3025" s="368" t="s">
        <v>19016</v>
      </c>
      <c r="M3025" s="368">
        <v>62</v>
      </c>
      <c r="N3025" s="368">
        <v>40</v>
      </c>
      <c r="O3025" s="368">
        <v>22</v>
      </c>
    </row>
    <row r="3026" spans="1:15" x14ac:dyDescent="0.35">
      <c r="A3026" s="368" t="s">
        <v>568</v>
      </c>
      <c r="B3026" s="368" t="s">
        <v>1156</v>
      </c>
      <c r="C3026" s="368" t="s">
        <v>786</v>
      </c>
      <c r="D3026" s="368">
        <v>630</v>
      </c>
      <c r="E3026" s="368">
        <v>409</v>
      </c>
      <c r="F3026" s="368">
        <v>221</v>
      </c>
      <c r="G3026" s="368" t="s">
        <v>19013</v>
      </c>
      <c r="H3026" s="368" t="s">
        <v>19014</v>
      </c>
      <c r="I3026" s="368" t="s">
        <v>2793</v>
      </c>
      <c r="J3026" s="368" t="s">
        <v>2792</v>
      </c>
      <c r="K3026" s="368" t="s">
        <v>19017</v>
      </c>
      <c r="L3026" s="368" t="s">
        <v>19018</v>
      </c>
      <c r="M3026" s="368">
        <v>86</v>
      </c>
      <c r="N3026" s="368">
        <v>57</v>
      </c>
      <c r="O3026" s="368">
        <v>29</v>
      </c>
    </row>
    <row r="3027" spans="1:15" x14ac:dyDescent="0.35">
      <c r="A3027" s="368" t="s">
        <v>568</v>
      </c>
      <c r="B3027" s="368" t="s">
        <v>1156</v>
      </c>
      <c r="C3027" s="368" t="s">
        <v>786</v>
      </c>
      <c r="D3027" s="368">
        <v>630</v>
      </c>
      <c r="E3027" s="368">
        <v>409</v>
      </c>
      <c r="F3027" s="368">
        <v>221</v>
      </c>
      <c r="G3027" s="368" t="s">
        <v>19019</v>
      </c>
      <c r="H3027" s="368" t="s">
        <v>19020</v>
      </c>
      <c r="I3027" s="368" t="s">
        <v>2791</v>
      </c>
      <c r="J3027" s="368" t="s">
        <v>2790</v>
      </c>
      <c r="K3027" s="368" t="s">
        <v>19021</v>
      </c>
      <c r="L3027" s="368" t="s">
        <v>2790</v>
      </c>
      <c r="M3027" s="368">
        <v>111</v>
      </c>
      <c r="N3027" s="368">
        <v>72</v>
      </c>
      <c r="O3027" s="368">
        <v>39</v>
      </c>
    </row>
    <row r="3028" spans="1:15" x14ac:dyDescent="0.35">
      <c r="A3028" s="368" t="s">
        <v>569</v>
      </c>
      <c r="B3028" s="368" t="s">
        <v>1157</v>
      </c>
      <c r="C3028" s="368" t="s">
        <v>791</v>
      </c>
      <c r="D3028" s="368">
        <v>600</v>
      </c>
      <c r="E3028" s="368">
        <v>390</v>
      </c>
      <c r="F3028" s="368">
        <v>210</v>
      </c>
      <c r="G3028" s="368" t="s">
        <v>19022</v>
      </c>
      <c r="H3028" s="368" t="s">
        <v>19023</v>
      </c>
      <c r="I3028" s="368" t="s">
        <v>2763</v>
      </c>
      <c r="J3028" s="368" t="s">
        <v>2762</v>
      </c>
      <c r="K3028" s="368" t="s">
        <v>19024</v>
      </c>
      <c r="L3028" s="368" t="s">
        <v>2762</v>
      </c>
      <c r="M3028" s="368">
        <v>69</v>
      </c>
      <c r="N3028" s="368">
        <v>45</v>
      </c>
      <c r="O3028" s="368">
        <v>24</v>
      </c>
    </row>
    <row r="3029" spans="1:15" x14ac:dyDescent="0.35">
      <c r="A3029" s="368" t="s">
        <v>569</v>
      </c>
      <c r="B3029" s="368" t="s">
        <v>1157</v>
      </c>
      <c r="C3029" s="368" t="s">
        <v>791</v>
      </c>
      <c r="D3029" s="368">
        <v>600</v>
      </c>
      <c r="E3029" s="368">
        <v>390</v>
      </c>
      <c r="F3029" s="368">
        <v>210</v>
      </c>
      <c r="G3029" s="368" t="s">
        <v>19025</v>
      </c>
      <c r="H3029" s="368" t="s">
        <v>19026</v>
      </c>
      <c r="I3029" s="368" t="s">
        <v>2789</v>
      </c>
      <c r="J3029" s="368" t="s">
        <v>2788</v>
      </c>
      <c r="K3029" s="368" t="s">
        <v>19027</v>
      </c>
      <c r="L3029" s="368" t="s">
        <v>19028</v>
      </c>
      <c r="M3029" s="368">
        <v>35</v>
      </c>
      <c r="N3029" s="368">
        <v>23</v>
      </c>
      <c r="O3029" s="368">
        <v>12</v>
      </c>
    </row>
    <row r="3030" spans="1:15" x14ac:dyDescent="0.35">
      <c r="A3030" s="368" t="s">
        <v>569</v>
      </c>
      <c r="B3030" s="368" t="s">
        <v>1157</v>
      </c>
      <c r="C3030" s="368" t="s">
        <v>791</v>
      </c>
      <c r="D3030" s="368">
        <v>600</v>
      </c>
      <c r="E3030" s="368">
        <v>390</v>
      </c>
      <c r="F3030" s="368">
        <v>210</v>
      </c>
      <c r="G3030" s="368" t="s">
        <v>19025</v>
      </c>
      <c r="H3030" s="368" t="s">
        <v>19026</v>
      </c>
      <c r="I3030" s="368" t="s">
        <v>2789</v>
      </c>
      <c r="J3030" s="368" t="s">
        <v>2788</v>
      </c>
      <c r="K3030" s="368" t="s">
        <v>19029</v>
      </c>
      <c r="L3030" s="368" t="s">
        <v>19030</v>
      </c>
      <c r="M3030" s="368">
        <v>92</v>
      </c>
      <c r="N3030" s="368">
        <v>60</v>
      </c>
      <c r="O3030" s="368">
        <v>32</v>
      </c>
    </row>
    <row r="3031" spans="1:15" x14ac:dyDescent="0.35">
      <c r="A3031" s="368" t="s">
        <v>569</v>
      </c>
      <c r="B3031" s="368" t="s">
        <v>1157</v>
      </c>
      <c r="C3031" s="368" t="s">
        <v>791</v>
      </c>
      <c r="D3031" s="368">
        <v>600</v>
      </c>
      <c r="E3031" s="368">
        <v>390</v>
      </c>
      <c r="F3031" s="368">
        <v>210</v>
      </c>
      <c r="G3031" s="368" t="s">
        <v>19031</v>
      </c>
      <c r="H3031" s="368" t="s">
        <v>19032</v>
      </c>
      <c r="I3031" s="368" t="s">
        <v>2787</v>
      </c>
      <c r="J3031" s="368" t="s">
        <v>2786</v>
      </c>
      <c r="K3031" s="368" t="s">
        <v>19033</v>
      </c>
      <c r="L3031" s="368" t="s">
        <v>19034</v>
      </c>
      <c r="M3031" s="368">
        <v>104</v>
      </c>
      <c r="N3031" s="368">
        <v>67</v>
      </c>
      <c r="O3031" s="368">
        <v>37</v>
      </c>
    </row>
    <row r="3032" spans="1:15" x14ac:dyDescent="0.35">
      <c r="A3032" s="368" t="s">
        <v>569</v>
      </c>
      <c r="B3032" s="368" t="s">
        <v>1157</v>
      </c>
      <c r="C3032" s="368" t="s">
        <v>791</v>
      </c>
      <c r="D3032" s="368">
        <v>600</v>
      </c>
      <c r="E3032" s="368">
        <v>390</v>
      </c>
      <c r="F3032" s="368">
        <v>210</v>
      </c>
      <c r="G3032" s="368" t="s">
        <v>19031</v>
      </c>
      <c r="H3032" s="368" t="s">
        <v>19032</v>
      </c>
      <c r="I3032" s="368" t="s">
        <v>2787</v>
      </c>
      <c r="J3032" s="368" t="s">
        <v>2786</v>
      </c>
      <c r="K3032" s="368" t="s">
        <v>19035</v>
      </c>
      <c r="L3032" s="368" t="s">
        <v>19036</v>
      </c>
      <c r="M3032" s="368">
        <v>92</v>
      </c>
      <c r="N3032" s="368">
        <v>60</v>
      </c>
      <c r="O3032" s="368">
        <v>32</v>
      </c>
    </row>
    <row r="3033" spans="1:15" x14ac:dyDescent="0.35">
      <c r="A3033" s="368" t="s">
        <v>569</v>
      </c>
      <c r="B3033" s="368" t="s">
        <v>1157</v>
      </c>
      <c r="C3033" s="368" t="s">
        <v>791</v>
      </c>
      <c r="D3033" s="368">
        <v>600</v>
      </c>
      <c r="E3033" s="368">
        <v>390</v>
      </c>
      <c r="F3033" s="368">
        <v>210</v>
      </c>
      <c r="G3033" s="368" t="s">
        <v>19037</v>
      </c>
      <c r="H3033" s="368" t="s">
        <v>19038</v>
      </c>
      <c r="I3033" s="368" t="s">
        <v>2785</v>
      </c>
      <c r="J3033" s="368" t="s">
        <v>2784</v>
      </c>
      <c r="K3033" s="368" t="s">
        <v>19039</v>
      </c>
      <c r="L3033" s="368" t="s">
        <v>2784</v>
      </c>
      <c r="M3033" s="368">
        <v>104</v>
      </c>
      <c r="N3033" s="368">
        <v>67</v>
      </c>
      <c r="O3033" s="368">
        <v>37</v>
      </c>
    </row>
    <row r="3034" spans="1:15" x14ac:dyDescent="0.35">
      <c r="A3034" s="368" t="s">
        <v>569</v>
      </c>
      <c r="B3034" s="368" t="s">
        <v>1157</v>
      </c>
      <c r="C3034" s="368" t="s">
        <v>791</v>
      </c>
      <c r="D3034" s="368">
        <v>600</v>
      </c>
      <c r="E3034" s="368">
        <v>390</v>
      </c>
      <c r="F3034" s="368">
        <v>210</v>
      </c>
      <c r="G3034" s="368" t="s">
        <v>19040</v>
      </c>
      <c r="H3034" s="368" t="s">
        <v>19041</v>
      </c>
      <c r="I3034" s="368" t="s">
        <v>2783</v>
      </c>
      <c r="J3034" s="368" t="s">
        <v>2782</v>
      </c>
      <c r="K3034" s="368" t="s">
        <v>19042</v>
      </c>
      <c r="L3034" s="368" t="s">
        <v>2782</v>
      </c>
      <c r="M3034" s="368">
        <v>104</v>
      </c>
      <c r="N3034" s="368">
        <v>68</v>
      </c>
      <c r="O3034" s="368">
        <v>36</v>
      </c>
    </row>
    <row r="3035" spans="1:15" x14ac:dyDescent="0.35">
      <c r="A3035" s="368" t="s">
        <v>570</v>
      </c>
      <c r="B3035" s="368" t="s">
        <v>1158</v>
      </c>
      <c r="C3035" s="368" t="s">
        <v>786</v>
      </c>
      <c r="D3035" s="368">
        <v>530</v>
      </c>
      <c r="E3035" s="368">
        <v>344</v>
      </c>
      <c r="F3035" s="368">
        <v>186</v>
      </c>
      <c r="G3035" s="368" t="s">
        <v>19022</v>
      </c>
      <c r="H3035" s="368" t="s">
        <v>19023</v>
      </c>
      <c r="I3035" s="368" t="s">
        <v>2763</v>
      </c>
      <c r="J3035" s="368" t="s">
        <v>2762</v>
      </c>
      <c r="K3035" s="368" t="s">
        <v>19024</v>
      </c>
      <c r="L3035" s="368" t="s">
        <v>2762</v>
      </c>
      <c r="M3035" s="368">
        <v>71</v>
      </c>
      <c r="N3035" s="368">
        <v>46</v>
      </c>
      <c r="O3035" s="368">
        <v>25</v>
      </c>
    </row>
    <row r="3036" spans="1:15" x14ac:dyDescent="0.35">
      <c r="A3036" s="368" t="s">
        <v>570</v>
      </c>
      <c r="B3036" s="368" t="s">
        <v>1158</v>
      </c>
      <c r="C3036" s="368" t="s">
        <v>786</v>
      </c>
      <c r="D3036" s="368">
        <v>530</v>
      </c>
      <c r="E3036" s="368">
        <v>344</v>
      </c>
      <c r="F3036" s="368">
        <v>186</v>
      </c>
      <c r="G3036" s="368" t="s">
        <v>18935</v>
      </c>
      <c r="H3036" s="368" t="s">
        <v>18936</v>
      </c>
      <c r="I3036" s="368" t="s">
        <v>2689</v>
      </c>
      <c r="J3036" s="368" t="s">
        <v>2688</v>
      </c>
      <c r="K3036" s="368" t="s">
        <v>18937</v>
      </c>
      <c r="L3036" s="368" t="s">
        <v>2688</v>
      </c>
      <c r="M3036" s="368">
        <v>94</v>
      </c>
      <c r="N3036" s="368">
        <v>61</v>
      </c>
      <c r="O3036" s="368">
        <v>33</v>
      </c>
    </row>
    <row r="3037" spans="1:15" x14ac:dyDescent="0.35">
      <c r="A3037" s="368" t="s">
        <v>570</v>
      </c>
      <c r="B3037" s="368" t="s">
        <v>1158</v>
      </c>
      <c r="C3037" s="368" t="s">
        <v>786</v>
      </c>
      <c r="D3037" s="368">
        <v>530</v>
      </c>
      <c r="E3037" s="368">
        <v>344</v>
      </c>
      <c r="F3037" s="368">
        <v>186</v>
      </c>
      <c r="G3037" s="368" t="s">
        <v>18938</v>
      </c>
      <c r="H3037" s="368" t="s">
        <v>18939</v>
      </c>
      <c r="I3037" s="368" t="s">
        <v>2687</v>
      </c>
      <c r="J3037" s="368" t="s">
        <v>2686</v>
      </c>
      <c r="K3037" s="368" t="s">
        <v>18940</v>
      </c>
      <c r="L3037" s="368" t="s">
        <v>2686</v>
      </c>
      <c r="M3037" s="368">
        <v>59</v>
      </c>
      <c r="N3037" s="368">
        <v>38</v>
      </c>
      <c r="O3037" s="368">
        <v>21</v>
      </c>
    </row>
    <row r="3038" spans="1:15" x14ac:dyDescent="0.35">
      <c r="A3038" s="368" t="s">
        <v>570</v>
      </c>
      <c r="B3038" s="368" t="s">
        <v>1158</v>
      </c>
      <c r="C3038" s="368" t="s">
        <v>786</v>
      </c>
      <c r="D3038" s="368">
        <v>530</v>
      </c>
      <c r="E3038" s="368">
        <v>344</v>
      </c>
      <c r="F3038" s="368">
        <v>186</v>
      </c>
      <c r="G3038" s="368" t="s">
        <v>18941</v>
      </c>
      <c r="H3038" s="368" t="s">
        <v>18942</v>
      </c>
      <c r="I3038" s="368" t="s">
        <v>2685</v>
      </c>
      <c r="J3038" s="368" t="s">
        <v>2684</v>
      </c>
      <c r="K3038" s="368" t="s">
        <v>18943</v>
      </c>
      <c r="L3038" s="368" t="s">
        <v>2684</v>
      </c>
      <c r="M3038" s="368">
        <v>94</v>
      </c>
      <c r="N3038" s="368">
        <v>61</v>
      </c>
      <c r="O3038" s="368">
        <v>33</v>
      </c>
    </row>
    <row r="3039" spans="1:15" x14ac:dyDescent="0.35">
      <c r="A3039" s="368" t="s">
        <v>570</v>
      </c>
      <c r="B3039" s="368" t="s">
        <v>1158</v>
      </c>
      <c r="C3039" s="368" t="s">
        <v>786</v>
      </c>
      <c r="D3039" s="368">
        <v>530</v>
      </c>
      <c r="E3039" s="368">
        <v>344</v>
      </c>
      <c r="F3039" s="368">
        <v>186</v>
      </c>
      <c r="G3039" s="368" t="s">
        <v>19043</v>
      </c>
      <c r="H3039" s="368" t="s">
        <v>19044</v>
      </c>
      <c r="I3039" s="368" t="s">
        <v>2781</v>
      </c>
      <c r="J3039" s="368" t="s">
        <v>2780</v>
      </c>
      <c r="K3039" s="368" t="s">
        <v>19045</v>
      </c>
      <c r="L3039" s="368" t="s">
        <v>19046</v>
      </c>
      <c r="M3039" s="368">
        <v>83</v>
      </c>
      <c r="N3039" s="368">
        <v>54</v>
      </c>
      <c r="O3039" s="368">
        <v>29</v>
      </c>
    </row>
    <row r="3040" spans="1:15" x14ac:dyDescent="0.35">
      <c r="A3040" s="368" t="s">
        <v>570</v>
      </c>
      <c r="B3040" s="368" t="s">
        <v>1158</v>
      </c>
      <c r="C3040" s="368" t="s">
        <v>786</v>
      </c>
      <c r="D3040" s="368">
        <v>530</v>
      </c>
      <c r="E3040" s="368">
        <v>344</v>
      </c>
      <c r="F3040" s="368">
        <v>186</v>
      </c>
      <c r="G3040" s="368" t="s">
        <v>19043</v>
      </c>
      <c r="H3040" s="368" t="s">
        <v>19044</v>
      </c>
      <c r="I3040" s="368" t="s">
        <v>2781</v>
      </c>
      <c r="J3040" s="368" t="s">
        <v>2780</v>
      </c>
      <c r="K3040" s="368" t="s">
        <v>19047</v>
      </c>
      <c r="L3040" s="368" t="s">
        <v>19048</v>
      </c>
      <c r="M3040" s="368">
        <v>82</v>
      </c>
      <c r="N3040" s="368">
        <v>53</v>
      </c>
      <c r="O3040" s="368">
        <v>29</v>
      </c>
    </row>
    <row r="3041" spans="1:15" x14ac:dyDescent="0.35">
      <c r="A3041" s="368" t="s">
        <v>570</v>
      </c>
      <c r="B3041" s="368" t="s">
        <v>1158</v>
      </c>
      <c r="C3041" s="368" t="s">
        <v>786</v>
      </c>
      <c r="D3041" s="368">
        <v>530</v>
      </c>
      <c r="E3041" s="368">
        <v>344</v>
      </c>
      <c r="F3041" s="368">
        <v>186</v>
      </c>
      <c r="G3041" s="368" t="s">
        <v>19049</v>
      </c>
      <c r="H3041" s="368" t="s">
        <v>19050</v>
      </c>
      <c r="I3041" s="368" t="s">
        <v>2779</v>
      </c>
      <c r="J3041" s="368" t="s">
        <v>2778</v>
      </c>
      <c r="K3041" s="368" t="s">
        <v>19051</v>
      </c>
      <c r="L3041" s="368" t="s">
        <v>2778</v>
      </c>
      <c r="M3041" s="368">
        <v>47</v>
      </c>
      <c r="N3041" s="368">
        <v>31</v>
      </c>
      <c r="O3041" s="368">
        <v>16</v>
      </c>
    </row>
    <row r="3042" spans="1:15" x14ac:dyDescent="0.35">
      <c r="A3042" s="368" t="s">
        <v>571</v>
      </c>
      <c r="B3042" s="368" t="s">
        <v>1159</v>
      </c>
      <c r="C3042" s="368" t="s">
        <v>786</v>
      </c>
      <c r="D3042" s="368">
        <v>660</v>
      </c>
      <c r="E3042" s="368">
        <v>429</v>
      </c>
      <c r="F3042" s="368">
        <v>231</v>
      </c>
      <c r="G3042" s="368" t="s">
        <v>19052</v>
      </c>
      <c r="H3042" s="368" t="s">
        <v>19053</v>
      </c>
      <c r="I3042" s="368" t="s">
        <v>2777</v>
      </c>
      <c r="J3042" s="368" t="s">
        <v>2776</v>
      </c>
      <c r="K3042" s="368" t="s">
        <v>19054</v>
      </c>
      <c r="L3042" s="368" t="s">
        <v>19055</v>
      </c>
      <c r="M3042" s="368">
        <v>98</v>
      </c>
      <c r="N3042" s="368">
        <v>64</v>
      </c>
      <c r="O3042" s="368">
        <v>34</v>
      </c>
    </row>
    <row r="3043" spans="1:15" x14ac:dyDescent="0.35">
      <c r="A3043" s="368" t="s">
        <v>571</v>
      </c>
      <c r="B3043" s="368" t="s">
        <v>1159</v>
      </c>
      <c r="C3043" s="368" t="s">
        <v>786</v>
      </c>
      <c r="D3043" s="368">
        <v>660</v>
      </c>
      <c r="E3043" s="368">
        <v>429</v>
      </c>
      <c r="F3043" s="368">
        <v>231</v>
      </c>
      <c r="G3043" s="368" t="s">
        <v>19052</v>
      </c>
      <c r="H3043" s="368" t="s">
        <v>19053</v>
      </c>
      <c r="I3043" s="368" t="s">
        <v>2777</v>
      </c>
      <c r="J3043" s="368" t="s">
        <v>2776</v>
      </c>
      <c r="K3043" s="368" t="s">
        <v>19056</v>
      </c>
      <c r="L3043" s="368" t="s">
        <v>19057</v>
      </c>
      <c r="M3043" s="368">
        <v>49</v>
      </c>
      <c r="N3043" s="368">
        <v>32</v>
      </c>
      <c r="O3043" s="368">
        <v>17</v>
      </c>
    </row>
    <row r="3044" spans="1:15" x14ac:dyDescent="0.35">
      <c r="A3044" s="368" t="s">
        <v>571</v>
      </c>
      <c r="B3044" s="368" t="s">
        <v>1159</v>
      </c>
      <c r="C3044" s="368" t="s">
        <v>786</v>
      </c>
      <c r="D3044" s="368">
        <v>660</v>
      </c>
      <c r="E3044" s="368">
        <v>429</v>
      </c>
      <c r="F3044" s="368">
        <v>231</v>
      </c>
      <c r="G3044" s="368" t="s">
        <v>19052</v>
      </c>
      <c r="H3044" s="368" t="s">
        <v>19053</v>
      </c>
      <c r="I3044" s="368" t="s">
        <v>2777</v>
      </c>
      <c r="J3044" s="368" t="s">
        <v>2776</v>
      </c>
      <c r="K3044" s="368" t="s">
        <v>19058</v>
      </c>
      <c r="L3044" s="368" t="s">
        <v>19059</v>
      </c>
      <c r="M3044" s="368">
        <v>73</v>
      </c>
      <c r="N3044" s="368">
        <v>47</v>
      </c>
      <c r="O3044" s="368">
        <v>26</v>
      </c>
    </row>
    <row r="3045" spans="1:15" x14ac:dyDescent="0.35">
      <c r="A3045" s="368" t="s">
        <v>571</v>
      </c>
      <c r="B3045" s="368" t="s">
        <v>1159</v>
      </c>
      <c r="C3045" s="368" t="s">
        <v>786</v>
      </c>
      <c r="D3045" s="368">
        <v>660</v>
      </c>
      <c r="E3045" s="368">
        <v>429</v>
      </c>
      <c r="F3045" s="368">
        <v>231</v>
      </c>
      <c r="G3045" s="368" t="s">
        <v>19060</v>
      </c>
      <c r="H3045" s="368" t="s">
        <v>19061</v>
      </c>
      <c r="I3045" s="368" t="s">
        <v>2775</v>
      </c>
      <c r="J3045" s="368" t="s">
        <v>2774</v>
      </c>
      <c r="K3045" s="368" t="s">
        <v>19062</v>
      </c>
      <c r="L3045" s="368" t="s">
        <v>19063</v>
      </c>
      <c r="M3045" s="368">
        <v>49</v>
      </c>
      <c r="N3045" s="368">
        <v>32</v>
      </c>
      <c r="O3045" s="368">
        <v>17</v>
      </c>
    </row>
    <row r="3046" spans="1:15" x14ac:dyDescent="0.35">
      <c r="A3046" s="368" t="s">
        <v>571</v>
      </c>
      <c r="B3046" s="368" t="s">
        <v>1159</v>
      </c>
      <c r="C3046" s="368" t="s">
        <v>786</v>
      </c>
      <c r="D3046" s="368">
        <v>660</v>
      </c>
      <c r="E3046" s="368">
        <v>429</v>
      </c>
      <c r="F3046" s="368">
        <v>231</v>
      </c>
      <c r="G3046" s="368" t="s">
        <v>19060</v>
      </c>
      <c r="H3046" s="368" t="s">
        <v>19061</v>
      </c>
      <c r="I3046" s="368" t="s">
        <v>2775</v>
      </c>
      <c r="J3046" s="368" t="s">
        <v>2774</v>
      </c>
      <c r="K3046" s="368" t="s">
        <v>19064</v>
      </c>
      <c r="L3046" s="368" t="s">
        <v>19065</v>
      </c>
      <c r="M3046" s="368">
        <v>49</v>
      </c>
      <c r="N3046" s="368">
        <v>32</v>
      </c>
      <c r="O3046" s="368">
        <v>17</v>
      </c>
    </row>
    <row r="3047" spans="1:15" x14ac:dyDescent="0.35">
      <c r="A3047" s="368" t="s">
        <v>571</v>
      </c>
      <c r="B3047" s="368" t="s">
        <v>1159</v>
      </c>
      <c r="C3047" s="368" t="s">
        <v>786</v>
      </c>
      <c r="D3047" s="368">
        <v>660</v>
      </c>
      <c r="E3047" s="368">
        <v>429</v>
      </c>
      <c r="F3047" s="368">
        <v>231</v>
      </c>
      <c r="G3047" s="368" t="s">
        <v>19060</v>
      </c>
      <c r="H3047" s="368" t="s">
        <v>19061</v>
      </c>
      <c r="I3047" s="368" t="s">
        <v>2775</v>
      </c>
      <c r="J3047" s="368" t="s">
        <v>2774</v>
      </c>
      <c r="K3047" s="368" t="s">
        <v>19066</v>
      </c>
      <c r="L3047" s="368" t="s">
        <v>1232</v>
      </c>
      <c r="M3047" s="368">
        <v>85</v>
      </c>
      <c r="N3047" s="368">
        <v>55</v>
      </c>
      <c r="O3047" s="368">
        <v>30</v>
      </c>
    </row>
    <row r="3048" spans="1:15" x14ac:dyDescent="0.35">
      <c r="A3048" s="368" t="s">
        <v>571</v>
      </c>
      <c r="B3048" s="368" t="s">
        <v>1159</v>
      </c>
      <c r="C3048" s="368" t="s">
        <v>786</v>
      </c>
      <c r="D3048" s="368">
        <v>660</v>
      </c>
      <c r="E3048" s="368">
        <v>429</v>
      </c>
      <c r="F3048" s="368">
        <v>231</v>
      </c>
      <c r="G3048" s="368" t="s">
        <v>19067</v>
      </c>
      <c r="H3048" s="368" t="s">
        <v>19068</v>
      </c>
      <c r="I3048" s="368" t="s">
        <v>2773</v>
      </c>
      <c r="J3048" s="368" t="s">
        <v>2772</v>
      </c>
      <c r="K3048" s="368" t="s">
        <v>19069</v>
      </c>
      <c r="L3048" s="368" t="s">
        <v>19070</v>
      </c>
      <c r="M3048" s="368">
        <v>74</v>
      </c>
      <c r="N3048" s="368">
        <v>48</v>
      </c>
      <c r="O3048" s="368">
        <v>26</v>
      </c>
    </row>
    <row r="3049" spans="1:15" x14ac:dyDescent="0.35">
      <c r="A3049" s="368" t="s">
        <v>571</v>
      </c>
      <c r="B3049" s="368" t="s">
        <v>1159</v>
      </c>
      <c r="C3049" s="368" t="s">
        <v>786</v>
      </c>
      <c r="D3049" s="368">
        <v>660</v>
      </c>
      <c r="E3049" s="368">
        <v>429</v>
      </c>
      <c r="F3049" s="368">
        <v>231</v>
      </c>
      <c r="G3049" s="368" t="s">
        <v>19067</v>
      </c>
      <c r="H3049" s="368" t="s">
        <v>19068</v>
      </c>
      <c r="I3049" s="368" t="s">
        <v>2773</v>
      </c>
      <c r="J3049" s="368" t="s">
        <v>2772</v>
      </c>
      <c r="K3049" s="368" t="s">
        <v>19071</v>
      </c>
      <c r="L3049" s="368" t="s">
        <v>19072</v>
      </c>
      <c r="M3049" s="368">
        <v>73</v>
      </c>
      <c r="N3049" s="368">
        <v>47</v>
      </c>
      <c r="O3049" s="368">
        <v>26</v>
      </c>
    </row>
    <row r="3050" spans="1:15" x14ac:dyDescent="0.35">
      <c r="A3050" s="368" t="s">
        <v>571</v>
      </c>
      <c r="B3050" s="368" t="s">
        <v>1159</v>
      </c>
      <c r="C3050" s="368" t="s">
        <v>786</v>
      </c>
      <c r="D3050" s="368">
        <v>660</v>
      </c>
      <c r="E3050" s="368">
        <v>429</v>
      </c>
      <c r="F3050" s="368">
        <v>231</v>
      </c>
      <c r="G3050" s="368" t="s">
        <v>19073</v>
      </c>
      <c r="H3050" s="368" t="s">
        <v>19074</v>
      </c>
      <c r="I3050" s="368" t="s">
        <v>2771</v>
      </c>
      <c r="J3050" s="368" t="s">
        <v>2770</v>
      </c>
      <c r="K3050" s="368" t="s">
        <v>19075</v>
      </c>
      <c r="L3050" s="368" t="s">
        <v>2770</v>
      </c>
      <c r="M3050" s="368">
        <v>110</v>
      </c>
      <c r="N3050" s="368">
        <v>72</v>
      </c>
      <c r="O3050" s="368">
        <v>38</v>
      </c>
    </row>
    <row r="3051" spans="1:15" x14ac:dyDescent="0.35">
      <c r="A3051" s="368" t="s">
        <v>572</v>
      </c>
      <c r="B3051" s="368" t="s">
        <v>1160</v>
      </c>
      <c r="C3051" s="368" t="s">
        <v>791</v>
      </c>
      <c r="D3051" s="368">
        <v>310</v>
      </c>
      <c r="E3051" s="368">
        <v>201</v>
      </c>
      <c r="F3051" s="368">
        <v>109</v>
      </c>
      <c r="G3051" s="368" t="s">
        <v>19076</v>
      </c>
      <c r="H3051" s="368" t="s">
        <v>19077</v>
      </c>
      <c r="I3051" s="368" t="s">
        <v>2769</v>
      </c>
      <c r="J3051" s="368" t="s">
        <v>2768</v>
      </c>
      <c r="K3051" s="368" t="s">
        <v>19078</v>
      </c>
      <c r="L3051" s="368" t="s">
        <v>2768</v>
      </c>
      <c r="M3051" s="368">
        <v>67</v>
      </c>
      <c r="N3051" s="368">
        <v>42</v>
      </c>
      <c r="O3051" s="368">
        <v>25</v>
      </c>
    </row>
    <row r="3052" spans="1:15" x14ac:dyDescent="0.35">
      <c r="A3052" s="368" t="s">
        <v>572</v>
      </c>
      <c r="B3052" s="368" t="s">
        <v>1160</v>
      </c>
      <c r="C3052" s="368" t="s">
        <v>791</v>
      </c>
      <c r="D3052" s="368">
        <v>310</v>
      </c>
      <c r="E3052" s="368">
        <v>201</v>
      </c>
      <c r="F3052" s="368">
        <v>109</v>
      </c>
      <c r="G3052" s="368" t="s">
        <v>19079</v>
      </c>
      <c r="H3052" s="368" t="s">
        <v>19080</v>
      </c>
      <c r="I3052" s="368" t="s">
        <v>2767</v>
      </c>
      <c r="J3052" s="368" t="s">
        <v>2766</v>
      </c>
      <c r="K3052" s="368" t="s">
        <v>19081</v>
      </c>
      <c r="L3052" s="368" t="s">
        <v>2766</v>
      </c>
      <c r="M3052" s="368">
        <v>81</v>
      </c>
      <c r="N3052" s="368">
        <v>53</v>
      </c>
      <c r="O3052" s="368">
        <v>28</v>
      </c>
    </row>
    <row r="3053" spans="1:15" x14ac:dyDescent="0.35">
      <c r="A3053" s="368" t="s">
        <v>572</v>
      </c>
      <c r="B3053" s="368" t="s">
        <v>1160</v>
      </c>
      <c r="C3053" s="368" t="s">
        <v>791</v>
      </c>
      <c r="D3053" s="368">
        <v>310</v>
      </c>
      <c r="E3053" s="368">
        <v>201</v>
      </c>
      <c r="F3053" s="368">
        <v>109</v>
      </c>
      <c r="G3053" s="368" t="s">
        <v>19082</v>
      </c>
      <c r="H3053" s="368" t="s">
        <v>19083</v>
      </c>
      <c r="I3053" s="368" t="s">
        <v>2765</v>
      </c>
      <c r="J3053" s="368" t="s">
        <v>2764</v>
      </c>
      <c r="K3053" s="368" t="s">
        <v>19084</v>
      </c>
      <c r="L3053" s="368" t="s">
        <v>2764</v>
      </c>
      <c r="M3053" s="368">
        <v>81</v>
      </c>
      <c r="N3053" s="368">
        <v>53</v>
      </c>
      <c r="O3053" s="368">
        <v>28</v>
      </c>
    </row>
    <row r="3054" spans="1:15" x14ac:dyDescent="0.35">
      <c r="A3054" s="368" t="s">
        <v>572</v>
      </c>
      <c r="B3054" s="368" t="s">
        <v>1160</v>
      </c>
      <c r="C3054" s="368" t="s">
        <v>791</v>
      </c>
      <c r="D3054" s="368">
        <v>310</v>
      </c>
      <c r="E3054" s="368">
        <v>201</v>
      </c>
      <c r="F3054" s="368">
        <v>109</v>
      </c>
      <c r="G3054" s="368" t="s">
        <v>19022</v>
      </c>
      <c r="H3054" s="368" t="s">
        <v>19023</v>
      </c>
      <c r="I3054" s="368" t="s">
        <v>2763</v>
      </c>
      <c r="J3054" s="368" t="s">
        <v>2762</v>
      </c>
      <c r="K3054" s="368" t="s">
        <v>19024</v>
      </c>
      <c r="L3054" s="368" t="s">
        <v>2762</v>
      </c>
      <c r="M3054" s="368">
        <v>81</v>
      </c>
      <c r="N3054" s="368">
        <v>53</v>
      </c>
      <c r="O3054" s="368">
        <v>28</v>
      </c>
    </row>
    <row r="3055" spans="1:15" x14ac:dyDescent="0.35">
      <c r="A3055" s="368" t="s">
        <v>573</v>
      </c>
      <c r="B3055" s="368" t="s">
        <v>1161</v>
      </c>
      <c r="C3055" s="368" t="s">
        <v>791</v>
      </c>
      <c r="D3055" s="368">
        <v>240</v>
      </c>
      <c r="E3055" s="368">
        <v>156</v>
      </c>
      <c r="F3055" s="368">
        <v>84</v>
      </c>
      <c r="G3055" s="368" t="s">
        <v>19022</v>
      </c>
      <c r="H3055" s="368" t="s">
        <v>19023</v>
      </c>
      <c r="I3055" s="368" t="s">
        <v>2763</v>
      </c>
      <c r="J3055" s="368" t="s">
        <v>2762</v>
      </c>
      <c r="K3055" s="368" t="s">
        <v>19024</v>
      </c>
      <c r="L3055" s="368" t="s">
        <v>2762</v>
      </c>
      <c r="M3055" s="368">
        <v>72</v>
      </c>
      <c r="N3055" s="368">
        <v>47</v>
      </c>
      <c r="O3055" s="368">
        <v>25</v>
      </c>
    </row>
    <row r="3056" spans="1:15" x14ac:dyDescent="0.35">
      <c r="A3056" s="368" t="s">
        <v>573</v>
      </c>
      <c r="B3056" s="368" t="s">
        <v>1161</v>
      </c>
      <c r="C3056" s="368" t="s">
        <v>791</v>
      </c>
      <c r="D3056" s="368">
        <v>240</v>
      </c>
      <c r="E3056" s="368">
        <v>156</v>
      </c>
      <c r="F3056" s="368">
        <v>84</v>
      </c>
      <c r="G3056" s="368" t="s">
        <v>19085</v>
      </c>
      <c r="H3056" s="368" t="s">
        <v>19086</v>
      </c>
      <c r="I3056" s="368" t="s">
        <v>2761</v>
      </c>
      <c r="J3056" s="368" t="s">
        <v>2760</v>
      </c>
      <c r="K3056" s="368" t="s">
        <v>19087</v>
      </c>
      <c r="L3056" s="368" t="s">
        <v>2760</v>
      </c>
      <c r="M3056" s="368">
        <v>48</v>
      </c>
      <c r="N3056" s="368">
        <v>31</v>
      </c>
      <c r="O3056" s="368">
        <v>17</v>
      </c>
    </row>
    <row r="3057" spans="1:15" x14ac:dyDescent="0.35">
      <c r="A3057" s="368" t="s">
        <v>573</v>
      </c>
      <c r="B3057" s="368" t="s">
        <v>1161</v>
      </c>
      <c r="C3057" s="368" t="s">
        <v>791</v>
      </c>
      <c r="D3057" s="368">
        <v>240</v>
      </c>
      <c r="E3057" s="368">
        <v>156</v>
      </c>
      <c r="F3057" s="368">
        <v>84</v>
      </c>
      <c r="G3057" s="368" t="s">
        <v>19088</v>
      </c>
      <c r="H3057" s="368" t="s">
        <v>19089</v>
      </c>
      <c r="I3057" s="368" t="s">
        <v>2759</v>
      </c>
      <c r="J3057" s="368" t="s">
        <v>2758</v>
      </c>
      <c r="K3057" s="368" t="s">
        <v>19090</v>
      </c>
      <c r="L3057" s="368" t="s">
        <v>2758</v>
      </c>
      <c r="M3057" s="368">
        <v>60</v>
      </c>
      <c r="N3057" s="368">
        <v>39</v>
      </c>
      <c r="O3057" s="368">
        <v>21</v>
      </c>
    </row>
    <row r="3058" spans="1:15" x14ac:dyDescent="0.35">
      <c r="A3058" s="368" t="s">
        <v>573</v>
      </c>
      <c r="B3058" s="368" t="s">
        <v>1161</v>
      </c>
      <c r="C3058" s="368" t="s">
        <v>791</v>
      </c>
      <c r="D3058" s="368">
        <v>240</v>
      </c>
      <c r="E3058" s="368">
        <v>156</v>
      </c>
      <c r="F3058" s="368">
        <v>84</v>
      </c>
      <c r="G3058" s="368" t="s">
        <v>19091</v>
      </c>
      <c r="H3058" s="368" t="s">
        <v>19092</v>
      </c>
      <c r="I3058" s="368" t="s">
        <v>2757</v>
      </c>
      <c r="J3058" s="368" t="s">
        <v>2756</v>
      </c>
      <c r="K3058" s="368" t="s">
        <v>19093</v>
      </c>
      <c r="L3058" s="368" t="s">
        <v>2756</v>
      </c>
      <c r="M3058" s="368">
        <v>60</v>
      </c>
      <c r="N3058" s="368">
        <v>39</v>
      </c>
      <c r="O3058" s="368">
        <v>21</v>
      </c>
    </row>
    <row r="3059" spans="1:15" x14ac:dyDescent="0.35">
      <c r="A3059" s="368" t="s">
        <v>574</v>
      </c>
      <c r="B3059" s="368" t="s">
        <v>1162</v>
      </c>
      <c r="C3059" s="368" t="s">
        <v>791</v>
      </c>
      <c r="D3059" s="368">
        <v>510</v>
      </c>
      <c r="E3059" s="368">
        <v>331</v>
      </c>
      <c r="F3059" s="368">
        <v>179</v>
      </c>
      <c r="G3059" s="368" t="s">
        <v>19094</v>
      </c>
      <c r="H3059" s="368" t="s">
        <v>19095</v>
      </c>
      <c r="I3059" s="368" t="s">
        <v>2755</v>
      </c>
      <c r="J3059" s="368" t="s">
        <v>2754</v>
      </c>
      <c r="K3059" s="368" t="s">
        <v>19096</v>
      </c>
      <c r="L3059" s="368" t="s">
        <v>2754</v>
      </c>
      <c r="M3059" s="368">
        <v>47</v>
      </c>
      <c r="N3059" s="368">
        <v>31</v>
      </c>
      <c r="O3059" s="368">
        <v>16</v>
      </c>
    </row>
    <row r="3060" spans="1:15" x14ac:dyDescent="0.35">
      <c r="A3060" s="368" t="s">
        <v>574</v>
      </c>
      <c r="B3060" s="368" t="s">
        <v>1162</v>
      </c>
      <c r="C3060" s="368" t="s">
        <v>791</v>
      </c>
      <c r="D3060" s="368">
        <v>510</v>
      </c>
      <c r="E3060" s="368">
        <v>331</v>
      </c>
      <c r="F3060" s="368">
        <v>179</v>
      </c>
      <c r="G3060" s="368" t="s">
        <v>19097</v>
      </c>
      <c r="H3060" s="368" t="s">
        <v>19098</v>
      </c>
      <c r="I3060" s="368" t="s">
        <v>2753</v>
      </c>
      <c r="J3060" s="368" t="s">
        <v>2752</v>
      </c>
      <c r="K3060" s="368" t="s">
        <v>19099</v>
      </c>
      <c r="L3060" s="368" t="s">
        <v>19100</v>
      </c>
      <c r="M3060" s="368">
        <v>83</v>
      </c>
      <c r="N3060" s="368">
        <v>54</v>
      </c>
      <c r="O3060" s="368">
        <v>29</v>
      </c>
    </row>
    <row r="3061" spans="1:15" x14ac:dyDescent="0.35">
      <c r="A3061" s="368" t="s">
        <v>574</v>
      </c>
      <c r="B3061" s="368" t="s">
        <v>1162</v>
      </c>
      <c r="C3061" s="368" t="s">
        <v>791</v>
      </c>
      <c r="D3061" s="368">
        <v>510</v>
      </c>
      <c r="E3061" s="368">
        <v>331</v>
      </c>
      <c r="F3061" s="368">
        <v>179</v>
      </c>
      <c r="G3061" s="368" t="s">
        <v>19097</v>
      </c>
      <c r="H3061" s="368" t="s">
        <v>19098</v>
      </c>
      <c r="I3061" s="368" t="s">
        <v>2753</v>
      </c>
      <c r="J3061" s="368" t="s">
        <v>2752</v>
      </c>
      <c r="K3061" s="368" t="s">
        <v>19101</v>
      </c>
      <c r="L3061" s="368" t="s">
        <v>19102</v>
      </c>
      <c r="M3061" s="368">
        <v>59</v>
      </c>
      <c r="N3061" s="368">
        <v>38</v>
      </c>
      <c r="O3061" s="368">
        <v>21</v>
      </c>
    </row>
    <row r="3062" spans="1:15" x14ac:dyDescent="0.35">
      <c r="A3062" s="368" t="s">
        <v>574</v>
      </c>
      <c r="B3062" s="368" t="s">
        <v>1162</v>
      </c>
      <c r="C3062" s="368" t="s">
        <v>791</v>
      </c>
      <c r="D3062" s="368">
        <v>510</v>
      </c>
      <c r="E3062" s="368">
        <v>331</v>
      </c>
      <c r="F3062" s="368">
        <v>179</v>
      </c>
      <c r="G3062" s="368" t="s">
        <v>19103</v>
      </c>
      <c r="H3062" s="368" t="s">
        <v>19104</v>
      </c>
      <c r="I3062" s="368" t="s">
        <v>2751</v>
      </c>
      <c r="J3062" s="368" t="s">
        <v>2750</v>
      </c>
      <c r="K3062" s="368" t="s">
        <v>19105</v>
      </c>
      <c r="L3062" s="368" t="s">
        <v>2750</v>
      </c>
      <c r="M3062" s="368">
        <v>108</v>
      </c>
      <c r="N3062" s="368">
        <v>70</v>
      </c>
      <c r="O3062" s="368">
        <v>38</v>
      </c>
    </row>
    <row r="3063" spans="1:15" x14ac:dyDescent="0.35">
      <c r="A3063" s="368" t="s">
        <v>574</v>
      </c>
      <c r="B3063" s="368" t="s">
        <v>1162</v>
      </c>
      <c r="C3063" s="368" t="s">
        <v>791</v>
      </c>
      <c r="D3063" s="368">
        <v>510</v>
      </c>
      <c r="E3063" s="368">
        <v>331</v>
      </c>
      <c r="F3063" s="368">
        <v>179</v>
      </c>
      <c r="G3063" s="368" t="s">
        <v>19106</v>
      </c>
      <c r="H3063" s="368" t="s">
        <v>19107</v>
      </c>
      <c r="I3063" s="368" t="s">
        <v>2749</v>
      </c>
      <c r="J3063" s="368" t="s">
        <v>2748</v>
      </c>
      <c r="K3063" s="368" t="s">
        <v>19108</v>
      </c>
      <c r="L3063" s="368" t="s">
        <v>19109</v>
      </c>
      <c r="M3063" s="368">
        <v>107</v>
      </c>
      <c r="N3063" s="368">
        <v>69</v>
      </c>
      <c r="O3063" s="368">
        <v>38</v>
      </c>
    </row>
    <row r="3064" spans="1:15" x14ac:dyDescent="0.35">
      <c r="A3064" s="368" t="s">
        <v>574</v>
      </c>
      <c r="B3064" s="368" t="s">
        <v>1162</v>
      </c>
      <c r="C3064" s="368" t="s">
        <v>791</v>
      </c>
      <c r="D3064" s="368">
        <v>510</v>
      </c>
      <c r="E3064" s="368">
        <v>331</v>
      </c>
      <c r="F3064" s="368">
        <v>179</v>
      </c>
      <c r="G3064" s="368" t="s">
        <v>19106</v>
      </c>
      <c r="H3064" s="368" t="s">
        <v>19107</v>
      </c>
      <c r="I3064" s="368" t="s">
        <v>2749</v>
      </c>
      <c r="J3064" s="368" t="s">
        <v>2748</v>
      </c>
      <c r="K3064" s="368" t="s">
        <v>19110</v>
      </c>
      <c r="L3064" s="368" t="s">
        <v>19111</v>
      </c>
      <c r="M3064" s="368">
        <v>106</v>
      </c>
      <c r="N3064" s="368">
        <v>69</v>
      </c>
      <c r="O3064" s="368">
        <v>37</v>
      </c>
    </row>
    <row r="3065" spans="1:15" x14ac:dyDescent="0.35">
      <c r="A3065" s="368" t="s">
        <v>575</v>
      </c>
      <c r="B3065" s="368" t="s">
        <v>1163</v>
      </c>
      <c r="C3065" s="368" t="s">
        <v>786</v>
      </c>
      <c r="D3065" s="368">
        <v>600</v>
      </c>
      <c r="E3065" s="368">
        <v>390</v>
      </c>
      <c r="F3065" s="368">
        <v>210</v>
      </c>
      <c r="G3065" s="368" t="s">
        <v>18935</v>
      </c>
      <c r="H3065" s="368" t="s">
        <v>18936</v>
      </c>
      <c r="I3065" s="368" t="s">
        <v>2689</v>
      </c>
      <c r="J3065" s="368" t="s">
        <v>2688</v>
      </c>
      <c r="K3065" s="368" t="s">
        <v>18937</v>
      </c>
      <c r="L3065" s="368" t="s">
        <v>2688</v>
      </c>
      <c r="M3065" s="368">
        <v>100</v>
      </c>
      <c r="N3065" s="368">
        <v>65</v>
      </c>
      <c r="O3065" s="368">
        <v>35</v>
      </c>
    </row>
    <row r="3066" spans="1:15" x14ac:dyDescent="0.35">
      <c r="A3066" s="368" t="s">
        <v>575</v>
      </c>
      <c r="B3066" s="368" t="s">
        <v>1163</v>
      </c>
      <c r="C3066" s="368" t="s">
        <v>786</v>
      </c>
      <c r="D3066" s="368">
        <v>600</v>
      </c>
      <c r="E3066" s="368">
        <v>390</v>
      </c>
      <c r="F3066" s="368">
        <v>210</v>
      </c>
      <c r="G3066" s="368" t="s">
        <v>18938</v>
      </c>
      <c r="H3066" s="368" t="s">
        <v>18939</v>
      </c>
      <c r="I3066" s="368" t="s">
        <v>2687</v>
      </c>
      <c r="J3066" s="368" t="s">
        <v>2686</v>
      </c>
      <c r="K3066" s="368" t="s">
        <v>18940</v>
      </c>
      <c r="L3066" s="368" t="s">
        <v>2686</v>
      </c>
      <c r="M3066" s="368">
        <v>63</v>
      </c>
      <c r="N3066" s="368">
        <v>41</v>
      </c>
      <c r="O3066" s="368">
        <v>22</v>
      </c>
    </row>
    <row r="3067" spans="1:15" x14ac:dyDescent="0.35">
      <c r="A3067" s="368" t="s">
        <v>575</v>
      </c>
      <c r="B3067" s="368" t="s">
        <v>1163</v>
      </c>
      <c r="C3067" s="368" t="s">
        <v>786</v>
      </c>
      <c r="D3067" s="368">
        <v>600</v>
      </c>
      <c r="E3067" s="368">
        <v>390</v>
      </c>
      <c r="F3067" s="368">
        <v>210</v>
      </c>
      <c r="G3067" s="368" t="s">
        <v>18941</v>
      </c>
      <c r="H3067" s="368" t="s">
        <v>18942</v>
      </c>
      <c r="I3067" s="368" t="s">
        <v>2685</v>
      </c>
      <c r="J3067" s="368" t="s">
        <v>2684</v>
      </c>
      <c r="K3067" s="368" t="s">
        <v>18943</v>
      </c>
      <c r="L3067" s="368" t="s">
        <v>2684</v>
      </c>
      <c r="M3067" s="368">
        <v>100</v>
      </c>
      <c r="N3067" s="368">
        <v>65</v>
      </c>
      <c r="O3067" s="368">
        <v>35</v>
      </c>
    </row>
    <row r="3068" spans="1:15" x14ac:dyDescent="0.35">
      <c r="A3068" s="368" t="s">
        <v>575</v>
      </c>
      <c r="B3068" s="368" t="s">
        <v>1163</v>
      </c>
      <c r="C3068" s="368" t="s">
        <v>786</v>
      </c>
      <c r="D3068" s="368">
        <v>600</v>
      </c>
      <c r="E3068" s="368">
        <v>390</v>
      </c>
      <c r="F3068" s="368">
        <v>210</v>
      </c>
      <c r="G3068" s="368" t="s">
        <v>19112</v>
      </c>
      <c r="H3068" s="368" t="s">
        <v>19113</v>
      </c>
      <c r="I3068" s="368" t="s">
        <v>2747</v>
      </c>
      <c r="J3068" s="368" t="s">
        <v>2746</v>
      </c>
      <c r="K3068" s="368" t="s">
        <v>19114</v>
      </c>
      <c r="L3068" s="368" t="s">
        <v>2746</v>
      </c>
      <c r="M3068" s="368">
        <v>113</v>
      </c>
      <c r="N3068" s="368">
        <v>73</v>
      </c>
      <c r="O3068" s="368">
        <v>40</v>
      </c>
    </row>
    <row r="3069" spans="1:15" x14ac:dyDescent="0.35">
      <c r="A3069" s="368" t="s">
        <v>575</v>
      </c>
      <c r="B3069" s="368" t="s">
        <v>1163</v>
      </c>
      <c r="C3069" s="368" t="s">
        <v>786</v>
      </c>
      <c r="D3069" s="368">
        <v>600</v>
      </c>
      <c r="E3069" s="368">
        <v>390</v>
      </c>
      <c r="F3069" s="368">
        <v>210</v>
      </c>
      <c r="G3069" s="368" t="s">
        <v>19115</v>
      </c>
      <c r="H3069" s="368" t="s">
        <v>19116</v>
      </c>
      <c r="I3069" s="368" t="s">
        <v>2745</v>
      </c>
      <c r="J3069" s="368" t="s">
        <v>2744</v>
      </c>
      <c r="K3069" s="368" t="s">
        <v>19117</v>
      </c>
      <c r="L3069" s="368" t="s">
        <v>19118</v>
      </c>
      <c r="M3069" s="368">
        <v>62</v>
      </c>
      <c r="N3069" s="368">
        <v>40</v>
      </c>
      <c r="O3069" s="368">
        <v>22</v>
      </c>
    </row>
    <row r="3070" spans="1:15" x14ac:dyDescent="0.35">
      <c r="A3070" s="368" t="s">
        <v>575</v>
      </c>
      <c r="B3070" s="368" t="s">
        <v>1163</v>
      </c>
      <c r="C3070" s="368" t="s">
        <v>786</v>
      </c>
      <c r="D3070" s="368">
        <v>600</v>
      </c>
      <c r="E3070" s="368">
        <v>390</v>
      </c>
      <c r="F3070" s="368">
        <v>210</v>
      </c>
      <c r="G3070" s="368" t="s">
        <v>19115</v>
      </c>
      <c r="H3070" s="368" t="s">
        <v>19116</v>
      </c>
      <c r="I3070" s="368" t="s">
        <v>2745</v>
      </c>
      <c r="J3070" s="368" t="s">
        <v>2744</v>
      </c>
      <c r="K3070" s="368" t="s">
        <v>19119</v>
      </c>
      <c r="L3070" s="368" t="s">
        <v>19120</v>
      </c>
      <c r="M3070" s="368">
        <v>87</v>
      </c>
      <c r="N3070" s="368">
        <v>57</v>
      </c>
      <c r="O3070" s="368">
        <v>30</v>
      </c>
    </row>
    <row r="3071" spans="1:15" x14ac:dyDescent="0.35">
      <c r="A3071" s="368" t="s">
        <v>575</v>
      </c>
      <c r="B3071" s="368" t="s">
        <v>1163</v>
      </c>
      <c r="C3071" s="368" t="s">
        <v>786</v>
      </c>
      <c r="D3071" s="368">
        <v>600</v>
      </c>
      <c r="E3071" s="368">
        <v>390</v>
      </c>
      <c r="F3071" s="368">
        <v>210</v>
      </c>
      <c r="G3071" s="368" t="s">
        <v>19121</v>
      </c>
      <c r="H3071" s="368" t="s">
        <v>19122</v>
      </c>
      <c r="I3071" s="368" t="s">
        <v>2743</v>
      </c>
      <c r="J3071" s="368" t="s">
        <v>2742</v>
      </c>
      <c r="K3071" s="368" t="s">
        <v>19123</v>
      </c>
      <c r="L3071" s="368" t="s">
        <v>2742</v>
      </c>
      <c r="M3071" s="368">
        <v>75</v>
      </c>
      <c r="N3071" s="368">
        <v>49</v>
      </c>
      <c r="O3071" s="368">
        <v>26</v>
      </c>
    </row>
    <row r="3072" spans="1:15" x14ac:dyDescent="0.35">
      <c r="A3072" s="368" t="s">
        <v>576</v>
      </c>
      <c r="B3072" s="368" t="s">
        <v>1164</v>
      </c>
      <c r="C3072" s="368" t="s">
        <v>791</v>
      </c>
      <c r="D3072" s="368">
        <v>470</v>
      </c>
      <c r="E3072" s="368">
        <v>305</v>
      </c>
      <c r="F3072" s="368">
        <v>165</v>
      </c>
      <c r="G3072" s="368" t="s">
        <v>19124</v>
      </c>
      <c r="H3072" s="368" t="s">
        <v>19125</v>
      </c>
      <c r="I3072" s="368" t="s">
        <v>2741</v>
      </c>
      <c r="J3072" s="368" t="s">
        <v>2740</v>
      </c>
      <c r="K3072" s="368" t="s">
        <v>19126</v>
      </c>
      <c r="L3072" s="368" t="s">
        <v>19127</v>
      </c>
      <c r="M3072" s="368">
        <v>74</v>
      </c>
      <c r="N3072" s="368">
        <v>46</v>
      </c>
      <c r="O3072" s="368">
        <v>28</v>
      </c>
    </row>
    <row r="3073" spans="1:15" x14ac:dyDescent="0.35">
      <c r="A3073" s="368" t="s">
        <v>576</v>
      </c>
      <c r="B3073" s="368" t="s">
        <v>1164</v>
      </c>
      <c r="C3073" s="368" t="s">
        <v>791</v>
      </c>
      <c r="D3073" s="368">
        <v>470</v>
      </c>
      <c r="E3073" s="368">
        <v>305</v>
      </c>
      <c r="F3073" s="368">
        <v>165</v>
      </c>
      <c r="G3073" s="368" t="s">
        <v>19124</v>
      </c>
      <c r="H3073" s="368" t="s">
        <v>19125</v>
      </c>
      <c r="I3073" s="368" t="s">
        <v>2741</v>
      </c>
      <c r="J3073" s="368" t="s">
        <v>2740</v>
      </c>
      <c r="K3073" s="368" t="s">
        <v>19128</v>
      </c>
      <c r="L3073" s="368" t="s">
        <v>19129</v>
      </c>
      <c r="M3073" s="368">
        <v>98</v>
      </c>
      <c r="N3073" s="368">
        <v>60</v>
      </c>
      <c r="O3073" s="368">
        <v>38</v>
      </c>
    </row>
    <row r="3074" spans="1:15" x14ac:dyDescent="0.35">
      <c r="A3074" s="368" t="s">
        <v>576</v>
      </c>
      <c r="B3074" s="368" t="s">
        <v>1164</v>
      </c>
      <c r="C3074" s="368" t="s">
        <v>791</v>
      </c>
      <c r="D3074" s="368">
        <v>470</v>
      </c>
      <c r="E3074" s="368">
        <v>305</v>
      </c>
      <c r="F3074" s="368">
        <v>165</v>
      </c>
      <c r="G3074" s="368" t="s">
        <v>19124</v>
      </c>
      <c r="H3074" s="368" t="s">
        <v>19125</v>
      </c>
      <c r="I3074" s="368" t="s">
        <v>2741</v>
      </c>
      <c r="J3074" s="368" t="s">
        <v>2740</v>
      </c>
      <c r="K3074" s="368" t="s">
        <v>19130</v>
      </c>
      <c r="L3074" s="368" t="s">
        <v>19131</v>
      </c>
      <c r="M3074" s="368">
        <v>40</v>
      </c>
      <c r="N3074" s="368">
        <v>40</v>
      </c>
      <c r="O3074" s="368">
        <v>0</v>
      </c>
    </row>
    <row r="3075" spans="1:15" x14ac:dyDescent="0.35">
      <c r="A3075" s="368" t="s">
        <v>576</v>
      </c>
      <c r="B3075" s="368" t="s">
        <v>1164</v>
      </c>
      <c r="C3075" s="368" t="s">
        <v>791</v>
      </c>
      <c r="D3075" s="368">
        <v>470</v>
      </c>
      <c r="E3075" s="368">
        <v>305</v>
      </c>
      <c r="F3075" s="368">
        <v>165</v>
      </c>
      <c r="G3075" s="368" t="s">
        <v>19132</v>
      </c>
      <c r="H3075" s="368" t="s">
        <v>19133</v>
      </c>
      <c r="I3075" s="368" t="s">
        <v>2739</v>
      </c>
      <c r="J3075" s="368" t="s">
        <v>2738</v>
      </c>
      <c r="K3075" s="368" t="s">
        <v>19099</v>
      </c>
      <c r="L3075" s="368" t="s">
        <v>19100</v>
      </c>
      <c r="M3075" s="368">
        <v>86</v>
      </c>
      <c r="N3075" s="368">
        <v>53</v>
      </c>
      <c r="O3075" s="368">
        <v>33</v>
      </c>
    </row>
    <row r="3076" spans="1:15" x14ac:dyDescent="0.35">
      <c r="A3076" s="368" t="s">
        <v>576</v>
      </c>
      <c r="B3076" s="368" t="s">
        <v>1164</v>
      </c>
      <c r="C3076" s="368" t="s">
        <v>791</v>
      </c>
      <c r="D3076" s="368">
        <v>470</v>
      </c>
      <c r="E3076" s="368">
        <v>305</v>
      </c>
      <c r="F3076" s="368">
        <v>165</v>
      </c>
      <c r="G3076" s="368" t="s">
        <v>19132</v>
      </c>
      <c r="H3076" s="368" t="s">
        <v>19133</v>
      </c>
      <c r="I3076" s="368" t="s">
        <v>2739</v>
      </c>
      <c r="J3076" s="368" t="s">
        <v>2738</v>
      </c>
      <c r="K3076" s="368" t="s">
        <v>19134</v>
      </c>
      <c r="L3076" s="368" t="s">
        <v>19135</v>
      </c>
      <c r="M3076" s="368">
        <v>111</v>
      </c>
      <c r="N3076" s="368">
        <v>68</v>
      </c>
      <c r="O3076" s="368">
        <v>43</v>
      </c>
    </row>
    <row r="3077" spans="1:15" x14ac:dyDescent="0.35">
      <c r="A3077" s="368" t="s">
        <v>576</v>
      </c>
      <c r="B3077" s="368" t="s">
        <v>1164</v>
      </c>
      <c r="C3077" s="368" t="s">
        <v>791</v>
      </c>
      <c r="D3077" s="368">
        <v>470</v>
      </c>
      <c r="E3077" s="368">
        <v>305</v>
      </c>
      <c r="F3077" s="368">
        <v>165</v>
      </c>
      <c r="G3077" s="368" t="s">
        <v>19136</v>
      </c>
      <c r="H3077" s="368" t="s">
        <v>19137</v>
      </c>
      <c r="I3077" s="368" t="s">
        <v>2737</v>
      </c>
      <c r="J3077" s="368" t="s">
        <v>2736</v>
      </c>
      <c r="K3077" s="368" t="s">
        <v>19138</v>
      </c>
      <c r="L3077" s="368" t="s">
        <v>2736</v>
      </c>
      <c r="M3077" s="368">
        <v>61</v>
      </c>
      <c r="N3077" s="368">
        <v>38</v>
      </c>
      <c r="O3077" s="368">
        <v>23</v>
      </c>
    </row>
    <row r="3078" spans="1:15" x14ac:dyDescent="0.35">
      <c r="A3078" s="368" t="s">
        <v>577</v>
      </c>
      <c r="B3078" s="368" t="s">
        <v>1165</v>
      </c>
      <c r="C3078" s="368" t="s">
        <v>791</v>
      </c>
      <c r="D3078" s="368">
        <v>540</v>
      </c>
      <c r="E3078" s="368">
        <v>351</v>
      </c>
      <c r="F3078" s="368">
        <v>189</v>
      </c>
      <c r="G3078" s="368" t="s">
        <v>19139</v>
      </c>
      <c r="H3078" s="368" t="s">
        <v>19140</v>
      </c>
      <c r="I3078" s="368" t="s">
        <v>2735</v>
      </c>
      <c r="J3078" s="368" t="s">
        <v>2734</v>
      </c>
      <c r="K3078" s="368" t="s">
        <v>19141</v>
      </c>
      <c r="L3078" s="368" t="s">
        <v>2734</v>
      </c>
      <c r="M3078" s="368">
        <v>59</v>
      </c>
      <c r="N3078" s="368">
        <v>38</v>
      </c>
      <c r="O3078" s="368">
        <v>21</v>
      </c>
    </row>
    <row r="3079" spans="1:15" x14ac:dyDescent="0.35">
      <c r="A3079" s="368" t="s">
        <v>577</v>
      </c>
      <c r="B3079" s="368" t="s">
        <v>1165</v>
      </c>
      <c r="C3079" s="368" t="s">
        <v>791</v>
      </c>
      <c r="D3079" s="368">
        <v>540</v>
      </c>
      <c r="E3079" s="368">
        <v>351</v>
      </c>
      <c r="F3079" s="368">
        <v>189</v>
      </c>
      <c r="G3079" s="368" t="s">
        <v>19142</v>
      </c>
      <c r="H3079" s="368" t="s">
        <v>19143</v>
      </c>
      <c r="I3079" s="368" t="s">
        <v>2733</v>
      </c>
      <c r="J3079" s="368" t="s">
        <v>2732</v>
      </c>
      <c r="K3079" s="368" t="s">
        <v>19144</v>
      </c>
      <c r="L3079" s="368" t="s">
        <v>19145</v>
      </c>
      <c r="M3079" s="368">
        <v>82</v>
      </c>
      <c r="N3079" s="368">
        <v>53</v>
      </c>
      <c r="O3079" s="368">
        <v>29</v>
      </c>
    </row>
    <row r="3080" spans="1:15" x14ac:dyDescent="0.35">
      <c r="A3080" s="368" t="s">
        <v>577</v>
      </c>
      <c r="B3080" s="368" t="s">
        <v>1165</v>
      </c>
      <c r="C3080" s="368" t="s">
        <v>791</v>
      </c>
      <c r="D3080" s="368">
        <v>540</v>
      </c>
      <c r="E3080" s="368">
        <v>351</v>
      </c>
      <c r="F3080" s="368">
        <v>189</v>
      </c>
      <c r="G3080" s="368" t="s">
        <v>19142</v>
      </c>
      <c r="H3080" s="368" t="s">
        <v>19143</v>
      </c>
      <c r="I3080" s="368" t="s">
        <v>2733</v>
      </c>
      <c r="J3080" s="368" t="s">
        <v>2732</v>
      </c>
      <c r="K3080" s="368" t="s">
        <v>19146</v>
      </c>
      <c r="L3080" s="368" t="s">
        <v>19147</v>
      </c>
      <c r="M3080" s="368">
        <v>71</v>
      </c>
      <c r="N3080" s="368">
        <v>46</v>
      </c>
      <c r="O3080" s="368">
        <v>25</v>
      </c>
    </row>
    <row r="3081" spans="1:15" x14ac:dyDescent="0.35">
      <c r="A3081" s="368" t="s">
        <v>577</v>
      </c>
      <c r="B3081" s="368" t="s">
        <v>1165</v>
      </c>
      <c r="C3081" s="368" t="s">
        <v>791</v>
      </c>
      <c r="D3081" s="368">
        <v>540</v>
      </c>
      <c r="E3081" s="368">
        <v>351</v>
      </c>
      <c r="F3081" s="368">
        <v>189</v>
      </c>
      <c r="G3081" s="368" t="s">
        <v>19148</v>
      </c>
      <c r="H3081" s="368" t="s">
        <v>19149</v>
      </c>
      <c r="I3081" s="368" t="s">
        <v>2731</v>
      </c>
      <c r="J3081" s="368" t="s">
        <v>2730</v>
      </c>
      <c r="K3081" s="368" t="s">
        <v>19150</v>
      </c>
      <c r="L3081" s="368" t="s">
        <v>2730</v>
      </c>
      <c r="M3081" s="368">
        <v>70</v>
      </c>
      <c r="N3081" s="368">
        <v>46</v>
      </c>
      <c r="O3081" s="368">
        <v>24</v>
      </c>
    </row>
    <row r="3082" spans="1:15" x14ac:dyDescent="0.35">
      <c r="A3082" s="368" t="s">
        <v>577</v>
      </c>
      <c r="B3082" s="368" t="s">
        <v>1165</v>
      </c>
      <c r="C3082" s="368" t="s">
        <v>791</v>
      </c>
      <c r="D3082" s="368">
        <v>540</v>
      </c>
      <c r="E3082" s="368">
        <v>351</v>
      </c>
      <c r="F3082" s="368">
        <v>189</v>
      </c>
      <c r="G3082" s="368" t="s">
        <v>19151</v>
      </c>
      <c r="H3082" s="368" t="s">
        <v>19152</v>
      </c>
      <c r="I3082" s="368" t="s">
        <v>2729</v>
      </c>
      <c r="J3082" s="368" t="s">
        <v>2728</v>
      </c>
      <c r="K3082" s="368" t="s">
        <v>19153</v>
      </c>
      <c r="L3082" s="368" t="s">
        <v>19154</v>
      </c>
      <c r="M3082" s="368">
        <v>59</v>
      </c>
      <c r="N3082" s="368">
        <v>38</v>
      </c>
      <c r="O3082" s="368">
        <v>21</v>
      </c>
    </row>
    <row r="3083" spans="1:15" x14ac:dyDescent="0.35">
      <c r="A3083" s="368" t="s">
        <v>577</v>
      </c>
      <c r="B3083" s="368" t="s">
        <v>1165</v>
      </c>
      <c r="C3083" s="368" t="s">
        <v>791</v>
      </c>
      <c r="D3083" s="368">
        <v>540</v>
      </c>
      <c r="E3083" s="368">
        <v>351</v>
      </c>
      <c r="F3083" s="368">
        <v>189</v>
      </c>
      <c r="G3083" s="368" t="s">
        <v>19151</v>
      </c>
      <c r="H3083" s="368" t="s">
        <v>19152</v>
      </c>
      <c r="I3083" s="368" t="s">
        <v>2729</v>
      </c>
      <c r="J3083" s="368" t="s">
        <v>2728</v>
      </c>
      <c r="K3083" s="368" t="s">
        <v>19155</v>
      </c>
      <c r="L3083" s="368" t="s">
        <v>19156</v>
      </c>
      <c r="M3083" s="368">
        <v>70</v>
      </c>
      <c r="N3083" s="368">
        <v>46</v>
      </c>
      <c r="O3083" s="368">
        <v>24</v>
      </c>
    </row>
    <row r="3084" spans="1:15" x14ac:dyDescent="0.35">
      <c r="A3084" s="368" t="s">
        <v>577</v>
      </c>
      <c r="B3084" s="368" t="s">
        <v>1165</v>
      </c>
      <c r="C3084" s="368" t="s">
        <v>791</v>
      </c>
      <c r="D3084" s="368">
        <v>540</v>
      </c>
      <c r="E3084" s="368">
        <v>351</v>
      </c>
      <c r="F3084" s="368">
        <v>189</v>
      </c>
      <c r="G3084" s="368" t="s">
        <v>19157</v>
      </c>
      <c r="H3084" s="368" t="s">
        <v>19158</v>
      </c>
      <c r="I3084" s="368" t="s">
        <v>2727</v>
      </c>
      <c r="J3084" s="368" t="s">
        <v>2726</v>
      </c>
      <c r="K3084" s="368" t="s">
        <v>19159</v>
      </c>
      <c r="L3084" s="368" t="s">
        <v>19160</v>
      </c>
      <c r="M3084" s="368">
        <v>82</v>
      </c>
      <c r="N3084" s="368">
        <v>53</v>
      </c>
      <c r="O3084" s="368">
        <v>29</v>
      </c>
    </row>
    <row r="3085" spans="1:15" x14ac:dyDescent="0.35">
      <c r="A3085" s="368" t="s">
        <v>577</v>
      </c>
      <c r="B3085" s="368" t="s">
        <v>1165</v>
      </c>
      <c r="C3085" s="368" t="s">
        <v>791</v>
      </c>
      <c r="D3085" s="368">
        <v>540</v>
      </c>
      <c r="E3085" s="368">
        <v>351</v>
      </c>
      <c r="F3085" s="368">
        <v>189</v>
      </c>
      <c r="G3085" s="368" t="s">
        <v>19157</v>
      </c>
      <c r="H3085" s="368" t="s">
        <v>19158</v>
      </c>
      <c r="I3085" s="368" t="s">
        <v>2727</v>
      </c>
      <c r="J3085" s="368" t="s">
        <v>2726</v>
      </c>
      <c r="K3085" s="368" t="s">
        <v>19161</v>
      </c>
      <c r="L3085" s="368" t="s">
        <v>19162</v>
      </c>
      <c r="M3085" s="368">
        <v>47</v>
      </c>
      <c r="N3085" s="368">
        <v>31</v>
      </c>
      <c r="O3085" s="368">
        <v>16</v>
      </c>
    </row>
    <row r="3086" spans="1:15" x14ac:dyDescent="0.35">
      <c r="A3086" s="368" t="s">
        <v>578</v>
      </c>
      <c r="B3086" s="368" t="s">
        <v>1166</v>
      </c>
      <c r="C3086" s="368" t="s">
        <v>786</v>
      </c>
      <c r="D3086" s="368">
        <v>600</v>
      </c>
      <c r="E3086" s="368">
        <v>390</v>
      </c>
      <c r="F3086" s="368">
        <v>210</v>
      </c>
      <c r="G3086" s="368" t="s">
        <v>18935</v>
      </c>
      <c r="H3086" s="368" t="s">
        <v>18936</v>
      </c>
      <c r="I3086" s="368" t="s">
        <v>2689</v>
      </c>
      <c r="J3086" s="368" t="s">
        <v>2688</v>
      </c>
      <c r="K3086" s="368" t="s">
        <v>18937</v>
      </c>
      <c r="L3086" s="368" t="s">
        <v>2688</v>
      </c>
      <c r="M3086" s="368">
        <v>100</v>
      </c>
      <c r="N3086" s="368">
        <v>65</v>
      </c>
      <c r="O3086" s="368">
        <v>35</v>
      </c>
    </row>
    <row r="3087" spans="1:15" x14ac:dyDescent="0.35">
      <c r="A3087" s="368" t="s">
        <v>578</v>
      </c>
      <c r="B3087" s="368" t="s">
        <v>1166</v>
      </c>
      <c r="C3087" s="368" t="s">
        <v>786</v>
      </c>
      <c r="D3087" s="368">
        <v>600</v>
      </c>
      <c r="E3087" s="368">
        <v>390</v>
      </c>
      <c r="F3087" s="368">
        <v>210</v>
      </c>
      <c r="G3087" s="368" t="s">
        <v>18938</v>
      </c>
      <c r="H3087" s="368" t="s">
        <v>18939</v>
      </c>
      <c r="I3087" s="368" t="s">
        <v>2687</v>
      </c>
      <c r="J3087" s="368" t="s">
        <v>2686</v>
      </c>
      <c r="K3087" s="368" t="s">
        <v>18940</v>
      </c>
      <c r="L3087" s="368" t="s">
        <v>2686</v>
      </c>
      <c r="M3087" s="368">
        <v>63</v>
      </c>
      <c r="N3087" s="368">
        <v>41</v>
      </c>
      <c r="O3087" s="368">
        <v>22</v>
      </c>
    </row>
    <row r="3088" spans="1:15" x14ac:dyDescent="0.35">
      <c r="A3088" s="368" t="s">
        <v>578</v>
      </c>
      <c r="B3088" s="368" t="s">
        <v>1166</v>
      </c>
      <c r="C3088" s="368" t="s">
        <v>786</v>
      </c>
      <c r="D3088" s="368">
        <v>600</v>
      </c>
      <c r="E3088" s="368">
        <v>390</v>
      </c>
      <c r="F3088" s="368">
        <v>210</v>
      </c>
      <c r="G3088" s="368" t="s">
        <v>18941</v>
      </c>
      <c r="H3088" s="368" t="s">
        <v>18942</v>
      </c>
      <c r="I3088" s="368" t="s">
        <v>2685</v>
      </c>
      <c r="J3088" s="368" t="s">
        <v>2684</v>
      </c>
      <c r="K3088" s="368" t="s">
        <v>18943</v>
      </c>
      <c r="L3088" s="368" t="s">
        <v>2684</v>
      </c>
      <c r="M3088" s="368">
        <v>100</v>
      </c>
      <c r="N3088" s="368">
        <v>65</v>
      </c>
      <c r="O3088" s="368">
        <v>35</v>
      </c>
    </row>
    <row r="3089" spans="1:15" x14ac:dyDescent="0.35">
      <c r="A3089" s="368" t="s">
        <v>578</v>
      </c>
      <c r="B3089" s="368" t="s">
        <v>1166</v>
      </c>
      <c r="C3089" s="368" t="s">
        <v>786</v>
      </c>
      <c r="D3089" s="368">
        <v>600</v>
      </c>
      <c r="E3089" s="368">
        <v>390</v>
      </c>
      <c r="F3089" s="368">
        <v>210</v>
      </c>
      <c r="G3089" s="368" t="s">
        <v>19163</v>
      </c>
      <c r="H3089" s="368" t="s">
        <v>19164</v>
      </c>
      <c r="I3089" s="368" t="s">
        <v>2725</v>
      </c>
      <c r="J3089" s="368" t="s">
        <v>2724</v>
      </c>
      <c r="K3089" s="368" t="s">
        <v>19165</v>
      </c>
      <c r="L3089" s="368" t="s">
        <v>2724</v>
      </c>
      <c r="M3089" s="368">
        <v>112</v>
      </c>
      <c r="N3089" s="368">
        <v>73</v>
      </c>
      <c r="O3089" s="368">
        <v>39</v>
      </c>
    </row>
    <row r="3090" spans="1:15" x14ac:dyDescent="0.35">
      <c r="A3090" s="368" t="s">
        <v>578</v>
      </c>
      <c r="B3090" s="368" t="s">
        <v>1166</v>
      </c>
      <c r="C3090" s="368" t="s">
        <v>786</v>
      </c>
      <c r="D3090" s="368">
        <v>600</v>
      </c>
      <c r="E3090" s="368">
        <v>390</v>
      </c>
      <c r="F3090" s="368">
        <v>210</v>
      </c>
      <c r="G3090" s="368" t="s">
        <v>19166</v>
      </c>
      <c r="H3090" s="368" t="s">
        <v>19167</v>
      </c>
      <c r="I3090" s="368" t="s">
        <v>2723</v>
      </c>
      <c r="J3090" s="368" t="s">
        <v>2722</v>
      </c>
      <c r="K3090" s="368" t="s">
        <v>19168</v>
      </c>
      <c r="L3090" s="368" t="s">
        <v>19169</v>
      </c>
      <c r="M3090" s="368">
        <v>88</v>
      </c>
      <c r="N3090" s="368">
        <v>57</v>
      </c>
      <c r="O3090" s="368">
        <v>31</v>
      </c>
    </row>
    <row r="3091" spans="1:15" x14ac:dyDescent="0.35">
      <c r="A3091" s="368" t="s">
        <v>578</v>
      </c>
      <c r="B3091" s="368" t="s">
        <v>1166</v>
      </c>
      <c r="C3091" s="368" t="s">
        <v>786</v>
      </c>
      <c r="D3091" s="368">
        <v>600</v>
      </c>
      <c r="E3091" s="368">
        <v>390</v>
      </c>
      <c r="F3091" s="368">
        <v>210</v>
      </c>
      <c r="G3091" s="368" t="s">
        <v>19166</v>
      </c>
      <c r="H3091" s="368" t="s">
        <v>19167</v>
      </c>
      <c r="I3091" s="368" t="s">
        <v>2723</v>
      </c>
      <c r="J3091" s="368" t="s">
        <v>2722</v>
      </c>
      <c r="K3091" s="368" t="s">
        <v>19170</v>
      </c>
      <c r="L3091" s="368" t="s">
        <v>19171</v>
      </c>
      <c r="M3091" s="368">
        <v>62</v>
      </c>
      <c r="N3091" s="368">
        <v>40</v>
      </c>
      <c r="O3091" s="368">
        <v>22</v>
      </c>
    </row>
    <row r="3092" spans="1:15" x14ac:dyDescent="0.35">
      <c r="A3092" s="368" t="s">
        <v>578</v>
      </c>
      <c r="B3092" s="368" t="s">
        <v>1166</v>
      </c>
      <c r="C3092" s="368" t="s">
        <v>786</v>
      </c>
      <c r="D3092" s="368">
        <v>600</v>
      </c>
      <c r="E3092" s="368">
        <v>390</v>
      </c>
      <c r="F3092" s="368">
        <v>210</v>
      </c>
      <c r="G3092" s="368" t="s">
        <v>19172</v>
      </c>
      <c r="H3092" s="368" t="s">
        <v>19173</v>
      </c>
      <c r="I3092" s="368" t="s">
        <v>2721</v>
      </c>
      <c r="J3092" s="368" t="s">
        <v>2720</v>
      </c>
      <c r="K3092" s="368" t="s">
        <v>19174</v>
      </c>
      <c r="L3092" s="368" t="s">
        <v>2720</v>
      </c>
      <c r="M3092" s="368">
        <v>75</v>
      </c>
      <c r="N3092" s="368">
        <v>49</v>
      </c>
      <c r="O3092" s="368">
        <v>26</v>
      </c>
    </row>
    <row r="3093" spans="1:15" x14ac:dyDescent="0.35">
      <c r="A3093" s="368" t="s">
        <v>579</v>
      </c>
      <c r="B3093" s="368" t="s">
        <v>1167</v>
      </c>
      <c r="C3093" s="368" t="s">
        <v>791</v>
      </c>
      <c r="D3093" s="368">
        <v>390</v>
      </c>
      <c r="E3093" s="368">
        <v>253</v>
      </c>
      <c r="F3093" s="368">
        <v>137</v>
      </c>
      <c r="G3093" s="368" t="s">
        <v>19175</v>
      </c>
      <c r="H3093" s="368" t="s">
        <v>19176</v>
      </c>
      <c r="I3093" s="368" t="s">
        <v>2719</v>
      </c>
      <c r="J3093" s="368" t="s">
        <v>2718</v>
      </c>
      <c r="K3093" s="368" t="s">
        <v>19177</v>
      </c>
      <c r="L3093" s="368" t="s">
        <v>19178</v>
      </c>
      <c r="M3093" s="368">
        <v>130</v>
      </c>
      <c r="N3093" s="368">
        <v>84</v>
      </c>
      <c r="O3093" s="368">
        <v>46</v>
      </c>
    </row>
    <row r="3094" spans="1:15" x14ac:dyDescent="0.35">
      <c r="A3094" s="368" t="s">
        <v>579</v>
      </c>
      <c r="B3094" s="368" t="s">
        <v>1167</v>
      </c>
      <c r="C3094" s="368" t="s">
        <v>791</v>
      </c>
      <c r="D3094" s="368">
        <v>390</v>
      </c>
      <c r="E3094" s="368">
        <v>253</v>
      </c>
      <c r="F3094" s="368">
        <v>137</v>
      </c>
      <c r="G3094" s="368" t="s">
        <v>19175</v>
      </c>
      <c r="H3094" s="368" t="s">
        <v>19176</v>
      </c>
      <c r="I3094" s="368" t="s">
        <v>2719</v>
      </c>
      <c r="J3094" s="368" t="s">
        <v>2718</v>
      </c>
      <c r="K3094" s="368" t="s">
        <v>19179</v>
      </c>
      <c r="L3094" s="368" t="s">
        <v>19180</v>
      </c>
      <c r="M3094" s="368">
        <v>72</v>
      </c>
      <c r="N3094" s="368">
        <v>47</v>
      </c>
      <c r="O3094" s="368">
        <v>25</v>
      </c>
    </row>
    <row r="3095" spans="1:15" x14ac:dyDescent="0.35">
      <c r="A3095" s="368" t="s">
        <v>579</v>
      </c>
      <c r="B3095" s="368" t="s">
        <v>1167</v>
      </c>
      <c r="C3095" s="368" t="s">
        <v>791</v>
      </c>
      <c r="D3095" s="368">
        <v>390</v>
      </c>
      <c r="E3095" s="368">
        <v>253</v>
      </c>
      <c r="F3095" s="368">
        <v>137</v>
      </c>
      <c r="G3095" s="368" t="s">
        <v>19175</v>
      </c>
      <c r="H3095" s="368" t="s">
        <v>19176</v>
      </c>
      <c r="I3095" s="368" t="s">
        <v>2719</v>
      </c>
      <c r="J3095" s="368" t="s">
        <v>2718</v>
      </c>
      <c r="K3095" s="368" t="s">
        <v>19181</v>
      </c>
      <c r="L3095" s="368" t="s">
        <v>19182</v>
      </c>
      <c r="M3095" s="368">
        <v>72</v>
      </c>
      <c r="N3095" s="368">
        <v>47</v>
      </c>
      <c r="O3095" s="368">
        <v>25</v>
      </c>
    </row>
    <row r="3096" spans="1:15" x14ac:dyDescent="0.35">
      <c r="A3096" s="368" t="s">
        <v>579</v>
      </c>
      <c r="B3096" s="368" t="s">
        <v>1167</v>
      </c>
      <c r="C3096" s="368" t="s">
        <v>791</v>
      </c>
      <c r="D3096" s="368">
        <v>390</v>
      </c>
      <c r="E3096" s="368">
        <v>253</v>
      </c>
      <c r="F3096" s="368">
        <v>137</v>
      </c>
      <c r="G3096" s="368" t="s">
        <v>19183</v>
      </c>
      <c r="H3096" s="368" t="s">
        <v>19184</v>
      </c>
      <c r="I3096" s="368" t="s">
        <v>2717</v>
      </c>
      <c r="J3096" s="368" t="s">
        <v>2716</v>
      </c>
      <c r="K3096" s="368" t="s">
        <v>19185</v>
      </c>
      <c r="L3096" s="368" t="s">
        <v>2716</v>
      </c>
      <c r="M3096" s="368">
        <v>116</v>
      </c>
      <c r="N3096" s="368">
        <v>75</v>
      </c>
      <c r="O3096" s="368">
        <v>41</v>
      </c>
    </row>
    <row r="3097" spans="1:15" x14ac:dyDescent="0.35">
      <c r="A3097" s="368" t="s">
        <v>580</v>
      </c>
      <c r="B3097" s="368" t="s">
        <v>1168</v>
      </c>
      <c r="C3097" s="368" t="s">
        <v>786</v>
      </c>
      <c r="D3097" s="368">
        <v>600</v>
      </c>
      <c r="E3097" s="368">
        <v>390</v>
      </c>
      <c r="F3097" s="368">
        <v>210</v>
      </c>
      <c r="G3097" s="368" t="s">
        <v>18935</v>
      </c>
      <c r="H3097" s="368" t="s">
        <v>18936</v>
      </c>
      <c r="I3097" s="368" t="s">
        <v>2689</v>
      </c>
      <c r="J3097" s="368" t="s">
        <v>2688</v>
      </c>
      <c r="K3097" s="368" t="s">
        <v>18937</v>
      </c>
      <c r="L3097" s="368" t="s">
        <v>2688</v>
      </c>
      <c r="M3097" s="368">
        <v>92</v>
      </c>
      <c r="N3097" s="368">
        <v>60</v>
      </c>
      <c r="O3097" s="368">
        <v>32</v>
      </c>
    </row>
    <row r="3098" spans="1:15" x14ac:dyDescent="0.35">
      <c r="A3098" s="368" t="s">
        <v>580</v>
      </c>
      <c r="B3098" s="368" t="s">
        <v>1168</v>
      </c>
      <c r="C3098" s="368" t="s">
        <v>786</v>
      </c>
      <c r="D3098" s="368">
        <v>600</v>
      </c>
      <c r="E3098" s="368">
        <v>390</v>
      </c>
      <c r="F3098" s="368">
        <v>210</v>
      </c>
      <c r="G3098" s="368" t="s">
        <v>18938</v>
      </c>
      <c r="H3098" s="368" t="s">
        <v>18939</v>
      </c>
      <c r="I3098" s="368" t="s">
        <v>2687</v>
      </c>
      <c r="J3098" s="368" t="s">
        <v>2686</v>
      </c>
      <c r="K3098" s="368" t="s">
        <v>18940</v>
      </c>
      <c r="L3098" s="368" t="s">
        <v>2686</v>
      </c>
      <c r="M3098" s="368">
        <v>58</v>
      </c>
      <c r="N3098" s="368">
        <v>37</v>
      </c>
      <c r="O3098" s="368">
        <v>21</v>
      </c>
    </row>
    <row r="3099" spans="1:15" x14ac:dyDescent="0.35">
      <c r="A3099" s="368" t="s">
        <v>580</v>
      </c>
      <c r="B3099" s="368" t="s">
        <v>1168</v>
      </c>
      <c r="C3099" s="368" t="s">
        <v>786</v>
      </c>
      <c r="D3099" s="368">
        <v>600</v>
      </c>
      <c r="E3099" s="368">
        <v>390</v>
      </c>
      <c r="F3099" s="368">
        <v>210</v>
      </c>
      <c r="G3099" s="368" t="s">
        <v>18941</v>
      </c>
      <c r="H3099" s="368" t="s">
        <v>18942</v>
      </c>
      <c r="I3099" s="368" t="s">
        <v>2685</v>
      </c>
      <c r="J3099" s="368" t="s">
        <v>2684</v>
      </c>
      <c r="K3099" s="368" t="s">
        <v>18943</v>
      </c>
      <c r="L3099" s="368" t="s">
        <v>2684</v>
      </c>
      <c r="M3099" s="368">
        <v>92</v>
      </c>
      <c r="N3099" s="368">
        <v>60</v>
      </c>
      <c r="O3099" s="368">
        <v>32</v>
      </c>
    </row>
    <row r="3100" spans="1:15" x14ac:dyDescent="0.35">
      <c r="A3100" s="368" t="s">
        <v>580</v>
      </c>
      <c r="B3100" s="368" t="s">
        <v>1168</v>
      </c>
      <c r="C3100" s="368" t="s">
        <v>786</v>
      </c>
      <c r="D3100" s="368">
        <v>600</v>
      </c>
      <c r="E3100" s="368">
        <v>390</v>
      </c>
      <c r="F3100" s="368">
        <v>210</v>
      </c>
      <c r="G3100" s="368" t="s">
        <v>19186</v>
      </c>
      <c r="H3100" s="368" t="s">
        <v>19187</v>
      </c>
      <c r="I3100" s="368" t="s">
        <v>2715</v>
      </c>
      <c r="J3100" s="368" t="s">
        <v>2714</v>
      </c>
      <c r="K3100" s="368" t="s">
        <v>19188</v>
      </c>
      <c r="L3100" s="368" t="s">
        <v>2714</v>
      </c>
      <c r="M3100" s="368">
        <v>69</v>
      </c>
      <c r="N3100" s="368">
        <v>45</v>
      </c>
      <c r="O3100" s="368">
        <v>24</v>
      </c>
    </row>
    <row r="3101" spans="1:15" x14ac:dyDescent="0.35">
      <c r="A3101" s="368" t="s">
        <v>580</v>
      </c>
      <c r="B3101" s="368" t="s">
        <v>1168</v>
      </c>
      <c r="C3101" s="368" t="s">
        <v>786</v>
      </c>
      <c r="D3101" s="368">
        <v>600</v>
      </c>
      <c r="E3101" s="368">
        <v>390</v>
      </c>
      <c r="F3101" s="368">
        <v>210</v>
      </c>
      <c r="G3101" s="368" t="s">
        <v>19189</v>
      </c>
      <c r="H3101" s="368" t="s">
        <v>19190</v>
      </c>
      <c r="I3101" s="368" t="s">
        <v>2713</v>
      </c>
      <c r="J3101" s="368" t="s">
        <v>2712</v>
      </c>
      <c r="K3101" s="368" t="s">
        <v>19191</v>
      </c>
      <c r="L3101" s="368" t="s">
        <v>19192</v>
      </c>
      <c r="M3101" s="368">
        <v>92</v>
      </c>
      <c r="N3101" s="368">
        <v>60</v>
      </c>
      <c r="O3101" s="368">
        <v>32</v>
      </c>
    </row>
    <row r="3102" spans="1:15" x14ac:dyDescent="0.35">
      <c r="A3102" s="368" t="s">
        <v>580</v>
      </c>
      <c r="B3102" s="368" t="s">
        <v>1168</v>
      </c>
      <c r="C3102" s="368" t="s">
        <v>786</v>
      </c>
      <c r="D3102" s="368">
        <v>600</v>
      </c>
      <c r="E3102" s="368">
        <v>390</v>
      </c>
      <c r="F3102" s="368">
        <v>210</v>
      </c>
      <c r="G3102" s="368" t="s">
        <v>19189</v>
      </c>
      <c r="H3102" s="368" t="s">
        <v>19190</v>
      </c>
      <c r="I3102" s="368" t="s">
        <v>2713</v>
      </c>
      <c r="J3102" s="368" t="s">
        <v>2712</v>
      </c>
      <c r="K3102" s="368" t="s">
        <v>19193</v>
      </c>
      <c r="L3102" s="368" t="s">
        <v>19194</v>
      </c>
      <c r="M3102" s="368">
        <v>81</v>
      </c>
      <c r="N3102" s="368">
        <v>52</v>
      </c>
      <c r="O3102" s="368">
        <v>29</v>
      </c>
    </row>
    <row r="3103" spans="1:15" x14ac:dyDescent="0.35">
      <c r="A3103" s="368" t="s">
        <v>580</v>
      </c>
      <c r="B3103" s="368" t="s">
        <v>1168</v>
      </c>
      <c r="C3103" s="368" t="s">
        <v>786</v>
      </c>
      <c r="D3103" s="368">
        <v>600</v>
      </c>
      <c r="E3103" s="368">
        <v>390</v>
      </c>
      <c r="F3103" s="368">
        <v>210</v>
      </c>
      <c r="G3103" s="368" t="s">
        <v>19195</v>
      </c>
      <c r="H3103" s="368" t="s">
        <v>19196</v>
      </c>
      <c r="I3103" s="368" t="s">
        <v>2711</v>
      </c>
      <c r="J3103" s="368" t="s">
        <v>2710</v>
      </c>
      <c r="K3103" s="368" t="s">
        <v>19197</v>
      </c>
      <c r="L3103" s="368" t="s">
        <v>19198</v>
      </c>
      <c r="M3103" s="368">
        <v>58</v>
      </c>
      <c r="N3103" s="368">
        <v>38</v>
      </c>
      <c r="O3103" s="368">
        <v>20</v>
      </c>
    </row>
    <row r="3104" spans="1:15" x14ac:dyDescent="0.35">
      <c r="A3104" s="368" t="s">
        <v>580</v>
      </c>
      <c r="B3104" s="368" t="s">
        <v>1168</v>
      </c>
      <c r="C3104" s="368" t="s">
        <v>786</v>
      </c>
      <c r="D3104" s="368">
        <v>600</v>
      </c>
      <c r="E3104" s="368">
        <v>390</v>
      </c>
      <c r="F3104" s="368">
        <v>210</v>
      </c>
      <c r="G3104" s="368" t="s">
        <v>19195</v>
      </c>
      <c r="H3104" s="368" t="s">
        <v>19196</v>
      </c>
      <c r="I3104" s="368" t="s">
        <v>2711</v>
      </c>
      <c r="J3104" s="368" t="s">
        <v>2710</v>
      </c>
      <c r="K3104" s="368" t="s">
        <v>19199</v>
      </c>
      <c r="L3104" s="368" t="s">
        <v>19200</v>
      </c>
      <c r="M3104" s="368">
        <v>58</v>
      </c>
      <c r="N3104" s="368">
        <v>38</v>
      </c>
      <c r="O3104" s="368">
        <v>20</v>
      </c>
    </row>
    <row r="3105" spans="1:15" x14ac:dyDescent="0.35">
      <c r="A3105" s="368" t="s">
        <v>581</v>
      </c>
      <c r="B3105" s="368" t="s">
        <v>1169</v>
      </c>
      <c r="C3105" s="368" t="s">
        <v>791</v>
      </c>
      <c r="D3105" s="368">
        <v>480</v>
      </c>
      <c r="E3105" s="368">
        <v>312</v>
      </c>
      <c r="F3105" s="368">
        <v>168</v>
      </c>
      <c r="G3105" s="368" t="s">
        <v>19201</v>
      </c>
      <c r="H3105" s="368" t="s">
        <v>19202</v>
      </c>
      <c r="I3105" s="368" t="s">
        <v>2709</v>
      </c>
      <c r="J3105" s="368" t="s">
        <v>2708</v>
      </c>
      <c r="K3105" s="368" t="s">
        <v>19203</v>
      </c>
      <c r="L3105" s="368" t="s">
        <v>2708</v>
      </c>
      <c r="M3105" s="368">
        <v>120</v>
      </c>
      <c r="N3105" s="368">
        <v>79</v>
      </c>
      <c r="O3105" s="368">
        <v>41</v>
      </c>
    </row>
    <row r="3106" spans="1:15" x14ac:dyDescent="0.35">
      <c r="A3106" s="368" t="s">
        <v>581</v>
      </c>
      <c r="B3106" s="368" t="s">
        <v>1169</v>
      </c>
      <c r="C3106" s="368" t="s">
        <v>791</v>
      </c>
      <c r="D3106" s="368">
        <v>480</v>
      </c>
      <c r="E3106" s="368">
        <v>312</v>
      </c>
      <c r="F3106" s="368">
        <v>168</v>
      </c>
      <c r="G3106" s="368" t="s">
        <v>19204</v>
      </c>
      <c r="H3106" s="368" t="s">
        <v>19205</v>
      </c>
      <c r="I3106" s="368" t="s">
        <v>2707</v>
      </c>
      <c r="J3106" s="368" t="s">
        <v>2706</v>
      </c>
      <c r="K3106" s="368" t="s">
        <v>19206</v>
      </c>
      <c r="L3106" s="368" t="s">
        <v>19207</v>
      </c>
      <c r="M3106" s="368">
        <v>94</v>
      </c>
      <c r="N3106" s="368">
        <v>61</v>
      </c>
      <c r="O3106" s="368">
        <v>33</v>
      </c>
    </row>
    <row r="3107" spans="1:15" x14ac:dyDescent="0.35">
      <c r="A3107" s="368" t="s">
        <v>581</v>
      </c>
      <c r="B3107" s="368" t="s">
        <v>1169</v>
      </c>
      <c r="C3107" s="368" t="s">
        <v>791</v>
      </c>
      <c r="D3107" s="368">
        <v>480</v>
      </c>
      <c r="E3107" s="368">
        <v>312</v>
      </c>
      <c r="F3107" s="368">
        <v>168</v>
      </c>
      <c r="G3107" s="368" t="s">
        <v>19204</v>
      </c>
      <c r="H3107" s="368" t="s">
        <v>19205</v>
      </c>
      <c r="I3107" s="368" t="s">
        <v>2707</v>
      </c>
      <c r="J3107" s="368" t="s">
        <v>2706</v>
      </c>
      <c r="K3107" s="368" t="s">
        <v>19208</v>
      </c>
      <c r="L3107" s="368" t="s">
        <v>19209</v>
      </c>
      <c r="M3107" s="368">
        <v>53</v>
      </c>
      <c r="N3107" s="368">
        <v>34</v>
      </c>
      <c r="O3107" s="368">
        <v>19</v>
      </c>
    </row>
    <row r="3108" spans="1:15" x14ac:dyDescent="0.35">
      <c r="A3108" s="368" t="s">
        <v>581</v>
      </c>
      <c r="B3108" s="368" t="s">
        <v>1169</v>
      </c>
      <c r="C3108" s="368" t="s">
        <v>791</v>
      </c>
      <c r="D3108" s="368">
        <v>480</v>
      </c>
      <c r="E3108" s="368">
        <v>312</v>
      </c>
      <c r="F3108" s="368">
        <v>168</v>
      </c>
      <c r="G3108" s="368" t="s">
        <v>19210</v>
      </c>
      <c r="H3108" s="368" t="s">
        <v>19211</v>
      </c>
      <c r="I3108" s="368" t="s">
        <v>2705</v>
      </c>
      <c r="J3108" s="368" t="s">
        <v>2704</v>
      </c>
      <c r="K3108" s="368" t="s">
        <v>19212</v>
      </c>
      <c r="L3108" s="368" t="s">
        <v>2704</v>
      </c>
      <c r="M3108" s="368">
        <v>120</v>
      </c>
      <c r="N3108" s="368">
        <v>78</v>
      </c>
      <c r="O3108" s="368">
        <v>42</v>
      </c>
    </row>
    <row r="3109" spans="1:15" x14ac:dyDescent="0.35">
      <c r="A3109" s="368" t="s">
        <v>581</v>
      </c>
      <c r="B3109" s="368" t="s">
        <v>1169</v>
      </c>
      <c r="C3109" s="368" t="s">
        <v>791</v>
      </c>
      <c r="D3109" s="368">
        <v>480</v>
      </c>
      <c r="E3109" s="368">
        <v>312</v>
      </c>
      <c r="F3109" s="368">
        <v>168</v>
      </c>
      <c r="G3109" s="368" t="s">
        <v>19213</v>
      </c>
      <c r="H3109" s="368" t="s">
        <v>19214</v>
      </c>
      <c r="I3109" s="368" t="s">
        <v>2703</v>
      </c>
      <c r="J3109" s="368" t="s">
        <v>2702</v>
      </c>
      <c r="K3109" s="368" t="s">
        <v>19215</v>
      </c>
      <c r="L3109" s="368" t="s">
        <v>2702</v>
      </c>
      <c r="M3109" s="368">
        <v>93</v>
      </c>
      <c r="N3109" s="368">
        <v>60</v>
      </c>
      <c r="O3109" s="368">
        <v>33</v>
      </c>
    </row>
    <row r="3110" spans="1:15" x14ac:dyDescent="0.35">
      <c r="A3110" s="368" t="s">
        <v>582</v>
      </c>
      <c r="B3110" s="368" t="s">
        <v>1170</v>
      </c>
      <c r="C3110" s="368" t="s">
        <v>796</v>
      </c>
      <c r="D3110" s="368">
        <v>240</v>
      </c>
      <c r="E3110" s="368">
        <v>156</v>
      </c>
      <c r="F3110" s="368">
        <v>84</v>
      </c>
      <c r="G3110" s="368" t="s">
        <v>14216</v>
      </c>
      <c r="H3110" s="368" t="s">
        <v>14217</v>
      </c>
      <c r="I3110" s="368" t="s">
        <v>1731</v>
      </c>
      <c r="J3110" s="368" t="s">
        <v>1730</v>
      </c>
      <c r="K3110" s="368" t="s">
        <v>14218</v>
      </c>
      <c r="L3110" s="368" t="s">
        <v>1730</v>
      </c>
      <c r="M3110" s="368">
        <v>60</v>
      </c>
      <c r="N3110" s="368">
        <v>39</v>
      </c>
      <c r="O3110" s="368">
        <v>21</v>
      </c>
    </row>
    <row r="3111" spans="1:15" x14ac:dyDescent="0.35">
      <c r="A3111" s="368" t="s">
        <v>582</v>
      </c>
      <c r="B3111" s="368" t="s">
        <v>1170</v>
      </c>
      <c r="C3111" s="368" t="s">
        <v>796</v>
      </c>
      <c r="D3111" s="368">
        <v>240</v>
      </c>
      <c r="E3111" s="368">
        <v>156</v>
      </c>
      <c r="F3111" s="368">
        <v>84</v>
      </c>
      <c r="G3111" s="368" t="s">
        <v>19216</v>
      </c>
      <c r="H3111" s="368" t="s">
        <v>19217</v>
      </c>
      <c r="I3111" s="368" t="s">
        <v>2701</v>
      </c>
      <c r="J3111" s="368" t="s">
        <v>2700</v>
      </c>
      <c r="K3111" s="368" t="s">
        <v>19218</v>
      </c>
      <c r="L3111" s="368" t="s">
        <v>2700</v>
      </c>
      <c r="M3111" s="368">
        <v>96</v>
      </c>
      <c r="N3111" s="368">
        <v>62</v>
      </c>
      <c r="O3111" s="368">
        <v>34</v>
      </c>
    </row>
    <row r="3112" spans="1:15" x14ac:dyDescent="0.35">
      <c r="A3112" s="368" t="s">
        <v>582</v>
      </c>
      <c r="B3112" s="368" t="s">
        <v>1170</v>
      </c>
      <c r="C3112" s="368" t="s">
        <v>796</v>
      </c>
      <c r="D3112" s="368">
        <v>240</v>
      </c>
      <c r="E3112" s="368">
        <v>156</v>
      </c>
      <c r="F3112" s="368">
        <v>84</v>
      </c>
      <c r="G3112" s="368" t="s">
        <v>19219</v>
      </c>
      <c r="H3112" s="368" t="s">
        <v>19220</v>
      </c>
      <c r="I3112" s="368" t="s">
        <v>2699</v>
      </c>
      <c r="J3112" s="368" t="s">
        <v>2698</v>
      </c>
      <c r="K3112" s="368" t="s">
        <v>19221</v>
      </c>
      <c r="L3112" s="368" t="s">
        <v>2698</v>
      </c>
      <c r="M3112" s="368">
        <v>84</v>
      </c>
      <c r="N3112" s="368">
        <v>55</v>
      </c>
      <c r="O3112" s="368">
        <v>29</v>
      </c>
    </row>
    <row r="3113" spans="1:15" x14ac:dyDescent="0.35">
      <c r="A3113" s="368" t="s">
        <v>583</v>
      </c>
      <c r="B3113" s="368" t="s">
        <v>1171</v>
      </c>
      <c r="C3113" s="368" t="s">
        <v>791</v>
      </c>
      <c r="D3113" s="368">
        <v>480</v>
      </c>
      <c r="E3113" s="368">
        <v>312</v>
      </c>
      <c r="F3113" s="368">
        <v>168</v>
      </c>
      <c r="G3113" s="368" t="s">
        <v>19222</v>
      </c>
      <c r="H3113" s="368" t="s">
        <v>19223</v>
      </c>
      <c r="I3113" s="368" t="s">
        <v>2697</v>
      </c>
      <c r="J3113" s="368" t="s">
        <v>2696</v>
      </c>
      <c r="K3113" s="368" t="s">
        <v>19224</v>
      </c>
      <c r="L3113" s="368" t="s">
        <v>2696</v>
      </c>
      <c r="M3113" s="368">
        <v>62</v>
      </c>
      <c r="N3113" s="368">
        <v>37</v>
      </c>
      <c r="O3113" s="368">
        <v>25</v>
      </c>
    </row>
    <row r="3114" spans="1:15" x14ac:dyDescent="0.35">
      <c r="A3114" s="368" t="s">
        <v>583</v>
      </c>
      <c r="B3114" s="368" t="s">
        <v>1171</v>
      </c>
      <c r="C3114" s="368" t="s">
        <v>791</v>
      </c>
      <c r="D3114" s="368">
        <v>480</v>
      </c>
      <c r="E3114" s="368">
        <v>312</v>
      </c>
      <c r="F3114" s="368">
        <v>168</v>
      </c>
      <c r="G3114" s="368" t="s">
        <v>19225</v>
      </c>
      <c r="H3114" s="368" t="s">
        <v>19226</v>
      </c>
      <c r="I3114" s="368" t="s">
        <v>2695</v>
      </c>
      <c r="J3114" s="368" t="s">
        <v>2694</v>
      </c>
      <c r="K3114" s="368" t="s">
        <v>19227</v>
      </c>
      <c r="L3114" s="368" t="s">
        <v>19228</v>
      </c>
      <c r="M3114" s="368">
        <v>111</v>
      </c>
      <c r="N3114" s="368">
        <v>67</v>
      </c>
      <c r="O3114" s="368">
        <v>44</v>
      </c>
    </row>
    <row r="3115" spans="1:15" x14ac:dyDescent="0.35">
      <c r="A3115" s="368" t="s">
        <v>583</v>
      </c>
      <c r="B3115" s="368" t="s">
        <v>1171</v>
      </c>
      <c r="C3115" s="368" t="s">
        <v>791</v>
      </c>
      <c r="D3115" s="368">
        <v>480</v>
      </c>
      <c r="E3115" s="368">
        <v>312</v>
      </c>
      <c r="F3115" s="368">
        <v>168</v>
      </c>
      <c r="G3115" s="368" t="s">
        <v>19225</v>
      </c>
      <c r="H3115" s="368" t="s">
        <v>19226</v>
      </c>
      <c r="I3115" s="368" t="s">
        <v>2695</v>
      </c>
      <c r="J3115" s="368" t="s">
        <v>2694</v>
      </c>
      <c r="K3115" s="368" t="s">
        <v>19229</v>
      </c>
      <c r="L3115" s="368" t="s">
        <v>19230</v>
      </c>
      <c r="M3115" s="368">
        <v>60</v>
      </c>
      <c r="N3115" s="368">
        <v>60</v>
      </c>
      <c r="O3115" s="368">
        <v>0</v>
      </c>
    </row>
    <row r="3116" spans="1:15" x14ac:dyDescent="0.35">
      <c r="A3116" s="368" t="s">
        <v>583</v>
      </c>
      <c r="B3116" s="368" t="s">
        <v>1171</v>
      </c>
      <c r="C3116" s="368" t="s">
        <v>791</v>
      </c>
      <c r="D3116" s="368">
        <v>480</v>
      </c>
      <c r="E3116" s="368">
        <v>312</v>
      </c>
      <c r="F3116" s="368">
        <v>168</v>
      </c>
      <c r="G3116" s="368" t="s">
        <v>19231</v>
      </c>
      <c r="H3116" s="368" t="s">
        <v>19232</v>
      </c>
      <c r="I3116" s="368" t="s">
        <v>2693</v>
      </c>
      <c r="J3116" s="368" t="s">
        <v>2692</v>
      </c>
      <c r="K3116" s="368" t="s">
        <v>19233</v>
      </c>
      <c r="L3116" s="368" t="s">
        <v>2692</v>
      </c>
      <c r="M3116" s="368">
        <v>74</v>
      </c>
      <c r="N3116" s="368">
        <v>44</v>
      </c>
      <c r="O3116" s="368">
        <v>30</v>
      </c>
    </row>
    <row r="3117" spans="1:15" x14ac:dyDescent="0.35">
      <c r="A3117" s="368" t="s">
        <v>583</v>
      </c>
      <c r="B3117" s="368" t="s">
        <v>1171</v>
      </c>
      <c r="C3117" s="368" t="s">
        <v>791</v>
      </c>
      <c r="D3117" s="368">
        <v>480</v>
      </c>
      <c r="E3117" s="368">
        <v>312</v>
      </c>
      <c r="F3117" s="368">
        <v>168</v>
      </c>
      <c r="G3117" s="368" t="s">
        <v>19234</v>
      </c>
      <c r="H3117" s="368" t="s">
        <v>19235</v>
      </c>
      <c r="I3117" s="368" t="s">
        <v>2691</v>
      </c>
      <c r="J3117" s="368" t="s">
        <v>2690</v>
      </c>
      <c r="K3117" s="368" t="s">
        <v>19236</v>
      </c>
      <c r="L3117" s="368" t="s">
        <v>19237</v>
      </c>
      <c r="M3117" s="368">
        <v>62</v>
      </c>
      <c r="N3117" s="368">
        <v>37</v>
      </c>
      <c r="O3117" s="368">
        <v>25</v>
      </c>
    </row>
    <row r="3118" spans="1:15" x14ac:dyDescent="0.35">
      <c r="A3118" s="368" t="s">
        <v>583</v>
      </c>
      <c r="B3118" s="368" t="s">
        <v>1171</v>
      </c>
      <c r="C3118" s="368" t="s">
        <v>791</v>
      </c>
      <c r="D3118" s="368">
        <v>480</v>
      </c>
      <c r="E3118" s="368">
        <v>312</v>
      </c>
      <c r="F3118" s="368">
        <v>168</v>
      </c>
      <c r="G3118" s="368" t="s">
        <v>19234</v>
      </c>
      <c r="H3118" s="368" t="s">
        <v>19235</v>
      </c>
      <c r="I3118" s="368" t="s">
        <v>2691</v>
      </c>
      <c r="J3118" s="368" t="s">
        <v>2690</v>
      </c>
      <c r="K3118" s="368" t="s">
        <v>19238</v>
      </c>
      <c r="L3118" s="368" t="s">
        <v>19239</v>
      </c>
      <c r="M3118" s="368">
        <v>111</v>
      </c>
      <c r="N3118" s="368">
        <v>67</v>
      </c>
      <c r="O3118" s="368">
        <v>44</v>
      </c>
    </row>
    <row r="3119" spans="1:15" x14ac:dyDescent="0.35">
      <c r="A3119" s="368" t="s">
        <v>584</v>
      </c>
      <c r="B3119" s="368" t="s">
        <v>1172</v>
      </c>
      <c r="C3119" s="368" t="s">
        <v>786</v>
      </c>
      <c r="D3119" s="368">
        <v>600</v>
      </c>
      <c r="E3119" s="368">
        <v>390</v>
      </c>
      <c r="F3119" s="368">
        <v>210</v>
      </c>
      <c r="G3119" s="368" t="s">
        <v>18935</v>
      </c>
      <c r="H3119" s="368" t="s">
        <v>18936</v>
      </c>
      <c r="I3119" s="368" t="s">
        <v>2689</v>
      </c>
      <c r="J3119" s="368" t="s">
        <v>2688</v>
      </c>
      <c r="K3119" s="368" t="s">
        <v>18937</v>
      </c>
      <c r="L3119" s="368" t="s">
        <v>2688</v>
      </c>
      <c r="M3119" s="368">
        <v>100</v>
      </c>
      <c r="N3119" s="368">
        <v>65</v>
      </c>
      <c r="O3119" s="368">
        <v>35</v>
      </c>
    </row>
    <row r="3120" spans="1:15" x14ac:dyDescent="0.35">
      <c r="A3120" s="368" t="s">
        <v>584</v>
      </c>
      <c r="B3120" s="368" t="s">
        <v>1172</v>
      </c>
      <c r="C3120" s="368" t="s">
        <v>786</v>
      </c>
      <c r="D3120" s="368">
        <v>600</v>
      </c>
      <c r="E3120" s="368">
        <v>390</v>
      </c>
      <c r="F3120" s="368">
        <v>210</v>
      </c>
      <c r="G3120" s="368" t="s">
        <v>18938</v>
      </c>
      <c r="H3120" s="368" t="s">
        <v>18939</v>
      </c>
      <c r="I3120" s="368" t="s">
        <v>2687</v>
      </c>
      <c r="J3120" s="368" t="s">
        <v>2686</v>
      </c>
      <c r="K3120" s="368" t="s">
        <v>18940</v>
      </c>
      <c r="L3120" s="368" t="s">
        <v>2686</v>
      </c>
      <c r="M3120" s="368">
        <v>63</v>
      </c>
      <c r="N3120" s="368">
        <v>41</v>
      </c>
      <c r="O3120" s="368">
        <v>22</v>
      </c>
    </row>
    <row r="3121" spans="1:15" x14ac:dyDescent="0.35">
      <c r="A3121" s="368" t="s">
        <v>584</v>
      </c>
      <c r="B3121" s="368" t="s">
        <v>1172</v>
      </c>
      <c r="C3121" s="368" t="s">
        <v>786</v>
      </c>
      <c r="D3121" s="368">
        <v>600</v>
      </c>
      <c r="E3121" s="368">
        <v>390</v>
      </c>
      <c r="F3121" s="368">
        <v>210</v>
      </c>
      <c r="G3121" s="368" t="s">
        <v>18941</v>
      </c>
      <c r="H3121" s="368" t="s">
        <v>18942</v>
      </c>
      <c r="I3121" s="368" t="s">
        <v>2685</v>
      </c>
      <c r="J3121" s="368" t="s">
        <v>2684</v>
      </c>
      <c r="K3121" s="368" t="s">
        <v>18943</v>
      </c>
      <c r="L3121" s="368" t="s">
        <v>2684</v>
      </c>
      <c r="M3121" s="368">
        <v>100</v>
      </c>
      <c r="N3121" s="368">
        <v>65</v>
      </c>
      <c r="O3121" s="368">
        <v>35</v>
      </c>
    </row>
    <row r="3122" spans="1:15" x14ac:dyDescent="0.35">
      <c r="A3122" s="368" t="s">
        <v>584</v>
      </c>
      <c r="B3122" s="368" t="s">
        <v>1172</v>
      </c>
      <c r="C3122" s="368" t="s">
        <v>786</v>
      </c>
      <c r="D3122" s="368">
        <v>600</v>
      </c>
      <c r="E3122" s="368">
        <v>390</v>
      </c>
      <c r="F3122" s="368">
        <v>210</v>
      </c>
      <c r="G3122" s="368" t="s">
        <v>19240</v>
      </c>
      <c r="H3122" s="368" t="s">
        <v>19241</v>
      </c>
      <c r="I3122" s="368" t="s">
        <v>2683</v>
      </c>
      <c r="J3122" s="368" t="s">
        <v>2682</v>
      </c>
      <c r="K3122" s="368" t="s">
        <v>19242</v>
      </c>
      <c r="L3122" s="368" t="s">
        <v>2682</v>
      </c>
      <c r="M3122" s="368">
        <v>112</v>
      </c>
      <c r="N3122" s="368">
        <v>73</v>
      </c>
      <c r="O3122" s="368">
        <v>39</v>
      </c>
    </row>
    <row r="3123" spans="1:15" x14ac:dyDescent="0.35">
      <c r="A3123" s="368" t="s">
        <v>584</v>
      </c>
      <c r="B3123" s="368" t="s">
        <v>1172</v>
      </c>
      <c r="C3123" s="368" t="s">
        <v>786</v>
      </c>
      <c r="D3123" s="368">
        <v>600</v>
      </c>
      <c r="E3123" s="368">
        <v>390</v>
      </c>
      <c r="F3123" s="368">
        <v>210</v>
      </c>
      <c r="G3123" s="368" t="s">
        <v>19243</v>
      </c>
      <c r="H3123" s="368" t="s">
        <v>19244</v>
      </c>
      <c r="I3123" s="368" t="s">
        <v>2681</v>
      </c>
      <c r="J3123" s="368" t="s">
        <v>2680</v>
      </c>
      <c r="K3123" s="368" t="s">
        <v>19245</v>
      </c>
      <c r="L3123" s="368" t="s">
        <v>19246</v>
      </c>
      <c r="M3123" s="368">
        <v>62</v>
      </c>
      <c r="N3123" s="368">
        <v>40</v>
      </c>
      <c r="O3123" s="368">
        <v>22</v>
      </c>
    </row>
    <row r="3124" spans="1:15" x14ac:dyDescent="0.35">
      <c r="A3124" s="368" t="s">
        <v>584</v>
      </c>
      <c r="B3124" s="368" t="s">
        <v>1172</v>
      </c>
      <c r="C3124" s="368" t="s">
        <v>786</v>
      </c>
      <c r="D3124" s="368">
        <v>600</v>
      </c>
      <c r="E3124" s="368">
        <v>390</v>
      </c>
      <c r="F3124" s="368">
        <v>210</v>
      </c>
      <c r="G3124" s="368" t="s">
        <v>19243</v>
      </c>
      <c r="H3124" s="368" t="s">
        <v>19244</v>
      </c>
      <c r="I3124" s="368" t="s">
        <v>2681</v>
      </c>
      <c r="J3124" s="368" t="s">
        <v>2680</v>
      </c>
      <c r="K3124" s="368" t="s">
        <v>19247</v>
      </c>
      <c r="L3124" s="368" t="s">
        <v>19248</v>
      </c>
      <c r="M3124" s="368">
        <v>88</v>
      </c>
      <c r="N3124" s="368">
        <v>57</v>
      </c>
      <c r="O3124" s="368">
        <v>31</v>
      </c>
    </row>
    <row r="3125" spans="1:15" x14ac:dyDescent="0.35">
      <c r="A3125" s="368" t="s">
        <v>584</v>
      </c>
      <c r="B3125" s="368" t="s">
        <v>1172</v>
      </c>
      <c r="C3125" s="368" t="s">
        <v>786</v>
      </c>
      <c r="D3125" s="368">
        <v>600</v>
      </c>
      <c r="E3125" s="368">
        <v>390</v>
      </c>
      <c r="F3125" s="368">
        <v>210</v>
      </c>
      <c r="G3125" s="368" t="s">
        <v>19249</v>
      </c>
      <c r="H3125" s="368" t="s">
        <v>19250</v>
      </c>
      <c r="I3125" s="368" t="s">
        <v>2679</v>
      </c>
      <c r="J3125" s="368" t="s">
        <v>2678</v>
      </c>
      <c r="K3125" s="368" t="s">
        <v>19251</v>
      </c>
      <c r="L3125" s="368" t="s">
        <v>2678</v>
      </c>
      <c r="M3125" s="368">
        <v>75</v>
      </c>
      <c r="N3125" s="368">
        <v>49</v>
      </c>
      <c r="O3125" s="368">
        <v>26</v>
      </c>
    </row>
    <row r="3126" spans="1:15" x14ac:dyDescent="0.35">
      <c r="A3126" s="368" t="s">
        <v>585</v>
      </c>
      <c r="B3126" s="368" t="s">
        <v>1173</v>
      </c>
      <c r="C3126" s="368" t="s">
        <v>796</v>
      </c>
      <c r="D3126" s="368">
        <v>360</v>
      </c>
      <c r="E3126" s="368">
        <v>234</v>
      </c>
      <c r="F3126" s="368">
        <v>126</v>
      </c>
      <c r="G3126" s="368" t="s">
        <v>19252</v>
      </c>
      <c r="H3126" s="368" t="s">
        <v>19253</v>
      </c>
      <c r="I3126" s="368" t="s">
        <v>2677</v>
      </c>
      <c r="J3126" s="368" t="s">
        <v>2676</v>
      </c>
      <c r="K3126" s="368" t="s">
        <v>19254</v>
      </c>
      <c r="L3126" s="368" t="s">
        <v>19255</v>
      </c>
      <c r="M3126" s="368">
        <v>57</v>
      </c>
      <c r="N3126" s="368">
        <v>37</v>
      </c>
      <c r="O3126" s="368">
        <v>20</v>
      </c>
    </row>
    <row r="3127" spans="1:15" x14ac:dyDescent="0.35">
      <c r="A3127" s="368" t="s">
        <v>585</v>
      </c>
      <c r="B3127" s="368" t="s">
        <v>1173</v>
      </c>
      <c r="C3127" s="368" t="s">
        <v>796</v>
      </c>
      <c r="D3127" s="368">
        <v>360</v>
      </c>
      <c r="E3127" s="368">
        <v>234</v>
      </c>
      <c r="F3127" s="368">
        <v>126</v>
      </c>
      <c r="G3127" s="368" t="s">
        <v>19252</v>
      </c>
      <c r="H3127" s="368" t="s">
        <v>19253</v>
      </c>
      <c r="I3127" s="368" t="s">
        <v>2677</v>
      </c>
      <c r="J3127" s="368" t="s">
        <v>2676</v>
      </c>
      <c r="K3127" s="368" t="s">
        <v>19256</v>
      </c>
      <c r="L3127" s="368" t="s">
        <v>19257</v>
      </c>
      <c r="M3127" s="368">
        <v>56</v>
      </c>
      <c r="N3127" s="368">
        <v>36</v>
      </c>
      <c r="O3127" s="368">
        <v>20</v>
      </c>
    </row>
    <row r="3128" spans="1:15" x14ac:dyDescent="0.35">
      <c r="A3128" s="368" t="s">
        <v>585</v>
      </c>
      <c r="B3128" s="368" t="s">
        <v>1173</v>
      </c>
      <c r="C3128" s="368" t="s">
        <v>796</v>
      </c>
      <c r="D3128" s="368">
        <v>360</v>
      </c>
      <c r="E3128" s="368">
        <v>234</v>
      </c>
      <c r="F3128" s="368">
        <v>126</v>
      </c>
      <c r="G3128" s="368" t="s">
        <v>19258</v>
      </c>
      <c r="H3128" s="368" t="s">
        <v>19259</v>
      </c>
      <c r="I3128" s="368" t="s">
        <v>2675</v>
      </c>
      <c r="J3128" s="368" t="s">
        <v>2674</v>
      </c>
      <c r="K3128" s="368" t="s">
        <v>19260</v>
      </c>
      <c r="L3128" s="368" t="s">
        <v>19261</v>
      </c>
      <c r="M3128" s="368">
        <v>57</v>
      </c>
      <c r="N3128" s="368">
        <v>37</v>
      </c>
      <c r="O3128" s="368">
        <v>20</v>
      </c>
    </row>
    <row r="3129" spans="1:15" x14ac:dyDescent="0.35">
      <c r="A3129" s="368" t="s">
        <v>585</v>
      </c>
      <c r="B3129" s="368" t="s">
        <v>1173</v>
      </c>
      <c r="C3129" s="368" t="s">
        <v>796</v>
      </c>
      <c r="D3129" s="368">
        <v>360</v>
      </c>
      <c r="E3129" s="368">
        <v>234</v>
      </c>
      <c r="F3129" s="368">
        <v>126</v>
      </c>
      <c r="G3129" s="368" t="s">
        <v>19258</v>
      </c>
      <c r="H3129" s="368" t="s">
        <v>19259</v>
      </c>
      <c r="I3129" s="368" t="s">
        <v>2675</v>
      </c>
      <c r="J3129" s="368" t="s">
        <v>2674</v>
      </c>
      <c r="K3129" s="368" t="s">
        <v>19262</v>
      </c>
      <c r="L3129" s="368" t="s">
        <v>19263</v>
      </c>
      <c r="M3129" s="368">
        <v>56</v>
      </c>
      <c r="N3129" s="368">
        <v>36</v>
      </c>
      <c r="O3129" s="368">
        <v>20</v>
      </c>
    </row>
    <row r="3130" spans="1:15" x14ac:dyDescent="0.35">
      <c r="A3130" s="368" t="s">
        <v>585</v>
      </c>
      <c r="B3130" s="368" t="s">
        <v>1173</v>
      </c>
      <c r="C3130" s="368" t="s">
        <v>796</v>
      </c>
      <c r="D3130" s="368">
        <v>360</v>
      </c>
      <c r="E3130" s="368">
        <v>234</v>
      </c>
      <c r="F3130" s="368">
        <v>126</v>
      </c>
      <c r="G3130" s="368" t="s">
        <v>19264</v>
      </c>
      <c r="H3130" s="368" t="s">
        <v>19265</v>
      </c>
      <c r="I3130" s="368" t="s">
        <v>2673</v>
      </c>
      <c r="J3130" s="368" t="s">
        <v>2672</v>
      </c>
      <c r="K3130" s="368" t="s">
        <v>19266</v>
      </c>
      <c r="L3130" s="368" t="s">
        <v>19267</v>
      </c>
      <c r="M3130" s="368">
        <v>67</v>
      </c>
      <c r="N3130" s="368">
        <v>44</v>
      </c>
      <c r="O3130" s="368">
        <v>23</v>
      </c>
    </row>
    <row r="3131" spans="1:15" x14ac:dyDescent="0.35">
      <c r="A3131" s="368" t="s">
        <v>585</v>
      </c>
      <c r="B3131" s="368" t="s">
        <v>1173</v>
      </c>
      <c r="C3131" s="368" t="s">
        <v>796</v>
      </c>
      <c r="D3131" s="368">
        <v>360</v>
      </c>
      <c r="E3131" s="368">
        <v>234</v>
      </c>
      <c r="F3131" s="368">
        <v>126</v>
      </c>
      <c r="G3131" s="368" t="s">
        <v>19264</v>
      </c>
      <c r="H3131" s="368" t="s">
        <v>19265</v>
      </c>
      <c r="I3131" s="368" t="s">
        <v>2673</v>
      </c>
      <c r="J3131" s="368" t="s">
        <v>2672</v>
      </c>
      <c r="K3131" s="368" t="s">
        <v>19268</v>
      </c>
      <c r="L3131" s="368" t="s">
        <v>19269</v>
      </c>
      <c r="M3131" s="368">
        <v>67</v>
      </c>
      <c r="N3131" s="368">
        <v>44</v>
      </c>
      <c r="O3131" s="368">
        <v>23</v>
      </c>
    </row>
    <row r="3132" spans="1:15" x14ac:dyDescent="0.35">
      <c r="A3132" s="368" t="s">
        <v>586</v>
      </c>
      <c r="B3132" s="368" t="s">
        <v>1174</v>
      </c>
      <c r="C3132" s="368" t="s">
        <v>791</v>
      </c>
      <c r="D3132" s="368">
        <v>320</v>
      </c>
      <c r="E3132" s="368">
        <v>208</v>
      </c>
      <c r="F3132" s="368">
        <v>112</v>
      </c>
      <c r="G3132" s="368" t="s">
        <v>14216</v>
      </c>
      <c r="H3132" s="368" t="s">
        <v>14217</v>
      </c>
      <c r="I3132" s="368" t="s">
        <v>1731</v>
      </c>
      <c r="J3132" s="368" t="s">
        <v>1730</v>
      </c>
      <c r="K3132" s="368" t="s">
        <v>14218</v>
      </c>
      <c r="L3132" s="368" t="s">
        <v>1730</v>
      </c>
      <c r="M3132" s="368">
        <v>67</v>
      </c>
      <c r="N3132" s="368">
        <v>44</v>
      </c>
      <c r="O3132" s="368">
        <v>23</v>
      </c>
    </row>
    <row r="3133" spans="1:15" x14ac:dyDescent="0.35">
      <c r="A3133" s="368" t="s">
        <v>586</v>
      </c>
      <c r="B3133" s="368" t="s">
        <v>1174</v>
      </c>
      <c r="C3133" s="368" t="s">
        <v>791</v>
      </c>
      <c r="D3133" s="368">
        <v>320</v>
      </c>
      <c r="E3133" s="368">
        <v>208</v>
      </c>
      <c r="F3133" s="368">
        <v>112</v>
      </c>
      <c r="G3133" s="368" t="s">
        <v>19270</v>
      </c>
      <c r="H3133" s="368" t="s">
        <v>19271</v>
      </c>
      <c r="I3133" s="368" t="s">
        <v>2671</v>
      </c>
      <c r="J3133" s="368" t="s">
        <v>2670</v>
      </c>
      <c r="K3133" s="368" t="s">
        <v>19272</v>
      </c>
      <c r="L3133" s="368" t="s">
        <v>19273</v>
      </c>
      <c r="M3133" s="368">
        <v>40</v>
      </c>
      <c r="N3133" s="368">
        <v>26</v>
      </c>
      <c r="O3133" s="368">
        <v>14</v>
      </c>
    </row>
    <row r="3134" spans="1:15" x14ac:dyDescent="0.35">
      <c r="A3134" s="368" t="s">
        <v>586</v>
      </c>
      <c r="B3134" s="368" t="s">
        <v>1174</v>
      </c>
      <c r="C3134" s="368" t="s">
        <v>791</v>
      </c>
      <c r="D3134" s="368">
        <v>320</v>
      </c>
      <c r="E3134" s="368">
        <v>208</v>
      </c>
      <c r="F3134" s="368">
        <v>112</v>
      </c>
      <c r="G3134" s="368" t="s">
        <v>19270</v>
      </c>
      <c r="H3134" s="368" t="s">
        <v>19271</v>
      </c>
      <c r="I3134" s="368" t="s">
        <v>2671</v>
      </c>
      <c r="J3134" s="368" t="s">
        <v>2670</v>
      </c>
      <c r="K3134" s="368" t="s">
        <v>19274</v>
      </c>
      <c r="L3134" s="368" t="s">
        <v>19275</v>
      </c>
      <c r="M3134" s="368">
        <v>80</v>
      </c>
      <c r="N3134" s="368">
        <v>52</v>
      </c>
      <c r="O3134" s="368">
        <v>28</v>
      </c>
    </row>
    <row r="3135" spans="1:15" x14ac:dyDescent="0.35">
      <c r="A3135" s="368" t="s">
        <v>586</v>
      </c>
      <c r="B3135" s="368" t="s">
        <v>1174</v>
      </c>
      <c r="C3135" s="368" t="s">
        <v>791</v>
      </c>
      <c r="D3135" s="368">
        <v>320</v>
      </c>
      <c r="E3135" s="368">
        <v>208</v>
      </c>
      <c r="F3135" s="368">
        <v>112</v>
      </c>
      <c r="G3135" s="368" t="s">
        <v>19270</v>
      </c>
      <c r="H3135" s="368" t="s">
        <v>19271</v>
      </c>
      <c r="I3135" s="368" t="s">
        <v>2671</v>
      </c>
      <c r="J3135" s="368" t="s">
        <v>2670</v>
      </c>
      <c r="K3135" s="368" t="s">
        <v>19276</v>
      </c>
      <c r="L3135" s="368" t="s">
        <v>19277</v>
      </c>
      <c r="M3135" s="368">
        <v>40</v>
      </c>
      <c r="N3135" s="368">
        <v>26</v>
      </c>
      <c r="O3135" s="368">
        <v>14</v>
      </c>
    </row>
    <row r="3136" spans="1:15" x14ac:dyDescent="0.35">
      <c r="A3136" s="368" t="s">
        <v>586</v>
      </c>
      <c r="B3136" s="368" t="s">
        <v>1174</v>
      </c>
      <c r="C3136" s="368" t="s">
        <v>791</v>
      </c>
      <c r="D3136" s="368">
        <v>320</v>
      </c>
      <c r="E3136" s="368">
        <v>208</v>
      </c>
      <c r="F3136" s="368">
        <v>112</v>
      </c>
      <c r="G3136" s="368" t="s">
        <v>19278</v>
      </c>
      <c r="H3136" s="368" t="s">
        <v>19279</v>
      </c>
      <c r="I3136" s="368" t="s">
        <v>2669</v>
      </c>
      <c r="J3136" s="368" t="s">
        <v>2668</v>
      </c>
      <c r="K3136" s="368" t="s">
        <v>19280</v>
      </c>
      <c r="L3136" s="368" t="s">
        <v>2668</v>
      </c>
      <c r="M3136" s="368">
        <v>40</v>
      </c>
      <c r="N3136" s="368">
        <v>26</v>
      </c>
      <c r="O3136" s="368">
        <v>14</v>
      </c>
    </row>
    <row r="3137" spans="1:15" x14ac:dyDescent="0.35">
      <c r="A3137" s="368" t="s">
        <v>586</v>
      </c>
      <c r="B3137" s="368" t="s">
        <v>1174</v>
      </c>
      <c r="C3137" s="368" t="s">
        <v>791</v>
      </c>
      <c r="D3137" s="368">
        <v>320</v>
      </c>
      <c r="E3137" s="368">
        <v>208</v>
      </c>
      <c r="F3137" s="368">
        <v>112</v>
      </c>
      <c r="G3137" s="368" t="s">
        <v>19281</v>
      </c>
      <c r="H3137" s="368" t="s">
        <v>19282</v>
      </c>
      <c r="I3137" s="368" t="s">
        <v>2667</v>
      </c>
      <c r="J3137" s="368" t="s">
        <v>2666</v>
      </c>
      <c r="K3137" s="368" t="s">
        <v>19283</v>
      </c>
      <c r="L3137" s="368" t="s">
        <v>2666</v>
      </c>
      <c r="M3137" s="368">
        <v>53</v>
      </c>
      <c r="N3137" s="368">
        <v>34</v>
      </c>
      <c r="O3137" s="368">
        <v>19</v>
      </c>
    </row>
    <row r="3138" spans="1:15" x14ac:dyDescent="0.35">
      <c r="A3138" s="368" t="s">
        <v>587</v>
      </c>
      <c r="B3138" s="368" t="s">
        <v>1175</v>
      </c>
      <c r="C3138" s="368" t="s">
        <v>791</v>
      </c>
      <c r="D3138" s="368">
        <v>410</v>
      </c>
      <c r="E3138" s="368">
        <v>266</v>
      </c>
      <c r="F3138" s="368">
        <v>144</v>
      </c>
      <c r="G3138" s="368" t="s">
        <v>19284</v>
      </c>
      <c r="H3138" s="368" t="s">
        <v>19285</v>
      </c>
      <c r="I3138" s="368" t="s">
        <v>2665</v>
      </c>
      <c r="J3138" s="368" t="s">
        <v>2664</v>
      </c>
      <c r="K3138" s="368" t="s">
        <v>19286</v>
      </c>
      <c r="L3138" s="368" t="s">
        <v>19287</v>
      </c>
      <c r="M3138" s="368">
        <v>100</v>
      </c>
      <c r="N3138" s="368">
        <v>66</v>
      </c>
      <c r="O3138" s="368">
        <v>34</v>
      </c>
    </row>
    <row r="3139" spans="1:15" x14ac:dyDescent="0.35">
      <c r="A3139" s="368" t="s">
        <v>587</v>
      </c>
      <c r="B3139" s="368" t="s">
        <v>1175</v>
      </c>
      <c r="C3139" s="368" t="s">
        <v>791</v>
      </c>
      <c r="D3139" s="368">
        <v>410</v>
      </c>
      <c r="E3139" s="368">
        <v>266</v>
      </c>
      <c r="F3139" s="368">
        <v>144</v>
      </c>
      <c r="G3139" s="368" t="s">
        <v>19284</v>
      </c>
      <c r="H3139" s="368" t="s">
        <v>19285</v>
      </c>
      <c r="I3139" s="368" t="s">
        <v>2665</v>
      </c>
      <c r="J3139" s="368" t="s">
        <v>2664</v>
      </c>
      <c r="K3139" s="368" t="s">
        <v>19288</v>
      </c>
      <c r="L3139" s="368" t="s">
        <v>19289</v>
      </c>
      <c r="M3139" s="368">
        <v>62</v>
      </c>
      <c r="N3139" s="368">
        <v>40</v>
      </c>
      <c r="O3139" s="368">
        <v>22</v>
      </c>
    </row>
    <row r="3140" spans="1:15" x14ac:dyDescent="0.35">
      <c r="A3140" s="368" t="s">
        <v>587</v>
      </c>
      <c r="B3140" s="368" t="s">
        <v>1175</v>
      </c>
      <c r="C3140" s="368" t="s">
        <v>791</v>
      </c>
      <c r="D3140" s="368">
        <v>410</v>
      </c>
      <c r="E3140" s="368">
        <v>266</v>
      </c>
      <c r="F3140" s="368">
        <v>144</v>
      </c>
      <c r="G3140" s="368" t="s">
        <v>19290</v>
      </c>
      <c r="H3140" s="368" t="s">
        <v>19291</v>
      </c>
      <c r="I3140" s="368" t="s">
        <v>2663</v>
      </c>
      <c r="J3140" s="368" t="s">
        <v>2662</v>
      </c>
      <c r="K3140" s="368" t="s">
        <v>19292</v>
      </c>
      <c r="L3140" s="368" t="s">
        <v>19293</v>
      </c>
      <c r="M3140" s="368">
        <v>99</v>
      </c>
      <c r="N3140" s="368">
        <v>64</v>
      </c>
      <c r="O3140" s="368">
        <v>35</v>
      </c>
    </row>
    <row r="3141" spans="1:15" x14ac:dyDescent="0.35">
      <c r="A3141" s="368" t="s">
        <v>587</v>
      </c>
      <c r="B3141" s="368" t="s">
        <v>1175</v>
      </c>
      <c r="C3141" s="368" t="s">
        <v>791</v>
      </c>
      <c r="D3141" s="368">
        <v>410</v>
      </c>
      <c r="E3141" s="368">
        <v>266</v>
      </c>
      <c r="F3141" s="368">
        <v>144</v>
      </c>
      <c r="G3141" s="368" t="s">
        <v>19290</v>
      </c>
      <c r="H3141" s="368" t="s">
        <v>19291</v>
      </c>
      <c r="I3141" s="368" t="s">
        <v>2663</v>
      </c>
      <c r="J3141" s="368" t="s">
        <v>2662</v>
      </c>
      <c r="K3141" s="368" t="s">
        <v>19294</v>
      </c>
      <c r="L3141" s="368" t="s">
        <v>19295</v>
      </c>
      <c r="M3141" s="368">
        <v>99</v>
      </c>
      <c r="N3141" s="368">
        <v>64</v>
      </c>
      <c r="O3141" s="368">
        <v>35</v>
      </c>
    </row>
    <row r="3142" spans="1:15" x14ac:dyDescent="0.35">
      <c r="A3142" s="368" t="s">
        <v>587</v>
      </c>
      <c r="B3142" s="368" t="s">
        <v>1175</v>
      </c>
      <c r="C3142" s="368" t="s">
        <v>791</v>
      </c>
      <c r="D3142" s="368">
        <v>410</v>
      </c>
      <c r="E3142" s="368">
        <v>266</v>
      </c>
      <c r="F3142" s="368">
        <v>144</v>
      </c>
      <c r="G3142" s="368" t="s">
        <v>19290</v>
      </c>
      <c r="H3142" s="368" t="s">
        <v>19291</v>
      </c>
      <c r="I3142" s="368" t="s">
        <v>2663</v>
      </c>
      <c r="J3142" s="368" t="s">
        <v>2662</v>
      </c>
      <c r="K3142" s="368" t="s">
        <v>19296</v>
      </c>
      <c r="L3142" s="368" t="s">
        <v>19297</v>
      </c>
      <c r="M3142" s="368">
        <v>50</v>
      </c>
      <c r="N3142" s="368">
        <v>32</v>
      </c>
      <c r="O3142" s="368">
        <v>18</v>
      </c>
    </row>
    <row r="3143" spans="1:15" x14ac:dyDescent="0.35">
      <c r="A3143" s="368" t="s">
        <v>588</v>
      </c>
      <c r="B3143" s="368" t="s">
        <v>1176</v>
      </c>
      <c r="C3143" s="368" t="s">
        <v>791</v>
      </c>
      <c r="D3143" s="368">
        <v>350</v>
      </c>
      <c r="E3143" s="368">
        <v>227</v>
      </c>
      <c r="F3143" s="368">
        <v>123</v>
      </c>
      <c r="G3143" s="368" t="s">
        <v>14216</v>
      </c>
      <c r="H3143" s="368" t="s">
        <v>14217</v>
      </c>
      <c r="I3143" s="368" t="s">
        <v>1731</v>
      </c>
      <c r="J3143" s="368" t="s">
        <v>1730</v>
      </c>
      <c r="K3143" s="368" t="s">
        <v>14218</v>
      </c>
      <c r="L3143" s="368" t="s">
        <v>1730</v>
      </c>
      <c r="M3143" s="368">
        <v>64</v>
      </c>
      <c r="N3143" s="368">
        <v>42</v>
      </c>
      <c r="O3143" s="368">
        <v>22</v>
      </c>
    </row>
    <row r="3144" spans="1:15" x14ac:dyDescent="0.35">
      <c r="A3144" s="368" t="s">
        <v>588</v>
      </c>
      <c r="B3144" s="368" t="s">
        <v>1176</v>
      </c>
      <c r="C3144" s="368" t="s">
        <v>791</v>
      </c>
      <c r="D3144" s="368">
        <v>350</v>
      </c>
      <c r="E3144" s="368">
        <v>227</v>
      </c>
      <c r="F3144" s="368">
        <v>123</v>
      </c>
      <c r="G3144" s="368" t="s">
        <v>19298</v>
      </c>
      <c r="H3144" s="368" t="s">
        <v>19299</v>
      </c>
      <c r="I3144" s="368" t="s">
        <v>2661</v>
      </c>
      <c r="J3144" s="368" t="s">
        <v>2660</v>
      </c>
      <c r="K3144" s="368" t="s">
        <v>19300</v>
      </c>
      <c r="L3144" s="368" t="s">
        <v>2660</v>
      </c>
      <c r="M3144" s="368">
        <v>104</v>
      </c>
      <c r="N3144" s="368">
        <v>67</v>
      </c>
      <c r="O3144" s="368">
        <v>37</v>
      </c>
    </row>
    <row r="3145" spans="1:15" x14ac:dyDescent="0.35">
      <c r="A3145" s="368" t="s">
        <v>588</v>
      </c>
      <c r="B3145" s="368" t="s">
        <v>1176</v>
      </c>
      <c r="C3145" s="368" t="s">
        <v>791</v>
      </c>
      <c r="D3145" s="368">
        <v>350</v>
      </c>
      <c r="E3145" s="368">
        <v>227</v>
      </c>
      <c r="F3145" s="368">
        <v>123</v>
      </c>
      <c r="G3145" s="368" t="s">
        <v>19301</v>
      </c>
      <c r="H3145" s="368" t="s">
        <v>19302</v>
      </c>
      <c r="I3145" s="368" t="s">
        <v>2659</v>
      </c>
      <c r="J3145" s="368" t="s">
        <v>2658</v>
      </c>
      <c r="K3145" s="368" t="s">
        <v>19303</v>
      </c>
      <c r="L3145" s="368" t="s">
        <v>19304</v>
      </c>
      <c r="M3145" s="368">
        <v>65</v>
      </c>
      <c r="N3145" s="368">
        <v>42</v>
      </c>
      <c r="O3145" s="368">
        <v>23</v>
      </c>
    </row>
    <row r="3146" spans="1:15" x14ac:dyDescent="0.35">
      <c r="A3146" s="368" t="s">
        <v>588</v>
      </c>
      <c r="B3146" s="368" t="s">
        <v>1176</v>
      </c>
      <c r="C3146" s="368" t="s">
        <v>791</v>
      </c>
      <c r="D3146" s="368">
        <v>350</v>
      </c>
      <c r="E3146" s="368">
        <v>227</v>
      </c>
      <c r="F3146" s="368">
        <v>123</v>
      </c>
      <c r="G3146" s="368" t="s">
        <v>19301</v>
      </c>
      <c r="H3146" s="368" t="s">
        <v>19302</v>
      </c>
      <c r="I3146" s="368" t="s">
        <v>2659</v>
      </c>
      <c r="J3146" s="368" t="s">
        <v>2658</v>
      </c>
      <c r="K3146" s="368" t="s">
        <v>19305</v>
      </c>
      <c r="L3146" s="368" t="s">
        <v>19306</v>
      </c>
      <c r="M3146" s="368">
        <v>65</v>
      </c>
      <c r="N3146" s="368">
        <v>42</v>
      </c>
      <c r="O3146" s="368">
        <v>23</v>
      </c>
    </row>
    <row r="3147" spans="1:15" x14ac:dyDescent="0.35">
      <c r="A3147" s="368" t="s">
        <v>588</v>
      </c>
      <c r="B3147" s="368" t="s">
        <v>1176</v>
      </c>
      <c r="C3147" s="368" t="s">
        <v>791</v>
      </c>
      <c r="D3147" s="368">
        <v>350</v>
      </c>
      <c r="E3147" s="368">
        <v>227</v>
      </c>
      <c r="F3147" s="368">
        <v>123</v>
      </c>
      <c r="G3147" s="368" t="s">
        <v>19307</v>
      </c>
      <c r="H3147" s="368" t="s">
        <v>19308</v>
      </c>
      <c r="I3147" s="368" t="s">
        <v>2657</v>
      </c>
      <c r="J3147" s="368" t="s">
        <v>2656</v>
      </c>
      <c r="K3147" s="368" t="s">
        <v>19309</v>
      </c>
      <c r="L3147" s="368" t="s">
        <v>2656</v>
      </c>
      <c r="M3147" s="368">
        <v>52</v>
      </c>
      <c r="N3147" s="368">
        <v>34</v>
      </c>
      <c r="O3147" s="368">
        <v>18</v>
      </c>
    </row>
    <row r="3148" spans="1:15" x14ac:dyDescent="0.35">
      <c r="A3148" s="368" t="s">
        <v>589</v>
      </c>
      <c r="B3148" s="368" t="s">
        <v>1177</v>
      </c>
      <c r="C3148" s="368" t="s">
        <v>796</v>
      </c>
      <c r="D3148" s="368">
        <v>260</v>
      </c>
      <c r="E3148" s="368">
        <v>169</v>
      </c>
      <c r="F3148" s="368">
        <v>91</v>
      </c>
      <c r="G3148" s="368" t="s">
        <v>19310</v>
      </c>
      <c r="H3148" s="368" t="s">
        <v>19311</v>
      </c>
      <c r="I3148" s="368" t="s">
        <v>2655</v>
      </c>
      <c r="J3148" s="368" t="s">
        <v>2654</v>
      </c>
      <c r="K3148" s="368" t="s">
        <v>19312</v>
      </c>
      <c r="L3148" s="368" t="s">
        <v>2654</v>
      </c>
      <c r="M3148" s="368">
        <v>59</v>
      </c>
      <c r="N3148" s="368">
        <v>38</v>
      </c>
      <c r="O3148" s="368">
        <v>21</v>
      </c>
    </row>
    <row r="3149" spans="1:15" x14ac:dyDescent="0.35">
      <c r="A3149" s="368" t="s">
        <v>589</v>
      </c>
      <c r="B3149" s="368" t="s">
        <v>1177</v>
      </c>
      <c r="C3149" s="368" t="s">
        <v>796</v>
      </c>
      <c r="D3149" s="368">
        <v>260</v>
      </c>
      <c r="E3149" s="368">
        <v>169</v>
      </c>
      <c r="F3149" s="368">
        <v>91</v>
      </c>
      <c r="G3149" s="368" t="s">
        <v>19313</v>
      </c>
      <c r="H3149" s="368" t="s">
        <v>19314</v>
      </c>
      <c r="I3149" s="368" t="s">
        <v>2653</v>
      </c>
      <c r="J3149" s="368" t="s">
        <v>2652</v>
      </c>
      <c r="K3149" s="368" t="s">
        <v>19262</v>
      </c>
      <c r="L3149" s="368" t="s">
        <v>19263</v>
      </c>
      <c r="M3149" s="368">
        <v>59</v>
      </c>
      <c r="N3149" s="368">
        <v>38</v>
      </c>
      <c r="O3149" s="368">
        <v>21</v>
      </c>
    </row>
    <row r="3150" spans="1:15" x14ac:dyDescent="0.35">
      <c r="A3150" s="368" t="s">
        <v>589</v>
      </c>
      <c r="B3150" s="368" t="s">
        <v>1177</v>
      </c>
      <c r="C3150" s="368" t="s">
        <v>796</v>
      </c>
      <c r="D3150" s="368">
        <v>260</v>
      </c>
      <c r="E3150" s="368">
        <v>169</v>
      </c>
      <c r="F3150" s="368">
        <v>91</v>
      </c>
      <c r="G3150" s="368" t="s">
        <v>19313</v>
      </c>
      <c r="H3150" s="368" t="s">
        <v>19314</v>
      </c>
      <c r="I3150" s="368" t="s">
        <v>2653</v>
      </c>
      <c r="J3150" s="368" t="s">
        <v>2652</v>
      </c>
      <c r="K3150" s="368" t="s">
        <v>19315</v>
      </c>
      <c r="L3150" s="368" t="s">
        <v>19316</v>
      </c>
      <c r="M3150" s="368">
        <v>59</v>
      </c>
      <c r="N3150" s="368">
        <v>38</v>
      </c>
      <c r="O3150" s="368">
        <v>21</v>
      </c>
    </row>
    <row r="3151" spans="1:15" x14ac:dyDescent="0.35">
      <c r="A3151" s="368" t="s">
        <v>589</v>
      </c>
      <c r="B3151" s="368" t="s">
        <v>1177</v>
      </c>
      <c r="C3151" s="368" t="s">
        <v>796</v>
      </c>
      <c r="D3151" s="368">
        <v>260</v>
      </c>
      <c r="E3151" s="368">
        <v>169</v>
      </c>
      <c r="F3151" s="368">
        <v>91</v>
      </c>
      <c r="G3151" s="368" t="s">
        <v>19317</v>
      </c>
      <c r="H3151" s="368" t="s">
        <v>19318</v>
      </c>
      <c r="I3151" s="368" t="s">
        <v>2651</v>
      </c>
      <c r="J3151" s="368" t="s">
        <v>2650</v>
      </c>
      <c r="K3151" s="368" t="s">
        <v>19319</v>
      </c>
      <c r="L3151" s="368" t="s">
        <v>2650</v>
      </c>
      <c r="M3151" s="368">
        <v>83</v>
      </c>
      <c r="N3151" s="368">
        <v>55</v>
      </c>
      <c r="O3151" s="368">
        <v>28</v>
      </c>
    </row>
    <row r="3152" spans="1:15" x14ac:dyDescent="0.35">
      <c r="A3152" s="368" t="s">
        <v>590</v>
      </c>
      <c r="B3152" s="368" t="s">
        <v>1178</v>
      </c>
      <c r="C3152" s="368" t="s">
        <v>791</v>
      </c>
      <c r="D3152" s="368">
        <v>350</v>
      </c>
      <c r="E3152" s="368">
        <v>227</v>
      </c>
      <c r="F3152" s="368">
        <v>123</v>
      </c>
      <c r="G3152" s="368" t="s">
        <v>14216</v>
      </c>
      <c r="H3152" s="368" t="s">
        <v>14217</v>
      </c>
      <c r="I3152" s="368" t="s">
        <v>1731</v>
      </c>
      <c r="J3152" s="368" t="s">
        <v>1730</v>
      </c>
      <c r="K3152" s="368" t="s">
        <v>14218</v>
      </c>
      <c r="L3152" s="368" t="s">
        <v>1730</v>
      </c>
      <c r="M3152" s="368">
        <v>64</v>
      </c>
      <c r="N3152" s="368">
        <v>42</v>
      </c>
      <c r="O3152" s="368">
        <v>22</v>
      </c>
    </row>
    <row r="3153" spans="1:15" x14ac:dyDescent="0.35">
      <c r="A3153" s="368" t="s">
        <v>590</v>
      </c>
      <c r="B3153" s="368" t="s">
        <v>1178</v>
      </c>
      <c r="C3153" s="368" t="s">
        <v>791</v>
      </c>
      <c r="D3153" s="368">
        <v>350</v>
      </c>
      <c r="E3153" s="368">
        <v>227</v>
      </c>
      <c r="F3153" s="368">
        <v>123</v>
      </c>
      <c r="G3153" s="368" t="s">
        <v>19320</v>
      </c>
      <c r="H3153" s="368" t="s">
        <v>19321</v>
      </c>
      <c r="I3153" s="368" t="s">
        <v>2649</v>
      </c>
      <c r="J3153" s="368" t="s">
        <v>2648</v>
      </c>
      <c r="K3153" s="368" t="s">
        <v>19322</v>
      </c>
      <c r="L3153" s="368" t="s">
        <v>2648</v>
      </c>
      <c r="M3153" s="368">
        <v>104</v>
      </c>
      <c r="N3153" s="368">
        <v>67</v>
      </c>
      <c r="O3153" s="368">
        <v>37</v>
      </c>
    </row>
    <row r="3154" spans="1:15" x14ac:dyDescent="0.35">
      <c r="A3154" s="368" t="s">
        <v>590</v>
      </c>
      <c r="B3154" s="368" t="s">
        <v>1178</v>
      </c>
      <c r="C3154" s="368" t="s">
        <v>791</v>
      </c>
      <c r="D3154" s="368">
        <v>350</v>
      </c>
      <c r="E3154" s="368">
        <v>227</v>
      </c>
      <c r="F3154" s="368">
        <v>123</v>
      </c>
      <c r="G3154" s="368" t="s">
        <v>19323</v>
      </c>
      <c r="H3154" s="368" t="s">
        <v>19324</v>
      </c>
      <c r="I3154" s="368" t="s">
        <v>2647</v>
      </c>
      <c r="J3154" s="368" t="s">
        <v>2646</v>
      </c>
      <c r="K3154" s="368" t="s">
        <v>19325</v>
      </c>
      <c r="L3154" s="368" t="s">
        <v>2646</v>
      </c>
      <c r="M3154" s="368">
        <v>78</v>
      </c>
      <c r="N3154" s="368">
        <v>51</v>
      </c>
      <c r="O3154" s="368">
        <v>27</v>
      </c>
    </row>
    <row r="3155" spans="1:15" x14ac:dyDescent="0.35">
      <c r="A3155" s="368" t="s">
        <v>590</v>
      </c>
      <c r="B3155" s="368" t="s">
        <v>1178</v>
      </c>
      <c r="C3155" s="368" t="s">
        <v>791</v>
      </c>
      <c r="D3155" s="368">
        <v>350</v>
      </c>
      <c r="E3155" s="368">
        <v>227</v>
      </c>
      <c r="F3155" s="368">
        <v>123</v>
      </c>
      <c r="G3155" s="368" t="s">
        <v>19326</v>
      </c>
      <c r="H3155" s="368" t="s">
        <v>19327</v>
      </c>
      <c r="I3155" s="368" t="s">
        <v>2645</v>
      </c>
      <c r="J3155" s="368" t="s">
        <v>2644</v>
      </c>
      <c r="K3155" s="368" t="s">
        <v>19328</v>
      </c>
      <c r="L3155" s="368" t="s">
        <v>2644</v>
      </c>
      <c r="M3155" s="368">
        <v>104</v>
      </c>
      <c r="N3155" s="368">
        <v>67</v>
      </c>
      <c r="O3155" s="368">
        <v>37</v>
      </c>
    </row>
    <row r="3156" spans="1:15" x14ac:dyDescent="0.35">
      <c r="A3156" s="368" t="s">
        <v>591</v>
      </c>
      <c r="B3156" s="368" t="s">
        <v>1179</v>
      </c>
      <c r="C3156" s="368" t="s">
        <v>786</v>
      </c>
      <c r="D3156" s="368">
        <v>420</v>
      </c>
      <c r="E3156" s="368">
        <v>273</v>
      </c>
      <c r="F3156" s="368">
        <v>147</v>
      </c>
      <c r="G3156" s="368" t="s">
        <v>19329</v>
      </c>
      <c r="H3156" s="368" t="s">
        <v>19330</v>
      </c>
      <c r="I3156" s="368" t="s">
        <v>2643</v>
      </c>
      <c r="J3156" s="368" t="s">
        <v>2642</v>
      </c>
      <c r="K3156" s="368" t="s">
        <v>19331</v>
      </c>
      <c r="L3156" s="368" t="s">
        <v>19332</v>
      </c>
      <c r="M3156" s="368">
        <v>37</v>
      </c>
      <c r="N3156" s="368">
        <v>24</v>
      </c>
      <c r="O3156" s="368">
        <v>13</v>
      </c>
    </row>
    <row r="3157" spans="1:15" x14ac:dyDescent="0.35">
      <c r="A3157" s="368" t="s">
        <v>591</v>
      </c>
      <c r="B3157" s="368" t="s">
        <v>1179</v>
      </c>
      <c r="C3157" s="368" t="s">
        <v>786</v>
      </c>
      <c r="D3157" s="368">
        <v>420</v>
      </c>
      <c r="E3157" s="368">
        <v>273</v>
      </c>
      <c r="F3157" s="368">
        <v>147</v>
      </c>
      <c r="G3157" s="368" t="s">
        <v>19329</v>
      </c>
      <c r="H3157" s="368" t="s">
        <v>19330</v>
      </c>
      <c r="I3157" s="368" t="s">
        <v>2643</v>
      </c>
      <c r="J3157" s="368" t="s">
        <v>2642</v>
      </c>
      <c r="K3157" s="368" t="s">
        <v>19333</v>
      </c>
      <c r="L3157" s="368" t="s">
        <v>19334</v>
      </c>
      <c r="M3157" s="368">
        <v>74</v>
      </c>
      <c r="N3157" s="368">
        <v>48</v>
      </c>
      <c r="O3157" s="368">
        <v>26</v>
      </c>
    </row>
    <row r="3158" spans="1:15" x14ac:dyDescent="0.35">
      <c r="A3158" s="368" t="s">
        <v>591</v>
      </c>
      <c r="B3158" s="368" t="s">
        <v>1179</v>
      </c>
      <c r="C3158" s="368" t="s">
        <v>786</v>
      </c>
      <c r="D3158" s="368">
        <v>420</v>
      </c>
      <c r="E3158" s="368">
        <v>273</v>
      </c>
      <c r="F3158" s="368">
        <v>147</v>
      </c>
      <c r="G3158" s="368" t="s">
        <v>19329</v>
      </c>
      <c r="H3158" s="368" t="s">
        <v>19330</v>
      </c>
      <c r="I3158" s="368" t="s">
        <v>2643</v>
      </c>
      <c r="J3158" s="368" t="s">
        <v>2642</v>
      </c>
      <c r="K3158" s="368" t="s">
        <v>19335</v>
      </c>
      <c r="L3158" s="368" t="s">
        <v>19336</v>
      </c>
      <c r="M3158" s="368">
        <v>111</v>
      </c>
      <c r="N3158" s="368">
        <v>72</v>
      </c>
      <c r="O3158" s="368">
        <v>39</v>
      </c>
    </row>
    <row r="3159" spans="1:15" x14ac:dyDescent="0.35">
      <c r="A3159" s="368" t="s">
        <v>591</v>
      </c>
      <c r="B3159" s="368" t="s">
        <v>1179</v>
      </c>
      <c r="C3159" s="368" t="s">
        <v>786</v>
      </c>
      <c r="D3159" s="368">
        <v>420</v>
      </c>
      <c r="E3159" s="368">
        <v>273</v>
      </c>
      <c r="F3159" s="368">
        <v>147</v>
      </c>
      <c r="G3159" s="368" t="s">
        <v>19337</v>
      </c>
      <c r="H3159" s="368" t="s">
        <v>19338</v>
      </c>
      <c r="I3159" s="368" t="s">
        <v>2641</v>
      </c>
      <c r="J3159" s="368" t="s">
        <v>2640</v>
      </c>
      <c r="K3159" s="368" t="s">
        <v>19339</v>
      </c>
      <c r="L3159" s="368" t="s">
        <v>2640</v>
      </c>
      <c r="M3159" s="368">
        <v>86</v>
      </c>
      <c r="N3159" s="368">
        <v>56</v>
      </c>
      <c r="O3159" s="368">
        <v>30</v>
      </c>
    </row>
    <row r="3160" spans="1:15" x14ac:dyDescent="0.35">
      <c r="A3160" s="368" t="s">
        <v>591</v>
      </c>
      <c r="B3160" s="368" t="s">
        <v>1179</v>
      </c>
      <c r="C3160" s="368" t="s">
        <v>786</v>
      </c>
      <c r="D3160" s="368">
        <v>420</v>
      </c>
      <c r="E3160" s="368">
        <v>273</v>
      </c>
      <c r="F3160" s="368">
        <v>147</v>
      </c>
      <c r="G3160" s="368" t="s">
        <v>19340</v>
      </c>
      <c r="H3160" s="368" t="s">
        <v>19341</v>
      </c>
      <c r="I3160" s="368" t="s">
        <v>2639</v>
      </c>
      <c r="J3160" s="368" t="s">
        <v>2638</v>
      </c>
      <c r="K3160" s="368" t="s">
        <v>19342</v>
      </c>
      <c r="L3160" s="368" t="s">
        <v>2638</v>
      </c>
      <c r="M3160" s="368">
        <v>112</v>
      </c>
      <c r="N3160" s="368">
        <v>73</v>
      </c>
      <c r="O3160" s="368">
        <v>39</v>
      </c>
    </row>
    <row r="3161" spans="1:15" x14ac:dyDescent="0.35">
      <c r="A3161" s="368" t="s">
        <v>592</v>
      </c>
      <c r="B3161" s="368" t="s">
        <v>1180</v>
      </c>
      <c r="C3161" s="368" t="s">
        <v>791</v>
      </c>
      <c r="D3161" s="368">
        <v>510</v>
      </c>
      <c r="E3161" s="368">
        <v>331</v>
      </c>
      <c r="F3161" s="368">
        <v>179</v>
      </c>
      <c r="G3161" s="368" t="s">
        <v>19343</v>
      </c>
      <c r="H3161" s="368" t="s">
        <v>19344</v>
      </c>
      <c r="I3161" s="368" t="s">
        <v>2594</v>
      </c>
      <c r="J3161" s="368" t="s">
        <v>2593</v>
      </c>
      <c r="K3161" s="368" t="s">
        <v>19345</v>
      </c>
      <c r="L3161" s="368" t="s">
        <v>2593</v>
      </c>
      <c r="M3161" s="368">
        <v>85</v>
      </c>
      <c r="N3161" s="368">
        <v>51</v>
      </c>
      <c r="O3161" s="368">
        <v>34</v>
      </c>
    </row>
    <row r="3162" spans="1:15" x14ac:dyDescent="0.35">
      <c r="A3162" s="368" t="s">
        <v>592</v>
      </c>
      <c r="B3162" s="368" t="s">
        <v>1180</v>
      </c>
      <c r="C3162" s="368" t="s">
        <v>791</v>
      </c>
      <c r="D3162" s="368">
        <v>510</v>
      </c>
      <c r="E3162" s="368">
        <v>331</v>
      </c>
      <c r="F3162" s="368">
        <v>179</v>
      </c>
      <c r="G3162" s="368" t="s">
        <v>19346</v>
      </c>
      <c r="H3162" s="368" t="s">
        <v>19347</v>
      </c>
      <c r="I3162" s="368" t="s">
        <v>2637</v>
      </c>
      <c r="J3162" s="368" t="s">
        <v>2636</v>
      </c>
      <c r="K3162" s="368" t="s">
        <v>19348</v>
      </c>
      <c r="L3162" s="368" t="s">
        <v>2636</v>
      </c>
      <c r="M3162" s="368">
        <v>73</v>
      </c>
      <c r="N3162" s="368">
        <v>44</v>
      </c>
      <c r="O3162" s="368">
        <v>29</v>
      </c>
    </row>
    <row r="3163" spans="1:15" x14ac:dyDescent="0.35">
      <c r="A3163" s="368" t="s">
        <v>592</v>
      </c>
      <c r="B3163" s="368" t="s">
        <v>1180</v>
      </c>
      <c r="C3163" s="368" t="s">
        <v>791</v>
      </c>
      <c r="D3163" s="368">
        <v>510</v>
      </c>
      <c r="E3163" s="368">
        <v>331</v>
      </c>
      <c r="F3163" s="368">
        <v>179</v>
      </c>
      <c r="G3163" s="368" t="s">
        <v>19349</v>
      </c>
      <c r="H3163" s="368" t="s">
        <v>19350</v>
      </c>
      <c r="I3163" s="368" t="s">
        <v>2635</v>
      </c>
      <c r="J3163" s="368" t="s">
        <v>2634</v>
      </c>
      <c r="K3163" s="368" t="s">
        <v>19351</v>
      </c>
      <c r="L3163" s="368" t="s">
        <v>2634</v>
      </c>
      <c r="M3163" s="368">
        <v>50</v>
      </c>
      <c r="N3163" s="368">
        <v>30</v>
      </c>
      <c r="O3163" s="368">
        <v>20</v>
      </c>
    </row>
    <row r="3164" spans="1:15" x14ac:dyDescent="0.35">
      <c r="A3164" s="368" t="s">
        <v>592</v>
      </c>
      <c r="B3164" s="368" t="s">
        <v>1180</v>
      </c>
      <c r="C3164" s="368" t="s">
        <v>791</v>
      </c>
      <c r="D3164" s="368">
        <v>510</v>
      </c>
      <c r="E3164" s="368">
        <v>331</v>
      </c>
      <c r="F3164" s="368">
        <v>179</v>
      </c>
      <c r="G3164" s="368" t="s">
        <v>19352</v>
      </c>
      <c r="H3164" s="368" t="s">
        <v>19353</v>
      </c>
      <c r="I3164" s="368" t="s">
        <v>2633</v>
      </c>
      <c r="J3164" s="368" t="s">
        <v>2632</v>
      </c>
      <c r="K3164" s="368" t="s">
        <v>19354</v>
      </c>
      <c r="L3164" s="368" t="s">
        <v>19355</v>
      </c>
      <c r="M3164" s="368">
        <v>109</v>
      </c>
      <c r="N3164" s="368">
        <v>66</v>
      </c>
      <c r="O3164" s="368">
        <v>43</v>
      </c>
    </row>
    <row r="3165" spans="1:15" x14ac:dyDescent="0.35">
      <c r="A3165" s="368" t="s">
        <v>592</v>
      </c>
      <c r="B3165" s="368" t="s">
        <v>1180</v>
      </c>
      <c r="C3165" s="368" t="s">
        <v>791</v>
      </c>
      <c r="D3165" s="368">
        <v>510</v>
      </c>
      <c r="E3165" s="368">
        <v>331</v>
      </c>
      <c r="F3165" s="368">
        <v>179</v>
      </c>
      <c r="G3165" s="368" t="s">
        <v>19352</v>
      </c>
      <c r="H3165" s="368" t="s">
        <v>19353</v>
      </c>
      <c r="I3165" s="368" t="s">
        <v>2633</v>
      </c>
      <c r="J3165" s="368" t="s">
        <v>2632</v>
      </c>
      <c r="K3165" s="368" t="s">
        <v>19356</v>
      </c>
      <c r="L3165" s="368" t="s">
        <v>19357</v>
      </c>
      <c r="M3165" s="368">
        <v>48</v>
      </c>
      <c r="N3165" s="368">
        <v>29</v>
      </c>
      <c r="O3165" s="368">
        <v>19</v>
      </c>
    </row>
    <row r="3166" spans="1:15" x14ac:dyDescent="0.35">
      <c r="A3166" s="368" t="s">
        <v>592</v>
      </c>
      <c r="B3166" s="368" t="s">
        <v>1180</v>
      </c>
      <c r="C3166" s="368" t="s">
        <v>791</v>
      </c>
      <c r="D3166" s="368">
        <v>510</v>
      </c>
      <c r="E3166" s="368">
        <v>331</v>
      </c>
      <c r="F3166" s="368">
        <v>179</v>
      </c>
      <c r="G3166" s="368" t="s">
        <v>19352</v>
      </c>
      <c r="H3166" s="368" t="s">
        <v>19353</v>
      </c>
      <c r="I3166" s="368" t="s">
        <v>2633</v>
      </c>
      <c r="J3166" s="368" t="s">
        <v>2632</v>
      </c>
      <c r="K3166" s="368" t="s">
        <v>19358</v>
      </c>
      <c r="L3166" s="368" t="s">
        <v>19359</v>
      </c>
      <c r="M3166" s="368">
        <v>85</v>
      </c>
      <c r="N3166" s="368">
        <v>51</v>
      </c>
      <c r="O3166" s="368">
        <v>34</v>
      </c>
    </row>
    <row r="3167" spans="1:15" x14ac:dyDescent="0.35">
      <c r="A3167" s="368" t="s">
        <v>592</v>
      </c>
      <c r="B3167" s="368" t="s">
        <v>1180</v>
      </c>
      <c r="C3167" s="368" t="s">
        <v>791</v>
      </c>
      <c r="D3167" s="368">
        <v>510</v>
      </c>
      <c r="E3167" s="368">
        <v>331</v>
      </c>
      <c r="F3167" s="368">
        <v>179</v>
      </c>
      <c r="G3167" s="368" t="s">
        <v>16011</v>
      </c>
      <c r="H3167" s="368" t="s">
        <v>16012</v>
      </c>
      <c r="I3167" s="368" t="s">
        <v>2631</v>
      </c>
      <c r="J3167" s="368" t="s">
        <v>2630</v>
      </c>
      <c r="K3167" s="368" t="s">
        <v>16013</v>
      </c>
      <c r="L3167" s="368" t="s">
        <v>2630</v>
      </c>
      <c r="M3167" s="368">
        <v>60</v>
      </c>
      <c r="N3167" s="368">
        <v>60</v>
      </c>
      <c r="O3167" s="368">
        <v>0</v>
      </c>
    </row>
    <row r="3168" spans="1:15" x14ac:dyDescent="0.35">
      <c r="A3168" s="368" t="s">
        <v>593</v>
      </c>
      <c r="B3168" s="368" t="s">
        <v>1181</v>
      </c>
      <c r="C3168" s="368" t="s">
        <v>796</v>
      </c>
      <c r="D3168" s="368">
        <v>210</v>
      </c>
      <c r="E3168" s="368">
        <v>136</v>
      </c>
      <c r="F3168" s="368">
        <v>74</v>
      </c>
      <c r="G3168" s="368" t="s">
        <v>19343</v>
      </c>
      <c r="H3168" s="368" t="s">
        <v>19344</v>
      </c>
      <c r="I3168" s="368" t="s">
        <v>2594</v>
      </c>
      <c r="J3168" s="368" t="s">
        <v>2593</v>
      </c>
      <c r="K3168" s="368" t="s">
        <v>19345</v>
      </c>
      <c r="L3168" s="368" t="s">
        <v>2593</v>
      </c>
      <c r="M3168" s="368">
        <v>86</v>
      </c>
      <c r="N3168" s="368">
        <v>56</v>
      </c>
      <c r="O3168" s="368">
        <v>30</v>
      </c>
    </row>
    <row r="3169" spans="1:15" x14ac:dyDescent="0.35">
      <c r="A3169" s="368" t="s">
        <v>593</v>
      </c>
      <c r="B3169" s="368" t="s">
        <v>1181</v>
      </c>
      <c r="C3169" s="368" t="s">
        <v>796</v>
      </c>
      <c r="D3169" s="368">
        <v>210</v>
      </c>
      <c r="E3169" s="368">
        <v>136</v>
      </c>
      <c r="F3169" s="368">
        <v>74</v>
      </c>
      <c r="G3169" s="368" t="s">
        <v>19360</v>
      </c>
      <c r="H3169" s="368" t="s">
        <v>19361</v>
      </c>
      <c r="I3169" s="368" t="s">
        <v>2629</v>
      </c>
      <c r="J3169" s="368" t="s">
        <v>2628</v>
      </c>
      <c r="K3169" s="368" t="s">
        <v>19362</v>
      </c>
      <c r="L3169" s="368" t="s">
        <v>2628</v>
      </c>
      <c r="M3169" s="368">
        <v>50</v>
      </c>
      <c r="N3169" s="368">
        <v>32</v>
      </c>
      <c r="O3169" s="368">
        <v>18</v>
      </c>
    </row>
    <row r="3170" spans="1:15" x14ac:dyDescent="0.35">
      <c r="A3170" s="368" t="s">
        <v>593</v>
      </c>
      <c r="B3170" s="368" t="s">
        <v>1181</v>
      </c>
      <c r="C3170" s="368" t="s">
        <v>796</v>
      </c>
      <c r="D3170" s="368">
        <v>210</v>
      </c>
      <c r="E3170" s="368">
        <v>136</v>
      </c>
      <c r="F3170" s="368">
        <v>74</v>
      </c>
      <c r="G3170" s="368" t="s">
        <v>19363</v>
      </c>
      <c r="H3170" s="368" t="s">
        <v>19364</v>
      </c>
      <c r="I3170" s="368" t="s">
        <v>2627</v>
      </c>
      <c r="J3170" s="368" t="s">
        <v>2626</v>
      </c>
      <c r="K3170" s="368" t="s">
        <v>19365</v>
      </c>
      <c r="L3170" s="368" t="s">
        <v>2626</v>
      </c>
      <c r="M3170" s="368">
        <v>74</v>
      </c>
      <c r="N3170" s="368">
        <v>48</v>
      </c>
      <c r="O3170" s="368">
        <v>26</v>
      </c>
    </row>
    <row r="3171" spans="1:15" x14ac:dyDescent="0.35">
      <c r="A3171" s="368" t="s">
        <v>594</v>
      </c>
      <c r="B3171" s="368" t="s">
        <v>1182</v>
      </c>
      <c r="C3171" s="368" t="s">
        <v>786</v>
      </c>
      <c r="D3171" s="368">
        <v>540</v>
      </c>
      <c r="E3171" s="368">
        <v>351</v>
      </c>
      <c r="F3171" s="368">
        <v>189</v>
      </c>
      <c r="G3171" s="368" t="s">
        <v>19366</v>
      </c>
      <c r="H3171" s="368" t="s">
        <v>19367</v>
      </c>
      <c r="I3171" s="368" t="s">
        <v>2625</v>
      </c>
      <c r="J3171" s="368" t="s">
        <v>2624</v>
      </c>
      <c r="K3171" s="368" t="s">
        <v>19368</v>
      </c>
      <c r="L3171" s="368" t="s">
        <v>2624</v>
      </c>
      <c r="M3171" s="368">
        <v>85</v>
      </c>
      <c r="N3171" s="368">
        <v>51</v>
      </c>
      <c r="O3171" s="368">
        <v>34</v>
      </c>
    </row>
    <row r="3172" spans="1:15" x14ac:dyDescent="0.35">
      <c r="A3172" s="368" t="s">
        <v>594</v>
      </c>
      <c r="B3172" s="368" t="s">
        <v>1182</v>
      </c>
      <c r="C3172" s="368" t="s">
        <v>786</v>
      </c>
      <c r="D3172" s="368">
        <v>540</v>
      </c>
      <c r="E3172" s="368">
        <v>351</v>
      </c>
      <c r="F3172" s="368">
        <v>189</v>
      </c>
      <c r="G3172" s="368" t="s">
        <v>19369</v>
      </c>
      <c r="H3172" s="368" t="s">
        <v>19370</v>
      </c>
      <c r="I3172" s="368" t="s">
        <v>2623</v>
      </c>
      <c r="J3172" s="368" t="s">
        <v>2622</v>
      </c>
      <c r="K3172" s="368" t="s">
        <v>19371</v>
      </c>
      <c r="L3172" s="368" t="s">
        <v>19372</v>
      </c>
      <c r="M3172" s="368">
        <v>84</v>
      </c>
      <c r="N3172" s="368">
        <v>50</v>
      </c>
      <c r="O3172" s="368">
        <v>34</v>
      </c>
    </row>
    <row r="3173" spans="1:15" x14ac:dyDescent="0.35">
      <c r="A3173" s="368" t="s">
        <v>594</v>
      </c>
      <c r="B3173" s="368" t="s">
        <v>1182</v>
      </c>
      <c r="C3173" s="368" t="s">
        <v>786</v>
      </c>
      <c r="D3173" s="368">
        <v>540</v>
      </c>
      <c r="E3173" s="368">
        <v>351</v>
      </c>
      <c r="F3173" s="368">
        <v>189</v>
      </c>
      <c r="G3173" s="368" t="s">
        <v>19369</v>
      </c>
      <c r="H3173" s="368" t="s">
        <v>19370</v>
      </c>
      <c r="I3173" s="368" t="s">
        <v>2623</v>
      </c>
      <c r="J3173" s="368" t="s">
        <v>2622</v>
      </c>
      <c r="K3173" s="368" t="s">
        <v>19373</v>
      </c>
      <c r="L3173" s="368" t="s">
        <v>19374</v>
      </c>
      <c r="M3173" s="368">
        <v>72</v>
      </c>
      <c r="N3173" s="368">
        <v>43</v>
      </c>
      <c r="O3173" s="368">
        <v>29</v>
      </c>
    </row>
    <row r="3174" spans="1:15" x14ac:dyDescent="0.35">
      <c r="A3174" s="368" t="s">
        <v>594</v>
      </c>
      <c r="B3174" s="368" t="s">
        <v>1182</v>
      </c>
      <c r="C3174" s="368" t="s">
        <v>786</v>
      </c>
      <c r="D3174" s="368">
        <v>540</v>
      </c>
      <c r="E3174" s="368">
        <v>351</v>
      </c>
      <c r="F3174" s="368">
        <v>189</v>
      </c>
      <c r="G3174" s="368" t="s">
        <v>19375</v>
      </c>
      <c r="H3174" s="368" t="s">
        <v>19376</v>
      </c>
      <c r="I3174" s="368" t="s">
        <v>2621</v>
      </c>
      <c r="J3174" s="368" t="s">
        <v>2620</v>
      </c>
      <c r="K3174" s="368" t="s">
        <v>19377</v>
      </c>
      <c r="L3174" s="368" t="s">
        <v>19378</v>
      </c>
      <c r="M3174" s="368">
        <v>48</v>
      </c>
      <c r="N3174" s="368">
        <v>29</v>
      </c>
      <c r="O3174" s="368">
        <v>19</v>
      </c>
    </row>
    <row r="3175" spans="1:15" x14ac:dyDescent="0.35">
      <c r="A3175" s="368" t="s">
        <v>594</v>
      </c>
      <c r="B3175" s="368" t="s">
        <v>1182</v>
      </c>
      <c r="C3175" s="368" t="s">
        <v>786</v>
      </c>
      <c r="D3175" s="368">
        <v>540</v>
      </c>
      <c r="E3175" s="368">
        <v>351</v>
      </c>
      <c r="F3175" s="368">
        <v>189</v>
      </c>
      <c r="G3175" s="368" t="s">
        <v>19375</v>
      </c>
      <c r="H3175" s="368" t="s">
        <v>19376</v>
      </c>
      <c r="I3175" s="368" t="s">
        <v>2621</v>
      </c>
      <c r="J3175" s="368" t="s">
        <v>2620</v>
      </c>
      <c r="K3175" s="368" t="s">
        <v>19379</v>
      </c>
      <c r="L3175" s="368" t="s">
        <v>19380</v>
      </c>
      <c r="M3175" s="368">
        <v>97</v>
      </c>
      <c r="N3175" s="368">
        <v>58</v>
      </c>
      <c r="O3175" s="368">
        <v>39</v>
      </c>
    </row>
    <row r="3176" spans="1:15" x14ac:dyDescent="0.35">
      <c r="A3176" s="368" t="s">
        <v>594</v>
      </c>
      <c r="B3176" s="368" t="s">
        <v>1182</v>
      </c>
      <c r="C3176" s="368" t="s">
        <v>786</v>
      </c>
      <c r="D3176" s="368">
        <v>540</v>
      </c>
      <c r="E3176" s="368">
        <v>351</v>
      </c>
      <c r="F3176" s="368">
        <v>189</v>
      </c>
      <c r="G3176" s="368" t="s">
        <v>19375</v>
      </c>
      <c r="H3176" s="368" t="s">
        <v>19376</v>
      </c>
      <c r="I3176" s="368" t="s">
        <v>2621</v>
      </c>
      <c r="J3176" s="368" t="s">
        <v>2620</v>
      </c>
      <c r="K3176" s="368" t="s">
        <v>19381</v>
      </c>
      <c r="L3176" s="368" t="s">
        <v>19382</v>
      </c>
      <c r="M3176" s="368">
        <v>84</v>
      </c>
      <c r="N3176" s="368">
        <v>50</v>
      </c>
      <c r="O3176" s="368">
        <v>34</v>
      </c>
    </row>
    <row r="3177" spans="1:15" x14ac:dyDescent="0.35">
      <c r="A3177" s="368" t="s">
        <v>594</v>
      </c>
      <c r="B3177" s="368" t="s">
        <v>1182</v>
      </c>
      <c r="C3177" s="368" t="s">
        <v>786</v>
      </c>
      <c r="D3177" s="368">
        <v>540</v>
      </c>
      <c r="E3177" s="368">
        <v>351</v>
      </c>
      <c r="F3177" s="368">
        <v>189</v>
      </c>
      <c r="G3177" s="368" t="s">
        <v>19383</v>
      </c>
      <c r="H3177" s="368" t="s">
        <v>19384</v>
      </c>
      <c r="I3177" s="368" t="s">
        <v>2617</v>
      </c>
      <c r="J3177" s="368" t="s">
        <v>2616</v>
      </c>
      <c r="K3177" s="368" t="s">
        <v>19385</v>
      </c>
      <c r="L3177" s="368" t="s">
        <v>2616</v>
      </c>
      <c r="M3177" s="368">
        <v>70</v>
      </c>
      <c r="N3177" s="368">
        <v>70</v>
      </c>
      <c r="O3177" s="368">
        <v>0</v>
      </c>
    </row>
    <row r="3178" spans="1:15" x14ac:dyDescent="0.35">
      <c r="A3178" s="368" t="s">
        <v>595</v>
      </c>
      <c r="B3178" s="368" t="s">
        <v>1183</v>
      </c>
      <c r="C3178" s="368" t="s">
        <v>796</v>
      </c>
      <c r="D3178" s="368">
        <v>300</v>
      </c>
      <c r="E3178" s="368">
        <v>195</v>
      </c>
      <c r="F3178" s="368">
        <v>105</v>
      </c>
      <c r="G3178" s="368" t="s">
        <v>19386</v>
      </c>
      <c r="H3178" s="368" t="s">
        <v>19387</v>
      </c>
      <c r="I3178" s="368" t="s">
        <v>2586</v>
      </c>
      <c r="J3178" s="368" t="s">
        <v>1188</v>
      </c>
      <c r="K3178" s="368" t="s">
        <v>19388</v>
      </c>
      <c r="L3178" s="368" t="s">
        <v>1188</v>
      </c>
      <c r="M3178" s="368">
        <v>123</v>
      </c>
      <c r="N3178" s="368">
        <v>80</v>
      </c>
      <c r="O3178" s="368">
        <v>43</v>
      </c>
    </row>
    <row r="3179" spans="1:15" x14ac:dyDescent="0.35">
      <c r="A3179" s="368" t="s">
        <v>595</v>
      </c>
      <c r="B3179" s="368" t="s">
        <v>1183</v>
      </c>
      <c r="C3179" s="368" t="s">
        <v>796</v>
      </c>
      <c r="D3179" s="368">
        <v>300</v>
      </c>
      <c r="E3179" s="368">
        <v>195</v>
      </c>
      <c r="F3179" s="368">
        <v>105</v>
      </c>
      <c r="G3179" s="368" t="s">
        <v>19389</v>
      </c>
      <c r="H3179" s="368" t="s">
        <v>19390</v>
      </c>
      <c r="I3179" s="368" t="s">
        <v>2598</v>
      </c>
      <c r="J3179" s="368" t="s">
        <v>2597</v>
      </c>
      <c r="K3179" s="368" t="s">
        <v>19391</v>
      </c>
      <c r="L3179" s="368" t="s">
        <v>2597</v>
      </c>
      <c r="M3179" s="368">
        <v>68</v>
      </c>
      <c r="N3179" s="368">
        <v>44</v>
      </c>
      <c r="O3179" s="368">
        <v>24</v>
      </c>
    </row>
    <row r="3180" spans="1:15" x14ac:dyDescent="0.35">
      <c r="A3180" s="368" t="s">
        <v>595</v>
      </c>
      <c r="B3180" s="368" t="s">
        <v>1183</v>
      </c>
      <c r="C3180" s="368" t="s">
        <v>796</v>
      </c>
      <c r="D3180" s="368">
        <v>300</v>
      </c>
      <c r="E3180" s="368">
        <v>195</v>
      </c>
      <c r="F3180" s="368">
        <v>105</v>
      </c>
      <c r="G3180" s="368" t="s">
        <v>19392</v>
      </c>
      <c r="H3180" s="368" t="s">
        <v>19393</v>
      </c>
      <c r="I3180" s="368" t="s">
        <v>2619</v>
      </c>
      <c r="J3180" s="368" t="s">
        <v>2618</v>
      </c>
      <c r="K3180" s="368" t="s">
        <v>19394</v>
      </c>
      <c r="L3180" s="368" t="s">
        <v>2618</v>
      </c>
      <c r="M3180" s="368">
        <v>109</v>
      </c>
      <c r="N3180" s="368">
        <v>71</v>
      </c>
      <c r="O3180" s="368">
        <v>38</v>
      </c>
    </row>
    <row r="3181" spans="1:15" x14ac:dyDescent="0.35">
      <c r="A3181" s="368" t="s">
        <v>596</v>
      </c>
      <c r="B3181" s="368" t="s">
        <v>1184</v>
      </c>
      <c r="C3181" s="368" t="s">
        <v>786</v>
      </c>
      <c r="D3181" s="368">
        <v>570</v>
      </c>
      <c r="E3181" s="368">
        <v>370</v>
      </c>
      <c r="F3181" s="368">
        <v>200</v>
      </c>
      <c r="G3181" s="368" t="s">
        <v>19383</v>
      </c>
      <c r="H3181" s="368" t="s">
        <v>19384</v>
      </c>
      <c r="I3181" s="368" t="s">
        <v>2617</v>
      </c>
      <c r="J3181" s="368" t="s">
        <v>2616</v>
      </c>
      <c r="K3181" s="368" t="s">
        <v>19385</v>
      </c>
      <c r="L3181" s="368" t="s">
        <v>2616</v>
      </c>
      <c r="M3181" s="368">
        <v>70</v>
      </c>
      <c r="N3181" s="368">
        <v>70</v>
      </c>
      <c r="O3181" s="368">
        <v>0</v>
      </c>
    </row>
    <row r="3182" spans="1:15" x14ac:dyDescent="0.35">
      <c r="A3182" s="368" t="s">
        <v>596</v>
      </c>
      <c r="B3182" s="368" t="s">
        <v>1184</v>
      </c>
      <c r="C3182" s="368" t="s">
        <v>786</v>
      </c>
      <c r="D3182" s="368">
        <v>570</v>
      </c>
      <c r="E3182" s="368">
        <v>370</v>
      </c>
      <c r="F3182" s="368">
        <v>200</v>
      </c>
      <c r="G3182" s="368" t="s">
        <v>19395</v>
      </c>
      <c r="H3182" s="368" t="s">
        <v>19396</v>
      </c>
      <c r="I3182" s="368" t="s">
        <v>2615</v>
      </c>
      <c r="J3182" s="368" t="s">
        <v>2614</v>
      </c>
      <c r="K3182" s="368" t="s">
        <v>19397</v>
      </c>
      <c r="L3182" s="368" t="s">
        <v>2614</v>
      </c>
      <c r="M3182" s="368">
        <v>92</v>
      </c>
      <c r="N3182" s="368">
        <v>55</v>
      </c>
      <c r="O3182" s="368">
        <v>37</v>
      </c>
    </row>
    <row r="3183" spans="1:15" x14ac:dyDescent="0.35">
      <c r="A3183" s="368" t="s">
        <v>596</v>
      </c>
      <c r="B3183" s="368" t="s">
        <v>1184</v>
      </c>
      <c r="C3183" s="368" t="s">
        <v>786</v>
      </c>
      <c r="D3183" s="368">
        <v>570</v>
      </c>
      <c r="E3183" s="368">
        <v>370</v>
      </c>
      <c r="F3183" s="368">
        <v>200</v>
      </c>
      <c r="G3183" s="368" t="s">
        <v>19398</v>
      </c>
      <c r="H3183" s="368" t="s">
        <v>19399</v>
      </c>
      <c r="I3183" s="368" t="s">
        <v>2613</v>
      </c>
      <c r="J3183" s="368" t="s">
        <v>2612</v>
      </c>
      <c r="K3183" s="368" t="s">
        <v>19400</v>
      </c>
      <c r="L3183" s="368" t="s">
        <v>19401</v>
      </c>
      <c r="M3183" s="368">
        <v>67</v>
      </c>
      <c r="N3183" s="368">
        <v>40</v>
      </c>
      <c r="O3183" s="368">
        <v>27</v>
      </c>
    </row>
    <row r="3184" spans="1:15" x14ac:dyDescent="0.35">
      <c r="A3184" s="368" t="s">
        <v>596</v>
      </c>
      <c r="B3184" s="368" t="s">
        <v>1184</v>
      </c>
      <c r="C3184" s="368" t="s">
        <v>786</v>
      </c>
      <c r="D3184" s="368">
        <v>570</v>
      </c>
      <c r="E3184" s="368">
        <v>370</v>
      </c>
      <c r="F3184" s="368">
        <v>200</v>
      </c>
      <c r="G3184" s="368" t="s">
        <v>19398</v>
      </c>
      <c r="H3184" s="368" t="s">
        <v>19399</v>
      </c>
      <c r="I3184" s="368" t="s">
        <v>2613</v>
      </c>
      <c r="J3184" s="368" t="s">
        <v>2612</v>
      </c>
      <c r="K3184" s="368" t="s">
        <v>19402</v>
      </c>
      <c r="L3184" s="368" t="s">
        <v>19403</v>
      </c>
      <c r="M3184" s="368">
        <v>66</v>
      </c>
      <c r="N3184" s="368">
        <v>41</v>
      </c>
      <c r="O3184" s="368">
        <v>25</v>
      </c>
    </row>
    <row r="3185" spans="1:15" x14ac:dyDescent="0.35">
      <c r="A3185" s="368" t="s">
        <v>596</v>
      </c>
      <c r="B3185" s="368" t="s">
        <v>1184</v>
      </c>
      <c r="C3185" s="368" t="s">
        <v>786</v>
      </c>
      <c r="D3185" s="368">
        <v>570</v>
      </c>
      <c r="E3185" s="368">
        <v>370</v>
      </c>
      <c r="F3185" s="368">
        <v>200</v>
      </c>
      <c r="G3185" s="368" t="s">
        <v>19404</v>
      </c>
      <c r="H3185" s="368" t="s">
        <v>19405</v>
      </c>
      <c r="I3185" s="368" t="s">
        <v>2611</v>
      </c>
      <c r="J3185" s="368" t="s">
        <v>2610</v>
      </c>
      <c r="K3185" s="368" t="s">
        <v>19406</v>
      </c>
      <c r="L3185" s="368" t="s">
        <v>19407</v>
      </c>
      <c r="M3185" s="368">
        <v>39</v>
      </c>
      <c r="N3185" s="368">
        <v>23</v>
      </c>
      <c r="O3185" s="368">
        <v>16</v>
      </c>
    </row>
    <row r="3186" spans="1:15" x14ac:dyDescent="0.35">
      <c r="A3186" s="368" t="s">
        <v>596</v>
      </c>
      <c r="B3186" s="368" t="s">
        <v>1184</v>
      </c>
      <c r="C3186" s="368" t="s">
        <v>786</v>
      </c>
      <c r="D3186" s="368">
        <v>570</v>
      </c>
      <c r="E3186" s="368">
        <v>370</v>
      </c>
      <c r="F3186" s="368">
        <v>200</v>
      </c>
      <c r="G3186" s="368" t="s">
        <v>19404</v>
      </c>
      <c r="H3186" s="368" t="s">
        <v>19405</v>
      </c>
      <c r="I3186" s="368" t="s">
        <v>2611</v>
      </c>
      <c r="J3186" s="368" t="s">
        <v>2610</v>
      </c>
      <c r="K3186" s="368" t="s">
        <v>19408</v>
      </c>
      <c r="L3186" s="368" t="s">
        <v>19409</v>
      </c>
      <c r="M3186" s="368">
        <v>66</v>
      </c>
      <c r="N3186" s="368">
        <v>40</v>
      </c>
      <c r="O3186" s="368">
        <v>26</v>
      </c>
    </row>
    <row r="3187" spans="1:15" x14ac:dyDescent="0.35">
      <c r="A3187" s="368" t="s">
        <v>596</v>
      </c>
      <c r="B3187" s="368" t="s">
        <v>1184</v>
      </c>
      <c r="C3187" s="368" t="s">
        <v>786</v>
      </c>
      <c r="D3187" s="368">
        <v>570</v>
      </c>
      <c r="E3187" s="368">
        <v>370</v>
      </c>
      <c r="F3187" s="368">
        <v>200</v>
      </c>
      <c r="G3187" s="368" t="s">
        <v>19404</v>
      </c>
      <c r="H3187" s="368" t="s">
        <v>19405</v>
      </c>
      <c r="I3187" s="368" t="s">
        <v>2611</v>
      </c>
      <c r="J3187" s="368" t="s">
        <v>2610</v>
      </c>
      <c r="K3187" s="368" t="s">
        <v>19410</v>
      </c>
      <c r="L3187" s="368" t="s">
        <v>19411</v>
      </c>
      <c r="M3187" s="368">
        <v>39</v>
      </c>
      <c r="N3187" s="368">
        <v>23</v>
      </c>
      <c r="O3187" s="368">
        <v>16</v>
      </c>
    </row>
    <row r="3188" spans="1:15" x14ac:dyDescent="0.35">
      <c r="A3188" s="368" t="s">
        <v>596</v>
      </c>
      <c r="B3188" s="368" t="s">
        <v>1184</v>
      </c>
      <c r="C3188" s="368" t="s">
        <v>786</v>
      </c>
      <c r="D3188" s="368">
        <v>570</v>
      </c>
      <c r="E3188" s="368">
        <v>370</v>
      </c>
      <c r="F3188" s="368">
        <v>200</v>
      </c>
      <c r="G3188" s="368" t="s">
        <v>19412</v>
      </c>
      <c r="H3188" s="368" t="s">
        <v>19413</v>
      </c>
      <c r="I3188" s="368" t="s">
        <v>2609</v>
      </c>
      <c r="J3188" s="368" t="s">
        <v>2608</v>
      </c>
      <c r="K3188" s="368" t="s">
        <v>19414</v>
      </c>
      <c r="L3188" s="368" t="s">
        <v>19415</v>
      </c>
      <c r="M3188" s="368">
        <v>39</v>
      </c>
      <c r="N3188" s="368">
        <v>23</v>
      </c>
      <c r="O3188" s="368">
        <v>16</v>
      </c>
    </row>
    <row r="3189" spans="1:15" x14ac:dyDescent="0.35">
      <c r="A3189" s="368" t="s">
        <v>596</v>
      </c>
      <c r="B3189" s="368" t="s">
        <v>1184</v>
      </c>
      <c r="C3189" s="368" t="s">
        <v>786</v>
      </c>
      <c r="D3189" s="368">
        <v>570</v>
      </c>
      <c r="E3189" s="368">
        <v>370</v>
      </c>
      <c r="F3189" s="368">
        <v>200</v>
      </c>
      <c r="G3189" s="368" t="s">
        <v>19412</v>
      </c>
      <c r="H3189" s="368" t="s">
        <v>19413</v>
      </c>
      <c r="I3189" s="368" t="s">
        <v>2609</v>
      </c>
      <c r="J3189" s="368" t="s">
        <v>2608</v>
      </c>
      <c r="K3189" s="368" t="s">
        <v>19416</v>
      </c>
      <c r="L3189" s="368" t="s">
        <v>19417</v>
      </c>
      <c r="M3189" s="368">
        <v>92</v>
      </c>
      <c r="N3189" s="368">
        <v>55</v>
      </c>
      <c r="O3189" s="368">
        <v>37</v>
      </c>
    </row>
    <row r="3190" spans="1:15" x14ac:dyDescent="0.35">
      <c r="A3190" s="368" t="s">
        <v>597</v>
      </c>
      <c r="B3190" s="368" t="s">
        <v>1185</v>
      </c>
      <c r="C3190" s="368" t="s">
        <v>786</v>
      </c>
      <c r="D3190" s="368">
        <v>590</v>
      </c>
      <c r="E3190" s="368">
        <v>383</v>
      </c>
      <c r="F3190" s="368">
        <v>207</v>
      </c>
      <c r="G3190" s="368" t="s">
        <v>19418</v>
      </c>
      <c r="H3190" s="368" t="s">
        <v>19419</v>
      </c>
      <c r="I3190" s="368" t="s">
        <v>2607</v>
      </c>
      <c r="J3190" s="368" t="s">
        <v>2606</v>
      </c>
      <c r="K3190" s="368" t="s">
        <v>19420</v>
      </c>
      <c r="L3190" s="368" t="s">
        <v>19421</v>
      </c>
      <c r="M3190" s="368">
        <v>70</v>
      </c>
      <c r="N3190" s="368">
        <v>44</v>
      </c>
      <c r="O3190" s="368">
        <v>26</v>
      </c>
    </row>
    <row r="3191" spans="1:15" x14ac:dyDescent="0.35">
      <c r="A3191" s="368" t="s">
        <v>597</v>
      </c>
      <c r="B3191" s="368" t="s">
        <v>1185</v>
      </c>
      <c r="C3191" s="368" t="s">
        <v>786</v>
      </c>
      <c r="D3191" s="368">
        <v>590</v>
      </c>
      <c r="E3191" s="368">
        <v>383</v>
      </c>
      <c r="F3191" s="368">
        <v>207</v>
      </c>
      <c r="G3191" s="368" t="s">
        <v>19418</v>
      </c>
      <c r="H3191" s="368" t="s">
        <v>19419</v>
      </c>
      <c r="I3191" s="368" t="s">
        <v>2607</v>
      </c>
      <c r="J3191" s="368" t="s">
        <v>2606</v>
      </c>
      <c r="K3191" s="368" t="s">
        <v>19422</v>
      </c>
      <c r="L3191" s="368" t="s">
        <v>19423</v>
      </c>
      <c r="M3191" s="368">
        <v>104</v>
      </c>
      <c r="N3191" s="368">
        <v>67</v>
      </c>
      <c r="O3191" s="368">
        <v>37</v>
      </c>
    </row>
    <row r="3192" spans="1:15" x14ac:dyDescent="0.35">
      <c r="A3192" s="368" t="s">
        <v>597</v>
      </c>
      <c r="B3192" s="368" t="s">
        <v>1185</v>
      </c>
      <c r="C3192" s="368" t="s">
        <v>786</v>
      </c>
      <c r="D3192" s="368">
        <v>590</v>
      </c>
      <c r="E3192" s="368">
        <v>383</v>
      </c>
      <c r="F3192" s="368">
        <v>207</v>
      </c>
      <c r="G3192" s="368" t="s">
        <v>19418</v>
      </c>
      <c r="H3192" s="368" t="s">
        <v>19419</v>
      </c>
      <c r="I3192" s="368" t="s">
        <v>2607</v>
      </c>
      <c r="J3192" s="368" t="s">
        <v>2606</v>
      </c>
      <c r="K3192" s="368" t="s">
        <v>19424</v>
      </c>
      <c r="L3192" s="368" t="s">
        <v>19425</v>
      </c>
      <c r="M3192" s="368">
        <v>81</v>
      </c>
      <c r="N3192" s="368">
        <v>53</v>
      </c>
      <c r="O3192" s="368">
        <v>28</v>
      </c>
    </row>
    <row r="3193" spans="1:15" x14ac:dyDescent="0.35">
      <c r="A3193" s="368" t="s">
        <v>597</v>
      </c>
      <c r="B3193" s="368" t="s">
        <v>1185</v>
      </c>
      <c r="C3193" s="368" t="s">
        <v>786</v>
      </c>
      <c r="D3193" s="368">
        <v>590</v>
      </c>
      <c r="E3193" s="368">
        <v>383</v>
      </c>
      <c r="F3193" s="368">
        <v>207</v>
      </c>
      <c r="G3193" s="368" t="s">
        <v>19426</v>
      </c>
      <c r="H3193" s="368" t="s">
        <v>19427</v>
      </c>
      <c r="I3193" s="368" t="s">
        <v>2605</v>
      </c>
      <c r="J3193" s="368" t="s">
        <v>2604</v>
      </c>
      <c r="K3193" s="368" t="s">
        <v>19428</v>
      </c>
      <c r="L3193" s="368" t="s">
        <v>19429</v>
      </c>
      <c r="M3193" s="368">
        <v>46</v>
      </c>
      <c r="N3193" s="368">
        <v>30</v>
      </c>
      <c r="O3193" s="368">
        <v>16</v>
      </c>
    </row>
    <row r="3194" spans="1:15" x14ac:dyDescent="0.35">
      <c r="A3194" s="368" t="s">
        <v>597</v>
      </c>
      <c r="B3194" s="368" t="s">
        <v>1185</v>
      </c>
      <c r="C3194" s="368" t="s">
        <v>786</v>
      </c>
      <c r="D3194" s="368">
        <v>590</v>
      </c>
      <c r="E3194" s="368">
        <v>383</v>
      </c>
      <c r="F3194" s="368">
        <v>207</v>
      </c>
      <c r="G3194" s="368" t="s">
        <v>19426</v>
      </c>
      <c r="H3194" s="368" t="s">
        <v>19427</v>
      </c>
      <c r="I3194" s="368" t="s">
        <v>2605</v>
      </c>
      <c r="J3194" s="368" t="s">
        <v>2604</v>
      </c>
      <c r="K3194" s="368" t="s">
        <v>19430</v>
      </c>
      <c r="L3194" s="368" t="s">
        <v>19431</v>
      </c>
      <c r="M3194" s="368">
        <v>104</v>
      </c>
      <c r="N3194" s="368">
        <v>68</v>
      </c>
      <c r="O3194" s="368">
        <v>36</v>
      </c>
    </row>
    <row r="3195" spans="1:15" x14ac:dyDescent="0.35">
      <c r="A3195" s="368" t="s">
        <v>597</v>
      </c>
      <c r="B3195" s="368" t="s">
        <v>1185</v>
      </c>
      <c r="C3195" s="368" t="s">
        <v>786</v>
      </c>
      <c r="D3195" s="368">
        <v>590</v>
      </c>
      <c r="E3195" s="368">
        <v>383</v>
      </c>
      <c r="F3195" s="368">
        <v>207</v>
      </c>
      <c r="G3195" s="368" t="s">
        <v>19426</v>
      </c>
      <c r="H3195" s="368" t="s">
        <v>19427</v>
      </c>
      <c r="I3195" s="368" t="s">
        <v>2605</v>
      </c>
      <c r="J3195" s="368" t="s">
        <v>2604</v>
      </c>
      <c r="K3195" s="368" t="s">
        <v>19432</v>
      </c>
      <c r="L3195" s="368" t="s">
        <v>19433</v>
      </c>
      <c r="M3195" s="368">
        <v>81</v>
      </c>
      <c r="N3195" s="368">
        <v>53</v>
      </c>
      <c r="O3195" s="368">
        <v>28</v>
      </c>
    </row>
    <row r="3196" spans="1:15" x14ac:dyDescent="0.35">
      <c r="A3196" s="368" t="s">
        <v>597</v>
      </c>
      <c r="B3196" s="368" t="s">
        <v>1185</v>
      </c>
      <c r="C3196" s="368" t="s">
        <v>786</v>
      </c>
      <c r="D3196" s="368">
        <v>590</v>
      </c>
      <c r="E3196" s="368">
        <v>383</v>
      </c>
      <c r="F3196" s="368">
        <v>207</v>
      </c>
      <c r="G3196" s="368" t="s">
        <v>19434</v>
      </c>
      <c r="H3196" s="368" t="s">
        <v>19435</v>
      </c>
      <c r="I3196" s="368" t="s">
        <v>2603</v>
      </c>
      <c r="J3196" s="368" t="s">
        <v>2602</v>
      </c>
      <c r="K3196" s="368" t="s">
        <v>19436</v>
      </c>
      <c r="L3196" s="368" t="s">
        <v>2602</v>
      </c>
      <c r="M3196" s="368">
        <v>104</v>
      </c>
      <c r="N3196" s="368">
        <v>68</v>
      </c>
      <c r="O3196" s="368">
        <v>36</v>
      </c>
    </row>
    <row r="3197" spans="1:15" x14ac:dyDescent="0.35">
      <c r="A3197" s="368" t="s">
        <v>598</v>
      </c>
      <c r="B3197" s="368" t="s">
        <v>1186</v>
      </c>
      <c r="C3197" s="368" t="s">
        <v>791</v>
      </c>
      <c r="D3197" s="368">
        <v>460</v>
      </c>
      <c r="E3197" s="368">
        <v>299</v>
      </c>
      <c r="F3197" s="368">
        <v>161</v>
      </c>
      <c r="G3197" s="368" t="s">
        <v>19437</v>
      </c>
      <c r="H3197" s="368" t="s">
        <v>19438</v>
      </c>
      <c r="I3197" s="368" t="s">
        <v>2601</v>
      </c>
      <c r="J3197" s="368" t="s">
        <v>2600</v>
      </c>
      <c r="K3197" s="368" t="s">
        <v>19439</v>
      </c>
      <c r="L3197" s="368" t="s">
        <v>2600</v>
      </c>
      <c r="M3197" s="368">
        <v>108</v>
      </c>
      <c r="N3197" s="368">
        <v>70</v>
      </c>
      <c r="O3197" s="368">
        <v>38</v>
      </c>
    </row>
    <row r="3198" spans="1:15" x14ac:dyDescent="0.35">
      <c r="A3198" s="368" t="s">
        <v>598</v>
      </c>
      <c r="B3198" s="368" t="s">
        <v>1186</v>
      </c>
      <c r="C3198" s="368" t="s">
        <v>791</v>
      </c>
      <c r="D3198" s="368">
        <v>460</v>
      </c>
      <c r="E3198" s="368">
        <v>299</v>
      </c>
      <c r="F3198" s="368">
        <v>161</v>
      </c>
      <c r="G3198" s="368" t="s">
        <v>19440</v>
      </c>
      <c r="H3198" s="368" t="s">
        <v>19441</v>
      </c>
      <c r="I3198" s="368" t="s">
        <v>2599</v>
      </c>
      <c r="J3198" s="368" t="s">
        <v>1186</v>
      </c>
      <c r="K3198" s="368" t="s">
        <v>19442</v>
      </c>
      <c r="L3198" s="368" t="s">
        <v>19443</v>
      </c>
      <c r="M3198" s="368">
        <v>97</v>
      </c>
      <c r="N3198" s="368">
        <v>63</v>
      </c>
      <c r="O3198" s="368">
        <v>34</v>
      </c>
    </row>
    <row r="3199" spans="1:15" x14ac:dyDescent="0.35">
      <c r="A3199" s="368" t="s">
        <v>598</v>
      </c>
      <c r="B3199" s="368" t="s">
        <v>1186</v>
      </c>
      <c r="C3199" s="368" t="s">
        <v>791</v>
      </c>
      <c r="D3199" s="368">
        <v>460</v>
      </c>
      <c r="E3199" s="368">
        <v>299</v>
      </c>
      <c r="F3199" s="368">
        <v>161</v>
      </c>
      <c r="G3199" s="368" t="s">
        <v>19440</v>
      </c>
      <c r="H3199" s="368" t="s">
        <v>19441</v>
      </c>
      <c r="I3199" s="368" t="s">
        <v>2599</v>
      </c>
      <c r="J3199" s="368" t="s">
        <v>1186</v>
      </c>
      <c r="K3199" s="368" t="s">
        <v>19444</v>
      </c>
      <c r="L3199" s="368" t="s">
        <v>19445</v>
      </c>
      <c r="M3199" s="368">
        <v>97</v>
      </c>
      <c r="N3199" s="368">
        <v>63</v>
      </c>
      <c r="O3199" s="368">
        <v>34</v>
      </c>
    </row>
    <row r="3200" spans="1:15" x14ac:dyDescent="0.35">
      <c r="A3200" s="368" t="s">
        <v>598</v>
      </c>
      <c r="B3200" s="368" t="s">
        <v>1186</v>
      </c>
      <c r="C3200" s="368" t="s">
        <v>791</v>
      </c>
      <c r="D3200" s="368">
        <v>460</v>
      </c>
      <c r="E3200" s="368">
        <v>299</v>
      </c>
      <c r="F3200" s="368">
        <v>161</v>
      </c>
      <c r="G3200" s="368" t="s">
        <v>19440</v>
      </c>
      <c r="H3200" s="368" t="s">
        <v>19441</v>
      </c>
      <c r="I3200" s="368" t="s">
        <v>2599</v>
      </c>
      <c r="J3200" s="368" t="s">
        <v>1186</v>
      </c>
      <c r="K3200" s="368" t="s">
        <v>19446</v>
      </c>
      <c r="L3200" s="368" t="s">
        <v>19447</v>
      </c>
      <c r="M3200" s="368">
        <v>97</v>
      </c>
      <c r="N3200" s="368">
        <v>63</v>
      </c>
      <c r="O3200" s="368">
        <v>34</v>
      </c>
    </row>
    <row r="3201" spans="1:15" x14ac:dyDescent="0.35">
      <c r="A3201" s="368" t="s">
        <v>598</v>
      </c>
      <c r="B3201" s="368" t="s">
        <v>1186</v>
      </c>
      <c r="C3201" s="368" t="s">
        <v>791</v>
      </c>
      <c r="D3201" s="368">
        <v>460</v>
      </c>
      <c r="E3201" s="368">
        <v>299</v>
      </c>
      <c r="F3201" s="368">
        <v>161</v>
      </c>
      <c r="G3201" s="368" t="s">
        <v>19389</v>
      </c>
      <c r="H3201" s="368" t="s">
        <v>19390</v>
      </c>
      <c r="I3201" s="368" t="s">
        <v>2598</v>
      </c>
      <c r="J3201" s="368" t="s">
        <v>2597</v>
      </c>
      <c r="K3201" s="368" t="s">
        <v>19391</v>
      </c>
      <c r="L3201" s="368" t="s">
        <v>2597</v>
      </c>
      <c r="M3201" s="368">
        <v>61</v>
      </c>
      <c r="N3201" s="368">
        <v>40</v>
      </c>
      <c r="O3201" s="368">
        <v>21</v>
      </c>
    </row>
    <row r="3202" spans="1:15" x14ac:dyDescent="0.35">
      <c r="A3202" s="368" t="s">
        <v>599</v>
      </c>
      <c r="B3202" s="368" t="s">
        <v>1187</v>
      </c>
      <c r="C3202" s="368" t="s">
        <v>791</v>
      </c>
      <c r="D3202" s="368">
        <v>490</v>
      </c>
      <c r="E3202" s="368">
        <v>318</v>
      </c>
      <c r="F3202" s="368">
        <v>172</v>
      </c>
      <c r="G3202" s="368" t="s">
        <v>19448</v>
      </c>
      <c r="H3202" s="368" t="s">
        <v>19449</v>
      </c>
      <c r="I3202" s="368" t="s">
        <v>2596</v>
      </c>
      <c r="J3202" s="368" t="s">
        <v>2595</v>
      </c>
      <c r="K3202" s="368" t="s">
        <v>19450</v>
      </c>
      <c r="L3202" s="368" t="s">
        <v>19451</v>
      </c>
      <c r="M3202" s="368">
        <v>48</v>
      </c>
      <c r="N3202" s="368">
        <v>31</v>
      </c>
      <c r="O3202" s="368">
        <v>17</v>
      </c>
    </row>
    <row r="3203" spans="1:15" x14ac:dyDescent="0.35">
      <c r="A3203" s="368" t="s">
        <v>599</v>
      </c>
      <c r="B3203" s="368" t="s">
        <v>1187</v>
      </c>
      <c r="C3203" s="368" t="s">
        <v>791</v>
      </c>
      <c r="D3203" s="368">
        <v>490</v>
      </c>
      <c r="E3203" s="368">
        <v>318</v>
      </c>
      <c r="F3203" s="368">
        <v>172</v>
      </c>
      <c r="G3203" s="368" t="s">
        <v>19448</v>
      </c>
      <c r="H3203" s="368" t="s">
        <v>19449</v>
      </c>
      <c r="I3203" s="368" t="s">
        <v>2596</v>
      </c>
      <c r="J3203" s="368" t="s">
        <v>2595</v>
      </c>
      <c r="K3203" s="368" t="s">
        <v>19452</v>
      </c>
      <c r="L3203" s="368" t="s">
        <v>19453</v>
      </c>
      <c r="M3203" s="368">
        <v>107</v>
      </c>
      <c r="N3203" s="368">
        <v>69</v>
      </c>
      <c r="O3203" s="368">
        <v>38</v>
      </c>
    </row>
    <row r="3204" spans="1:15" x14ac:dyDescent="0.35">
      <c r="A3204" s="368" t="s">
        <v>599</v>
      </c>
      <c r="B3204" s="368" t="s">
        <v>1187</v>
      </c>
      <c r="C3204" s="368" t="s">
        <v>791</v>
      </c>
      <c r="D3204" s="368">
        <v>490</v>
      </c>
      <c r="E3204" s="368">
        <v>318</v>
      </c>
      <c r="F3204" s="368">
        <v>172</v>
      </c>
      <c r="G3204" s="368" t="s">
        <v>19343</v>
      </c>
      <c r="H3204" s="368" t="s">
        <v>19344</v>
      </c>
      <c r="I3204" s="368" t="s">
        <v>2594</v>
      </c>
      <c r="J3204" s="368" t="s">
        <v>2593</v>
      </c>
      <c r="K3204" s="368" t="s">
        <v>19345</v>
      </c>
      <c r="L3204" s="368" t="s">
        <v>2593</v>
      </c>
      <c r="M3204" s="368">
        <v>84</v>
      </c>
      <c r="N3204" s="368">
        <v>56</v>
      </c>
      <c r="O3204" s="368">
        <v>28</v>
      </c>
    </row>
    <row r="3205" spans="1:15" x14ac:dyDescent="0.35">
      <c r="A3205" s="368" t="s">
        <v>599</v>
      </c>
      <c r="B3205" s="368" t="s">
        <v>1187</v>
      </c>
      <c r="C3205" s="368" t="s">
        <v>791</v>
      </c>
      <c r="D3205" s="368">
        <v>490</v>
      </c>
      <c r="E3205" s="368">
        <v>318</v>
      </c>
      <c r="F3205" s="368">
        <v>172</v>
      </c>
      <c r="G3205" s="368" t="s">
        <v>19454</v>
      </c>
      <c r="H3205" s="368" t="s">
        <v>19455</v>
      </c>
      <c r="I3205" s="368" t="s">
        <v>2592</v>
      </c>
      <c r="J3205" s="368" t="s">
        <v>2591</v>
      </c>
      <c r="K3205" s="368" t="s">
        <v>19456</v>
      </c>
      <c r="L3205" s="368" t="s">
        <v>19457</v>
      </c>
      <c r="M3205" s="368">
        <v>48</v>
      </c>
      <c r="N3205" s="368">
        <v>31</v>
      </c>
      <c r="O3205" s="368">
        <v>17</v>
      </c>
    </row>
    <row r="3206" spans="1:15" x14ac:dyDescent="0.35">
      <c r="A3206" s="368" t="s">
        <v>599</v>
      </c>
      <c r="B3206" s="368" t="s">
        <v>1187</v>
      </c>
      <c r="C3206" s="368" t="s">
        <v>791</v>
      </c>
      <c r="D3206" s="368">
        <v>490</v>
      </c>
      <c r="E3206" s="368">
        <v>318</v>
      </c>
      <c r="F3206" s="368">
        <v>172</v>
      </c>
      <c r="G3206" s="368" t="s">
        <v>19454</v>
      </c>
      <c r="H3206" s="368" t="s">
        <v>19455</v>
      </c>
      <c r="I3206" s="368" t="s">
        <v>2592</v>
      </c>
      <c r="J3206" s="368" t="s">
        <v>2591</v>
      </c>
      <c r="K3206" s="368" t="s">
        <v>19458</v>
      </c>
      <c r="L3206" s="368" t="s">
        <v>19459</v>
      </c>
      <c r="M3206" s="368">
        <v>96</v>
      </c>
      <c r="N3206" s="368">
        <v>62</v>
      </c>
      <c r="O3206" s="368">
        <v>34</v>
      </c>
    </row>
    <row r="3207" spans="1:15" x14ac:dyDescent="0.35">
      <c r="A3207" s="368" t="s">
        <v>599</v>
      </c>
      <c r="B3207" s="368" t="s">
        <v>1187</v>
      </c>
      <c r="C3207" s="368" t="s">
        <v>791</v>
      </c>
      <c r="D3207" s="368">
        <v>490</v>
      </c>
      <c r="E3207" s="368">
        <v>318</v>
      </c>
      <c r="F3207" s="368">
        <v>172</v>
      </c>
      <c r="G3207" s="368" t="s">
        <v>19454</v>
      </c>
      <c r="H3207" s="368" t="s">
        <v>19455</v>
      </c>
      <c r="I3207" s="368" t="s">
        <v>2592</v>
      </c>
      <c r="J3207" s="368" t="s">
        <v>2591</v>
      </c>
      <c r="K3207" s="368" t="s">
        <v>19460</v>
      </c>
      <c r="L3207" s="368" t="s">
        <v>19461</v>
      </c>
      <c r="M3207" s="368">
        <v>107</v>
      </c>
      <c r="N3207" s="368">
        <v>69</v>
      </c>
      <c r="O3207" s="368">
        <v>38</v>
      </c>
    </row>
    <row r="3208" spans="1:15" x14ac:dyDescent="0.35">
      <c r="A3208" s="368" t="s">
        <v>600</v>
      </c>
      <c r="B3208" s="368" t="s">
        <v>1188</v>
      </c>
      <c r="C3208" s="368" t="s">
        <v>791</v>
      </c>
      <c r="D3208" s="368">
        <v>520</v>
      </c>
      <c r="E3208" s="368">
        <v>338</v>
      </c>
      <c r="F3208" s="368">
        <v>182</v>
      </c>
      <c r="G3208" s="368" t="s">
        <v>19462</v>
      </c>
      <c r="H3208" s="368" t="s">
        <v>19463</v>
      </c>
      <c r="I3208" s="368" t="s">
        <v>2590</v>
      </c>
      <c r="J3208" s="368" t="s">
        <v>2589</v>
      </c>
      <c r="K3208" s="368" t="s">
        <v>19464</v>
      </c>
      <c r="L3208" s="368" t="s">
        <v>19465</v>
      </c>
      <c r="M3208" s="368">
        <v>65</v>
      </c>
      <c r="N3208" s="368">
        <v>42</v>
      </c>
      <c r="O3208" s="368">
        <v>23</v>
      </c>
    </row>
    <row r="3209" spans="1:15" x14ac:dyDescent="0.35">
      <c r="A3209" s="368" t="s">
        <v>600</v>
      </c>
      <c r="B3209" s="368" t="s">
        <v>1188</v>
      </c>
      <c r="C3209" s="368" t="s">
        <v>791</v>
      </c>
      <c r="D3209" s="368">
        <v>520</v>
      </c>
      <c r="E3209" s="368">
        <v>338</v>
      </c>
      <c r="F3209" s="368">
        <v>182</v>
      </c>
      <c r="G3209" s="368" t="s">
        <v>19462</v>
      </c>
      <c r="H3209" s="368" t="s">
        <v>19463</v>
      </c>
      <c r="I3209" s="368" t="s">
        <v>2590</v>
      </c>
      <c r="J3209" s="368" t="s">
        <v>2589</v>
      </c>
      <c r="K3209" s="368" t="s">
        <v>19466</v>
      </c>
      <c r="L3209" s="368" t="s">
        <v>19467</v>
      </c>
      <c r="M3209" s="368">
        <v>117</v>
      </c>
      <c r="N3209" s="368">
        <v>76</v>
      </c>
      <c r="O3209" s="368">
        <v>41</v>
      </c>
    </row>
    <row r="3210" spans="1:15" x14ac:dyDescent="0.35">
      <c r="A3210" s="368" t="s">
        <v>600</v>
      </c>
      <c r="B3210" s="368" t="s">
        <v>1188</v>
      </c>
      <c r="C3210" s="368" t="s">
        <v>791</v>
      </c>
      <c r="D3210" s="368">
        <v>520</v>
      </c>
      <c r="E3210" s="368">
        <v>338</v>
      </c>
      <c r="F3210" s="368">
        <v>182</v>
      </c>
      <c r="G3210" s="368" t="s">
        <v>19468</v>
      </c>
      <c r="H3210" s="368" t="s">
        <v>19469</v>
      </c>
      <c r="I3210" s="368" t="s">
        <v>2588</v>
      </c>
      <c r="J3210" s="368" t="s">
        <v>2587</v>
      </c>
      <c r="K3210" s="368" t="s">
        <v>19464</v>
      </c>
      <c r="L3210" s="368" t="s">
        <v>19465</v>
      </c>
      <c r="M3210" s="368">
        <v>65</v>
      </c>
      <c r="N3210" s="368">
        <v>42</v>
      </c>
      <c r="O3210" s="368">
        <v>23</v>
      </c>
    </row>
    <row r="3211" spans="1:15" x14ac:dyDescent="0.35">
      <c r="A3211" s="368" t="s">
        <v>600</v>
      </c>
      <c r="B3211" s="368" t="s">
        <v>1188</v>
      </c>
      <c r="C3211" s="368" t="s">
        <v>791</v>
      </c>
      <c r="D3211" s="368">
        <v>520</v>
      </c>
      <c r="E3211" s="368">
        <v>338</v>
      </c>
      <c r="F3211" s="368">
        <v>182</v>
      </c>
      <c r="G3211" s="368" t="s">
        <v>19468</v>
      </c>
      <c r="H3211" s="368" t="s">
        <v>19469</v>
      </c>
      <c r="I3211" s="368" t="s">
        <v>2588</v>
      </c>
      <c r="J3211" s="368" t="s">
        <v>2587</v>
      </c>
      <c r="K3211" s="368" t="s">
        <v>19470</v>
      </c>
      <c r="L3211" s="368" t="s">
        <v>19471</v>
      </c>
      <c r="M3211" s="368">
        <v>117</v>
      </c>
      <c r="N3211" s="368">
        <v>76</v>
      </c>
      <c r="O3211" s="368">
        <v>41</v>
      </c>
    </row>
    <row r="3212" spans="1:15" x14ac:dyDescent="0.35">
      <c r="A3212" s="368" t="s">
        <v>600</v>
      </c>
      <c r="B3212" s="368" t="s">
        <v>1188</v>
      </c>
      <c r="C3212" s="368" t="s">
        <v>791</v>
      </c>
      <c r="D3212" s="368">
        <v>520</v>
      </c>
      <c r="E3212" s="368">
        <v>338</v>
      </c>
      <c r="F3212" s="368">
        <v>182</v>
      </c>
      <c r="G3212" s="368" t="s">
        <v>19468</v>
      </c>
      <c r="H3212" s="368" t="s">
        <v>19469</v>
      </c>
      <c r="I3212" s="368" t="s">
        <v>2588</v>
      </c>
      <c r="J3212" s="368" t="s">
        <v>2587</v>
      </c>
      <c r="K3212" s="368" t="s">
        <v>19472</v>
      </c>
      <c r="L3212" s="368" t="s">
        <v>19473</v>
      </c>
      <c r="M3212" s="368">
        <v>104</v>
      </c>
      <c r="N3212" s="368">
        <v>68</v>
      </c>
      <c r="O3212" s="368">
        <v>36</v>
      </c>
    </row>
    <row r="3213" spans="1:15" x14ac:dyDescent="0.35">
      <c r="A3213" s="368" t="s">
        <v>600</v>
      </c>
      <c r="B3213" s="368" t="s">
        <v>1188</v>
      </c>
      <c r="C3213" s="368" t="s">
        <v>791</v>
      </c>
      <c r="D3213" s="368">
        <v>520</v>
      </c>
      <c r="E3213" s="368">
        <v>338</v>
      </c>
      <c r="F3213" s="368">
        <v>182</v>
      </c>
      <c r="G3213" s="368" t="s">
        <v>19386</v>
      </c>
      <c r="H3213" s="368" t="s">
        <v>19387</v>
      </c>
      <c r="I3213" s="368" t="s">
        <v>2586</v>
      </c>
      <c r="J3213" s="368" t="s">
        <v>1188</v>
      </c>
      <c r="K3213" s="368" t="s">
        <v>19388</v>
      </c>
      <c r="L3213" s="368" t="s">
        <v>1188</v>
      </c>
      <c r="M3213" s="368">
        <v>117</v>
      </c>
      <c r="N3213" s="368">
        <v>76</v>
      </c>
      <c r="O3213" s="368">
        <v>41</v>
      </c>
    </row>
    <row r="3214" spans="1:15" x14ac:dyDescent="0.35">
      <c r="A3214" s="368" t="s">
        <v>601</v>
      </c>
      <c r="B3214" s="368" t="s">
        <v>1189</v>
      </c>
      <c r="C3214" s="368" t="s">
        <v>791</v>
      </c>
      <c r="D3214" s="368">
        <v>550</v>
      </c>
      <c r="E3214" s="368">
        <v>357</v>
      </c>
      <c r="F3214" s="368">
        <v>193</v>
      </c>
      <c r="G3214" s="368" t="s">
        <v>19474</v>
      </c>
      <c r="H3214" s="368" t="s">
        <v>19475</v>
      </c>
      <c r="I3214" s="368" t="s">
        <v>2585</v>
      </c>
      <c r="J3214" s="368" t="s">
        <v>2584</v>
      </c>
      <c r="K3214" s="368" t="s">
        <v>19476</v>
      </c>
      <c r="L3214" s="368" t="s">
        <v>19477</v>
      </c>
      <c r="M3214" s="368">
        <v>70</v>
      </c>
      <c r="N3214" s="368">
        <v>46</v>
      </c>
      <c r="O3214" s="368">
        <v>24</v>
      </c>
    </row>
    <row r="3215" spans="1:15" x14ac:dyDescent="0.35">
      <c r="A3215" s="368" t="s">
        <v>601</v>
      </c>
      <c r="B3215" s="368" t="s">
        <v>1189</v>
      </c>
      <c r="C3215" s="368" t="s">
        <v>791</v>
      </c>
      <c r="D3215" s="368">
        <v>550</v>
      </c>
      <c r="E3215" s="368">
        <v>357</v>
      </c>
      <c r="F3215" s="368">
        <v>193</v>
      </c>
      <c r="G3215" s="368" t="s">
        <v>19474</v>
      </c>
      <c r="H3215" s="368" t="s">
        <v>19475</v>
      </c>
      <c r="I3215" s="368" t="s">
        <v>2585</v>
      </c>
      <c r="J3215" s="368" t="s">
        <v>2584</v>
      </c>
      <c r="K3215" s="368" t="s">
        <v>19478</v>
      </c>
      <c r="L3215" s="368" t="s">
        <v>19479</v>
      </c>
      <c r="M3215" s="368">
        <v>94</v>
      </c>
      <c r="N3215" s="368">
        <v>61</v>
      </c>
      <c r="O3215" s="368">
        <v>33</v>
      </c>
    </row>
    <row r="3216" spans="1:15" x14ac:dyDescent="0.35">
      <c r="A3216" s="368" t="s">
        <v>601</v>
      </c>
      <c r="B3216" s="368" t="s">
        <v>1189</v>
      </c>
      <c r="C3216" s="368" t="s">
        <v>791</v>
      </c>
      <c r="D3216" s="368">
        <v>550</v>
      </c>
      <c r="E3216" s="368">
        <v>357</v>
      </c>
      <c r="F3216" s="368">
        <v>193</v>
      </c>
      <c r="G3216" s="368" t="s">
        <v>19480</v>
      </c>
      <c r="H3216" s="368" t="s">
        <v>19481</v>
      </c>
      <c r="I3216" s="368" t="s">
        <v>2583</v>
      </c>
      <c r="J3216" s="368" t="s">
        <v>2582</v>
      </c>
      <c r="K3216" s="368" t="s">
        <v>19482</v>
      </c>
      <c r="L3216" s="368" t="s">
        <v>19483</v>
      </c>
      <c r="M3216" s="368">
        <v>94</v>
      </c>
      <c r="N3216" s="368">
        <v>61</v>
      </c>
      <c r="O3216" s="368">
        <v>33</v>
      </c>
    </row>
    <row r="3217" spans="1:15" x14ac:dyDescent="0.35">
      <c r="A3217" s="368" t="s">
        <v>601</v>
      </c>
      <c r="B3217" s="368" t="s">
        <v>1189</v>
      </c>
      <c r="C3217" s="368" t="s">
        <v>791</v>
      </c>
      <c r="D3217" s="368">
        <v>550</v>
      </c>
      <c r="E3217" s="368">
        <v>357</v>
      </c>
      <c r="F3217" s="368">
        <v>193</v>
      </c>
      <c r="G3217" s="368" t="s">
        <v>19480</v>
      </c>
      <c r="H3217" s="368" t="s">
        <v>19481</v>
      </c>
      <c r="I3217" s="368" t="s">
        <v>2583</v>
      </c>
      <c r="J3217" s="368" t="s">
        <v>2582</v>
      </c>
      <c r="K3217" s="368" t="s">
        <v>19484</v>
      </c>
      <c r="L3217" s="368" t="s">
        <v>19485</v>
      </c>
      <c r="M3217" s="368">
        <v>94</v>
      </c>
      <c r="N3217" s="368">
        <v>61</v>
      </c>
      <c r="O3217" s="368">
        <v>33</v>
      </c>
    </row>
    <row r="3218" spans="1:15" x14ac:dyDescent="0.35">
      <c r="A3218" s="368" t="s">
        <v>601</v>
      </c>
      <c r="B3218" s="368" t="s">
        <v>1189</v>
      </c>
      <c r="C3218" s="368" t="s">
        <v>791</v>
      </c>
      <c r="D3218" s="368">
        <v>550</v>
      </c>
      <c r="E3218" s="368">
        <v>357</v>
      </c>
      <c r="F3218" s="368">
        <v>193</v>
      </c>
      <c r="G3218" s="368" t="s">
        <v>19480</v>
      </c>
      <c r="H3218" s="368" t="s">
        <v>19481</v>
      </c>
      <c r="I3218" s="368" t="s">
        <v>2583</v>
      </c>
      <c r="J3218" s="368" t="s">
        <v>2582</v>
      </c>
      <c r="K3218" s="368" t="s">
        <v>19486</v>
      </c>
      <c r="L3218" s="368" t="s">
        <v>19487</v>
      </c>
      <c r="M3218" s="368">
        <v>93</v>
      </c>
      <c r="N3218" s="368">
        <v>60</v>
      </c>
      <c r="O3218" s="368">
        <v>33</v>
      </c>
    </row>
    <row r="3219" spans="1:15" x14ac:dyDescent="0.35">
      <c r="A3219" s="368" t="s">
        <v>601</v>
      </c>
      <c r="B3219" s="368" t="s">
        <v>1189</v>
      </c>
      <c r="C3219" s="368" t="s">
        <v>791</v>
      </c>
      <c r="D3219" s="368">
        <v>550</v>
      </c>
      <c r="E3219" s="368">
        <v>357</v>
      </c>
      <c r="F3219" s="368">
        <v>193</v>
      </c>
      <c r="G3219" s="368" t="s">
        <v>19488</v>
      </c>
      <c r="H3219" s="368" t="s">
        <v>19489</v>
      </c>
      <c r="I3219" s="368" t="s">
        <v>2581</v>
      </c>
      <c r="J3219" s="368" t="s">
        <v>2580</v>
      </c>
      <c r="K3219" s="368" t="s">
        <v>19490</v>
      </c>
      <c r="L3219" s="368" t="s">
        <v>2580</v>
      </c>
      <c r="M3219" s="368">
        <v>105</v>
      </c>
      <c r="N3219" s="368">
        <v>68</v>
      </c>
      <c r="O3219" s="368">
        <v>37</v>
      </c>
    </row>
    <row r="3220" spans="1:15" x14ac:dyDescent="0.35">
      <c r="A3220" s="368" t="s">
        <v>602</v>
      </c>
      <c r="B3220" s="368" t="s">
        <v>1190</v>
      </c>
      <c r="C3220" s="368" t="s">
        <v>791</v>
      </c>
      <c r="D3220" s="368">
        <v>500</v>
      </c>
      <c r="E3220" s="368">
        <v>325</v>
      </c>
      <c r="F3220" s="368">
        <v>175</v>
      </c>
      <c r="G3220" s="368" t="s">
        <v>19491</v>
      </c>
      <c r="H3220" s="368" t="s">
        <v>19492</v>
      </c>
      <c r="I3220" s="368" t="s">
        <v>2579</v>
      </c>
      <c r="J3220" s="368" t="s">
        <v>2578</v>
      </c>
      <c r="K3220" s="368" t="s">
        <v>19493</v>
      </c>
      <c r="L3220" s="368" t="s">
        <v>19494</v>
      </c>
      <c r="M3220" s="368">
        <v>48</v>
      </c>
      <c r="N3220" s="368">
        <v>31</v>
      </c>
      <c r="O3220" s="368">
        <v>17</v>
      </c>
    </row>
    <row r="3221" spans="1:15" x14ac:dyDescent="0.35">
      <c r="A3221" s="368" t="s">
        <v>602</v>
      </c>
      <c r="B3221" s="368" t="s">
        <v>1190</v>
      </c>
      <c r="C3221" s="368" t="s">
        <v>791</v>
      </c>
      <c r="D3221" s="368">
        <v>500</v>
      </c>
      <c r="E3221" s="368">
        <v>325</v>
      </c>
      <c r="F3221" s="368">
        <v>175</v>
      </c>
      <c r="G3221" s="368" t="s">
        <v>19491</v>
      </c>
      <c r="H3221" s="368" t="s">
        <v>19492</v>
      </c>
      <c r="I3221" s="368" t="s">
        <v>2579</v>
      </c>
      <c r="J3221" s="368" t="s">
        <v>2578</v>
      </c>
      <c r="K3221" s="368" t="s">
        <v>19495</v>
      </c>
      <c r="L3221" s="368" t="s">
        <v>19496</v>
      </c>
      <c r="M3221" s="368">
        <v>95</v>
      </c>
      <c r="N3221" s="368">
        <v>62</v>
      </c>
      <c r="O3221" s="368">
        <v>33</v>
      </c>
    </row>
    <row r="3222" spans="1:15" x14ac:dyDescent="0.35">
      <c r="A3222" s="368" t="s">
        <v>602</v>
      </c>
      <c r="B3222" s="368" t="s">
        <v>1190</v>
      </c>
      <c r="C3222" s="368" t="s">
        <v>791</v>
      </c>
      <c r="D3222" s="368">
        <v>500</v>
      </c>
      <c r="E3222" s="368">
        <v>325</v>
      </c>
      <c r="F3222" s="368">
        <v>175</v>
      </c>
      <c r="G3222" s="368" t="s">
        <v>19497</v>
      </c>
      <c r="H3222" s="368" t="s">
        <v>19498</v>
      </c>
      <c r="I3222" s="368" t="s">
        <v>2577</v>
      </c>
      <c r="J3222" s="368" t="s">
        <v>2576</v>
      </c>
      <c r="K3222" s="368" t="s">
        <v>19499</v>
      </c>
      <c r="L3222" s="368" t="s">
        <v>2576</v>
      </c>
      <c r="M3222" s="368">
        <v>107</v>
      </c>
      <c r="N3222" s="368">
        <v>70</v>
      </c>
      <c r="O3222" s="368">
        <v>37</v>
      </c>
    </row>
    <row r="3223" spans="1:15" x14ac:dyDescent="0.35">
      <c r="A3223" s="368" t="s">
        <v>602</v>
      </c>
      <c r="B3223" s="368" t="s">
        <v>1190</v>
      </c>
      <c r="C3223" s="368" t="s">
        <v>791</v>
      </c>
      <c r="D3223" s="368">
        <v>500</v>
      </c>
      <c r="E3223" s="368">
        <v>325</v>
      </c>
      <c r="F3223" s="368">
        <v>175</v>
      </c>
      <c r="G3223" s="368" t="s">
        <v>19500</v>
      </c>
      <c r="H3223" s="368" t="s">
        <v>19501</v>
      </c>
      <c r="I3223" s="368" t="s">
        <v>2575</v>
      </c>
      <c r="J3223" s="368" t="s">
        <v>2574</v>
      </c>
      <c r="K3223" s="368" t="s">
        <v>19502</v>
      </c>
      <c r="L3223" s="368" t="s">
        <v>19503</v>
      </c>
      <c r="M3223" s="368">
        <v>72</v>
      </c>
      <c r="N3223" s="368">
        <v>47</v>
      </c>
      <c r="O3223" s="368">
        <v>25</v>
      </c>
    </row>
    <row r="3224" spans="1:15" x14ac:dyDescent="0.35">
      <c r="A3224" s="368" t="s">
        <v>602</v>
      </c>
      <c r="B3224" s="368" t="s">
        <v>1190</v>
      </c>
      <c r="C3224" s="368" t="s">
        <v>791</v>
      </c>
      <c r="D3224" s="368">
        <v>500</v>
      </c>
      <c r="E3224" s="368">
        <v>325</v>
      </c>
      <c r="F3224" s="368">
        <v>175</v>
      </c>
      <c r="G3224" s="368" t="s">
        <v>19500</v>
      </c>
      <c r="H3224" s="368" t="s">
        <v>19501</v>
      </c>
      <c r="I3224" s="368" t="s">
        <v>2575</v>
      </c>
      <c r="J3224" s="368" t="s">
        <v>2574</v>
      </c>
      <c r="K3224" s="368" t="s">
        <v>19504</v>
      </c>
      <c r="L3224" s="368" t="s">
        <v>19505</v>
      </c>
      <c r="M3224" s="368">
        <v>71</v>
      </c>
      <c r="N3224" s="368">
        <v>45</v>
      </c>
      <c r="O3224" s="368">
        <v>26</v>
      </c>
    </row>
    <row r="3225" spans="1:15" x14ac:dyDescent="0.35">
      <c r="A3225" s="368" t="s">
        <v>602</v>
      </c>
      <c r="B3225" s="368" t="s">
        <v>1190</v>
      </c>
      <c r="C3225" s="368" t="s">
        <v>791</v>
      </c>
      <c r="D3225" s="368">
        <v>500</v>
      </c>
      <c r="E3225" s="368">
        <v>325</v>
      </c>
      <c r="F3225" s="368">
        <v>175</v>
      </c>
      <c r="G3225" s="368" t="s">
        <v>19506</v>
      </c>
      <c r="H3225" s="368" t="s">
        <v>19507</v>
      </c>
      <c r="I3225" s="368" t="s">
        <v>2573</v>
      </c>
      <c r="J3225" s="368" t="s">
        <v>2572</v>
      </c>
      <c r="K3225" s="368" t="s">
        <v>19508</v>
      </c>
      <c r="L3225" s="368" t="s">
        <v>2572</v>
      </c>
      <c r="M3225" s="368">
        <v>107</v>
      </c>
      <c r="N3225" s="368">
        <v>70</v>
      </c>
      <c r="O3225" s="368">
        <v>37</v>
      </c>
    </row>
    <row r="3226" spans="1:15" x14ac:dyDescent="0.35">
      <c r="A3226" s="368" t="s">
        <v>603</v>
      </c>
      <c r="B3226" s="368" t="s">
        <v>1191</v>
      </c>
      <c r="C3226" s="368" t="s">
        <v>796</v>
      </c>
      <c r="D3226" s="368">
        <v>410</v>
      </c>
      <c r="E3226" s="368">
        <v>266</v>
      </c>
      <c r="F3226" s="368">
        <v>144</v>
      </c>
      <c r="G3226" s="368" t="s">
        <v>19509</v>
      </c>
      <c r="H3226" s="368" t="s">
        <v>19510</v>
      </c>
      <c r="I3226" s="368" t="s">
        <v>2571</v>
      </c>
      <c r="J3226" s="368" t="s">
        <v>2570</v>
      </c>
      <c r="K3226" s="368" t="s">
        <v>19511</v>
      </c>
      <c r="L3226" s="368" t="s">
        <v>19512</v>
      </c>
      <c r="M3226" s="368">
        <v>74</v>
      </c>
      <c r="N3226" s="368">
        <v>47</v>
      </c>
      <c r="O3226" s="368">
        <v>27</v>
      </c>
    </row>
    <row r="3227" spans="1:15" x14ac:dyDescent="0.35">
      <c r="A3227" s="368" t="s">
        <v>603</v>
      </c>
      <c r="B3227" s="368" t="s">
        <v>1191</v>
      </c>
      <c r="C3227" s="368" t="s">
        <v>796</v>
      </c>
      <c r="D3227" s="368">
        <v>410</v>
      </c>
      <c r="E3227" s="368">
        <v>266</v>
      </c>
      <c r="F3227" s="368">
        <v>144</v>
      </c>
      <c r="G3227" s="368" t="s">
        <v>19509</v>
      </c>
      <c r="H3227" s="368" t="s">
        <v>19510</v>
      </c>
      <c r="I3227" s="368" t="s">
        <v>2571</v>
      </c>
      <c r="J3227" s="368" t="s">
        <v>2570</v>
      </c>
      <c r="K3227" s="368" t="s">
        <v>19513</v>
      </c>
      <c r="L3227" s="368" t="s">
        <v>19514</v>
      </c>
      <c r="M3227" s="368">
        <v>112</v>
      </c>
      <c r="N3227" s="368">
        <v>73</v>
      </c>
      <c r="O3227" s="368">
        <v>39</v>
      </c>
    </row>
    <row r="3228" spans="1:15" x14ac:dyDescent="0.35">
      <c r="A3228" s="368" t="s">
        <v>603</v>
      </c>
      <c r="B3228" s="368" t="s">
        <v>1191</v>
      </c>
      <c r="C3228" s="368" t="s">
        <v>796</v>
      </c>
      <c r="D3228" s="368">
        <v>410</v>
      </c>
      <c r="E3228" s="368">
        <v>266</v>
      </c>
      <c r="F3228" s="368">
        <v>144</v>
      </c>
      <c r="G3228" s="368" t="s">
        <v>19515</v>
      </c>
      <c r="H3228" s="368" t="s">
        <v>19516</v>
      </c>
      <c r="I3228" s="368" t="s">
        <v>2569</v>
      </c>
      <c r="J3228" s="368" t="s">
        <v>2568</v>
      </c>
      <c r="K3228" s="368" t="s">
        <v>19517</v>
      </c>
      <c r="L3228" s="368" t="s">
        <v>2568</v>
      </c>
      <c r="M3228" s="368">
        <v>112</v>
      </c>
      <c r="N3228" s="368">
        <v>73</v>
      </c>
      <c r="O3228" s="368">
        <v>39</v>
      </c>
    </row>
    <row r="3229" spans="1:15" x14ac:dyDescent="0.35">
      <c r="A3229" s="368" t="s">
        <v>603</v>
      </c>
      <c r="B3229" s="368" t="s">
        <v>1191</v>
      </c>
      <c r="C3229" s="368" t="s">
        <v>796</v>
      </c>
      <c r="D3229" s="368">
        <v>410</v>
      </c>
      <c r="E3229" s="368">
        <v>266</v>
      </c>
      <c r="F3229" s="368">
        <v>144</v>
      </c>
      <c r="G3229" s="368" t="s">
        <v>19518</v>
      </c>
      <c r="H3229" s="368" t="s">
        <v>19519</v>
      </c>
      <c r="I3229" s="368" t="s">
        <v>2567</v>
      </c>
      <c r="J3229" s="368" t="s">
        <v>2566</v>
      </c>
      <c r="K3229" s="368" t="s">
        <v>19520</v>
      </c>
      <c r="L3229" s="368" t="s">
        <v>2566</v>
      </c>
      <c r="M3229" s="368">
        <v>112</v>
      </c>
      <c r="N3229" s="368">
        <v>73</v>
      </c>
      <c r="O3229" s="368">
        <v>39</v>
      </c>
    </row>
    <row r="3230" spans="1:15" x14ac:dyDescent="0.35">
      <c r="A3230" s="368" t="s">
        <v>604</v>
      </c>
      <c r="B3230" s="368" t="s">
        <v>1192</v>
      </c>
      <c r="C3230" s="368" t="s">
        <v>791</v>
      </c>
      <c r="D3230" s="368">
        <v>330</v>
      </c>
      <c r="E3230" s="368">
        <v>214</v>
      </c>
      <c r="F3230" s="368">
        <v>116</v>
      </c>
      <c r="G3230" s="368" t="s">
        <v>19521</v>
      </c>
      <c r="H3230" s="368" t="s">
        <v>19522</v>
      </c>
      <c r="I3230" s="368" t="s">
        <v>2565</v>
      </c>
      <c r="J3230" s="368" t="s">
        <v>2564</v>
      </c>
      <c r="K3230" s="368" t="s">
        <v>19523</v>
      </c>
      <c r="L3230" s="368" t="s">
        <v>19524</v>
      </c>
      <c r="M3230" s="368">
        <v>34</v>
      </c>
      <c r="N3230" s="368">
        <v>22</v>
      </c>
      <c r="O3230" s="368">
        <v>12</v>
      </c>
    </row>
    <row r="3231" spans="1:15" x14ac:dyDescent="0.35">
      <c r="A3231" s="368" t="s">
        <v>604</v>
      </c>
      <c r="B3231" s="368" t="s">
        <v>1192</v>
      </c>
      <c r="C3231" s="368" t="s">
        <v>791</v>
      </c>
      <c r="D3231" s="368">
        <v>330</v>
      </c>
      <c r="E3231" s="368">
        <v>214</v>
      </c>
      <c r="F3231" s="368">
        <v>116</v>
      </c>
      <c r="G3231" s="368" t="s">
        <v>19521</v>
      </c>
      <c r="H3231" s="368" t="s">
        <v>19522</v>
      </c>
      <c r="I3231" s="368" t="s">
        <v>2565</v>
      </c>
      <c r="J3231" s="368" t="s">
        <v>2564</v>
      </c>
      <c r="K3231" s="368" t="s">
        <v>19525</v>
      </c>
      <c r="L3231" s="368" t="s">
        <v>19526</v>
      </c>
      <c r="M3231" s="368">
        <v>102</v>
      </c>
      <c r="N3231" s="368">
        <v>66</v>
      </c>
      <c r="O3231" s="368">
        <v>36</v>
      </c>
    </row>
    <row r="3232" spans="1:15" x14ac:dyDescent="0.35">
      <c r="A3232" s="368" t="s">
        <v>604</v>
      </c>
      <c r="B3232" s="368" t="s">
        <v>1192</v>
      </c>
      <c r="C3232" s="368" t="s">
        <v>791</v>
      </c>
      <c r="D3232" s="368">
        <v>330</v>
      </c>
      <c r="E3232" s="368">
        <v>214</v>
      </c>
      <c r="F3232" s="368">
        <v>116</v>
      </c>
      <c r="G3232" s="368" t="s">
        <v>19521</v>
      </c>
      <c r="H3232" s="368" t="s">
        <v>19522</v>
      </c>
      <c r="I3232" s="368" t="s">
        <v>2565</v>
      </c>
      <c r="J3232" s="368" t="s">
        <v>2564</v>
      </c>
      <c r="K3232" s="368" t="s">
        <v>19527</v>
      </c>
      <c r="L3232" s="368" t="s">
        <v>19528</v>
      </c>
      <c r="M3232" s="368">
        <v>80</v>
      </c>
      <c r="N3232" s="368">
        <v>52</v>
      </c>
      <c r="O3232" s="368">
        <v>28</v>
      </c>
    </row>
    <row r="3233" spans="1:15" x14ac:dyDescent="0.35">
      <c r="A3233" s="368" t="s">
        <v>604</v>
      </c>
      <c r="B3233" s="368" t="s">
        <v>1192</v>
      </c>
      <c r="C3233" s="368" t="s">
        <v>791</v>
      </c>
      <c r="D3233" s="368">
        <v>330</v>
      </c>
      <c r="E3233" s="368">
        <v>214</v>
      </c>
      <c r="F3233" s="368">
        <v>116</v>
      </c>
      <c r="G3233" s="368" t="s">
        <v>19529</v>
      </c>
      <c r="H3233" s="368" t="s">
        <v>19530</v>
      </c>
      <c r="I3233" s="368" t="s">
        <v>2563</v>
      </c>
      <c r="J3233" s="368" t="s">
        <v>2562</v>
      </c>
      <c r="K3233" s="368" t="s">
        <v>19531</v>
      </c>
      <c r="L3233" s="368" t="s">
        <v>19532</v>
      </c>
      <c r="M3233" s="368">
        <v>80</v>
      </c>
      <c r="N3233" s="368">
        <v>52</v>
      </c>
      <c r="O3233" s="368">
        <v>28</v>
      </c>
    </row>
    <row r="3234" spans="1:15" x14ac:dyDescent="0.35">
      <c r="A3234" s="368" t="s">
        <v>604</v>
      </c>
      <c r="B3234" s="368" t="s">
        <v>1192</v>
      </c>
      <c r="C3234" s="368" t="s">
        <v>791</v>
      </c>
      <c r="D3234" s="368">
        <v>330</v>
      </c>
      <c r="E3234" s="368">
        <v>214</v>
      </c>
      <c r="F3234" s="368">
        <v>116</v>
      </c>
      <c r="G3234" s="368" t="s">
        <v>19529</v>
      </c>
      <c r="H3234" s="368" t="s">
        <v>19530</v>
      </c>
      <c r="I3234" s="368" t="s">
        <v>2563</v>
      </c>
      <c r="J3234" s="368" t="s">
        <v>2562</v>
      </c>
      <c r="K3234" s="368" t="s">
        <v>19533</v>
      </c>
      <c r="L3234" s="368" t="s">
        <v>19534</v>
      </c>
      <c r="M3234" s="368">
        <v>34</v>
      </c>
      <c r="N3234" s="368">
        <v>22</v>
      </c>
      <c r="O3234" s="368">
        <v>12</v>
      </c>
    </row>
    <row r="3235" spans="1:15" x14ac:dyDescent="0.35">
      <c r="A3235" s="368" t="s">
        <v>605</v>
      </c>
      <c r="B3235" s="368" t="s">
        <v>1193</v>
      </c>
      <c r="C3235" s="368" t="s">
        <v>796</v>
      </c>
      <c r="D3235" s="368">
        <v>220</v>
      </c>
      <c r="E3235" s="368">
        <v>143</v>
      </c>
      <c r="F3235" s="368">
        <v>77</v>
      </c>
      <c r="G3235" s="368" t="s">
        <v>19535</v>
      </c>
      <c r="H3235" s="368" t="s">
        <v>19536</v>
      </c>
      <c r="I3235" s="368" t="s">
        <v>2561</v>
      </c>
      <c r="J3235" s="368" t="s">
        <v>2560</v>
      </c>
      <c r="K3235" s="368" t="s">
        <v>19537</v>
      </c>
      <c r="L3235" s="368" t="s">
        <v>19538</v>
      </c>
      <c r="M3235" s="368">
        <v>37</v>
      </c>
      <c r="N3235" s="368">
        <v>22</v>
      </c>
      <c r="O3235" s="368">
        <v>15</v>
      </c>
    </row>
    <row r="3236" spans="1:15" x14ac:dyDescent="0.35">
      <c r="A3236" s="368" t="s">
        <v>605</v>
      </c>
      <c r="B3236" s="368" t="s">
        <v>1193</v>
      </c>
      <c r="C3236" s="368" t="s">
        <v>796</v>
      </c>
      <c r="D3236" s="368">
        <v>220</v>
      </c>
      <c r="E3236" s="368">
        <v>143</v>
      </c>
      <c r="F3236" s="368">
        <v>77</v>
      </c>
      <c r="G3236" s="368" t="s">
        <v>19535</v>
      </c>
      <c r="H3236" s="368" t="s">
        <v>19536</v>
      </c>
      <c r="I3236" s="368" t="s">
        <v>2561</v>
      </c>
      <c r="J3236" s="368" t="s">
        <v>2560</v>
      </c>
      <c r="K3236" s="368" t="s">
        <v>19539</v>
      </c>
      <c r="L3236" s="368" t="s">
        <v>19540</v>
      </c>
      <c r="M3236" s="368">
        <v>51</v>
      </c>
      <c r="N3236" s="368">
        <v>30</v>
      </c>
      <c r="O3236" s="368">
        <v>21</v>
      </c>
    </row>
    <row r="3237" spans="1:15" x14ac:dyDescent="0.35">
      <c r="A3237" s="368" t="s">
        <v>605</v>
      </c>
      <c r="B3237" s="368" t="s">
        <v>1193</v>
      </c>
      <c r="C3237" s="368" t="s">
        <v>796</v>
      </c>
      <c r="D3237" s="368">
        <v>220</v>
      </c>
      <c r="E3237" s="368">
        <v>143</v>
      </c>
      <c r="F3237" s="368">
        <v>77</v>
      </c>
      <c r="G3237" s="368" t="s">
        <v>19535</v>
      </c>
      <c r="H3237" s="368" t="s">
        <v>19536</v>
      </c>
      <c r="I3237" s="368" t="s">
        <v>2561</v>
      </c>
      <c r="J3237" s="368" t="s">
        <v>2560</v>
      </c>
      <c r="K3237" s="368" t="s">
        <v>19541</v>
      </c>
      <c r="L3237" s="368" t="s">
        <v>19542</v>
      </c>
      <c r="M3237" s="368">
        <v>30</v>
      </c>
      <c r="N3237" s="368">
        <v>30</v>
      </c>
      <c r="O3237" s="368">
        <v>0</v>
      </c>
    </row>
    <row r="3238" spans="1:15" x14ac:dyDescent="0.35">
      <c r="A3238" s="368" t="s">
        <v>605</v>
      </c>
      <c r="B3238" s="368" t="s">
        <v>1193</v>
      </c>
      <c r="C3238" s="368" t="s">
        <v>796</v>
      </c>
      <c r="D3238" s="368">
        <v>220</v>
      </c>
      <c r="E3238" s="368">
        <v>143</v>
      </c>
      <c r="F3238" s="368">
        <v>77</v>
      </c>
      <c r="G3238" s="368" t="s">
        <v>19543</v>
      </c>
      <c r="H3238" s="368" t="s">
        <v>19544</v>
      </c>
      <c r="I3238" s="368" t="s">
        <v>2559</v>
      </c>
      <c r="J3238" s="368" t="s">
        <v>2558</v>
      </c>
      <c r="K3238" s="368" t="s">
        <v>19537</v>
      </c>
      <c r="L3238" s="368" t="s">
        <v>19538</v>
      </c>
      <c r="M3238" s="368">
        <v>37</v>
      </c>
      <c r="N3238" s="368">
        <v>22</v>
      </c>
      <c r="O3238" s="368">
        <v>15</v>
      </c>
    </row>
    <row r="3239" spans="1:15" x14ac:dyDescent="0.35">
      <c r="A3239" s="368" t="s">
        <v>605</v>
      </c>
      <c r="B3239" s="368" t="s">
        <v>1193</v>
      </c>
      <c r="C3239" s="368" t="s">
        <v>796</v>
      </c>
      <c r="D3239" s="368">
        <v>220</v>
      </c>
      <c r="E3239" s="368">
        <v>143</v>
      </c>
      <c r="F3239" s="368">
        <v>77</v>
      </c>
      <c r="G3239" s="368" t="s">
        <v>19543</v>
      </c>
      <c r="H3239" s="368" t="s">
        <v>19544</v>
      </c>
      <c r="I3239" s="368" t="s">
        <v>2559</v>
      </c>
      <c r="J3239" s="368" t="s">
        <v>2558</v>
      </c>
      <c r="K3239" s="368" t="s">
        <v>19541</v>
      </c>
      <c r="L3239" s="368" t="s">
        <v>19545</v>
      </c>
      <c r="M3239" s="368">
        <v>30</v>
      </c>
      <c r="N3239" s="368">
        <v>30</v>
      </c>
      <c r="O3239" s="368">
        <v>0</v>
      </c>
    </row>
    <row r="3240" spans="1:15" x14ac:dyDescent="0.35">
      <c r="A3240" s="368" t="s">
        <v>605</v>
      </c>
      <c r="B3240" s="368" t="s">
        <v>1193</v>
      </c>
      <c r="C3240" s="368" t="s">
        <v>796</v>
      </c>
      <c r="D3240" s="368">
        <v>220</v>
      </c>
      <c r="E3240" s="368">
        <v>143</v>
      </c>
      <c r="F3240" s="368">
        <v>77</v>
      </c>
      <c r="G3240" s="368" t="s">
        <v>19543</v>
      </c>
      <c r="H3240" s="368" t="s">
        <v>19544</v>
      </c>
      <c r="I3240" s="368" t="s">
        <v>2559</v>
      </c>
      <c r="J3240" s="368" t="s">
        <v>2558</v>
      </c>
      <c r="K3240" s="368" t="s">
        <v>19546</v>
      </c>
      <c r="L3240" s="368" t="s">
        <v>19547</v>
      </c>
      <c r="M3240" s="368">
        <v>51</v>
      </c>
      <c r="N3240" s="368">
        <v>30</v>
      </c>
      <c r="O3240" s="368">
        <v>21</v>
      </c>
    </row>
    <row r="3241" spans="1:15" x14ac:dyDescent="0.35">
      <c r="A3241" s="368" t="s">
        <v>605</v>
      </c>
      <c r="B3241" s="368" t="s">
        <v>1193</v>
      </c>
      <c r="C3241" s="368" t="s">
        <v>796</v>
      </c>
      <c r="D3241" s="368">
        <v>220</v>
      </c>
      <c r="E3241" s="368">
        <v>143</v>
      </c>
      <c r="F3241" s="368">
        <v>77</v>
      </c>
      <c r="G3241" s="368" t="s">
        <v>19548</v>
      </c>
      <c r="H3241" s="368" t="s">
        <v>19549</v>
      </c>
      <c r="I3241" s="368" t="s">
        <v>2557</v>
      </c>
      <c r="J3241" s="368" t="s">
        <v>2556</v>
      </c>
      <c r="K3241" s="368" t="s">
        <v>19537</v>
      </c>
      <c r="L3241" s="368" t="s">
        <v>19538</v>
      </c>
      <c r="M3241" s="368">
        <v>37</v>
      </c>
      <c r="N3241" s="368">
        <v>22</v>
      </c>
      <c r="O3241" s="368">
        <v>15</v>
      </c>
    </row>
    <row r="3242" spans="1:15" x14ac:dyDescent="0.35">
      <c r="A3242" s="368" t="s">
        <v>605</v>
      </c>
      <c r="B3242" s="368" t="s">
        <v>1193</v>
      </c>
      <c r="C3242" s="368" t="s">
        <v>796</v>
      </c>
      <c r="D3242" s="368">
        <v>220</v>
      </c>
      <c r="E3242" s="368">
        <v>143</v>
      </c>
      <c r="F3242" s="368">
        <v>77</v>
      </c>
      <c r="G3242" s="368" t="s">
        <v>19548</v>
      </c>
      <c r="H3242" s="368" t="s">
        <v>19549</v>
      </c>
      <c r="I3242" s="368" t="s">
        <v>2557</v>
      </c>
      <c r="J3242" s="368" t="s">
        <v>2556</v>
      </c>
      <c r="K3242" s="368" t="s">
        <v>19541</v>
      </c>
      <c r="L3242" s="368" t="s">
        <v>19550</v>
      </c>
      <c r="M3242" s="368">
        <v>30</v>
      </c>
      <c r="N3242" s="368">
        <v>30</v>
      </c>
      <c r="O3242" s="368">
        <v>0</v>
      </c>
    </row>
    <row r="3243" spans="1:15" x14ac:dyDescent="0.35">
      <c r="A3243" s="368" t="s">
        <v>605</v>
      </c>
      <c r="B3243" s="368" t="s">
        <v>1193</v>
      </c>
      <c r="C3243" s="368" t="s">
        <v>796</v>
      </c>
      <c r="D3243" s="368">
        <v>220</v>
      </c>
      <c r="E3243" s="368">
        <v>143</v>
      </c>
      <c r="F3243" s="368">
        <v>77</v>
      </c>
      <c r="G3243" s="368" t="s">
        <v>19548</v>
      </c>
      <c r="H3243" s="368" t="s">
        <v>19549</v>
      </c>
      <c r="I3243" s="368" t="s">
        <v>2557</v>
      </c>
      <c r="J3243" s="368" t="s">
        <v>2556</v>
      </c>
      <c r="K3243" s="368" t="s">
        <v>19551</v>
      </c>
      <c r="L3243" s="368" t="s">
        <v>19552</v>
      </c>
      <c r="M3243" s="368">
        <v>51</v>
      </c>
      <c r="N3243" s="368">
        <v>31</v>
      </c>
      <c r="O3243" s="368">
        <v>20</v>
      </c>
    </row>
    <row r="3244" spans="1:15" x14ac:dyDescent="0.35">
      <c r="A3244" s="368" t="s">
        <v>606</v>
      </c>
      <c r="B3244" s="368" t="s">
        <v>1194</v>
      </c>
      <c r="C3244" s="368" t="s">
        <v>796</v>
      </c>
      <c r="D3244" s="368">
        <v>300</v>
      </c>
      <c r="E3244" s="368">
        <v>195</v>
      </c>
      <c r="F3244" s="368">
        <v>105</v>
      </c>
      <c r="G3244" s="368" t="s">
        <v>19553</v>
      </c>
      <c r="H3244" s="368" t="s">
        <v>19554</v>
      </c>
      <c r="I3244" s="368" t="s">
        <v>2481</v>
      </c>
      <c r="J3244" s="368" t="s">
        <v>2480</v>
      </c>
      <c r="K3244" s="368" t="s">
        <v>19555</v>
      </c>
      <c r="L3244" s="368" t="s">
        <v>2480</v>
      </c>
      <c r="M3244" s="368">
        <v>36</v>
      </c>
      <c r="N3244" s="368">
        <v>20</v>
      </c>
      <c r="O3244" s="368">
        <v>16</v>
      </c>
    </row>
    <row r="3245" spans="1:15" x14ac:dyDescent="0.35">
      <c r="A3245" s="368" t="s">
        <v>606</v>
      </c>
      <c r="B3245" s="368" t="s">
        <v>1194</v>
      </c>
      <c r="C3245" s="368" t="s">
        <v>796</v>
      </c>
      <c r="D3245" s="368">
        <v>300</v>
      </c>
      <c r="E3245" s="368">
        <v>195</v>
      </c>
      <c r="F3245" s="368">
        <v>105</v>
      </c>
      <c r="G3245" s="368" t="s">
        <v>19556</v>
      </c>
      <c r="H3245" s="368" t="s">
        <v>19557</v>
      </c>
      <c r="I3245" s="368" t="s">
        <v>2527</v>
      </c>
      <c r="J3245" s="368" t="s">
        <v>2526</v>
      </c>
      <c r="K3245" s="368" t="s">
        <v>19558</v>
      </c>
      <c r="L3245" s="368" t="s">
        <v>2526</v>
      </c>
      <c r="M3245" s="368">
        <v>73</v>
      </c>
      <c r="N3245" s="368">
        <v>40</v>
      </c>
      <c r="O3245" s="368">
        <v>33</v>
      </c>
    </row>
    <row r="3246" spans="1:15" x14ac:dyDescent="0.35">
      <c r="A3246" s="368" t="s">
        <v>606</v>
      </c>
      <c r="B3246" s="368" t="s">
        <v>1194</v>
      </c>
      <c r="C3246" s="368" t="s">
        <v>796</v>
      </c>
      <c r="D3246" s="368">
        <v>300</v>
      </c>
      <c r="E3246" s="368">
        <v>195</v>
      </c>
      <c r="F3246" s="368">
        <v>105</v>
      </c>
      <c r="G3246" s="368" t="s">
        <v>19559</v>
      </c>
      <c r="H3246" s="368" t="s">
        <v>19560</v>
      </c>
      <c r="I3246" s="368" t="s">
        <v>2479</v>
      </c>
      <c r="J3246" s="368" t="s">
        <v>2478</v>
      </c>
      <c r="K3246" s="368" t="s">
        <v>19561</v>
      </c>
      <c r="L3246" s="368" t="s">
        <v>2478</v>
      </c>
      <c r="M3246" s="368">
        <v>70</v>
      </c>
      <c r="N3246" s="368">
        <v>70</v>
      </c>
      <c r="O3246" s="368">
        <v>0</v>
      </c>
    </row>
    <row r="3247" spans="1:15" x14ac:dyDescent="0.35">
      <c r="A3247" s="368" t="s">
        <v>606</v>
      </c>
      <c r="B3247" s="368" t="s">
        <v>1194</v>
      </c>
      <c r="C3247" s="368" t="s">
        <v>796</v>
      </c>
      <c r="D3247" s="368">
        <v>300</v>
      </c>
      <c r="E3247" s="368">
        <v>195</v>
      </c>
      <c r="F3247" s="368">
        <v>105</v>
      </c>
      <c r="G3247" s="368" t="s">
        <v>19562</v>
      </c>
      <c r="H3247" s="368" t="s">
        <v>19563</v>
      </c>
      <c r="I3247" s="368" t="s">
        <v>2555</v>
      </c>
      <c r="J3247" s="368" t="s">
        <v>2554</v>
      </c>
      <c r="K3247" s="368" t="s">
        <v>19564</v>
      </c>
      <c r="L3247" s="368" t="s">
        <v>19565</v>
      </c>
      <c r="M3247" s="368">
        <v>73</v>
      </c>
      <c r="N3247" s="368">
        <v>40</v>
      </c>
      <c r="O3247" s="368">
        <v>33</v>
      </c>
    </row>
    <row r="3248" spans="1:15" x14ac:dyDescent="0.35">
      <c r="A3248" s="368" t="s">
        <v>606</v>
      </c>
      <c r="B3248" s="368" t="s">
        <v>1194</v>
      </c>
      <c r="C3248" s="368" t="s">
        <v>796</v>
      </c>
      <c r="D3248" s="368">
        <v>300</v>
      </c>
      <c r="E3248" s="368">
        <v>195</v>
      </c>
      <c r="F3248" s="368">
        <v>105</v>
      </c>
      <c r="G3248" s="368" t="s">
        <v>19562</v>
      </c>
      <c r="H3248" s="368" t="s">
        <v>19563</v>
      </c>
      <c r="I3248" s="368" t="s">
        <v>2555</v>
      </c>
      <c r="J3248" s="368" t="s">
        <v>2554</v>
      </c>
      <c r="K3248" s="368" t="s">
        <v>19566</v>
      </c>
      <c r="L3248" s="368" t="s">
        <v>19567</v>
      </c>
      <c r="M3248" s="368">
        <v>48</v>
      </c>
      <c r="N3248" s="368">
        <v>25</v>
      </c>
      <c r="O3248" s="368">
        <v>23</v>
      </c>
    </row>
    <row r="3249" spans="1:15" x14ac:dyDescent="0.35">
      <c r="A3249" s="368" t="s">
        <v>607</v>
      </c>
      <c r="B3249" s="368" t="s">
        <v>1195</v>
      </c>
      <c r="C3249" s="368" t="s">
        <v>791</v>
      </c>
      <c r="D3249" s="368">
        <v>390</v>
      </c>
      <c r="E3249" s="368">
        <v>253</v>
      </c>
      <c r="F3249" s="368">
        <v>137</v>
      </c>
      <c r="G3249" s="368" t="s">
        <v>19568</v>
      </c>
      <c r="H3249" s="368" t="s">
        <v>19569</v>
      </c>
      <c r="I3249" s="368" t="s">
        <v>2553</v>
      </c>
      <c r="J3249" s="368" t="s">
        <v>2552</v>
      </c>
      <c r="K3249" s="368" t="s">
        <v>19570</v>
      </c>
      <c r="L3249" s="368" t="s">
        <v>2552</v>
      </c>
      <c r="M3249" s="368">
        <v>34</v>
      </c>
      <c r="N3249" s="368">
        <v>20</v>
      </c>
      <c r="O3249" s="368">
        <v>14</v>
      </c>
    </row>
    <row r="3250" spans="1:15" x14ac:dyDescent="0.35">
      <c r="A3250" s="368" t="s">
        <v>607</v>
      </c>
      <c r="B3250" s="368" t="s">
        <v>1195</v>
      </c>
      <c r="C3250" s="368" t="s">
        <v>791</v>
      </c>
      <c r="D3250" s="368">
        <v>390</v>
      </c>
      <c r="E3250" s="368">
        <v>253</v>
      </c>
      <c r="F3250" s="368">
        <v>137</v>
      </c>
      <c r="G3250" s="368" t="s">
        <v>19571</v>
      </c>
      <c r="H3250" s="368" t="s">
        <v>19572</v>
      </c>
      <c r="I3250" s="368" t="s">
        <v>2551</v>
      </c>
      <c r="J3250" s="368" t="s">
        <v>2550</v>
      </c>
      <c r="K3250" s="368" t="s">
        <v>19573</v>
      </c>
      <c r="L3250" s="368" t="s">
        <v>2550</v>
      </c>
      <c r="M3250" s="368">
        <v>56</v>
      </c>
      <c r="N3250" s="368">
        <v>35</v>
      </c>
      <c r="O3250" s="368">
        <v>21</v>
      </c>
    </row>
    <row r="3251" spans="1:15" x14ac:dyDescent="0.35">
      <c r="A3251" s="368" t="s">
        <v>607</v>
      </c>
      <c r="B3251" s="368" t="s">
        <v>1195</v>
      </c>
      <c r="C3251" s="368" t="s">
        <v>791</v>
      </c>
      <c r="D3251" s="368">
        <v>390</v>
      </c>
      <c r="E3251" s="368">
        <v>253</v>
      </c>
      <c r="F3251" s="368">
        <v>137</v>
      </c>
      <c r="G3251" s="368" t="s">
        <v>19574</v>
      </c>
      <c r="H3251" s="368" t="s">
        <v>19575</v>
      </c>
      <c r="I3251" s="368" t="s">
        <v>2549</v>
      </c>
      <c r="J3251" s="368" t="s">
        <v>2548</v>
      </c>
      <c r="K3251" s="368" t="s">
        <v>19576</v>
      </c>
      <c r="L3251" s="368" t="s">
        <v>2548</v>
      </c>
      <c r="M3251" s="368">
        <v>90</v>
      </c>
      <c r="N3251" s="368">
        <v>56</v>
      </c>
      <c r="O3251" s="368">
        <v>34</v>
      </c>
    </row>
    <row r="3252" spans="1:15" x14ac:dyDescent="0.35">
      <c r="A3252" s="368" t="s">
        <v>607</v>
      </c>
      <c r="B3252" s="368" t="s">
        <v>1195</v>
      </c>
      <c r="C3252" s="368" t="s">
        <v>791</v>
      </c>
      <c r="D3252" s="368">
        <v>390</v>
      </c>
      <c r="E3252" s="368">
        <v>253</v>
      </c>
      <c r="F3252" s="368">
        <v>137</v>
      </c>
      <c r="G3252" s="368" t="s">
        <v>19577</v>
      </c>
      <c r="H3252" s="368" t="s">
        <v>19578</v>
      </c>
      <c r="I3252" s="368" t="s">
        <v>2547</v>
      </c>
      <c r="J3252" s="368" t="s">
        <v>2546</v>
      </c>
      <c r="K3252" s="368" t="s">
        <v>19579</v>
      </c>
      <c r="L3252" s="368" t="s">
        <v>2546</v>
      </c>
      <c r="M3252" s="368">
        <v>90</v>
      </c>
      <c r="N3252" s="368">
        <v>56</v>
      </c>
      <c r="O3252" s="368">
        <v>34</v>
      </c>
    </row>
    <row r="3253" spans="1:15" x14ac:dyDescent="0.35">
      <c r="A3253" s="368" t="s">
        <v>607</v>
      </c>
      <c r="B3253" s="368" t="s">
        <v>1195</v>
      </c>
      <c r="C3253" s="368" t="s">
        <v>791</v>
      </c>
      <c r="D3253" s="368">
        <v>390</v>
      </c>
      <c r="E3253" s="368">
        <v>253</v>
      </c>
      <c r="F3253" s="368">
        <v>137</v>
      </c>
      <c r="G3253" s="368" t="s">
        <v>19580</v>
      </c>
      <c r="H3253" s="368" t="s">
        <v>19581</v>
      </c>
      <c r="I3253" s="368" t="s">
        <v>2545</v>
      </c>
      <c r="J3253" s="368" t="s">
        <v>2544</v>
      </c>
      <c r="K3253" s="368" t="s">
        <v>19582</v>
      </c>
      <c r="L3253" s="368" t="s">
        <v>2544</v>
      </c>
      <c r="M3253" s="368">
        <v>30</v>
      </c>
      <c r="N3253" s="368">
        <v>30</v>
      </c>
      <c r="O3253" s="368">
        <v>0</v>
      </c>
    </row>
    <row r="3254" spans="1:15" x14ac:dyDescent="0.35">
      <c r="A3254" s="368" t="s">
        <v>607</v>
      </c>
      <c r="B3254" s="368" t="s">
        <v>1195</v>
      </c>
      <c r="C3254" s="368" t="s">
        <v>791</v>
      </c>
      <c r="D3254" s="368">
        <v>390</v>
      </c>
      <c r="E3254" s="368">
        <v>253</v>
      </c>
      <c r="F3254" s="368">
        <v>137</v>
      </c>
      <c r="G3254" s="368" t="s">
        <v>19583</v>
      </c>
      <c r="H3254" s="368" t="s">
        <v>19584</v>
      </c>
      <c r="I3254" s="368" t="s">
        <v>2543</v>
      </c>
      <c r="J3254" s="368" t="s">
        <v>2542</v>
      </c>
      <c r="K3254" s="368" t="s">
        <v>19585</v>
      </c>
      <c r="L3254" s="368" t="s">
        <v>2542</v>
      </c>
      <c r="M3254" s="368">
        <v>90</v>
      </c>
      <c r="N3254" s="368">
        <v>56</v>
      </c>
      <c r="O3254" s="368">
        <v>34</v>
      </c>
    </row>
    <row r="3255" spans="1:15" x14ac:dyDescent="0.35">
      <c r="A3255" s="368" t="s">
        <v>608</v>
      </c>
      <c r="B3255" s="368" t="s">
        <v>1196</v>
      </c>
      <c r="C3255" s="368" t="s">
        <v>796</v>
      </c>
      <c r="D3255" s="368">
        <v>200</v>
      </c>
      <c r="E3255" s="368">
        <v>130</v>
      </c>
      <c r="F3255" s="368">
        <v>70</v>
      </c>
      <c r="G3255" s="368" t="s">
        <v>19553</v>
      </c>
      <c r="H3255" s="368" t="s">
        <v>19554</v>
      </c>
      <c r="I3255" s="368" t="s">
        <v>2481</v>
      </c>
      <c r="J3255" s="368" t="s">
        <v>2480</v>
      </c>
      <c r="K3255" s="368" t="s">
        <v>19555</v>
      </c>
      <c r="L3255" s="368" t="s">
        <v>2480</v>
      </c>
      <c r="M3255" s="368">
        <v>43</v>
      </c>
      <c r="N3255" s="368">
        <v>20</v>
      </c>
      <c r="O3255" s="368">
        <v>23</v>
      </c>
    </row>
    <row r="3256" spans="1:15" x14ac:dyDescent="0.35">
      <c r="A3256" s="368" t="s">
        <v>608</v>
      </c>
      <c r="B3256" s="368" t="s">
        <v>1196</v>
      </c>
      <c r="C3256" s="368" t="s">
        <v>796</v>
      </c>
      <c r="D3256" s="368">
        <v>200</v>
      </c>
      <c r="E3256" s="368">
        <v>130</v>
      </c>
      <c r="F3256" s="368">
        <v>70</v>
      </c>
      <c r="G3256" s="368" t="s">
        <v>19559</v>
      </c>
      <c r="H3256" s="368" t="s">
        <v>19560</v>
      </c>
      <c r="I3256" s="368" t="s">
        <v>2479</v>
      </c>
      <c r="J3256" s="368" t="s">
        <v>2478</v>
      </c>
      <c r="K3256" s="368" t="s">
        <v>19561</v>
      </c>
      <c r="L3256" s="368" t="s">
        <v>2478</v>
      </c>
      <c r="M3256" s="368">
        <v>70</v>
      </c>
      <c r="N3256" s="368">
        <v>70</v>
      </c>
      <c r="O3256" s="368">
        <v>0</v>
      </c>
    </row>
    <row r="3257" spans="1:15" x14ac:dyDescent="0.35">
      <c r="A3257" s="368" t="s">
        <v>608</v>
      </c>
      <c r="B3257" s="368" t="s">
        <v>1196</v>
      </c>
      <c r="C3257" s="368" t="s">
        <v>796</v>
      </c>
      <c r="D3257" s="368">
        <v>200</v>
      </c>
      <c r="E3257" s="368">
        <v>130</v>
      </c>
      <c r="F3257" s="368">
        <v>70</v>
      </c>
      <c r="G3257" s="368" t="s">
        <v>19586</v>
      </c>
      <c r="H3257" s="368" t="s">
        <v>19587</v>
      </c>
      <c r="I3257" s="368" t="s">
        <v>2541</v>
      </c>
      <c r="J3257" s="368" t="s">
        <v>2540</v>
      </c>
      <c r="K3257" s="368" t="s">
        <v>19588</v>
      </c>
      <c r="L3257" s="368" t="s">
        <v>2540</v>
      </c>
      <c r="M3257" s="368">
        <v>87</v>
      </c>
      <c r="N3257" s="368">
        <v>40</v>
      </c>
      <c r="O3257" s="368">
        <v>47</v>
      </c>
    </row>
    <row r="3258" spans="1:15" x14ac:dyDescent="0.35">
      <c r="A3258" s="368" t="s">
        <v>609</v>
      </c>
      <c r="B3258" s="368" t="s">
        <v>1197</v>
      </c>
      <c r="C3258" s="368" t="s">
        <v>786</v>
      </c>
      <c r="D3258" s="368">
        <v>460</v>
      </c>
      <c r="E3258" s="368">
        <v>299</v>
      </c>
      <c r="F3258" s="368">
        <v>161</v>
      </c>
      <c r="G3258" s="368" t="s">
        <v>19589</v>
      </c>
      <c r="H3258" s="368" t="s">
        <v>19590</v>
      </c>
      <c r="I3258" s="368" t="s">
        <v>2539</v>
      </c>
      <c r="J3258" s="368" t="s">
        <v>2538</v>
      </c>
      <c r="K3258" s="368" t="s">
        <v>19591</v>
      </c>
      <c r="L3258" s="368" t="s">
        <v>19592</v>
      </c>
      <c r="M3258" s="368">
        <v>85</v>
      </c>
      <c r="N3258" s="368">
        <v>55</v>
      </c>
      <c r="O3258" s="368">
        <v>30</v>
      </c>
    </row>
    <row r="3259" spans="1:15" x14ac:dyDescent="0.35">
      <c r="A3259" s="368" t="s">
        <v>609</v>
      </c>
      <c r="B3259" s="368" t="s">
        <v>1197</v>
      </c>
      <c r="C3259" s="368" t="s">
        <v>786</v>
      </c>
      <c r="D3259" s="368">
        <v>460</v>
      </c>
      <c r="E3259" s="368">
        <v>299</v>
      </c>
      <c r="F3259" s="368">
        <v>161</v>
      </c>
      <c r="G3259" s="368" t="s">
        <v>19589</v>
      </c>
      <c r="H3259" s="368" t="s">
        <v>19590</v>
      </c>
      <c r="I3259" s="368" t="s">
        <v>2539</v>
      </c>
      <c r="J3259" s="368" t="s">
        <v>2538</v>
      </c>
      <c r="K3259" s="368" t="s">
        <v>19593</v>
      </c>
      <c r="L3259" s="368" t="s">
        <v>19594</v>
      </c>
      <c r="M3259" s="368">
        <v>48</v>
      </c>
      <c r="N3259" s="368">
        <v>31</v>
      </c>
      <c r="O3259" s="368">
        <v>17</v>
      </c>
    </row>
    <row r="3260" spans="1:15" x14ac:dyDescent="0.35">
      <c r="A3260" s="368" t="s">
        <v>609</v>
      </c>
      <c r="B3260" s="368" t="s">
        <v>1197</v>
      </c>
      <c r="C3260" s="368" t="s">
        <v>786</v>
      </c>
      <c r="D3260" s="368">
        <v>460</v>
      </c>
      <c r="E3260" s="368">
        <v>299</v>
      </c>
      <c r="F3260" s="368">
        <v>161</v>
      </c>
      <c r="G3260" s="368" t="s">
        <v>19595</v>
      </c>
      <c r="H3260" s="368" t="s">
        <v>19596</v>
      </c>
      <c r="I3260" s="368" t="s">
        <v>2537</v>
      </c>
      <c r="J3260" s="368" t="s">
        <v>2536</v>
      </c>
      <c r="K3260" s="368" t="s">
        <v>19597</v>
      </c>
      <c r="L3260" s="368" t="s">
        <v>19598</v>
      </c>
      <c r="M3260" s="368">
        <v>85</v>
      </c>
      <c r="N3260" s="368">
        <v>55</v>
      </c>
      <c r="O3260" s="368">
        <v>30</v>
      </c>
    </row>
    <row r="3261" spans="1:15" x14ac:dyDescent="0.35">
      <c r="A3261" s="368" t="s">
        <v>609</v>
      </c>
      <c r="B3261" s="368" t="s">
        <v>1197</v>
      </c>
      <c r="C3261" s="368" t="s">
        <v>786</v>
      </c>
      <c r="D3261" s="368">
        <v>460</v>
      </c>
      <c r="E3261" s="368">
        <v>299</v>
      </c>
      <c r="F3261" s="368">
        <v>161</v>
      </c>
      <c r="G3261" s="368" t="s">
        <v>19595</v>
      </c>
      <c r="H3261" s="368" t="s">
        <v>19596</v>
      </c>
      <c r="I3261" s="368" t="s">
        <v>2537</v>
      </c>
      <c r="J3261" s="368" t="s">
        <v>2536</v>
      </c>
      <c r="K3261" s="368" t="s">
        <v>19599</v>
      </c>
      <c r="L3261" s="368" t="s">
        <v>19600</v>
      </c>
      <c r="M3261" s="368">
        <v>85</v>
      </c>
      <c r="N3261" s="368">
        <v>55</v>
      </c>
      <c r="O3261" s="368">
        <v>30</v>
      </c>
    </row>
    <row r="3262" spans="1:15" x14ac:dyDescent="0.35">
      <c r="A3262" s="368" t="s">
        <v>609</v>
      </c>
      <c r="B3262" s="368" t="s">
        <v>1197</v>
      </c>
      <c r="C3262" s="368" t="s">
        <v>786</v>
      </c>
      <c r="D3262" s="368">
        <v>460</v>
      </c>
      <c r="E3262" s="368">
        <v>299</v>
      </c>
      <c r="F3262" s="368">
        <v>161</v>
      </c>
      <c r="G3262" s="368" t="s">
        <v>19601</v>
      </c>
      <c r="H3262" s="368" t="s">
        <v>19602</v>
      </c>
      <c r="I3262" s="368" t="s">
        <v>2535</v>
      </c>
      <c r="J3262" s="368" t="s">
        <v>2534</v>
      </c>
      <c r="K3262" s="368" t="s">
        <v>19603</v>
      </c>
      <c r="L3262" s="368" t="s">
        <v>19604</v>
      </c>
      <c r="M3262" s="368">
        <v>97</v>
      </c>
      <c r="N3262" s="368">
        <v>63</v>
      </c>
      <c r="O3262" s="368">
        <v>34</v>
      </c>
    </row>
    <row r="3263" spans="1:15" x14ac:dyDescent="0.35">
      <c r="A3263" s="368" t="s">
        <v>609</v>
      </c>
      <c r="B3263" s="368" t="s">
        <v>1197</v>
      </c>
      <c r="C3263" s="368" t="s">
        <v>786</v>
      </c>
      <c r="D3263" s="368">
        <v>460</v>
      </c>
      <c r="E3263" s="368">
        <v>299</v>
      </c>
      <c r="F3263" s="368">
        <v>161</v>
      </c>
      <c r="G3263" s="368" t="s">
        <v>19601</v>
      </c>
      <c r="H3263" s="368" t="s">
        <v>19602</v>
      </c>
      <c r="I3263" s="368" t="s">
        <v>2535</v>
      </c>
      <c r="J3263" s="368" t="s">
        <v>2534</v>
      </c>
      <c r="K3263" s="368" t="s">
        <v>19605</v>
      </c>
      <c r="L3263" s="368" t="s">
        <v>19606</v>
      </c>
      <c r="M3263" s="368">
        <v>60</v>
      </c>
      <c r="N3263" s="368">
        <v>40</v>
      </c>
      <c r="O3263" s="368">
        <v>20</v>
      </c>
    </row>
    <row r="3264" spans="1:15" x14ac:dyDescent="0.35">
      <c r="A3264" s="368" t="s">
        <v>610</v>
      </c>
      <c r="B3264" s="368" t="s">
        <v>1198</v>
      </c>
      <c r="C3264" s="368" t="s">
        <v>796</v>
      </c>
      <c r="D3264" s="368">
        <v>320</v>
      </c>
      <c r="E3264" s="368">
        <v>208</v>
      </c>
      <c r="F3264" s="368">
        <v>112</v>
      </c>
      <c r="G3264" s="368" t="s">
        <v>19553</v>
      </c>
      <c r="H3264" s="368" t="s">
        <v>19554</v>
      </c>
      <c r="I3264" s="368" t="s">
        <v>2481</v>
      </c>
      <c r="J3264" s="368" t="s">
        <v>2480</v>
      </c>
      <c r="K3264" s="368" t="s">
        <v>19555</v>
      </c>
      <c r="L3264" s="368" t="s">
        <v>2480</v>
      </c>
      <c r="M3264" s="368">
        <v>36</v>
      </c>
      <c r="N3264" s="368">
        <v>20</v>
      </c>
      <c r="O3264" s="368">
        <v>16</v>
      </c>
    </row>
    <row r="3265" spans="1:15" x14ac:dyDescent="0.35">
      <c r="A3265" s="368" t="s">
        <v>610</v>
      </c>
      <c r="B3265" s="368" t="s">
        <v>1198</v>
      </c>
      <c r="C3265" s="368" t="s">
        <v>796</v>
      </c>
      <c r="D3265" s="368">
        <v>320</v>
      </c>
      <c r="E3265" s="368">
        <v>208</v>
      </c>
      <c r="F3265" s="368">
        <v>112</v>
      </c>
      <c r="G3265" s="368" t="s">
        <v>19556</v>
      </c>
      <c r="H3265" s="368" t="s">
        <v>19557</v>
      </c>
      <c r="I3265" s="368" t="s">
        <v>2527</v>
      </c>
      <c r="J3265" s="368" t="s">
        <v>2526</v>
      </c>
      <c r="K3265" s="368" t="s">
        <v>19558</v>
      </c>
      <c r="L3265" s="368" t="s">
        <v>2526</v>
      </c>
      <c r="M3265" s="368">
        <v>71</v>
      </c>
      <c r="N3265" s="368">
        <v>39</v>
      </c>
      <c r="O3265" s="368">
        <v>32</v>
      </c>
    </row>
    <row r="3266" spans="1:15" x14ac:dyDescent="0.35">
      <c r="A3266" s="368" t="s">
        <v>610</v>
      </c>
      <c r="B3266" s="368" t="s">
        <v>1198</v>
      </c>
      <c r="C3266" s="368" t="s">
        <v>796</v>
      </c>
      <c r="D3266" s="368">
        <v>320</v>
      </c>
      <c r="E3266" s="368">
        <v>208</v>
      </c>
      <c r="F3266" s="368">
        <v>112</v>
      </c>
      <c r="G3266" s="368" t="s">
        <v>19607</v>
      </c>
      <c r="H3266" s="368" t="s">
        <v>19608</v>
      </c>
      <c r="I3266" s="368" t="s">
        <v>2533</v>
      </c>
      <c r="J3266" s="368" t="s">
        <v>2532</v>
      </c>
      <c r="K3266" s="368" t="s">
        <v>19609</v>
      </c>
      <c r="L3266" s="368" t="s">
        <v>19610</v>
      </c>
      <c r="M3266" s="368">
        <v>36</v>
      </c>
      <c r="N3266" s="368">
        <v>20</v>
      </c>
      <c r="O3266" s="368">
        <v>16</v>
      </c>
    </row>
    <row r="3267" spans="1:15" x14ac:dyDescent="0.35">
      <c r="A3267" s="368" t="s">
        <v>610</v>
      </c>
      <c r="B3267" s="368" t="s">
        <v>1198</v>
      </c>
      <c r="C3267" s="368" t="s">
        <v>796</v>
      </c>
      <c r="D3267" s="368">
        <v>320</v>
      </c>
      <c r="E3267" s="368">
        <v>208</v>
      </c>
      <c r="F3267" s="368">
        <v>112</v>
      </c>
      <c r="G3267" s="368" t="s">
        <v>19607</v>
      </c>
      <c r="H3267" s="368" t="s">
        <v>19608</v>
      </c>
      <c r="I3267" s="368" t="s">
        <v>2533</v>
      </c>
      <c r="J3267" s="368" t="s">
        <v>2532</v>
      </c>
      <c r="K3267" s="368" t="s">
        <v>19611</v>
      </c>
      <c r="L3267" s="368" t="s">
        <v>19612</v>
      </c>
      <c r="M3267" s="368">
        <v>107</v>
      </c>
      <c r="N3267" s="368">
        <v>59</v>
      </c>
      <c r="O3267" s="368">
        <v>48</v>
      </c>
    </row>
    <row r="3268" spans="1:15" x14ac:dyDescent="0.35">
      <c r="A3268" s="368" t="s">
        <v>610</v>
      </c>
      <c r="B3268" s="368" t="s">
        <v>1198</v>
      </c>
      <c r="C3268" s="368" t="s">
        <v>796</v>
      </c>
      <c r="D3268" s="368">
        <v>320</v>
      </c>
      <c r="E3268" s="368">
        <v>208</v>
      </c>
      <c r="F3268" s="368">
        <v>112</v>
      </c>
      <c r="G3268" s="368" t="s">
        <v>19559</v>
      </c>
      <c r="H3268" s="368" t="s">
        <v>19560</v>
      </c>
      <c r="I3268" s="368" t="s">
        <v>2479</v>
      </c>
      <c r="J3268" s="368" t="s">
        <v>2478</v>
      </c>
      <c r="K3268" s="368" t="s">
        <v>19561</v>
      </c>
      <c r="L3268" s="368" t="s">
        <v>2478</v>
      </c>
      <c r="M3268" s="368">
        <v>70</v>
      </c>
      <c r="N3268" s="368">
        <v>70</v>
      </c>
      <c r="O3268" s="368">
        <v>0</v>
      </c>
    </row>
    <row r="3269" spans="1:15" x14ac:dyDescent="0.35">
      <c r="A3269" s="368" t="s">
        <v>611</v>
      </c>
      <c r="B3269" s="368" t="s">
        <v>1199</v>
      </c>
      <c r="C3269" s="368" t="s">
        <v>791</v>
      </c>
      <c r="D3269" s="368">
        <v>320</v>
      </c>
      <c r="E3269" s="368">
        <v>208</v>
      </c>
      <c r="F3269" s="368">
        <v>112</v>
      </c>
      <c r="G3269" s="368" t="s">
        <v>19553</v>
      </c>
      <c r="H3269" s="368" t="s">
        <v>19554</v>
      </c>
      <c r="I3269" s="368" t="s">
        <v>2481</v>
      </c>
      <c r="J3269" s="368" t="s">
        <v>2480</v>
      </c>
      <c r="K3269" s="368" t="s">
        <v>19555</v>
      </c>
      <c r="L3269" s="368" t="s">
        <v>2480</v>
      </c>
      <c r="M3269" s="368">
        <v>36</v>
      </c>
      <c r="N3269" s="368">
        <v>20</v>
      </c>
      <c r="O3269" s="368">
        <v>16</v>
      </c>
    </row>
    <row r="3270" spans="1:15" x14ac:dyDescent="0.35">
      <c r="A3270" s="368" t="s">
        <v>611</v>
      </c>
      <c r="B3270" s="368" t="s">
        <v>1199</v>
      </c>
      <c r="C3270" s="368" t="s">
        <v>791</v>
      </c>
      <c r="D3270" s="368">
        <v>320</v>
      </c>
      <c r="E3270" s="368">
        <v>208</v>
      </c>
      <c r="F3270" s="368">
        <v>112</v>
      </c>
      <c r="G3270" s="368" t="s">
        <v>19559</v>
      </c>
      <c r="H3270" s="368" t="s">
        <v>19560</v>
      </c>
      <c r="I3270" s="368" t="s">
        <v>2479</v>
      </c>
      <c r="J3270" s="368" t="s">
        <v>2478</v>
      </c>
      <c r="K3270" s="368" t="s">
        <v>19561</v>
      </c>
      <c r="L3270" s="368" t="s">
        <v>2478</v>
      </c>
      <c r="M3270" s="368">
        <v>70</v>
      </c>
      <c r="N3270" s="368">
        <v>70</v>
      </c>
      <c r="O3270" s="368">
        <v>0</v>
      </c>
    </row>
    <row r="3271" spans="1:15" x14ac:dyDescent="0.35">
      <c r="A3271" s="368" t="s">
        <v>611</v>
      </c>
      <c r="B3271" s="368" t="s">
        <v>1199</v>
      </c>
      <c r="C3271" s="368" t="s">
        <v>791</v>
      </c>
      <c r="D3271" s="368">
        <v>320</v>
      </c>
      <c r="E3271" s="368">
        <v>208</v>
      </c>
      <c r="F3271" s="368">
        <v>112</v>
      </c>
      <c r="G3271" s="368" t="s">
        <v>19613</v>
      </c>
      <c r="H3271" s="368" t="s">
        <v>19614</v>
      </c>
      <c r="I3271" s="368" t="s">
        <v>2531</v>
      </c>
      <c r="J3271" s="368" t="s">
        <v>2530</v>
      </c>
      <c r="K3271" s="368" t="s">
        <v>19615</v>
      </c>
      <c r="L3271" s="368" t="s">
        <v>19616</v>
      </c>
      <c r="M3271" s="368">
        <v>95</v>
      </c>
      <c r="N3271" s="368">
        <v>52</v>
      </c>
      <c r="O3271" s="368">
        <v>43</v>
      </c>
    </row>
    <row r="3272" spans="1:15" x14ac:dyDescent="0.35">
      <c r="A3272" s="368" t="s">
        <v>611</v>
      </c>
      <c r="B3272" s="368" t="s">
        <v>1199</v>
      </c>
      <c r="C3272" s="368" t="s">
        <v>791</v>
      </c>
      <c r="D3272" s="368">
        <v>320</v>
      </c>
      <c r="E3272" s="368">
        <v>208</v>
      </c>
      <c r="F3272" s="368">
        <v>112</v>
      </c>
      <c r="G3272" s="368" t="s">
        <v>19613</v>
      </c>
      <c r="H3272" s="368" t="s">
        <v>19614</v>
      </c>
      <c r="I3272" s="368" t="s">
        <v>2531</v>
      </c>
      <c r="J3272" s="368" t="s">
        <v>2530</v>
      </c>
      <c r="K3272" s="368" t="s">
        <v>19617</v>
      </c>
      <c r="L3272" s="368" t="s">
        <v>19618</v>
      </c>
      <c r="M3272" s="368">
        <v>36</v>
      </c>
      <c r="N3272" s="368">
        <v>20</v>
      </c>
      <c r="O3272" s="368">
        <v>16</v>
      </c>
    </row>
    <row r="3273" spans="1:15" x14ac:dyDescent="0.35">
      <c r="A3273" s="368" t="s">
        <v>611</v>
      </c>
      <c r="B3273" s="368" t="s">
        <v>1199</v>
      </c>
      <c r="C3273" s="368" t="s">
        <v>791</v>
      </c>
      <c r="D3273" s="368">
        <v>320</v>
      </c>
      <c r="E3273" s="368">
        <v>208</v>
      </c>
      <c r="F3273" s="368">
        <v>112</v>
      </c>
      <c r="G3273" s="368" t="s">
        <v>19619</v>
      </c>
      <c r="H3273" s="368" t="s">
        <v>19620</v>
      </c>
      <c r="I3273" s="368" t="s">
        <v>2529</v>
      </c>
      <c r="J3273" s="368" t="s">
        <v>2528</v>
      </c>
      <c r="K3273" s="368" t="s">
        <v>19621</v>
      </c>
      <c r="L3273" s="368" t="s">
        <v>2528</v>
      </c>
      <c r="M3273" s="368">
        <v>83</v>
      </c>
      <c r="N3273" s="368">
        <v>46</v>
      </c>
      <c r="O3273" s="368">
        <v>37</v>
      </c>
    </row>
    <row r="3274" spans="1:15" x14ac:dyDescent="0.35">
      <c r="A3274" s="368" t="s">
        <v>612</v>
      </c>
      <c r="B3274" s="368" t="s">
        <v>1200</v>
      </c>
      <c r="C3274" s="368" t="s">
        <v>791</v>
      </c>
      <c r="D3274" s="368">
        <v>440</v>
      </c>
      <c r="E3274" s="368">
        <v>286</v>
      </c>
      <c r="F3274" s="368">
        <v>154</v>
      </c>
      <c r="G3274" s="368" t="s">
        <v>19556</v>
      </c>
      <c r="H3274" s="368" t="s">
        <v>19557</v>
      </c>
      <c r="I3274" s="368" t="s">
        <v>2527</v>
      </c>
      <c r="J3274" s="368" t="s">
        <v>2526</v>
      </c>
      <c r="K3274" s="368" t="s">
        <v>19558</v>
      </c>
      <c r="L3274" s="368" t="s">
        <v>2526</v>
      </c>
      <c r="M3274" s="368">
        <v>67</v>
      </c>
      <c r="N3274" s="368">
        <v>38</v>
      </c>
      <c r="O3274" s="368">
        <v>29</v>
      </c>
    </row>
    <row r="3275" spans="1:15" x14ac:dyDescent="0.35">
      <c r="A3275" s="368" t="s">
        <v>612</v>
      </c>
      <c r="B3275" s="368" t="s">
        <v>1200</v>
      </c>
      <c r="C3275" s="368" t="s">
        <v>791</v>
      </c>
      <c r="D3275" s="368">
        <v>440</v>
      </c>
      <c r="E3275" s="368">
        <v>286</v>
      </c>
      <c r="F3275" s="368">
        <v>154</v>
      </c>
      <c r="G3275" s="368" t="s">
        <v>12760</v>
      </c>
      <c r="H3275" s="368" t="s">
        <v>12761</v>
      </c>
      <c r="I3275" s="368" t="s">
        <v>2525</v>
      </c>
      <c r="J3275" s="368" t="s">
        <v>2524</v>
      </c>
      <c r="K3275" s="368" t="s">
        <v>12762</v>
      </c>
      <c r="L3275" s="368" t="s">
        <v>12763</v>
      </c>
      <c r="M3275" s="368">
        <v>45</v>
      </c>
      <c r="N3275" s="368">
        <v>26</v>
      </c>
      <c r="O3275" s="368">
        <v>19</v>
      </c>
    </row>
    <row r="3276" spans="1:15" x14ac:dyDescent="0.35">
      <c r="A3276" s="368" t="s">
        <v>612</v>
      </c>
      <c r="B3276" s="368" t="s">
        <v>1200</v>
      </c>
      <c r="C3276" s="368" t="s">
        <v>791</v>
      </c>
      <c r="D3276" s="368">
        <v>440</v>
      </c>
      <c r="E3276" s="368">
        <v>286</v>
      </c>
      <c r="F3276" s="368">
        <v>154</v>
      </c>
      <c r="G3276" s="368" t="s">
        <v>12760</v>
      </c>
      <c r="H3276" s="368" t="s">
        <v>12761</v>
      </c>
      <c r="I3276" s="368" t="s">
        <v>2525</v>
      </c>
      <c r="J3276" s="368" t="s">
        <v>2524</v>
      </c>
      <c r="K3276" s="368" t="s">
        <v>12764</v>
      </c>
      <c r="L3276" s="368" t="s">
        <v>12765</v>
      </c>
      <c r="M3276" s="368">
        <v>90</v>
      </c>
      <c r="N3276" s="368">
        <v>53</v>
      </c>
      <c r="O3276" s="368">
        <v>37</v>
      </c>
    </row>
    <row r="3277" spans="1:15" x14ac:dyDescent="0.35">
      <c r="A3277" s="368" t="s">
        <v>612</v>
      </c>
      <c r="B3277" s="368" t="s">
        <v>1200</v>
      </c>
      <c r="C3277" s="368" t="s">
        <v>791</v>
      </c>
      <c r="D3277" s="368">
        <v>440</v>
      </c>
      <c r="E3277" s="368">
        <v>286</v>
      </c>
      <c r="F3277" s="368">
        <v>154</v>
      </c>
      <c r="G3277" s="368" t="s">
        <v>19559</v>
      </c>
      <c r="H3277" s="368" t="s">
        <v>19560</v>
      </c>
      <c r="I3277" s="368" t="s">
        <v>2479</v>
      </c>
      <c r="J3277" s="368" t="s">
        <v>2478</v>
      </c>
      <c r="K3277" s="368" t="s">
        <v>19561</v>
      </c>
      <c r="L3277" s="368" t="s">
        <v>2478</v>
      </c>
      <c r="M3277" s="368">
        <v>70</v>
      </c>
      <c r="N3277" s="368">
        <v>70</v>
      </c>
      <c r="O3277" s="368">
        <v>0</v>
      </c>
    </row>
    <row r="3278" spans="1:15" x14ac:dyDescent="0.35">
      <c r="A3278" s="368" t="s">
        <v>612</v>
      </c>
      <c r="B3278" s="368" t="s">
        <v>1200</v>
      </c>
      <c r="C3278" s="368" t="s">
        <v>791</v>
      </c>
      <c r="D3278" s="368">
        <v>440</v>
      </c>
      <c r="E3278" s="368">
        <v>286</v>
      </c>
      <c r="F3278" s="368">
        <v>154</v>
      </c>
      <c r="G3278" s="368" t="s">
        <v>19622</v>
      </c>
      <c r="H3278" s="368" t="s">
        <v>19623</v>
      </c>
      <c r="I3278" s="368" t="s">
        <v>2523</v>
      </c>
      <c r="J3278" s="368" t="s">
        <v>2522</v>
      </c>
      <c r="K3278" s="368" t="s">
        <v>19624</v>
      </c>
      <c r="L3278" s="368" t="s">
        <v>2522</v>
      </c>
      <c r="M3278" s="368">
        <v>56</v>
      </c>
      <c r="N3278" s="368">
        <v>33</v>
      </c>
      <c r="O3278" s="368">
        <v>23</v>
      </c>
    </row>
    <row r="3279" spans="1:15" x14ac:dyDescent="0.35">
      <c r="A3279" s="368" t="s">
        <v>612</v>
      </c>
      <c r="B3279" s="368" t="s">
        <v>1200</v>
      </c>
      <c r="C3279" s="368" t="s">
        <v>791</v>
      </c>
      <c r="D3279" s="368">
        <v>440</v>
      </c>
      <c r="E3279" s="368">
        <v>286</v>
      </c>
      <c r="F3279" s="368">
        <v>154</v>
      </c>
      <c r="G3279" s="368" t="s">
        <v>19625</v>
      </c>
      <c r="H3279" s="368" t="s">
        <v>19626</v>
      </c>
      <c r="I3279" s="368" t="s">
        <v>2521</v>
      </c>
      <c r="J3279" s="368" t="s">
        <v>2520</v>
      </c>
      <c r="K3279" s="368" t="s">
        <v>19627</v>
      </c>
      <c r="L3279" s="368" t="s">
        <v>19628</v>
      </c>
      <c r="M3279" s="368">
        <v>78</v>
      </c>
      <c r="N3279" s="368">
        <v>46</v>
      </c>
      <c r="O3279" s="368">
        <v>32</v>
      </c>
    </row>
    <row r="3280" spans="1:15" x14ac:dyDescent="0.35">
      <c r="A3280" s="368" t="s">
        <v>612</v>
      </c>
      <c r="B3280" s="368" t="s">
        <v>1200</v>
      </c>
      <c r="C3280" s="368" t="s">
        <v>791</v>
      </c>
      <c r="D3280" s="368">
        <v>440</v>
      </c>
      <c r="E3280" s="368">
        <v>286</v>
      </c>
      <c r="F3280" s="368">
        <v>154</v>
      </c>
      <c r="G3280" s="368" t="s">
        <v>19625</v>
      </c>
      <c r="H3280" s="368" t="s">
        <v>19626</v>
      </c>
      <c r="I3280" s="368" t="s">
        <v>2521</v>
      </c>
      <c r="J3280" s="368" t="s">
        <v>2520</v>
      </c>
      <c r="K3280" s="368" t="s">
        <v>19629</v>
      </c>
      <c r="L3280" s="368" t="s">
        <v>19630</v>
      </c>
      <c r="M3280" s="368">
        <v>34</v>
      </c>
      <c r="N3280" s="368">
        <v>20</v>
      </c>
      <c r="O3280" s="368">
        <v>14</v>
      </c>
    </row>
    <row r="3281" spans="1:15" x14ac:dyDescent="0.35">
      <c r="A3281" s="368" t="s">
        <v>613</v>
      </c>
      <c r="B3281" s="368" t="s">
        <v>1201</v>
      </c>
      <c r="C3281" s="368" t="s">
        <v>796</v>
      </c>
      <c r="D3281" s="368">
        <v>210</v>
      </c>
      <c r="E3281" s="368">
        <v>136</v>
      </c>
      <c r="F3281" s="368">
        <v>74</v>
      </c>
      <c r="G3281" s="368" t="s">
        <v>19559</v>
      </c>
      <c r="H3281" s="368" t="s">
        <v>19560</v>
      </c>
      <c r="I3281" s="368" t="s">
        <v>2479</v>
      </c>
      <c r="J3281" s="368" t="s">
        <v>2478</v>
      </c>
      <c r="K3281" s="368" t="s">
        <v>19561</v>
      </c>
      <c r="L3281" s="368" t="s">
        <v>2478</v>
      </c>
      <c r="M3281" s="368">
        <v>70</v>
      </c>
      <c r="N3281" s="368">
        <v>70</v>
      </c>
      <c r="O3281" s="368">
        <v>0</v>
      </c>
    </row>
    <row r="3282" spans="1:15" x14ac:dyDescent="0.35">
      <c r="A3282" s="368" t="s">
        <v>613</v>
      </c>
      <c r="B3282" s="368" t="s">
        <v>1201</v>
      </c>
      <c r="C3282" s="368" t="s">
        <v>796</v>
      </c>
      <c r="D3282" s="368">
        <v>210</v>
      </c>
      <c r="E3282" s="368">
        <v>136</v>
      </c>
      <c r="F3282" s="368">
        <v>74</v>
      </c>
      <c r="G3282" s="368" t="s">
        <v>19631</v>
      </c>
      <c r="H3282" s="368" t="s">
        <v>19632</v>
      </c>
      <c r="I3282" s="368" t="s">
        <v>2519</v>
      </c>
      <c r="J3282" s="368" t="s">
        <v>2518</v>
      </c>
      <c r="K3282" s="368" t="s">
        <v>19633</v>
      </c>
      <c r="L3282" s="368" t="s">
        <v>2518</v>
      </c>
      <c r="M3282" s="368">
        <v>70</v>
      </c>
      <c r="N3282" s="368">
        <v>33</v>
      </c>
      <c r="O3282" s="368">
        <v>37</v>
      </c>
    </row>
    <row r="3283" spans="1:15" x14ac:dyDescent="0.35">
      <c r="A3283" s="368" t="s">
        <v>613</v>
      </c>
      <c r="B3283" s="368" t="s">
        <v>1201</v>
      </c>
      <c r="C3283" s="368" t="s">
        <v>796</v>
      </c>
      <c r="D3283" s="368">
        <v>210</v>
      </c>
      <c r="E3283" s="368">
        <v>136</v>
      </c>
      <c r="F3283" s="368">
        <v>74</v>
      </c>
      <c r="G3283" s="368" t="s">
        <v>19634</v>
      </c>
      <c r="H3283" s="368" t="s">
        <v>19635</v>
      </c>
      <c r="I3283" s="368" t="s">
        <v>2517</v>
      </c>
      <c r="J3283" s="368" t="s">
        <v>2516</v>
      </c>
      <c r="K3283" s="368" t="s">
        <v>19636</v>
      </c>
      <c r="L3283" s="368" t="s">
        <v>2516</v>
      </c>
      <c r="M3283" s="368">
        <v>70</v>
      </c>
      <c r="N3283" s="368">
        <v>33</v>
      </c>
      <c r="O3283" s="368">
        <v>37</v>
      </c>
    </row>
    <row r="3284" spans="1:15" x14ac:dyDescent="0.35">
      <c r="A3284" s="368" t="s">
        <v>614</v>
      </c>
      <c r="B3284" s="368" t="s">
        <v>1202</v>
      </c>
      <c r="C3284" s="368" t="s">
        <v>791</v>
      </c>
      <c r="D3284" s="368">
        <v>420</v>
      </c>
      <c r="E3284" s="368">
        <v>273</v>
      </c>
      <c r="F3284" s="368">
        <v>147</v>
      </c>
      <c r="G3284" s="368" t="s">
        <v>19553</v>
      </c>
      <c r="H3284" s="368" t="s">
        <v>19554</v>
      </c>
      <c r="I3284" s="368" t="s">
        <v>2481</v>
      </c>
      <c r="J3284" s="368" t="s">
        <v>2480</v>
      </c>
      <c r="K3284" s="368" t="s">
        <v>19555</v>
      </c>
      <c r="L3284" s="368" t="s">
        <v>2480</v>
      </c>
      <c r="M3284" s="368">
        <v>38</v>
      </c>
      <c r="N3284" s="368">
        <v>22</v>
      </c>
      <c r="O3284" s="368">
        <v>16</v>
      </c>
    </row>
    <row r="3285" spans="1:15" x14ac:dyDescent="0.35">
      <c r="A3285" s="368" t="s">
        <v>614</v>
      </c>
      <c r="B3285" s="368" t="s">
        <v>1202</v>
      </c>
      <c r="C3285" s="368" t="s">
        <v>791</v>
      </c>
      <c r="D3285" s="368">
        <v>420</v>
      </c>
      <c r="E3285" s="368">
        <v>273</v>
      </c>
      <c r="F3285" s="368">
        <v>147</v>
      </c>
      <c r="G3285" s="368" t="s">
        <v>19637</v>
      </c>
      <c r="H3285" s="368" t="s">
        <v>19638</v>
      </c>
      <c r="I3285" s="368" t="s">
        <v>2515</v>
      </c>
      <c r="J3285" s="368" t="s">
        <v>2514</v>
      </c>
      <c r="K3285" s="368" t="s">
        <v>19639</v>
      </c>
      <c r="L3285" s="368" t="s">
        <v>19640</v>
      </c>
      <c r="M3285" s="368">
        <v>78</v>
      </c>
      <c r="N3285" s="368">
        <v>46</v>
      </c>
      <c r="O3285" s="368">
        <v>32</v>
      </c>
    </row>
    <row r="3286" spans="1:15" x14ac:dyDescent="0.35">
      <c r="A3286" s="368" t="s">
        <v>614</v>
      </c>
      <c r="B3286" s="368" t="s">
        <v>1202</v>
      </c>
      <c r="C3286" s="368" t="s">
        <v>791</v>
      </c>
      <c r="D3286" s="368">
        <v>420</v>
      </c>
      <c r="E3286" s="368">
        <v>273</v>
      </c>
      <c r="F3286" s="368">
        <v>147</v>
      </c>
      <c r="G3286" s="368" t="s">
        <v>19637</v>
      </c>
      <c r="H3286" s="368" t="s">
        <v>19638</v>
      </c>
      <c r="I3286" s="368" t="s">
        <v>2515</v>
      </c>
      <c r="J3286" s="368" t="s">
        <v>2514</v>
      </c>
      <c r="K3286" s="368" t="s">
        <v>19641</v>
      </c>
      <c r="L3286" s="368" t="s">
        <v>19642</v>
      </c>
      <c r="M3286" s="368">
        <v>78</v>
      </c>
      <c r="N3286" s="368">
        <v>45</v>
      </c>
      <c r="O3286" s="368">
        <v>33</v>
      </c>
    </row>
    <row r="3287" spans="1:15" x14ac:dyDescent="0.35">
      <c r="A3287" s="368" t="s">
        <v>614</v>
      </c>
      <c r="B3287" s="368" t="s">
        <v>1202</v>
      </c>
      <c r="C3287" s="368" t="s">
        <v>791</v>
      </c>
      <c r="D3287" s="368">
        <v>420</v>
      </c>
      <c r="E3287" s="368">
        <v>273</v>
      </c>
      <c r="F3287" s="368">
        <v>147</v>
      </c>
      <c r="G3287" s="368" t="s">
        <v>19643</v>
      </c>
      <c r="H3287" s="368" t="s">
        <v>19644</v>
      </c>
      <c r="I3287" s="368" t="s">
        <v>2513</v>
      </c>
      <c r="J3287" s="368" t="s">
        <v>2512</v>
      </c>
      <c r="K3287" s="368" t="s">
        <v>19645</v>
      </c>
      <c r="L3287" s="368" t="s">
        <v>19646</v>
      </c>
      <c r="M3287" s="368">
        <v>78</v>
      </c>
      <c r="N3287" s="368">
        <v>45</v>
      </c>
      <c r="O3287" s="368">
        <v>33</v>
      </c>
    </row>
    <row r="3288" spans="1:15" x14ac:dyDescent="0.35">
      <c r="A3288" s="368" t="s">
        <v>614</v>
      </c>
      <c r="B3288" s="368" t="s">
        <v>1202</v>
      </c>
      <c r="C3288" s="368" t="s">
        <v>791</v>
      </c>
      <c r="D3288" s="368">
        <v>420</v>
      </c>
      <c r="E3288" s="368">
        <v>273</v>
      </c>
      <c r="F3288" s="368">
        <v>147</v>
      </c>
      <c r="G3288" s="368" t="s">
        <v>19643</v>
      </c>
      <c r="H3288" s="368" t="s">
        <v>19644</v>
      </c>
      <c r="I3288" s="368" t="s">
        <v>2513</v>
      </c>
      <c r="J3288" s="368" t="s">
        <v>2512</v>
      </c>
      <c r="K3288" s="368" t="s">
        <v>19647</v>
      </c>
      <c r="L3288" s="368" t="s">
        <v>19648</v>
      </c>
      <c r="M3288" s="368">
        <v>78</v>
      </c>
      <c r="N3288" s="368">
        <v>45</v>
      </c>
      <c r="O3288" s="368">
        <v>33</v>
      </c>
    </row>
    <row r="3289" spans="1:15" x14ac:dyDescent="0.35">
      <c r="A3289" s="368" t="s">
        <v>614</v>
      </c>
      <c r="B3289" s="368" t="s">
        <v>1202</v>
      </c>
      <c r="C3289" s="368" t="s">
        <v>791</v>
      </c>
      <c r="D3289" s="368">
        <v>420</v>
      </c>
      <c r="E3289" s="368">
        <v>273</v>
      </c>
      <c r="F3289" s="368">
        <v>147</v>
      </c>
      <c r="G3289" s="368" t="s">
        <v>19559</v>
      </c>
      <c r="H3289" s="368" t="s">
        <v>19560</v>
      </c>
      <c r="I3289" s="368" t="s">
        <v>2479</v>
      </c>
      <c r="J3289" s="368" t="s">
        <v>2478</v>
      </c>
      <c r="K3289" s="368" t="s">
        <v>19561</v>
      </c>
      <c r="L3289" s="368" t="s">
        <v>2478</v>
      </c>
      <c r="M3289" s="368">
        <v>70</v>
      </c>
      <c r="N3289" s="368">
        <v>70</v>
      </c>
      <c r="O3289" s="368">
        <v>0</v>
      </c>
    </row>
    <row r="3290" spans="1:15" x14ac:dyDescent="0.35">
      <c r="A3290" s="368" t="s">
        <v>615</v>
      </c>
      <c r="B3290" s="368" t="s">
        <v>1203</v>
      </c>
      <c r="C3290" s="368" t="s">
        <v>791</v>
      </c>
      <c r="D3290" s="368">
        <v>630</v>
      </c>
      <c r="E3290" s="368">
        <v>409</v>
      </c>
      <c r="F3290" s="368">
        <v>221</v>
      </c>
      <c r="G3290" s="368" t="s">
        <v>19649</v>
      </c>
      <c r="H3290" s="368" t="s">
        <v>19650</v>
      </c>
      <c r="I3290" s="368" t="s">
        <v>2507</v>
      </c>
      <c r="J3290" s="368" t="s">
        <v>2506</v>
      </c>
      <c r="K3290" s="368" t="s">
        <v>19651</v>
      </c>
      <c r="L3290" s="368" t="s">
        <v>2506</v>
      </c>
      <c r="M3290" s="368">
        <v>32</v>
      </c>
      <c r="N3290" s="368">
        <v>19</v>
      </c>
      <c r="O3290" s="368">
        <v>13</v>
      </c>
    </row>
    <row r="3291" spans="1:15" x14ac:dyDescent="0.35">
      <c r="A3291" s="368" t="s">
        <v>615</v>
      </c>
      <c r="B3291" s="368" t="s">
        <v>1203</v>
      </c>
      <c r="C3291" s="368" t="s">
        <v>791</v>
      </c>
      <c r="D3291" s="368">
        <v>630</v>
      </c>
      <c r="E3291" s="368">
        <v>409</v>
      </c>
      <c r="F3291" s="368">
        <v>221</v>
      </c>
      <c r="G3291" s="368" t="s">
        <v>19652</v>
      </c>
      <c r="H3291" s="368" t="s">
        <v>19653</v>
      </c>
      <c r="I3291" s="368" t="s">
        <v>2505</v>
      </c>
      <c r="J3291" s="368" t="s">
        <v>2504</v>
      </c>
      <c r="K3291" s="368" t="s">
        <v>19654</v>
      </c>
      <c r="L3291" s="368" t="s">
        <v>19655</v>
      </c>
      <c r="M3291" s="368">
        <v>32</v>
      </c>
      <c r="N3291" s="368">
        <v>19</v>
      </c>
      <c r="O3291" s="368">
        <v>13</v>
      </c>
    </row>
    <row r="3292" spans="1:15" x14ac:dyDescent="0.35">
      <c r="A3292" s="368" t="s">
        <v>615</v>
      </c>
      <c r="B3292" s="368" t="s">
        <v>1203</v>
      </c>
      <c r="C3292" s="368" t="s">
        <v>791</v>
      </c>
      <c r="D3292" s="368">
        <v>630</v>
      </c>
      <c r="E3292" s="368">
        <v>409</v>
      </c>
      <c r="F3292" s="368">
        <v>221</v>
      </c>
      <c r="G3292" s="368" t="s">
        <v>19652</v>
      </c>
      <c r="H3292" s="368" t="s">
        <v>19653</v>
      </c>
      <c r="I3292" s="368" t="s">
        <v>2505</v>
      </c>
      <c r="J3292" s="368" t="s">
        <v>2504</v>
      </c>
      <c r="K3292" s="368" t="s">
        <v>19656</v>
      </c>
      <c r="L3292" s="368" t="s">
        <v>19657</v>
      </c>
      <c r="M3292" s="368">
        <v>75</v>
      </c>
      <c r="N3292" s="368">
        <v>45</v>
      </c>
      <c r="O3292" s="368">
        <v>30</v>
      </c>
    </row>
    <row r="3293" spans="1:15" x14ac:dyDescent="0.35">
      <c r="A3293" s="368" t="s">
        <v>615</v>
      </c>
      <c r="B3293" s="368" t="s">
        <v>1203</v>
      </c>
      <c r="C3293" s="368" t="s">
        <v>791</v>
      </c>
      <c r="D3293" s="368">
        <v>630</v>
      </c>
      <c r="E3293" s="368">
        <v>409</v>
      </c>
      <c r="F3293" s="368">
        <v>221</v>
      </c>
      <c r="G3293" s="368" t="s">
        <v>19658</v>
      </c>
      <c r="H3293" s="368" t="s">
        <v>19659</v>
      </c>
      <c r="I3293" s="368" t="s">
        <v>2503</v>
      </c>
      <c r="J3293" s="368" t="s">
        <v>2502</v>
      </c>
      <c r="K3293" s="368" t="s">
        <v>19660</v>
      </c>
      <c r="L3293" s="368" t="s">
        <v>19661</v>
      </c>
      <c r="M3293" s="368">
        <v>98</v>
      </c>
      <c r="N3293" s="368">
        <v>59</v>
      </c>
      <c r="O3293" s="368">
        <v>39</v>
      </c>
    </row>
    <row r="3294" spans="1:15" x14ac:dyDescent="0.35">
      <c r="A3294" s="368" t="s">
        <v>615</v>
      </c>
      <c r="B3294" s="368" t="s">
        <v>1203</v>
      </c>
      <c r="C3294" s="368" t="s">
        <v>791</v>
      </c>
      <c r="D3294" s="368">
        <v>630</v>
      </c>
      <c r="E3294" s="368">
        <v>409</v>
      </c>
      <c r="F3294" s="368">
        <v>221</v>
      </c>
      <c r="G3294" s="368" t="s">
        <v>19658</v>
      </c>
      <c r="H3294" s="368" t="s">
        <v>19659</v>
      </c>
      <c r="I3294" s="368" t="s">
        <v>2503</v>
      </c>
      <c r="J3294" s="368" t="s">
        <v>2502</v>
      </c>
      <c r="K3294" s="368" t="s">
        <v>19662</v>
      </c>
      <c r="L3294" s="368" t="s">
        <v>19663</v>
      </c>
      <c r="M3294" s="368">
        <v>32</v>
      </c>
      <c r="N3294" s="368">
        <v>19</v>
      </c>
      <c r="O3294" s="368">
        <v>13</v>
      </c>
    </row>
    <row r="3295" spans="1:15" x14ac:dyDescent="0.35">
      <c r="A3295" s="368" t="s">
        <v>615</v>
      </c>
      <c r="B3295" s="368" t="s">
        <v>1203</v>
      </c>
      <c r="C3295" s="368" t="s">
        <v>791</v>
      </c>
      <c r="D3295" s="368">
        <v>630</v>
      </c>
      <c r="E3295" s="368">
        <v>409</v>
      </c>
      <c r="F3295" s="368">
        <v>221</v>
      </c>
      <c r="G3295" s="368" t="s">
        <v>19658</v>
      </c>
      <c r="H3295" s="368" t="s">
        <v>19659</v>
      </c>
      <c r="I3295" s="368" t="s">
        <v>2503</v>
      </c>
      <c r="J3295" s="368" t="s">
        <v>2502</v>
      </c>
      <c r="K3295" s="368" t="s">
        <v>19664</v>
      </c>
      <c r="L3295" s="368" t="s">
        <v>19665</v>
      </c>
      <c r="M3295" s="368">
        <v>32</v>
      </c>
      <c r="N3295" s="368">
        <v>19</v>
      </c>
      <c r="O3295" s="368">
        <v>13</v>
      </c>
    </row>
    <row r="3296" spans="1:15" x14ac:dyDescent="0.35">
      <c r="A3296" s="368" t="s">
        <v>615</v>
      </c>
      <c r="B3296" s="368" t="s">
        <v>1203</v>
      </c>
      <c r="C3296" s="368" t="s">
        <v>791</v>
      </c>
      <c r="D3296" s="368">
        <v>630</v>
      </c>
      <c r="E3296" s="368">
        <v>409</v>
      </c>
      <c r="F3296" s="368">
        <v>221</v>
      </c>
      <c r="G3296" s="368" t="s">
        <v>19666</v>
      </c>
      <c r="H3296" s="368" t="s">
        <v>19667</v>
      </c>
      <c r="I3296" s="368" t="s">
        <v>2501</v>
      </c>
      <c r="J3296" s="368" t="s">
        <v>2500</v>
      </c>
      <c r="K3296" s="368" t="s">
        <v>19668</v>
      </c>
      <c r="L3296" s="368" t="s">
        <v>2500</v>
      </c>
      <c r="M3296" s="368">
        <v>70</v>
      </c>
      <c r="N3296" s="368">
        <v>70</v>
      </c>
      <c r="O3296" s="368">
        <v>0</v>
      </c>
    </row>
    <row r="3297" spans="1:15" x14ac:dyDescent="0.35">
      <c r="A3297" s="368" t="s">
        <v>615</v>
      </c>
      <c r="B3297" s="368" t="s">
        <v>1203</v>
      </c>
      <c r="C3297" s="368" t="s">
        <v>791</v>
      </c>
      <c r="D3297" s="368">
        <v>630</v>
      </c>
      <c r="E3297" s="368">
        <v>409</v>
      </c>
      <c r="F3297" s="368">
        <v>221</v>
      </c>
      <c r="G3297" s="368" t="s">
        <v>19669</v>
      </c>
      <c r="H3297" s="368" t="s">
        <v>19670</v>
      </c>
      <c r="I3297" s="368" t="s">
        <v>2499</v>
      </c>
      <c r="J3297" s="368" t="s">
        <v>2498</v>
      </c>
      <c r="K3297" s="368" t="s">
        <v>19671</v>
      </c>
      <c r="L3297" s="368" t="s">
        <v>2498</v>
      </c>
      <c r="M3297" s="368">
        <v>97</v>
      </c>
      <c r="N3297" s="368">
        <v>60</v>
      </c>
      <c r="O3297" s="368">
        <v>37</v>
      </c>
    </row>
    <row r="3298" spans="1:15" x14ac:dyDescent="0.35">
      <c r="A3298" s="368" t="s">
        <v>615</v>
      </c>
      <c r="B3298" s="368" t="s">
        <v>1203</v>
      </c>
      <c r="C3298" s="368" t="s">
        <v>791</v>
      </c>
      <c r="D3298" s="368">
        <v>630</v>
      </c>
      <c r="E3298" s="368">
        <v>409</v>
      </c>
      <c r="F3298" s="368">
        <v>221</v>
      </c>
      <c r="G3298" s="368" t="s">
        <v>19672</v>
      </c>
      <c r="H3298" s="368" t="s">
        <v>19673</v>
      </c>
      <c r="I3298" s="368" t="s">
        <v>2511</v>
      </c>
      <c r="J3298" s="368" t="s">
        <v>2510</v>
      </c>
      <c r="K3298" s="368" t="s">
        <v>19674</v>
      </c>
      <c r="L3298" s="368" t="s">
        <v>19675</v>
      </c>
      <c r="M3298" s="368">
        <v>97</v>
      </c>
      <c r="N3298" s="368">
        <v>60</v>
      </c>
      <c r="O3298" s="368">
        <v>37</v>
      </c>
    </row>
    <row r="3299" spans="1:15" x14ac:dyDescent="0.35">
      <c r="A3299" s="368" t="s">
        <v>615</v>
      </c>
      <c r="B3299" s="368" t="s">
        <v>1203</v>
      </c>
      <c r="C3299" s="368" t="s">
        <v>791</v>
      </c>
      <c r="D3299" s="368">
        <v>630</v>
      </c>
      <c r="E3299" s="368">
        <v>409</v>
      </c>
      <c r="F3299" s="368">
        <v>221</v>
      </c>
      <c r="G3299" s="368" t="s">
        <v>19672</v>
      </c>
      <c r="H3299" s="368" t="s">
        <v>19673</v>
      </c>
      <c r="I3299" s="368" t="s">
        <v>2511</v>
      </c>
      <c r="J3299" s="368" t="s">
        <v>2510</v>
      </c>
      <c r="K3299" s="368" t="s">
        <v>19676</v>
      </c>
      <c r="L3299" s="368" t="s">
        <v>19677</v>
      </c>
      <c r="M3299" s="368">
        <v>65</v>
      </c>
      <c r="N3299" s="368">
        <v>39</v>
      </c>
      <c r="O3299" s="368">
        <v>26</v>
      </c>
    </row>
    <row r="3300" spans="1:15" x14ac:dyDescent="0.35">
      <c r="A3300" s="368" t="s">
        <v>616</v>
      </c>
      <c r="B3300" s="368" t="s">
        <v>1204</v>
      </c>
      <c r="C3300" s="368" t="s">
        <v>791</v>
      </c>
      <c r="D3300" s="368">
        <v>180</v>
      </c>
      <c r="E3300" s="368">
        <v>117</v>
      </c>
      <c r="F3300" s="368">
        <v>63</v>
      </c>
      <c r="G3300" s="368" t="s">
        <v>19559</v>
      </c>
      <c r="H3300" s="368" t="s">
        <v>19560</v>
      </c>
      <c r="I3300" s="368" t="s">
        <v>2479</v>
      </c>
      <c r="J3300" s="368" t="s">
        <v>2478</v>
      </c>
      <c r="K3300" s="368" t="s">
        <v>19561</v>
      </c>
      <c r="L3300" s="368" t="s">
        <v>2478</v>
      </c>
      <c r="M3300" s="368">
        <v>70</v>
      </c>
      <c r="N3300" s="368">
        <v>70</v>
      </c>
      <c r="O3300" s="368">
        <v>0</v>
      </c>
    </row>
    <row r="3301" spans="1:15" x14ac:dyDescent="0.35">
      <c r="A3301" s="368" t="s">
        <v>616</v>
      </c>
      <c r="B3301" s="368" t="s">
        <v>1204</v>
      </c>
      <c r="C3301" s="368" t="s">
        <v>791</v>
      </c>
      <c r="D3301" s="368">
        <v>180</v>
      </c>
      <c r="E3301" s="368">
        <v>117</v>
      </c>
      <c r="F3301" s="368">
        <v>63</v>
      </c>
      <c r="G3301" s="368" t="s">
        <v>19678</v>
      </c>
      <c r="H3301" s="368" t="s">
        <v>19679</v>
      </c>
      <c r="I3301" s="368" t="s">
        <v>2509</v>
      </c>
      <c r="J3301" s="368" t="s">
        <v>2508</v>
      </c>
      <c r="K3301" s="368" t="s">
        <v>19680</v>
      </c>
      <c r="L3301" s="368" t="s">
        <v>2508</v>
      </c>
      <c r="M3301" s="368">
        <v>110</v>
      </c>
      <c r="N3301" s="368">
        <v>47</v>
      </c>
      <c r="O3301" s="368">
        <v>63</v>
      </c>
    </row>
    <row r="3302" spans="1:15" x14ac:dyDescent="0.35">
      <c r="A3302" s="368" t="s">
        <v>617</v>
      </c>
      <c r="B3302" s="368" t="s">
        <v>1205</v>
      </c>
      <c r="C3302" s="368" t="s">
        <v>791</v>
      </c>
      <c r="D3302" s="368">
        <v>480</v>
      </c>
      <c r="E3302" s="368">
        <v>312</v>
      </c>
      <c r="F3302" s="368">
        <v>168</v>
      </c>
      <c r="G3302" s="368" t="s">
        <v>19649</v>
      </c>
      <c r="H3302" s="368" t="s">
        <v>19650</v>
      </c>
      <c r="I3302" s="368" t="s">
        <v>2507</v>
      </c>
      <c r="J3302" s="368" t="s">
        <v>2506</v>
      </c>
      <c r="K3302" s="368" t="s">
        <v>19651</v>
      </c>
      <c r="L3302" s="368" t="s">
        <v>2506</v>
      </c>
      <c r="M3302" s="368">
        <v>33</v>
      </c>
      <c r="N3302" s="368">
        <v>19</v>
      </c>
      <c r="O3302" s="368">
        <v>14</v>
      </c>
    </row>
    <row r="3303" spans="1:15" x14ac:dyDescent="0.35">
      <c r="A3303" s="368" t="s">
        <v>617</v>
      </c>
      <c r="B3303" s="368" t="s">
        <v>1205</v>
      </c>
      <c r="C3303" s="368" t="s">
        <v>791</v>
      </c>
      <c r="D3303" s="368">
        <v>480</v>
      </c>
      <c r="E3303" s="368">
        <v>312</v>
      </c>
      <c r="F3303" s="368">
        <v>168</v>
      </c>
      <c r="G3303" s="368" t="s">
        <v>19652</v>
      </c>
      <c r="H3303" s="368" t="s">
        <v>19653</v>
      </c>
      <c r="I3303" s="368" t="s">
        <v>2505</v>
      </c>
      <c r="J3303" s="368" t="s">
        <v>2504</v>
      </c>
      <c r="K3303" s="368" t="s">
        <v>19654</v>
      </c>
      <c r="L3303" s="368" t="s">
        <v>19655</v>
      </c>
      <c r="M3303" s="368">
        <v>33</v>
      </c>
      <c r="N3303" s="368">
        <v>20</v>
      </c>
      <c r="O3303" s="368">
        <v>13</v>
      </c>
    </row>
    <row r="3304" spans="1:15" x14ac:dyDescent="0.35">
      <c r="A3304" s="368" t="s">
        <v>617</v>
      </c>
      <c r="B3304" s="368" t="s">
        <v>1205</v>
      </c>
      <c r="C3304" s="368" t="s">
        <v>791</v>
      </c>
      <c r="D3304" s="368">
        <v>480</v>
      </c>
      <c r="E3304" s="368">
        <v>312</v>
      </c>
      <c r="F3304" s="368">
        <v>168</v>
      </c>
      <c r="G3304" s="368" t="s">
        <v>19652</v>
      </c>
      <c r="H3304" s="368" t="s">
        <v>19653</v>
      </c>
      <c r="I3304" s="368" t="s">
        <v>2505</v>
      </c>
      <c r="J3304" s="368" t="s">
        <v>2504</v>
      </c>
      <c r="K3304" s="368" t="s">
        <v>19656</v>
      </c>
      <c r="L3304" s="368" t="s">
        <v>19657</v>
      </c>
      <c r="M3304" s="368">
        <v>78</v>
      </c>
      <c r="N3304" s="368">
        <v>46</v>
      </c>
      <c r="O3304" s="368">
        <v>32</v>
      </c>
    </row>
    <row r="3305" spans="1:15" x14ac:dyDescent="0.35">
      <c r="A3305" s="368" t="s">
        <v>617</v>
      </c>
      <c r="B3305" s="368" t="s">
        <v>1205</v>
      </c>
      <c r="C3305" s="368" t="s">
        <v>791</v>
      </c>
      <c r="D3305" s="368">
        <v>480</v>
      </c>
      <c r="E3305" s="368">
        <v>312</v>
      </c>
      <c r="F3305" s="368">
        <v>168</v>
      </c>
      <c r="G3305" s="368" t="s">
        <v>19658</v>
      </c>
      <c r="H3305" s="368" t="s">
        <v>19659</v>
      </c>
      <c r="I3305" s="368" t="s">
        <v>2503</v>
      </c>
      <c r="J3305" s="368" t="s">
        <v>2502</v>
      </c>
      <c r="K3305" s="368" t="s">
        <v>19660</v>
      </c>
      <c r="L3305" s="368" t="s">
        <v>19661</v>
      </c>
      <c r="M3305" s="368">
        <v>100</v>
      </c>
      <c r="N3305" s="368">
        <v>59</v>
      </c>
      <c r="O3305" s="368">
        <v>41</v>
      </c>
    </row>
    <row r="3306" spans="1:15" x14ac:dyDescent="0.35">
      <c r="A3306" s="368" t="s">
        <v>617</v>
      </c>
      <c r="B3306" s="368" t="s">
        <v>1205</v>
      </c>
      <c r="C3306" s="368" t="s">
        <v>791</v>
      </c>
      <c r="D3306" s="368">
        <v>480</v>
      </c>
      <c r="E3306" s="368">
        <v>312</v>
      </c>
      <c r="F3306" s="368">
        <v>168</v>
      </c>
      <c r="G3306" s="368" t="s">
        <v>19658</v>
      </c>
      <c r="H3306" s="368" t="s">
        <v>19659</v>
      </c>
      <c r="I3306" s="368" t="s">
        <v>2503</v>
      </c>
      <c r="J3306" s="368" t="s">
        <v>2502</v>
      </c>
      <c r="K3306" s="368" t="s">
        <v>19662</v>
      </c>
      <c r="L3306" s="368" t="s">
        <v>19663</v>
      </c>
      <c r="M3306" s="368">
        <v>33</v>
      </c>
      <c r="N3306" s="368">
        <v>20</v>
      </c>
      <c r="O3306" s="368">
        <v>13</v>
      </c>
    </row>
    <row r="3307" spans="1:15" x14ac:dyDescent="0.35">
      <c r="A3307" s="368" t="s">
        <v>617</v>
      </c>
      <c r="B3307" s="368" t="s">
        <v>1205</v>
      </c>
      <c r="C3307" s="368" t="s">
        <v>791</v>
      </c>
      <c r="D3307" s="368">
        <v>480</v>
      </c>
      <c r="E3307" s="368">
        <v>312</v>
      </c>
      <c r="F3307" s="368">
        <v>168</v>
      </c>
      <c r="G3307" s="368" t="s">
        <v>19658</v>
      </c>
      <c r="H3307" s="368" t="s">
        <v>19659</v>
      </c>
      <c r="I3307" s="368" t="s">
        <v>2503</v>
      </c>
      <c r="J3307" s="368" t="s">
        <v>2502</v>
      </c>
      <c r="K3307" s="368" t="s">
        <v>19664</v>
      </c>
      <c r="L3307" s="368" t="s">
        <v>19665</v>
      </c>
      <c r="M3307" s="368">
        <v>33</v>
      </c>
      <c r="N3307" s="368">
        <v>19</v>
      </c>
      <c r="O3307" s="368">
        <v>14</v>
      </c>
    </row>
    <row r="3308" spans="1:15" x14ac:dyDescent="0.35">
      <c r="A3308" s="368" t="s">
        <v>617</v>
      </c>
      <c r="B3308" s="368" t="s">
        <v>1205</v>
      </c>
      <c r="C3308" s="368" t="s">
        <v>791</v>
      </c>
      <c r="D3308" s="368">
        <v>480</v>
      </c>
      <c r="E3308" s="368">
        <v>312</v>
      </c>
      <c r="F3308" s="368">
        <v>168</v>
      </c>
      <c r="G3308" s="368" t="s">
        <v>19666</v>
      </c>
      <c r="H3308" s="368" t="s">
        <v>19667</v>
      </c>
      <c r="I3308" s="368" t="s">
        <v>2501</v>
      </c>
      <c r="J3308" s="368" t="s">
        <v>2500</v>
      </c>
      <c r="K3308" s="368" t="s">
        <v>19668</v>
      </c>
      <c r="L3308" s="368" t="s">
        <v>2500</v>
      </c>
      <c r="M3308" s="368">
        <v>70</v>
      </c>
      <c r="N3308" s="368">
        <v>70</v>
      </c>
      <c r="O3308" s="368">
        <v>0</v>
      </c>
    </row>
    <row r="3309" spans="1:15" x14ac:dyDescent="0.35">
      <c r="A3309" s="368" t="s">
        <v>617</v>
      </c>
      <c r="B3309" s="368" t="s">
        <v>1205</v>
      </c>
      <c r="C3309" s="368" t="s">
        <v>791</v>
      </c>
      <c r="D3309" s="368">
        <v>480</v>
      </c>
      <c r="E3309" s="368">
        <v>312</v>
      </c>
      <c r="F3309" s="368">
        <v>168</v>
      </c>
      <c r="G3309" s="368" t="s">
        <v>19669</v>
      </c>
      <c r="H3309" s="368" t="s">
        <v>19670</v>
      </c>
      <c r="I3309" s="368" t="s">
        <v>2499</v>
      </c>
      <c r="J3309" s="368" t="s">
        <v>2498</v>
      </c>
      <c r="K3309" s="368" t="s">
        <v>19671</v>
      </c>
      <c r="L3309" s="368" t="s">
        <v>2498</v>
      </c>
      <c r="M3309" s="368">
        <v>100</v>
      </c>
      <c r="N3309" s="368">
        <v>59</v>
      </c>
      <c r="O3309" s="368">
        <v>41</v>
      </c>
    </row>
    <row r="3310" spans="1:15" x14ac:dyDescent="0.35">
      <c r="A3310" s="368" t="s">
        <v>618</v>
      </c>
      <c r="B3310" s="368" t="s">
        <v>1206</v>
      </c>
      <c r="C3310" s="368" t="s">
        <v>796</v>
      </c>
      <c r="D3310" s="368">
        <v>430</v>
      </c>
      <c r="E3310" s="368">
        <v>279</v>
      </c>
      <c r="F3310" s="368">
        <v>151</v>
      </c>
      <c r="G3310" s="368" t="s">
        <v>19681</v>
      </c>
      <c r="H3310" s="368" t="s">
        <v>19682</v>
      </c>
      <c r="I3310" s="368" t="s">
        <v>2497</v>
      </c>
      <c r="J3310" s="368" t="s">
        <v>2496</v>
      </c>
      <c r="K3310" s="368" t="s">
        <v>19683</v>
      </c>
      <c r="L3310" s="368" t="s">
        <v>19684</v>
      </c>
      <c r="M3310" s="368">
        <v>103</v>
      </c>
      <c r="N3310" s="368">
        <v>60</v>
      </c>
      <c r="O3310" s="368">
        <v>43</v>
      </c>
    </row>
    <row r="3311" spans="1:15" x14ac:dyDescent="0.35">
      <c r="A3311" s="368" t="s">
        <v>618</v>
      </c>
      <c r="B3311" s="368" t="s">
        <v>1206</v>
      </c>
      <c r="C3311" s="368" t="s">
        <v>796</v>
      </c>
      <c r="D3311" s="368">
        <v>430</v>
      </c>
      <c r="E3311" s="368">
        <v>279</v>
      </c>
      <c r="F3311" s="368">
        <v>151</v>
      </c>
      <c r="G3311" s="368" t="s">
        <v>19681</v>
      </c>
      <c r="H3311" s="368" t="s">
        <v>19682</v>
      </c>
      <c r="I3311" s="368" t="s">
        <v>2497</v>
      </c>
      <c r="J3311" s="368" t="s">
        <v>2496</v>
      </c>
      <c r="K3311" s="368" t="s">
        <v>19685</v>
      </c>
      <c r="L3311" s="368" t="s">
        <v>19686</v>
      </c>
      <c r="M3311" s="368">
        <v>77</v>
      </c>
      <c r="N3311" s="368">
        <v>45</v>
      </c>
      <c r="O3311" s="368">
        <v>32</v>
      </c>
    </row>
    <row r="3312" spans="1:15" x14ac:dyDescent="0.35">
      <c r="A3312" s="368" t="s">
        <v>618</v>
      </c>
      <c r="B3312" s="368" t="s">
        <v>1206</v>
      </c>
      <c r="C3312" s="368" t="s">
        <v>796</v>
      </c>
      <c r="D3312" s="368">
        <v>430</v>
      </c>
      <c r="E3312" s="368">
        <v>279</v>
      </c>
      <c r="F3312" s="368">
        <v>151</v>
      </c>
      <c r="G3312" s="368" t="s">
        <v>19687</v>
      </c>
      <c r="H3312" s="368" t="s">
        <v>19688</v>
      </c>
      <c r="I3312" s="368" t="s">
        <v>2495</v>
      </c>
      <c r="J3312" s="368" t="s">
        <v>2494</v>
      </c>
      <c r="K3312" s="368" t="s">
        <v>19689</v>
      </c>
      <c r="L3312" s="368" t="s">
        <v>19690</v>
      </c>
      <c r="M3312" s="368">
        <v>39</v>
      </c>
      <c r="N3312" s="368">
        <v>23</v>
      </c>
      <c r="O3312" s="368">
        <v>16</v>
      </c>
    </row>
    <row r="3313" spans="1:15" x14ac:dyDescent="0.35">
      <c r="A3313" s="368" t="s">
        <v>618</v>
      </c>
      <c r="B3313" s="368" t="s">
        <v>1206</v>
      </c>
      <c r="C3313" s="368" t="s">
        <v>796</v>
      </c>
      <c r="D3313" s="368">
        <v>430</v>
      </c>
      <c r="E3313" s="368">
        <v>279</v>
      </c>
      <c r="F3313" s="368">
        <v>151</v>
      </c>
      <c r="G3313" s="368" t="s">
        <v>19687</v>
      </c>
      <c r="H3313" s="368" t="s">
        <v>19688</v>
      </c>
      <c r="I3313" s="368" t="s">
        <v>2495</v>
      </c>
      <c r="J3313" s="368" t="s">
        <v>2494</v>
      </c>
      <c r="K3313" s="368" t="s">
        <v>19691</v>
      </c>
      <c r="L3313" s="368" t="s">
        <v>19692</v>
      </c>
      <c r="M3313" s="368">
        <v>64</v>
      </c>
      <c r="N3313" s="368">
        <v>36</v>
      </c>
      <c r="O3313" s="368">
        <v>28</v>
      </c>
    </row>
    <row r="3314" spans="1:15" x14ac:dyDescent="0.35">
      <c r="A3314" s="368" t="s">
        <v>618</v>
      </c>
      <c r="B3314" s="368" t="s">
        <v>1206</v>
      </c>
      <c r="C3314" s="368" t="s">
        <v>796</v>
      </c>
      <c r="D3314" s="368">
        <v>430</v>
      </c>
      <c r="E3314" s="368">
        <v>279</v>
      </c>
      <c r="F3314" s="368">
        <v>151</v>
      </c>
      <c r="G3314" s="368" t="s">
        <v>19687</v>
      </c>
      <c r="H3314" s="368" t="s">
        <v>19688</v>
      </c>
      <c r="I3314" s="368" t="s">
        <v>2495</v>
      </c>
      <c r="J3314" s="368" t="s">
        <v>2494</v>
      </c>
      <c r="K3314" s="368" t="s">
        <v>19693</v>
      </c>
      <c r="L3314" s="368" t="s">
        <v>19694</v>
      </c>
      <c r="M3314" s="368">
        <v>77</v>
      </c>
      <c r="N3314" s="368">
        <v>45</v>
      </c>
      <c r="O3314" s="368">
        <v>32</v>
      </c>
    </row>
    <row r="3315" spans="1:15" x14ac:dyDescent="0.35">
      <c r="A3315" s="368" t="s">
        <v>618</v>
      </c>
      <c r="B3315" s="368" t="s">
        <v>1206</v>
      </c>
      <c r="C3315" s="368" t="s">
        <v>796</v>
      </c>
      <c r="D3315" s="368">
        <v>430</v>
      </c>
      <c r="E3315" s="368">
        <v>279</v>
      </c>
      <c r="F3315" s="368">
        <v>151</v>
      </c>
      <c r="G3315" s="368" t="s">
        <v>19559</v>
      </c>
      <c r="H3315" s="368" t="s">
        <v>19560</v>
      </c>
      <c r="I3315" s="368" t="s">
        <v>2479</v>
      </c>
      <c r="J3315" s="368" t="s">
        <v>2478</v>
      </c>
      <c r="K3315" s="368" t="s">
        <v>19561</v>
      </c>
      <c r="L3315" s="368" t="s">
        <v>2478</v>
      </c>
      <c r="M3315" s="368">
        <v>70</v>
      </c>
      <c r="N3315" s="368">
        <v>70</v>
      </c>
      <c r="O3315" s="368">
        <v>0</v>
      </c>
    </row>
    <row r="3316" spans="1:15" x14ac:dyDescent="0.35">
      <c r="A3316" s="368" t="s">
        <v>619</v>
      </c>
      <c r="B3316" s="368" t="s">
        <v>1207</v>
      </c>
      <c r="C3316" s="368" t="s">
        <v>786</v>
      </c>
      <c r="D3316" s="368">
        <v>450</v>
      </c>
      <c r="E3316" s="368">
        <v>292</v>
      </c>
      <c r="F3316" s="368">
        <v>158</v>
      </c>
      <c r="G3316" s="368" t="s">
        <v>19553</v>
      </c>
      <c r="H3316" s="368" t="s">
        <v>19554</v>
      </c>
      <c r="I3316" s="368" t="s">
        <v>2481</v>
      </c>
      <c r="J3316" s="368" t="s">
        <v>2480</v>
      </c>
      <c r="K3316" s="368" t="s">
        <v>19555</v>
      </c>
      <c r="L3316" s="368" t="s">
        <v>2480</v>
      </c>
      <c r="M3316" s="368">
        <v>34</v>
      </c>
      <c r="N3316" s="368">
        <v>20</v>
      </c>
      <c r="O3316" s="368">
        <v>14</v>
      </c>
    </row>
    <row r="3317" spans="1:15" x14ac:dyDescent="0.35">
      <c r="A3317" s="368" t="s">
        <v>619</v>
      </c>
      <c r="B3317" s="368" t="s">
        <v>1207</v>
      </c>
      <c r="C3317" s="368" t="s">
        <v>786</v>
      </c>
      <c r="D3317" s="368">
        <v>450</v>
      </c>
      <c r="E3317" s="368">
        <v>292</v>
      </c>
      <c r="F3317" s="368">
        <v>158</v>
      </c>
      <c r="G3317" s="368" t="s">
        <v>19559</v>
      </c>
      <c r="H3317" s="368" t="s">
        <v>19560</v>
      </c>
      <c r="I3317" s="368" t="s">
        <v>2479</v>
      </c>
      <c r="J3317" s="368" t="s">
        <v>2478</v>
      </c>
      <c r="K3317" s="368" t="s">
        <v>19561</v>
      </c>
      <c r="L3317" s="368" t="s">
        <v>2478</v>
      </c>
      <c r="M3317" s="368">
        <v>70</v>
      </c>
      <c r="N3317" s="368">
        <v>70</v>
      </c>
      <c r="O3317" s="368">
        <v>0</v>
      </c>
    </row>
    <row r="3318" spans="1:15" x14ac:dyDescent="0.35">
      <c r="A3318" s="368" t="s">
        <v>619</v>
      </c>
      <c r="B3318" s="368" t="s">
        <v>1207</v>
      </c>
      <c r="C3318" s="368" t="s">
        <v>786</v>
      </c>
      <c r="D3318" s="368">
        <v>450</v>
      </c>
      <c r="E3318" s="368">
        <v>292</v>
      </c>
      <c r="F3318" s="368">
        <v>158</v>
      </c>
      <c r="G3318" s="368" t="s">
        <v>19695</v>
      </c>
      <c r="H3318" s="368" t="s">
        <v>19696</v>
      </c>
      <c r="I3318" s="368" t="s">
        <v>2493</v>
      </c>
      <c r="J3318" s="368" t="s">
        <v>2492</v>
      </c>
      <c r="K3318" s="368" t="s">
        <v>19697</v>
      </c>
      <c r="L3318" s="368" t="s">
        <v>2492</v>
      </c>
      <c r="M3318" s="368">
        <v>101</v>
      </c>
      <c r="N3318" s="368">
        <v>59</v>
      </c>
      <c r="O3318" s="368">
        <v>42</v>
      </c>
    </row>
    <row r="3319" spans="1:15" x14ac:dyDescent="0.35">
      <c r="A3319" s="368" t="s">
        <v>619</v>
      </c>
      <c r="B3319" s="368" t="s">
        <v>1207</v>
      </c>
      <c r="C3319" s="368" t="s">
        <v>786</v>
      </c>
      <c r="D3319" s="368">
        <v>450</v>
      </c>
      <c r="E3319" s="368">
        <v>292</v>
      </c>
      <c r="F3319" s="368">
        <v>158</v>
      </c>
      <c r="G3319" s="368" t="s">
        <v>19698</v>
      </c>
      <c r="H3319" s="368" t="s">
        <v>19699</v>
      </c>
      <c r="I3319" s="368" t="s">
        <v>2491</v>
      </c>
      <c r="J3319" s="368" t="s">
        <v>2490</v>
      </c>
      <c r="K3319" s="368" t="s">
        <v>19700</v>
      </c>
      <c r="L3319" s="368" t="s">
        <v>19701</v>
      </c>
      <c r="M3319" s="368">
        <v>67</v>
      </c>
      <c r="N3319" s="368">
        <v>39</v>
      </c>
      <c r="O3319" s="368">
        <v>28</v>
      </c>
    </row>
    <row r="3320" spans="1:15" x14ac:dyDescent="0.35">
      <c r="A3320" s="368" t="s">
        <v>619</v>
      </c>
      <c r="B3320" s="368" t="s">
        <v>1207</v>
      </c>
      <c r="C3320" s="368" t="s">
        <v>786</v>
      </c>
      <c r="D3320" s="368">
        <v>450</v>
      </c>
      <c r="E3320" s="368">
        <v>292</v>
      </c>
      <c r="F3320" s="368">
        <v>158</v>
      </c>
      <c r="G3320" s="368" t="s">
        <v>19698</v>
      </c>
      <c r="H3320" s="368" t="s">
        <v>19699</v>
      </c>
      <c r="I3320" s="368" t="s">
        <v>2491</v>
      </c>
      <c r="J3320" s="368" t="s">
        <v>2490</v>
      </c>
      <c r="K3320" s="368" t="s">
        <v>19702</v>
      </c>
      <c r="L3320" s="368" t="s">
        <v>19703</v>
      </c>
      <c r="M3320" s="368">
        <v>67</v>
      </c>
      <c r="N3320" s="368">
        <v>39</v>
      </c>
      <c r="O3320" s="368">
        <v>28</v>
      </c>
    </row>
    <row r="3321" spans="1:15" x14ac:dyDescent="0.35">
      <c r="A3321" s="368" t="s">
        <v>619</v>
      </c>
      <c r="B3321" s="368" t="s">
        <v>1207</v>
      </c>
      <c r="C3321" s="368" t="s">
        <v>786</v>
      </c>
      <c r="D3321" s="368">
        <v>450</v>
      </c>
      <c r="E3321" s="368">
        <v>292</v>
      </c>
      <c r="F3321" s="368">
        <v>158</v>
      </c>
      <c r="G3321" s="368" t="s">
        <v>19704</v>
      </c>
      <c r="H3321" s="368" t="s">
        <v>19705</v>
      </c>
      <c r="I3321" s="368" t="s">
        <v>2489</v>
      </c>
      <c r="J3321" s="368" t="s">
        <v>2488</v>
      </c>
      <c r="K3321" s="368" t="s">
        <v>19706</v>
      </c>
      <c r="L3321" s="368" t="s">
        <v>19707</v>
      </c>
      <c r="M3321" s="368">
        <v>67</v>
      </c>
      <c r="N3321" s="368">
        <v>39</v>
      </c>
      <c r="O3321" s="368">
        <v>28</v>
      </c>
    </row>
    <row r="3322" spans="1:15" x14ac:dyDescent="0.35">
      <c r="A3322" s="368" t="s">
        <v>619</v>
      </c>
      <c r="B3322" s="368" t="s">
        <v>1207</v>
      </c>
      <c r="C3322" s="368" t="s">
        <v>786</v>
      </c>
      <c r="D3322" s="368">
        <v>450</v>
      </c>
      <c r="E3322" s="368">
        <v>292</v>
      </c>
      <c r="F3322" s="368">
        <v>158</v>
      </c>
      <c r="G3322" s="368" t="s">
        <v>19704</v>
      </c>
      <c r="H3322" s="368" t="s">
        <v>19705</v>
      </c>
      <c r="I3322" s="368" t="s">
        <v>2489</v>
      </c>
      <c r="J3322" s="368" t="s">
        <v>2488</v>
      </c>
      <c r="K3322" s="368" t="s">
        <v>19708</v>
      </c>
      <c r="L3322" s="368" t="s">
        <v>19709</v>
      </c>
      <c r="M3322" s="368">
        <v>44</v>
      </c>
      <c r="N3322" s="368">
        <v>26</v>
      </c>
      <c r="O3322" s="368">
        <v>18</v>
      </c>
    </row>
    <row r="3323" spans="1:15" x14ac:dyDescent="0.35">
      <c r="A3323" s="368" t="s">
        <v>620</v>
      </c>
      <c r="B3323" s="368" t="s">
        <v>1208</v>
      </c>
      <c r="C3323" s="368" t="s">
        <v>791</v>
      </c>
      <c r="D3323" s="368">
        <v>480</v>
      </c>
      <c r="E3323" s="368">
        <v>312</v>
      </c>
      <c r="F3323" s="368">
        <v>168</v>
      </c>
      <c r="G3323" s="368" t="s">
        <v>19553</v>
      </c>
      <c r="H3323" s="368" t="s">
        <v>19554</v>
      </c>
      <c r="I3323" s="368" t="s">
        <v>2481</v>
      </c>
      <c r="J3323" s="368" t="s">
        <v>2480</v>
      </c>
      <c r="K3323" s="368" t="s">
        <v>19555</v>
      </c>
      <c r="L3323" s="368" t="s">
        <v>2480</v>
      </c>
      <c r="M3323" s="368">
        <v>37</v>
      </c>
      <c r="N3323" s="368">
        <v>22</v>
      </c>
      <c r="O3323" s="368">
        <v>15</v>
      </c>
    </row>
    <row r="3324" spans="1:15" x14ac:dyDescent="0.35">
      <c r="A3324" s="368" t="s">
        <v>620</v>
      </c>
      <c r="B3324" s="368" t="s">
        <v>1208</v>
      </c>
      <c r="C3324" s="368" t="s">
        <v>791</v>
      </c>
      <c r="D3324" s="368">
        <v>480</v>
      </c>
      <c r="E3324" s="368">
        <v>312</v>
      </c>
      <c r="F3324" s="368">
        <v>168</v>
      </c>
      <c r="G3324" s="368" t="s">
        <v>19559</v>
      </c>
      <c r="H3324" s="368" t="s">
        <v>19560</v>
      </c>
      <c r="I3324" s="368" t="s">
        <v>2479</v>
      </c>
      <c r="J3324" s="368" t="s">
        <v>2478</v>
      </c>
      <c r="K3324" s="368" t="s">
        <v>19561</v>
      </c>
      <c r="L3324" s="368" t="s">
        <v>2478</v>
      </c>
      <c r="M3324" s="368">
        <v>70</v>
      </c>
      <c r="N3324" s="368">
        <v>70</v>
      </c>
      <c r="O3324" s="368">
        <v>0</v>
      </c>
    </row>
    <row r="3325" spans="1:15" x14ac:dyDescent="0.35">
      <c r="A3325" s="368" t="s">
        <v>620</v>
      </c>
      <c r="B3325" s="368" t="s">
        <v>1208</v>
      </c>
      <c r="C3325" s="368" t="s">
        <v>791</v>
      </c>
      <c r="D3325" s="368">
        <v>480</v>
      </c>
      <c r="E3325" s="368">
        <v>312</v>
      </c>
      <c r="F3325" s="368">
        <v>168</v>
      </c>
      <c r="G3325" s="368" t="s">
        <v>19710</v>
      </c>
      <c r="H3325" s="368" t="s">
        <v>19711</v>
      </c>
      <c r="I3325" s="368" t="s">
        <v>2487</v>
      </c>
      <c r="J3325" s="368" t="s">
        <v>2486</v>
      </c>
      <c r="K3325" s="368" t="s">
        <v>19712</v>
      </c>
      <c r="L3325" s="368" t="s">
        <v>19713</v>
      </c>
      <c r="M3325" s="368">
        <v>75</v>
      </c>
      <c r="N3325" s="368">
        <v>43</v>
      </c>
      <c r="O3325" s="368">
        <v>32</v>
      </c>
    </row>
    <row r="3326" spans="1:15" x14ac:dyDescent="0.35">
      <c r="A3326" s="368" t="s">
        <v>620</v>
      </c>
      <c r="B3326" s="368" t="s">
        <v>1208</v>
      </c>
      <c r="C3326" s="368" t="s">
        <v>791</v>
      </c>
      <c r="D3326" s="368">
        <v>480</v>
      </c>
      <c r="E3326" s="368">
        <v>312</v>
      </c>
      <c r="F3326" s="368">
        <v>168</v>
      </c>
      <c r="G3326" s="368" t="s">
        <v>19710</v>
      </c>
      <c r="H3326" s="368" t="s">
        <v>19711</v>
      </c>
      <c r="I3326" s="368" t="s">
        <v>2487</v>
      </c>
      <c r="J3326" s="368" t="s">
        <v>2486</v>
      </c>
      <c r="K3326" s="368" t="s">
        <v>19714</v>
      </c>
      <c r="L3326" s="368" t="s">
        <v>19715</v>
      </c>
      <c r="M3326" s="368">
        <v>50</v>
      </c>
      <c r="N3326" s="368">
        <v>30</v>
      </c>
      <c r="O3326" s="368">
        <v>20</v>
      </c>
    </row>
    <row r="3327" spans="1:15" x14ac:dyDescent="0.35">
      <c r="A3327" s="368" t="s">
        <v>620</v>
      </c>
      <c r="B3327" s="368" t="s">
        <v>1208</v>
      </c>
      <c r="C3327" s="368" t="s">
        <v>791</v>
      </c>
      <c r="D3327" s="368">
        <v>480</v>
      </c>
      <c r="E3327" s="368">
        <v>312</v>
      </c>
      <c r="F3327" s="368">
        <v>168</v>
      </c>
      <c r="G3327" s="368" t="s">
        <v>19716</v>
      </c>
      <c r="H3327" s="368" t="s">
        <v>19717</v>
      </c>
      <c r="I3327" s="368" t="s">
        <v>2485</v>
      </c>
      <c r="J3327" s="368" t="s">
        <v>2484</v>
      </c>
      <c r="K3327" s="368" t="s">
        <v>19718</v>
      </c>
      <c r="L3327" s="368" t="s">
        <v>19719</v>
      </c>
      <c r="M3327" s="368">
        <v>75</v>
      </c>
      <c r="N3327" s="368">
        <v>44</v>
      </c>
      <c r="O3327" s="368">
        <v>31</v>
      </c>
    </row>
    <row r="3328" spans="1:15" x14ac:dyDescent="0.35">
      <c r="A3328" s="368" t="s">
        <v>620</v>
      </c>
      <c r="B3328" s="368" t="s">
        <v>1208</v>
      </c>
      <c r="C3328" s="368" t="s">
        <v>791</v>
      </c>
      <c r="D3328" s="368">
        <v>480</v>
      </c>
      <c r="E3328" s="368">
        <v>312</v>
      </c>
      <c r="F3328" s="368">
        <v>168</v>
      </c>
      <c r="G3328" s="368" t="s">
        <v>19716</v>
      </c>
      <c r="H3328" s="368" t="s">
        <v>19717</v>
      </c>
      <c r="I3328" s="368" t="s">
        <v>2485</v>
      </c>
      <c r="J3328" s="368" t="s">
        <v>2484</v>
      </c>
      <c r="K3328" s="368" t="s">
        <v>19720</v>
      </c>
      <c r="L3328" s="368" t="s">
        <v>19721</v>
      </c>
      <c r="M3328" s="368">
        <v>50</v>
      </c>
      <c r="N3328" s="368">
        <v>30</v>
      </c>
      <c r="O3328" s="368">
        <v>20</v>
      </c>
    </row>
    <row r="3329" spans="1:15" x14ac:dyDescent="0.35">
      <c r="A3329" s="368" t="s">
        <v>620</v>
      </c>
      <c r="B3329" s="368" t="s">
        <v>1208</v>
      </c>
      <c r="C3329" s="368" t="s">
        <v>791</v>
      </c>
      <c r="D3329" s="368">
        <v>480</v>
      </c>
      <c r="E3329" s="368">
        <v>312</v>
      </c>
      <c r="F3329" s="368">
        <v>168</v>
      </c>
      <c r="G3329" s="368" t="s">
        <v>19722</v>
      </c>
      <c r="H3329" s="368" t="s">
        <v>19723</v>
      </c>
      <c r="I3329" s="368" t="s">
        <v>2483</v>
      </c>
      <c r="J3329" s="368" t="s">
        <v>2482</v>
      </c>
      <c r="K3329" s="368" t="s">
        <v>19724</v>
      </c>
      <c r="L3329" s="368" t="s">
        <v>19725</v>
      </c>
      <c r="M3329" s="368">
        <v>86</v>
      </c>
      <c r="N3329" s="368">
        <v>51</v>
      </c>
      <c r="O3329" s="368">
        <v>35</v>
      </c>
    </row>
    <row r="3330" spans="1:15" x14ac:dyDescent="0.35">
      <c r="A3330" s="368" t="s">
        <v>620</v>
      </c>
      <c r="B3330" s="368" t="s">
        <v>1208</v>
      </c>
      <c r="C3330" s="368" t="s">
        <v>791</v>
      </c>
      <c r="D3330" s="368">
        <v>480</v>
      </c>
      <c r="E3330" s="368">
        <v>312</v>
      </c>
      <c r="F3330" s="368">
        <v>168</v>
      </c>
      <c r="G3330" s="368" t="s">
        <v>19722</v>
      </c>
      <c r="H3330" s="368" t="s">
        <v>19723</v>
      </c>
      <c r="I3330" s="368" t="s">
        <v>2483</v>
      </c>
      <c r="J3330" s="368" t="s">
        <v>2482</v>
      </c>
      <c r="K3330" s="368" t="s">
        <v>19726</v>
      </c>
      <c r="L3330" s="368" t="s">
        <v>19727</v>
      </c>
      <c r="M3330" s="368">
        <v>37</v>
      </c>
      <c r="N3330" s="368">
        <v>22</v>
      </c>
      <c r="O3330" s="368">
        <v>15</v>
      </c>
    </row>
    <row r="3331" spans="1:15" x14ac:dyDescent="0.35">
      <c r="A3331" s="368" t="s">
        <v>621</v>
      </c>
      <c r="B3331" s="368" t="s">
        <v>1209</v>
      </c>
      <c r="C3331" s="368" t="s">
        <v>786</v>
      </c>
      <c r="D3331" s="368">
        <v>420</v>
      </c>
      <c r="E3331" s="368">
        <v>273</v>
      </c>
      <c r="F3331" s="368">
        <v>147</v>
      </c>
      <c r="G3331" s="368" t="s">
        <v>19553</v>
      </c>
      <c r="H3331" s="368" t="s">
        <v>19554</v>
      </c>
      <c r="I3331" s="368" t="s">
        <v>2481</v>
      </c>
      <c r="J3331" s="368" t="s">
        <v>2480</v>
      </c>
      <c r="K3331" s="368" t="s">
        <v>19555</v>
      </c>
      <c r="L3331" s="368" t="s">
        <v>2480</v>
      </c>
      <c r="M3331" s="368">
        <v>34</v>
      </c>
      <c r="N3331" s="368">
        <v>20</v>
      </c>
      <c r="O3331" s="368">
        <v>14</v>
      </c>
    </row>
    <row r="3332" spans="1:15" x14ac:dyDescent="0.35">
      <c r="A3332" s="368" t="s">
        <v>621</v>
      </c>
      <c r="B3332" s="368" t="s">
        <v>1209</v>
      </c>
      <c r="C3332" s="368" t="s">
        <v>786</v>
      </c>
      <c r="D3332" s="368">
        <v>420</v>
      </c>
      <c r="E3332" s="368">
        <v>273</v>
      </c>
      <c r="F3332" s="368">
        <v>147</v>
      </c>
      <c r="G3332" s="368" t="s">
        <v>19559</v>
      </c>
      <c r="H3332" s="368" t="s">
        <v>19560</v>
      </c>
      <c r="I3332" s="368" t="s">
        <v>2479</v>
      </c>
      <c r="J3332" s="368" t="s">
        <v>2478</v>
      </c>
      <c r="K3332" s="368" t="s">
        <v>19561</v>
      </c>
      <c r="L3332" s="368" t="s">
        <v>2478</v>
      </c>
      <c r="M3332" s="368">
        <v>70</v>
      </c>
      <c r="N3332" s="368">
        <v>70</v>
      </c>
      <c r="O3332" s="368">
        <v>0</v>
      </c>
    </row>
    <row r="3333" spans="1:15" x14ac:dyDescent="0.35">
      <c r="A3333" s="368" t="s">
        <v>621</v>
      </c>
      <c r="B3333" s="368" t="s">
        <v>1209</v>
      </c>
      <c r="C3333" s="368" t="s">
        <v>786</v>
      </c>
      <c r="D3333" s="368">
        <v>420</v>
      </c>
      <c r="E3333" s="368">
        <v>273</v>
      </c>
      <c r="F3333" s="368">
        <v>147</v>
      </c>
      <c r="G3333" s="368" t="s">
        <v>19728</v>
      </c>
      <c r="H3333" s="368" t="s">
        <v>19729</v>
      </c>
      <c r="I3333" s="368" t="s">
        <v>2477</v>
      </c>
      <c r="J3333" s="368" t="s">
        <v>2476</v>
      </c>
      <c r="K3333" s="368" t="s">
        <v>19730</v>
      </c>
      <c r="L3333" s="368" t="s">
        <v>2476</v>
      </c>
      <c r="M3333" s="368">
        <v>90</v>
      </c>
      <c r="N3333" s="368">
        <v>52</v>
      </c>
      <c r="O3333" s="368">
        <v>38</v>
      </c>
    </row>
    <row r="3334" spans="1:15" x14ac:dyDescent="0.35">
      <c r="A3334" s="368" t="s">
        <v>621</v>
      </c>
      <c r="B3334" s="368" t="s">
        <v>1209</v>
      </c>
      <c r="C3334" s="368" t="s">
        <v>786</v>
      </c>
      <c r="D3334" s="368">
        <v>420</v>
      </c>
      <c r="E3334" s="368">
        <v>273</v>
      </c>
      <c r="F3334" s="368">
        <v>147</v>
      </c>
      <c r="G3334" s="368" t="s">
        <v>19731</v>
      </c>
      <c r="H3334" s="368" t="s">
        <v>19732</v>
      </c>
      <c r="I3334" s="368" t="s">
        <v>2475</v>
      </c>
      <c r="J3334" s="368" t="s">
        <v>2474</v>
      </c>
      <c r="K3334" s="368" t="s">
        <v>19733</v>
      </c>
      <c r="L3334" s="368" t="s">
        <v>19734</v>
      </c>
      <c r="M3334" s="368">
        <v>79</v>
      </c>
      <c r="N3334" s="368">
        <v>46</v>
      </c>
      <c r="O3334" s="368">
        <v>33</v>
      </c>
    </row>
    <row r="3335" spans="1:15" x14ac:dyDescent="0.35">
      <c r="A3335" s="368" t="s">
        <v>621</v>
      </c>
      <c r="B3335" s="368" t="s">
        <v>1209</v>
      </c>
      <c r="C3335" s="368" t="s">
        <v>786</v>
      </c>
      <c r="D3335" s="368">
        <v>420</v>
      </c>
      <c r="E3335" s="368">
        <v>273</v>
      </c>
      <c r="F3335" s="368">
        <v>147</v>
      </c>
      <c r="G3335" s="368" t="s">
        <v>19731</v>
      </c>
      <c r="H3335" s="368" t="s">
        <v>19732</v>
      </c>
      <c r="I3335" s="368" t="s">
        <v>2475</v>
      </c>
      <c r="J3335" s="368" t="s">
        <v>2474</v>
      </c>
      <c r="K3335" s="368" t="s">
        <v>19735</v>
      </c>
      <c r="L3335" s="368" t="s">
        <v>19736</v>
      </c>
      <c r="M3335" s="368">
        <v>34</v>
      </c>
      <c r="N3335" s="368">
        <v>20</v>
      </c>
      <c r="O3335" s="368">
        <v>14</v>
      </c>
    </row>
    <row r="3336" spans="1:15" x14ac:dyDescent="0.35">
      <c r="A3336" s="368" t="s">
        <v>621</v>
      </c>
      <c r="B3336" s="368" t="s">
        <v>1209</v>
      </c>
      <c r="C3336" s="368" t="s">
        <v>786</v>
      </c>
      <c r="D3336" s="368">
        <v>420</v>
      </c>
      <c r="E3336" s="368">
        <v>273</v>
      </c>
      <c r="F3336" s="368">
        <v>147</v>
      </c>
      <c r="G3336" s="368" t="s">
        <v>19737</v>
      </c>
      <c r="H3336" s="368" t="s">
        <v>19738</v>
      </c>
      <c r="I3336" s="368" t="s">
        <v>2473</v>
      </c>
      <c r="J3336" s="368" t="s">
        <v>2472</v>
      </c>
      <c r="K3336" s="368" t="s">
        <v>19739</v>
      </c>
      <c r="L3336" s="368" t="s">
        <v>19740</v>
      </c>
      <c r="M3336" s="368">
        <v>68</v>
      </c>
      <c r="N3336" s="368">
        <v>39</v>
      </c>
      <c r="O3336" s="368">
        <v>29</v>
      </c>
    </row>
    <row r="3337" spans="1:15" x14ac:dyDescent="0.35">
      <c r="A3337" s="368" t="s">
        <v>621</v>
      </c>
      <c r="B3337" s="368" t="s">
        <v>1209</v>
      </c>
      <c r="C3337" s="368" t="s">
        <v>786</v>
      </c>
      <c r="D3337" s="368">
        <v>420</v>
      </c>
      <c r="E3337" s="368">
        <v>273</v>
      </c>
      <c r="F3337" s="368">
        <v>147</v>
      </c>
      <c r="G3337" s="368" t="s">
        <v>19737</v>
      </c>
      <c r="H3337" s="368" t="s">
        <v>19738</v>
      </c>
      <c r="I3337" s="368" t="s">
        <v>2473</v>
      </c>
      <c r="J3337" s="368" t="s">
        <v>2472</v>
      </c>
      <c r="K3337" s="368" t="s">
        <v>19741</v>
      </c>
      <c r="L3337" s="368" t="s">
        <v>19742</v>
      </c>
      <c r="M3337" s="368">
        <v>45</v>
      </c>
      <c r="N3337" s="368">
        <v>26</v>
      </c>
      <c r="O3337" s="368">
        <v>19</v>
      </c>
    </row>
    <row r="3338" spans="1:15" x14ac:dyDescent="0.35">
      <c r="A3338" s="368" t="s">
        <v>622</v>
      </c>
      <c r="B3338" s="368" t="s">
        <v>1210</v>
      </c>
      <c r="C3338" s="368" t="s">
        <v>791</v>
      </c>
      <c r="D3338" s="368">
        <v>850</v>
      </c>
      <c r="E3338" s="368">
        <v>450</v>
      </c>
      <c r="F3338" s="368">
        <v>400</v>
      </c>
      <c r="G3338" s="368" t="s">
        <v>19743</v>
      </c>
      <c r="H3338" s="368" t="s">
        <v>19744</v>
      </c>
      <c r="I3338" s="368" t="s">
        <v>2471</v>
      </c>
      <c r="J3338" s="368" t="s">
        <v>2470</v>
      </c>
      <c r="K3338" s="368" t="s">
        <v>19745</v>
      </c>
      <c r="L3338" s="368" t="s">
        <v>2470</v>
      </c>
      <c r="M3338" s="368">
        <v>160</v>
      </c>
      <c r="N3338" s="368">
        <v>80</v>
      </c>
      <c r="O3338" s="368">
        <v>80</v>
      </c>
    </row>
    <row r="3339" spans="1:15" x14ac:dyDescent="0.35">
      <c r="A3339" s="368" t="s">
        <v>622</v>
      </c>
      <c r="B3339" s="368" t="s">
        <v>1210</v>
      </c>
      <c r="C3339" s="368" t="s">
        <v>791</v>
      </c>
      <c r="D3339" s="368">
        <v>850</v>
      </c>
      <c r="E3339" s="368">
        <v>450</v>
      </c>
      <c r="F3339" s="368">
        <v>400</v>
      </c>
      <c r="G3339" s="368" t="s">
        <v>19746</v>
      </c>
      <c r="H3339" s="368" t="s">
        <v>19747</v>
      </c>
      <c r="I3339" s="368" t="s">
        <v>2469</v>
      </c>
      <c r="J3339" s="368" t="s">
        <v>2468</v>
      </c>
      <c r="K3339" s="368" t="s">
        <v>19748</v>
      </c>
      <c r="L3339" s="368" t="s">
        <v>19749</v>
      </c>
      <c r="M3339" s="368">
        <v>160</v>
      </c>
      <c r="N3339" s="368">
        <v>80</v>
      </c>
      <c r="O3339" s="368">
        <v>80</v>
      </c>
    </row>
    <row r="3340" spans="1:15" x14ac:dyDescent="0.35">
      <c r="A3340" s="368" t="s">
        <v>622</v>
      </c>
      <c r="B3340" s="368" t="s">
        <v>1210</v>
      </c>
      <c r="C3340" s="368" t="s">
        <v>791</v>
      </c>
      <c r="D3340" s="368">
        <v>850</v>
      </c>
      <c r="E3340" s="368">
        <v>450</v>
      </c>
      <c r="F3340" s="368">
        <v>400</v>
      </c>
      <c r="G3340" s="368" t="s">
        <v>19746</v>
      </c>
      <c r="H3340" s="368" t="s">
        <v>19747</v>
      </c>
      <c r="I3340" s="368" t="s">
        <v>2469</v>
      </c>
      <c r="J3340" s="368" t="s">
        <v>2468</v>
      </c>
      <c r="K3340" s="368" t="s">
        <v>19750</v>
      </c>
      <c r="L3340" s="368" t="s">
        <v>19751</v>
      </c>
      <c r="M3340" s="368">
        <v>160</v>
      </c>
      <c r="N3340" s="368">
        <v>80</v>
      </c>
      <c r="O3340" s="368">
        <v>80</v>
      </c>
    </row>
    <row r="3341" spans="1:15" x14ac:dyDescent="0.35">
      <c r="A3341" s="368" t="s">
        <v>622</v>
      </c>
      <c r="B3341" s="368" t="s">
        <v>1210</v>
      </c>
      <c r="C3341" s="368" t="s">
        <v>791</v>
      </c>
      <c r="D3341" s="368">
        <v>850</v>
      </c>
      <c r="E3341" s="368">
        <v>450</v>
      </c>
      <c r="F3341" s="368">
        <v>400</v>
      </c>
      <c r="G3341" s="368" t="s">
        <v>19746</v>
      </c>
      <c r="H3341" s="368" t="s">
        <v>19747</v>
      </c>
      <c r="I3341" s="368" t="s">
        <v>2469</v>
      </c>
      <c r="J3341" s="368" t="s">
        <v>2468</v>
      </c>
      <c r="K3341" s="368" t="s">
        <v>19752</v>
      </c>
      <c r="L3341" s="368" t="s">
        <v>19753</v>
      </c>
      <c r="M3341" s="368">
        <v>160</v>
      </c>
      <c r="N3341" s="368">
        <v>80</v>
      </c>
      <c r="O3341" s="368">
        <v>80</v>
      </c>
    </row>
    <row r="3342" spans="1:15" x14ac:dyDescent="0.35">
      <c r="A3342" s="368" t="s">
        <v>622</v>
      </c>
      <c r="B3342" s="368" t="s">
        <v>1210</v>
      </c>
      <c r="C3342" s="368" t="s">
        <v>791</v>
      </c>
      <c r="D3342" s="368">
        <v>850</v>
      </c>
      <c r="E3342" s="368">
        <v>450</v>
      </c>
      <c r="F3342" s="368">
        <v>400</v>
      </c>
      <c r="G3342" s="368" t="s">
        <v>19754</v>
      </c>
      <c r="H3342" s="368" t="s">
        <v>19755</v>
      </c>
      <c r="I3342" s="368" t="s">
        <v>2467</v>
      </c>
      <c r="J3342" s="368" t="s">
        <v>2466</v>
      </c>
      <c r="K3342" s="368" t="s">
        <v>19756</v>
      </c>
      <c r="L3342" s="368" t="s">
        <v>19757</v>
      </c>
      <c r="M3342" s="368">
        <v>50</v>
      </c>
      <c r="N3342" s="368">
        <v>50</v>
      </c>
      <c r="O3342" s="368">
        <v>0</v>
      </c>
    </row>
    <row r="3343" spans="1:15" x14ac:dyDescent="0.35">
      <c r="A3343" s="368" t="s">
        <v>622</v>
      </c>
      <c r="B3343" s="368" t="s">
        <v>1210</v>
      </c>
      <c r="C3343" s="368" t="s">
        <v>791</v>
      </c>
      <c r="D3343" s="368">
        <v>850</v>
      </c>
      <c r="E3343" s="368">
        <v>450</v>
      </c>
      <c r="F3343" s="368">
        <v>400</v>
      </c>
      <c r="G3343" s="368" t="s">
        <v>19754</v>
      </c>
      <c r="H3343" s="368" t="s">
        <v>19755</v>
      </c>
      <c r="I3343" s="368" t="s">
        <v>2467</v>
      </c>
      <c r="J3343" s="368" t="s">
        <v>2466</v>
      </c>
      <c r="K3343" s="368" t="s">
        <v>19758</v>
      </c>
      <c r="L3343" s="368" t="s">
        <v>19759</v>
      </c>
      <c r="M3343" s="368">
        <v>100</v>
      </c>
      <c r="N3343" s="368">
        <v>50</v>
      </c>
      <c r="O3343" s="368">
        <v>50</v>
      </c>
    </row>
    <row r="3344" spans="1:15" x14ac:dyDescent="0.35">
      <c r="A3344" s="368" t="s">
        <v>622</v>
      </c>
      <c r="B3344" s="368" t="s">
        <v>1210</v>
      </c>
      <c r="C3344" s="368" t="s">
        <v>791</v>
      </c>
      <c r="D3344" s="368">
        <v>850</v>
      </c>
      <c r="E3344" s="368">
        <v>450</v>
      </c>
      <c r="F3344" s="368">
        <v>400</v>
      </c>
      <c r="G3344" s="368" t="s">
        <v>19760</v>
      </c>
      <c r="H3344" s="368" t="s">
        <v>19761</v>
      </c>
      <c r="I3344" s="368" t="s">
        <v>2465</v>
      </c>
      <c r="J3344" s="368" t="s">
        <v>2464</v>
      </c>
      <c r="K3344" s="368" t="s">
        <v>19762</v>
      </c>
      <c r="L3344" s="368" t="s">
        <v>2464</v>
      </c>
      <c r="M3344" s="368">
        <v>60</v>
      </c>
      <c r="N3344" s="368">
        <v>30</v>
      </c>
      <c r="O3344" s="368">
        <v>30</v>
      </c>
    </row>
    <row r="3345" spans="1:15" x14ac:dyDescent="0.35">
      <c r="A3345" s="368" t="s">
        <v>623</v>
      </c>
      <c r="B3345" s="368" t="s">
        <v>1211</v>
      </c>
      <c r="C3345" s="368" t="s">
        <v>791</v>
      </c>
      <c r="D3345" s="368">
        <v>420</v>
      </c>
      <c r="E3345" s="368">
        <v>273</v>
      </c>
      <c r="F3345" s="368">
        <v>147</v>
      </c>
      <c r="G3345" s="368" t="s">
        <v>19763</v>
      </c>
      <c r="H3345" s="368" t="s">
        <v>19764</v>
      </c>
      <c r="I3345" s="368" t="s">
        <v>2463</v>
      </c>
      <c r="J3345" s="368" t="s">
        <v>2462</v>
      </c>
      <c r="K3345" s="368" t="s">
        <v>19765</v>
      </c>
      <c r="L3345" s="368" t="s">
        <v>19766</v>
      </c>
      <c r="M3345" s="368">
        <v>74</v>
      </c>
      <c r="N3345" s="368">
        <v>48</v>
      </c>
      <c r="O3345" s="368">
        <v>26</v>
      </c>
    </row>
    <row r="3346" spans="1:15" x14ac:dyDescent="0.35">
      <c r="A3346" s="368" t="s">
        <v>623</v>
      </c>
      <c r="B3346" s="368" t="s">
        <v>1211</v>
      </c>
      <c r="C3346" s="368" t="s">
        <v>791</v>
      </c>
      <c r="D3346" s="368">
        <v>420</v>
      </c>
      <c r="E3346" s="368">
        <v>273</v>
      </c>
      <c r="F3346" s="368">
        <v>147</v>
      </c>
      <c r="G3346" s="368" t="s">
        <v>19763</v>
      </c>
      <c r="H3346" s="368" t="s">
        <v>19764</v>
      </c>
      <c r="I3346" s="368" t="s">
        <v>2463</v>
      </c>
      <c r="J3346" s="368" t="s">
        <v>2462</v>
      </c>
      <c r="K3346" s="368" t="s">
        <v>19767</v>
      </c>
      <c r="L3346" s="368" t="s">
        <v>19768</v>
      </c>
      <c r="M3346" s="368">
        <v>99</v>
      </c>
      <c r="N3346" s="368">
        <v>65</v>
      </c>
      <c r="O3346" s="368">
        <v>34</v>
      </c>
    </row>
    <row r="3347" spans="1:15" x14ac:dyDescent="0.35">
      <c r="A3347" s="368" t="s">
        <v>623</v>
      </c>
      <c r="B3347" s="368" t="s">
        <v>1211</v>
      </c>
      <c r="C3347" s="368" t="s">
        <v>791</v>
      </c>
      <c r="D3347" s="368">
        <v>420</v>
      </c>
      <c r="E3347" s="368">
        <v>273</v>
      </c>
      <c r="F3347" s="368">
        <v>147</v>
      </c>
      <c r="G3347" s="368" t="s">
        <v>19763</v>
      </c>
      <c r="H3347" s="368" t="s">
        <v>19764</v>
      </c>
      <c r="I3347" s="368" t="s">
        <v>2463</v>
      </c>
      <c r="J3347" s="368" t="s">
        <v>2462</v>
      </c>
      <c r="K3347" s="368" t="s">
        <v>19769</v>
      </c>
      <c r="L3347" s="368" t="s">
        <v>19770</v>
      </c>
      <c r="M3347" s="368">
        <v>37</v>
      </c>
      <c r="N3347" s="368">
        <v>24</v>
      </c>
      <c r="O3347" s="368">
        <v>13</v>
      </c>
    </row>
    <row r="3348" spans="1:15" x14ac:dyDescent="0.35">
      <c r="A3348" s="368" t="s">
        <v>623</v>
      </c>
      <c r="B3348" s="368" t="s">
        <v>1211</v>
      </c>
      <c r="C3348" s="368" t="s">
        <v>791</v>
      </c>
      <c r="D3348" s="368">
        <v>420</v>
      </c>
      <c r="E3348" s="368">
        <v>273</v>
      </c>
      <c r="F3348" s="368">
        <v>147</v>
      </c>
      <c r="G3348" s="368" t="s">
        <v>19771</v>
      </c>
      <c r="H3348" s="368" t="s">
        <v>19772</v>
      </c>
      <c r="I3348" s="368" t="s">
        <v>2461</v>
      </c>
      <c r="J3348" s="368" t="s">
        <v>2460</v>
      </c>
      <c r="K3348" s="368" t="s">
        <v>19773</v>
      </c>
      <c r="L3348" s="368" t="s">
        <v>19774</v>
      </c>
      <c r="M3348" s="368">
        <v>74</v>
      </c>
      <c r="N3348" s="368">
        <v>48</v>
      </c>
      <c r="O3348" s="368">
        <v>26</v>
      </c>
    </row>
    <row r="3349" spans="1:15" x14ac:dyDescent="0.35">
      <c r="A3349" s="368" t="s">
        <v>623</v>
      </c>
      <c r="B3349" s="368" t="s">
        <v>1211</v>
      </c>
      <c r="C3349" s="368" t="s">
        <v>791</v>
      </c>
      <c r="D3349" s="368">
        <v>420</v>
      </c>
      <c r="E3349" s="368">
        <v>273</v>
      </c>
      <c r="F3349" s="368">
        <v>147</v>
      </c>
      <c r="G3349" s="368" t="s">
        <v>19771</v>
      </c>
      <c r="H3349" s="368" t="s">
        <v>19772</v>
      </c>
      <c r="I3349" s="368" t="s">
        <v>2461</v>
      </c>
      <c r="J3349" s="368" t="s">
        <v>2460</v>
      </c>
      <c r="K3349" s="368" t="s">
        <v>19775</v>
      </c>
      <c r="L3349" s="368" t="s">
        <v>19776</v>
      </c>
      <c r="M3349" s="368">
        <v>99</v>
      </c>
      <c r="N3349" s="368">
        <v>64</v>
      </c>
      <c r="O3349" s="368">
        <v>35</v>
      </c>
    </row>
    <row r="3350" spans="1:15" x14ac:dyDescent="0.35">
      <c r="A3350" s="368" t="s">
        <v>623</v>
      </c>
      <c r="B3350" s="368" t="s">
        <v>1211</v>
      </c>
      <c r="C3350" s="368" t="s">
        <v>791</v>
      </c>
      <c r="D3350" s="368">
        <v>420</v>
      </c>
      <c r="E3350" s="368">
        <v>273</v>
      </c>
      <c r="F3350" s="368">
        <v>147</v>
      </c>
      <c r="G3350" s="368" t="s">
        <v>19771</v>
      </c>
      <c r="H3350" s="368" t="s">
        <v>19772</v>
      </c>
      <c r="I3350" s="368" t="s">
        <v>2461</v>
      </c>
      <c r="J3350" s="368" t="s">
        <v>2460</v>
      </c>
      <c r="K3350" s="368" t="s">
        <v>19777</v>
      </c>
      <c r="L3350" s="368" t="s">
        <v>19778</v>
      </c>
      <c r="M3350" s="368">
        <v>37</v>
      </c>
      <c r="N3350" s="368">
        <v>24</v>
      </c>
      <c r="O3350" s="368">
        <v>13</v>
      </c>
    </row>
    <row r="3351" spans="1:15" x14ac:dyDescent="0.35">
      <c r="A3351" s="368" t="s">
        <v>624</v>
      </c>
      <c r="B3351" s="368" t="s">
        <v>1212</v>
      </c>
      <c r="C3351" s="368" t="s">
        <v>791</v>
      </c>
      <c r="D3351" s="368">
        <v>420</v>
      </c>
      <c r="E3351" s="368">
        <v>273</v>
      </c>
      <c r="F3351" s="368">
        <v>147</v>
      </c>
      <c r="G3351" s="368" t="s">
        <v>19779</v>
      </c>
      <c r="H3351" s="368" t="s">
        <v>19780</v>
      </c>
      <c r="I3351" s="368" t="s">
        <v>2459</v>
      </c>
      <c r="J3351" s="368" t="s">
        <v>2458</v>
      </c>
      <c r="K3351" s="368" t="s">
        <v>19781</v>
      </c>
      <c r="L3351" s="368" t="s">
        <v>19782</v>
      </c>
      <c r="M3351" s="368">
        <v>74</v>
      </c>
      <c r="N3351" s="368">
        <v>48</v>
      </c>
      <c r="O3351" s="368">
        <v>26</v>
      </c>
    </row>
    <row r="3352" spans="1:15" x14ac:dyDescent="0.35">
      <c r="A3352" s="368" t="s">
        <v>624</v>
      </c>
      <c r="B3352" s="368" t="s">
        <v>1212</v>
      </c>
      <c r="C3352" s="368" t="s">
        <v>791</v>
      </c>
      <c r="D3352" s="368">
        <v>420</v>
      </c>
      <c r="E3352" s="368">
        <v>273</v>
      </c>
      <c r="F3352" s="368">
        <v>147</v>
      </c>
      <c r="G3352" s="368" t="s">
        <v>19779</v>
      </c>
      <c r="H3352" s="368" t="s">
        <v>19780</v>
      </c>
      <c r="I3352" s="368" t="s">
        <v>2459</v>
      </c>
      <c r="J3352" s="368" t="s">
        <v>2458</v>
      </c>
      <c r="K3352" s="368" t="s">
        <v>19783</v>
      </c>
      <c r="L3352" s="368" t="s">
        <v>19784</v>
      </c>
      <c r="M3352" s="368">
        <v>99</v>
      </c>
      <c r="N3352" s="368">
        <v>65</v>
      </c>
      <c r="O3352" s="368">
        <v>34</v>
      </c>
    </row>
    <row r="3353" spans="1:15" x14ac:dyDescent="0.35">
      <c r="A3353" s="368" t="s">
        <v>624</v>
      </c>
      <c r="B3353" s="368" t="s">
        <v>1212</v>
      </c>
      <c r="C3353" s="368" t="s">
        <v>791</v>
      </c>
      <c r="D3353" s="368">
        <v>420</v>
      </c>
      <c r="E3353" s="368">
        <v>273</v>
      </c>
      <c r="F3353" s="368">
        <v>147</v>
      </c>
      <c r="G3353" s="368" t="s">
        <v>19779</v>
      </c>
      <c r="H3353" s="368" t="s">
        <v>19780</v>
      </c>
      <c r="I3353" s="368" t="s">
        <v>2459</v>
      </c>
      <c r="J3353" s="368" t="s">
        <v>2458</v>
      </c>
      <c r="K3353" s="368" t="s">
        <v>19785</v>
      </c>
      <c r="L3353" s="368" t="s">
        <v>19786</v>
      </c>
      <c r="M3353" s="368">
        <v>37</v>
      </c>
      <c r="N3353" s="368">
        <v>24</v>
      </c>
      <c r="O3353" s="368">
        <v>13</v>
      </c>
    </row>
    <row r="3354" spans="1:15" x14ac:dyDescent="0.35">
      <c r="A3354" s="368" t="s">
        <v>624</v>
      </c>
      <c r="B3354" s="368" t="s">
        <v>1212</v>
      </c>
      <c r="C3354" s="368" t="s">
        <v>791</v>
      </c>
      <c r="D3354" s="368">
        <v>420</v>
      </c>
      <c r="E3354" s="368">
        <v>273</v>
      </c>
      <c r="F3354" s="368">
        <v>147</v>
      </c>
      <c r="G3354" s="368" t="s">
        <v>19787</v>
      </c>
      <c r="H3354" s="368" t="s">
        <v>19788</v>
      </c>
      <c r="I3354" s="368" t="s">
        <v>2457</v>
      </c>
      <c r="J3354" s="368" t="s">
        <v>2456</v>
      </c>
      <c r="K3354" s="368" t="s">
        <v>19789</v>
      </c>
      <c r="L3354" s="368" t="s">
        <v>19790</v>
      </c>
      <c r="M3354" s="368">
        <v>74</v>
      </c>
      <c r="N3354" s="368">
        <v>48</v>
      </c>
      <c r="O3354" s="368">
        <v>26</v>
      </c>
    </row>
    <row r="3355" spans="1:15" x14ac:dyDescent="0.35">
      <c r="A3355" s="368" t="s">
        <v>624</v>
      </c>
      <c r="B3355" s="368" t="s">
        <v>1212</v>
      </c>
      <c r="C3355" s="368" t="s">
        <v>791</v>
      </c>
      <c r="D3355" s="368">
        <v>420</v>
      </c>
      <c r="E3355" s="368">
        <v>273</v>
      </c>
      <c r="F3355" s="368">
        <v>147</v>
      </c>
      <c r="G3355" s="368" t="s">
        <v>19787</v>
      </c>
      <c r="H3355" s="368" t="s">
        <v>19788</v>
      </c>
      <c r="I3355" s="368" t="s">
        <v>2457</v>
      </c>
      <c r="J3355" s="368" t="s">
        <v>2456</v>
      </c>
      <c r="K3355" s="368" t="s">
        <v>19791</v>
      </c>
      <c r="L3355" s="368" t="s">
        <v>19792</v>
      </c>
      <c r="M3355" s="368">
        <v>99</v>
      </c>
      <c r="N3355" s="368">
        <v>64</v>
      </c>
      <c r="O3355" s="368">
        <v>35</v>
      </c>
    </row>
    <row r="3356" spans="1:15" x14ac:dyDescent="0.35">
      <c r="A3356" s="368" t="s">
        <v>624</v>
      </c>
      <c r="B3356" s="368" t="s">
        <v>1212</v>
      </c>
      <c r="C3356" s="368" t="s">
        <v>791</v>
      </c>
      <c r="D3356" s="368">
        <v>420</v>
      </c>
      <c r="E3356" s="368">
        <v>273</v>
      </c>
      <c r="F3356" s="368">
        <v>147</v>
      </c>
      <c r="G3356" s="368" t="s">
        <v>19787</v>
      </c>
      <c r="H3356" s="368" t="s">
        <v>19788</v>
      </c>
      <c r="I3356" s="368" t="s">
        <v>2457</v>
      </c>
      <c r="J3356" s="368" t="s">
        <v>2456</v>
      </c>
      <c r="K3356" s="368" t="s">
        <v>19793</v>
      </c>
      <c r="L3356" s="368" t="s">
        <v>19794</v>
      </c>
      <c r="M3356" s="368">
        <v>37</v>
      </c>
      <c r="N3356" s="368">
        <v>24</v>
      </c>
      <c r="O3356" s="368">
        <v>13</v>
      </c>
    </row>
    <row r="3357" spans="1:15" x14ac:dyDescent="0.35">
      <c r="A3357" s="368" t="s">
        <v>625</v>
      </c>
      <c r="B3357" s="368" t="s">
        <v>1213</v>
      </c>
      <c r="C3357" s="368" t="s">
        <v>791</v>
      </c>
      <c r="D3357" s="368">
        <v>610</v>
      </c>
      <c r="E3357" s="368">
        <v>396</v>
      </c>
      <c r="F3357" s="368">
        <v>214</v>
      </c>
      <c r="G3357" s="368" t="s">
        <v>19795</v>
      </c>
      <c r="H3357" s="368" t="s">
        <v>19796</v>
      </c>
      <c r="I3357" s="368" t="s">
        <v>2455</v>
      </c>
      <c r="J3357" s="368" t="s">
        <v>2454</v>
      </c>
      <c r="K3357" s="368" t="s">
        <v>19797</v>
      </c>
      <c r="L3357" s="368" t="s">
        <v>19798</v>
      </c>
      <c r="M3357" s="368">
        <v>87</v>
      </c>
      <c r="N3357" s="368">
        <v>56</v>
      </c>
      <c r="O3357" s="368">
        <v>31</v>
      </c>
    </row>
    <row r="3358" spans="1:15" x14ac:dyDescent="0.35">
      <c r="A3358" s="368" t="s">
        <v>625</v>
      </c>
      <c r="B3358" s="368" t="s">
        <v>1213</v>
      </c>
      <c r="C3358" s="368" t="s">
        <v>791</v>
      </c>
      <c r="D3358" s="368">
        <v>610</v>
      </c>
      <c r="E3358" s="368">
        <v>396</v>
      </c>
      <c r="F3358" s="368">
        <v>214</v>
      </c>
      <c r="G3358" s="368" t="s">
        <v>19795</v>
      </c>
      <c r="H3358" s="368" t="s">
        <v>19796</v>
      </c>
      <c r="I3358" s="368" t="s">
        <v>2455</v>
      </c>
      <c r="J3358" s="368" t="s">
        <v>2454</v>
      </c>
      <c r="K3358" s="368" t="s">
        <v>19799</v>
      </c>
      <c r="L3358" s="368" t="s">
        <v>19800</v>
      </c>
      <c r="M3358" s="368">
        <v>112</v>
      </c>
      <c r="N3358" s="368">
        <v>74</v>
      </c>
      <c r="O3358" s="368">
        <v>38</v>
      </c>
    </row>
    <row r="3359" spans="1:15" x14ac:dyDescent="0.35">
      <c r="A3359" s="368" t="s">
        <v>625</v>
      </c>
      <c r="B3359" s="368" t="s">
        <v>1213</v>
      </c>
      <c r="C3359" s="368" t="s">
        <v>791</v>
      </c>
      <c r="D3359" s="368">
        <v>610</v>
      </c>
      <c r="E3359" s="368">
        <v>396</v>
      </c>
      <c r="F3359" s="368">
        <v>214</v>
      </c>
      <c r="G3359" s="368" t="s">
        <v>19795</v>
      </c>
      <c r="H3359" s="368" t="s">
        <v>19796</v>
      </c>
      <c r="I3359" s="368" t="s">
        <v>2455</v>
      </c>
      <c r="J3359" s="368" t="s">
        <v>2454</v>
      </c>
      <c r="K3359" s="368" t="s">
        <v>19801</v>
      </c>
      <c r="L3359" s="368" t="s">
        <v>19802</v>
      </c>
      <c r="M3359" s="368">
        <v>38</v>
      </c>
      <c r="N3359" s="368">
        <v>25</v>
      </c>
      <c r="O3359" s="368">
        <v>13</v>
      </c>
    </row>
    <row r="3360" spans="1:15" x14ac:dyDescent="0.35">
      <c r="A3360" s="368" t="s">
        <v>625</v>
      </c>
      <c r="B3360" s="368" t="s">
        <v>1213</v>
      </c>
      <c r="C3360" s="368" t="s">
        <v>791</v>
      </c>
      <c r="D3360" s="368">
        <v>610</v>
      </c>
      <c r="E3360" s="368">
        <v>396</v>
      </c>
      <c r="F3360" s="368">
        <v>214</v>
      </c>
      <c r="G3360" s="368" t="s">
        <v>19803</v>
      </c>
      <c r="H3360" s="368" t="s">
        <v>19804</v>
      </c>
      <c r="I3360" s="368" t="s">
        <v>2453</v>
      </c>
      <c r="J3360" s="368" t="s">
        <v>2452</v>
      </c>
      <c r="K3360" s="368" t="s">
        <v>19805</v>
      </c>
      <c r="L3360" s="368" t="s">
        <v>19806</v>
      </c>
      <c r="M3360" s="368">
        <v>87</v>
      </c>
      <c r="N3360" s="368">
        <v>56</v>
      </c>
      <c r="O3360" s="368">
        <v>31</v>
      </c>
    </row>
    <row r="3361" spans="1:15" x14ac:dyDescent="0.35">
      <c r="A3361" s="368" t="s">
        <v>625</v>
      </c>
      <c r="B3361" s="368" t="s">
        <v>1213</v>
      </c>
      <c r="C3361" s="368" t="s">
        <v>791</v>
      </c>
      <c r="D3361" s="368">
        <v>610</v>
      </c>
      <c r="E3361" s="368">
        <v>396</v>
      </c>
      <c r="F3361" s="368">
        <v>214</v>
      </c>
      <c r="G3361" s="368" t="s">
        <v>19803</v>
      </c>
      <c r="H3361" s="368" t="s">
        <v>19804</v>
      </c>
      <c r="I3361" s="368" t="s">
        <v>2453</v>
      </c>
      <c r="J3361" s="368" t="s">
        <v>2452</v>
      </c>
      <c r="K3361" s="368" t="s">
        <v>19807</v>
      </c>
      <c r="L3361" s="368" t="s">
        <v>19808</v>
      </c>
      <c r="M3361" s="368">
        <v>112</v>
      </c>
      <c r="N3361" s="368">
        <v>73</v>
      </c>
      <c r="O3361" s="368">
        <v>39</v>
      </c>
    </row>
    <row r="3362" spans="1:15" x14ac:dyDescent="0.35">
      <c r="A3362" s="368" t="s">
        <v>625</v>
      </c>
      <c r="B3362" s="368" t="s">
        <v>1213</v>
      </c>
      <c r="C3362" s="368" t="s">
        <v>791</v>
      </c>
      <c r="D3362" s="368">
        <v>610</v>
      </c>
      <c r="E3362" s="368">
        <v>396</v>
      </c>
      <c r="F3362" s="368">
        <v>214</v>
      </c>
      <c r="G3362" s="368" t="s">
        <v>19803</v>
      </c>
      <c r="H3362" s="368" t="s">
        <v>19804</v>
      </c>
      <c r="I3362" s="368" t="s">
        <v>2453</v>
      </c>
      <c r="J3362" s="368" t="s">
        <v>2452</v>
      </c>
      <c r="K3362" s="368" t="s">
        <v>19809</v>
      </c>
      <c r="L3362" s="368" t="s">
        <v>19810</v>
      </c>
      <c r="M3362" s="368">
        <v>50</v>
      </c>
      <c r="N3362" s="368">
        <v>32</v>
      </c>
      <c r="O3362" s="368">
        <v>18</v>
      </c>
    </row>
    <row r="3363" spans="1:15" x14ac:dyDescent="0.35">
      <c r="A3363" s="368" t="s">
        <v>625</v>
      </c>
      <c r="B3363" s="368" t="s">
        <v>1213</v>
      </c>
      <c r="C3363" s="368" t="s">
        <v>791</v>
      </c>
      <c r="D3363" s="368">
        <v>610</v>
      </c>
      <c r="E3363" s="368">
        <v>396</v>
      </c>
      <c r="F3363" s="368">
        <v>214</v>
      </c>
      <c r="G3363" s="368" t="s">
        <v>19811</v>
      </c>
      <c r="H3363" s="368" t="s">
        <v>19812</v>
      </c>
      <c r="I3363" s="368" t="s">
        <v>2451</v>
      </c>
      <c r="J3363" s="368" t="s">
        <v>2450</v>
      </c>
      <c r="K3363" s="368" t="s">
        <v>19813</v>
      </c>
      <c r="L3363" s="368" t="s">
        <v>19814</v>
      </c>
      <c r="M3363" s="368">
        <v>37</v>
      </c>
      <c r="N3363" s="368">
        <v>24</v>
      </c>
      <c r="O3363" s="368">
        <v>13</v>
      </c>
    </row>
    <row r="3364" spans="1:15" x14ac:dyDescent="0.35">
      <c r="A3364" s="368" t="s">
        <v>625</v>
      </c>
      <c r="B3364" s="368" t="s">
        <v>1213</v>
      </c>
      <c r="C3364" s="368" t="s">
        <v>791</v>
      </c>
      <c r="D3364" s="368">
        <v>610</v>
      </c>
      <c r="E3364" s="368">
        <v>396</v>
      </c>
      <c r="F3364" s="368">
        <v>214</v>
      </c>
      <c r="G3364" s="368" t="s">
        <v>19811</v>
      </c>
      <c r="H3364" s="368" t="s">
        <v>19812</v>
      </c>
      <c r="I3364" s="368" t="s">
        <v>2451</v>
      </c>
      <c r="J3364" s="368" t="s">
        <v>2450</v>
      </c>
      <c r="K3364" s="368" t="s">
        <v>19815</v>
      </c>
      <c r="L3364" s="368" t="s">
        <v>19816</v>
      </c>
      <c r="M3364" s="368">
        <v>50</v>
      </c>
      <c r="N3364" s="368">
        <v>32</v>
      </c>
      <c r="O3364" s="368">
        <v>18</v>
      </c>
    </row>
    <row r="3365" spans="1:15" x14ac:dyDescent="0.35">
      <c r="A3365" s="368" t="s">
        <v>625</v>
      </c>
      <c r="B3365" s="368" t="s">
        <v>1213</v>
      </c>
      <c r="C3365" s="368" t="s">
        <v>791</v>
      </c>
      <c r="D3365" s="368">
        <v>610</v>
      </c>
      <c r="E3365" s="368">
        <v>396</v>
      </c>
      <c r="F3365" s="368">
        <v>214</v>
      </c>
      <c r="G3365" s="368" t="s">
        <v>19811</v>
      </c>
      <c r="H3365" s="368" t="s">
        <v>19812</v>
      </c>
      <c r="I3365" s="368" t="s">
        <v>2451</v>
      </c>
      <c r="J3365" s="368" t="s">
        <v>2450</v>
      </c>
      <c r="K3365" s="368" t="s">
        <v>19817</v>
      </c>
      <c r="L3365" s="368" t="s">
        <v>19818</v>
      </c>
      <c r="M3365" s="368">
        <v>37</v>
      </c>
      <c r="N3365" s="368">
        <v>24</v>
      </c>
      <c r="O3365" s="368">
        <v>13</v>
      </c>
    </row>
    <row r="3366" spans="1:15" x14ac:dyDescent="0.35">
      <c r="A3366" s="368" t="s">
        <v>626</v>
      </c>
      <c r="B3366" s="368" t="s">
        <v>1214</v>
      </c>
      <c r="C3366" s="368" t="s">
        <v>786</v>
      </c>
      <c r="D3366" s="368">
        <v>480</v>
      </c>
      <c r="E3366" s="368">
        <v>312</v>
      </c>
      <c r="F3366" s="368">
        <v>168</v>
      </c>
      <c r="G3366" s="368" t="s">
        <v>19819</v>
      </c>
      <c r="H3366" s="368" t="s">
        <v>19820</v>
      </c>
      <c r="I3366" s="368" t="s">
        <v>2449</v>
      </c>
      <c r="J3366" s="368" t="s">
        <v>2448</v>
      </c>
      <c r="K3366" s="368" t="s">
        <v>19821</v>
      </c>
      <c r="L3366" s="368" t="s">
        <v>19822</v>
      </c>
      <c r="M3366" s="368">
        <v>40</v>
      </c>
      <c r="N3366" s="368">
        <v>27</v>
      </c>
      <c r="O3366" s="368">
        <v>13</v>
      </c>
    </row>
    <row r="3367" spans="1:15" x14ac:dyDescent="0.35">
      <c r="A3367" s="368" t="s">
        <v>626</v>
      </c>
      <c r="B3367" s="368" t="s">
        <v>1214</v>
      </c>
      <c r="C3367" s="368" t="s">
        <v>786</v>
      </c>
      <c r="D3367" s="368">
        <v>480</v>
      </c>
      <c r="E3367" s="368">
        <v>312</v>
      </c>
      <c r="F3367" s="368">
        <v>168</v>
      </c>
      <c r="G3367" s="368" t="s">
        <v>19819</v>
      </c>
      <c r="H3367" s="368" t="s">
        <v>19820</v>
      </c>
      <c r="I3367" s="368" t="s">
        <v>2449</v>
      </c>
      <c r="J3367" s="368" t="s">
        <v>2448</v>
      </c>
      <c r="K3367" s="368" t="s">
        <v>19823</v>
      </c>
      <c r="L3367" s="368" t="s">
        <v>19824</v>
      </c>
      <c r="M3367" s="368">
        <v>120</v>
      </c>
      <c r="N3367" s="368">
        <v>78</v>
      </c>
      <c r="O3367" s="368">
        <v>42</v>
      </c>
    </row>
    <row r="3368" spans="1:15" x14ac:dyDescent="0.35">
      <c r="A3368" s="368" t="s">
        <v>626</v>
      </c>
      <c r="B3368" s="368" t="s">
        <v>1214</v>
      </c>
      <c r="C3368" s="368" t="s">
        <v>786</v>
      </c>
      <c r="D3368" s="368">
        <v>480</v>
      </c>
      <c r="E3368" s="368">
        <v>312</v>
      </c>
      <c r="F3368" s="368">
        <v>168</v>
      </c>
      <c r="G3368" s="368" t="s">
        <v>19819</v>
      </c>
      <c r="H3368" s="368" t="s">
        <v>19820</v>
      </c>
      <c r="I3368" s="368" t="s">
        <v>2449</v>
      </c>
      <c r="J3368" s="368" t="s">
        <v>2448</v>
      </c>
      <c r="K3368" s="368" t="s">
        <v>19825</v>
      </c>
      <c r="L3368" s="368" t="s">
        <v>19826</v>
      </c>
      <c r="M3368" s="368">
        <v>93</v>
      </c>
      <c r="N3368" s="368">
        <v>60</v>
      </c>
      <c r="O3368" s="368">
        <v>33</v>
      </c>
    </row>
    <row r="3369" spans="1:15" x14ac:dyDescent="0.35">
      <c r="A3369" s="368" t="s">
        <v>626</v>
      </c>
      <c r="B3369" s="368" t="s">
        <v>1214</v>
      </c>
      <c r="C3369" s="368" t="s">
        <v>786</v>
      </c>
      <c r="D3369" s="368">
        <v>480</v>
      </c>
      <c r="E3369" s="368">
        <v>312</v>
      </c>
      <c r="F3369" s="368">
        <v>168</v>
      </c>
      <c r="G3369" s="368" t="s">
        <v>19827</v>
      </c>
      <c r="H3369" s="368" t="s">
        <v>19828</v>
      </c>
      <c r="I3369" s="368" t="s">
        <v>2447</v>
      </c>
      <c r="J3369" s="368" t="s">
        <v>2446</v>
      </c>
      <c r="K3369" s="368" t="s">
        <v>19829</v>
      </c>
      <c r="L3369" s="368" t="s">
        <v>19830</v>
      </c>
      <c r="M3369" s="368">
        <v>53</v>
      </c>
      <c r="N3369" s="368">
        <v>34</v>
      </c>
      <c r="O3369" s="368">
        <v>19</v>
      </c>
    </row>
    <row r="3370" spans="1:15" x14ac:dyDescent="0.35">
      <c r="A3370" s="368" t="s">
        <v>626</v>
      </c>
      <c r="B3370" s="368" t="s">
        <v>1214</v>
      </c>
      <c r="C3370" s="368" t="s">
        <v>786</v>
      </c>
      <c r="D3370" s="368">
        <v>480</v>
      </c>
      <c r="E3370" s="368">
        <v>312</v>
      </c>
      <c r="F3370" s="368">
        <v>168</v>
      </c>
      <c r="G3370" s="368" t="s">
        <v>19827</v>
      </c>
      <c r="H3370" s="368" t="s">
        <v>19828</v>
      </c>
      <c r="I3370" s="368" t="s">
        <v>2447</v>
      </c>
      <c r="J3370" s="368" t="s">
        <v>2446</v>
      </c>
      <c r="K3370" s="368" t="s">
        <v>19831</v>
      </c>
      <c r="L3370" s="368" t="s">
        <v>19832</v>
      </c>
      <c r="M3370" s="368">
        <v>80</v>
      </c>
      <c r="N3370" s="368">
        <v>52</v>
      </c>
      <c r="O3370" s="368">
        <v>28</v>
      </c>
    </row>
    <row r="3371" spans="1:15" x14ac:dyDescent="0.35">
      <c r="A3371" s="368" t="s">
        <v>626</v>
      </c>
      <c r="B3371" s="368" t="s">
        <v>1214</v>
      </c>
      <c r="C3371" s="368" t="s">
        <v>786</v>
      </c>
      <c r="D3371" s="368">
        <v>480</v>
      </c>
      <c r="E3371" s="368">
        <v>312</v>
      </c>
      <c r="F3371" s="368">
        <v>168</v>
      </c>
      <c r="G3371" s="368" t="s">
        <v>19833</v>
      </c>
      <c r="H3371" s="368" t="s">
        <v>19834</v>
      </c>
      <c r="I3371" s="368" t="s">
        <v>2445</v>
      </c>
      <c r="J3371" s="368" t="s">
        <v>2444</v>
      </c>
      <c r="K3371" s="368" t="s">
        <v>19835</v>
      </c>
      <c r="L3371" s="368" t="s">
        <v>2444</v>
      </c>
      <c r="M3371" s="368">
        <v>94</v>
      </c>
      <c r="N3371" s="368">
        <v>61</v>
      </c>
      <c r="O3371" s="368">
        <v>33</v>
      </c>
    </row>
    <row r="3372" spans="1:15" x14ac:dyDescent="0.35">
      <c r="A3372" s="368" t="s">
        <v>627</v>
      </c>
      <c r="B3372" s="368" t="s">
        <v>1215</v>
      </c>
      <c r="C3372" s="368" t="s">
        <v>791</v>
      </c>
      <c r="D3372" s="368">
        <v>410</v>
      </c>
      <c r="E3372" s="368">
        <v>266</v>
      </c>
      <c r="F3372" s="368">
        <v>144</v>
      </c>
      <c r="G3372" s="368" t="s">
        <v>19836</v>
      </c>
      <c r="H3372" s="368" t="s">
        <v>19837</v>
      </c>
      <c r="I3372" s="368" t="s">
        <v>2443</v>
      </c>
      <c r="J3372" s="368" t="s">
        <v>2442</v>
      </c>
      <c r="K3372" s="368" t="s">
        <v>19838</v>
      </c>
      <c r="L3372" s="368" t="s">
        <v>19839</v>
      </c>
      <c r="M3372" s="368">
        <v>56</v>
      </c>
      <c r="N3372" s="368">
        <v>37</v>
      </c>
      <c r="O3372" s="368">
        <v>19</v>
      </c>
    </row>
    <row r="3373" spans="1:15" x14ac:dyDescent="0.35">
      <c r="A3373" s="368" t="s">
        <v>627</v>
      </c>
      <c r="B3373" s="368" t="s">
        <v>1215</v>
      </c>
      <c r="C3373" s="368" t="s">
        <v>791</v>
      </c>
      <c r="D3373" s="368">
        <v>410</v>
      </c>
      <c r="E3373" s="368">
        <v>266</v>
      </c>
      <c r="F3373" s="368">
        <v>144</v>
      </c>
      <c r="G3373" s="368" t="s">
        <v>19836</v>
      </c>
      <c r="H3373" s="368" t="s">
        <v>19837</v>
      </c>
      <c r="I3373" s="368" t="s">
        <v>2443</v>
      </c>
      <c r="J3373" s="368" t="s">
        <v>2442</v>
      </c>
      <c r="K3373" s="368" t="s">
        <v>19840</v>
      </c>
      <c r="L3373" s="368" t="s">
        <v>19841</v>
      </c>
      <c r="M3373" s="368">
        <v>85</v>
      </c>
      <c r="N3373" s="368">
        <v>55</v>
      </c>
      <c r="O3373" s="368">
        <v>30</v>
      </c>
    </row>
    <row r="3374" spans="1:15" x14ac:dyDescent="0.35">
      <c r="A3374" s="368" t="s">
        <v>627</v>
      </c>
      <c r="B3374" s="368" t="s">
        <v>1215</v>
      </c>
      <c r="C3374" s="368" t="s">
        <v>791</v>
      </c>
      <c r="D3374" s="368">
        <v>410</v>
      </c>
      <c r="E3374" s="368">
        <v>266</v>
      </c>
      <c r="F3374" s="368">
        <v>144</v>
      </c>
      <c r="G3374" s="368" t="s">
        <v>19842</v>
      </c>
      <c r="H3374" s="368" t="s">
        <v>19843</v>
      </c>
      <c r="I3374" s="368" t="s">
        <v>2441</v>
      </c>
      <c r="J3374" s="368" t="s">
        <v>2440</v>
      </c>
      <c r="K3374" s="368" t="s">
        <v>19844</v>
      </c>
      <c r="L3374" s="368" t="s">
        <v>19845</v>
      </c>
      <c r="M3374" s="368">
        <v>85</v>
      </c>
      <c r="N3374" s="368">
        <v>55</v>
      </c>
      <c r="O3374" s="368">
        <v>30</v>
      </c>
    </row>
    <row r="3375" spans="1:15" x14ac:dyDescent="0.35">
      <c r="A3375" s="368" t="s">
        <v>627</v>
      </c>
      <c r="B3375" s="368" t="s">
        <v>1215</v>
      </c>
      <c r="C3375" s="368" t="s">
        <v>791</v>
      </c>
      <c r="D3375" s="368">
        <v>410</v>
      </c>
      <c r="E3375" s="368">
        <v>266</v>
      </c>
      <c r="F3375" s="368">
        <v>144</v>
      </c>
      <c r="G3375" s="368" t="s">
        <v>19842</v>
      </c>
      <c r="H3375" s="368" t="s">
        <v>19843</v>
      </c>
      <c r="I3375" s="368" t="s">
        <v>2441</v>
      </c>
      <c r="J3375" s="368" t="s">
        <v>2440</v>
      </c>
      <c r="K3375" s="368" t="s">
        <v>19846</v>
      </c>
      <c r="L3375" s="368" t="s">
        <v>19847</v>
      </c>
      <c r="M3375" s="368">
        <v>56</v>
      </c>
      <c r="N3375" s="368">
        <v>36</v>
      </c>
      <c r="O3375" s="368">
        <v>20</v>
      </c>
    </row>
    <row r="3376" spans="1:15" x14ac:dyDescent="0.35">
      <c r="A3376" s="368" t="s">
        <v>627</v>
      </c>
      <c r="B3376" s="368" t="s">
        <v>1215</v>
      </c>
      <c r="C3376" s="368" t="s">
        <v>791</v>
      </c>
      <c r="D3376" s="368">
        <v>410</v>
      </c>
      <c r="E3376" s="368">
        <v>266</v>
      </c>
      <c r="F3376" s="368">
        <v>144</v>
      </c>
      <c r="G3376" s="368" t="s">
        <v>19848</v>
      </c>
      <c r="H3376" s="368" t="s">
        <v>19849</v>
      </c>
      <c r="I3376" s="368" t="s">
        <v>2439</v>
      </c>
      <c r="J3376" s="368" t="s">
        <v>2438</v>
      </c>
      <c r="K3376" s="368" t="s">
        <v>19850</v>
      </c>
      <c r="L3376" s="368" t="s">
        <v>2438</v>
      </c>
      <c r="M3376" s="368">
        <v>128</v>
      </c>
      <c r="N3376" s="368">
        <v>83</v>
      </c>
      <c r="O3376" s="368">
        <v>45</v>
      </c>
    </row>
    <row r="3377" spans="1:15" x14ac:dyDescent="0.35">
      <c r="A3377" s="368" t="s">
        <v>628</v>
      </c>
      <c r="B3377" s="368" t="s">
        <v>1216</v>
      </c>
      <c r="C3377" s="368" t="s">
        <v>796</v>
      </c>
      <c r="D3377" s="368">
        <v>320</v>
      </c>
      <c r="E3377" s="368">
        <v>208</v>
      </c>
      <c r="F3377" s="368">
        <v>112</v>
      </c>
      <c r="G3377" s="368" t="s">
        <v>19851</v>
      </c>
      <c r="H3377" s="368" t="s">
        <v>19852</v>
      </c>
      <c r="I3377" s="368" t="s">
        <v>2437</v>
      </c>
      <c r="J3377" s="368" t="s">
        <v>2436</v>
      </c>
      <c r="K3377" s="368" t="s">
        <v>19853</v>
      </c>
      <c r="L3377" s="368" t="s">
        <v>2436</v>
      </c>
      <c r="M3377" s="368">
        <v>94</v>
      </c>
      <c r="N3377" s="368">
        <v>61</v>
      </c>
      <c r="O3377" s="368">
        <v>33</v>
      </c>
    </row>
    <row r="3378" spans="1:15" x14ac:dyDescent="0.35">
      <c r="A3378" s="368" t="s">
        <v>628</v>
      </c>
      <c r="B3378" s="368" t="s">
        <v>1216</v>
      </c>
      <c r="C3378" s="368" t="s">
        <v>796</v>
      </c>
      <c r="D3378" s="368">
        <v>320</v>
      </c>
      <c r="E3378" s="368">
        <v>208</v>
      </c>
      <c r="F3378" s="368">
        <v>112</v>
      </c>
      <c r="G3378" s="368" t="s">
        <v>19854</v>
      </c>
      <c r="H3378" s="368" t="s">
        <v>19855</v>
      </c>
      <c r="I3378" s="368" t="s">
        <v>2435</v>
      </c>
      <c r="J3378" s="368" t="s">
        <v>2434</v>
      </c>
      <c r="K3378" s="368" t="s">
        <v>19856</v>
      </c>
      <c r="L3378" s="368" t="s">
        <v>19857</v>
      </c>
      <c r="M3378" s="368">
        <v>40</v>
      </c>
      <c r="N3378" s="368">
        <v>27</v>
      </c>
      <c r="O3378" s="368">
        <v>13</v>
      </c>
    </row>
    <row r="3379" spans="1:15" x14ac:dyDescent="0.35">
      <c r="A3379" s="368" t="s">
        <v>628</v>
      </c>
      <c r="B3379" s="368" t="s">
        <v>1216</v>
      </c>
      <c r="C3379" s="368" t="s">
        <v>796</v>
      </c>
      <c r="D3379" s="368">
        <v>320</v>
      </c>
      <c r="E3379" s="368">
        <v>208</v>
      </c>
      <c r="F3379" s="368">
        <v>112</v>
      </c>
      <c r="G3379" s="368" t="s">
        <v>19854</v>
      </c>
      <c r="H3379" s="368" t="s">
        <v>19855</v>
      </c>
      <c r="I3379" s="368" t="s">
        <v>2435</v>
      </c>
      <c r="J3379" s="368" t="s">
        <v>2434</v>
      </c>
      <c r="K3379" s="368" t="s">
        <v>19858</v>
      </c>
      <c r="L3379" s="368" t="s">
        <v>19859</v>
      </c>
      <c r="M3379" s="368">
        <v>93</v>
      </c>
      <c r="N3379" s="368">
        <v>60</v>
      </c>
      <c r="O3379" s="368">
        <v>33</v>
      </c>
    </row>
    <row r="3380" spans="1:15" x14ac:dyDescent="0.35">
      <c r="A3380" s="368" t="s">
        <v>628</v>
      </c>
      <c r="B3380" s="368" t="s">
        <v>1216</v>
      </c>
      <c r="C3380" s="368" t="s">
        <v>796</v>
      </c>
      <c r="D3380" s="368">
        <v>320</v>
      </c>
      <c r="E3380" s="368">
        <v>208</v>
      </c>
      <c r="F3380" s="368">
        <v>112</v>
      </c>
      <c r="G3380" s="368" t="s">
        <v>19860</v>
      </c>
      <c r="H3380" s="368" t="s">
        <v>19861</v>
      </c>
      <c r="I3380" s="368" t="s">
        <v>2433</v>
      </c>
      <c r="J3380" s="368" t="s">
        <v>2432</v>
      </c>
      <c r="K3380" s="368" t="s">
        <v>19862</v>
      </c>
      <c r="L3380" s="368" t="s">
        <v>2432</v>
      </c>
      <c r="M3380" s="368">
        <v>93</v>
      </c>
      <c r="N3380" s="368">
        <v>60</v>
      </c>
      <c r="O3380" s="368">
        <v>33</v>
      </c>
    </row>
    <row r="3381" spans="1:15" x14ac:dyDescent="0.35">
      <c r="A3381" s="368" t="s">
        <v>629</v>
      </c>
      <c r="B3381" s="368" t="s">
        <v>1217</v>
      </c>
      <c r="C3381" s="368" t="s">
        <v>786</v>
      </c>
      <c r="D3381" s="368">
        <v>480</v>
      </c>
      <c r="E3381" s="368">
        <v>312</v>
      </c>
      <c r="F3381" s="368">
        <v>168</v>
      </c>
      <c r="G3381" s="368" t="s">
        <v>19863</v>
      </c>
      <c r="H3381" s="368" t="s">
        <v>19864</v>
      </c>
      <c r="I3381" s="368" t="s">
        <v>2431</v>
      </c>
      <c r="J3381" s="368" t="s">
        <v>2430</v>
      </c>
      <c r="K3381" s="368" t="s">
        <v>19865</v>
      </c>
      <c r="L3381" s="368" t="s">
        <v>19866</v>
      </c>
      <c r="M3381" s="368">
        <v>120</v>
      </c>
      <c r="N3381" s="368">
        <v>78</v>
      </c>
      <c r="O3381" s="368">
        <v>42</v>
      </c>
    </row>
    <row r="3382" spans="1:15" x14ac:dyDescent="0.35">
      <c r="A3382" s="368" t="s">
        <v>629</v>
      </c>
      <c r="B3382" s="368" t="s">
        <v>1217</v>
      </c>
      <c r="C3382" s="368" t="s">
        <v>786</v>
      </c>
      <c r="D3382" s="368">
        <v>480</v>
      </c>
      <c r="E3382" s="368">
        <v>312</v>
      </c>
      <c r="F3382" s="368">
        <v>168</v>
      </c>
      <c r="G3382" s="368" t="s">
        <v>19863</v>
      </c>
      <c r="H3382" s="368" t="s">
        <v>19864</v>
      </c>
      <c r="I3382" s="368" t="s">
        <v>2431</v>
      </c>
      <c r="J3382" s="368" t="s">
        <v>2430</v>
      </c>
      <c r="K3382" s="368" t="s">
        <v>19867</v>
      </c>
      <c r="L3382" s="368" t="s">
        <v>19868</v>
      </c>
      <c r="M3382" s="368">
        <v>80</v>
      </c>
      <c r="N3382" s="368">
        <v>52</v>
      </c>
      <c r="O3382" s="368">
        <v>28</v>
      </c>
    </row>
    <row r="3383" spans="1:15" x14ac:dyDescent="0.35">
      <c r="A3383" s="368" t="s">
        <v>629</v>
      </c>
      <c r="B3383" s="368" t="s">
        <v>1217</v>
      </c>
      <c r="C3383" s="368" t="s">
        <v>786</v>
      </c>
      <c r="D3383" s="368">
        <v>480</v>
      </c>
      <c r="E3383" s="368">
        <v>312</v>
      </c>
      <c r="F3383" s="368">
        <v>168</v>
      </c>
      <c r="G3383" s="368" t="s">
        <v>19863</v>
      </c>
      <c r="H3383" s="368" t="s">
        <v>19864</v>
      </c>
      <c r="I3383" s="368" t="s">
        <v>2431</v>
      </c>
      <c r="J3383" s="368" t="s">
        <v>2430</v>
      </c>
      <c r="K3383" s="368" t="s">
        <v>19869</v>
      </c>
      <c r="L3383" s="368" t="s">
        <v>19870</v>
      </c>
      <c r="M3383" s="368">
        <v>40</v>
      </c>
      <c r="N3383" s="368">
        <v>26</v>
      </c>
      <c r="O3383" s="368">
        <v>14</v>
      </c>
    </row>
    <row r="3384" spans="1:15" x14ac:dyDescent="0.35">
      <c r="A3384" s="368" t="s">
        <v>629</v>
      </c>
      <c r="B3384" s="368" t="s">
        <v>1217</v>
      </c>
      <c r="C3384" s="368" t="s">
        <v>786</v>
      </c>
      <c r="D3384" s="368">
        <v>480</v>
      </c>
      <c r="E3384" s="368">
        <v>312</v>
      </c>
      <c r="F3384" s="368">
        <v>168</v>
      </c>
      <c r="G3384" s="368" t="s">
        <v>19871</v>
      </c>
      <c r="H3384" s="368" t="s">
        <v>19872</v>
      </c>
      <c r="I3384" s="368" t="s">
        <v>2429</v>
      </c>
      <c r="J3384" s="368" t="s">
        <v>2428</v>
      </c>
      <c r="K3384" s="368" t="s">
        <v>19873</v>
      </c>
      <c r="L3384" s="368" t="s">
        <v>19874</v>
      </c>
      <c r="M3384" s="368">
        <v>67</v>
      </c>
      <c r="N3384" s="368">
        <v>44</v>
      </c>
      <c r="O3384" s="368">
        <v>23</v>
      </c>
    </row>
    <row r="3385" spans="1:15" x14ac:dyDescent="0.35">
      <c r="A3385" s="368" t="s">
        <v>629</v>
      </c>
      <c r="B3385" s="368" t="s">
        <v>1217</v>
      </c>
      <c r="C3385" s="368" t="s">
        <v>786</v>
      </c>
      <c r="D3385" s="368">
        <v>480</v>
      </c>
      <c r="E3385" s="368">
        <v>312</v>
      </c>
      <c r="F3385" s="368">
        <v>168</v>
      </c>
      <c r="G3385" s="368" t="s">
        <v>19871</v>
      </c>
      <c r="H3385" s="368" t="s">
        <v>19872</v>
      </c>
      <c r="I3385" s="368" t="s">
        <v>2429</v>
      </c>
      <c r="J3385" s="368" t="s">
        <v>2428</v>
      </c>
      <c r="K3385" s="368" t="s">
        <v>19875</v>
      </c>
      <c r="L3385" s="368" t="s">
        <v>19876</v>
      </c>
      <c r="M3385" s="368">
        <v>80</v>
      </c>
      <c r="N3385" s="368">
        <v>52</v>
      </c>
      <c r="O3385" s="368">
        <v>28</v>
      </c>
    </row>
    <row r="3386" spans="1:15" x14ac:dyDescent="0.35">
      <c r="A3386" s="368" t="s">
        <v>629</v>
      </c>
      <c r="B3386" s="368" t="s">
        <v>1217</v>
      </c>
      <c r="C3386" s="368" t="s">
        <v>786</v>
      </c>
      <c r="D3386" s="368">
        <v>480</v>
      </c>
      <c r="E3386" s="368">
        <v>312</v>
      </c>
      <c r="F3386" s="368">
        <v>168</v>
      </c>
      <c r="G3386" s="368" t="s">
        <v>19877</v>
      </c>
      <c r="H3386" s="368" t="s">
        <v>19878</v>
      </c>
      <c r="I3386" s="368" t="s">
        <v>2427</v>
      </c>
      <c r="J3386" s="368" t="s">
        <v>2426</v>
      </c>
      <c r="K3386" s="368" t="s">
        <v>19879</v>
      </c>
      <c r="L3386" s="368" t="s">
        <v>2426</v>
      </c>
      <c r="M3386" s="368">
        <v>93</v>
      </c>
      <c r="N3386" s="368">
        <v>60</v>
      </c>
      <c r="O3386" s="368">
        <v>33</v>
      </c>
    </row>
    <row r="3387" spans="1:15" x14ac:dyDescent="0.35">
      <c r="A3387" s="368" t="s">
        <v>630</v>
      </c>
      <c r="B3387" s="368" t="s">
        <v>1218</v>
      </c>
      <c r="C3387" s="368" t="s">
        <v>796</v>
      </c>
      <c r="D3387" s="368">
        <v>350</v>
      </c>
      <c r="E3387" s="368">
        <v>227</v>
      </c>
      <c r="F3387" s="368">
        <v>123</v>
      </c>
      <c r="G3387" s="368" t="s">
        <v>19880</v>
      </c>
      <c r="H3387" s="368" t="s">
        <v>19881</v>
      </c>
      <c r="I3387" s="368" t="s">
        <v>2425</v>
      </c>
      <c r="J3387" s="368" t="s">
        <v>2424</v>
      </c>
      <c r="K3387" s="368" t="s">
        <v>19882</v>
      </c>
      <c r="L3387" s="368" t="s">
        <v>19883</v>
      </c>
      <c r="M3387" s="368">
        <v>39</v>
      </c>
      <c r="N3387" s="368">
        <v>25</v>
      </c>
      <c r="O3387" s="368">
        <v>14</v>
      </c>
    </row>
    <row r="3388" spans="1:15" x14ac:dyDescent="0.35">
      <c r="A3388" s="368" t="s">
        <v>630</v>
      </c>
      <c r="B3388" s="368" t="s">
        <v>1218</v>
      </c>
      <c r="C3388" s="368" t="s">
        <v>796</v>
      </c>
      <c r="D3388" s="368">
        <v>350</v>
      </c>
      <c r="E3388" s="368">
        <v>227</v>
      </c>
      <c r="F3388" s="368">
        <v>123</v>
      </c>
      <c r="G3388" s="368" t="s">
        <v>19880</v>
      </c>
      <c r="H3388" s="368" t="s">
        <v>19881</v>
      </c>
      <c r="I3388" s="368" t="s">
        <v>2425</v>
      </c>
      <c r="J3388" s="368" t="s">
        <v>2424</v>
      </c>
      <c r="K3388" s="368" t="s">
        <v>19884</v>
      </c>
      <c r="L3388" s="368" t="s">
        <v>19885</v>
      </c>
      <c r="M3388" s="368">
        <v>91</v>
      </c>
      <c r="N3388" s="368">
        <v>59</v>
      </c>
      <c r="O3388" s="368">
        <v>32</v>
      </c>
    </row>
    <row r="3389" spans="1:15" x14ac:dyDescent="0.35">
      <c r="A3389" s="368" t="s">
        <v>630</v>
      </c>
      <c r="B3389" s="368" t="s">
        <v>1218</v>
      </c>
      <c r="C3389" s="368" t="s">
        <v>796</v>
      </c>
      <c r="D3389" s="368">
        <v>350</v>
      </c>
      <c r="E3389" s="368">
        <v>227</v>
      </c>
      <c r="F3389" s="368">
        <v>123</v>
      </c>
      <c r="G3389" s="368" t="s">
        <v>19886</v>
      </c>
      <c r="H3389" s="368" t="s">
        <v>19887</v>
      </c>
      <c r="I3389" s="368" t="s">
        <v>2423</v>
      </c>
      <c r="J3389" s="368" t="s">
        <v>2422</v>
      </c>
      <c r="K3389" s="368" t="s">
        <v>19888</v>
      </c>
      <c r="L3389" s="368" t="s">
        <v>2422</v>
      </c>
      <c r="M3389" s="368">
        <v>90</v>
      </c>
      <c r="N3389" s="368">
        <v>59</v>
      </c>
      <c r="O3389" s="368">
        <v>31</v>
      </c>
    </row>
    <row r="3390" spans="1:15" x14ac:dyDescent="0.35">
      <c r="A3390" s="368" t="s">
        <v>630</v>
      </c>
      <c r="B3390" s="368" t="s">
        <v>1218</v>
      </c>
      <c r="C3390" s="368" t="s">
        <v>796</v>
      </c>
      <c r="D3390" s="368">
        <v>350</v>
      </c>
      <c r="E3390" s="368">
        <v>227</v>
      </c>
      <c r="F3390" s="368">
        <v>123</v>
      </c>
      <c r="G3390" s="368" t="s">
        <v>19889</v>
      </c>
      <c r="H3390" s="368" t="s">
        <v>19890</v>
      </c>
      <c r="I3390" s="368" t="s">
        <v>2421</v>
      </c>
      <c r="J3390" s="368" t="s">
        <v>2420</v>
      </c>
      <c r="K3390" s="368" t="s">
        <v>19891</v>
      </c>
      <c r="L3390" s="368" t="s">
        <v>19892</v>
      </c>
      <c r="M3390" s="368">
        <v>39</v>
      </c>
      <c r="N3390" s="368">
        <v>25</v>
      </c>
      <c r="O3390" s="368">
        <v>14</v>
      </c>
    </row>
    <row r="3391" spans="1:15" x14ac:dyDescent="0.35">
      <c r="A3391" s="368" t="s">
        <v>630</v>
      </c>
      <c r="B3391" s="368" t="s">
        <v>1218</v>
      </c>
      <c r="C3391" s="368" t="s">
        <v>796</v>
      </c>
      <c r="D3391" s="368">
        <v>350</v>
      </c>
      <c r="E3391" s="368">
        <v>227</v>
      </c>
      <c r="F3391" s="368">
        <v>123</v>
      </c>
      <c r="G3391" s="368" t="s">
        <v>19889</v>
      </c>
      <c r="H3391" s="368" t="s">
        <v>19890</v>
      </c>
      <c r="I3391" s="368" t="s">
        <v>2421</v>
      </c>
      <c r="J3391" s="368" t="s">
        <v>2420</v>
      </c>
      <c r="K3391" s="368" t="s">
        <v>19893</v>
      </c>
      <c r="L3391" s="368" t="s">
        <v>19894</v>
      </c>
      <c r="M3391" s="368">
        <v>91</v>
      </c>
      <c r="N3391" s="368">
        <v>59</v>
      </c>
      <c r="O3391" s="368">
        <v>32</v>
      </c>
    </row>
    <row r="3392" spans="1:15" x14ac:dyDescent="0.35">
      <c r="A3392" s="368" t="s">
        <v>631</v>
      </c>
      <c r="B3392" s="368" t="s">
        <v>1219</v>
      </c>
      <c r="C3392" s="368" t="s">
        <v>791</v>
      </c>
      <c r="D3392" s="368">
        <v>360</v>
      </c>
      <c r="E3392" s="368">
        <v>234</v>
      </c>
      <c r="F3392" s="368">
        <v>126</v>
      </c>
      <c r="G3392" s="368" t="s">
        <v>19895</v>
      </c>
      <c r="H3392" s="368" t="s">
        <v>19896</v>
      </c>
      <c r="I3392" s="368" t="s">
        <v>2419</v>
      </c>
      <c r="J3392" s="368" t="s">
        <v>2418</v>
      </c>
      <c r="K3392" s="368" t="s">
        <v>19897</v>
      </c>
      <c r="L3392" s="368" t="s">
        <v>19898</v>
      </c>
      <c r="M3392" s="368">
        <v>64</v>
      </c>
      <c r="N3392" s="368">
        <v>42</v>
      </c>
      <c r="O3392" s="368">
        <v>22</v>
      </c>
    </row>
    <row r="3393" spans="1:15" x14ac:dyDescent="0.35">
      <c r="A3393" s="368" t="s">
        <v>631</v>
      </c>
      <c r="B3393" s="368" t="s">
        <v>1219</v>
      </c>
      <c r="C3393" s="368" t="s">
        <v>791</v>
      </c>
      <c r="D3393" s="368">
        <v>360</v>
      </c>
      <c r="E3393" s="368">
        <v>234</v>
      </c>
      <c r="F3393" s="368">
        <v>126</v>
      </c>
      <c r="G3393" s="368" t="s">
        <v>19895</v>
      </c>
      <c r="H3393" s="368" t="s">
        <v>19896</v>
      </c>
      <c r="I3393" s="368" t="s">
        <v>2419</v>
      </c>
      <c r="J3393" s="368" t="s">
        <v>2418</v>
      </c>
      <c r="K3393" s="368" t="s">
        <v>19899</v>
      </c>
      <c r="L3393" s="368" t="s">
        <v>19900</v>
      </c>
      <c r="M3393" s="368">
        <v>116</v>
      </c>
      <c r="N3393" s="368">
        <v>75</v>
      </c>
      <c r="O3393" s="368">
        <v>41</v>
      </c>
    </row>
    <row r="3394" spans="1:15" x14ac:dyDescent="0.35">
      <c r="A3394" s="368" t="s">
        <v>631</v>
      </c>
      <c r="B3394" s="368" t="s">
        <v>1219</v>
      </c>
      <c r="C3394" s="368" t="s">
        <v>791</v>
      </c>
      <c r="D3394" s="368">
        <v>360</v>
      </c>
      <c r="E3394" s="368">
        <v>234</v>
      </c>
      <c r="F3394" s="368">
        <v>126</v>
      </c>
      <c r="G3394" s="368" t="s">
        <v>19901</v>
      </c>
      <c r="H3394" s="368" t="s">
        <v>19902</v>
      </c>
      <c r="I3394" s="368" t="s">
        <v>2417</v>
      </c>
      <c r="J3394" s="368" t="s">
        <v>2416</v>
      </c>
      <c r="K3394" s="368" t="s">
        <v>19903</v>
      </c>
      <c r="L3394" s="368" t="s">
        <v>19904</v>
      </c>
      <c r="M3394" s="368">
        <v>64</v>
      </c>
      <c r="N3394" s="368">
        <v>42</v>
      </c>
      <c r="O3394" s="368">
        <v>22</v>
      </c>
    </row>
    <row r="3395" spans="1:15" x14ac:dyDescent="0.35">
      <c r="A3395" s="368" t="s">
        <v>631</v>
      </c>
      <c r="B3395" s="368" t="s">
        <v>1219</v>
      </c>
      <c r="C3395" s="368" t="s">
        <v>791</v>
      </c>
      <c r="D3395" s="368">
        <v>360</v>
      </c>
      <c r="E3395" s="368">
        <v>234</v>
      </c>
      <c r="F3395" s="368">
        <v>126</v>
      </c>
      <c r="G3395" s="368" t="s">
        <v>19901</v>
      </c>
      <c r="H3395" s="368" t="s">
        <v>19902</v>
      </c>
      <c r="I3395" s="368" t="s">
        <v>2417</v>
      </c>
      <c r="J3395" s="368" t="s">
        <v>2416</v>
      </c>
      <c r="K3395" s="368" t="s">
        <v>19905</v>
      </c>
      <c r="L3395" s="368" t="s">
        <v>19906</v>
      </c>
      <c r="M3395" s="368">
        <v>116</v>
      </c>
      <c r="N3395" s="368">
        <v>75</v>
      </c>
      <c r="O3395" s="368">
        <v>41</v>
      </c>
    </row>
    <row r="3396" spans="1:15" x14ac:dyDescent="0.35">
      <c r="A3396" s="368" t="s">
        <v>632</v>
      </c>
      <c r="B3396" s="368" t="s">
        <v>1220</v>
      </c>
      <c r="C3396" s="368" t="s">
        <v>786</v>
      </c>
      <c r="D3396" s="368">
        <v>500</v>
      </c>
      <c r="E3396" s="368">
        <v>325</v>
      </c>
      <c r="F3396" s="368">
        <v>175</v>
      </c>
      <c r="G3396" s="368" t="s">
        <v>19907</v>
      </c>
      <c r="H3396" s="368" t="s">
        <v>19908</v>
      </c>
      <c r="I3396" s="368" t="s">
        <v>2279</v>
      </c>
      <c r="J3396" s="368" t="s">
        <v>2278</v>
      </c>
      <c r="K3396" s="368" t="s">
        <v>19909</v>
      </c>
      <c r="L3396" s="368" t="s">
        <v>19910</v>
      </c>
      <c r="M3396" s="368">
        <v>61</v>
      </c>
      <c r="N3396" s="368">
        <v>38</v>
      </c>
      <c r="O3396" s="368">
        <v>23</v>
      </c>
    </row>
    <row r="3397" spans="1:15" x14ac:dyDescent="0.35">
      <c r="A3397" s="368" t="s">
        <v>632</v>
      </c>
      <c r="B3397" s="368" t="s">
        <v>1220</v>
      </c>
      <c r="C3397" s="368" t="s">
        <v>786</v>
      </c>
      <c r="D3397" s="368">
        <v>500</v>
      </c>
      <c r="E3397" s="368">
        <v>325</v>
      </c>
      <c r="F3397" s="368">
        <v>175</v>
      </c>
      <c r="G3397" s="368" t="s">
        <v>19907</v>
      </c>
      <c r="H3397" s="368" t="s">
        <v>19908</v>
      </c>
      <c r="I3397" s="368" t="s">
        <v>2279</v>
      </c>
      <c r="J3397" s="368" t="s">
        <v>2278</v>
      </c>
      <c r="K3397" s="368" t="s">
        <v>19911</v>
      </c>
      <c r="L3397" s="368" t="s">
        <v>19912</v>
      </c>
      <c r="M3397" s="368">
        <v>48</v>
      </c>
      <c r="N3397" s="368">
        <v>30</v>
      </c>
      <c r="O3397" s="368">
        <v>18</v>
      </c>
    </row>
    <row r="3398" spans="1:15" x14ac:dyDescent="0.35">
      <c r="A3398" s="368" t="s">
        <v>632</v>
      </c>
      <c r="B3398" s="368" t="s">
        <v>1220</v>
      </c>
      <c r="C3398" s="368" t="s">
        <v>786</v>
      </c>
      <c r="D3398" s="368">
        <v>500</v>
      </c>
      <c r="E3398" s="368">
        <v>325</v>
      </c>
      <c r="F3398" s="368">
        <v>175</v>
      </c>
      <c r="G3398" s="368" t="s">
        <v>19907</v>
      </c>
      <c r="H3398" s="368" t="s">
        <v>19908</v>
      </c>
      <c r="I3398" s="368" t="s">
        <v>2279</v>
      </c>
      <c r="J3398" s="368" t="s">
        <v>2278</v>
      </c>
      <c r="K3398" s="368" t="s">
        <v>19913</v>
      </c>
      <c r="L3398" s="368" t="s">
        <v>19914</v>
      </c>
      <c r="M3398" s="368">
        <v>40</v>
      </c>
      <c r="N3398" s="368">
        <v>40</v>
      </c>
      <c r="O3398" s="368">
        <v>0</v>
      </c>
    </row>
    <row r="3399" spans="1:15" x14ac:dyDescent="0.35">
      <c r="A3399" s="368" t="s">
        <v>632</v>
      </c>
      <c r="B3399" s="368" t="s">
        <v>1220</v>
      </c>
      <c r="C3399" s="368" t="s">
        <v>786</v>
      </c>
      <c r="D3399" s="368">
        <v>500</v>
      </c>
      <c r="E3399" s="368">
        <v>325</v>
      </c>
      <c r="F3399" s="368">
        <v>175</v>
      </c>
      <c r="G3399" s="368" t="s">
        <v>19915</v>
      </c>
      <c r="H3399" s="368" t="s">
        <v>19916</v>
      </c>
      <c r="I3399" s="368" t="s">
        <v>2277</v>
      </c>
      <c r="J3399" s="368" t="s">
        <v>2276</v>
      </c>
      <c r="K3399" s="368" t="s">
        <v>19917</v>
      </c>
      <c r="L3399" s="368" t="s">
        <v>2276</v>
      </c>
      <c r="M3399" s="368">
        <v>85</v>
      </c>
      <c r="N3399" s="368">
        <v>53</v>
      </c>
      <c r="O3399" s="368">
        <v>32</v>
      </c>
    </row>
    <row r="3400" spans="1:15" x14ac:dyDescent="0.35">
      <c r="A3400" s="368" t="s">
        <v>632</v>
      </c>
      <c r="B3400" s="368" t="s">
        <v>1220</v>
      </c>
      <c r="C3400" s="368" t="s">
        <v>786</v>
      </c>
      <c r="D3400" s="368">
        <v>500</v>
      </c>
      <c r="E3400" s="368">
        <v>325</v>
      </c>
      <c r="F3400" s="368">
        <v>175</v>
      </c>
      <c r="G3400" s="368" t="s">
        <v>19918</v>
      </c>
      <c r="H3400" s="368" t="s">
        <v>19919</v>
      </c>
      <c r="I3400" s="368" t="s">
        <v>2415</v>
      </c>
      <c r="J3400" s="368" t="s">
        <v>2414</v>
      </c>
      <c r="K3400" s="368" t="s">
        <v>19920</v>
      </c>
      <c r="L3400" s="368" t="s">
        <v>2414</v>
      </c>
      <c r="M3400" s="368">
        <v>109</v>
      </c>
      <c r="N3400" s="368">
        <v>68</v>
      </c>
      <c r="O3400" s="368">
        <v>41</v>
      </c>
    </row>
    <row r="3401" spans="1:15" x14ac:dyDescent="0.35">
      <c r="A3401" s="368" t="s">
        <v>632</v>
      </c>
      <c r="B3401" s="368" t="s">
        <v>1220</v>
      </c>
      <c r="C3401" s="368" t="s">
        <v>786</v>
      </c>
      <c r="D3401" s="368">
        <v>500</v>
      </c>
      <c r="E3401" s="368">
        <v>325</v>
      </c>
      <c r="F3401" s="368">
        <v>175</v>
      </c>
      <c r="G3401" s="368" t="s">
        <v>19921</v>
      </c>
      <c r="H3401" s="368" t="s">
        <v>19922</v>
      </c>
      <c r="I3401" s="368" t="s">
        <v>2413</v>
      </c>
      <c r="J3401" s="368" t="s">
        <v>2412</v>
      </c>
      <c r="K3401" s="368" t="s">
        <v>19923</v>
      </c>
      <c r="L3401" s="368" t="s">
        <v>19924</v>
      </c>
      <c r="M3401" s="368">
        <v>48</v>
      </c>
      <c r="N3401" s="368">
        <v>30</v>
      </c>
      <c r="O3401" s="368">
        <v>18</v>
      </c>
    </row>
    <row r="3402" spans="1:15" x14ac:dyDescent="0.35">
      <c r="A3402" s="368" t="s">
        <v>632</v>
      </c>
      <c r="B3402" s="368" t="s">
        <v>1220</v>
      </c>
      <c r="C3402" s="368" t="s">
        <v>786</v>
      </c>
      <c r="D3402" s="368">
        <v>500</v>
      </c>
      <c r="E3402" s="368">
        <v>325</v>
      </c>
      <c r="F3402" s="368">
        <v>175</v>
      </c>
      <c r="G3402" s="368" t="s">
        <v>19921</v>
      </c>
      <c r="H3402" s="368" t="s">
        <v>19922</v>
      </c>
      <c r="I3402" s="368" t="s">
        <v>2413</v>
      </c>
      <c r="J3402" s="368" t="s">
        <v>2412</v>
      </c>
      <c r="K3402" s="368" t="s">
        <v>19925</v>
      </c>
      <c r="L3402" s="368" t="s">
        <v>19926</v>
      </c>
      <c r="M3402" s="368">
        <v>73</v>
      </c>
      <c r="N3402" s="368">
        <v>44</v>
      </c>
      <c r="O3402" s="368">
        <v>29</v>
      </c>
    </row>
    <row r="3403" spans="1:15" x14ac:dyDescent="0.35">
      <c r="A3403" s="368" t="s">
        <v>632</v>
      </c>
      <c r="B3403" s="368" t="s">
        <v>1220</v>
      </c>
      <c r="C3403" s="368" t="s">
        <v>786</v>
      </c>
      <c r="D3403" s="368">
        <v>500</v>
      </c>
      <c r="E3403" s="368">
        <v>325</v>
      </c>
      <c r="F3403" s="368">
        <v>175</v>
      </c>
      <c r="G3403" s="368" t="s">
        <v>19921</v>
      </c>
      <c r="H3403" s="368" t="s">
        <v>19922</v>
      </c>
      <c r="I3403" s="368" t="s">
        <v>2413</v>
      </c>
      <c r="J3403" s="368" t="s">
        <v>2412</v>
      </c>
      <c r="K3403" s="368" t="s">
        <v>19927</v>
      </c>
      <c r="L3403" s="368" t="s">
        <v>19928</v>
      </c>
      <c r="M3403" s="368">
        <v>36</v>
      </c>
      <c r="N3403" s="368">
        <v>22</v>
      </c>
      <c r="O3403" s="368">
        <v>14</v>
      </c>
    </row>
    <row r="3404" spans="1:15" x14ac:dyDescent="0.35">
      <c r="A3404" s="368" t="s">
        <v>633</v>
      </c>
      <c r="B3404" s="368" t="s">
        <v>1221</v>
      </c>
      <c r="C3404" s="368" t="s">
        <v>786</v>
      </c>
      <c r="D3404" s="368">
        <v>880</v>
      </c>
      <c r="E3404" s="368">
        <v>572</v>
      </c>
      <c r="F3404" s="368">
        <v>308</v>
      </c>
      <c r="G3404" s="368" t="s">
        <v>19907</v>
      </c>
      <c r="H3404" s="368" t="s">
        <v>19908</v>
      </c>
      <c r="I3404" s="368" t="s">
        <v>2279</v>
      </c>
      <c r="J3404" s="368" t="s">
        <v>2278</v>
      </c>
      <c r="K3404" s="368" t="s">
        <v>19909</v>
      </c>
      <c r="L3404" s="368" t="s">
        <v>19910</v>
      </c>
      <c r="M3404" s="368">
        <v>58</v>
      </c>
      <c r="N3404" s="368">
        <v>37</v>
      </c>
      <c r="O3404" s="368">
        <v>21</v>
      </c>
    </row>
    <row r="3405" spans="1:15" x14ac:dyDescent="0.35">
      <c r="A3405" s="368" t="s">
        <v>633</v>
      </c>
      <c r="B3405" s="368" t="s">
        <v>1221</v>
      </c>
      <c r="C3405" s="368" t="s">
        <v>786</v>
      </c>
      <c r="D3405" s="368">
        <v>880</v>
      </c>
      <c r="E3405" s="368">
        <v>572</v>
      </c>
      <c r="F3405" s="368">
        <v>308</v>
      </c>
      <c r="G3405" s="368" t="s">
        <v>19907</v>
      </c>
      <c r="H3405" s="368" t="s">
        <v>19908</v>
      </c>
      <c r="I3405" s="368" t="s">
        <v>2279</v>
      </c>
      <c r="J3405" s="368" t="s">
        <v>2278</v>
      </c>
      <c r="K3405" s="368" t="s">
        <v>19911</v>
      </c>
      <c r="L3405" s="368" t="s">
        <v>19912</v>
      </c>
      <c r="M3405" s="368">
        <v>46</v>
      </c>
      <c r="N3405" s="368">
        <v>28</v>
      </c>
      <c r="O3405" s="368">
        <v>18</v>
      </c>
    </row>
    <row r="3406" spans="1:15" x14ac:dyDescent="0.35">
      <c r="A3406" s="368" t="s">
        <v>633</v>
      </c>
      <c r="B3406" s="368" t="s">
        <v>1221</v>
      </c>
      <c r="C3406" s="368" t="s">
        <v>786</v>
      </c>
      <c r="D3406" s="368">
        <v>880</v>
      </c>
      <c r="E3406" s="368">
        <v>572</v>
      </c>
      <c r="F3406" s="368">
        <v>308</v>
      </c>
      <c r="G3406" s="368" t="s">
        <v>19907</v>
      </c>
      <c r="H3406" s="368" t="s">
        <v>19908</v>
      </c>
      <c r="I3406" s="368" t="s">
        <v>2279</v>
      </c>
      <c r="J3406" s="368" t="s">
        <v>2278</v>
      </c>
      <c r="K3406" s="368" t="s">
        <v>19913</v>
      </c>
      <c r="L3406" s="368" t="s">
        <v>19914</v>
      </c>
      <c r="M3406" s="368">
        <v>40</v>
      </c>
      <c r="N3406" s="368">
        <v>40</v>
      </c>
      <c r="O3406" s="368">
        <v>0</v>
      </c>
    </row>
    <row r="3407" spans="1:15" x14ac:dyDescent="0.35">
      <c r="A3407" s="368" t="s">
        <v>633</v>
      </c>
      <c r="B3407" s="368" t="s">
        <v>1221</v>
      </c>
      <c r="C3407" s="368" t="s">
        <v>786</v>
      </c>
      <c r="D3407" s="368">
        <v>880</v>
      </c>
      <c r="E3407" s="368">
        <v>572</v>
      </c>
      <c r="F3407" s="368">
        <v>308</v>
      </c>
      <c r="G3407" s="368" t="s">
        <v>19929</v>
      </c>
      <c r="H3407" s="368" t="s">
        <v>19930</v>
      </c>
      <c r="I3407" s="368" t="s">
        <v>2411</v>
      </c>
      <c r="J3407" s="368" t="s">
        <v>2410</v>
      </c>
      <c r="K3407" s="368" t="s">
        <v>19931</v>
      </c>
      <c r="L3407" s="368" t="s">
        <v>2410</v>
      </c>
      <c r="M3407" s="368">
        <v>105</v>
      </c>
      <c r="N3407" s="368">
        <v>67</v>
      </c>
      <c r="O3407" s="368">
        <v>38</v>
      </c>
    </row>
    <row r="3408" spans="1:15" x14ac:dyDescent="0.35">
      <c r="A3408" s="368" t="s">
        <v>633</v>
      </c>
      <c r="B3408" s="368" t="s">
        <v>1221</v>
      </c>
      <c r="C3408" s="368" t="s">
        <v>786</v>
      </c>
      <c r="D3408" s="368">
        <v>880</v>
      </c>
      <c r="E3408" s="368">
        <v>572</v>
      </c>
      <c r="F3408" s="368">
        <v>308</v>
      </c>
      <c r="G3408" s="368" t="s">
        <v>19932</v>
      </c>
      <c r="H3408" s="368" t="s">
        <v>19933</v>
      </c>
      <c r="I3408" s="368" t="s">
        <v>2409</v>
      </c>
      <c r="J3408" s="368" t="s">
        <v>2408</v>
      </c>
      <c r="K3408" s="368" t="s">
        <v>19934</v>
      </c>
      <c r="L3408" s="368" t="s">
        <v>19935</v>
      </c>
      <c r="M3408" s="368">
        <v>47</v>
      </c>
      <c r="N3408" s="368">
        <v>30</v>
      </c>
      <c r="O3408" s="368">
        <v>17</v>
      </c>
    </row>
    <row r="3409" spans="1:15" x14ac:dyDescent="0.35">
      <c r="A3409" s="368" t="s">
        <v>633</v>
      </c>
      <c r="B3409" s="368" t="s">
        <v>1221</v>
      </c>
      <c r="C3409" s="368" t="s">
        <v>786</v>
      </c>
      <c r="D3409" s="368">
        <v>880</v>
      </c>
      <c r="E3409" s="368">
        <v>572</v>
      </c>
      <c r="F3409" s="368">
        <v>308</v>
      </c>
      <c r="G3409" s="368" t="s">
        <v>19932</v>
      </c>
      <c r="H3409" s="368" t="s">
        <v>19933</v>
      </c>
      <c r="I3409" s="368" t="s">
        <v>2409</v>
      </c>
      <c r="J3409" s="368" t="s">
        <v>2408</v>
      </c>
      <c r="K3409" s="368" t="s">
        <v>19936</v>
      </c>
      <c r="L3409" s="368" t="s">
        <v>19937</v>
      </c>
      <c r="M3409" s="368">
        <v>47</v>
      </c>
      <c r="N3409" s="368">
        <v>30</v>
      </c>
      <c r="O3409" s="368">
        <v>17</v>
      </c>
    </row>
    <row r="3410" spans="1:15" x14ac:dyDescent="0.35">
      <c r="A3410" s="368" t="s">
        <v>633</v>
      </c>
      <c r="B3410" s="368" t="s">
        <v>1221</v>
      </c>
      <c r="C3410" s="368" t="s">
        <v>786</v>
      </c>
      <c r="D3410" s="368">
        <v>880</v>
      </c>
      <c r="E3410" s="368">
        <v>572</v>
      </c>
      <c r="F3410" s="368">
        <v>308</v>
      </c>
      <c r="G3410" s="368" t="s">
        <v>19932</v>
      </c>
      <c r="H3410" s="368" t="s">
        <v>19933</v>
      </c>
      <c r="I3410" s="368" t="s">
        <v>2409</v>
      </c>
      <c r="J3410" s="368" t="s">
        <v>2408</v>
      </c>
      <c r="K3410" s="368" t="s">
        <v>19938</v>
      </c>
      <c r="L3410" s="368" t="s">
        <v>19939</v>
      </c>
      <c r="M3410" s="368">
        <v>47</v>
      </c>
      <c r="N3410" s="368">
        <v>30</v>
      </c>
      <c r="O3410" s="368">
        <v>17</v>
      </c>
    </row>
    <row r="3411" spans="1:15" x14ac:dyDescent="0.35">
      <c r="A3411" s="368" t="s">
        <v>633</v>
      </c>
      <c r="B3411" s="368" t="s">
        <v>1221</v>
      </c>
      <c r="C3411" s="368" t="s">
        <v>786</v>
      </c>
      <c r="D3411" s="368">
        <v>880</v>
      </c>
      <c r="E3411" s="368">
        <v>572</v>
      </c>
      <c r="F3411" s="368">
        <v>308</v>
      </c>
      <c r="G3411" s="368" t="s">
        <v>19940</v>
      </c>
      <c r="H3411" s="368" t="s">
        <v>19941</v>
      </c>
      <c r="I3411" s="368" t="s">
        <v>2407</v>
      </c>
      <c r="J3411" s="368" t="s">
        <v>2406</v>
      </c>
      <c r="K3411" s="368" t="s">
        <v>19942</v>
      </c>
      <c r="L3411" s="368" t="s">
        <v>19943</v>
      </c>
      <c r="M3411" s="368">
        <v>58</v>
      </c>
      <c r="N3411" s="368">
        <v>37</v>
      </c>
      <c r="O3411" s="368">
        <v>21</v>
      </c>
    </row>
    <row r="3412" spans="1:15" x14ac:dyDescent="0.35">
      <c r="A3412" s="368" t="s">
        <v>633</v>
      </c>
      <c r="B3412" s="368" t="s">
        <v>1221</v>
      </c>
      <c r="C3412" s="368" t="s">
        <v>786</v>
      </c>
      <c r="D3412" s="368">
        <v>880</v>
      </c>
      <c r="E3412" s="368">
        <v>572</v>
      </c>
      <c r="F3412" s="368">
        <v>308</v>
      </c>
      <c r="G3412" s="368" t="s">
        <v>19940</v>
      </c>
      <c r="H3412" s="368" t="s">
        <v>19941</v>
      </c>
      <c r="I3412" s="368" t="s">
        <v>2407</v>
      </c>
      <c r="J3412" s="368" t="s">
        <v>2406</v>
      </c>
      <c r="K3412" s="368" t="s">
        <v>19944</v>
      </c>
      <c r="L3412" s="368" t="s">
        <v>19945</v>
      </c>
      <c r="M3412" s="368">
        <v>47</v>
      </c>
      <c r="N3412" s="368">
        <v>30</v>
      </c>
      <c r="O3412" s="368">
        <v>17</v>
      </c>
    </row>
    <row r="3413" spans="1:15" x14ac:dyDescent="0.35">
      <c r="A3413" s="368" t="s">
        <v>633</v>
      </c>
      <c r="B3413" s="368" t="s">
        <v>1221</v>
      </c>
      <c r="C3413" s="368" t="s">
        <v>786</v>
      </c>
      <c r="D3413" s="368">
        <v>880</v>
      </c>
      <c r="E3413" s="368">
        <v>572</v>
      </c>
      <c r="F3413" s="368">
        <v>308</v>
      </c>
      <c r="G3413" s="368" t="s">
        <v>19940</v>
      </c>
      <c r="H3413" s="368" t="s">
        <v>19941</v>
      </c>
      <c r="I3413" s="368" t="s">
        <v>2407</v>
      </c>
      <c r="J3413" s="368" t="s">
        <v>2406</v>
      </c>
      <c r="K3413" s="368" t="s">
        <v>19946</v>
      </c>
      <c r="L3413" s="368" t="s">
        <v>19947</v>
      </c>
      <c r="M3413" s="368">
        <v>35</v>
      </c>
      <c r="N3413" s="368">
        <v>21</v>
      </c>
      <c r="O3413" s="368">
        <v>14</v>
      </c>
    </row>
    <row r="3414" spans="1:15" x14ac:dyDescent="0.35">
      <c r="A3414" s="368" t="s">
        <v>633</v>
      </c>
      <c r="B3414" s="368" t="s">
        <v>1221</v>
      </c>
      <c r="C3414" s="368" t="s">
        <v>786</v>
      </c>
      <c r="D3414" s="368">
        <v>880</v>
      </c>
      <c r="E3414" s="368">
        <v>572</v>
      </c>
      <c r="F3414" s="368">
        <v>308</v>
      </c>
      <c r="G3414" s="368" t="s">
        <v>19948</v>
      </c>
      <c r="H3414" s="368" t="s">
        <v>19949</v>
      </c>
      <c r="I3414" s="368" t="s">
        <v>2405</v>
      </c>
      <c r="J3414" s="368" t="s">
        <v>2404</v>
      </c>
      <c r="K3414" s="368" t="s">
        <v>19950</v>
      </c>
      <c r="L3414" s="368" t="s">
        <v>19951</v>
      </c>
      <c r="M3414" s="368">
        <v>58</v>
      </c>
      <c r="N3414" s="368">
        <v>37</v>
      </c>
      <c r="O3414" s="368">
        <v>21</v>
      </c>
    </row>
    <row r="3415" spans="1:15" x14ac:dyDescent="0.35">
      <c r="A3415" s="368" t="s">
        <v>633</v>
      </c>
      <c r="B3415" s="368" t="s">
        <v>1221</v>
      </c>
      <c r="C3415" s="368" t="s">
        <v>786</v>
      </c>
      <c r="D3415" s="368">
        <v>880</v>
      </c>
      <c r="E3415" s="368">
        <v>572</v>
      </c>
      <c r="F3415" s="368">
        <v>308</v>
      </c>
      <c r="G3415" s="368" t="s">
        <v>19948</v>
      </c>
      <c r="H3415" s="368" t="s">
        <v>19949</v>
      </c>
      <c r="I3415" s="368" t="s">
        <v>2405</v>
      </c>
      <c r="J3415" s="368" t="s">
        <v>2404</v>
      </c>
      <c r="K3415" s="368" t="s">
        <v>19952</v>
      </c>
      <c r="L3415" s="368" t="s">
        <v>19953</v>
      </c>
      <c r="M3415" s="368">
        <v>47</v>
      </c>
      <c r="N3415" s="368">
        <v>30</v>
      </c>
      <c r="O3415" s="368">
        <v>17</v>
      </c>
    </row>
    <row r="3416" spans="1:15" x14ac:dyDescent="0.35">
      <c r="A3416" s="368" t="s">
        <v>633</v>
      </c>
      <c r="B3416" s="368" t="s">
        <v>1221</v>
      </c>
      <c r="C3416" s="368" t="s">
        <v>786</v>
      </c>
      <c r="D3416" s="368">
        <v>880</v>
      </c>
      <c r="E3416" s="368">
        <v>572</v>
      </c>
      <c r="F3416" s="368">
        <v>308</v>
      </c>
      <c r="G3416" s="368" t="s">
        <v>19948</v>
      </c>
      <c r="H3416" s="368" t="s">
        <v>19949</v>
      </c>
      <c r="I3416" s="368" t="s">
        <v>2405</v>
      </c>
      <c r="J3416" s="368" t="s">
        <v>2404</v>
      </c>
      <c r="K3416" s="368" t="s">
        <v>19954</v>
      </c>
      <c r="L3416" s="368" t="s">
        <v>19955</v>
      </c>
      <c r="M3416" s="368">
        <v>35</v>
      </c>
      <c r="N3416" s="368">
        <v>22</v>
      </c>
      <c r="O3416" s="368">
        <v>13</v>
      </c>
    </row>
    <row r="3417" spans="1:15" x14ac:dyDescent="0.35">
      <c r="A3417" s="368" t="s">
        <v>633</v>
      </c>
      <c r="B3417" s="368" t="s">
        <v>1221</v>
      </c>
      <c r="C3417" s="368" t="s">
        <v>786</v>
      </c>
      <c r="D3417" s="368">
        <v>880</v>
      </c>
      <c r="E3417" s="368">
        <v>572</v>
      </c>
      <c r="F3417" s="368">
        <v>308</v>
      </c>
      <c r="G3417" s="368" t="s">
        <v>19948</v>
      </c>
      <c r="H3417" s="368" t="s">
        <v>19949</v>
      </c>
      <c r="I3417" s="368" t="s">
        <v>2405</v>
      </c>
      <c r="J3417" s="368" t="s">
        <v>2404</v>
      </c>
      <c r="K3417" s="368" t="s">
        <v>19956</v>
      </c>
      <c r="L3417" s="368" t="s">
        <v>19957</v>
      </c>
      <c r="M3417" s="368">
        <v>35</v>
      </c>
      <c r="N3417" s="368">
        <v>22</v>
      </c>
      <c r="O3417" s="368">
        <v>13</v>
      </c>
    </row>
    <row r="3418" spans="1:15" x14ac:dyDescent="0.35">
      <c r="A3418" s="368" t="s">
        <v>633</v>
      </c>
      <c r="B3418" s="368" t="s">
        <v>1221</v>
      </c>
      <c r="C3418" s="368" t="s">
        <v>786</v>
      </c>
      <c r="D3418" s="368">
        <v>880</v>
      </c>
      <c r="E3418" s="368">
        <v>572</v>
      </c>
      <c r="F3418" s="368">
        <v>308</v>
      </c>
      <c r="G3418" s="368" t="s">
        <v>19958</v>
      </c>
      <c r="H3418" s="368" t="s">
        <v>19959</v>
      </c>
      <c r="I3418" s="368" t="s">
        <v>2403</v>
      </c>
      <c r="J3418" s="368" t="s">
        <v>2402</v>
      </c>
      <c r="K3418" s="368" t="s">
        <v>19960</v>
      </c>
      <c r="L3418" s="368" t="s">
        <v>2402</v>
      </c>
      <c r="M3418" s="368">
        <v>105</v>
      </c>
      <c r="N3418" s="368">
        <v>67</v>
      </c>
      <c r="O3418" s="368">
        <v>38</v>
      </c>
    </row>
    <row r="3419" spans="1:15" x14ac:dyDescent="0.35">
      <c r="A3419" s="368" t="s">
        <v>633</v>
      </c>
      <c r="B3419" s="368" t="s">
        <v>1221</v>
      </c>
      <c r="C3419" s="368" t="s">
        <v>786</v>
      </c>
      <c r="D3419" s="368">
        <v>880</v>
      </c>
      <c r="E3419" s="368">
        <v>572</v>
      </c>
      <c r="F3419" s="368">
        <v>308</v>
      </c>
      <c r="G3419" s="368" t="s">
        <v>19961</v>
      </c>
      <c r="H3419" s="368" t="s">
        <v>19962</v>
      </c>
      <c r="I3419" s="368" t="s">
        <v>2401</v>
      </c>
      <c r="J3419" s="368" t="s">
        <v>2400</v>
      </c>
      <c r="K3419" s="368" t="s">
        <v>19963</v>
      </c>
      <c r="L3419" s="368" t="s">
        <v>2400</v>
      </c>
      <c r="M3419" s="368">
        <v>70</v>
      </c>
      <c r="N3419" s="368">
        <v>44</v>
      </c>
      <c r="O3419" s="368">
        <v>26</v>
      </c>
    </row>
    <row r="3420" spans="1:15" x14ac:dyDescent="0.35">
      <c r="A3420" s="368" t="s">
        <v>634</v>
      </c>
      <c r="B3420" s="368" t="s">
        <v>1222</v>
      </c>
      <c r="C3420" s="368" t="s">
        <v>786</v>
      </c>
      <c r="D3420" s="368">
        <v>780</v>
      </c>
      <c r="E3420" s="368">
        <v>507</v>
      </c>
      <c r="F3420" s="368">
        <v>273</v>
      </c>
      <c r="G3420" s="368" t="s">
        <v>19907</v>
      </c>
      <c r="H3420" s="368" t="s">
        <v>19908</v>
      </c>
      <c r="I3420" s="368" t="s">
        <v>2279</v>
      </c>
      <c r="J3420" s="368" t="s">
        <v>2278</v>
      </c>
      <c r="K3420" s="368" t="s">
        <v>19909</v>
      </c>
      <c r="L3420" s="368" t="s">
        <v>19910</v>
      </c>
      <c r="M3420" s="368">
        <v>56</v>
      </c>
      <c r="N3420" s="368">
        <v>35</v>
      </c>
      <c r="O3420" s="368">
        <v>21</v>
      </c>
    </row>
    <row r="3421" spans="1:15" x14ac:dyDescent="0.35">
      <c r="A3421" s="368" t="s">
        <v>634</v>
      </c>
      <c r="B3421" s="368" t="s">
        <v>1222</v>
      </c>
      <c r="C3421" s="368" t="s">
        <v>786</v>
      </c>
      <c r="D3421" s="368">
        <v>780</v>
      </c>
      <c r="E3421" s="368">
        <v>507</v>
      </c>
      <c r="F3421" s="368">
        <v>273</v>
      </c>
      <c r="G3421" s="368" t="s">
        <v>19907</v>
      </c>
      <c r="H3421" s="368" t="s">
        <v>19908</v>
      </c>
      <c r="I3421" s="368" t="s">
        <v>2279</v>
      </c>
      <c r="J3421" s="368" t="s">
        <v>2278</v>
      </c>
      <c r="K3421" s="368" t="s">
        <v>19911</v>
      </c>
      <c r="L3421" s="368" t="s">
        <v>19912</v>
      </c>
      <c r="M3421" s="368">
        <v>45</v>
      </c>
      <c r="N3421" s="368">
        <v>29</v>
      </c>
      <c r="O3421" s="368">
        <v>16</v>
      </c>
    </row>
    <row r="3422" spans="1:15" x14ac:dyDescent="0.35">
      <c r="A3422" s="368" t="s">
        <v>634</v>
      </c>
      <c r="B3422" s="368" t="s">
        <v>1222</v>
      </c>
      <c r="C3422" s="368" t="s">
        <v>786</v>
      </c>
      <c r="D3422" s="368">
        <v>780</v>
      </c>
      <c r="E3422" s="368">
        <v>507</v>
      </c>
      <c r="F3422" s="368">
        <v>273</v>
      </c>
      <c r="G3422" s="368" t="s">
        <v>19907</v>
      </c>
      <c r="H3422" s="368" t="s">
        <v>19908</v>
      </c>
      <c r="I3422" s="368" t="s">
        <v>2279</v>
      </c>
      <c r="J3422" s="368" t="s">
        <v>2278</v>
      </c>
      <c r="K3422" s="368" t="s">
        <v>19913</v>
      </c>
      <c r="L3422" s="368" t="s">
        <v>19914</v>
      </c>
      <c r="M3422" s="368">
        <v>40</v>
      </c>
      <c r="N3422" s="368">
        <v>40</v>
      </c>
      <c r="O3422" s="368">
        <v>0</v>
      </c>
    </row>
    <row r="3423" spans="1:15" x14ac:dyDescent="0.35">
      <c r="A3423" s="368" t="s">
        <v>634</v>
      </c>
      <c r="B3423" s="368" t="s">
        <v>1222</v>
      </c>
      <c r="C3423" s="368" t="s">
        <v>786</v>
      </c>
      <c r="D3423" s="368">
        <v>780</v>
      </c>
      <c r="E3423" s="368">
        <v>507</v>
      </c>
      <c r="F3423" s="368">
        <v>273</v>
      </c>
      <c r="G3423" s="368" t="s">
        <v>19964</v>
      </c>
      <c r="H3423" s="368" t="s">
        <v>19965</v>
      </c>
      <c r="I3423" s="368" t="s">
        <v>2353</v>
      </c>
      <c r="J3423" s="368" t="s">
        <v>2352</v>
      </c>
      <c r="K3423" s="368" t="s">
        <v>19966</v>
      </c>
      <c r="L3423" s="368" t="s">
        <v>19967</v>
      </c>
      <c r="M3423" s="368">
        <v>34</v>
      </c>
      <c r="N3423" s="368">
        <v>22</v>
      </c>
      <c r="O3423" s="368">
        <v>12</v>
      </c>
    </row>
    <row r="3424" spans="1:15" x14ac:dyDescent="0.35">
      <c r="A3424" s="368" t="s">
        <v>634</v>
      </c>
      <c r="B3424" s="368" t="s">
        <v>1222</v>
      </c>
      <c r="C3424" s="368" t="s">
        <v>786</v>
      </c>
      <c r="D3424" s="368">
        <v>780</v>
      </c>
      <c r="E3424" s="368">
        <v>507</v>
      </c>
      <c r="F3424" s="368">
        <v>273</v>
      </c>
      <c r="G3424" s="368" t="s">
        <v>19964</v>
      </c>
      <c r="H3424" s="368" t="s">
        <v>19965</v>
      </c>
      <c r="I3424" s="368" t="s">
        <v>2353</v>
      </c>
      <c r="J3424" s="368" t="s">
        <v>2352</v>
      </c>
      <c r="K3424" s="368" t="s">
        <v>19968</v>
      </c>
      <c r="L3424" s="368" t="s">
        <v>19969</v>
      </c>
      <c r="M3424" s="368">
        <v>34</v>
      </c>
      <c r="N3424" s="368">
        <v>22</v>
      </c>
      <c r="O3424" s="368">
        <v>12</v>
      </c>
    </row>
    <row r="3425" spans="1:15" x14ac:dyDescent="0.35">
      <c r="A3425" s="368" t="s">
        <v>634</v>
      </c>
      <c r="B3425" s="368" t="s">
        <v>1222</v>
      </c>
      <c r="C3425" s="368" t="s">
        <v>786</v>
      </c>
      <c r="D3425" s="368">
        <v>780</v>
      </c>
      <c r="E3425" s="368">
        <v>507</v>
      </c>
      <c r="F3425" s="368">
        <v>273</v>
      </c>
      <c r="G3425" s="368" t="s">
        <v>19964</v>
      </c>
      <c r="H3425" s="368" t="s">
        <v>19965</v>
      </c>
      <c r="I3425" s="368" t="s">
        <v>2353</v>
      </c>
      <c r="J3425" s="368" t="s">
        <v>2352</v>
      </c>
      <c r="K3425" s="368" t="s">
        <v>19970</v>
      </c>
      <c r="L3425" s="368" t="s">
        <v>19971</v>
      </c>
      <c r="M3425" s="368">
        <v>45</v>
      </c>
      <c r="N3425" s="368">
        <v>28</v>
      </c>
      <c r="O3425" s="368">
        <v>17</v>
      </c>
    </row>
    <row r="3426" spans="1:15" x14ac:dyDescent="0.35">
      <c r="A3426" s="368" t="s">
        <v>634</v>
      </c>
      <c r="B3426" s="368" t="s">
        <v>1222</v>
      </c>
      <c r="C3426" s="368" t="s">
        <v>786</v>
      </c>
      <c r="D3426" s="368">
        <v>780</v>
      </c>
      <c r="E3426" s="368">
        <v>507</v>
      </c>
      <c r="F3426" s="368">
        <v>273</v>
      </c>
      <c r="G3426" s="368" t="s">
        <v>19972</v>
      </c>
      <c r="H3426" s="368" t="s">
        <v>19973</v>
      </c>
      <c r="I3426" s="368" t="s">
        <v>2399</v>
      </c>
      <c r="J3426" s="368" t="s">
        <v>2398</v>
      </c>
      <c r="K3426" s="368" t="s">
        <v>19974</v>
      </c>
      <c r="L3426" s="368" t="s">
        <v>19975</v>
      </c>
      <c r="M3426" s="368">
        <v>45</v>
      </c>
      <c r="N3426" s="368">
        <v>28</v>
      </c>
      <c r="O3426" s="368">
        <v>17</v>
      </c>
    </row>
    <row r="3427" spans="1:15" x14ac:dyDescent="0.35">
      <c r="A3427" s="368" t="s">
        <v>634</v>
      </c>
      <c r="B3427" s="368" t="s">
        <v>1222</v>
      </c>
      <c r="C3427" s="368" t="s">
        <v>786</v>
      </c>
      <c r="D3427" s="368">
        <v>780</v>
      </c>
      <c r="E3427" s="368">
        <v>507</v>
      </c>
      <c r="F3427" s="368">
        <v>273</v>
      </c>
      <c r="G3427" s="368" t="s">
        <v>19972</v>
      </c>
      <c r="H3427" s="368" t="s">
        <v>19973</v>
      </c>
      <c r="I3427" s="368" t="s">
        <v>2399</v>
      </c>
      <c r="J3427" s="368" t="s">
        <v>2398</v>
      </c>
      <c r="K3427" s="368" t="s">
        <v>19976</v>
      </c>
      <c r="L3427" s="368" t="s">
        <v>19977</v>
      </c>
      <c r="M3427" s="368">
        <v>67</v>
      </c>
      <c r="N3427" s="368">
        <v>42</v>
      </c>
      <c r="O3427" s="368">
        <v>25</v>
      </c>
    </row>
    <row r="3428" spans="1:15" x14ac:dyDescent="0.35">
      <c r="A3428" s="368" t="s">
        <v>634</v>
      </c>
      <c r="B3428" s="368" t="s">
        <v>1222</v>
      </c>
      <c r="C3428" s="368" t="s">
        <v>786</v>
      </c>
      <c r="D3428" s="368">
        <v>780</v>
      </c>
      <c r="E3428" s="368">
        <v>507</v>
      </c>
      <c r="F3428" s="368">
        <v>273</v>
      </c>
      <c r="G3428" s="368" t="s">
        <v>19972</v>
      </c>
      <c r="H3428" s="368" t="s">
        <v>19973</v>
      </c>
      <c r="I3428" s="368" t="s">
        <v>2399</v>
      </c>
      <c r="J3428" s="368" t="s">
        <v>2398</v>
      </c>
      <c r="K3428" s="368" t="s">
        <v>19978</v>
      </c>
      <c r="L3428" s="368" t="s">
        <v>19979</v>
      </c>
      <c r="M3428" s="368">
        <v>67</v>
      </c>
      <c r="N3428" s="368">
        <v>42</v>
      </c>
      <c r="O3428" s="368">
        <v>25</v>
      </c>
    </row>
    <row r="3429" spans="1:15" x14ac:dyDescent="0.35">
      <c r="A3429" s="368" t="s">
        <v>634</v>
      </c>
      <c r="B3429" s="368" t="s">
        <v>1222</v>
      </c>
      <c r="C3429" s="368" t="s">
        <v>786</v>
      </c>
      <c r="D3429" s="368">
        <v>780</v>
      </c>
      <c r="E3429" s="368">
        <v>507</v>
      </c>
      <c r="F3429" s="368">
        <v>273</v>
      </c>
      <c r="G3429" s="368" t="s">
        <v>19980</v>
      </c>
      <c r="H3429" s="368" t="s">
        <v>19981</v>
      </c>
      <c r="I3429" s="368" t="s">
        <v>2397</v>
      </c>
      <c r="J3429" s="368" t="s">
        <v>2396</v>
      </c>
      <c r="K3429" s="368" t="s">
        <v>19982</v>
      </c>
      <c r="L3429" s="368" t="s">
        <v>19983</v>
      </c>
      <c r="M3429" s="368">
        <v>45</v>
      </c>
      <c r="N3429" s="368">
        <v>28</v>
      </c>
      <c r="O3429" s="368">
        <v>17</v>
      </c>
    </row>
    <row r="3430" spans="1:15" x14ac:dyDescent="0.35">
      <c r="A3430" s="368" t="s">
        <v>634</v>
      </c>
      <c r="B3430" s="368" t="s">
        <v>1222</v>
      </c>
      <c r="C3430" s="368" t="s">
        <v>786</v>
      </c>
      <c r="D3430" s="368">
        <v>780</v>
      </c>
      <c r="E3430" s="368">
        <v>507</v>
      </c>
      <c r="F3430" s="368">
        <v>273</v>
      </c>
      <c r="G3430" s="368" t="s">
        <v>19980</v>
      </c>
      <c r="H3430" s="368" t="s">
        <v>19981</v>
      </c>
      <c r="I3430" s="368" t="s">
        <v>2397</v>
      </c>
      <c r="J3430" s="368" t="s">
        <v>2396</v>
      </c>
      <c r="K3430" s="368" t="s">
        <v>19984</v>
      </c>
      <c r="L3430" s="368" t="s">
        <v>19985</v>
      </c>
      <c r="M3430" s="368">
        <v>67</v>
      </c>
      <c r="N3430" s="368">
        <v>42</v>
      </c>
      <c r="O3430" s="368">
        <v>25</v>
      </c>
    </row>
    <row r="3431" spans="1:15" x14ac:dyDescent="0.35">
      <c r="A3431" s="368" t="s">
        <v>634</v>
      </c>
      <c r="B3431" s="368" t="s">
        <v>1222</v>
      </c>
      <c r="C3431" s="368" t="s">
        <v>786</v>
      </c>
      <c r="D3431" s="368">
        <v>780</v>
      </c>
      <c r="E3431" s="368">
        <v>507</v>
      </c>
      <c r="F3431" s="368">
        <v>273</v>
      </c>
      <c r="G3431" s="368" t="s">
        <v>19980</v>
      </c>
      <c r="H3431" s="368" t="s">
        <v>19981</v>
      </c>
      <c r="I3431" s="368" t="s">
        <v>2397</v>
      </c>
      <c r="J3431" s="368" t="s">
        <v>2396</v>
      </c>
      <c r="K3431" s="368" t="s">
        <v>19986</v>
      </c>
      <c r="L3431" s="368" t="s">
        <v>19987</v>
      </c>
      <c r="M3431" s="368">
        <v>67</v>
      </c>
      <c r="N3431" s="368">
        <v>42</v>
      </c>
      <c r="O3431" s="368">
        <v>25</v>
      </c>
    </row>
    <row r="3432" spans="1:15" x14ac:dyDescent="0.35">
      <c r="A3432" s="368" t="s">
        <v>634</v>
      </c>
      <c r="B3432" s="368" t="s">
        <v>1222</v>
      </c>
      <c r="C3432" s="368" t="s">
        <v>786</v>
      </c>
      <c r="D3432" s="368">
        <v>780</v>
      </c>
      <c r="E3432" s="368">
        <v>507</v>
      </c>
      <c r="F3432" s="368">
        <v>273</v>
      </c>
      <c r="G3432" s="368" t="s">
        <v>19988</v>
      </c>
      <c r="H3432" s="368" t="s">
        <v>19989</v>
      </c>
      <c r="I3432" s="368" t="s">
        <v>2395</v>
      </c>
      <c r="J3432" s="368" t="s">
        <v>2394</v>
      </c>
      <c r="K3432" s="368" t="s">
        <v>19990</v>
      </c>
      <c r="L3432" s="368" t="s">
        <v>2394</v>
      </c>
      <c r="M3432" s="368">
        <v>101</v>
      </c>
      <c r="N3432" s="368">
        <v>65</v>
      </c>
      <c r="O3432" s="368">
        <v>36</v>
      </c>
    </row>
    <row r="3433" spans="1:15" x14ac:dyDescent="0.35">
      <c r="A3433" s="368" t="s">
        <v>634</v>
      </c>
      <c r="B3433" s="368" t="s">
        <v>1222</v>
      </c>
      <c r="C3433" s="368" t="s">
        <v>786</v>
      </c>
      <c r="D3433" s="368">
        <v>780</v>
      </c>
      <c r="E3433" s="368">
        <v>507</v>
      </c>
      <c r="F3433" s="368">
        <v>273</v>
      </c>
      <c r="G3433" s="368" t="s">
        <v>19991</v>
      </c>
      <c r="H3433" s="368" t="s">
        <v>19992</v>
      </c>
      <c r="I3433" s="368" t="s">
        <v>2351</v>
      </c>
      <c r="J3433" s="368" t="s">
        <v>2350</v>
      </c>
      <c r="K3433" s="368" t="s">
        <v>19993</v>
      </c>
      <c r="L3433" s="368" t="s">
        <v>2350</v>
      </c>
      <c r="M3433" s="368">
        <v>67</v>
      </c>
      <c r="N3433" s="368">
        <v>42</v>
      </c>
      <c r="O3433" s="368">
        <v>25</v>
      </c>
    </row>
    <row r="3434" spans="1:15" x14ac:dyDescent="0.35">
      <c r="A3434" s="368" t="s">
        <v>635</v>
      </c>
      <c r="B3434" s="368" t="s">
        <v>1223</v>
      </c>
      <c r="C3434" s="368" t="s">
        <v>786</v>
      </c>
      <c r="D3434" s="368">
        <v>880</v>
      </c>
      <c r="E3434" s="368">
        <v>572</v>
      </c>
      <c r="F3434" s="368">
        <v>308</v>
      </c>
      <c r="G3434" s="368" t="s">
        <v>19907</v>
      </c>
      <c r="H3434" s="368" t="s">
        <v>19908</v>
      </c>
      <c r="I3434" s="368" t="s">
        <v>2279</v>
      </c>
      <c r="J3434" s="368" t="s">
        <v>2278</v>
      </c>
      <c r="K3434" s="368" t="s">
        <v>19911</v>
      </c>
      <c r="L3434" s="368" t="s">
        <v>19912</v>
      </c>
      <c r="M3434" s="368">
        <v>47</v>
      </c>
      <c r="N3434" s="368">
        <v>30</v>
      </c>
      <c r="O3434" s="368">
        <v>17</v>
      </c>
    </row>
    <row r="3435" spans="1:15" x14ac:dyDescent="0.35">
      <c r="A3435" s="368" t="s">
        <v>635</v>
      </c>
      <c r="B3435" s="368" t="s">
        <v>1223</v>
      </c>
      <c r="C3435" s="368" t="s">
        <v>786</v>
      </c>
      <c r="D3435" s="368">
        <v>880</v>
      </c>
      <c r="E3435" s="368">
        <v>572</v>
      </c>
      <c r="F3435" s="368">
        <v>308</v>
      </c>
      <c r="G3435" s="368" t="s">
        <v>19907</v>
      </c>
      <c r="H3435" s="368" t="s">
        <v>19908</v>
      </c>
      <c r="I3435" s="368" t="s">
        <v>2279</v>
      </c>
      <c r="J3435" s="368" t="s">
        <v>2278</v>
      </c>
      <c r="K3435" s="368" t="s">
        <v>19909</v>
      </c>
      <c r="L3435" s="368" t="s">
        <v>19910</v>
      </c>
      <c r="M3435" s="368">
        <v>58</v>
      </c>
      <c r="N3435" s="368">
        <v>37</v>
      </c>
      <c r="O3435" s="368">
        <v>21</v>
      </c>
    </row>
    <row r="3436" spans="1:15" x14ac:dyDescent="0.35">
      <c r="A3436" s="368" t="s">
        <v>635</v>
      </c>
      <c r="B3436" s="368" t="s">
        <v>1223</v>
      </c>
      <c r="C3436" s="368" t="s">
        <v>786</v>
      </c>
      <c r="D3436" s="368">
        <v>880</v>
      </c>
      <c r="E3436" s="368">
        <v>572</v>
      </c>
      <c r="F3436" s="368">
        <v>308</v>
      </c>
      <c r="G3436" s="368" t="s">
        <v>19907</v>
      </c>
      <c r="H3436" s="368" t="s">
        <v>19908</v>
      </c>
      <c r="I3436" s="368" t="s">
        <v>2279</v>
      </c>
      <c r="J3436" s="368" t="s">
        <v>2278</v>
      </c>
      <c r="K3436" s="368" t="s">
        <v>19913</v>
      </c>
      <c r="L3436" s="368" t="s">
        <v>19914</v>
      </c>
      <c r="M3436" s="368">
        <v>40</v>
      </c>
      <c r="N3436" s="368">
        <v>40</v>
      </c>
      <c r="O3436" s="368">
        <v>0</v>
      </c>
    </row>
    <row r="3437" spans="1:15" x14ac:dyDescent="0.35">
      <c r="A3437" s="368" t="s">
        <v>635</v>
      </c>
      <c r="B3437" s="368" t="s">
        <v>1223</v>
      </c>
      <c r="C3437" s="368" t="s">
        <v>786</v>
      </c>
      <c r="D3437" s="368">
        <v>880</v>
      </c>
      <c r="E3437" s="368">
        <v>572</v>
      </c>
      <c r="F3437" s="368">
        <v>308</v>
      </c>
      <c r="G3437" s="368" t="s">
        <v>19994</v>
      </c>
      <c r="H3437" s="368" t="s">
        <v>19995</v>
      </c>
      <c r="I3437" s="368" t="s">
        <v>2393</v>
      </c>
      <c r="J3437" s="368" t="s">
        <v>2392</v>
      </c>
      <c r="K3437" s="368" t="s">
        <v>19996</v>
      </c>
      <c r="L3437" s="368" t="s">
        <v>19997</v>
      </c>
      <c r="M3437" s="368">
        <v>70</v>
      </c>
      <c r="N3437" s="368">
        <v>43</v>
      </c>
      <c r="O3437" s="368">
        <v>27</v>
      </c>
    </row>
    <row r="3438" spans="1:15" x14ac:dyDescent="0.35">
      <c r="A3438" s="368" t="s">
        <v>635</v>
      </c>
      <c r="B3438" s="368" t="s">
        <v>1223</v>
      </c>
      <c r="C3438" s="368" t="s">
        <v>786</v>
      </c>
      <c r="D3438" s="368">
        <v>880</v>
      </c>
      <c r="E3438" s="368">
        <v>572</v>
      </c>
      <c r="F3438" s="368">
        <v>308</v>
      </c>
      <c r="G3438" s="368" t="s">
        <v>19994</v>
      </c>
      <c r="H3438" s="368" t="s">
        <v>19995</v>
      </c>
      <c r="I3438" s="368" t="s">
        <v>2393</v>
      </c>
      <c r="J3438" s="368" t="s">
        <v>2392</v>
      </c>
      <c r="K3438" s="368" t="s">
        <v>19998</v>
      </c>
      <c r="L3438" s="368" t="s">
        <v>19999</v>
      </c>
      <c r="M3438" s="368">
        <v>70</v>
      </c>
      <c r="N3438" s="368">
        <v>43</v>
      </c>
      <c r="O3438" s="368">
        <v>27</v>
      </c>
    </row>
    <row r="3439" spans="1:15" x14ac:dyDescent="0.35">
      <c r="A3439" s="368" t="s">
        <v>635</v>
      </c>
      <c r="B3439" s="368" t="s">
        <v>1223</v>
      </c>
      <c r="C3439" s="368" t="s">
        <v>786</v>
      </c>
      <c r="D3439" s="368">
        <v>880</v>
      </c>
      <c r="E3439" s="368">
        <v>572</v>
      </c>
      <c r="F3439" s="368">
        <v>308</v>
      </c>
      <c r="G3439" s="368" t="s">
        <v>20000</v>
      </c>
      <c r="H3439" s="368" t="s">
        <v>20001</v>
      </c>
      <c r="I3439" s="368" t="s">
        <v>2391</v>
      </c>
      <c r="J3439" s="368" t="s">
        <v>2390</v>
      </c>
      <c r="K3439" s="368" t="s">
        <v>20002</v>
      </c>
      <c r="L3439" s="368" t="s">
        <v>2390</v>
      </c>
      <c r="M3439" s="368">
        <v>70</v>
      </c>
      <c r="N3439" s="368">
        <v>44</v>
      </c>
      <c r="O3439" s="368">
        <v>26</v>
      </c>
    </row>
    <row r="3440" spans="1:15" x14ac:dyDescent="0.35">
      <c r="A3440" s="368" t="s">
        <v>635</v>
      </c>
      <c r="B3440" s="368" t="s">
        <v>1223</v>
      </c>
      <c r="C3440" s="368" t="s">
        <v>786</v>
      </c>
      <c r="D3440" s="368">
        <v>880</v>
      </c>
      <c r="E3440" s="368">
        <v>572</v>
      </c>
      <c r="F3440" s="368">
        <v>308</v>
      </c>
      <c r="G3440" s="368" t="s">
        <v>20003</v>
      </c>
      <c r="H3440" s="368" t="s">
        <v>20004</v>
      </c>
      <c r="I3440" s="368" t="s">
        <v>2389</v>
      </c>
      <c r="J3440" s="368" t="s">
        <v>2388</v>
      </c>
      <c r="K3440" s="368" t="s">
        <v>20005</v>
      </c>
      <c r="L3440" s="368" t="s">
        <v>2388</v>
      </c>
      <c r="M3440" s="368">
        <v>105</v>
      </c>
      <c r="N3440" s="368">
        <v>67</v>
      </c>
      <c r="O3440" s="368">
        <v>38</v>
      </c>
    </row>
    <row r="3441" spans="1:15" x14ac:dyDescent="0.35">
      <c r="A3441" s="368" t="s">
        <v>635</v>
      </c>
      <c r="B3441" s="368" t="s">
        <v>1223</v>
      </c>
      <c r="C3441" s="368" t="s">
        <v>786</v>
      </c>
      <c r="D3441" s="368">
        <v>880</v>
      </c>
      <c r="E3441" s="368">
        <v>572</v>
      </c>
      <c r="F3441" s="368">
        <v>308</v>
      </c>
      <c r="G3441" s="368" t="s">
        <v>20006</v>
      </c>
      <c r="H3441" s="368" t="s">
        <v>20007</v>
      </c>
      <c r="I3441" s="368" t="s">
        <v>2387</v>
      </c>
      <c r="J3441" s="368" t="s">
        <v>2386</v>
      </c>
      <c r="K3441" s="368" t="s">
        <v>20008</v>
      </c>
      <c r="L3441" s="368" t="s">
        <v>2386</v>
      </c>
      <c r="M3441" s="368">
        <v>105</v>
      </c>
      <c r="N3441" s="368">
        <v>67</v>
      </c>
      <c r="O3441" s="368">
        <v>38</v>
      </c>
    </row>
    <row r="3442" spans="1:15" x14ac:dyDescent="0.35">
      <c r="A3442" s="368" t="s">
        <v>635</v>
      </c>
      <c r="B3442" s="368" t="s">
        <v>1223</v>
      </c>
      <c r="C3442" s="368" t="s">
        <v>786</v>
      </c>
      <c r="D3442" s="368">
        <v>880</v>
      </c>
      <c r="E3442" s="368">
        <v>572</v>
      </c>
      <c r="F3442" s="368">
        <v>308</v>
      </c>
      <c r="G3442" s="368" t="s">
        <v>20009</v>
      </c>
      <c r="H3442" s="368" t="s">
        <v>20010</v>
      </c>
      <c r="I3442" s="368" t="s">
        <v>2385</v>
      </c>
      <c r="J3442" s="368" t="s">
        <v>2384</v>
      </c>
      <c r="K3442" s="368" t="s">
        <v>20011</v>
      </c>
      <c r="L3442" s="368" t="s">
        <v>2384</v>
      </c>
      <c r="M3442" s="368">
        <v>105</v>
      </c>
      <c r="N3442" s="368">
        <v>67</v>
      </c>
      <c r="O3442" s="368">
        <v>38</v>
      </c>
    </row>
    <row r="3443" spans="1:15" x14ac:dyDescent="0.35">
      <c r="A3443" s="368" t="s">
        <v>635</v>
      </c>
      <c r="B3443" s="368" t="s">
        <v>1223</v>
      </c>
      <c r="C3443" s="368" t="s">
        <v>786</v>
      </c>
      <c r="D3443" s="368">
        <v>880</v>
      </c>
      <c r="E3443" s="368">
        <v>572</v>
      </c>
      <c r="F3443" s="368">
        <v>308</v>
      </c>
      <c r="G3443" s="368" t="s">
        <v>20012</v>
      </c>
      <c r="H3443" s="368" t="s">
        <v>20013</v>
      </c>
      <c r="I3443" s="368" t="s">
        <v>2383</v>
      </c>
      <c r="J3443" s="368" t="s">
        <v>2382</v>
      </c>
      <c r="K3443" s="368" t="s">
        <v>20014</v>
      </c>
      <c r="L3443" s="368" t="s">
        <v>2382</v>
      </c>
      <c r="M3443" s="368">
        <v>105</v>
      </c>
      <c r="N3443" s="368">
        <v>67</v>
      </c>
      <c r="O3443" s="368">
        <v>38</v>
      </c>
    </row>
    <row r="3444" spans="1:15" x14ac:dyDescent="0.35">
      <c r="A3444" s="368" t="s">
        <v>635</v>
      </c>
      <c r="B3444" s="368" t="s">
        <v>1223</v>
      </c>
      <c r="C3444" s="368" t="s">
        <v>786</v>
      </c>
      <c r="D3444" s="368">
        <v>880</v>
      </c>
      <c r="E3444" s="368">
        <v>572</v>
      </c>
      <c r="F3444" s="368">
        <v>308</v>
      </c>
      <c r="G3444" s="368" t="s">
        <v>20015</v>
      </c>
      <c r="H3444" s="368" t="s">
        <v>20016</v>
      </c>
      <c r="I3444" s="368" t="s">
        <v>2381</v>
      </c>
      <c r="J3444" s="368" t="s">
        <v>2380</v>
      </c>
      <c r="K3444" s="368" t="s">
        <v>20017</v>
      </c>
      <c r="L3444" s="368" t="s">
        <v>2380</v>
      </c>
      <c r="M3444" s="368">
        <v>105</v>
      </c>
      <c r="N3444" s="368">
        <v>67</v>
      </c>
      <c r="O3444" s="368">
        <v>38</v>
      </c>
    </row>
    <row r="3445" spans="1:15" x14ac:dyDescent="0.35">
      <c r="A3445" s="368" t="s">
        <v>636</v>
      </c>
      <c r="B3445" s="368" t="s">
        <v>1224</v>
      </c>
      <c r="C3445" s="368" t="s">
        <v>786</v>
      </c>
      <c r="D3445" s="368">
        <v>520</v>
      </c>
      <c r="E3445" s="368">
        <v>338</v>
      </c>
      <c r="F3445" s="368">
        <v>182</v>
      </c>
      <c r="G3445" s="368" t="s">
        <v>19907</v>
      </c>
      <c r="H3445" s="368" t="s">
        <v>19908</v>
      </c>
      <c r="I3445" s="368" t="s">
        <v>2279</v>
      </c>
      <c r="J3445" s="368" t="s">
        <v>2278</v>
      </c>
      <c r="K3445" s="368" t="s">
        <v>19909</v>
      </c>
      <c r="L3445" s="368" t="s">
        <v>19910</v>
      </c>
      <c r="M3445" s="368">
        <v>60</v>
      </c>
      <c r="N3445" s="368">
        <v>37</v>
      </c>
      <c r="O3445" s="368">
        <v>23</v>
      </c>
    </row>
    <row r="3446" spans="1:15" x14ac:dyDescent="0.35">
      <c r="A3446" s="368" t="s">
        <v>636</v>
      </c>
      <c r="B3446" s="368" t="s">
        <v>1224</v>
      </c>
      <c r="C3446" s="368" t="s">
        <v>786</v>
      </c>
      <c r="D3446" s="368">
        <v>520</v>
      </c>
      <c r="E3446" s="368">
        <v>338</v>
      </c>
      <c r="F3446" s="368">
        <v>182</v>
      </c>
      <c r="G3446" s="368" t="s">
        <v>19907</v>
      </c>
      <c r="H3446" s="368" t="s">
        <v>19908</v>
      </c>
      <c r="I3446" s="368" t="s">
        <v>2279</v>
      </c>
      <c r="J3446" s="368" t="s">
        <v>2278</v>
      </c>
      <c r="K3446" s="368" t="s">
        <v>19911</v>
      </c>
      <c r="L3446" s="368" t="s">
        <v>19912</v>
      </c>
      <c r="M3446" s="368">
        <v>48</v>
      </c>
      <c r="N3446" s="368">
        <v>30</v>
      </c>
      <c r="O3446" s="368">
        <v>18</v>
      </c>
    </row>
    <row r="3447" spans="1:15" x14ac:dyDescent="0.35">
      <c r="A3447" s="368" t="s">
        <v>636</v>
      </c>
      <c r="B3447" s="368" t="s">
        <v>1224</v>
      </c>
      <c r="C3447" s="368" t="s">
        <v>786</v>
      </c>
      <c r="D3447" s="368">
        <v>520</v>
      </c>
      <c r="E3447" s="368">
        <v>338</v>
      </c>
      <c r="F3447" s="368">
        <v>182</v>
      </c>
      <c r="G3447" s="368" t="s">
        <v>19907</v>
      </c>
      <c r="H3447" s="368" t="s">
        <v>19908</v>
      </c>
      <c r="I3447" s="368" t="s">
        <v>2279</v>
      </c>
      <c r="J3447" s="368" t="s">
        <v>2278</v>
      </c>
      <c r="K3447" s="368" t="s">
        <v>19913</v>
      </c>
      <c r="L3447" s="368" t="s">
        <v>19914</v>
      </c>
      <c r="M3447" s="368">
        <v>40</v>
      </c>
      <c r="N3447" s="368">
        <v>40</v>
      </c>
      <c r="O3447" s="368">
        <v>0</v>
      </c>
    </row>
    <row r="3448" spans="1:15" x14ac:dyDescent="0.35">
      <c r="A3448" s="368" t="s">
        <v>636</v>
      </c>
      <c r="B3448" s="368" t="s">
        <v>1224</v>
      </c>
      <c r="C3448" s="368" t="s">
        <v>786</v>
      </c>
      <c r="D3448" s="368">
        <v>520</v>
      </c>
      <c r="E3448" s="368">
        <v>338</v>
      </c>
      <c r="F3448" s="368">
        <v>182</v>
      </c>
      <c r="G3448" s="368" t="s">
        <v>19915</v>
      </c>
      <c r="H3448" s="368" t="s">
        <v>19916</v>
      </c>
      <c r="I3448" s="368" t="s">
        <v>2277</v>
      </c>
      <c r="J3448" s="368" t="s">
        <v>2276</v>
      </c>
      <c r="K3448" s="368" t="s">
        <v>19917</v>
      </c>
      <c r="L3448" s="368" t="s">
        <v>2276</v>
      </c>
      <c r="M3448" s="368">
        <v>84</v>
      </c>
      <c r="N3448" s="368">
        <v>52</v>
      </c>
      <c r="O3448" s="368">
        <v>32</v>
      </c>
    </row>
    <row r="3449" spans="1:15" x14ac:dyDescent="0.35">
      <c r="A3449" s="368" t="s">
        <v>636</v>
      </c>
      <c r="B3449" s="368" t="s">
        <v>1224</v>
      </c>
      <c r="C3449" s="368" t="s">
        <v>786</v>
      </c>
      <c r="D3449" s="368">
        <v>520</v>
      </c>
      <c r="E3449" s="368">
        <v>338</v>
      </c>
      <c r="F3449" s="368">
        <v>182</v>
      </c>
      <c r="G3449" s="368" t="s">
        <v>20018</v>
      </c>
      <c r="H3449" s="368" t="s">
        <v>20019</v>
      </c>
      <c r="I3449" s="368" t="s">
        <v>2379</v>
      </c>
      <c r="J3449" s="368" t="s">
        <v>2378</v>
      </c>
      <c r="K3449" s="368" t="s">
        <v>20020</v>
      </c>
      <c r="L3449" s="368" t="s">
        <v>20021</v>
      </c>
      <c r="M3449" s="368">
        <v>48</v>
      </c>
      <c r="N3449" s="368">
        <v>30</v>
      </c>
      <c r="O3449" s="368">
        <v>18</v>
      </c>
    </row>
    <row r="3450" spans="1:15" x14ac:dyDescent="0.35">
      <c r="A3450" s="368" t="s">
        <v>636</v>
      </c>
      <c r="B3450" s="368" t="s">
        <v>1224</v>
      </c>
      <c r="C3450" s="368" t="s">
        <v>786</v>
      </c>
      <c r="D3450" s="368">
        <v>520</v>
      </c>
      <c r="E3450" s="368">
        <v>338</v>
      </c>
      <c r="F3450" s="368">
        <v>182</v>
      </c>
      <c r="G3450" s="368" t="s">
        <v>20018</v>
      </c>
      <c r="H3450" s="368" t="s">
        <v>20019</v>
      </c>
      <c r="I3450" s="368" t="s">
        <v>2379</v>
      </c>
      <c r="J3450" s="368" t="s">
        <v>2378</v>
      </c>
      <c r="K3450" s="368" t="s">
        <v>20022</v>
      </c>
      <c r="L3450" s="368" t="s">
        <v>20023</v>
      </c>
      <c r="M3450" s="368">
        <v>96</v>
      </c>
      <c r="N3450" s="368">
        <v>60</v>
      </c>
      <c r="O3450" s="368">
        <v>36</v>
      </c>
    </row>
    <row r="3451" spans="1:15" x14ac:dyDescent="0.35">
      <c r="A3451" s="368" t="s">
        <v>636</v>
      </c>
      <c r="B3451" s="368" t="s">
        <v>1224</v>
      </c>
      <c r="C3451" s="368" t="s">
        <v>786</v>
      </c>
      <c r="D3451" s="368">
        <v>520</v>
      </c>
      <c r="E3451" s="368">
        <v>338</v>
      </c>
      <c r="F3451" s="368">
        <v>182</v>
      </c>
      <c r="G3451" s="368" t="s">
        <v>20018</v>
      </c>
      <c r="H3451" s="368" t="s">
        <v>20019</v>
      </c>
      <c r="I3451" s="368" t="s">
        <v>2379</v>
      </c>
      <c r="J3451" s="368" t="s">
        <v>2378</v>
      </c>
      <c r="K3451" s="368" t="s">
        <v>20024</v>
      </c>
      <c r="L3451" s="368" t="s">
        <v>20025</v>
      </c>
      <c r="M3451" s="368">
        <v>36</v>
      </c>
      <c r="N3451" s="368">
        <v>22</v>
      </c>
      <c r="O3451" s="368">
        <v>14</v>
      </c>
    </row>
    <row r="3452" spans="1:15" x14ac:dyDescent="0.35">
      <c r="A3452" s="368" t="s">
        <v>636</v>
      </c>
      <c r="B3452" s="368" t="s">
        <v>1224</v>
      </c>
      <c r="C3452" s="368" t="s">
        <v>786</v>
      </c>
      <c r="D3452" s="368">
        <v>520</v>
      </c>
      <c r="E3452" s="368">
        <v>338</v>
      </c>
      <c r="F3452" s="368">
        <v>182</v>
      </c>
      <c r="G3452" s="368" t="s">
        <v>20026</v>
      </c>
      <c r="H3452" s="368" t="s">
        <v>20027</v>
      </c>
      <c r="I3452" s="368" t="s">
        <v>2377</v>
      </c>
      <c r="J3452" s="368" t="s">
        <v>2376</v>
      </c>
      <c r="K3452" s="368" t="s">
        <v>20028</v>
      </c>
      <c r="L3452" s="368" t="s">
        <v>2376</v>
      </c>
      <c r="M3452" s="368">
        <v>108</v>
      </c>
      <c r="N3452" s="368">
        <v>67</v>
      </c>
      <c r="O3452" s="368">
        <v>41</v>
      </c>
    </row>
    <row r="3453" spans="1:15" x14ac:dyDescent="0.35">
      <c r="A3453" s="368" t="s">
        <v>637</v>
      </c>
      <c r="B3453" s="368" t="s">
        <v>1225</v>
      </c>
      <c r="C3453" s="368" t="s">
        <v>786</v>
      </c>
      <c r="D3453" s="368">
        <v>840</v>
      </c>
      <c r="E3453" s="368">
        <v>546</v>
      </c>
      <c r="F3453" s="368">
        <v>294</v>
      </c>
      <c r="G3453" s="368" t="s">
        <v>20029</v>
      </c>
      <c r="H3453" s="368" t="s">
        <v>20030</v>
      </c>
      <c r="I3453" s="368" t="s">
        <v>2365</v>
      </c>
      <c r="J3453" s="368" t="s">
        <v>2364</v>
      </c>
      <c r="K3453" s="368" t="s">
        <v>20031</v>
      </c>
      <c r="L3453" s="368" t="s">
        <v>2364</v>
      </c>
      <c r="M3453" s="368">
        <v>100</v>
      </c>
      <c r="N3453" s="368">
        <v>61</v>
      </c>
      <c r="O3453" s="368">
        <v>39</v>
      </c>
    </row>
    <row r="3454" spans="1:15" x14ac:dyDescent="0.35">
      <c r="A3454" s="368" t="s">
        <v>637</v>
      </c>
      <c r="B3454" s="368" t="s">
        <v>1225</v>
      </c>
      <c r="C3454" s="368" t="s">
        <v>786</v>
      </c>
      <c r="D3454" s="368">
        <v>840</v>
      </c>
      <c r="E3454" s="368">
        <v>546</v>
      </c>
      <c r="F3454" s="368">
        <v>294</v>
      </c>
      <c r="G3454" s="368" t="s">
        <v>20032</v>
      </c>
      <c r="H3454" s="368" t="s">
        <v>20033</v>
      </c>
      <c r="I3454" s="368" t="s">
        <v>2375</v>
      </c>
      <c r="J3454" s="368" t="s">
        <v>2374</v>
      </c>
      <c r="K3454" s="368" t="s">
        <v>20034</v>
      </c>
      <c r="L3454" s="368" t="s">
        <v>20035</v>
      </c>
      <c r="M3454" s="368">
        <v>100</v>
      </c>
      <c r="N3454" s="368">
        <v>61</v>
      </c>
      <c r="O3454" s="368">
        <v>39</v>
      </c>
    </row>
    <row r="3455" spans="1:15" x14ac:dyDescent="0.35">
      <c r="A3455" s="368" t="s">
        <v>637</v>
      </c>
      <c r="B3455" s="368" t="s">
        <v>1225</v>
      </c>
      <c r="C3455" s="368" t="s">
        <v>786</v>
      </c>
      <c r="D3455" s="368">
        <v>840</v>
      </c>
      <c r="E3455" s="368">
        <v>546</v>
      </c>
      <c r="F3455" s="368">
        <v>294</v>
      </c>
      <c r="G3455" s="368" t="s">
        <v>20032</v>
      </c>
      <c r="H3455" s="368" t="s">
        <v>20033</v>
      </c>
      <c r="I3455" s="368" t="s">
        <v>2375</v>
      </c>
      <c r="J3455" s="368" t="s">
        <v>2374</v>
      </c>
      <c r="K3455" s="368" t="s">
        <v>20036</v>
      </c>
      <c r="L3455" s="368" t="s">
        <v>20037</v>
      </c>
      <c r="M3455" s="368">
        <v>101</v>
      </c>
      <c r="N3455" s="368">
        <v>61</v>
      </c>
      <c r="O3455" s="368">
        <v>40</v>
      </c>
    </row>
    <row r="3456" spans="1:15" x14ac:dyDescent="0.35">
      <c r="A3456" s="368" t="s">
        <v>637</v>
      </c>
      <c r="B3456" s="368" t="s">
        <v>1225</v>
      </c>
      <c r="C3456" s="368" t="s">
        <v>786</v>
      </c>
      <c r="D3456" s="368">
        <v>840</v>
      </c>
      <c r="E3456" s="368">
        <v>546</v>
      </c>
      <c r="F3456" s="368">
        <v>294</v>
      </c>
      <c r="G3456" s="368" t="s">
        <v>20038</v>
      </c>
      <c r="H3456" s="368" t="s">
        <v>20039</v>
      </c>
      <c r="I3456" s="368" t="s">
        <v>2373</v>
      </c>
      <c r="J3456" s="368" t="s">
        <v>2372</v>
      </c>
      <c r="K3456" s="368" t="s">
        <v>20040</v>
      </c>
      <c r="L3456" s="368" t="s">
        <v>20041</v>
      </c>
      <c r="M3456" s="368">
        <v>90</v>
      </c>
      <c r="N3456" s="368">
        <v>55</v>
      </c>
      <c r="O3456" s="368">
        <v>35</v>
      </c>
    </row>
    <row r="3457" spans="1:15" x14ac:dyDescent="0.35">
      <c r="A3457" s="368" t="s">
        <v>637</v>
      </c>
      <c r="B3457" s="368" t="s">
        <v>1225</v>
      </c>
      <c r="C3457" s="368" t="s">
        <v>786</v>
      </c>
      <c r="D3457" s="368">
        <v>840</v>
      </c>
      <c r="E3457" s="368">
        <v>546</v>
      </c>
      <c r="F3457" s="368">
        <v>294</v>
      </c>
      <c r="G3457" s="368" t="s">
        <v>20038</v>
      </c>
      <c r="H3457" s="368" t="s">
        <v>20039</v>
      </c>
      <c r="I3457" s="368" t="s">
        <v>2373</v>
      </c>
      <c r="J3457" s="368" t="s">
        <v>2372</v>
      </c>
      <c r="K3457" s="368" t="s">
        <v>20042</v>
      </c>
      <c r="L3457" s="368" t="s">
        <v>20043</v>
      </c>
      <c r="M3457" s="368">
        <v>90</v>
      </c>
      <c r="N3457" s="368">
        <v>55</v>
      </c>
      <c r="O3457" s="368">
        <v>35</v>
      </c>
    </row>
    <row r="3458" spans="1:15" x14ac:dyDescent="0.35">
      <c r="A3458" s="368" t="s">
        <v>637</v>
      </c>
      <c r="B3458" s="368" t="s">
        <v>1225</v>
      </c>
      <c r="C3458" s="368" t="s">
        <v>786</v>
      </c>
      <c r="D3458" s="368">
        <v>840</v>
      </c>
      <c r="E3458" s="368">
        <v>546</v>
      </c>
      <c r="F3458" s="368">
        <v>294</v>
      </c>
      <c r="G3458" s="368" t="s">
        <v>20044</v>
      </c>
      <c r="H3458" s="368" t="s">
        <v>20045</v>
      </c>
      <c r="I3458" s="368" t="s">
        <v>2357</v>
      </c>
      <c r="J3458" s="368" t="s">
        <v>2356</v>
      </c>
      <c r="K3458" s="368" t="s">
        <v>20046</v>
      </c>
      <c r="L3458" s="368" t="s">
        <v>20047</v>
      </c>
      <c r="M3458" s="368">
        <v>67</v>
      </c>
      <c r="N3458" s="368">
        <v>41</v>
      </c>
      <c r="O3458" s="368">
        <v>26</v>
      </c>
    </row>
    <row r="3459" spans="1:15" x14ac:dyDescent="0.35">
      <c r="A3459" s="368" t="s">
        <v>637</v>
      </c>
      <c r="B3459" s="368" t="s">
        <v>1225</v>
      </c>
      <c r="C3459" s="368" t="s">
        <v>786</v>
      </c>
      <c r="D3459" s="368">
        <v>840</v>
      </c>
      <c r="E3459" s="368">
        <v>546</v>
      </c>
      <c r="F3459" s="368">
        <v>294</v>
      </c>
      <c r="G3459" s="368" t="s">
        <v>20044</v>
      </c>
      <c r="H3459" s="368" t="s">
        <v>20045</v>
      </c>
      <c r="I3459" s="368" t="s">
        <v>2357</v>
      </c>
      <c r="J3459" s="368" t="s">
        <v>2356</v>
      </c>
      <c r="K3459" s="368" t="s">
        <v>20048</v>
      </c>
      <c r="L3459" s="368" t="s">
        <v>20049</v>
      </c>
      <c r="M3459" s="368">
        <v>101</v>
      </c>
      <c r="N3459" s="368">
        <v>61</v>
      </c>
      <c r="O3459" s="368">
        <v>40</v>
      </c>
    </row>
    <row r="3460" spans="1:15" x14ac:dyDescent="0.35">
      <c r="A3460" s="368" t="s">
        <v>637</v>
      </c>
      <c r="B3460" s="368" t="s">
        <v>1225</v>
      </c>
      <c r="C3460" s="368" t="s">
        <v>786</v>
      </c>
      <c r="D3460" s="368">
        <v>840</v>
      </c>
      <c r="E3460" s="368">
        <v>546</v>
      </c>
      <c r="F3460" s="368">
        <v>294</v>
      </c>
      <c r="G3460" s="368" t="s">
        <v>20050</v>
      </c>
      <c r="H3460" s="368" t="s">
        <v>20051</v>
      </c>
      <c r="I3460" s="368" t="s">
        <v>2355</v>
      </c>
      <c r="J3460" s="368" t="s">
        <v>2354</v>
      </c>
      <c r="K3460" s="368" t="s">
        <v>20052</v>
      </c>
      <c r="L3460" s="368" t="s">
        <v>2354</v>
      </c>
      <c r="M3460" s="368">
        <v>101</v>
      </c>
      <c r="N3460" s="368">
        <v>61</v>
      </c>
      <c r="O3460" s="368">
        <v>40</v>
      </c>
    </row>
    <row r="3461" spans="1:15" x14ac:dyDescent="0.35">
      <c r="A3461" s="368" t="s">
        <v>637</v>
      </c>
      <c r="B3461" s="368" t="s">
        <v>1225</v>
      </c>
      <c r="C3461" s="368" t="s">
        <v>786</v>
      </c>
      <c r="D3461" s="368">
        <v>840</v>
      </c>
      <c r="E3461" s="368">
        <v>546</v>
      </c>
      <c r="F3461" s="368">
        <v>294</v>
      </c>
      <c r="G3461" s="368" t="s">
        <v>20053</v>
      </c>
      <c r="H3461" s="368" t="s">
        <v>20054</v>
      </c>
      <c r="I3461" s="368" t="s">
        <v>2363</v>
      </c>
      <c r="J3461" s="368" t="s">
        <v>2362</v>
      </c>
      <c r="K3461" s="368" t="s">
        <v>20055</v>
      </c>
      <c r="L3461" s="368" t="s">
        <v>2362</v>
      </c>
      <c r="M3461" s="368">
        <v>90</v>
      </c>
      <c r="N3461" s="368">
        <v>90</v>
      </c>
      <c r="O3461" s="368">
        <v>0</v>
      </c>
    </row>
    <row r="3462" spans="1:15" x14ac:dyDescent="0.35">
      <c r="A3462" s="368" t="s">
        <v>638</v>
      </c>
      <c r="B3462" s="368" t="s">
        <v>1226</v>
      </c>
      <c r="C3462" s="368" t="s">
        <v>791</v>
      </c>
      <c r="D3462" s="368">
        <v>610</v>
      </c>
      <c r="E3462" s="368">
        <v>396</v>
      </c>
      <c r="F3462" s="368">
        <v>214</v>
      </c>
      <c r="G3462" s="368" t="s">
        <v>20056</v>
      </c>
      <c r="H3462" s="368" t="s">
        <v>20057</v>
      </c>
      <c r="I3462" s="368" t="s">
        <v>2371</v>
      </c>
      <c r="J3462" s="368" t="s">
        <v>2370</v>
      </c>
      <c r="K3462" s="368" t="s">
        <v>20058</v>
      </c>
      <c r="L3462" s="368" t="s">
        <v>20059</v>
      </c>
      <c r="M3462" s="368">
        <v>82</v>
      </c>
      <c r="N3462" s="368">
        <v>49</v>
      </c>
      <c r="O3462" s="368">
        <v>33</v>
      </c>
    </row>
    <row r="3463" spans="1:15" x14ac:dyDescent="0.35">
      <c r="A3463" s="368" t="s">
        <v>638</v>
      </c>
      <c r="B3463" s="368" t="s">
        <v>1226</v>
      </c>
      <c r="C3463" s="368" t="s">
        <v>791</v>
      </c>
      <c r="D3463" s="368">
        <v>610</v>
      </c>
      <c r="E3463" s="368">
        <v>396</v>
      </c>
      <c r="F3463" s="368">
        <v>214</v>
      </c>
      <c r="G3463" s="368" t="s">
        <v>20056</v>
      </c>
      <c r="H3463" s="368" t="s">
        <v>20057</v>
      </c>
      <c r="I3463" s="368" t="s">
        <v>2371</v>
      </c>
      <c r="J3463" s="368" t="s">
        <v>2370</v>
      </c>
      <c r="K3463" s="368" t="s">
        <v>20060</v>
      </c>
      <c r="L3463" s="368" t="s">
        <v>20061</v>
      </c>
      <c r="M3463" s="368">
        <v>94</v>
      </c>
      <c r="N3463" s="368">
        <v>56</v>
      </c>
      <c r="O3463" s="368">
        <v>38</v>
      </c>
    </row>
    <row r="3464" spans="1:15" x14ac:dyDescent="0.35">
      <c r="A3464" s="368" t="s">
        <v>638</v>
      </c>
      <c r="B3464" s="368" t="s">
        <v>1226</v>
      </c>
      <c r="C3464" s="368" t="s">
        <v>791</v>
      </c>
      <c r="D3464" s="368">
        <v>610</v>
      </c>
      <c r="E3464" s="368">
        <v>396</v>
      </c>
      <c r="F3464" s="368">
        <v>214</v>
      </c>
      <c r="G3464" s="368" t="s">
        <v>20062</v>
      </c>
      <c r="H3464" s="368" t="s">
        <v>20063</v>
      </c>
      <c r="I3464" s="368" t="s">
        <v>2369</v>
      </c>
      <c r="J3464" s="368" t="s">
        <v>2368</v>
      </c>
      <c r="K3464" s="368" t="s">
        <v>20064</v>
      </c>
      <c r="L3464" s="368" t="s">
        <v>20065</v>
      </c>
      <c r="M3464" s="368">
        <v>94</v>
      </c>
      <c r="N3464" s="368">
        <v>56</v>
      </c>
      <c r="O3464" s="368">
        <v>38</v>
      </c>
    </row>
    <row r="3465" spans="1:15" x14ac:dyDescent="0.35">
      <c r="A3465" s="368" t="s">
        <v>638</v>
      </c>
      <c r="B3465" s="368" t="s">
        <v>1226</v>
      </c>
      <c r="C3465" s="368" t="s">
        <v>791</v>
      </c>
      <c r="D3465" s="368">
        <v>610</v>
      </c>
      <c r="E3465" s="368">
        <v>396</v>
      </c>
      <c r="F3465" s="368">
        <v>214</v>
      </c>
      <c r="G3465" s="368" t="s">
        <v>20062</v>
      </c>
      <c r="H3465" s="368" t="s">
        <v>20063</v>
      </c>
      <c r="I3465" s="368" t="s">
        <v>2369</v>
      </c>
      <c r="J3465" s="368" t="s">
        <v>2368</v>
      </c>
      <c r="K3465" s="368" t="s">
        <v>20066</v>
      </c>
      <c r="L3465" s="368" t="s">
        <v>20067</v>
      </c>
      <c r="M3465" s="368">
        <v>106</v>
      </c>
      <c r="N3465" s="368">
        <v>63</v>
      </c>
      <c r="O3465" s="368">
        <v>43</v>
      </c>
    </row>
    <row r="3466" spans="1:15" x14ac:dyDescent="0.35">
      <c r="A3466" s="368" t="s">
        <v>638</v>
      </c>
      <c r="B3466" s="368" t="s">
        <v>1226</v>
      </c>
      <c r="C3466" s="368" t="s">
        <v>791</v>
      </c>
      <c r="D3466" s="368">
        <v>610</v>
      </c>
      <c r="E3466" s="368">
        <v>396</v>
      </c>
      <c r="F3466" s="368">
        <v>214</v>
      </c>
      <c r="G3466" s="368" t="s">
        <v>20068</v>
      </c>
      <c r="H3466" s="368" t="s">
        <v>20069</v>
      </c>
      <c r="I3466" s="368" t="s">
        <v>2367</v>
      </c>
      <c r="J3466" s="368" t="s">
        <v>2366</v>
      </c>
      <c r="K3466" s="368" t="s">
        <v>20070</v>
      </c>
      <c r="L3466" s="368" t="s">
        <v>20071</v>
      </c>
      <c r="M3466" s="368">
        <v>60</v>
      </c>
      <c r="N3466" s="368">
        <v>36</v>
      </c>
      <c r="O3466" s="368">
        <v>24</v>
      </c>
    </row>
    <row r="3467" spans="1:15" x14ac:dyDescent="0.35">
      <c r="A3467" s="368" t="s">
        <v>638</v>
      </c>
      <c r="B3467" s="368" t="s">
        <v>1226</v>
      </c>
      <c r="C3467" s="368" t="s">
        <v>791</v>
      </c>
      <c r="D3467" s="368">
        <v>610</v>
      </c>
      <c r="E3467" s="368">
        <v>396</v>
      </c>
      <c r="F3467" s="368">
        <v>214</v>
      </c>
      <c r="G3467" s="368" t="s">
        <v>20068</v>
      </c>
      <c r="H3467" s="368" t="s">
        <v>20069</v>
      </c>
      <c r="I3467" s="368" t="s">
        <v>2367</v>
      </c>
      <c r="J3467" s="368" t="s">
        <v>2366</v>
      </c>
      <c r="K3467" s="368" t="s">
        <v>20072</v>
      </c>
      <c r="L3467" s="368" t="s">
        <v>20073</v>
      </c>
      <c r="M3467" s="368">
        <v>94</v>
      </c>
      <c r="N3467" s="368">
        <v>56</v>
      </c>
      <c r="O3467" s="368">
        <v>38</v>
      </c>
    </row>
    <row r="3468" spans="1:15" x14ac:dyDescent="0.35">
      <c r="A3468" s="368" t="s">
        <v>638</v>
      </c>
      <c r="B3468" s="368" t="s">
        <v>1226</v>
      </c>
      <c r="C3468" s="368" t="s">
        <v>791</v>
      </c>
      <c r="D3468" s="368">
        <v>610</v>
      </c>
      <c r="E3468" s="368">
        <v>396</v>
      </c>
      <c r="F3468" s="368">
        <v>214</v>
      </c>
      <c r="G3468" s="368" t="s">
        <v>20074</v>
      </c>
      <c r="H3468" s="368" t="s">
        <v>20075</v>
      </c>
      <c r="I3468" s="368" t="s">
        <v>2333</v>
      </c>
      <c r="J3468" s="368" t="s">
        <v>2332</v>
      </c>
      <c r="K3468" s="368" t="s">
        <v>20076</v>
      </c>
      <c r="L3468" s="368" t="s">
        <v>2332</v>
      </c>
      <c r="M3468" s="368">
        <v>80</v>
      </c>
      <c r="N3468" s="368">
        <v>80</v>
      </c>
      <c r="O3468" s="368">
        <v>0</v>
      </c>
    </row>
    <row r="3469" spans="1:15" x14ac:dyDescent="0.35">
      <c r="A3469" s="368" t="s">
        <v>639</v>
      </c>
      <c r="B3469" s="368" t="s">
        <v>1227</v>
      </c>
      <c r="C3469" s="368" t="s">
        <v>786</v>
      </c>
      <c r="D3469" s="368">
        <v>710</v>
      </c>
      <c r="E3469" s="368">
        <v>461</v>
      </c>
      <c r="F3469" s="368">
        <v>249</v>
      </c>
      <c r="G3469" s="368" t="s">
        <v>20029</v>
      </c>
      <c r="H3469" s="368" t="s">
        <v>20030</v>
      </c>
      <c r="I3469" s="368" t="s">
        <v>2365</v>
      </c>
      <c r="J3469" s="368" t="s">
        <v>2364</v>
      </c>
      <c r="K3469" s="368" t="s">
        <v>20031</v>
      </c>
      <c r="L3469" s="368" t="s">
        <v>2364</v>
      </c>
      <c r="M3469" s="368">
        <v>103</v>
      </c>
      <c r="N3469" s="368">
        <v>62</v>
      </c>
      <c r="O3469" s="368">
        <v>41</v>
      </c>
    </row>
    <row r="3470" spans="1:15" x14ac:dyDescent="0.35">
      <c r="A3470" s="368" t="s">
        <v>639</v>
      </c>
      <c r="B3470" s="368" t="s">
        <v>1227</v>
      </c>
      <c r="C3470" s="368" t="s">
        <v>786</v>
      </c>
      <c r="D3470" s="368">
        <v>710</v>
      </c>
      <c r="E3470" s="368">
        <v>461</v>
      </c>
      <c r="F3470" s="368">
        <v>249</v>
      </c>
      <c r="G3470" s="368" t="s">
        <v>20044</v>
      </c>
      <c r="H3470" s="368" t="s">
        <v>20045</v>
      </c>
      <c r="I3470" s="368" t="s">
        <v>2357</v>
      </c>
      <c r="J3470" s="368" t="s">
        <v>2356</v>
      </c>
      <c r="K3470" s="368" t="s">
        <v>20046</v>
      </c>
      <c r="L3470" s="368" t="s">
        <v>20047</v>
      </c>
      <c r="M3470" s="368">
        <v>70</v>
      </c>
      <c r="N3470" s="368">
        <v>42</v>
      </c>
      <c r="O3470" s="368">
        <v>28</v>
      </c>
    </row>
    <row r="3471" spans="1:15" x14ac:dyDescent="0.35">
      <c r="A3471" s="368" t="s">
        <v>639</v>
      </c>
      <c r="B3471" s="368" t="s">
        <v>1227</v>
      </c>
      <c r="C3471" s="368" t="s">
        <v>786</v>
      </c>
      <c r="D3471" s="368">
        <v>710</v>
      </c>
      <c r="E3471" s="368">
        <v>461</v>
      </c>
      <c r="F3471" s="368">
        <v>249</v>
      </c>
      <c r="G3471" s="368" t="s">
        <v>20044</v>
      </c>
      <c r="H3471" s="368" t="s">
        <v>20045</v>
      </c>
      <c r="I3471" s="368" t="s">
        <v>2357</v>
      </c>
      <c r="J3471" s="368" t="s">
        <v>2356</v>
      </c>
      <c r="K3471" s="368" t="s">
        <v>20048</v>
      </c>
      <c r="L3471" s="368" t="s">
        <v>20049</v>
      </c>
      <c r="M3471" s="368">
        <v>103</v>
      </c>
      <c r="N3471" s="368">
        <v>62</v>
      </c>
      <c r="O3471" s="368">
        <v>41</v>
      </c>
    </row>
    <row r="3472" spans="1:15" x14ac:dyDescent="0.35">
      <c r="A3472" s="368" t="s">
        <v>639</v>
      </c>
      <c r="B3472" s="368" t="s">
        <v>1227</v>
      </c>
      <c r="C3472" s="368" t="s">
        <v>786</v>
      </c>
      <c r="D3472" s="368">
        <v>710</v>
      </c>
      <c r="E3472" s="368">
        <v>461</v>
      </c>
      <c r="F3472" s="368">
        <v>249</v>
      </c>
      <c r="G3472" s="368" t="s">
        <v>20053</v>
      </c>
      <c r="H3472" s="368" t="s">
        <v>20054</v>
      </c>
      <c r="I3472" s="368" t="s">
        <v>2363</v>
      </c>
      <c r="J3472" s="368" t="s">
        <v>2362</v>
      </c>
      <c r="K3472" s="368" t="s">
        <v>20055</v>
      </c>
      <c r="L3472" s="368" t="s">
        <v>2362</v>
      </c>
      <c r="M3472" s="368">
        <v>90</v>
      </c>
      <c r="N3472" s="368">
        <v>90</v>
      </c>
      <c r="O3472" s="368">
        <v>0</v>
      </c>
    </row>
    <row r="3473" spans="1:15" x14ac:dyDescent="0.35">
      <c r="A3473" s="368" t="s">
        <v>639</v>
      </c>
      <c r="B3473" s="368" t="s">
        <v>1227</v>
      </c>
      <c r="C3473" s="368" t="s">
        <v>786</v>
      </c>
      <c r="D3473" s="368">
        <v>710</v>
      </c>
      <c r="E3473" s="368">
        <v>461</v>
      </c>
      <c r="F3473" s="368">
        <v>249</v>
      </c>
      <c r="G3473" s="368" t="s">
        <v>20077</v>
      </c>
      <c r="H3473" s="368" t="s">
        <v>20078</v>
      </c>
      <c r="I3473" s="368" t="s">
        <v>2361</v>
      </c>
      <c r="J3473" s="368" t="s">
        <v>2360</v>
      </c>
      <c r="K3473" s="368" t="s">
        <v>20079</v>
      </c>
      <c r="L3473" s="368" t="s">
        <v>20080</v>
      </c>
      <c r="M3473" s="368">
        <v>103</v>
      </c>
      <c r="N3473" s="368">
        <v>62</v>
      </c>
      <c r="O3473" s="368">
        <v>41</v>
      </c>
    </row>
    <row r="3474" spans="1:15" x14ac:dyDescent="0.35">
      <c r="A3474" s="368" t="s">
        <v>639</v>
      </c>
      <c r="B3474" s="368" t="s">
        <v>1227</v>
      </c>
      <c r="C3474" s="368" t="s">
        <v>786</v>
      </c>
      <c r="D3474" s="368">
        <v>710</v>
      </c>
      <c r="E3474" s="368">
        <v>461</v>
      </c>
      <c r="F3474" s="368">
        <v>249</v>
      </c>
      <c r="G3474" s="368" t="s">
        <v>20077</v>
      </c>
      <c r="H3474" s="368" t="s">
        <v>20078</v>
      </c>
      <c r="I3474" s="368" t="s">
        <v>2361</v>
      </c>
      <c r="J3474" s="368" t="s">
        <v>2360</v>
      </c>
      <c r="K3474" s="368" t="s">
        <v>20081</v>
      </c>
      <c r="L3474" s="368" t="s">
        <v>20082</v>
      </c>
      <c r="M3474" s="368">
        <v>69</v>
      </c>
      <c r="N3474" s="368">
        <v>40</v>
      </c>
      <c r="O3474" s="368">
        <v>29</v>
      </c>
    </row>
    <row r="3475" spans="1:15" x14ac:dyDescent="0.35">
      <c r="A3475" s="368" t="s">
        <v>639</v>
      </c>
      <c r="B3475" s="368" t="s">
        <v>1227</v>
      </c>
      <c r="C3475" s="368" t="s">
        <v>786</v>
      </c>
      <c r="D3475" s="368">
        <v>710</v>
      </c>
      <c r="E3475" s="368">
        <v>461</v>
      </c>
      <c r="F3475" s="368">
        <v>249</v>
      </c>
      <c r="G3475" s="368" t="s">
        <v>20083</v>
      </c>
      <c r="H3475" s="368" t="s">
        <v>20084</v>
      </c>
      <c r="I3475" s="368" t="s">
        <v>2359</v>
      </c>
      <c r="J3475" s="368" t="s">
        <v>2358</v>
      </c>
      <c r="K3475" s="368" t="s">
        <v>20085</v>
      </c>
      <c r="L3475" s="368" t="s">
        <v>20086</v>
      </c>
      <c r="M3475" s="368">
        <v>69</v>
      </c>
      <c r="N3475" s="368">
        <v>41</v>
      </c>
      <c r="O3475" s="368">
        <v>28</v>
      </c>
    </row>
    <row r="3476" spans="1:15" x14ac:dyDescent="0.35">
      <c r="A3476" s="368" t="s">
        <v>639</v>
      </c>
      <c r="B3476" s="368" t="s">
        <v>1227</v>
      </c>
      <c r="C3476" s="368" t="s">
        <v>786</v>
      </c>
      <c r="D3476" s="368">
        <v>710</v>
      </c>
      <c r="E3476" s="368">
        <v>461</v>
      </c>
      <c r="F3476" s="368">
        <v>249</v>
      </c>
      <c r="G3476" s="368" t="s">
        <v>20083</v>
      </c>
      <c r="H3476" s="368" t="s">
        <v>20084</v>
      </c>
      <c r="I3476" s="368" t="s">
        <v>2359</v>
      </c>
      <c r="J3476" s="368" t="s">
        <v>2358</v>
      </c>
      <c r="K3476" s="368" t="s">
        <v>20087</v>
      </c>
      <c r="L3476" s="368" t="s">
        <v>20088</v>
      </c>
      <c r="M3476" s="368">
        <v>103</v>
      </c>
      <c r="N3476" s="368">
        <v>62</v>
      </c>
      <c r="O3476" s="368">
        <v>41</v>
      </c>
    </row>
    <row r="3477" spans="1:15" x14ac:dyDescent="0.35">
      <c r="A3477" s="368" t="s">
        <v>640</v>
      </c>
      <c r="B3477" s="368" t="s">
        <v>1228</v>
      </c>
      <c r="C3477" s="368" t="s">
        <v>786</v>
      </c>
      <c r="D3477" s="368">
        <v>720</v>
      </c>
      <c r="E3477" s="368">
        <v>468</v>
      </c>
      <c r="F3477" s="368">
        <v>252</v>
      </c>
      <c r="G3477" s="368" t="s">
        <v>20044</v>
      </c>
      <c r="H3477" s="368" t="s">
        <v>20045</v>
      </c>
      <c r="I3477" s="368" t="s">
        <v>2357</v>
      </c>
      <c r="J3477" s="368" t="s">
        <v>2356</v>
      </c>
      <c r="K3477" s="368" t="s">
        <v>20046</v>
      </c>
      <c r="L3477" s="368" t="s">
        <v>20047</v>
      </c>
      <c r="M3477" s="368">
        <v>68</v>
      </c>
      <c r="N3477" s="368">
        <v>42</v>
      </c>
      <c r="O3477" s="368">
        <v>26</v>
      </c>
    </row>
    <row r="3478" spans="1:15" x14ac:dyDescent="0.35">
      <c r="A3478" s="368" t="s">
        <v>640</v>
      </c>
      <c r="B3478" s="368" t="s">
        <v>1228</v>
      </c>
      <c r="C3478" s="368" t="s">
        <v>786</v>
      </c>
      <c r="D3478" s="368">
        <v>720</v>
      </c>
      <c r="E3478" s="368">
        <v>468</v>
      </c>
      <c r="F3478" s="368">
        <v>252</v>
      </c>
      <c r="G3478" s="368" t="s">
        <v>20044</v>
      </c>
      <c r="H3478" s="368" t="s">
        <v>20045</v>
      </c>
      <c r="I3478" s="368" t="s">
        <v>2357</v>
      </c>
      <c r="J3478" s="368" t="s">
        <v>2356</v>
      </c>
      <c r="K3478" s="368" t="s">
        <v>20048</v>
      </c>
      <c r="L3478" s="368" t="s">
        <v>20049</v>
      </c>
      <c r="M3478" s="368">
        <v>103</v>
      </c>
      <c r="N3478" s="368">
        <v>64</v>
      </c>
      <c r="O3478" s="368">
        <v>39</v>
      </c>
    </row>
    <row r="3479" spans="1:15" x14ac:dyDescent="0.35">
      <c r="A3479" s="368" t="s">
        <v>640</v>
      </c>
      <c r="B3479" s="368" t="s">
        <v>1228</v>
      </c>
      <c r="C3479" s="368" t="s">
        <v>786</v>
      </c>
      <c r="D3479" s="368">
        <v>720</v>
      </c>
      <c r="E3479" s="368">
        <v>468</v>
      </c>
      <c r="F3479" s="368">
        <v>252</v>
      </c>
      <c r="G3479" s="368" t="s">
        <v>20050</v>
      </c>
      <c r="H3479" s="368" t="s">
        <v>20051</v>
      </c>
      <c r="I3479" s="368" t="s">
        <v>2355</v>
      </c>
      <c r="J3479" s="368" t="s">
        <v>2354</v>
      </c>
      <c r="K3479" s="368" t="s">
        <v>20052</v>
      </c>
      <c r="L3479" s="368" t="s">
        <v>2354</v>
      </c>
      <c r="M3479" s="368">
        <v>102</v>
      </c>
      <c r="N3479" s="368">
        <v>63</v>
      </c>
      <c r="O3479" s="368">
        <v>39</v>
      </c>
    </row>
    <row r="3480" spans="1:15" x14ac:dyDescent="0.35">
      <c r="A3480" s="368" t="s">
        <v>640</v>
      </c>
      <c r="B3480" s="368" t="s">
        <v>1228</v>
      </c>
      <c r="C3480" s="368" t="s">
        <v>786</v>
      </c>
      <c r="D3480" s="368">
        <v>720</v>
      </c>
      <c r="E3480" s="368">
        <v>468</v>
      </c>
      <c r="F3480" s="368">
        <v>252</v>
      </c>
      <c r="G3480" s="368" t="s">
        <v>19964</v>
      </c>
      <c r="H3480" s="368" t="s">
        <v>19965</v>
      </c>
      <c r="I3480" s="368" t="s">
        <v>2353</v>
      </c>
      <c r="J3480" s="368" t="s">
        <v>2352</v>
      </c>
      <c r="K3480" s="368" t="s">
        <v>19966</v>
      </c>
      <c r="L3480" s="368" t="s">
        <v>19967</v>
      </c>
      <c r="M3480" s="368">
        <v>34</v>
      </c>
      <c r="N3480" s="368">
        <v>21</v>
      </c>
      <c r="O3480" s="368">
        <v>13</v>
      </c>
    </row>
    <row r="3481" spans="1:15" x14ac:dyDescent="0.35">
      <c r="A3481" s="368" t="s">
        <v>640</v>
      </c>
      <c r="B3481" s="368" t="s">
        <v>1228</v>
      </c>
      <c r="C3481" s="368" t="s">
        <v>786</v>
      </c>
      <c r="D3481" s="368">
        <v>720</v>
      </c>
      <c r="E3481" s="368">
        <v>468</v>
      </c>
      <c r="F3481" s="368">
        <v>252</v>
      </c>
      <c r="G3481" s="368" t="s">
        <v>19964</v>
      </c>
      <c r="H3481" s="368" t="s">
        <v>19965</v>
      </c>
      <c r="I3481" s="368" t="s">
        <v>2353</v>
      </c>
      <c r="J3481" s="368" t="s">
        <v>2352</v>
      </c>
      <c r="K3481" s="368" t="s">
        <v>19968</v>
      </c>
      <c r="L3481" s="368" t="s">
        <v>19969</v>
      </c>
      <c r="M3481" s="368">
        <v>34</v>
      </c>
      <c r="N3481" s="368">
        <v>21</v>
      </c>
      <c r="O3481" s="368">
        <v>13</v>
      </c>
    </row>
    <row r="3482" spans="1:15" x14ac:dyDescent="0.35">
      <c r="A3482" s="368" t="s">
        <v>640</v>
      </c>
      <c r="B3482" s="368" t="s">
        <v>1228</v>
      </c>
      <c r="C3482" s="368" t="s">
        <v>786</v>
      </c>
      <c r="D3482" s="368">
        <v>720</v>
      </c>
      <c r="E3482" s="368">
        <v>468</v>
      </c>
      <c r="F3482" s="368">
        <v>252</v>
      </c>
      <c r="G3482" s="368" t="s">
        <v>19964</v>
      </c>
      <c r="H3482" s="368" t="s">
        <v>19965</v>
      </c>
      <c r="I3482" s="368" t="s">
        <v>2353</v>
      </c>
      <c r="J3482" s="368" t="s">
        <v>2352</v>
      </c>
      <c r="K3482" s="368" t="s">
        <v>19970</v>
      </c>
      <c r="L3482" s="368" t="s">
        <v>19971</v>
      </c>
      <c r="M3482" s="368">
        <v>47</v>
      </c>
      <c r="N3482" s="368">
        <v>29</v>
      </c>
      <c r="O3482" s="368">
        <v>18</v>
      </c>
    </row>
    <row r="3483" spans="1:15" x14ac:dyDescent="0.35">
      <c r="A3483" s="368" t="s">
        <v>640</v>
      </c>
      <c r="B3483" s="368" t="s">
        <v>1228</v>
      </c>
      <c r="C3483" s="368" t="s">
        <v>786</v>
      </c>
      <c r="D3483" s="368">
        <v>720</v>
      </c>
      <c r="E3483" s="368">
        <v>468</v>
      </c>
      <c r="F3483" s="368">
        <v>252</v>
      </c>
      <c r="G3483" s="368" t="s">
        <v>19991</v>
      </c>
      <c r="H3483" s="368" t="s">
        <v>19992</v>
      </c>
      <c r="I3483" s="368" t="s">
        <v>2351</v>
      </c>
      <c r="J3483" s="368" t="s">
        <v>2350</v>
      </c>
      <c r="K3483" s="368" t="s">
        <v>19993</v>
      </c>
      <c r="L3483" s="368" t="s">
        <v>2350</v>
      </c>
      <c r="M3483" s="368">
        <v>60</v>
      </c>
      <c r="N3483" s="368">
        <v>60</v>
      </c>
      <c r="O3483" s="368">
        <v>0</v>
      </c>
    </row>
    <row r="3484" spans="1:15" x14ac:dyDescent="0.35">
      <c r="A3484" s="368" t="s">
        <v>640</v>
      </c>
      <c r="B3484" s="368" t="s">
        <v>1228</v>
      </c>
      <c r="C3484" s="368" t="s">
        <v>786</v>
      </c>
      <c r="D3484" s="368">
        <v>720</v>
      </c>
      <c r="E3484" s="368">
        <v>468</v>
      </c>
      <c r="F3484" s="368">
        <v>252</v>
      </c>
      <c r="G3484" s="368" t="s">
        <v>20089</v>
      </c>
      <c r="H3484" s="368" t="s">
        <v>20090</v>
      </c>
      <c r="I3484" s="368" t="s">
        <v>2349</v>
      </c>
      <c r="J3484" s="368" t="s">
        <v>2348</v>
      </c>
      <c r="K3484" s="368" t="s">
        <v>20091</v>
      </c>
      <c r="L3484" s="368" t="s">
        <v>20092</v>
      </c>
      <c r="M3484" s="368">
        <v>102</v>
      </c>
      <c r="N3484" s="368">
        <v>63</v>
      </c>
      <c r="O3484" s="368">
        <v>39</v>
      </c>
    </row>
    <row r="3485" spans="1:15" x14ac:dyDescent="0.35">
      <c r="A3485" s="368" t="s">
        <v>640</v>
      </c>
      <c r="B3485" s="368" t="s">
        <v>1228</v>
      </c>
      <c r="C3485" s="368" t="s">
        <v>786</v>
      </c>
      <c r="D3485" s="368">
        <v>720</v>
      </c>
      <c r="E3485" s="368">
        <v>468</v>
      </c>
      <c r="F3485" s="368">
        <v>252</v>
      </c>
      <c r="G3485" s="368" t="s">
        <v>20089</v>
      </c>
      <c r="H3485" s="368" t="s">
        <v>20090</v>
      </c>
      <c r="I3485" s="368" t="s">
        <v>2349</v>
      </c>
      <c r="J3485" s="368" t="s">
        <v>2348</v>
      </c>
      <c r="K3485" s="368" t="s">
        <v>20093</v>
      </c>
      <c r="L3485" s="368" t="s">
        <v>20094</v>
      </c>
      <c r="M3485" s="368">
        <v>68</v>
      </c>
      <c r="N3485" s="368">
        <v>42</v>
      </c>
      <c r="O3485" s="368">
        <v>26</v>
      </c>
    </row>
    <row r="3486" spans="1:15" x14ac:dyDescent="0.35">
      <c r="A3486" s="368" t="s">
        <v>640</v>
      </c>
      <c r="B3486" s="368" t="s">
        <v>1228</v>
      </c>
      <c r="C3486" s="368" t="s">
        <v>786</v>
      </c>
      <c r="D3486" s="368">
        <v>720</v>
      </c>
      <c r="E3486" s="368">
        <v>468</v>
      </c>
      <c r="F3486" s="368">
        <v>252</v>
      </c>
      <c r="G3486" s="368" t="s">
        <v>20095</v>
      </c>
      <c r="H3486" s="368" t="s">
        <v>20096</v>
      </c>
      <c r="I3486" s="368" t="s">
        <v>2347</v>
      </c>
      <c r="J3486" s="368" t="s">
        <v>2346</v>
      </c>
      <c r="K3486" s="368" t="s">
        <v>20097</v>
      </c>
      <c r="L3486" s="368" t="s">
        <v>2346</v>
      </c>
      <c r="M3486" s="368">
        <v>102</v>
      </c>
      <c r="N3486" s="368">
        <v>63</v>
      </c>
      <c r="O3486" s="368">
        <v>39</v>
      </c>
    </row>
    <row r="3487" spans="1:15" x14ac:dyDescent="0.35">
      <c r="A3487" s="368" t="s">
        <v>641</v>
      </c>
      <c r="B3487" s="368" t="s">
        <v>1229</v>
      </c>
      <c r="C3487" s="368" t="s">
        <v>791</v>
      </c>
      <c r="D3487" s="368">
        <v>530</v>
      </c>
      <c r="E3487" s="368">
        <v>344</v>
      </c>
      <c r="F3487" s="368">
        <v>186</v>
      </c>
      <c r="G3487" s="368" t="s">
        <v>20074</v>
      </c>
      <c r="H3487" s="368" t="s">
        <v>20075</v>
      </c>
      <c r="I3487" s="368" t="s">
        <v>2333</v>
      </c>
      <c r="J3487" s="368" t="s">
        <v>2332</v>
      </c>
      <c r="K3487" s="368" t="s">
        <v>20076</v>
      </c>
      <c r="L3487" s="368" t="s">
        <v>2332</v>
      </c>
      <c r="M3487" s="368">
        <v>80</v>
      </c>
      <c r="N3487" s="368">
        <v>80</v>
      </c>
      <c r="O3487" s="368">
        <v>0</v>
      </c>
    </row>
    <row r="3488" spans="1:15" x14ac:dyDescent="0.35">
      <c r="A3488" s="368" t="s">
        <v>641</v>
      </c>
      <c r="B3488" s="368" t="s">
        <v>1229</v>
      </c>
      <c r="C3488" s="368" t="s">
        <v>791</v>
      </c>
      <c r="D3488" s="368">
        <v>530</v>
      </c>
      <c r="E3488" s="368">
        <v>344</v>
      </c>
      <c r="F3488" s="368">
        <v>186</v>
      </c>
      <c r="G3488" s="368" t="s">
        <v>20098</v>
      </c>
      <c r="H3488" s="368" t="s">
        <v>20099</v>
      </c>
      <c r="I3488" s="368" t="s">
        <v>2345</v>
      </c>
      <c r="J3488" s="368" t="s">
        <v>2344</v>
      </c>
      <c r="K3488" s="368" t="s">
        <v>20100</v>
      </c>
      <c r="L3488" s="368" t="s">
        <v>20101</v>
      </c>
      <c r="M3488" s="368">
        <v>109</v>
      </c>
      <c r="N3488" s="368">
        <v>64</v>
      </c>
      <c r="O3488" s="368">
        <v>45</v>
      </c>
    </row>
    <row r="3489" spans="1:15" x14ac:dyDescent="0.35">
      <c r="A3489" s="368" t="s">
        <v>641</v>
      </c>
      <c r="B3489" s="368" t="s">
        <v>1229</v>
      </c>
      <c r="C3489" s="368" t="s">
        <v>791</v>
      </c>
      <c r="D3489" s="368">
        <v>530</v>
      </c>
      <c r="E3489" s="368">
        <v>344</v>
      </c>
      <c r="F3489" s="368">
        <v>186</v>
      </c>
      <c r="G3489" s="368" t="s">
        <v>20098</v>
      </c>
      <c r="H3489" s="368" t="s">
        <v>20099</v>
      </c>
      <c r="I3489" s="368" t="s">
        <v>2345</v>
      </c>
      <c r="J3489" s="368" t="s">
        <v>2344</v>
      </c>
      <c r="K3489" s="368" t="s">
        <v>20102</v>
      </c>
      <c r="L3489" s="368" t="s">
        <v>20103</v>
      </c>
      <c r="M3489" s="368">
        <v>36</v>
      </c>
      <c r="N3489" s="368">
        <v>21</v>
      </c>
      <c r="O3489" s="368">
        <v>15</v>
      </c>
    </row>
    <row r="3490" spans="1:15" x14ac:dyDescent="0.35">
      <c r="A3490" s="368" t="s">
        <v>641</v>
      </c>
      <c r="B3490" s="368" t="s">
        <v>1229</v>
      </c>
      <c r="C3490" s="368" t="s">
        <v>791</v>
      </c>
      <c r="D3490" s="368">
        <v>530</v>
      </c>
      <c r="E3490" s="368">
        <v>344</v>
      </c>
      <c r="F3490" s="368">
        <v>186</v>
      </c>
      <c r="G3490" s="368" t="s">
        <v>20104</v>
      </c>
      <c r="H3490" s="368" t="s">
        <v>20105</v>
      </c>
      <c r="I3490" s="368" t="s">
        <v>2343</v>
      </c>
      <c r="J3490" s="368" t="s">
        <v>2342</v>
      </c>
      <c r="K3490" s="368" t="s">
        <v>20106</v>
      </c>
      <c r="L3490" s="368" t="s">
        <v>20107</v>
      </c>
      <c r="M3490" s="368">
        <v>97</v>
      </c>
      <c r="N3490" s="368">
        <v>57</v>
      </c>
      <c r="O3490" s="368">
        <v>40</v>
      </c>
    </row>
    <row r="3491" spans="1:15" x14ac:dyDescent="0.35">
      <c r="A3491" s="368" t="s">
        <v>641</v>
      </c>
      <c r="B3491" s="368" t="s">
        <v>1229</v>
      </c>
      <c r="C3491" s="368" t="s">
        <v>791</v>
      </c>
      <c r="D3491" s="368">
        <v>530</v>
      </c>
      <c r="E3491" s="368">
        <v>344</v>
      </c>
      <c r="F3491" s="368">
        <v>186</v>
      </c>
      <c r="G3491" s="368" t="s">
        <v>20104</v>
      </c>
      <c r="H3491" s="368" t="s">
        <v>20105</v>
      </c>
      <c r="I3491" s="368" t="s">
        <v>2343</v>
      </c>
      <c r="J3491" s="368" t="s">
        <v>2342</v>
      </c>
      <c r="K3491" s="368" t="s">
        <v>20102</v>
      </c>
      <c r="L3491" s="368" t="s">
        <v>20103</v>
      </c>
      <c r="M3491" s="368">
        <v>36</v>
      </c>
      <c r="N3491" s="368">
        <v>21</v>
      </c>
      <c r="O3491" s="368">
        <v>15</v>
      </c>
    </row>
    <row r="3492" spans="1:15" x14ac:dyDescent="0.35">
      <c r="A3492" s="368" t="s">
        <v>641</v>
      </c>
      <c r="B3492" s="368" t="s">
        <v>1229</v>
      </c>
      <c r="C3492" s="368" t="s">
        <v>791</v>
      </c>
      <c r="D3492" s="368">
        <v>530</v>
      </c>
      <c r="E3492" s="368">
        <v>344</v>
      </c>
      <c r="F3492" s="368">
        <v>186</v>
      </c>
      <c r="G3492" s="368" t="s">
        <v>20104</v>
      </c>
      <c r="H3492" s="368" t="s">
        <v>20105</v>
      </c>
      <c r="I3492" s="368" t="s">
        <v>2343</v>
      </c>
      <c r="J3492" s="368" t="s">
        <v>2342</v>
      </c>
      <c r="K3492" s="368" t="s">
        <v>20108</v>
      </c>
      <c r="L3492" s="368" t="s">
        <v>20109</v>
      </c>
      <c r="M3492" s="368">
        <v>49</v>
      </c>
      <c r="N3492" s="368">
        <v>29</v>
      </c>
      <c r="O3492" s="368">
        <v>20</v>
      </c>
    </row>
    <row r="3493" spans="1:15" x14ac:dyDescent="0.35">
      <c r="A3493" s="368" t="s">
        <v>641</v>
      </c>
      <c r="B3493" s="368" t="s">
        <v>1229</v>
      </c>
      <c r="C3493" s="368" t="s">
        <v>791</v>
      </c>
      <c r="D3493" s="368">
        <v>530</v>
      </c>
      <c r="E3493" s="368">
        <v>344</v>
      </c>
      <c r="F3493" s="368">
        <v>186</v>
      </c>
      <c r="G3493" s="368" t="s">
        <v>20110</v>
      </c>
      <c r="H3493" s="368" t="s">
        <v>20111</v>
      </c>
      <c r="I3493" s="368" t="s">
        <v>2341</v>
      </c>
      <c r="J3493" s="368" t="s">
        <v>2340</v>
      </c>
      <c r="K3493" s="368" t="s">
        <v>20070</v>
      </c>
      <c r="L3493" s="368" t="s">
        <v>20112</v>
      </c>
      <c r="M3493" s="368">
        <v>61</v>
      </c>
      <c r="N3493" s="368">
        <v>36</v>
      </c>
      <c r="O3493" s="368">
        <v>25</v>
      </c>
    </row>
    <row r="3494" spans="1:15" x14ac:dyDescent="0.35">
      <c r="A3494" s="368" t="s">
        <v>641</v>
      </c>
      <c r="B3494" s="368" t="s">
        <v>1229</v>
      </c>
      <c r="C3494" s="368" t="s">
        <v>791</v>
      </c>
      <c r="D3494" s="368">
        <v>530</v>
      </c>
      <c r="E3494" s="368">
        <v>344</v>
      </c>
      <c r="F3494" s="368">
        <v>186</v>
      </c>
      <c r="G3494" s="368" t="s">
        <v>20110</v>
      </c>
      <c r="H3494" s="368" t="s">
        <v>20111</v>
      </c>
      <c r="I3494" s="368" t="s">
        <v>2341</v>
      </c>
      <c r="J3494" s="368" t="s">
        <v>2340</v>
      </c>
      <c r="K3494" s="368" t="s">
        <v>20072</v>
      </c>
      <c r="L3494" s="368" t="s">
        <v>20113</v>
      </c>
      <c r="M3494" s="368">
        <v>98</v>
      </c>
      <c r="N3494" s="368">
        <v>57</v>
      </c>
      <c r="O3494" s="368">
        <v>41</v>
      </c>
    </row>
    <row r="3495" spans="1:15" x14ac:dyDescent="0.35">
      <c r="A3495" s="368" t="s">
        <v>641</v>
      </c>
      <c r="B3495" s="368" t="s">
        <v>1229</v>
      </c>
      <c r="C3495" s="368" t="s">
        <v>791</v>
      </c>
      <c r="D3495" s="368">
        <v>530</v>
      </c>
      <c r="E3495" s="368">
        <v>344</v>
      </c>
      <c r="F3495" s="368">
        <v>186</v>
      </c>
      <c r="G3495" s="368" t="s">
        <v>20110</v>
      </c>
      <c r="H3495" s="368" t="s">
        <v>20111</v>
      </c>
      <c r="I3495" s="368" t="s">
        <v>2341</v>
      </c>
      <c r="J3495" s="368" t="s">
        <v>2340</v>
      </c>
      <c r="K3495" s="368" t="s">
        <v>20102</v>
      </c>
      <c r="L3495" s="368" t="s">
        <v>20103</v>
      </c>
      <c r="M3495" s="368">
        <v>36</v>
      </c>
      <c r="N3495" s="368">
        <v>21</v>
      </c>
      <c r="O3495" s="368">
        <v>15</v>
      </c>
    </row>
    <row r="3496" spans="1:15" x14ac:dyDescent="0.35">
      <c r="A3496" s="368" t="s">
        <v>642</v>
      </c>
      <c r="B3496" s="368" t="s">
        <v>1230</v>
      </c>
      <c r="C3496" s="368" t="s">
        <v>796</v>
      </c>
      <c r="D3496" s="368">
        <v>300</v>
      </c>
      <c r="E3496" s="368">
        <v>195</v>
      </c>
      <c r="F3496" s="368">
        <v>105</v>
      </c>
      <c r="G3496" s="368" t="s">
        <v>20114</v>
      </c>
      <c r="H3496" s="368" t="s">
        <v>20115</v>
      </c>
      <c r="I3496" s="368" t="s">
        <v>2339</v>
      </c>
      <c r="J3496" s="368" t="s">
        <v>2338</v>
      </c>
      <c r="K3496" s="368" t="s">
        <v>20116</v>
      </c>
      <c r="L3496" s="368" t="s">
        <v>2338</v>
      </c>
      <c r="M3496" s="368">
        <v>68</v>
      </c>
      <c r="N3496" s="368">
        <v>44</v>
      </c>
      <c r="O3496" s="368">
        <v>24</v>
      </c>
    </row>
    <row r="3497" spans="1:15" x14ac:dyDescent="0.35">
      <c r="A3497" s="368" t="s">
        <v>642</v>
      </c>
      <c r="B3497" s="368" t="s">
        <v>1230</v>
      </c>
      <c r="C3497" s="368" t="s">
        <v>796</v>
      </c>
      <c r="D3497" s="368">
        <v>300</v>
      </c>
      <c r="E3497" s="368">
        <v>195</v>
      </c>
      <c r="F3497" s="368">
        <v>105</v>
      </c>
      <c r="G3497" s="368" t="s">
        <v>20117</v>
      </c>
      <c r="H3497" s="368" t="s">
        <v>20118</v>
      </c>
      <c r="I3497" s="368" t="s">
        <v>2337</v>
      </c>
      <c r="J3497" s="368" t="s">
        <v>2336</v>
      </c>
      <c r="K3497" s="368" t="s">
        <v>20119</v>
      </c>
      <c r="L3497" s="368" t="s">
        <v>2336</v>
      </c>
      <c r="M3497" s="368">
        <v>109</v>
      </c>
      <c r="N3497" s="368">
        <v>71</v>
      </c>
      <c r="O3497" s="368">
        <v>38</v>
      </c>
    </row>
    <row r="3498" spans="1:15" x14ac:dyDescent="0.35">
      <c r="A3498" s="368" t="s">
        <v>642</v>
      </c>
      <c r="B3498" s="368" t="s">
        <v>1230</v>
      </c>
      <c r="C3498" s="368" t="s">
        <v>796</v>
      </c>
      <c r="D3498" s="368">
        <v>300</v>
      </c>
      <c r="E3498" s="368">
        <v>195</v>
      </c>
      <c r="F3498" s="368">
        <v>105</v>
      </c>
      <c r="G3498" s="368" t="s">
        <v>20120</v>
      </c>
      <c r="H3498" s="368" t="s">
        <v>20121</v>
      </c>
      <c r="I3498" s="368" t="s">
        <v>2335</v>
      </c>
      <c r="J3498" s="368" t="s">
        <v>2334</v>
      </c>
      <c r="K3498" s="368" t="s">
        <v>20122</v>
      </c>
      <c r="L3498" s="368" t="s">
        <v>2334</v>
      </c>
      <c r="M3498" s="368">
        <v>123</v>
      </c>
      <c r="N3498" s="368">
        <v>80</v>
      </c>
      <c r="O3498" s="368">
        <v>43</v>
      </c>
    </row>
    <row r="3499" spans="1:15" x14ac:dyDescent="0.35">
      <c r="A3499" s="368" t="s">
        <v>643</v>
      </c>
      <c r="B3499" s="368" t="s">
        <v>1231</v>
      </c>
      <c r="C3499" s="368" t="s">
        <v>791</v>
      </c>
      <c r="D3499" s="368">
        <v>460</v>
      </c>
      <c r="E3499" s="368">
        <v>299</v>
      </c>
      <c r="F3499" s="368">
        <v>161</v>
      </c>
      <c r="G3499" s="368" t="s">
        <v>20074</v>
      </c>
      <c r="H3499" s="368" t="s">
        <v>20075</v>
      </c>
      <c r="I3499" s="368" t="s">
        <v>2333</v>
      </c>
      <c r="J3499" s="368" t="s">
        <v>2332</v>
      </c>
      <c r="K3499" s="368" t="s">
        <v>20076</v>
      </c>
      <c r="L3499" s="368" t="s">
        <v>2332</v>
      </c>
      <c r="M3499" s="368">
        <v>80</v>
      </c>
      <c r="N3499" s="368">
        <v>80</v>
      </c>
      <c r="O3499" s="368">
        <v>0</v>
      </c>
    </row>
    <row r="3500" spans="1:15" x14ac:dyDescent="0.35">
      <c r="A3500" s="368" t="s">
        <v>643</v>
      </c>
      <c r="B3500" s="368" t="s">
        <v>1231</v>
      </c>
      <c r="C3500" s="368" t="s">
        <v>791</v>
      </c>
      <c r="D3500" s="368">
        <v>460</v>
      </c>
      <c r="E3500" s="368">
        <v>299</v>
      </c>
      <c r="F3500" s="368">
        <v>161</v>
      </c>
      <c r="G3500" s="368" t="s">
        <v>20123</v>
      </c>
      <c r="H3500" s="368" t="s">
        <v>20124</v>
      </c>
      <c r="I3500" s="368" t="s">
        <v>2331</v>
      </c>
      <c r="J3500" s="368" t="s">
        <v>2330</v>
      </c>
      <c r="K3500" s="368" t="s">
        <v>20125</v>
      </c>
      <c r="L3500" s="368" t="s">
        <v>2330</v>
      </c>
      <c r="M3500" s="368">
        <v>114</v>
      </c>
      <c r="N3500" s="368">
        <v>65</v>
      </c>
      <c r="O3500" s="368">
        <v>49</v>
      </c>
    </row>
    <row r="3501" spans="1:15" x14ac:dyDescent="0.35">
      <c r="A3501" s="368" t="s">
        <v>643</v>
      </c>
      <c r="B3501" s="368" t="s">
        <v>1231</v>
      </c>
      <c r="C3501" s="368" t="s">
        <v>791</v>
      </c>
      <c r="D3501" s="368">
        <v>460</v>
      </c>
      <c r="E3501" s="368">
        <v>299</v>
      </c>
      <c r="F3501" s="368">
        <v>161</v>
      </c>
      <c r="G3501" s="368" t="s">
        <v>20126</v>
      </c>
      <c r="H3501" s="368" t="s">
        <v>20127</v>
      </c>
      <c r="I3501" s="368" t="s">
        <v>2329</v>
      </c>
      <c r="J3501" s="368" t="s">
        <v>2328</v>
      </c>
      <c r="K3501" s="368" t="s">
        <v>20128</v>
      </c>
      <c r="L3501" s="368" t="s">
        <v>20129</v>
      </c>
      <c r="M3501" s="368">
        <v>76</v>
      </c>
      <c r="N3501" s="368">
        <v>44</v>
      </c>
      <c r="O3501" s="368">
        <v>32</v>
      </c>
    </row>
    <row r="3502" spans="1:15" x14ac:dyDescent="0.35">
      <c r="A3502" s="368" t="s">
        <v>643</v>
      </c>
      <c r="B3502" s="368" t="s">
        <v>1231</v>
      </c>
      <c r="C3502" s="368" t="s">
        <v>791</v>
      </c>
      <c r="D3502" s="368">
        <v>460</v>
      </c>
      <c r="E3502" s="368">
        <v>299</v>
      </c>
      <c r="F3502" s="368">
        <v>161</v>
      </c>
      <c r="G3502" s="368" t="s">
        <v>20126</v>
      </c>
      <c r="H3502" s="368" t="s">
        <v>20127</v>
      </c>
      <c r="I3502" s="368" t="s">
        <v>2329</v>
      </c>
      <c r="J3502" s="368" t="s">
        <v>2328</v>
      </c>
      <c r="K3502" s="368" t="s">
        <v>20130</v>
      </c>
      <c r="L3502" s="368" t="s">
        <v>20131</v>
      </c>
      <c r="M3502" s="368">
        <v>76</v>
      </c>
      <c r="N3502" s="368">
        <v>44</v>
      </c>
      <c r="O3502" s="368">
        <v>32</v>
      </c>
    </row>
    <row r="3503" spans="1:15" x14ac:dyDescent="0.35">
      <c r="A3503" s="368" t="s">
        <v>643</v>
      </c>
      <c r="B3503" s="368" t="s">
        <v>1231</v>
      </c>
      <c r="C3503" s="368" t="s">
        <v>791</v>
      </c>
      <c r="D3503" s="368">
        <v>460</v>
      </c>
      <c r="E3503" s="368">
        <v>299</v>
      </c>
      <c r="F3503" s="368">
        <v>161</v>
      </c>
      <c r="G3503" s="368" t="s">
        <v>20132</v>
      </c>
      <c r="H3503" s="368" t="s">
        <v>20133</v>
      </c>
      <c r="I3503" s="368" t="s">
        <v>2327</v>
      </c>
      <c r="J3503" s="368" t="s">
        <v>2326</v>
      </c>
      <c r="K3503" s="368" t="s">
        <v>20134</v>
      </c>
      <c r="L3503" s="368" t="s">
        <v>2326</v>
      </c>
      <c r="M3503" s="368">
        <v>114</v>
      </c>
      <c r="N3503" s="368">
        <v>66</v>
      </c>
      <c r="O3503" s="368">
        <v>48</v>
      </c>
    </row>
    <row r="3504" spans="1:15" x14ac:dyDescent="0.35">
      <c r="A3504" s="368" t="s">
        <v>644</v>
      </c>
      <c r="B3504" s="368" t="s">
        <v>1232</v>
      </c>
      <c r="C3504" s="368" t="s">
        <v>786</v>
      </c>
      <c r="D3504" s="368">
        <v>690</v>
      </c>
      <c r="E3504" s="368">
        <v>448</v>
      </c>
      <c r="F3504" s="368">
        <v>242</v>
      </c>
      <c r="G3504" s="368" t="s">
        <v>19907</v>
      </c>
      <c r="H3504" s="368" t="s">
        <v>19908</v>
      </c>
      <c r="I3504" s="368" t="s">
        <v>2279</v>
      </c>
      <c r="J3504" s="368" t="s">
        <v>2278</v>
      </c>
      <c r="K3504" s="368" t="s">
        <v>19909</v>
      </c>
      <c r="L3504" s="368" t="s">
        <v>19910</v>
      </c>
      <c r="M3504" s="368">
        <v>61</v>
      </c>
      <c r="N3504" s="368">
        <v>38</v>
      </c>
      <c r="O3504" s="368">
        <v>23</v>
      </c>
    </row>
    <row r="3505" spans="1:15" x14ac:dyDescent="0.35">
      <c r="A3505" s="368" t="s">
        <v>644</v>
      </c>
      <c r="B3505" s="368" t="s">
        <v>1232</v>
      </c>
      <c r="C3505" s="368" t="s">
        <v>786</v>
      </c>
      <c r="D3505" s="368">
        <v>690</v>
      </c>
      <c r="E3505" s="368">
        <v>448</v>
      </c>
      <c r="F3505" s="368">
        <v>242</v>
      </c>
      <c r="G3505" s="368" t="s">
        <v>19907</v>
      </c>
      <c r="H3505" s="368" t="s">
        <v>19908</v>
      </c>
      <c r="I3505" s="368" t="s">
        <v>2279</v>
      </c>
      <c r="J3505" s="368" t="s">
        <v>2278</v>
      </c>
      <c r="K3505" s="368" t="s">
        <v>19911</v>
      </c>
      <c r="L3505" s="368" t="s">
        <v>19912</v>
      </c>
      <c r="M3505" s="368">
        <v>49</v>
      </c>
      <c r="N3505" s="368">
        <v>31</v>
      </c>
      <c r="O3505" s="368">
        <v>18</v>
      </c>
    </row>
    <row r="3506" spans="1:15" x14ac:dyDescent="0.35">
      <c r="A3506" s="368" t="s">
        <v>644</v>
      </c>
      <c r="B3506" s="368" t="s">
        <v>1232</v>
      </c>
      <c r="C3506" s="368" t="s">
        <v>786</v>
      </c>
      <c r="D3506" s="368">
        <v>690</v>
      </c>
      <c r="E3506" s="368">
        <v>448</v>
      </c>
      <c r="F3506" s="368">
        <v>242</v>
      </c>
      <c r="G3506" s="368" t="s">
        <v>19907</v>
      </c>
      <c r="H3506" s="368" t="s">
        <v>19908</v>
      </c>
      <c r="I3506" s="368" t="s">
        <v>2279</v>
      </c>
      <c r="J3506" s="368" t="s">
        <v>2278</v>
      </c>
      <c r="K3506" s="368" t="s">
        <v>19913</v>
      </c>
      <c r="L3506" s="368" t="s">
        <v>19914</v>
      </c>
      <c r="M3506" s="368">
        <v>40</v>
      </c>
      <c r="N3506" s="368">
        <v>40</v>
      </c>
      <c r="O3506" s="368">
        <v>0</v>
      </c>
    </row>
    <row r="3507" spans="1:15" x14ac:dyDescent="0.35">
      <c r="A3507" s="368" t="s">
        <v>644</v>
      </c>
      <c r="B3507" s="368" t="s">
        <v>1232</v>
      </c>
      <c r="C3507" s="368" t="s">
        <v>786</v>
      </c>
      <c r="D3507" s="368">
        <v>690</v>
      </c>
      <c r="E3507" s="368">
        <v>448</v>
      </c>
      <c r="F3507" s="368">
        <v>242</v>
      </c>
      <c r="G3507" s="368" t="s">
        <v>19915</v>
      </c>
      <c r="H3507" s="368" t="s">
        <v>19916</v>
      </c>
      <c r="I3507" s="368" t="s">
        <v>2277</v>
      </c>
      <c r="J3507" s="368" t="s">
        <v>2276</v>
      </c>
      <c r="K3507" s="368" t="s">
        <v>19917</v>
      </c>
      <c r="L3507" s="368" t="s">
        <v>2276</v>
      </c>
      <c r="M3507" s="368">
        <v>87</v>
      </c>
      <c r="N3507" s="368">
        <v>55</v>
      </c>
      <c r="O3507" s="368">
        <v>32</v>
      </c>
    </row>
    <row r="3508" spans="1:15" x14ac:dyDescent="0.35">
      <c r="A3508" s="368" t="s">
        <v>644</v>
      </c>
      <c r="B3508" s="368" t="s">
        <v>1232</v>
      </c>
      <c r="C3508" s="368" t="s">
        <v>786</v>
      </c>
      <c r="D3508" s="368">
        <v>690</v>
      </c>
      <c r="E3508" s="368">
        <v>448</v>
      </c>
      <c r="F3508" s="368">
        <v>242</v>
      </c>
      <c r="G3508" s="368" t="s">
        <v>20135</v>
      </c>
      <c r="H3508" s="368" t="s">
        <v>20136</v>
      </c>
      <c r="I3508" s="368" t="s">
        <v>2325</v>
      </c>
      <c r="J3508" s="368" t="s">
        <v>2324</v>
      </c>
      <c r="K3508" s="368" t="s">
        <v>20137</v>
      </c>
      <c r="L3508" s="368" t="s">
        <v>20138</v>
      </c>
      <c r="M3508" s="368">
        <v>86</v>
      </c>
      <c r="N3508" s="368">
        <v>54</v>
      </c>
      <c r="O3508" s="368">
        <v>32</v>
      </c>
    </row>
    <row r="3509" spans="1:15" x14ac:dyDescent="0.35">
      <c r="A3509" s="368" t="s">
        <v>644</v>
      </c>
      <c r="B3509" s="368" t="s">
        <v>1232</v>
      </c>
      <c r="C3509" s="368" t="s">
        <v>786</v>
      </c>
      <c r="D3509" s="368">
        <v>690</v>
      </c>
      <c r="E3509" s="368">
        <v>448</v>
      </c>
      <c r="F3509" s="368">
        <v>242</v>
      </c>
      <c r="G3509" s="368" t="s">
        <v>20135</v>
      </c>
      <c r="H3509" s="368" t="s">
        <v>20136</v>
      </c>
      <c r="I3509" s="368" t="s">
        <v>2325</v>
      </c>
      <c r="J3509" s="368" t="s">
        <v>2324</v>
      </c>
      <c r="K3509" s="368" t="s">
        <v>20139</v>
      </c>
      <c r="L3509" s="368" t="s">
        <v>20140</v>
      </c>
      <c r="M3509" s="368">
        <v>98</v>
      </c>
      <c r="N3509" s="368">
        <v>62</v>
      </c>
      <c r="O3509" s="368">
        <v>36</v>
      </c>
    </row>
    <row r="3510" spans="1:15" x14ac:dyDescent="0.35">
      <c r="A3510" s="368" t="s">
        <v>644</v>
      </c>
      <c r="B3510" s="368" t="s">
        <v>1232</v>
      </c>
      <c r="C3510" s="368" t="s">
        <v>786</v>
      </c>
      <c r="D3510" s="368">
        <v>690</v>
      </c>
      <c r="E3510" s="368">
        <v>448</v>
      </c>
      <c r="F3510" s="368">
        <v>242</v>
      </c>
      <c r="G3510" s="368" t="s">
        <v>20141</v>
      </c>
      <c r="H3510" s="368" t="s">
        <v>20142</v>
      </c>
      <c r="I3510" s="368" t="s">
        <v>2323</v>
      </c>
      <c r="J3510" s="368" t="s">
        <v>2322</v>
      </c>
      <c r="K3510" s="368" t="s">
        <v>20143</v>
      </c>
      <c r="L3510" s="368" t="s">
        <v>20144</v>
      </c>
      <c r="M3510" s="368">
        <v>110</v>
      </c>
      <c r="N3510" s="368">
        <v>68</v>
      </c>
      <c r="O3510" s="368">
        <v>42</v>
      </c>
    </row>
    <row r="3511" spans="1:15" x14ac:dyDescent="0.35">
      <c r="A3511" s="368" t="s">
        <v>644</v>
      </c>
      <c r="B3511" s="368" t="s">
        <v>1232</v>
      </c>
      <c r="C3511" s="368" t="s">
        <v>786</v>
      </c>
      <c r="D3511" s="368">
        <v>690</v>
      </c>
      <c r="E3511" s="368">
        <v>448</v>
      </c>
      <c r="F3511" s="368">
        <v>242</v>
      </c>
      <c r="G3511" s="368" t="s">
        <v>20141</v>
      </c>
      <c r="H3511" s="368" t="s">
        <v>20142</v>
      </c>
      <c r="I3511" s="368" t="s">
        <v>2323</v>
      </c>
      <c r="J3511" s="368" t="s">
        <v>2322</v>
      </c>
      <c r="K3511" s="368" t="s">
        <v>20145</v>
      </c>
      <c r="L3511" s="368" t="s">
        <v>20146</v>
      </c>
      <c r="M3511" s="368">
        <v>98</v>
      </c>
      <c r="N3511" s="368">
        <v>62</v>
      </c>
      <c r="O3511" s="368">
        <v>36</v>
      </c>
    </row>
    <row r="3512" spans="1:15" x14ac:dyDescent="0.35">
      <c r="A3512" s="368" t="s">
        <v>644</v>
      </c>
      <c r="B3512" s="368" t="s">
        <v>1232</v>
      </c>
      <c r="C3512" s="368" t="s">
        <v>786</v>
      </c>
      <c r="D3512" s="368">
        <v>690</v>
      </c>
      <c r="E3512" s="368">
        <v>448</v>
      </c>
      <c r="F3512" s="368">
        <v>242</v>
      </c>
      <c r="G3512" s="368" t="s">
        <v>20141</v>
      </c>
      <c r="H3512" s="368" t="s">
        <v>20142</v>
      </c>
      <c r="I3512" s="368" t="s">
        <v>2323</v>
      </c>
      <c r="J3512" s="368" t="s">
        <v>2322</v>
      </c>
      <c r="K3512" s="368" t="s">
        <v>20147</v>
      </c>
      <c r="L3512" s="368" t="s">
        <v>20148</v>
      </c>
      <c r="M3512" s="368">
        <v>61</v>
      </c>
      <c r="N3512" s="368">
        <v>38</v>
      </c>
      <c r="O3512" s="368">
        <v>23</v>
      </c>
    </row>
    <row r="3513" spans="1:15" x14ac:dyDescent="0.35">
      <c r="A3513" s="368" t="s">
        <v>645</v>
      </c>
      <c r="B3513" s="368" t="s">
        <v>1233</v>
      </c>
      <c r="C3513" s="368" t="s">
        <v>791</v>
      </c>
      <c r="D3513" s="368">
        <v>600</v>
      </c>
      <c r="E3513" s="368">
        <v>390</v>
      </c>
      <c r="F3513" s="368">
        <v>210</v>
      </c>
      <c r="G3513" s="368" t="s">
        <v>20149</v>
      </c>
      <c r="H3513" s="368" t="s">
        <v>20150</v>
      </c>
      <c r="I3513" s="368" t="s">
        <v>2321</v>
      </c>
      <c r="J3513" s="368" t="s">
        <v>2320</v>
      </c>
      <c r="K3513" s="368" t="s">
        <v>20151</v>
      </c>
      <c r="L3513" s="368" t="s">
        <v>20152</v>
      </c>
      <c r="M3513" s="368">
        <v>70</v>
      </c>
      <c r="N3513" s="368">
        <v>43</v>
      </c>
      <c r="O3513" s="368">
        <v>27</v>
      </c>
    </row>
    <row r="3514" spans="1:15" x14ac:dyDescent="0.35">
      <c r="A3514" s="368" t="s">
        <v>645</v>
      </c>
      <c r="B3514" s="368" t="s">
        <v>1233</v>
      </c>
      <c r="C3514" s="368" t="s">
        <v>791</v>
      </c>
      <c r="D3514" s="368">
        <v>600</v>
      </c>
      <c r="E3514" s="368">
        <v>390</v>
      </c>
      <c r="F3514" s="368">
        <v>210</v>
      </c>
      <c r="G3514" s="368" t="s">
        <v>20149</v>
      </c>
      <c r="H3514" s="368" t="s">
        <v>20150</v>
      </c>
      <c r="I3514" s="368" t="s">
        <v>2321</v>
      </c>
      <c r="J3514" s="368" t="s">
        <v>2320</v>
      </c>
      <c r="K3514" s="368" t="s">
        <v>20153</v>
      </c>
      <c r="L3514" s="368" t="s">
        <v>20154</v>
      </c>
      <c r="M3514" s="368">
        <v>70</v>
      </c>
      <c r="N3514" s="368">
        <v>43</v>
      </c>
      <c r="O3514" s="368">
        <v>27</v>
      </c>
    </row>
    <row r="3515" spans="1:15" x14ac:dyDescent="0.35">
      <c r="A3515" s="368" t="s">
        <v>645</v>
      </c>
      <c r="B3515" s="368" t="s">
        <v>1233</v>
      </c>
      <c r="C3515" s="368" t="s">
        <v>791</v>
      </c>
      <c r="D3515" s="368">
        <v>600</v>
      </c>
      <c r="E3515" s="368">
        <v>390</v>
      </c>
      <c r="F3515" s="368">
        <v>210</v>
      </c>
      <c r="G3515" s="368" t="s">
        <v>20149</v>
      </c>
      <c r="H3515" s="368" t="s">
        <v>20150</v>
      </c>
      <c r="I3515" s="368" t="s">
        <v>2321</v>
      </c>
      <c r="J3515" s="368" t="s">
        <v>2320</v>
      </c>
      <c r="K3515" s="368" t="s">
        <v>20155</v>
      </c>
      <c r="L3515" s="368" t="s">
        <v>20156</v>
      </c>
      <c r="M3515" s="368">
        <v>70</v>
      </c>
      <c r="N3515" s="368">
        <v>43</v>
      </c>
      <c r="O3515" s="368">
        <v>27</v>
      </c>
    </row>
    <row r="3516" spans="1:15" x14ac:dyDescent="0.35">
      <c r="A3516" s="368" t="s">
        <v>645</v>
      </c>
      <c r="B3516" s="368" t="s">
        <v>1233</v>
      </c>
      <c r="C3516" s="368" t="s">
        <v>791</v>
      </c>
      <c r="D3516" s="368">
        <v>600</v>
      </c>
      <c r="E3516" s="368">
        <v>390</v>
      </c>
      <c r="F3516" s="368">
        <v>210</v>
      </c>
      <c r="G3516" s="368" t="s">
        <v>20157</v>
      </c>
      <c r="H3516" s="368" t="s">
        <v>20158</v>
      </c>
      <c r="I3516" s="368" t="s">
        <v>2303</v>
      </c>
      <c r="J3516" s="368" t="s">
        <v>2302</v>
      </c>
      <c r="K3516" s="368" t="s">
        <v>20159</v>
      </c>
      <c r="L3516" s="368" t="s">
        <v>20160</v>
      </c>
      <c r="M3516" s="368">
        <v>60</v>
      </c>
      <c r="N3516" s="368">
        <v>60</v>
      </c>
      <c r="O3516" s="368">
        <v>0</v>
      </c>
    </row>
    <row r="3517" spans="1:15" x14ac:dyDescent="0.35">
      <c r="A3517" s="368" t="s">
        <v>645</v>
      </c>
      <c r="B3517" s="368" t="s">
        <v>1233</v>
      </c>
      <c r="C3517" s="368" t="s">
        <v>791</v>
      </c>
      <c r="D3517" s="368">
        <v>600</v>
      </c>
      <c r="E3517" s="368">
        <v>390</v>
      </c>
      <c r="F3517" s="368">
        <v>210</v>
      </c>
      <c r="G3517" s="368" t="s">
        <v>20157</v>
      </c>
      <c r="H3517" s="368" t="s">
        <v>20158</v>
      </c>
      <c r="I3517" s="368" t="s">
        <v>2303</v>
      </c>
      <c r="J3517" s="368" t="s">
        <v>2302</v>
      </c>
      <c r="K3517" s="368" t="s">
        <v>20161</v>
      </c>
      <c r="L3517" s="368" t="s">
        <v>20162</v>
      </c>
      <c r="M3517" s="368">
        <v>59</v>
      </c>
      <c r="N3517" s="368">
        <v>36</v>
      </c>
      <c r="O3517" s="368">
        <v>23</v>
      </c>
    </row>
    <row r="3518" spans="1:15" x14ac:dyDescent="0.35">
      <c r="A3518" s="368" t="s">
        <v>645</v>
      </c>
      <c r="B3518" s="368" t="s">
        <v>1233</v>
      </c>
      <c r="C3518" s="368" t="s">
        <v>791</v>
      </c>
      <c r="D3518" s="368">
        <v>600</v>
      </c>
      <c r="E3518" s="368">
        <v>390</v>
      </c>
      <c r="F3518" s="368">
        <v>210</v>
      </c>
      <c r="G3518" s="368" t="s">
        <v>20157</v>
      </c>
      <c r="H3518" s="368" t="s">
        <v>20158</v>
      </c>
      <c r="I3518" s="368" t="s">
        <v>2303</v>
      </c>
      <c r="J3518" s="368" t="s">
        <v>2302</v>
      </c>
      <c r="K3518" s="368" t="s">
        <v>20163</v>
      </c>
      <c r="L3518" s="368" t="s">
        <v>20164</v>
      </c>
      <c r="M3518" s="368">
        <v>59</v>
      </c>
      <c r="N3518" s="368">
        <v>36</v>
      </c>
      <c r="O3518" s="368">
        <v>23</v>
      </c>
    </row>
    <row r="3519" spans="1:15" x14ac:dyDescent="0.35">
      <c r="A3519" s="368" t="s">
        <v>645</v>
      </c>
      <c r="B3519" s="368" t="s">
        <v>1233</v>
      </c>
      <c r="C3519" s="368" t="s">
        <v>791</v>
      </c>
      <c r="D3519" s="368">
        <v>600</v>
      </c>
      <c r="E3519" s="368">
        <v>390</v>
      </c>
      <c r="F3519" s="368">
        <v>210</v>
      </c>
      <c r="G3519" s="368" t="s">
        <v>20165</v>
      </c>
      <c r="H3519" s="368" t="s">
        <v>20166</v>
      </c>
      <c r="I3519" s="368" t="s">
        <v>2319</v>
      </c>
      <c r="J3519" s="368" t="s">
        <v>2318</v>
      </c>
      <c r="K3519" s="368" t="s">
        <v>20159</v>
      </c>
      <c r="L3519" s="368" t="s">
        <v>20160</v>
      </c>
      <c r="M3519" s="368">
        <v>60</v>
      </c>
      <c r="N3519" s="368">
        <v>60</v>
      </c>
      <c r="O3519" s="368">
        <v>0</v>
      </c>
    </row>
    <row r="3520" spans="1:15" x14ac:dyDescent="0.35">
      <c r="A3520" s="368" t="s">
        <v>645</v>
      </c>
      <c r="B3520" s="368" t="s">
        <v>1233</v>
      </c>
      <c r="C3520" s="368" t="s">
        <v>791</v>
      </c>
      <c r="D3520" s="368">
        <v>600</v>
      </c>
      <c r="E3520" s="368">
        <v>390</v>
      </c>
      <c r="F3520" s="368">
        <v>210</v>
      </c>
      <c r="G3520" s="368" t="s">
        <v>20165</v>
      </c>
      <c r="H3520" s="368" t="s">
        <v>20166</v>
      </c>
      <c r="I3520" s="368" t="s">
        <v>2319</v>
      </c>
      <c r="J3520" s="368" t="s">
        <v>2318</v>
      </c>
      <c r="K3520" s="368" t="s">
        <v>20167</v>
      </c>
      <c r="L3520" s="368" t="s">
        <v>20168</v>
      </c>
      <c r="M3520" s="368">
        <v>106</v>
      </c>
      <c r="N3520" s="368">
        <v>64</v>
      </c>
      <c r="O3520" s="368">
        <v>42</v>
      </c>
    </row>
    <row r="3521" spans="1:15" x14ac:dyDescent="0.35">
      <c r="A3521" s="368" t="s">
        <v>645</v>
      </c>
      <c r="B3521" s="368" t="s">
        <v>1233</v>
      </c>
      <c r="C3521" s="368" t="s">
        <v>791</v>
      </c>
      <c r="D3521" s="368">
        <v>600</v>
      </c>
      <c r="E3521" s="368">
        <v>390</v>
      </c>
      <c r="F3521" s="368">
        <v>210</v>
      </c>
      <c r="G3521" s="368" t="s">
        <v>20165</v>
      </c>
      <c r="H3521" s="368" t="s">
        <v>20166</v>
      </c>
      <c r="I3521" s="368" t="s">
        <v>2319</v>
      </c>
      <c r="J3521" s="368" t="s">
        <v>2318</v>
      </c>
      <c r="K3521" s="368" t="s">
        <v>20169</v>
      </c>
      <c r="L3521" s="368" t="s">
        <v>20170</v>
      </c>
      <c r="M3521" s="368">
        <v>106</v>
      </c>
      <c r="N3521" s="368">
        <v>65</v>
      </c>
      <c r="O3521" s="368">
        <v>41</v>
      </c>
    </row>
    <row r="3522" spans="1:15" x14ac:dyDescent="0.35">
      <c r="A3522" s="368" t="s">
        <v>646</v>
      </c>
      <c r="B3522" s="368" t="s">
        <v>1234</v>
      </c>
      <c r="C3522" s="368" t="s">
        <v>786</v>
      </c>
      <c r="D3522" s="368">
        <v>660</v>
      </c>
      <c r="E3522" s="368">
        <v>429</v>
      </c>
      <c r="F3522" s="368">
        <v>231</v>
      </c>
      <c r="G3522" s="368" t="s">
        <v>20171</v>
      </c>
      <c r="H3522" s="368" t="s">
        <v>20172</v>
      </c>
      <c r="I3522" s="368" t="s">
        <v>2313</v>
      </c>
      <c r="J3522" s="368" t="s">
        <v>2312</v>
      </c>
      <c r="K3522" s="368" t="s">
        <v>20173</v>
      </c>
      <c r="L3522" s="368" t="s">
        <v>2312</v>
      </c>
      <c r="M3522" s="368">
        <v>92</v>
      </c>
      <c r="N3522" s="368">
        <v>55</v>
      </c>
      <c r="O3522" s="368">
        <v>37</v>
      </c>
    </row>
    <row r="3523" spans="1:15" x14ac:dyDescent="0.35">
      <c r="A3523" s="368" t="s">
        <v>646</v>
      </c>
      <c r="B3523" s="368" t="s">
        <v>1234</v>
      </c>
      <c r="C3523" s="368" t="s">
        <v>786</v>
      </c>
      <c r="D3523" s="368">
        <v>660</v>
      </c>
      <c r="E3523" s="368">
        <v>429</v>
      </c>
      <c r="F3523" s="368">
        <v>231</v>
      </c>
      <c r="G3523" s="368" t="s">
        <v>20174</v>
      </c>
      <c r="H3523" s="368" t="s">
        <v>20175</v>
      </c>
      <c r="I3523" s="368" t="s">
        <v>2311</v>
      </c>
      <c r="J3523" s="368" t="s">
        <v>2310</v>
      </c>
      <c r="K3523" s="368" t="s">
        <v>20176</v>
      </c>
      <c r="L3523" s="368" t="s">
        <v>20177</v>
      </c>
      <c r="M3523" s="368">
        <v>93</v>
      </c>
      <c r="N3523" s="368">
        <v>56</v>
      </c>
      <c r="O3523" s="368">
        <v>37</v>
      </c>
    </row>
    <row r="3524" spans="1:15" x14ac:dyDescent="0.35">
      <c r="A3524" s="368" t="s">
        <v>646</v>
      </c>
      <c r="B3524" s="368" t="s">
        <v>1234</v>
      </c>
      <c r="C3524" s="368" t="s">
        <v>786</v>
      </c>
      <c r="D3524" s="368">
        <v>660</v>
      </c>
      <c r="E3524" s="368">
        <v>429</v>
      </c>
      <c r="F3524" s="368">
        <v>231</v>
      </c>
      <c r="G3524" s="368" t="s">
        <v>20174</v>
      </c>
      <c r="H3524" s="368" t="s">
        <v>20175</v>
      </c>
      <c r="I3524" s="368" t="s">
        <v>2311</v>
      </c>
      <c r="J3524" s="368" t="s">
        <v>2310</v>
      </c>
      <c r="K3524" s="368" t="s">
        <v>20178</v>
      </c>
      <c r="L3524" s="368" t="s">
        <v>20179</v>
      </c>
      <c r="M3524" s="368">
        <v>46</v>
      </c>
      <c r="N3524" s="368">
        <v>28</v>
      </c>
      <c r="O3524" s="368">
        <v>18</v>
      </c>
    </row>
    <row r="3525" spans="1:15" x14ac:dyDescent="0.35">
      <c r="A3525" s="368" t="s">
        <v>646</v>
      </c>
      <c r="B3525" s="368" t="s">
        <v>1234</v>
      </c>
      <c r="C3525" s="368" t="s">
        <v>786</v>
      </c>
      <c r="D3525" s="368">
        <v>660</v>
      </c>
      <c r="E3525" s="368">
        <v>429</v>
      </c>
      <c r="F3525" s="368">
        <v>231</v>
      </c>
      <c r="G3525" s="368" t="s">
        <v>20180</v>
      </c>
      <c r="H3525" s="368" t="s">
        <v>20181</v>
      </c>
      <c r="I3525" s="368" t="s">
        <v>2305</v>
      </c>
      <c r="J3525" s="368" t="s">
        <v>2304</v>
      </c>
      <c r="K3525" s="368" t="s">
        <v>20182</v>
      </c>
      <c r="L3525" s="368" t="s">
        <v>2304</v>
      </c>
      <c r="M3525" s="368">
        <v>80</v>
      </c>
      <c r="N3525" s="368">
        <v>80</v>
      </c>
      <c r="O3525" s="368">
        <v>0</v>
      </c>
    </row>
    <row r="3526" spans="1:15" x14ac:dyDescent="0.35">
      <c r="A3526" s="368" t="s">
        <v>646</v>
      </c>
      <c r="B3526" s="368" t="s">
        <v>1234</v>
      </c>
      <c r="C3526" s="368" t="s">
        <v>786</v>
      </c>
      <c r="D3526" s="368">
        <v>660</v>
      </c>
      <c r="E3526" s="368">
        <v>429</v>
      </c>
      <c r="F3526" s="368">
        <v>231</v>
      </c>
      <c r="G3526" s="368" t="s">
        <v>20183</v>
      </c>
      <c r="H3526" s="368" t="s">
        <v>20184</v>
      </c>
      <c r="I3526" s="368" t="s">
        <v>2317</v>
      </c>
      <c r="J3526" s="368" t="s">
        <v>2316</v>
      </c>
      <c r="K3526" s="368" t="s">
        <v>20185</v>
      </c>
      <c r="L3526" s="368" t="s">
        <v>20186</v>
      </c>
      <c r="M3526" s="368">
        <v>93</v>
      </c>
      <c r="N3526" s="368">
        <v>56</v>
      </c>
      <c r="O3526" s="368">
        <v>37</v>
      </c>
    </row>
    <row r="3527" spans="1:15" x14ac:dyDescent="0.35">
      <c r="A3527" s="368" t="s">
        <v>646</v>
      </c>
      <c r="B3527" s="368" t="s">
        <v>1234</v>
      </c>
      <c r="C3527" s="368" t="s">
        <v>786</v>
      </c>
      <c r="D3527" s="368">
        <v>660</v>
      </c>
      <c r="E3527" s="368">
        <v>429</v>
      </c>
      <c r="F3527" s="368">
        <v>231</v>
      </c>
      <c r="G3527" s="368" t="s">
        <v>20183</v>
      </c>
      <c r="H3527" s="368" t="s">
        <v>20184</v>
      </c>
      <c r="I3527" s="368" t="s">
        <v>2317</v>
      </c>
      <c r="J3527" s="368" t="s">
        <v>2316</v>
      </c>
      <c r="K3527" s="368" t="s">
        <v>20187</v>
      </c>
      <c r="L3527" s="368" t="s">
        <v>20188</v>
      </c>
      <c r="M3527" s="368">
        <v>93</v>
      </c>
      <c r="N3527" s="368">
        <v>56</v>
      </c>
      <c r="O3527" s="368">
        <v>37</v>
      </c>
    </row>
    <row r="3528" spans="1:15" x14ac:dyDescent="0.35">
      <c r="A3528" s="368" t="s">
        <v>646</v>
      </c>
      <c r="B3528" s="368" t="s">
        <v>1234</v>
      </c>
      <c r="C3528" s="368" t="s">
        <v>786</v>
      </c>
      <c r="D3528" s="368">
        <v>660</v>
      </c>
      <c r="E3528" s="368">
        <v>429</v>
      </c>
      <c r="F3528" s="368">
        <v>231</v>
      </c>
      <c r="G3528" s="368" t="s">
        <v>20189</v>
      </c>
      <c r="H3528" s="368" t="s">
        <v>20190</v>
      </c>
      <c r="I3528" s="368" t="s">
        <v>2315</v>
      </c>
      <c r="J3528" s="368" t="s">
        <v>2314</v>
      </c>
      <c r="K3528" s="368" t="s">
        <v>20191</v>
      </c>
      <c r="L3528" s="368" t="s">
        <v>20192</v>
      </c>
      <c r="M3528" s="368">
        <v>70</v>
      </c>
      <c r="N3528" s="368">
        <v>42</v>
      </c>
      <c r="O3528" s="368">
        <v>28</v>
      </c>
    </row>
    <row r="3529" spans="1:15" x14ac:dyDescent="0.35">
      <c r="A3529" s="368" t="s">
        <v>646</v>
      </c>
      <c r="B3529" s="368" t="s">
        <v>1234</v>
      </c>
      <c r="C3529" s="368" t="s">
        <v>786</v>
      </c>
      <c r="D3529" s="368">
        <v>660</v>
      </c>
      <c r="E3529" s="368">
        <v>429</v>
      </c>
      <c r="F3529" s="368">
        <v>231</v>
      </c>
      <c r="G3529" s="368" t="s">
        <v>20189</v>
      </c>
      <c r="H3529" s="368" t="s">
        <v>20190</v>
      </c>
      <c r="I3529" s="368" t="s">
        <v>2315</v>
      </c>
      <c r="J3529" s="368" t="s">
        <v>2314</v>
      </c>
      <c r="K3529" s="368" t="s">
        <v>20193</v>
      </c>
      <c r="L3529" s="368" t="s">
        <v>20194</v>
      </c>
      <c r="M3529" s="368">
        <v>93</v>
      </c>
      <c r="N3529" s="368">
        <v>56</v>
      </c>
      <c r="O3529" s="368">
        <v>37</v>
      </c>
    </row>
    <row r="3530" spans="1:15" x14ac:dyDescent="0.35">
      <c r="A3530" s="368" t="s">
        <v>647</v>
      </c>
      <c r="B3530" s="368" t="s">
        <v>1235</v>
      </c>
      <c r="C3530" s="368" t="s">
        <v>786</v>
      </c>
      <c r="D3530" s="368">
        <v>660</v>
      </c>
      <c r="E3530" s="368">
        <v>429</v>
      </c>
      <c r="F3530" s="368">
        <v>231</v>
      </c>
      <c r="G3530" s="368" t="s">
        <v>20171</v>
      </c>
      <c r="H3530" s="368" t="s">
        <v>20172</v>
      </c>
      <c r="I3530" s="368" t="s">
        <v>2313</v>
      </c>
      <c r="J3530" s="368" t="s">
        <v>2312</v>
      </c>
      <c r="K3530" s="368" t="s">
        <v>20173</v>
      </c>
      <c r="L3530" s="368" t="s">
        <v>2312</v>
      </c>
      <c r="M3530" s="368">
        <v>92</v>
      </c>
      <c r="N3530" s="368">
        <v>55</v>
      </c>
      <c r="O3530" s="368">
        <v>37</v>
      </c>
    </row>
    <row r="3531" spans="1:15" x14ac:dyDescent="0.35">
      <c r="A3531" s="368" t="s">
        <v>647</v>
      </c>
      <c r="B3531" s="368" t="s">
        <v>1235</v>
      </c>
      <c r="C3531" s="368" t="s">
        <v>786</v>
      </c>
      <c r="D3531" s="368">
        <v>660</v>
      </c>
      <c r="E3531" s="368">
        <v>429</v>
      </c>
      <c r="F3531" s="368">
        <v>231</v>
      </c>
      <c r="G3531" s="368" t="s">
        <v>20174</v>
      </c>
      <c r="H3531" s="368" t="s">
        <v>20175</v>
      </c>
      <c r="I3531" s="368" t="s">
        <v>2311</v>
      </c>
      <c r="J3531" s="368" t="s">
        <v>2310</v>
      </c>
      <c r="K3531" s="368" t="s">
        <v>20176</v>
      </c>
      <c r="L3531" s="368" t="s">
        <v>20177</v>
      </c>
      <c r="M3531" s="368">
        <v>93</v>
      </c>
      <c r="N3531" s="368">
        <v>56</v>
      </c>
      <c r="O3531" s="368">
        <v>37</v>
      </c>
    </row>
    <row r="3532" spans="1:15" x14ac:dyDescent="0.35">
      <c r="A3532" s="368" t="s">
        <v>647</v>
      </c>
      <c r="B3532" s="368" t="s">
        <v>1235</v>
      </c>
      <c r="C3532" s="368" t="s">
        <v>786</v>
      </c>
      <c r="D3532" s="368">
        <v>660</v>
      </c>
      <c r="E3532" s="368">
        <v>429</v>
      </c>
      <c r="F3532" s="368">
        <v>231</v>
      </c>
      <c r="G3532" s="368" t="s">
        <v>20174</v>
      </c>
      <c r="H3532" s="368" t="s">
        <v>20175</v>
      </c>
      <c r="I3532" s="368" t="s">
        <v>2311</v>
      </c>
      <c r="J3532" s="368" t="s">
        <v>2310</v>
      </c>
      <c r="K3532" s="368" t="s">
        <v>20178</v>
      </c>
      <c r="L3532" s="368" t="s">
        <v>20179</v>
      </c>
      <c r="M3532" s="368">
        <v>46</v>
      </c>
      <c r="N3532" s="368">
        <v>28</v>
      </c>
      <c r="O3532" s="368">
        <v>18</v>
      </c>
    </row>
    <row r="3533" spans="1:15" x14ac:dyDescent="0.35">
      <c r="A3533" s="368" t="s">
        <v>647</v>
      </c>
      <c r="B3533" s="368" t="s">
        <v>1235</v>
      </c>
      <c r="C3533" s="368" t="s">
        <v>786</v>
      </c>
      <c r="D3533" s="368">
        <v>660</v>
      </c>
      <c r="E3533" s="368">
        <v>429</v>
      </c>
      <c r="F3533" s="368">
        <v>231</v>
      </c>
      <c r="G3533" s="368" t="s">
        <v>20195</v>
      </c>
      <c r="H3533" s="368" t="s">
        <v>20184</v>
      </c>
      <c r="I3533" s="368" t="s">
        <v>2309</v>
      </c>
      <c r="J3533" s="368" t="s">
        <v>2308</v>
      </c>
      <c r="K3533" s="368" t="s">
        <v>20196</v>
      </c>
      <c r="L3533" s="368" t="s">
        <v>20197</v>
      </c>
      <c r="M3533" s="368">
        <v>93</v>
      </c>
      <c r="N3533" s="368">
        <v>56</v>
      </c>
      <c r="O3533" s="368">
        <v>37</v>
      </c>
    </row>
    <row r="3534" spans="1:15" x14ac:dyDescent="0.35">
      <c r="A3534" s="368" t="s">
        <v>647</v>
      </c>
      <c r="B3534" s="368" t="s">
        <v>1235</v>
      </c>
      <c r="C3534" s="368" t="s">
        <v>786</v>
      </c>
      <c r="D3534" s="368">
        <v>660</v>
      </c>
      <c r="E3534" s="368">
        <v>429</v>
      </c>
      <c r="F3534" s="368">
        <v>231</v>
      </c>
      <c r="G3534" s="368" t="s">
        <v>20195</v>
      </c>
      <c r="H3534" s="368" t="s">
        <v>20184</v>
      </c>
      <c r="I3534" s="368" t="s">
        <v>2309</v>
      </c>
      <c r="J3534" s="368" t="s">
        <v>2308</v>
      </c>
      <c r="K3534" s="368" t="s">
        <v>20198</v>
      </c>
      <c r="L3534" s="368" t="s">
        <v>20199</v>
      </c>
      <c r="M3534" s="368">
        <v>93</v>
      </c>
      <c r="N3534" s="368">
        <v>56</v>
      </c>
      <c r="O3534" s="368">
        <v>37</v>
      </c>
    </row>
    <row r="3535" spans="1:15" x14ac:dyDescent="0.35">
      <c r="A3535" s="368" t="s">
        <v>647</v>
      </c>
      <c r="B3535" s="368" t="s">
        <v>1235</v>
      </c>
      <c r="C3535" s="368" t="s">
        <v>786</v>
      </c>
      <c r="D3535" s="368">
        <v>660</v>
      </c>
      <c r="E3535" s="368">
        <v>429</v>
      </c>
      <c r="F3535" s="368">
        <v>231</v>
      </c>
      <c r="G3535" s="368" t="s">
        <v>20200</v>
      </c>
      <c r="H3535" s="368" t="s">
        <v>20201</v>
      </c>
      <c r="I3535" s="368" t="s">
        <v>2307</v>
      </c>
      <c r="J3535" s="368" t="s">
        <v>2306</v>
      </c>
      <c r="K3535" s="368" t="s">
        <v>20202</v>
      </c>
      <c r="L3535" s="368" t="s">
        <v>20203</v>
      </c>
      <c r="M3535" s="368">
        <v>93</v>
      </c>
      <c r="N3535" s="368">
        <v>56</v>
      </c>
      <c r="O3535" s="368">
        <v>37</v>
      </c>
    </row>
    <row r="3536" spans="1:15" x14ac:dyDescent="0.35">
      <c r="A3536" s="368" t="s">
        <v>647</v>
      </c>
      <c r="B3536" s="368" t="s">
        <v>1235</v>
      </c>
      <c r="C3536" s="368" t="s">
        <v>786</v>
      </c>
      <c r="D3536" s="368">
        <v>660</v>
      </c>
      <c r="E3536" s="368">
        <v>429</v>
      </c>
      <c r="F3536" s="368">
        <v>231</v>
      </c>
      <c r="G3536" s="368" t="s">
        <v>20200</v>
      </c>
      <c r="H3536" s="368" t="s">
        <v>20201</v>
      </c>
      <c r="I3536" s="368" t="s">
        <v>2307</v>
      </c>
      <c r="J3536" s="368" t="s">
        <v>2306</v>
      </c>
      <c r="K3536" s="368" t="s">
        <v>20204</v>
      </c>
      <c r="L3536" s="368" t="s">
        <v>20205</v>
      </c>
      <c r="M3536" s="368">
        <v>70</v>
      </c>
      <c r="N3536" s="368">
        <v>42</v>
      </c>
      <c r="O3536" s="368">
        <v>28</v>
      </c>
    </row>
    <row r="3537" spans="1:15" x14ac:dyDescent="0.35">
      <c r="A3537" s="368" t="s">
        <v>647</v>
      </c>
      <c r="B3537" s="368" t="s">
        <v>1235</v>
      </c>
      <c r="C3537" s="368" t="s">
        <v>786</v>
      </c>
      <c r="D3537" s="368">
        <v>660</v>
      </c>
      <c r="E3537" s="368">
        <v>429</v>
      </c>
      <c r="F3537" s="368">
        <v>231</v>
      </c>
      <c r="G3537" s="368" t="s">
        <v>20180</v>
      </c>
      <c r="H3537" s="368" t="s">
        <v>20181</v>
      </c>
      <c r="I3537" s="368" t="s">
        <v>2305</v>
      </c>
      <c r="J3537" s="368" t="s">
        <v>2304</v>
      </c>
      <c r="K3537" s="368" t="s">
        <v>20182</v>
      </c>
      <c r="L3537" s="368" t="s">
        <v>2304</v>
      </c>
      <c r="M3537" s="368">
        <v>80</v>
      </c>
      <c r="N3537" s="368">
        <v>80</v>
      </c>
      <c r="O3537" s="368">
        <v>0</v>
      </c>
    </row>
    <row r="3538" spans="1:15" x14ac:dyDescent="0.35">
      <c r="A3538" s="368" t="s">
        <v>648</v>
      </c>
      <c r="B3538" s="368" t="s">
        <v>1236</v>
      </c>
      <c r="C3538" s="368" t="s">
        <v>791</v>
      </c>
      <c r="D3538" s="368">
        <v>480</v>
      </c>
      <c r="E3538" s="368">
        <v>312</v>
      </c>
      <c r="F3538" s="368">
        <v>168</v>
      </c>
      <c r="G3538" s="368" t="s">
        <v>20157</v>
      </c>
      <c r="H3538" s="368" t="s">
        <v>20158</v>
      </c>
      <c r="I3538" s="368" t="s">
        <v>2303</v>
      </c>
      <c r="J3538" s="368" t="s">
        <v>2302</v>
      </c>
      <c r="K3538" s="368" t="s">
        <v>20159</v>
      </c>
      <c r="L3538" s="368" t="s">
        <v>20160</v>
      </c>
      <c r="M3538" s="368">
        <v>60</v>
      </c>
      <c r="N3538" s="368">
        <v>60</v>
      </c>
      <c r="O3538" s="368">
        <v>0</v>
      </c>
    </row>
    <row r="3539" spans="1:15" x14ac:dyDescent="0.35">
      <c r="A3539" s="368" t="s">
        <v>648</v>
      </c>
      <c r="B3539" s="368" t="s">
        <v>1236</v>
      </c>
      <c r="C3539" s="368" t="s">
        <v>791</v>
      </c>
      <c r="D3539" s="368">
        <v>480</v>
      </c>
      <c r="E3539" s="368">
        <v>312</v>
      </c>
      <c r="F3539" s="368">
        <v>168</v>
      </c>
      <c r="G3539" s="368" t="s">
        <v>20157</v>
      </c>
      <c r="H3539" s="368" t="s">
        <v>20158</v>
      </c>
      <c r="I3539" s="368" t="s">
        <v>2303</v>
      </c>
      <c r="J3539" s="368" t="s">
        <v>2302</v>
      </c>
      <c r="K3539" s="368" t="s">
        <v>20161</v>
      </c>
      <c r="L3539" s="368" t="s">
        <v>20162</v>
      </c>
      <c r="M3539" s="368">
        <v>62</v>
      </c>
      <c r="N3539" s="368">
        <v>37</v>
      </c>
      <c r="O3539" s="368">
        <v>25</v>
      </c>
    </row>
    <row r="3540" spans="1:15" x14ac:dyDescent="0.35">
      <c r="A3540" s="368" t="s">
        <v>648</v>
      </c>
      <c r="B3540" s="368" t="s">
        <v>1236</v>
      </c>
      <c r="C3540" s="368" t="s">
        <v>791</v>
      </c>
      <c r="D3540" s="368">
        <v>480</v>
      </c>
      <c r="E3540" s="368">
        <v>312</v>
      </c>
      <c r="F3540" s="368">
        <v>168</v>
      </c>
      <c r="G3540" s="368" t="s">
        <v>20157</v>
      </c>
      <c r="H3540" s="368" t="s">
        <v>20158</v>
      </c>
      <c r="I3540" s="368" t="s">
        <v>2303</v>
      </c>
      <c r="J3540" s="368" t="s">
        <v>2302</v>
      </c>
      <c r="K3540" s="368" t="s">
        <v>20163</v>
      </c>
      <c r="L3540" s="368" t="s">
        <v>20164</v>
      </c>
      <c r="M3540" s="368">
        <v>62</v>
      </c>
      <c r="N3540" s="368">
        <v>37</v>
      </c>
      <c r="O3540" s="368">
        <v>25</v>
      </c>
    </row>
    <row r="3541" spans="1:15" x14ac:dyDescent="0.35">
      <c r="A3541" s="368" t="s">
        <v>648</v>
      </c>
      <c r="B3541" s="368" t="s">
        <v>1236</v>
      </c>
      <c r="C3541" s="368" t="s">
        <v>791</v>
      </c>
      <c r="D3541" s="368">
        <v>480</v>
      </c>
      <c r="E3541" s="368">
        <v>312</v>
      </c>
      <c r="F3541" s="368">
        <v>168</v>
      </c>
      <c r="G3541" s="368" t="s">
        <v>20206</v>
      </c>
      <c r="H3541" s="368" t="s">
        <v>20207</v>
      </c>
      <c r="I3541" s="368" t="s">
        <v>2301</v>
      </c>
      <c r="J3541" s="368" t="s">
        <v>2300</v>
      </c>
      <c r="K3541" s="368" t="s">
        <v>20159</v>
      </c>
      <c r="L3541" s="368" t="s">
        <v>20160</v>
      </c>
      <c r="M3541" s="368">
        <v>60</v>
      </c>
      <c r="N3541" s="368">
        <v>60</v>
      </c>
      <c r="O3541" s="368">
        <v>0</v>
      </c>
    </row>
    <row r="3542" spans="1:15" x14ac:dyDescent="0.35">
      <c r="A3542" s="368" t="s">
        <v>648</v>
      </c>
      <c r="B3542" s="368" t="s">
        <v>1236</v>
      </c>
      <c r="C3542" s="368" t="s">
        <v>791</v>
      </c>
      <c r="D3542" s="368">
        <v>480</v>
      </c>
      <c r="E3542" s="368">
        <v>312</v>
      </c>
      <c r="F3542" s="368">
        <v>168</v>
      </c>
      <c r="G3542" s="368" t="s">
        <v>20206</v>
      </c>
      <c r="H3542" s="368" t="s">
        <v>20207</v>
      </c>
      <c r="I3542" s="368" t="s">
        <v>2301</v>
      </c>
      <c r="J3542" s="368" t="s">
        <v>2300</v>
      </c>
      <c r="K3542" s="368" t="s">
        <v>20208</v>
      </c>
      <c r="L3542" s="368" t="s">
        <v>20209</v>
      </c>
      <c r="M3542" s="368">
        <v>74</v>
      </c>
      <c r="N3542" s="368">
        <v>45</v>
      </c>
      <c r="O3542" s="368">
        <v>29</v>
      </c>
    </row>
    <row r="3543" spans="1:15" x14ac:dyDescent="0.35">
      <c r="A3543" s="368" t="s">
        <v>648</v>
      </c>
      <c r="B3543" s="368" t="s">
        <v>1236</v>
      </c>
      <c r="C3543" s="368" t="s">
        <v>791</v>
      </c>
      <c r="D3543" s="368">
        <v>480</v>
      </c>
      <c r="E3543" s="368">
        <v>312</v>
      </c>
      <c r="F3543" s="368">
        <v>168</v>
      </c>
      <c r="G3543" s="368" t="s">
        <v>20206</v>
      </c>
      <c r="H3543" s="368" t="s">
        <v>20207</v>
      </c>
      <c r="I3543" s="368" t="s">
        <v>2301</v>
      </c>
      <c r="J3543" s="368" t="s">
        <v>2300</v>
      </c>
      <c r="K3543" s="368" t="s">
        <v>20210</v>
      </c>
      <c r="L3543" s="368" t="s">
        <v>20211</v>
      </c>
      <c r="M3543" s="368">
        <v>74</v>
      </c>
      <c r="N3543" s="368">
        <v>45</v>
      </c>
      <c r="O3543" s="368">
        <v>29</v>
      </c>
    </row>
    <row r="3544" spans="1:15" x14ac:dyDescent="0.35">
      <c r="A3544" s="368" t="s">
        <v>648</v>
      </c>
      <c r="B3544" s="368" t="s">
        <v>1236</v>
      </c>
      <c r="C3544" s="368" t="s">
        <v>791</v>
      </c>
      <c r="D3544" s="368">
        <v>480</v>
      </c>
      <c r="E3544" s="368">
        <v>312</v>
      </c>
      <c r="F3544" s="368">
        <v>168</v>
      </c>
      <c r="G3544" s="368" t="s">
        <v>20206</v>
      </c>
      <c r="H3544" s="368" t="s">
        <v>20207</v>
      </c>
      <c r="I3544" s="368" t="s">
        <v>2301</v>
      </c>
      <c r="J3544" s="368" t="s">
        <v>2300</v>
      </c>
      <c r="K3544" s="368" t="s">
        <v>20212</v>
      </c>
      <c r="L3544" s="368" t="s">
        <v>20213</v>
      </c>
      <c r="M3544" s="368">
        <v>49</v>
      </c>
      <c r="N3544" s="368">
        <v>29</v>
      </c>
      <c r="O3544" s="368">
        <v>20</v>
      </c>
    </row>
    <row r="3545" spans="1:15" x14ac:dyDescent="0.35">
      <c r="A3545" s="368" t="s">
        <v>648</v>
      </c>
      <c r="B3545" s="368" t="s">
        <v>1236</v>
      </c>
      <c r="C3545" s="368" t="s">
        <v>791</v>
      </c>
      <c r="D3545" s="368">
        <v>480</v>
      </c>
      <c r="E3545" s="368">
        <v>312</v>
      </c>
      <c r="F3545" s="368">
        <v>168</v>
      </c>
      <c r="G3545" s="368" t="s">
        <v>20214</v>
      </c>
      <c r="H3545" s="368" t="s">
        <v>20215</v>
      </c>
      <c r="I3545" s="368" t="s">
        <v>2299</v>
      </c>
      <c r="J3545" s="368" t="s">
        <v>2298</v>
      </c>
      <c r="K3545" s="368" t="s">
        <v>20216</v>
      </c>
      <c r="L3545" s="368" t="s">
        <v>20217</v>
      </c>
      <c r="M3545" s="368">
        <v>99</v>
      </c>
      <c r="N3545" s="368">
        <v>59</v>
      </c>
      <c r="O3545" s="368">
        <v>40</v>
      </c>
    </row>
    <row r="3546" spans="1:15" x14ac:dyDescent="0.35">
      <c r="A3546" s="368" t="s">
        <v>648</v>
      </c>
      <c r="B3546" s="368" t="s">
        <v>1236</v>
      </c>
      <c r="C3546" s="368" t="s">
        <v>791</v>
      </c>
      <c r="D3546" s="368">
        <v>480</v>
      </c>
      <c r="E3546" s="368">
        <v>312</v>
      </c>
      <c r="F3546" s="368">
        <v>168</v>
      </c>
      <c r="G3546" s="368" t="s">
        <v>20214</v>
      </c>
      <c r="H3546" s="368" t="s">
        <v>20215</v>
      </c>
      <c r="I3546" s="368" t="s">
        <v>2299</v>
      </c>
      <c r="J3546" s="368" t="s">
        <v>2298</v>
      </c>
      <c r="K3546" s="368" t="s">
        <v>20212</v>
      </c>
      <c r="L3546" s="368" t="s">
        <v>20213</v>
      </c>
      <c r="M3546" s="368">
        <v>49</v>
      </c>
      <c r="N3546" s="368">
        <v>29</v>
      </c>
      <c r="O3546" s="368">
        <v>20</v>
      </c>
    </row>
    <row r="3547" spans="1:15" x14ac:dyDescent="0.35">
      <c r="A3547" s="368" t="s">
        <v>649</v>
      </c>
      <c r="B3547" s="368" t="s">
        <v>1237</v>
      </c>
      <c r="C3547" s="368" t="s">
        <v>791</v>
      </c>
      <c r="D3547" s="368">
        <v>540</v>
      </c>
      <c r="E3547" s="368">
        <v>351</v>
      </c>
      <c r="F3547" s="368">
        <v>189</v>
      </c>
      <c r="G3547" s="368" t="s">
        <v>20218</v>
      </c>
      <c r="H3547" s="368" t="s">
        <v>20219</v>
      </c>
      <c r="I3547" s="368" t="s">
        <v>2297</v>
      </c>
      <c r="J3547" s="368" t="s">
        <v>2296</v>
      </c>
      <c r="K3547" s="368" t="s">
        <v>20220</v>
      </c>
      <c r="L3547" s="368" t="s">
        <v>20221</v>
      </c>
      <c r="M3547" s="368">
        <v>30</v>
      </c>
      <c r="N3547" s="368">
        <v>30</v>
      </c>
      <c r="O3547" s="368">
        <v>0</v>
      </c>
    </row>
    <row r="3548" spans="1:15" x14ac:dyDescent="0.35">
      <c r="A3548" s="368" t="s">
        <v>649</v>
      </c>
      <c r="B3548" s="368" t="s">
        <v>1237</v>
      </c>
      <c r="C3548" s="368" t="s">
        <v>791</v>
      </c>
      <c r="D3548" s="368">
        <v>540</v>
      </c>
      <c r="E3548" s="368">
        <v>351</v>
      </c>
      <c r="F3548" s="368">
        <v>189</v>
      </c>
      <c r="G3548" s="368" t="s">
        <v>20218</v>
      </c>
      <c r="H3548" s="368" t="s">
        <v>20219</v>
      </c>
      <c r="I3548" s="368" t="s">
        <v>2297</v>
      </c>
      <c r="J3548" s="368" t="s">
        <v>2296</v>
      </c>
      <c r="K3548" s="368" t="s">
        <v>20222</v>
      </c>
      <c r="L3548" s="368" t="s">
        <v>20223</v>
      </c>
      <c r="M3548" s="368">
        <v>59</v>
      </c>
      <c r="N3548" s="368">
        <v>37</v>
      </c>
      <c r="O3548" s="368">
        <v>22</v>
      </c>
    </row>
    <row r="3549" spans="1:15" x14ac:dyDescent="0.35">
      <c r="A3549" s="368" t="s">
        <v>649</v>
      </c>
      <c r="B3549" s="368" t="s">
        <v>1237</v>
      </c>
      <c r="C3549" s="368" t="s">
        <v>791</v>
      </c>
      <c r="D3549" s="368">
        <v>540</v>
      </c>
      <c r="E3549" s="368">
        <v>351</v>
      </c>
      <c r="F3549" s="368">
        <v>189</v>
      </c>
      <c r="G3549" s="368" t="s">
        <v>20218</v>
      </c>
      <c r="H3549" s="368" t="s">
        <v>20219</v>
      </c>
      <c r="I3549" s="368" t="s">
        <v>2297</v>
      </c>
      <c r="J3549" s="368" t="s">
        <v>2296</v>
      </c>
      <c r="K3549" s="368" t="s">
        <v>20224</v>
      </c>
      <c r="L3549" s="368" t="s">
        <v>20225</v>
      </c>
      <c r="M3549" s="368">
        <v>71</v>
      </c>
      <c r="N3549" s="368">
        <v>45</v>
      </c>
      <c r="O3549" s="368">
        <v>26</v>
      </c>
    </row>
    <row r="3550" spans="1:15" x14ac:dyDescent="0.35">
      <c r="A3550" s="368" t="s">
        <v>649</v>
      </c>
      <c r="B3550" s="368" t="s">
        <v>1237</v>
      </c>
      <c r="C3550" s="368" t="s">
        <v>791</v>
      </c>
      <c r="D3550" s="368">
        <v>540</v>
      </c>
      <c r="E3550" s="368">
        <v>351</v>
      </c>
      <c r="F3550" s="368">
        <v>189</v>
      </c>
      <c r="G3550" s="368" t="s">
        <v>20218</v>
      </c>
      <c r="H3550" s="368" t="s">
        <v>20219</v>
      </c>
      <c r="I3550" s="368" t="s">
        <v>2297</v>
      </c>
      <c r="J3550" s="368" t="s">
        <v>2296</v>
      </c>
      <c r="K3550" s="368" t="s">
        <v>20226</v>
      </c>
      <c r="L3550" s="368" t="s">
        <v>20227</v>
      </c>
      <c r="M3550" s="368">
        <v>37</v>
      </c>
      <c r="N3550" s="368">
        <v>23</v>
      </c>
      <c r="O3550" s="368">
        <v>14</v>
      </c>
    </row>
    <row r="3551" spans="1:15" x14ac:dyDescent="0.35">
      <c r="A3551" s="368" t="s">
        <v>649</v>
      </c>
      <c r="B3551" s="368" t="s">
        <v>1237</v>
      </c>
      <c r="C3551" s="368" t="s">
        <v>791</v>
      </c>
      <c r="D3551" s="368">
        <v>540</v>
      </c>
      <c r="E3551" s="368">
        <v>351</v>
      </c>
      <c r="F3551" s="368">
        <v>189</v>
      </c>
      <c r="G3551" s="368" t="s">
        <v>20228</v>
      </c>
      <c r="H3551" s="368" t="s">
        <v>20229</v>
      </c>
      <c r="I3551" s="368" t="s">
        <v>2287</v>
      </c>
      <c r="J3551" s="368" t="s">
        <v>2286</v>
      </c>
      <c r="K3551" s="368" t="s">
        <v>20230</v>
      </c>
      <c r="L3551" s="368" t="s">
        <v>20231</v>
      </c>
      <c r="M3551" s="368">
        <v>71</v>
      </c>
      <c r="N3551" s="368">
        <v>45</v>
      </c>
      <c r="O3551" s="368">
        <v>26</v>
      </c>
    </row>
    <row r="3552" spans="1:15" x14ac:dyDescent="0.35">
      <c r="A3552" s="368" t="s">
        <v>649</v>
      </c>
      <c r="B3552" s="368" t="s">
        <v>1237</v>
      </c>
      <c r="C3552" s="368" t="s">
        <v>791</v>
      </c>
      <c r="D3552" s="368">
        <v>540</v>
      </c>
      <c r="E3552" s="368">
        <v>351</v>
      </c>
      <c r="F3552" s="368">
        <v>189</v>
      </c>
      <c r="G3552" s="368" t="s">
        <v>20228</v>
      </c>
      <c r="H3552" s="368" t="s">
        <v>20229</v>
      </c>
      <c r="I3552" s="368" t="s">
        <v>2287</v>
      </c>
      <c r="J3552" s="368" t="s">
        <v>2286</v>
      </c>
      <c r="K3552" s="368" t="s">
        <v>20232</v>
      </c>
      <c r="L3552" s="368" t="s">
        <v>20233</v>
      </c>
      <c r="M3552" s="368">
        <v>59</v>
      </c>
      <c r="N3552" s="368">
        <v>37</v>
      </c>
      <c r="O3552" s="368">
        <v>22</v>
      </c>
    </row>
    <row r="3553" spans="1:15" x14ac:dyDescent="0.35">
      <c r="A3553" s="368" t="s">
        <v>649</v>
      </c>
      <c r="B3553" s="368" t="s">
        <v>1237</v>
      </c>
      <c r="C3553" s="368" t="s">
        <v>791</v>
      </c>
      <c r="D3553" s="368">
        <v>540</v>
      </c>
      <c r="E3553" s="368">
        <v>351</v>
      </c>
      <c r="F3553" s="368">
        <v>189</v>
      </c>
      <c r="G3553" s="368" t="s">
        <v>20234</v>
      </c>
      <c r="H3553" s="368" t="s">
        <v>20235</v>
      </c>
      <c r="I3553" s="368" t="s">
        <v>2295</v>
      </c>
      <c r="J3553" s="368" t="s">
        <v>2294</v>
      </c>
      <c r="K3553" s="368" t="s">
        <v>20236</v>
      </c>
      <c r="L3553" s="368" t="s">
        <v>20237</v>
      </c>
      <c r="M3553" s="368">
        <v>71</v>
      </c>
      <c r="N3553" s="368">
        <v>45</v>
      </c>
      <c r="O3553" s="368">
        <v>26</v>
      </c>
    </row>
    <row r="3554" spans="1:15" x14ac:dyDescent="0.35">
      <c r="A3554" s="368" t="s">
        <v>649</v>
      </c>
      <c r="B3554" s="368" t="s">
        <v>1237</v>
      </c>
      <c r="C3554" s="368" t="s">
        <v>791</v>
      </c>
      <c r="D3554" s="368">
        <v>540</v>
      </c>
      <c r="E3554" s="368">
        <v>351</v>
      </c>
      <c r="F3554" s="368">
        <v>189</v>
      </c>
      <c r="G3554" s="368" t="s">
        <v>20234</v>
      </c>
      <c r="H3554" s="368" t="s">
        <v>20235</v>
      </c>
      <c r="I3554" s="368" t="s">
        <v>2295</v>
      </c>
      <c r="J3554" s="368" t="s">
        <v>2294</v>
      </c>
      <c r="K3554" s="368" t="s">
        <v>20238</v>
      </c>
      <c r="L3554" s="368" t="s">
        <v>20239</v>
      </c>
      <c r="M3554" s="368">
        <v>59</v>
      </c>
      <c r="N3554" s="368">
        <v>37</v>
      </c>
      <c r="O3554" s="368">
        <v>22</v>
      </c>
    </row>
    <row r="3555" spans="1:15" x14ac:dyDescent="0.35">
      <c r="A3555" s="368" t="s">
        <v>649</v>
      </c>
      <c r="B3555" s="368" t="s">
        <v>1237</v>
      </c>
      <c r="C3555" s="368" t="s">
        <v>791</v>
      </c>
      <c r="D3555" s="368">
        <v>540</v>
      </c>
      <c r="E3555" s="368">
        <v>351</v>
      </c>
      <c r="F3555" s="368">
        <v>189</v>
      </c>
      <c r="G3555" s="368" t="s">
        <v>20234</v>
      </c>
      <c r="H3555" s="368" t="s">
        <v>20235</v>
      </c>
      <c r="I3555" s="368" t="s">
        <v>2295</v>
      </c>
      <c r="J3555" s="368" t="s">
        <v>2294</v>
      </c>
      <c r="K3555" s="368" t="s">
        <v>20220</v>
      </c>
      <c r="L3555" s="368" t="s">
        <v>20221</v>
      </c>
      <c r="M3555" s="368">
        <v>30</v>
      </c>
      <c r="N3555" s="368">
        <v>30</v>
      </c>
      <c r="O3555" s="368">
        <v>0</v>
      </c>
    </row>
    <row r="3556" spans="1:15" x14ac:dyDescent="0.35">
      <c r="A3556" s="368" t="s">
        <v>649</v>
      </c>
      <c r="B3556" s="368" t="s">
        <v>1237</v>
      </c>
      <c r="C3556" s="368" t="s">
        <v>791</v>
      </c>
      <c r="D3556" s="368">
        <v>540</v>
      </c>
      <c r="E3556" s="368">
        <v>351</v>
      </c>
      <c r="F3556" s="368">
        <v>189</v>
      </c>
      <c r="G3556" s="368" t="s">
        <v>20240</v>
      </c>
      <c r="H3556" s="368" t="s">
        <v>20241</v>
      </c>
      <c r="I3556" s="368" t="s">
        <v>2293</v>
      </c>
      <c r="J3556" s="368" t="s">
        <v>2292</v>
      </c>
      <c r="K3556" s="368" t="s">
        <v>20220</v>
      </c>
      <c r="L3556" s="368" t="s">
        <v>20221</v>
      </c>
      <c r="M3556" s="368">
        <v>30</v>
      </c>
      <c r="N3556" s="368">
        <v>30</v>
      </c>
      <c r="O3556" s="368">
        <v>0</v>
      </c>
    </row>
    <row r="3557" spans="1:15" x14ac:dyDescent="0.35">
      <c r="A3557" s="368" t="s">
        <v>649</v>
      </c>
      <c r="B3557" s="368" t="s">
        <v>1237</v>
      </c>
      <c r="C3557" s="368" t="s">
        <v>791</v>
      </c>
      <c r="D3557" s="368">
        <v>540</v>
      </c>
      <c r="E3557" s="368">
        <v>351</v>
      </c>
      <c r="F3557" s="368">
        <v>189</v>
      </c>
      <c r="G3557" s="368" t="s">
        <v>20240</v>
      </c>
      <c r="H3557" s="368" t="s">
        <v>20241</v>
      </c>
      <c r="I3557" s="368" t="s">
        <v>2293</v>
      </c>
      <c r="J3557" s="368" t="s">
        <v>2292</v>
      </c>
      <c r="K3557" s="368" t="s">
        <v>20242</v>
      </c>
      <c r="L3557" s="368" t="s">
        <v>20243</v>
      </c>
      <c r="M3557" s="368">
        <v>83</v>
      </c>
      <c r="N3557" s="368">
        <v>52</v>
      </c>
      <c r="O3557" s="368">
        <v>31</v>
      </c>
    </row>
    <row r="3558" spans="1:15" x14ac:dyDescent="0.35">
      <c r="A3558" s="368" t="s">
        <v>650</v>
      </c>
      <c r="B3558" s="368" t="s">
        <v>1238</v>
      </c>
      <c r="C3558" s="368" t="s">
        <v>791</v>
      </c>
      <c r="D3558" s="368">
        <v>570</v>
      </c>
      <c r="E3558" s="368">
        <v>370</v>
      </c>
      <c r="F3558" s="368">
        <v>200</v>
      </c>
      <c r="G3558" s="368" t="s">
        <v>20228</v>
      </c>
      <c r="H3558" s="368" t="s">
        <v>20229</v>
      </c>
      <c r="I3558" s="368" t="s">
        <v>2287</v>
      </c>
      <c r="J3558" s="368" t="s">
        <v>2286</v>
      </c>
      <c r="K3558" s="368" t="s">
        <v>20230</v>
      </c>
      <c r="L3558" s="368" t="s">
        <v>20231</v>
      </c>
      <c r="M3558" s="368">
        <v>76</v>
      </c>
      <c r="N3558" s="368">
        <v>49</v>
      </c>
      <c r="O3558" s="368">
        <v>27</v>
      </c>
    </row>
    <row r="3559" spans="1:15" x14ac:dyDescent="0.35">
      <c r="A3559" s="368" t="s">
        <v>650</v>
      </c>
      <c r="B3559" s="368" t="s">
        <v>1238</v>
      </c>
      <c r="C3559" s="368" t="s">
        <v>791</v>
      </c>
      <c r="D3559" s="368">
        <v>570</v>
      </c>
      <c r="E3559" s="368">
        <v>370</v>
      </c>
      <c r="F3559" s="368">
        <v>200</v>
      </c>
      <c r="G3559" s="368" t="s">
        <v>20228</v>
      </c>
      <c r="H3559" s="368" t="s">
        <v>20229</v>
      </c>
      <c r="I3559" s="368" t="s">
        <v>2287</v>
      </c>
      <c r="J3559" s="368" t="s">
        <v>2286</v>
      </c>
      <c r="K3559" s="368" t="s">
        <v>20232</v>
      </c>
      <c r="L3559" s="368" t="s">
        <v>20233</v>
      </c>
      <c r="M3559" s="368">
        <v>63</v>
      </c>
      <c r="N3559" s="368">
        <v>41</v>
      </c>
      <c r="O3559" s="368">
        <v>22</v>
      </c>
    </row>
    <row r="3560" spans="1:15" x14ac:dyDescent="0.35">
      <c r="A3560" s="368" t="s">
        <v>650</v>
      </c>
      <c r="B3560" s="368" t="s">
        <v>1238</v>
      </c>
      <c r="C3560" s="368" t="s">
        <v>791</v>
      </c>
      <c r="D3560" s="368">
        <v>570</v>
      </c>
      <c r="E3560" s="368">
        <v>370</v>
      </c>
      <c r="F3560" s="368">
        <v>200</v>
      </c>
      <c r="G3560" s="368" t="s">
        <v>20244</v>
      </c>
      <c r="H3560" s="368" t="s">
        <v>20245</v>
      </c>
      <c r="I3560" s="368" t="s">
        <v>2281</v>
      </c>
      <c r="J3560" s="368" t="s">
        <v>2280</v>
      </c>
      <c r="K3560" s="368" t="s">
        <v>20246</v>
      </c>
      <c r="L3560" s="368" t="s">
        <v>20247</v>
      </c>
      <c r="M3560" s="368">
        <v>63</v>
      </c>
      <c r="N3560" s="368">
        <v>41</v>
      </c>
      <c r="O3560" s="368">
        <v>22</v>
      </c>
    </row>
    <row r="3561" spans="1:15" x14ac:dyDescent="0.35">
      <c r="A3561" s="368" t="s">
        <v>650</v>
      </c>
      <c r="B3561" s="368" t="s">
        <v>1238</v>
      </c>
      <c r="C3561" s="368" t="s">
        <v>791</v>
      </c>
      <c r="D3561" s="368">
        <v>570</v>
      </c>
      <c r="E3561" s="368">
        <v>370</v>
      </c>
      <c r="F3561" s="368">
        <v>200</v>
      </c>
      <c r="G3561" s="368" t="s">
        <v>20244</v>
      </c>
      <c r="H3561" s="368" t="s">
        <v>20245</v>
      </c>
      <c r="I3561" s="368" t="s">
        <v>2281</v>
      </c>
      <c r="J3561" s="368" t="s">
        <v>2280</v>
      </c>
      <c r="K3561" s="368" t="s">
        <v>20248</v>
      </c>
      <c r="L3561" s="368" t="s">
        <v>20249</v>
      </c>
      <c r="M3561" s="368">
        <v>38</v>
      </c>
      <c r="N3561" s="368">
        <v>25</v>
      </c>
      <c r="O3561" s="368">
        <v>13</v>
      </c>
    </row>
    <row r="3562" spans="1:15" x14ac:dyDescent="0.35">
      <c r="A3562" s="368" t="s">
        <v>650</v>
      </c>
      <c r="B3562" s="368" t="s">
        <v>1238</v>
      </c>
      <c r="C3562" s="368" t="s">
        <v>791</v>
      </c>
      <c r="D3562" s="368">
        <v>570</v>
      </c>
      <c r="E3562" s="368">
        <v>370</v>
      </c>
      <c r="F3562" s="368">
        <v>200</v>
      </c>
      <c r="G3562" s="368" t="s">
        <v>20244</v>
      </c>
      <c r="H3562" s="368" t="s">
        <v>20245</v>
      </c>
      <c r="I3562" s="368" t="s">
        <v>2281</v>
      </c>
      <c r="J3562" s="368" t="s">
        <v>2280</v>
      </c>
      <c r="K3562" s="368" t="s">
        <v>20250</v>
      </c>
      <c r="L3562" s="368" t="s">
        <v>20251</v>
      </c>
      <c r="M3562" s="368">
        <v>51</v>
      </c>
      <c r="N3562" s="368">
        <v>33</v>
      </c>
      <c r="O3562" s="368">
        <v>18</v>
      </c>
    </row>
    <row r="3563" spans="1:15" x14ac:dyDescent="0.35">
      <c r="A3563" s="368" t="s">
        <v>650</v>
      </c>
      <c r="B3563" s="368" t="s">
        <v>1238</v>
      </c>
      <c r="C3563" s="368" t="s">
        <v>791</v>
      </c>
      <c r="D3563" s="368">
        <v>570</v>
      </c>
      <c r="E3563" s="368">
        <v>370</v>
      </c>
      <c r="F3563" s="368">
        <v>200</v>
      </c>
      <c r="G3563" s="368" t="s">
        <v>20252</v>
      </c>
      <c r="H3563" s="368" t="s">
        <v>20253</v>
      </c>
      <c r="I3563" s="368" t="s">
        <v>2291</v>
      </c>
      <c r="J3563" s="368" t="s">
        <v>2290</v>
      </c>
      <c r="K3563" s="368" t="s">
        <v>20254</v>
      </c>
      <c r="L3563" s="368" t="s">
        <v>20255</v>
      </c>
      <c r="M3563" s="368">
        <v>38</v>
      </c>
      <c r="N3563" s="368">
        <v>25</v>
      </c>
      <c r="O3563" s="368">
        <v>13</v>
      </c>
    </row>
    <row r="3564" spans="1:15" x14ac:dyDescent="0.35">
      <c r="A3564" s="368" t="s">
        <v>650</v>
      </c>
      <c r="B3564" s="368" t="s">
        <v>1238</v>
      </c>
      <c r="C3564" s="368" t="s">
        <v>791</v>
      </c>
      <c r="D3564" s="368">
        <v>570</v>
      </c>
      <c r="E3564" s="368">
        <v>370</v>
      </c>
      <c r="F3564" s="368">
        <v>200</v>
      </c>
      <c r="G3564" s="368" t="s">
        <v>20252</v>
      </c>
      <c r="H3564" s="368" t="s">
        <v>20253</v>
      </c>
      <c r="I3564" s="368" t="s">
        <v>2291</v>
      </c>
      <c r="J3564" s="368" t="s">
        <v>2290</v>
      </c>
      <c r="K3564" s="368" t="s">
        <v>20256</v>
      </c>
      <c r="L3564" s="368" t="s">
        <v>20257</v>
      </c>
      <c r="M3564" s="368">
        <v>38</v>
      </c>
      <c r="N3564" s="368">
        <v>25</v>
      </c>
      <c r="O3564" s="368">
        <v>13</v>
      </c>
    </row>
    <row r="3565" spans="1:15" x14ac:dyDescent="0.35">
      <c r="A3565" s="368" t="s">
        <v>650</v>
      </c>
      <c r="B3565" s="368" t="s">
        <v>1238</v>
      </c>
      <c r="C3565" s="368" t="s">
        <v>791</v>
      </c>
      <c r="D3565" s="368">
        <v>570</v>
      </c>
      <c r="E3565" s="368">
        <v>370</v>
      </c>
      <c r="F3565" s="368">
        <v>200</v>
      </c>
      <c r="G3565" s="368" t="s">
        <v>20252</v>
      </c>
      <c r="H3565" s="368" t="s">
        <v>20253</v>
      </c>
      <c r="I3565" s="368" t="s">
        <v>2291</v>
      </c>
      <c r="J3565" s="368" t="s">
        <v>2290</v>
      </c>
      <c r="K3565" s="368" t="s">
        <v>20258</v>
      </c>
      <c r="L3565" s="368" t="s">
        <v>20259</v>
      </c>
      <c r="M3565" s="368">
        <v>51</v>
      </c>
      <c r="N3565" s="368">
        <v>33</v>
      </c>
      <c r="O3565" s="368">
        <v>18</v>
      </c>
    </row>
    <row r="3566" spans="1:15" x14ac:dyDescent="0.35">
      <c r="A3566" s="368" t="s">
        <v>650</v>
      </c>
      <c r="B3566" s="368" t="s">
        <v>1238</v>
      </c>
      <c r="C3566" s="368" t="s">
        <v>791</v>
      </c>
      <c r="D3566" s="368">
        <v>570</v>
      </c>
      <c r="E3566" s="368">
        <v>370</v>
      </c>
      <c r="F3566" s="368">
        <v>200</v>
      </c>
      <c r="G3566" s="368" t="s">
        <v>20252</v>
      </c>
      <c r="H3566" s="368" t="s">
        <v>20253</v>
      </c>
      <c r="I3566" s="368" t="s">
        <v>2291</v>
      </c>
      <c r="J3566" s="368" t="s">
        <v>2290</v>
      </c>
      <c r="K3566" s="368" t="s">
        <v>20248</v>
      </c>
      <c r="L3566" s="368" t="s">
        <v>20249</v>
      </c>
      <c r="M3566" s="368">
        <v>38</v>
      </c>
      <c r="N3566" s="368">
        <v>25</v>
      </c>
      <c r="O3566" s="368">
        <v>13</v>
      </c>
    </row>
    <row r="3567" spans="1:15" x14ac:dyDescent="0.35">
      <c r="A3567" s="368" t="s">
        <v>650</v>
      </c>
      <c r="B3567" s="368" t="s">
        <v>1238</v>
      </c>
      <c r="C3567" s="368" t="s">
        <v>791</v>
      </c>
      <c r="D3567" s="368">
        <v>570</v>
      </c>
      <c r="E3567" s="368">
        <v>370</v>
      </c>
      <c r="F3567" s="368">
        <v>200</v>
      </c>
      <c r="G3567" s="368" t="s">
        <v>20260</v>
      </c>
      <c r="H3567" s="368" t="s">
        <v>20261</v>
      </c>
      <c r="I3567" s="368" t="s">
        <v>2289</v>
      </c>
      <c r="J3567" s="368" t="s">
        <v>2288</v>
      </c>
      <c r="K3567" s="368" t="s">
        <v>20248</v>
      </c>
      <c r="L3567" s="368" t="s">
        <v>20249</v>
      </c>
      <c r="M3567" s="368">
        <v>38</v>
      </c>
      <c r="N3567" s="368">
        <v>25</v>
      </c>
      <c r="O3567" s="368">
        <v>13</v>
      </c>
    </row>
    <row r="3568" spans="1:15" x14ac:dyDescent="0.35">
      <c r="A3568" s="368" t="s">
        <v>650</v>
      </c>
      <c r="B3568" s="368" t="s">
        <v>1238</v>
      </c>
      <c r="C3568" s="368" t="s">
        <v>791</v>
      </c>
      <c r="D3568" s="368">
        <v>570</v>
      </c>
      <c r="E3568" s="368">
        <v>370</v>
      </c>
      <c r="F3568" s="368">
        <v>200</v>
      </c>
      <c r="G3568" s="368" t="s">
        <v>20260</v>
      </c>
      <c r="H3568" s="368" t="s">
        <v>20261</v>
      </c>
      <c r="I3568" s="368" t="s">
        <v>2289</v>
      </c>
      <c r="J3568" s="368" t="s">
        <v>2288</v>
      </c>
      <c r="K3568" s="368" t="s">
        <v>20262</v>
      </c>
      <c r="L3568" s="368" t="s">
        <v>20263</v>
      </c>
      <c r="M3568" s="368">
        <v>63</v>
      </c>
      <c r="N3568" s="368">
        <v>41</v>
      </c>
      <c r="O3568" s="368">
        <v>22</v>
      </c>
    </row>
    <row r="3569" spans="1:15" x14ac:dyDescent="0.35">
      <c r="A3569" s="368" t="s">
        <v>650</v>
      </c>
      <c r="B3569" s="368" t="s">
        <v>1238</v>
      </c>
      <c r="C3569" s="368" t="s">
        <v>791</v>
      </c>
      <c r="D3569" s="368">
        <v>570</v>
      </c>
      <c r="E3569" s="368">
        <v>370</v>
      </c>
      <c r="F3569" s="368">
        <v>200</v>
      </c>
      <c r="G3569" s="368" t="s">
        <v>20260</v>
      </c>
      <c r="H3569" s="368" t="s">
        <v>20261</v>
      </c>
      <c r="I3569" s="368" t="s">
        <v>2289</v>
      </c>
      <c r="J3569" s="368" t="s">
        <v>2288</v>
      </c>
      <c r="K3569" s="368" t="s">
        <v>20264</v>
      </c>
      <c r="L3569" s="368" t="s">
        <v>20265</v>
      </c>
      <c r="M3569" s="368">
        <v>51</v>
      </c>
      <c r="N3569" s="368">
        <v>33</v>
      </c>
      <c r="O3569" s="368">
        <v>18</v>
      </c>
    </row>
    <row r="3570" spans="1:15" x14ac:dyDescent="0.35">
      <c r="A3570" s="368" t="s">
        <v>650</v>
      </c>
      <c r="B3570" s="368" t="s">
        <v>1238</v>
      </c>
      <c r="C3570" s="368" t="s">
        <v>791</v>
      </c>
      <c r="D3570" s="368">
        <v>570</v>
      </c>
      <c r="E3570" s="368">
        <v>370</v>
      </c>
      <c r="F3570" s="368">
        <v>200</v>
      </c>
      <c r="G3570" s="368" t="s">
        <v>20260</v>
      </c>
      <c r="H3570" s="368" t="s">
        <v>20261</v>
      </c>
      <c r="I3570" s="368" t="s">
        <v>2289</v>
      </c>
      <c r="J3570" s="368" t="s">
        <v>2288</v>
      </c>
      <c r="K3570" s="368" t="s">
        <v>20266</v>
      </c>
      <c r="L3570" s="368" t="s">
        <v>20267</v>
      </c>
      <c r="M3570" s="368">
        <v>38</v>
      </c>
      <c r="N3570" s="368">
        <v>24</v>
      </c>
      <c r="O3570" s="368">
        <v>14</v>
      </c>
    </row>
    <row r="3571" spans="1:15" x14ac:dyDescent="0.35">
      <c r="A3571" s="368" t="s">
        <v>651</v>
      </c>
      <c r="B3571" s="368" t="s">
        <v>1239</v>
      </c>
      <c r="C3571" s="368" t="s">
        <v>791</v>
      </c>
      <c r="D3571" s="368">
        <v>680</v>
      </c>
      <c r="E3571" s="368">
        <v>442</v>
      </c>
      <c r="F3571" s="368">
        <v>238</v>
      </c>
      <c r="G3571" s="368" t="s">
        <v>20228</v>
      </c>
      <c r="H3571" s="368" t="s">
        <v>20229</v>
      </c>
      <c r="I3571" s="368" t="s">
        <v>2287</v>
      </c>
      <c r="J3571" s="368" t="s">
        <v>2286</v>
      </c>
      <c r="K3571" s="368" t="s">
        <v>20230</v>
      </c>
      <c r="L3571" s="368" t="s">
        <v>20231</v>
      </c>
      <c r="M3571" s="368">
        <v>73</v>
      </c>
      <c r="N3571" s="368">
        <v>47</v>
      </c>
      <c r="O3571" s="368">
        <v>26</v>
      </c>
    </row>
    <row r="3572" spans="1:15" x14ac:dyDescent="0.35">
      <c r="A3572" s="368" t="s">
        <v>651</v>
      </c>
      <c r="B3572" s="368" t="s">
        <v>1239</v>
      </c>
      <c r="C3572" s="368" t="s">
        <v>791</v>
      </c>
      <c r="D3572" s="368">
        <v>680</v>
      </c>
      <c r="E3572" s="368">
        <v>442</v>
      </c>
      <c r="F3572" s="368">
        <v>238</v>
      </c>
      <c r="G3572" s="368" t="s">
        <v>20228</v>
      </c>
      <c r="H3572" s="368" t="s">
        <v>20229</v>
      </c>
      <c r="I3572" s="368" t="s">
        <v>2287</v>
      </c>
      <c r="J3572" s="368" t="s">
        <v>2286</v>
      </c>
      <c r="K3572" s="368" t="s">
        <v>20232</v>
      </c>
      <c r="L3572" s="368" t="s">
        <v>20233</v>
      </c>
      <c r="M3572" s="368">
        <v>61</v>
      </c>
      <c r="N3572" s="368">
        <v>40</v>
      </c>
      <c r="O3572" s="368">
        <v>21</v>
      </c>
    </row>
    <row r="3573" spans="1:15" x14ac:dyDescent="0.35">
      <c r="A3573" s="368" t="s">
        <v>651</v>
      </c>
      <c r="B3573" s="368" t="s">
        <v>1239</v>
      </c>
      <c r="C3573" s="368" t="s">
        <v>791</v>
      </c>
      <c r="D3573" s="368">
        <v>680</v>
      </c>
      <c r="E3573" s="368">
        <v>442</v>
      </c>
      <c r="F3573" s="368">
        <v>238</v>
      </c>
      <c r="G3573" s="368" t="s">
        <v>20268</v>
      </c>
      <c r="H3573" s="368" t="s">
        <v>20269</v>
      </c>
      <c r="I3573" s="368" t="s">
        <v>2285</v>
      </c>
      <c r="J3573" s="368" t="s">
        <v>2284</v>
      </c>
      <c r="K3573" s="368" t="s">
        <v>20270</v>
      </c>
      <c r="L3573" s="368" t="s">
        <v>20271</v>
      </c>
      <c r="M3573" s="368">
        <v>73</v>
      </c>
      <c r="N3573" s="368">
        <v>47</v>
      </c>
      <c r="O3573" s="368">
        <v>26</v>
      </c>
    </row>
    <row r="3574" spans="1:15" x14ac:dyDescent="0.35">
      <c r="A3574" s="368" t="s">
        <v>651</v>
      </c>
      <c r="B3574" s="368" t="s">
        <v>1239</v>
      </c>
      <c r="C3574" s="368" t="s">
        <v>791</v>
      </c>
      <c r="D3574" s="368">
        <v>680</v>
      </c>
      <c r="E3574" s="368">
        <v>442</v>
      </c>
      <c r="F3574" s="368">
        <v>238</v>
      </c>
      <c r="G3574" s="368" t="s">
        <v>20268</v>
      </c>
      <c r="H3574" s="368" t="s">
        <v>20269</v>
      </c>
      <c r="I3574" s="368" t="s">
        <v>2285</v>
      </c>
      <c r="J3574" s="368" t="s">
        <v>2284</v>
      </c>
      <c r="K3574" s="368" t="s">
        <v>20272</v>
      </c>
      <c r="L3574" s="368" t="s">
        <v>20273</v>
      </c>
      <c r="M3574" s="368">
        <v>109</v>
      </c>
      <c r="N3574" s="368">
        <v>71</v>
      </c>
      <c r="O3574" s="368">
        <v>38</v>
      </c>
    </row>
    <row r="3575" spans="1:15" x14ac:dyDescent="0.35">
      <c r="A3575" s="368" t="s">
        <v>651</v>
      </c>
      <c r="B3575" s="368" t="s">
        <v>1239</v>
      </c>
      <c r="C3575" s="368" t="s">
        <v>791</v>
      </c>
      <c r="D3575" s="368">
        <v>680</v>
      </c>
      <c r="E3575" s="368">
        <v>442</v>
      </c>
      <c r="F3575" s="368">
        <v>238</v>
      </c>
      <c r="G3575" s="368" t="s">
        <v>20274</v>
      </c>
      <c r="H3575" s="368" t="s">
        <v>20275</v>
      </c>
      <c r="I3575" s="368" t="s">
        <v>2283</v>
      </c>
      <c r="J3575" s="368" t="s">
        <v>2282</v>
      </c>
      <c r="K3575" s="368" t="s">
        <v>20276</v>
      </c>
      <c r="L3575" s="368" t="s">
        <v>20277</v>
      </c>
      <c r="M3575" s="368">
        <v>109</v>
      </c>
      <c r="N3575" s="368">
        <v>71</v>
      </c>
      <c r="O3575" s="368">
        <v>38</v>
      </c>
    </row>
    <row r="3576" spans="1:15" x14ac:dyDescent="0.35">
      <c r="A3576" s="368" t="s">
        <v>651</v>
      </c>
      <c r="B3576" s="368" t="s">
        <v>1239</v>
      </c>
      <c r="C3576" s="368" t="s">
        <v>791</v>
      </c>
      <c r="D3576" s="368">
        <v>680</v>
      </c>
      <c r="E3576" s="368">
        <v>442</v>
      </c>
      <c r="F3576" s="368">
        <v>238</v>
      </c>
      <c r="G3576" s="368" t="s">
        <v>20274</v>
      </c>
      <c r="H3576" s="368" t="s">
        <v>20275</v>
      </c>
      <c r="I3576" s="368" t="s">
        <v>2283</v>
      </c>
      <c r="J3576" s="368" t="s">
        <v>2282</v>
      </c>
      <c r="K3576" s="368" t="s">
        <v>20278</v>
      </c>
      <c r="L3576" s="368" t="s">
        <v>20279</v>
      </c>
      <c r="M3576" s="368">
        <v>109</v>
      </c>
      <c r="N3576" s="368">
        <v>71</v>
      </c>
      <c r="O3576" s="368">
        <v>38</v>
      </c>
    </row>
    <row r="3577" spans="1:15" x14ac:dyDescent="0.35">
      <c r="A3577" s="368" t="s">
        <v>651</v>
      </c>
      <c r="B3577" s="368" t="s">
        <v>1239</v>
      </c>
      <c r="C3577" s="368" t="s">
        <v>791</v>
      </c>
      <c r="D3577" s="368">
        <v>680</v>
      </c>
      <c r="E3577" s="368">
        <v>442</v>
      </c>
      <c r="F3577" s="368">
        <v>238</v>
      </c>
      <c r="G3577" s="368" t="s">
        <v>20244</v>
      </c>
      <c r="H3577" s="368" t="s">
        <v>20245</v>
      </c>
      <c r="I3577" s="368" t="s">
        <v>2281</v>
      </c>
      <c r="J3577" s="368" t="s">
        <v>2280</v>
      </c>
      <c r="K3577" s="368" t="s">
        <v>20248</v>
      </c>
      <c r="L3577" s="368" t="s">
        <v>20249</v>
      </c>
      <c r="M3577" s="368">
        <v>37</v>
      </c>
      <c r="N3577" s="368">
        <v>24</v>
      </c>
      <c r="O3577" s="368">
        <v>13</v>
      </c>
    </row>
    <row r="3578" spans="1:15" x14ac:dyDescent="0.35">
      <c r="A3578" s="368" t="s">
        <v>651</v>
      </c>
      <c r="B3578" s="368" t="s">
        <v>1239</v>
      </c>
      <c r="C3578" s="368" t="s">
        <v>791</v>
      </c>
      <c r="D3578" s="368">
        <v>680</v>
      </c>
      <c r="E3578" s="368">
        <v>442</v>
      </c>
      <c r="F3578" s="368">
        <v>238</v>
      </c>
      <c r="G3578" s="368" t="s">
        <v>20244</v>
      </c>
      <c r="H3578" s="368" t="s">
        <v>20245</v>
      </c>
      <c r="I3578" s="368" t="s">
        <v>2281</v>
      </c>
      <c r="J3578" s="368" t="s">
        <v>2280</v>
      </c>
      <c r="K3578" s="368" t="s">
        <v>20246</v>
      </c>
      <c r="L3578" s="368" t="s">
        <v>20247</v>
      </c>
      <c r="M3578" s="368">
        <v>60</v>
      </c>
      <c r="N3578" s="368">
        <v>39</v>
      </c>
      <c r="O3578" s="368">
        <v>21</v>
      </c>
    </row>
    <row r="3579" spans="1:15" x14ac:dyDescent="0.35">
      <c r="A3579" s="368" t="s">
        <v>651</v>
      </c>
      <c r="B3579" s="368" t="s">
        <v>1239</v>
      </c>
      <c r="C3579" s="368" t="s">
        <v>791</v>
      </c>
      <c r="D3579" s="368">
        <v>680</v>
      </c>
      <c r="E3579" s="368">
        <v>442</v>
      </c>
      <c r="F3579" s="368">
        <v>238</v>
      </c>
      <c r="G3579" s="368" t="s">
        <v>20244</v>
      </c>
      <c r="H3579" s="368" t="s">
        <v>20245</v>
      </c>
      <c r="I3579" s="368" t="s">
        <v>2281</v>
      </c>
      <c r="J3579" s="368" t="s">
        <v>2280</v>
      </c>
      <c r="K3579" s="368" t="s">
        <v>20250</v>
      </c>
      <c r="L3579" s="368" t="s">
        <v>20251</v>
      </c>
      <c r="M3579" s="368">
        <v>49</v>
      </c>
      <c r="N3579" s="368">
        <v>32</v>
      </c>
      <c r="O3579" s="368">
        <v>17</v>
      </c>
    </row>
    <row r="3580" spans="1:15" x14ac:dyDescent="0.35">
      <c r="A3580" s="368" t="s">
        <v>652</v>
      </c>
      <c r="B3580" s="368" t="s">
        <v>1240</v>
      </c>
      <c r="C3580" s="368" t="s">
        <v>786</v>
      </c>
      <c r="D3580" s="368">
        <v>570</v>
      </c>
      <c r="E3580" s="368">
        <v>370</v>
      </c>
      <c r="F3580" s="368">
        <v>200</v>
      </c>
      <c r="G3580" s="368" t="s">
        <v>19907</v>
      </c>
      <c r="H3580" s="368" t="s">
        <v>19908</v>
      </c>
      <c r="I3580" s="368" t="s">
        <v>2279</v>
      </c>
      <c r="J3580" s="368" t="s">
        <v>2278</v>
      </c>
      <c r="K3580" s="368" t="s">
        <v>19909</v>
      </c>
      <c r="L3580" s="368" t="s">
        <v>19910</v>
      </c>
      <c r="M3580" s="368">
        <v>65</v>
      </c>
      <c r="N3580" s="368">
        <v>40</v>
      </c>
      <c r="O3580" s="368">
        <v>25</v>
      </c>
    </row>
    <row r="3581" spans="1:15" x14ac:dyDescent="0.35">
      <c r="A3581" s="368" t="s">
        <v>652</v>
      </c>
      <c r="B3581" s="368" t="s">
        <v>1240</v>
      </c>
      <c r="C3581" s="368" t="s">
        <v>786</v>
      </c>
      <c r="D3581" s="368">
        <v>570</v>
      </c>
      <c r="E3581" s="368">
        <v>370</v>
      </c>
      <c r="F3581" s="368">
        <v>200</v>
      </c>
      <c r="G3581" s="368" t="s">
        <v>19907</v>
      </c>
      <c r="H3581" s="368" t="s">
        <v>19908</v>
      </c>
      <c r="I3581" s="368" t="s">
        <v>2279</v>
      </c>
      <c r="J3581" s="368" t="s">
        <v>2278</v>
      </c>
      <c r="K3581" s="368" t="s">
        <v>19911</v>
      </c>
      <c r="L3581" s="368" t="s">
        <v>19912</v>
      </c>
      <c r="M3581" s="368">
        <v>53</v>
      </c>
      <c r="N3581" s="368">
        <v>34</v>
      </c>
      <c r="O3581" s="368">
        <v>19</v>
      </c>
    </row>
    <row r="3582" spans="1:15" x14ac:dyDescent="0.35">
      <c r="A3582" s="368" t="s">
        <v>652</v>
      </c>
      <c r="B3582" s="368" t="s">
        <v>1240</v>
      </c>
      <c r="C3582" s="368" t="s">
        <v>786</v>
      </c>
      <c r="D3582" s="368">
        <v>570</v>
      </c>
      <c r="E3582" s="368">
        <v>370</v>
      </c>
      <c r="F3582" s="368">
        <v>200</v>
      </c>
      <c r="G3582" s="368" t="s">
        <v>19907</v>
      </c>
      <c r="H3582" s="368" t="s">
        <v>19908</v>
      </c>
      <c r="I3582" s="368" t="s">
        <v>2279</v>
      </c>
      <c r="J3582" s="368" t="s">
        <v>2278</v>
      </c>
      <c r="K3582" s="368" t="s">
        <v>19913</v>
      </c>
      <c r="L3582" s="368" t="s">
        <v>19914</v>
      </c>
      <c r="M3582" s="368">
        <v>40</v>
      </c>
      <c r="N3582" s="368">
        <v>40</v>
      </c>
      <c r="O3582" s="368">
        <v>0</v>
      </c>
    </row>
    <row r="3583" spans="1:15" x14ac:dyDescent="0.35">
      <c r="A3583" s="368" t="s">
        <v>652</v>
      </c>
      <c r="B3583" s="368" t="s">
        <v>1240</v>
      </c>
      <c r="C3583" s="368" t="s">
        <v>786</v>
      </c>
      <c r="D3583" s="368">
        <v>570</v>
      </c>
      <c r="E3583" s="368">
        <v>370</v>
      </c>
      <c r="F3583" s="368">
        <v>200</v>
      </c>
      <c r="G3583" s="368" t="s">
        <v>19915</v>
      </c>
      <c r="H3583" s="368" t="s">
        <v>19916</v>
      </c>
      <c r="I3583" s="368" t="s">
        <v>2277</v>
      </c>
      <c r="J3583" s="368" t="s">
        <v>2276</v>
      </c>
      <c r="K3583" s="368" t="s">
        <v>19917</v>
      </c>
      <c r="L3583" s="368" t="s">
        <v>2276</v>
      </c>
      <c r="M3583" s="368">
        <v>90</v>
      </c>
      <c r="N3583" s="368">
        <v>56</v>
      </c>
      <c r="O3583" s="368">
        <v>34</v>
      </c>
    </row>
    <row r="3584" spans="1:15" x14ac:dyDescent="0.35">
      <c r="A3584" s="368" t="s">
        <v>652</v>
      </c>
      <c r="B3584" s="368" t="s">
        <v>1240</v>
      </c>
      <c r="C3584" s="368" t="s">
        <v>786</v>
      </c>
      <c r="D3584" s="368">
        <v>570</v>
      </c>
      <c r="E3584" s="368">
        <v>370</v>
      </c>
      <c r="F3584" s="368">
        <v>200</v>
      </c>
      <c r="G3584" s="368" t="s">
        <v>20280</v>
      </c>
      <c r="H3584" s="368" t="s">
        <v>20281</v>
      </c>
      <c r="I3584" s="368" t="s">
        <v>2275</v>
      </c>
      <c r="J3584" s="368" t="s">
        <v>2274</v>
      </c>
      <c r="K3584" s="368" t="s">
        <v>20282</v>
      </c>
      <c r="L3584" s="368" t="s">
        <v>2274</v>
      </c>
      <c r="M3584" s="368">
        <v>116</v>
      </c>
      <c r="N3584" s="368">
        <v>72</v>
      </c>
      <c r="O3584" s="368">
        <v>44</v>
      </c>
    </row>
    <row r="3585" spans="1:15" x14ac:dyDescent="0.35">
      <c r="A3585" s="368" t="s">
        <v>652</v>
      </c>
      <c r="B3585" s="368" t="s">
        <v>1240</v>
      </c>
      <c r="C3585" s="368" t="s">
        <v>786</v>
      </c>
      <c r="D3585" s="368">
        <v>570</v>
      </c>
      <c r="E3585" s="368">
        <v>370</v>
      </c>
      <c r="F3585" s="368">
        <v>200</v>
      </c>
      <c r="G3585" s="368" t="s">
        <v>20283</v>
      </c>
      <c r="H3585" s="368" t="s">
        <v>20284</v>
      </c>
      <c r="I3585" s="368" t="s">
        <v>2273</v>
      </c>
      <c r="J3585" s="368" t="s">
        <v>2272</v>
      </c>
      <c r="K3585" s="368" t="s">
        <v>20285</v>
      </c>
      <c r="L3585" s="368" t="s">
        <v>2272</v>
      </c>
      <c r="M3585" s="368">
        <v>116</v>
      </c>
      <c r="N3585" s="368">
        <v>72</v>
      </c>
      <c r="O3585" s="368">
        <v>44</v>
      </c>
    </row>
    <row r="3586" spans="1:15" x14ac:dyDescent="0.35">
      <c r="A3586" s="368" t="s">
        <v>652</v>
      </c>
      <c r="B3586" s="368" t="s">
        <v>1240</v>
      </c>
      <c r="C3586" s="368" t="s">
        <v>786</v>
      </c>
      <c r="D3586" s="368">
        <v>570</v>
      </c>
      <c r="E3586" s="368">
        <v>370</v>
      </c>
      <c r="F3586" s="368">
        <v>200</v>
      </c>
      <c r="G3586" s="368" t="s">
        <v>20286</v>
      </c>
      <c r="H3586" s="368" t="s">
        <v>20287</v>
      </c>
      <c r="I3586" s="368" t="s">
        <v>2271</v>
      </c>
      <c r="J3586" s="368" t="s">
        <v>2270</v>
      </c>
      <c r="K3586" s="368" t="s">
        <v>20288</v>
      </c>
      <c r="L3586" s="368" t="s">
        <v>2270</v>
      </c>
      <c r="M3586" s="368">
        <v>90</v>
      </c>
      <c r="N3586" s="368">
        <v>56</v>
      </c>
      <c r="O3586" s="368">
        <v>34</v>
      </c>
    </row>
    <row r="3587" spans="1:15" x14ac:dyDescent="0.35">
      <c r="A3587" s="368" t="s">
        <v>653</v>
      </c>
      <c r="B3587" s="368" t="s">
        <v>1241</v>
      </c>
      <c r="C3587" s="368" t="s">
        <v>791</v>
      </c>
      <c r="D3587" s="368">
        <v>510</v>
      </c>
      <c r="E3587" s="368">
        <v>331</v>
      </c>
      <c r="F3587" s="368">
        <v>179</v>
      </c>
      <c r="G3587" s="368" t="s">
        <v>20289</v>
      </c>
      <c r="H3587" s="368" t="s">
        <v>20290</v>
      </c>
      <c r="I3587" s="368" t="s">
        <v>2253</v>
      </c>
      <c r="J3587" s="368" t="s">
        <v>2252</v>
      </c>
      <c r="K3587" s="368" t="s">
        <v>20291</v>
      </c>
      <c r="L3587" s="368" t="s">
        <v>20292</v>
      </c>
      <c r="M3587" s="368">
        <v>52</v>
      </c>
      <c r="N3587" s="368">
        <v>32</v>
      </c>
      <c r="O3587" s="368">
        <v>20</v>
      </c>
    </row>
    <row r="3588" spans="1:15" x14ac:dyDescent="0.35">
      <c r="A3588" s="368" t="s">
        <v>653</v>
      </c>
      <c r="B3588" s="368" t="s">
        <v>1241</v>
      </c>
      <c r="C3588" s="368" t="s">
        <v>791</v>
      </c>
      <c r="D3588" s="368">
        <v>510</v>
      </c>
      <c r="E3588" s="368">
        <v>331</v>
      </c>
      <c r="F3588" s="368">
        <v>179</v>
      </c>
      <c r="G3588" s="368" t="s">
        <v>20289</v>
      </c>
      <c r="H3588" s="368" t="s">
        <v>20290</v>
      </c>
      <c r="I3588" s="368" t="s">
        <v>2253</v>
      </c>
      <c r="J3588" s="368" t="s">
        <v>2252</v>
      </c>
      <c r="K3588" s="368" t="s">
        <v>20293</v>
      </c>
      <c r="L3588" s="368" t="s">
        <v>20294</v>
      </c>
      <c r="M3588" s="368">
        <v>92</v>
      </c>
      <c r="N3588" s="368">
        <v>56</v>
      </c>
      <c r="O3588" s="368">
        <v>36</v>
      </c>
    </row>
    <row r="3589" spans="1:15" x14ac:dyDescent="0.35">
      <c r="A3589" s="368" t="s">
        <v>653</v>
      </c>
      <c r="B3589" s="368" t="s">
        <v>1241</v>
      </c>
      <c r="C3589" s="368" t="s">
        <v>791</v>
      </c>
      <c r="D3589" s="368">
        <v>510</v>
      </c>
      <c r="E3589" s="368">
        <v>331</v>
      </c>
      <c r="F3589" s="368">
        <v>179</v>
      </c>
      <c r="G3589" s="368" t="s">
        <v>20289</v>
      </c>
      <c r="H3589" s="368" t="s">
        <v>20290</v>
      </c>
      <c r="I3589" s="368" t="s">
        <v>2253</v>
      </c>
      <c r="J3589" s="368" t="s">
        <v>2252</v>
      </c>
      <c r="K3589" s="368" t="s">
        <v>20295</v>
      </c>
      <c r="L3589" s="368" t="s">
        <v>20296</v>
      </c>
      <c r="M3589" s="368">
        <v>39</v>
      </c>
      <c r="N3589" s="368">
        <v>24</v>
      </c>
      <c r="O3589" s="368">
        <v>15</v>
      </c>
    </row>
    <row r="3590" spans="1:15" x14ac:dyDescent="0.35">
      <c r="A3590" s="368" t="s">
        <v>653</v>
      </c>
      <c r="B3590" s="368" t="s">
        <v>1241</v>
      </c>
      <c r="C3590" s="368" t="s">
        <v>791</v>
      </c>
      <c r="D3590" s="368">
        <v>510</v>
      </c>
      <c r="E3590" s="368">
        <v>331</v>
      </c>
      <c r="F3590" s="368">
        <v>179</v>
      </c>
      <c r="G3590" s="368" t="s">
        <v>20297</v>
      </c>
      <c r="H3590" s="368" t="s">
        <v>20298</v>
      </c>
      <c r="I3590" s="368" t="s">
        <v>2257</v>
      </c>
      <c r="J3590" s="368" t="s">
        <v>2256</v>
      </c>
      <c r="K3590" s="368" t="s">
        <v>20299</v>
      </c>
      <c r="L3590" s="368" t="s">
        <v>2256</v>
      </c>
      <c r="M3590" s="368">
        <v>91</v>
      </c>
      <c r="N3590" s="368">
        <v>56</v>
      </c>
      <c r="O3590" s="368">
        <v>35</v>
      </c>
    </row>
    <row r="3591" spans="1:15" x14ac:dyDescent="0.35">
      <c r="A3591" s="368" t="s">
        <v>653</v>
      </c>
      <c r="B3591" s="368" t="s">
        <v>1241</v>
      </c>
      <c r="C3591" s="368" t="s">
        <v>791</v>
      </c>
      <c r="D3591" s="368">
        <v>510</v>
      </c>
      <c r="E3591" s="368">
        <v>331</v>
      </c>
      <c r="F3591" s="368">
        <v>179</v>
      </c>
      <c r="G3591" s="368" t="s">
        <v>20300</v>
      </c>
      <c r="H3591" s="368" t="s">
        <v>20301</v>
      </c>
      <c r="I3591" s="368" t="s">
        <v>2269</v>
      </c>
      <c r="J3591" s="368" t="s">
        <v>2268</v>
      </c>
      <c r="K3591" s="368" t="s">
        <v>20302</v>
      </c>
      <c r="L3591" s="368" t="s">
        <v>20303</v>
      </c>
      <c r="M3591" s="368">
        <v>47</v>
      </c>
      <c r="N3591" s="368">
        <v>29</v>
      </c>
      <c r="O3591" s="368">
        <v>18</v>
      </c>
    </row>
    <row r="3592" spans="1:15" x14ac:dyDescent="0.35">
      <c r="A3592" s="368" t="s">
        <v>653</v>
      </c>
      <c r="B3592" s="368" t="s">
        <v>1241</v>
      </c>
      <c r="C3592" s="368" t="s">
        <v>791</v>
      </c>
      <c r="D3592" s="368">
        <v>510</v>
      </c>
      <c r="E3592" s="368">
        <v>331</v>
      </c>
      <c r="F3592" s="368">
        <v>179</v>
      </c>
      <c r="G3592" s="368" t="s">
        <v>20300</v>
      </c>
      <c r="H3592" s="368" t="s">
        <v>20301</v>
      </c>
      <c r="I3592" s="368" t="s">
        <v>2269</v>
      </c>
      <c r="J3592" s="368" t="s">
        <v>2268</v>
      </c>
      <c r="K3592" s="368" t="s">
        <v>20304</v>
      </c>
      <c r="L3592" s="368" t="s">
        <v>20305</v>
      </c>
      <c r="M3592" s="368">
        <v>50</v>
      </c>
      <c r="N3592" s="368">
        <v>50</v>
      </c>
      <c r="O3592" s="368">
        <v>0</v>
      </c>
    </row>
    <row r="3593" spans="1:15" x14ac:dyDescent="0.35">
      <c r="A3593" s="368" t="s">
        <v>653</v>
      </c>
      <c r="B3593" s="368" t="s">
        <v>1241</v>
      </c>
      <c r="C3593" s="368" t="s">
        <v>791</v>
      </c>
      <c r="D3593" s="368">
        <v>510</v>
      </c>
      <c r="E3593" s="368">
        <v>331</v>
      </c>
      <c r="F3593" s="368">
        <v>179</v>
      </c>
      <c r="G3593" s="368" t="s">
        <v>20300</v>
      </c>
      <c r="H3593" s="368" t="s">
        <v>20301</v>
      </c>
      <c r="I3593" s="368" t="s">
        <v>2269</v>
      </c>
      <c r="J3593" s="368" t="s">
        <v>2268</v>
      </c>
      <c r="K3593" s="368" t="s">
        <v>20306</v>
      </c>
      <c r="L3593" s="368" t="s">
        <v>20307</v>
      </c>
      <c r="M3593" s="368">
        <v>86</v>
      </c>
      <c r="N3593" s="368">
        <v>52</v>
      </c>
      <c r="O3593" s="368">
        <v>34</v>
      </c>
    </row>
    <row r="3594" spans="1:15" x14ac:dyDescent="0.35">
      <c r="A3594" s="368" t="s">
        <v>653</v>
      </c>
      <c r="B3594" s="368" t="s">
        <v>1241</v>
      </c>
      <c r="C3594" s="368" t="s">
        <v>791</v>
      </c>
      <c r="D3594" s="368">
        <v>510</v>
      </c>
      <c r="E3594" s="368">
        <v>331</v>
      </c>
      <c r="F3594" s="368">
        <v>179</v>
      </c>
      <c r="G3594" s="368" t="s">
        <v>20308</v>
      </c>
      <c r="H3594" s="368" t="s">
        <v>20309</v>
      </c>
      <c r="I3594" s="368" t="s">
        <v>2267</v>
      </c>
      <c r="J3594" s="368" t="s">
        <v>2266</v>
      </c>
      <c r="K3594" s="368" t="s">
        <v>20310</v>
      </c>
      <c r="L3594" s="368" t="s">
        <v>20311</v>
      </c>
      <c r="M3594" s="368">
        <v>53</v>
      </c>
      <c r="N3594" s="368">
        <v>32</v>
      </c>
      <c r="O3594" s="368">
        <v>21</v>
      </c>
    </row>
    <row r="3595" spans="1:15" x14ac:dyDescent="0.35">
      <c r="A3595" s="368" t="s">
        <v>653</v>
      </c>
      <c r="B3595" s="368" t="s">
        <v>1241</v>
      </c>
      <c r="C3595" s="368" t="s">
        <v>791</v>
      </c>
      <c r="D3595" s="368">
        <v>510</v>
      </c>
      <c r="E3595" s="368">
        <v>331</v>
      </c>
      <c r="F3595" s="368">
        <v>179</v>
      </c>
      <c r="G3595" s="368" t="s">
        <v>20308</v>
      </c>
      <c r="H3595" s="368" t="s">
        <v>20309</v>
      </c>
      <c r="I3595" s="368" t="s">
        <v>2267</v>
      </c>
      <c r="J3595" s="368" t="s">
        <v>2266</v>
      </c>
      <c r="K3595" s="368" t="s">
        <v>20302</v>
      </c>
      <c r="L3595" s="368" t="s">
        <v>20303</v>
      </c>
      <c r="M3595" s="368">
        <v>47</v>
      </c>
      <c r="N3595" s="368">
        <v>29</v>
      </c>
      <c r="O3595" s="368">
        <v>18</v>
      </c>
    </row>
    <row r="3596" spans="1:15" x14ac:dyDescent="0.35">
      <c r="A3596" s="368" t="s">
        <v>653</v>
      </c>
      <c r="B3596" s="368" t="s">
        <v>1241</v>
      </c>
      <c r="C3596" s="368" t="s">
        <v>791</v>
      </c>
      <c r="D3596" s="368">
        <v>510</v>
      </c>
      <c r="E3596" s="368">
        <v>331</v>
      </c>
      <c r="F3596" s="368">
        <v>179</v>
      </c>
      <c r="G3596" s="368" t="s">
        <v>20308</v>
      </c>
      <c r="H3596" s="368" t="s">
        <v>20309</v>
      </c>
      <c r="I3596" s="368" t="s">
        <v>2267</v>
      </c>
      <c r="J3596" s="368" t="s">
        <v>2266</v>
      </c>
      <c r="K3596" s="368" t="s">
        <v>20295</v>
      </c>
      <c r="L3596" s="368" t="s">
        <v>20296</v>
      </c>
      <c r="M3596" s="368">
        <v>39</v>
      </c>
      <c r="N3596" s="368">
        <v>24</v>
      </c>
      <c r="O3596" s="368">
        <v>15</v>
      </c>
    </row>
    <row r="3597" spans="1:15" x14ac:dyDescent="0.35">
      <c r="A3597" s="368" t="s">
        <v>654</v>
      </c>
      <c r="B3597" s="368" t="s">
        <v>1242</v>
      </c>
      <c r="C3597" s="368" t="s">
        <v>786</v>
      </c>
      <c r="D3597" s="368">
        <v>660</v>
      </c>
      <c r="E3597" s="368">
        <v>429</v>
      </c>
      <c r="F3597" s="368">
        <v>231</v>
      </c>
      <c r="G3597" s="368" t="s">
        <v>20312</v>
      </c>
      <c r="H3597" s="368" t="s">
        <v>20313</v>
      </c>
      <c r="I3597" s="368" t="s">
        <v>2243</v>
      </c>
      <c r="J3597" s="368" t="s">
        <v>2242</v>
      </c>
      <c r="K3597" s="368" t="s">
        <v>20314</v>
      </c>
      <c r="L3597" s="368" t="s">
        <v>2242</v>
      </c>
      <c r="M3597" s="368">
        <v>102</v>
      </c>
      <c r="N3597" s="368">
        <v>65</v>
      </c>
      <c r="O3597" s="368">
        <v>37</v>
      </c>
    </row>
    <row r="3598" spans="1:15" x14ac:dyDescent="0.35">
      <c r="A3598" s="368" t="s">
        <v>654</v>
      </c>
      <c r="B3598" s="368" t="s">
        <v>1242</v>
      </c>
      <c r="C3598" s="368" t="s">
        <v>786</v>
      </c>
      <c r="D3598" s="368">
        <v>660</v>
      </c>
      <c r="E3598" s="368">
        <v>429</v>
      </c>
      <c r="F3598" s="368">
        <v>231</v>
      </c>
      <c r="G3598" s="368" t="s">
        <v>20315</v>
      </c>
      <c r="H3598" s="368" t="s">
        <v>20316</v>
      </c>
      <c r="I3598" s="368" t="s">
        <v>2239</v>
      </c>
      <c r="J3598" s="368" t="s">
        <v>2238</v>
      </c>
      <c r="K3598" s="368" t="s">
        <v>20317</v>
      </c>
      <c r="L3598" s="368" t="s">
        <v>20318</v>
      </c>
      <c r="M3598" s="368">
        <v>30</v>
      </c>
      <c r="N3598" s="368">
        <v>30</v>
      </c>
      <c r="O3598" s="368">
        <v>0</v>
      </c>
    </row>
    <row r="3599" spans="1:15" x14ac:dyDescent="0.35">
      <c r="A3599" s="368" t="s">
        <v>654</v>
      </c>
      <c r="B3599" s="368" t="s">
        <v>1242</v>
      </c>
      <c r="C3599" s="368" t="s">
        <v>786</v>
      </c>
      <c r="D3599" s="368">
        <v>660</v>
      </c>
      <c r="E3599" s="368">
        <v>429</v>
      </c>
      <c r="F3599" s="368">
        <v>231</v>
      </c>
      <c r="G3599" s="368" t="s">
        <v>20315</v>
      </c>
      <c r="H3599" s="368" t="s">
        <v>20316</v>
      </c>
      <c r="I3599" s="368" t="s">
        <v>2239</v>
      </c>
      <c r="J3599" s="368" t="s">
        <v>2238</v>
      </c>
      <c r="K3599" s="368" t="s">
        <v>20319</v>
      </c>
      <c r="L3599" s="368" t="s">
        <v>20320</v>
      </c>
      <c r="M3599" s="368">
        <v>70</v>
      </c>
      <c r="N3599" s="368">
        <v>44</v>
      </c>
      <c r="O3599" s="368">
        <v>26</v>
      </c>
    </row>
    <row r="3600" spans="1:15" x14ac:dyDescent="0.35">
      <c r="A3600" s="368" t="s">
        <v>654</v>
      </c>
      <c r="B3600" s="368" t="s">
        <v>1242</v>
      </c>
      <c r="C3600" s="368" t="s">
        <v>786</v>
      </c>
      <c r="D3600" s="368">
        <v>660</v>
      </c>
      <c r="E3600" s="368">
        <v>429</v>
      </c>
      <c r="F3600" s="368">
        <v>231</v>
      </c>
      <c r="G3600" s="368" t="s">
        <v>20315</v>
      </c>
      <c r="H3600" s="368" t="s">
        <v>20316</v>
      </c>
      <c r="I3600" s="368" t="s">
        <v>2239</v>
      </c>
      <c r="J3600" s="368" t="s">
        <v>2238</v>
      </c>
      <c r="K3600" s="368" t="s">
        <v>20321</v>
      </c>
      <c r="L3600" s="368" t="s">
        <v>20322</v>
      </c>
      <c r="M3600" s="368">
        <v>48</v>
      </c>
      <c r="N3600" s="368">
        <v>30</v>
      </c>
      <c r="O3600" s="368">
        <v>18</v>
      </c>
    </row>
    <row r="3601" spans="1:15" x14ac:dyDescent="0.35">
      <c r="A3601" s="368" t="s">
        <v>654</v>
      </c>
      <c r="B3601" s="368" t="s">
        <v>1242</v>
      </c>
      <c r="C3601" s="368" t="s">
        <v>786</v>
      </c>
      <c r="D3601" s="368">
        <v>660</v>
      </c>
      <c r="E3601" s="368">
        <v>429</v>
      </c>
      <c r="F3601" s="368">
        <v>231</v>
      </c>
      <c r="G3601" s="368" t="s">
        <v>20323</v>
      </c>
      <c r="H3601" s="368" t="s">
        <v>20324</v>
      </c>
      <c r="I3601" s="368" t="s">
        <v>2265</v>
      </c>
      <c r="J3601" s="368" t="s">
        <v>2264</v>
      </c>
      <c r="K3601" s="368" t="s">
        <v>20325</v>
      </c>
      <c r="L3601" s="368" t="s">
        <v>20326</v>
      </c>
      <c r="M3601" s="368">
        <v>68</v>
      </c>
      <c r="N3601" s="368">
        <v>43</v>
      </c>
      <c r="O3601" s="368">
        <v>25</v>
      </c>
    </row>
    <row r="3602" spans="1:15" x14ac:dyDescent="0.35">
      <c r="A3602" s="368" t="s">
        <v>654</v>
      </c>
      <c r="B3602" s="368" t="s">
        <v>1242</v>
      </c>
      <c r="C3602" s="368" t="s">
        <v>786</v>
      </c>
      <c r="D3602" s="368">
        <v>660</v>
      </c>
      <c r="E3602" s="368">
        <v>429</v>
      </c>
      <c r="F3602" s="368">
        <v>231</v>
      </c>
      <c r="G3602" s="368" t="s">
        <v>20323</v>
      </c>
      <c r="H3602" s="368" t="s">
        <v>20324</v>
      </c>
      <c r="I3602" s="368" t="s">
        <v>2265</v>
      </c>
      <c r="J3602" s="368" t="s">
        <v>2264</v>
      </c>
      <c r="K3602" s="368" t="s">
        <v>20327</v>
      </c>
      <c r="L3602" s="368" t="s">
        <v>20328</v>
      </c>
      <c r="M3602" s="368">
        <v>68</v>
      </c>
      <c r="N3602" s="368">
        <v>43</v>
      </c>
      <c r="O3602" s="368">
        <v>25</v>
      </c>
    </row>
    <row r="3603" spans="1:15" x14ac:dyDescent="0.35">
      <c r="A3603" s="368" t="s">
        <v>654</v>
      </c>
      <c r="B3603" s="368" t="s">
        <v>1242</v>
      </c>
      <c r="C3603" s="368" t="s">
        <v>786</v>
      </c>
      <c r="D3603" s="368">
        <v>660</v>
      </c>
      <c r="E3603" s="368">
        <v>429</v>
      </c>
      <c r="F3603" s="368">
        <v>231</v>
      </c>
      <c r="G3603" s="368" t="s">
        <v>20323</v>
      </c>
      <c r="H3603" s="368" t="s">
        <v>20324</v>
      </c>
      <c r="I3603" s="368" t="s">
        <v>2265</v>
      </c>
      <c r="J3603" s="368" t="s">
        <v>2264</v>
      </c>
      <c r="K3603" s="368" t="s">
        <v>20329</v>
      </c>
      <c r="L3603" s="368" t="s">
        <v>20330</v>
      </c>
      <c r="M3603" s="368">
        <v>35</v>
      </c>
      <c r="N3603" s="368">
        <v>22</v>
      </c>
      <c r="O3603" s="368">
        <v>13</v>
      </c>
    </row>
    <row r="3604" spans="1:15" x14ac:dyDescent="0.35">
      <c r="A3604" s="368" t="s">
        <v>654</v>
      </c>
      <c r="B3604" s="368" t="s">
        <v>1242</v>
      </c>
      <c r="C3604" s="368" t="s">
        <v>786</v>
      </c>
      <c r="D3604" s="368">
        <v>660</v>
      </c>
      <c r="E3604" s="368">
        <v>429</v>
      </c>
      <c r="F3604" s="368">
        <v>231</v>
      </c>
      <c r="G3604" s="368" t="s">
        <v>20331</v>
      </c>
      <c r="H3604" s="368" t="s">
        <v>20332</v>
      </c>
      <c r="I3604" s="368" t="s">
        <v>2263</v>
      </c>
      <c r="J3604" s="368" t="s">
        <v>2262</v>
      </c>
      <c r="K3604" s="368" t="s">
        <v>20333</v>
      </c>
      <c r="L3604" s="368" t="s">
        <v>20334</v>
      </c>
      <c r="M3604" s="368">
        <v>69</v>
      </c>
      <c r="N3604" s="368">
        <v>44</v>
      </c>
      <c r="O3604" s="368">
        <v>25</v>
      </c>
    </row>
    <row r="3605" spans="1:15" x14ac:dyDescent="0.35">
      <c r="A3605" s="368" t="s">
        <v>654</v>
      </c>
      <c r="B3605" s="368" t="s">
        <v>1242</v>
      </c>
      <c r="C3605" s="368" t="s">
        <v>786</v>
      </c>
      <c r="D3605" s="368">
        <v>660</v>
      </c>
      <c r="E3605" s="368">
        <v>429</v>
      </c>
      <c r="F3605" s="368">
        <v>231</v>
      </c>
      <c r="G3605" s="368" t="s">
        <v>20331</v>
      </c>
      <c r="H3605" s="368" t="s">
        <v>20332</v>
      </c>
      <c r="I3605" s="368" t="s">
        <v>2263</v>
      </c>
      <c r="J3605" s="368" t="s">
        <v>2262</v>
      </c>
      <c r="K3605" s="368" t="s">
        <v>20335</v>
      </c>
      <c r="L3605" s="368" t="s">
        <v>20336</v>
      </c>
      <c r="M3605" s="368">
        <v>68</v>
      </c>
      <c r="N3605" s="368">
        <v>43</v>
      </c>
      <c r="O3605" s="368">
        <v>25</v>
      </c>
    </row>
    <row r="3606" spans="1:15" x14ac:dyDescent="0.35">
      <c r="A3606" s="368" t="s">
        <v>654</v>
      </c>
      <c r="B3606" s="368" t="s">
        <v>1242</v>
      </c>
      <c r="C3606" s="368" t="s">
        <v>786</v>
      </c>
      <c r="D3606" s="368">
        <v>660</v>
      </c>
      <c r="E3606" s="368">
        <v>429</v>
      </c>
      <c r="F3606" s="368">
        <v>231</v>
      </c>
      <c r="G3606" s="368" t="s">
        <v>20337</v>
      </c>
      <c r="H3606" s="368" t="s">
        <v>20338</v>
      </c>
      <c r="I3606" s="368" t="s">
        <v>2237</v>
      </c>
      <c r="J3606" s="368" t="s">
        <v>2236</v>
      </c>
      <c r="K3606" s="368" t="s">
        <v>20339</v>
      </c>
      <c r="L3606" s="368" t="s">
        <v>2236</v>
      </c>
      <c r="M3606" s="368">
        <v>102</v>
      </c>
      <c r="N3606" s="368">
        <v>65</v>
      </c>
      <c r="O3606" s="368">
        <v>37</v>
      </c>
    </row>
    <row r="3607" spans="1:15" x14ac:dyDescent="0.35">
      <c r="A3607" s="368" t="s">
        <v>655</v>
      </c>
      <c r="B3607" s="368" t="s">
        <v>1243</v>
      </c>
      <c r="C3607" s="368" t="s">
        <v>791</v>
      </c>
      <c r="D3607" s="368">
        <v>530</v>
      </c>
      <c r="E3607" s="368">
        <v>344</v>
      </c>
      <c r="F3607" s="368">
        <v>186</v>
      </c>
      <c r="G3607" s="368" t="s">
        <v>20289</v>
      </c>
      <c r="H3607" s="368" t="s">
        <v>20290</v>
      </c>
      <c r="I3607" s="368" t="s">
        <v>2253</v>
      </c>
      <c r="J3607" s="368" t="s">
        <v>2252</v>
      </c>
      <c r="K3607" s="368" t="s">
        <v>20293</v>
      </c>
      <c r="L3607" s="368" t="s">
        <v>20294</v>
      </c>
      <c r="M3607" s="368">
        <v>90</v>
      </c>
      <c r="N3607" s="368">
        <v>55</v>
      </c>
      <c r="O3607" s="368">
        <v>35</v>
      </c>
    </row>
    <row r="3608" spans="1:15" x14ac:dyDescent="0.35">
      <c r="A3608" s="368" t="s">
        <v>655</v>
      </c>
      <c r="B3608" s="368" t="s">
        <v>1243</v>
      </c>
      <c r="C3608" s="368" t="s">
        <v>791</v>
      </c>
      <c r="D3608" s="368">
        <v>530</v>
      </c>
      <c r="E3608" s="368">
        <v>344</v>
      </c>
      <c r="F3608" s="368">
        <v>186</v>
      </c>
      <c r="G3608" s="368" t="s">
        <v>20289</v>
      </c>
      <c r="H3608" s="368" t="s">
        <v>20290</v>
      </c>
      <c r="I3608" s="368" t="s">
        <v>2253</v>
      </c>
      <c r="J3608" s="368" t="s">
        <v>2252</v>
      </c>
      <c r="K3608" s="368" t="s">
        <v>20291</v>
      </c>
      <c r="L3608" s="368" t="s">
        <v>20292</v>
      </c>
      <c r="M3608" s="368">
        <v>52</v>
      </c>
      <c r="N3608" s="368">
        <v>32</v>
      </c>
      <c r="O3608" s="368">
        <v>20</v>
      </c>
    </row>
    <row r="3609" spans="1:15" x14ac:dyDescent="0.35">
      <c r="A3609" s="368" t="s">
        <v>655</v>
      </c>
      <c r="B3609" s="368" t="s">
        <v>1243</v>
      </c>
      <c r="C3609" s="368" t="s">
        <v>791</v>
      </c>
      <c r="D3609" s="368">
        <v>530</v>
      </c>
      <c r="E3609" s="368">
        <v>344</v>
      </c>
      <c r="F3609" s="368">
        <v>186</v>
      </c>
      <c r="G3609" s="368" t="s">
        <v>20289</v>
      </c>
      <c r="H3609" s="368" t="s">
        <v>20290</v>
      </c>
      <c r="I3609" s="368" t="s">
        <v>2253</v>
      </c>
      <c r="J3609" s="368" t="s">
        <v>2252</v>
      </c>
      <c r="K3609" s="368" t="s">
        <v>20295</v>
      </c>
      <c r="L3609" s="368" t="s">
        <v>20296</v>
      </c>
      <c r="M3609" s="368">
        <v>39</v>
      </c>
      <c r="N3609" s="368">
        <v>24</v>
      </c>
      <c r="O3609" s="368">
        <v>15</v>
      </c>
    </row>
    <row r="3610" spans="1:15" x14ac:dyDescent="0.35">
      <c r="A3610" s="368" t="s">
        <v>655</v>
      </c>
      <c r="B3610" s="368" t="s">
        <v>1243</v>
      </c>
      <c r="C3610" s="368" t="s">
        <v>791</v>
      </c>
      <c r="D3610" s="368">
        <v>530</v>
      </c>
      <c r="E3610" s="368">
        <v>344</v>
      </c>
      <c r="F3610" s="368">
        <v>186</v>
      </c>
      <c r="G3610" s="368" t="s">
        <v>20340</v>
      </c>
      <c r="H3610" s="368" t="s">
        <v>20341</v>
      </c>
      <c r="I3610" s="368" t="s">
        <v>2261</v>
      </c>
      <c r="J3610" s="368" t="s">
        <v>2260</v>
      </c>
      <c r="K3610" s="368" t="s">
        <v>20342</v>
      </c>
      <c r="L3610" s="368" t="s">
        <v>2260</v>
      </c>
      <c r="M3610" s="368">
        <v>78</v>
      </c>
      <c r="N3610" s="368">
        <v>48</v>
      </c>
      <c r="O3610" s="368">
        <v>30</v>
      </c>
    </row>
    <row r="3611" spans="1:15" x14ac:dyDescent="0.35">
      <c r="A3611" s="368" t="s">
        <v>655</v>
      </c>
      <c r="B3611" s="368" t="s">
        <v>1243</v>
      </c>
      <c r="C3611" s="368" t="s">
        <v>791</v>
      </c>
      <c r="D3611" s="368">
        <v>530</v>
      </c>
      <c r="E3611" s="368">
        <v>344</v>
      </c>
      <c r="F3611" s="368">
        <v>186</v>
      </c>
      <c r="G3611" s="368" t="s">
        <v>20343</v>
      </c>
      <c r="H3611" s="368" t="s">
        <v>20344</v>
      </c>
      <c r="I3611" s="368" t="s">
        <v>2259</v>
      </c>
      <c r="J3611" s="368" t="s">
        <v>2258</v>
      </c>
      <c r="K3611" s="368" t="s">
        <v>20304</v>
      </c>
      <c r="L3611" s="368" t="s">
        <v>20305</v>
      </c>
      <c r="M3611" s="368">
        <v>50</v>
      </c>
      <c r="N3611" s="368">
        <v>50</v>
      </c>
      <c r="O3611" s="368">
        <v>0</v>
      </c>
    </row>
    <row r="3612" spans="1:15" x14ac:dyDescent="0.35">
      <c r="A3612" s="368" t="s">
        <v>655</v>
      </c>
      <c r="B3612" s="368" t="s">
        <v>1243</v>
      </c>
      <c r="C3612" s="368" t="s">
        <v>791</v>
      </c>
      <c r="D3612" s="368">
        <v>530</v>
      </c>
      <c r="E3612" s="368">
        <v>344</v>
      </c>
      <c r="F3612" s="368">
        <v>186</v>
      </c>
      <c r="G3612" s="368" t="s">
        <v>20343</v>
      </c>
      <c r="H3612" s="368" t="s">
        <v>20344</v>
      </c>
      <c r="I3612" s="368" t="s">
        <v>2259</v>
      </c>
      <c r="J3612" s="368" t="s">
        <v>2258</v>
      </c>
      <c r="K3612" s="368" t="s">
        <v>20345</v>
      </c>
      <c r="L3612" s="368" t="s">
        <v>20346</v>
      </c>
      <c r="M3612" s="368">
        <v>131</v>
      </c>
      <c r="N3612" s="368">
        <v>80</v>
      </c>
      <c r="O3612" s="368">
        <v>51</v>
      </c>
    </row>
    <row r="3613" spans="1:15" x14ac:dyDescent="0.35">
      <c r="A3613" s="368" t="s">
        <v>655</v>
      </c>
      <c r="B3613" s="368" t="s">
        <v>1243</v>
      </c>
      <c r="C3613" s="368" t="s">
        <v>791</v>
      </c>
      <c r="D3613" s="368">
        <v>530</v>
      </c>
      <c r="E3613" s="368">
        <v>344</v>
      </c>
      <c r="F3613" s="368">
        <v>186</v>
      </c>
      <c r="G3613" s="368" t="s">
        <v>20297</v>
      </c>
      <c r="H3613" s="368" t="s">
        <v>20298</v>
      </c>
      <c r="I3613" s="368" t="s">
        <v>2257</v>
      </c>
      <c r="J3613" s="368" t="s">
        <v>2256</v>
      </c>
      <c r="K3613" s="368" t="s">
        <v>20299</v>
      </c>
      <c r="L3613" s="368" t="s">
        <v>2256</v>
      </c>
      <c r="M3613" s="368">
        <v>90</v>
      </c>
      <c r="N3613" s="368">
        <v>55</v>
      </c>
      <c r="O3613" s="368">
        <v>35</v>
      </c>
    </row>
    <row r="3614" spans="1:15" x14ac:dyDescent="0.35">
      <c r="A3614" s="368" t="s">
        <v>656</v>
      </c>
      <c r="B3614" s="368" t="s">
        <v>1244</v>
      </c>
      <c r="C3614" s="368" t="s">
        <v>791</v>
      </c>
      <c r="D3614" s="368">
        <v>570</v>
      </c>
      <c r="E3614" s="368">
        <v>370</v>
      </c>
      <c r="F3614" s="368">
        <v>200</v>
      </c>
      <c r="G3614" s="368" t="s">
        <v>20347</v>
      </c>
      <c r="H3614" s="368" t="s">
        <v>20348</v>
      </c>
      <c r="I3614" s="368" t="s">
        <v>2255</v>
      </c>
      <c r="J3614" s="368" t="s">
        <v>2254</v>
      </c>
      <c r="K3614" s="368" t="s">
        <v>20349</v>
      </c>
      <c r="L3614" s="368" t="s">
        <v>2254</v>
      </c>
      <c r="M3614" s="368">
        <v>114</v>
      </c>
      <c r="N3614" s="368">
        <v>70</v>
      </c>
      <c r="O3614" s="368">
        <v>44</v>
      </c>
    </row>
    <row r="3615" spans="1:15" x14ac:dyDescent="0.35">
      <c r="A3615" s="368" t="s">
        <v>656</v>
      </c>
      <c r="B3615" s="368" t="s">
        <v>1244</v>
      </c>
      <c r="C3615" s="368" t="s">
        <v>791</v>
      </c>
      <c r="D3615" s="368">
        <v>570</v>
      </c>
      <c r="E3615" s="368">
        <v>370</v>
      </c>
      <c r="F3615" s="368">
        <v>200</v>
      </c>
      <c r="G3615" s="368" t="s">
        <v>20289</v>
      </c>
      <c r="H3615" s="368" t="s">
        <v>20290</v>
      </c>
      <c r="I3615" s="368" t="s">
        <v>2253</v>
      </c>
      <c r="J3615" s="368" t="s">
        <v>2252</v>
      </c>
      <c r="K3615" s="368" t="s">
        <v>20295</v>
      </c>
      <c r="L3615" s="368" t="s">
        <v>20296</v>
      </c>
      <c r="M3615" s="368">
        <v>38</v>
      </c>
      <c r="N3615" s="368">
        <v>23</v>
      </c>
      <c r="O3615" s="368">
        <v>15</v>
      </c>
    </row>
    <row r="3616" spans="1:15" x14ac:dyDescent="0.35">
      <c r="A3616" s="368" t="s">
        <v>656</v>
      </c>
      <c r="B3616" s="368" t="s">
        <v>1244</v>
      </c>
      <c r="C3616" s="368" t="s">
        <v>791</v>
      </c>
      <c r="D3616" s="368">
        <v>570</v>
      </c>
      <c r="E3616" s="368">
        <v>370</v>
      </c>
      <c r="F3616" s="368">
        <v>200</v>
      </c>
      <c r="G3616" s="368" t="s">
        <v>20289</v>
      </c>
      <c r="H3616" s="368" t="s">
        <v>20290</v>
      </c>
      <c r="I3616" s="368" t="s">
        <v>2253</v>
      </c>
      <c r="J3616" s="368" t="s">
        <v>2252</v>
      </c>
      <c r="K3616" s="368" t="s">
        <v>20293</v>
      </c>
      <c r="L3616" s="368" t="s">
        <v>20294</v>
      </c>
      <c r="M3616" s="368">
        <v>88</v>
      </c>
      <c r="N3616" s="368">
        <v>54</v>
      </c>
      <c r="O3616" s="368">
        <v>34</v>
      </c>
    </row>
    <row r="3617" spans="1:15" x14ac:dyDescent="0.35">
      <c r="A3617" s="368" t="s">
        <v>656</v>
      </c>
      <c r="B3617" s="368" t="s">
        <v>1244</v>
      </c>
      <c r="C3617" s="368" t="s">
        <v>791</v>
      </c>
      <c r="D3617" s="368">
        <v>570</v>
      </c>
      <c r="E3617" s="368">
        <v>370</v>
      </c>
      <c r="F3617" s="368">
        <v>200</v>
      </c>
      <c r="G3617" s="368" t="s">
        <v>20289</v>
      </c>
      <c r="H3617" s="368" t="s">
        <v>20290</v>
      </c>
      <c r="I3617" s="368" t="s">
        <v>2253</v>
      </c>
      <c r="J3617" s="368" t="s">
        <v>2252</v>
      </c>
      <c r="K3617" s="368" t="s">
        <v>20291</v>
      </c>
      <c r="L3617" s="368" t="s">
        <v>20292</v>
      </c>
      <c r="M3617" s="368">
        <v>51</v>
      </c>
      <c r="N3617" s="368">
        <v>31</v>
      </c>
      <c r="O3617" s="368">
        <v>20</v>
      </c>
    </row>
    <row r="3618" spans="1:15" x14ac:dyDescent="0.35">
      <c r="A3618" s="368" t="s">
        <v>656</v>
      </c>
      <c r="B3618" s="368" t="s">
        <v>1244</v>
      </c>
      <c r="C3618" s="368" t="s">
        <v>791</v>
      </c>
      <c r="D3618" s="368">
        <v>570</v>
      </c>
      <c r="E3618" s="368">
        <v>370</v>
      </c>
      <c r="F3618" s="368">
        <v>200</v>
      </c>
      <c r="G3618" s="368" t="s">
        <v>20350</v>
      </c>
      <c r="H3618" s="368" t="s">
        <v>20351</v>
      </c>
      <c r="I3618" s="368" t="s">
        <v>2251</v>
      </c>
      <c r="J3618" s="368" t="s">
        <v>2250</v>
      </c>
      <c r="K3618" s="368" t="s">
        <v>20304</v>
      </c>
      <c r="L3618" s="368" t="s">
        <v>20305</v>
      </c>
      <c r="M3618" s="368">
        <v>50</v>
      </c>
      <c r="N3618" s="368">
        <v>50</v>
      </c>
      <c r="O3618" s="368">
        <v>0</v>
      </c>
    </row>
    <row r="3619" spans="1:15" x14ac:dyDescent="0.35">
      <c r="A3619" s="368" t="s">
        <v>656</v>
      </c>
      <c r="B3619" s="368" t="s">
        <v>1244</v>
      </c>
      <c r="C3619" s="368" t="s">
        <v>791</v>
      </c>
      <c r="D3619" s="368">
        <v>570</v>
      </c>
      <c r="E3619" s="368">
        <v>370</v>
      </c>
      <c r="F3619" s="368">
        <v>200</v>
      </c>
      <c r="G3619" s="368" t="s">
        <v>20350</v>
      </c>
      <c r="H3619" s="368" t="s">
        <v>20351</v>
      </c>
      <c r="I3619" s="368" t="s">
        <v>2251</v>
      </c>
      <c r="J3619" s="368" t="s">
        <v>2250</v>
      </c>
      <c r="K3619" s="368" t="s">
        <v>20352</v>
      </c>
      <c r="L3619" s="368" t="s">
        <v>20353</v>
      </c>
      <c r="M3619" s="368">
        <v>97</v>
      </c>
      <c r="N3619" s="368">
        <v>60</v>
      </c>
      <c r="O3619" s="368">
        <v>37</v>
      </c>
    </row>
    <row r="3620" spans="1:15" x14ac:dyDescent="0.35">
      <c r="A3620" s="368" t="s">
        <v>656</v>
      </c>
      <c r="B3620" s="368" t="s">
        <v>1244</v>
      </c>
      <c r="C3620" s="368" t="s">
        <v>791</v>
      </c>
      <c r="D3620" s="368">
        <v>570</v>
      </c>
      <c r="E3620" s="368">
        <v>370</v>
      </c>
      <c r="F3620" s="368">
        <v>200</v>
      </c>
      <c r="G3620" s="368" t="s">
        <v>20350</v>
      </c>
      <c r="H3620" s="368" t="s">
        <v>20351</v>
      </c>
      <c r="I3620" s="368" t="s">
        <v>2251</v>
      </c>
      <c r="J3620" s="368" t="s">
        <v>2250</v>
      </c>
      <c r="K3620" s="368" t="s">
        <v>20354</v>
      </c>
      <c r="L3620" s="368" t="s">
        <v>20355</v>
      </c>
      <c r="M3620" s="368">
        <v>43</v>
      </c>
      <c r="N3620" s="368">
        <v>26</v>
      </c>
      <c r="O3620" s="368">
        <v>17</v>
      </c>
    </row>
    <row r="3621" spans="1:15" x14ac:dyDescent="0.35">
      <c r="A3621" s="368" t="s">
        <v>656</v>
      </c>
      <c r="B3621" s="368" t="s">
        <v>1244</v>
      </c>
      <c r="C3621" s="368" t="s">
        <v>791</v>
      </c>
      <c r="D3621" s="368">
        <v>570</v>
      </c>
      <c r="E3621" s="368">
        <v>370</v>
      </c>
      <c r="F3621" s="368">
        <v>200</v>
      </c>
      <c r="G3621" s="368" t="s">
        <v>20356</v>
      </c>
      <c r="H3621" s="368" t="s">
        <v>20357</v>
      </c>
      <c r="I3621" s="368" t="s">
        <v>2249</v>
      </c>
      <c r="J3621" s="368" t="s">
        <v>2248</v>
      </c>
      <c r="K3621" s="368" t="s">
        <v>20358</v>
      </c>
      <c r="L3621" s="368" t="s">
        <v>2248</v>
      </c>
      <c r="M3621" s="368">
        <v>89</v>
      </c>
      <c r="N3621" s="368">
        <v>56</v>
      </c>
      <c r="O3621" s="368">
        <v>33</v>
      </c>
    </row>
    <row r="3622" spans="1:15" x14ac:dyDescent="0.35">
      <c r="A3622" s="368" t="s">
        <v>657</v>
      </c>
      <c r="B3622" s="368" t="s">
        <v>1245</v>
      </c>
      <c r="C3622" s="368" t="s">
        <v>786</v>
      </c>
      <c r="D3622" s="368">
        <v>660</v>
      </c>
      <c r="E3622" s="368">
        <v>429</v>
      </c>
      <c r="F3622" s="368">
        <v>231</v>
      </c>
      <c r="G3622" s="368" t="s">
        <v>20312</v>
      </c>
      <c r="H3622" s="368" t="s">
        <v>20313</v>
      </c>
      <c r="I3622" s="368" t="s">
        <v>2243</v>
      </c>
      <c r="J3622" s="368" t="s">
        <v>2242</v>
      </c>
      <c r="K3622" s="368" t="s">
        <v>20314</v>
      </c>
      <c r="L3622" s="368" t="s">
        <v>2242</v>
      </c>
      <c r="M3622" s="368">
        <v>103</v>
      </c>
      <c r="N3622" s="368">
        <v>64</v>
      </c>
      <c r="O3622" s="368">
        <v>39</v>
      </c>
    </row>
    <row r="3623" spans="1:15" x14ac:dyDescent="0.35">
      <c r="A3623" s="368" t="s">
        <v>657</v>
      </c>
      <c r="B3623" s="368" t="s">
        <v>1245</v>
      </c>
      <c r="C3623" s="368" t="s">
        <v>786</v>
      </c>
      <c r="D3623" s="368">
        <v>660</v>
      </c>
      <c r="E3623" s="368">
        <v>429</v>
      </c>
      <c r="F3623" s="368">
        <v>231</v>
      </c>
      <c r="G3623" s="368" t="s">
        <v>20359</v>
      </c>
      <c r="H3623" s="368" t="s">
        <v>20360</v>
      </c>
      <c r="I3623" s="368" t="s">
        <v>2247</v>
      </c>
      <c r="J3623" s="368" t="s">
        <v>2246</v>
      </c>
      <c r="K3623" s="368" t="s">
        <v>20329</v>
      </c>
      <c r="L3623" s="368" t="s">
        <v>20330</v>
      </c>
      <c r="M3623" s="368">
        <v>30</v>
      </c>
      <c r="N3623" s="368">
        <v>30</v>
      </c>
      <c r="O3623" s="368">
        <v>0</v>
      </c>
    </row>
    <row r="3624" spans="1:15" x14ac:dyDescent="0.35">
      <c r="A3624" s="368" t="s">
        <v>657</v>
      </c>
      <c r="B3624" s="368" t="s">
        <v>1245</v>
      </c>
      <c r="C3624" s="368" t="s">
        <v>786</v>
      </c>
      <c r="D3624" s="368">
        <v>660</v>
      </c>
      <c r="E3624" s="368">
        <v>429</v>
      </c>
      <c r="F3624" s="368">
        <v>231</v>
      </c>
      <c r="G3624" s="368" t="s">
        <v>20359</v>
      </c>
      <c r="H3624" s="368" t="s">
        <v>20360</v>
      </c>
      <c r="I3624" s="368" t="s">
        <v>2247</v>
      </c>
      <c r="J3624" s="368" t="s">
        <v>2246</v>
      </c>
      <c r="K3624" s="368" t="s">
        <v>20361</v>
      </c>
      <c r="L3624" s="368" t="s">
        <v>20362</v>
      </c>
      <c r="M3624" s="368">
        <v>69</v>
      </c>
      <c r="N3624" s="368">
        <v>44</v>
      </c>
      <c r="O3624" s="368">
        <v>25</v>
      </c>
    </row>
    <row r="3625" spans="1:15" x14ac:dyDescent="0.35">
      <c r="A3625" s="368" t="s">
        <v>657</v>
      </c>
      <c r="B3625" s="368" t="s">
        <v>1245</v>
      </c>
      <c r="C3625" s="368" t="s">
        <v>786</v>
      </c>
      <c r="D3625" s="368">
        <v>660</v>
      </c>
      <c r="E3625" s="368">
        <v>429</v>
      </c>
      <c r="F3625" s="368">
        <v>231</v>
      </c>
      <c r="G3625" s="368" t="s">
        <v>20359</v>
      </c>
      <c r="H3625" s="368" t="s">
        <v>20360</v>
      </c>
      <c r="I3625" s="368" t="s">
        <v>2247</v>
      </c>
      <c r="J3625" s="368" t="s">
        <v>2246</v>
      </c>
      <c r="K3625" s="368" t="s">
        <v>20363</v>
      </c>
      <c r="L3625" s="368" t="s">
        <v>20364</v>
      </c>
      <c r="M3625" s="368">
        <v>69</v>
      </c>
      <c r="N3625" s="368">
        <v>44</v>
      </c>
      <c r="O3625" s="368">
        <v>25</v>
      </c>
    </row>
    <row r="3626" spans="1:15" x14ac:dyDescent="0.35">
      <c r="A3626" s="368" t="s">
        <v>657</v>
      </c>
      <c r="B3626" s="368" t="s">
        <v>1245</v>
      </c>
      <c r="C3626" s="368" t="s">
        <v>786</v>
      </c>
      <c r="D3626" s="368">
        <v>660</v>
      </c>
      <c r="E3626" s="368">
        <v>429</v>
      </c>
      <c r="F3626" s="368">
        <v>231</v>
      </c>
      <c r="G3626" s="368" t="s">
        <v>20365</v>
      </c>
      <c r="H3626" s="368" t="s">
        <v>20366</v>
      </c>
      <c r="I3626" s="368" t="s">
        <v>2241</v>
      </c>
      <c r="J3626" s="368" t="s">
        <v>2240</v>
      </c>
      <c r="K3626" s="368" t="s">
        <v>20367</v>
      </c>
      <c r="L3626" s="368" t="s">
        <v>20368</v>
      </c>
      <c r="M3626" s="368">
        <v>69</v>
      </c>
      <c r="N3626" s="368">
        <v>44</v>
      </c>
      <c r="O3626" s="368">
        <v>25</v>
      </c>
    </row>
    <row r="3627" spans="1:15" x14ac:dyDescent="0.35">
      <c r="A3627" s="368" t="s">
        <v>657</v>
      </c>
      <c r="B3627" s="368" t="s">
        <v>1245</v>
      </c>
      <c r="C3627" s="368" t="s">
        <v>786</v>
      </c>
      <c r="D3627" s="368">
        <v>660</v>
      </c>
      <c r="E3627" s="368">
        <v>429</v>
      </c>
      <c r="F3627" s="368">
        <v>231</v>
      </c>
      <c r="G3627" s="368" t="s">
        <v>20365</v>
      </c>
      <c r="H3627" s="368" t="s">
        <v>20366</v>
      </c>
      <c r="I3627" s="368" t="s">
        <v>2241</v>
      </c>
      <c r="J3627" s="368" t="s">
        <v>2240</v>
      </c>
      <c r="K3627" s="368" t="s">
        <v>20369</v>
      </c>
      <c r="L3627" s="368" t="s">
        <v>20370</v>
      </c>
      <c r="M3627" s="368">
        <v>69</v>
      </c>
      <c r="N3627" s="368">
        <v>44</v>
      </c>
      <c r="O3627" s="368">
        <v>25</v>
      </c>
    </row>
    <row r="3628" spans="1:15" x14ac:dyDescent="0.35">
      <c r="A3628" s="368" t="s">
        <v>657</v>
      </c>
      <c r="B3628" s="368" t="s">
        <v>1245</v>
      </c>
      <c r="C3628" s="368" t="s">
        <v>786</v>
      </c>
      <c r="D3628" s="368">
        <v>660</v>
      </c>
      <c r="E3628" s="368">
        <v>429</v>
      </c>
      <c r="F3628" s="368">
        <v>231</v>
      </c>
      <c r="G3628" s="368" t="s">
        <v>20315</v>
      </c>
      <c r="H3628" s="368" t="s">
        <v>20316</v>
      </c>
      <c r="I3628" s="368" t="s">
        <v>2239</v>
      </c>
      <c r="J3628" s="368" t="s">
        <v>2238</v>
      </c>
      <c r="K3628" s="368" t="s">
        <v>20317</v>
      </c>
      <c r="L3628" s="368" t="s">
        <v>20318</v>
      </c>
      <c r="M3628" s="368">
        <v>34</v>
      </c>
      <c r="N3628" s="368">
        <v>22</v>
      </c>
      <c r="O3628" s="368">
        <v>12</v>
      </c>
    </row>
    <row r="3629" spans="1:15" x14ac:dyDescent="0.35">
      <c r="A3629" s="368" t="s">
        <v>657</v>
      </c>
      <c r="B3629" s="368" t="s">
        <v>1245</v>
      </c>
      <c r="C3629" s="368" t="s">
        <v>786</v>
      </c>
      <c r="D3629" s="368">
        <v>660</v>
      </c>
      <c r="E3629" s="368">
        <v>429</v>
      </c>
      <c r="F3629" s="368">
        <v>231</v>
      </c>
      <c r="G3629" s="368" t="s">
        <v>20315</v>
      </c>
      <c r="H3629" s="368" t="s">
        <v>20316</v>
      </c>
      <c r="I3629" s="368" t="s">
        <v>2239</v>
      </c>
      <c r="J3629" s="368" t="s">
        <v>2238</v>
      </c>
      <c r="K3629" s="368" t="s">
        <v>20319</v>
      </c>
      <c r="L3629" s="368" t="s">
        <v>20320</v>
      </c>
      <c r="M3629" s="368">
        <v>69</v>
      </c>
      <c r="N3629" s="368">
        <v>44</v>
      </c>
      <c r="O3629" s="368">
        <v>25</v>
      </c>
    </row>
    <row r="3630" spans="1:15" x14ac:dyDescent="0.35">
      <c r="A3630" s="368" t="s">
        <v>657</v>
      </c>
      <c r="B3630" s="368" t="s">
        <v>1245</v>
      </c>
      <c r="C3630" s="368" t="s">
        <v>786</v>
      </c>
      <c r="D3630" s="368">
        <v>660</v>
      </c>
      <c r="E3630" s="368">
        <v>429</v>
      </c>
      <c r="F3630" s="368">
        <v>231</v>
      </c>
      <c r="G3630" s="368" t="s">
        <v>20315</v>
      </c>
      <c r="H3630" s="368" t="s">
        <v>20316</v>
      </c>
      <c r="I3630" s="368" t="s">
        <v>2239</v>
      </c>
      <c r="J3630" s="368" t="s">
        <v>2238</v>
      </c>
      <c r="K3630" s="368" t="s">
        <v>20321</v>
      </c>
      <c r="L3630" s="368" t="s">
        <v>20322</v>
      </c>
      <c r="M3630" s="368">
        <v>45</v>
      </c>
      <c r="N3630" s="368">
        <v>29</v>
      </c>
      <c r="O3630" s="368">
        <v>16</v>
      </c>
    </row>
    <row r="3631" spans="1:15" x14ac:dyDescent="0.35">
      <c r="A3631" s="368" t="s">
        <v>657</v>
      </c>
      <c r="B3631" s="368" t="s">
        <v>1245</v>
      </c>
      <c r="C3631" s="368" t="s">
        <v>786</v>
      </c>
      <c r="D3631" s="368">
        <v>660</v>
      </c>
      <c r="E3631" s="368">
        <v>429</v>
      </c>
      <c r="F3631" s="368">
        <v>231</v>
      </c>
      <c r="G3631" s="368" t="s">
        <v>20371</v>
      </c>
      <c r="H3631" s="368" t="s">
        <v>20372</v>
      </c>
      <c r="I3631" s="368" t="s">
        <v>2245</v>
      </c>
      <c r="J3631" s="368" t="s">
        <v>2244</v>
      </c>
      <c r="K3631" s="368" t="s">
        <v>20373</v>
      </c>
      <c r="L3631" s="368" t="s">
        <v>2244</v>
      </c>
      <c r="M3631" s="368">
        <v>103</v>
      </c>
      <c r="N3631" s="368">
        <v>64</v>
      </c>
      <c r="O3631" s="368">
        <v>39</v>
      </c>
    </row>
    <row r="3632" spans="1:15" x14ac:dyDescent="0.35">
      <c r="A3632" s="368" t="s">
        <v>658</v>
      </c>
      <c r="B3632" s="368" t="s">
        <v>1246</v>
      </c>
      <c r="C3632" s="368" t="s">
        <v>786</v>
      </c>
      <c r="D3632" s="368">
        <v>660</v>
      </c>
      <c r="E3632" s="368">
        <v>429</v>
      </c>
      <c r="F3632" s="368">
        <v>231</v>
      </c>
      <c r="G3632" s="368" t="s">
        <v>20312</v>
      </c>
      <c r="H3632" s="368" t="s">
        <v>20313</v>
      </c>
      <c r="I3632" s="368" t="s">
        <v>2243</v>
      </c>
      <c r="J3632" s="368" t="s">
        <v>2242</v>
      </c>
      <c r="K3632" s="368" t="s">
        <v>20314</v>
      </c>
      <c r="L3632" s="368" t="s">
        <v>2242</v>
      </c>
      <c r="M3632" s="368">
        <v>102</v>
      </c>
      <c r="N3632" s="368">
        <v>65</v>
      </c>
      <c r="O3632" s="368">
        <v>37</v>
      </c>
    </row>
    <row r="3633" spans="1:15" x14ac:dyDescent="0.35">
      <c r="A3633" s="368" t="s">
        <v>658</v>
      </c>
      <c r="B3633" s="368" t="s">
        <v>1246</v>
      </c>
      <c r="C3633" s="368" t="s">
        <v>786</v>
      </c>
      <c r="D3633" s="368">
        <v>660</v>
      </c>
      <c r="E3633" s="368">
        <v>429</v>
      </c>
      <c r="F3633" s="368">
        <v>231</v>
      </c>
      <c r="G3633" s="368" t="s">
        <v>20365</v>
      </c>
      <c r="H3633" s="368" t="s">
        <v>20366</v>
      </c>
      <c r="I3633" s="368" t="s">
        <v>2241</v>
      </c>
      <c r="J3633" s="368" t="s">
        <v>2240</v>
      </c>
      <c r="K3633" s="368" t="s">
        <v>20367</v>
      </c>
      <c r="L3633" s="368" t="s">
        <v>20368</v>
      </c>
      <c r="M3633" s="368">
        <v>68</v>
      </c>
      <c r="N3633" s="368">
        <v>43</v>
      </c>
      <c r="O3633" s="368">
        <v>25</v>
      </c>
    </row>
    <row r="3634" spans="1:15" x14ac:dyDescent="0.35">
      <c r="A3634" s="368" t="s">
        <v>658</v>
      </c>
      <c r="B3634" s="368" t="s">
        <v>1246</v>
      </c>
      <c r="C3634" s="368" t="s">
        <v>786</v>
      </c>
      <c r="D3634" s="368">
        <v>660</v>
      </c>
      <c r="E3634" s="368">
        <v>429</v>
      </c>
      <c r="F3634" s="368">
        <v>231</v>
      </c>
      <c r="G3634" s="368" t="s">
        <v>20365</v>
      </c>
      <c r="H3634" s="368" t="s">
        <v>20366</v>
      </c>
      <c r="I3634" s="368" t="s">
        <v>2241</v>
      </c>
      <c r="J3634" s="368" t="s">
        <v>2240</v>
      </c>
      <c r="K3634" s="368" t="s">
        <v>20369</v>
      </c>
      <c r="L3634" s="368" t="s">
        <v>20370</v>
      </c>
      <c r="M3634" s="368">
        <v>69</v>
      </c>
      <c r="N3634" s="368">
        <v>44</v>
      </c>
      <c r="O3634" s="368">
        <v>25</v>
      </c>
    </row>
    <row r="3635" spans="1:15" x14ac:dyDescent="0.35">
      <c r="A3635" s="368" t="s">
        <v>658</v>
      </c>
      <c r="B3635" s="368" t="s">
        <v>1246</v>
      </c>
      <c r="C3635" s="368" t="s">
        <v>786</v>
      </c>
      <c r="D3635" s="368">
        <v>660</v>
      </c>
      <c r="E3635" s="368">
        <v>429</v>
      </c>
      <c r="F3635" s="368">
        <v>231</v>
      </c>
      <c r="G3635" s="368" t="s">
        <v>20315</v>
      </c>
      <c r="H3635" s="368" t="s">
        <v>20316</v>
      </c>
      <c r="I3635" s="368" t="s">
        <v>2239</v>
      </c>
      <c r="J3635" s="368" t="s">
        <v>2238</v>
      </c>
      <c r="K3635" s="368" t="s">
        <v>20319</v>
      </c>
      <c r="L3635" s="368" t="s">
        <v>20320</v>
      </c>
      <c r="M3635" s="368">
        <v>70</v>
      </c>
      <c r="N3635" s="368">
        <v>44</v>
      </c>
      <c r="O3635" s="368">
        <v>26</v>
      </c>
    </row>
    <row r="3636" spans="1:15" x14ac:dyDescent="0.35">
      <c r="A3636" s="368" t="s">
        <v>658</v>
      </c>
      <c r="B3636" s="368" t="s">
        <v>1246</v>
      </c>
      <c r="C3636" s="368" t="s">
        <v>786</v>
      </c>
      <c r="D3636" s="368">
        <v>660</v>
      </c>
      <c r="E3636" s="368">
        <v>429</v>
      </c>
      <c r="F3636" s="368">
        <v>231</v>
      </c>
      <c r="G3636" s="368" t="s">
        <v>20315</v>
      </c>
      <c r="H3636" s="368" t="s">
        <v>20316</v>
      </c>
      <c r="I3636" s="368" t="s">
        <v>2239</v>
      </c>
      <c r="J3636" s="368" t="s">
        <v>2238</v>
      </c>
      <c r="K3636" s="368" t="s">
        <v>20317</v>
      </c>
      <c r="L3636" s="368" t="s">
        <v>20318</v>
      </c>
      <c r="M3636" s="368">
        <v>30</v>
      </c>
      <c r="N3636" s="368">
        <v>30</v>
      </c>
      <c r="O3636" s="368">
        <v>0</v>
      </c>
    </row>
    <row r="3637" spans="1:15" x14ac:dyDescent="0.35">
      <c r="A3637" s="368" t="s">
        <v>658</v>
      </c>
      <c r="B3637" s="368" t="s">
        <v>1246</v>
      </c>
      <c r="C3637" s="368" t="s">
        <v>786</v>
      </c>
      <c r="D3637" s="368">
        <v>660</v>
      </c>
      <c r="E3637" s="368">
        <v>429</v>
      </c>
      <c r="F3637" s="368">
        <v>231</v>
      </c>
      <c r="G3637" s="368" t="s">
        <v>20315</v>
      </c>
      <c r="H3637" s="368" t="s">
        <v>20316</v>
      </c>
      <c r="I3637" s="368" t="s">
        <v>2239</v>
      </c>
      <c r="J3637" s="368" t="s">
        <v>2238</v>
      </c>
      <c r="K3637" s="368" t="s">
        <v>20321</v>
      </c>
      <c r="L3637" s="368" t="s">
        <v>20322</v>
      </c>
      <c r="M3637" s="368">
        <v>48</v>
      </c>
      <c r="N3637" s="368">
        <v>30</v>
      </c>
      <c r="O3637" s="368">
        <v>18</v>
      </c>
    </row>
    <row r="3638" spans="1:15" x14ac:dyDescent="0.35">
      <c r="A3638" s="368" t="s">
        <v>658</v>
      </c>
      <c r="B3638" s="368" t="s">
        <v>1246</v>
      </c>
      <c r="C3638" s="368" t="s">
        <v>786</v>
      </c>
      <c r="D3638" s="368">
        <v>660</v>
      </c>
      <c r="E3638" s="368">
        <v>429</v>
      </c>
      <c r="F3638" s="368">
        <v>231</v>
      </c>
      <c r="G3638" s="368" t="s">
        <v>20337</v>
      </c>
      <c r="H3638" s="368" t="s">
        <v>20338</v>
      </c>
      <c r="I3638" s="368" t="s">
        <v>2237</v>
      </c>
      <c r="J3638" s="368" t="s">
        <v>2236</v>
      </c>
      <c r="K3638" s="368" t="s">
        <v>20339</v>
      </c>
      <c r="L3638" s="368" t="s">
        <v>2236</v>
      </c>
      <c r="M3638" s="368">
        <v>102</v>
      </c>
      <c r="N3638" s="368">
        <v>65</v>
      </c>
      <c r="O3638" s="368">
        <v>37</v>
      </c>
    </row>
    <row r="3639" spans="1:15" x14ac:dyDescent="0.35">
      <c r="A3639" s="368" t="s">
        <v>658</v>
      </c>
      <c r="B3639" s="368" t="s">
        <v>1246</v>
      </c>
      <c r="C3639" s="368" t="s">
        <v>786</v>
      </c>
      <c r="D3639" s="368">
        <v>660</v>
      </c>
      <c r="E3639" s="368">
        <v>429</v>
      </c>
      <c r="F3639" s="368">
        <v>231</v>
      </c>
      <c r="G3639" s="368" t="s">
        <v>20374</v>
      </c>
      <c r="H3639" s="368" t="s">
        <v>20375</v>
      </c>
      <c r="I3639" s="368" t="s">
        <v>2235</v>
      </c>
      <c r="J3639" s="368" t="s">
        <v>2234</v>
      </c>
      <c r="K3639" s="368" t="s">
        <v>20376</v>
      </c>
      <c r="L3639" s="368" t="s">
        <v>20377</v>
      </c>
      <c r="M3639" s="368">
        <v>68</v>
      </c>
      <c r="N3639" s="368">
        <v>43</v>
      </c>
      <c r="O3639" s="368">
        <v>25</v>
      </c>
    </row>
    <row r="3640" spans="1:15" x14ac:dyDescent="0.35">
      <c r="A3640" s="368" t="s">
        <v>658</v>
      </c>
      <c r="B3640" s="368" t="s">
        <v>1246</v>
      </c>
      <c r="C3640" s="368" t="s">
        <v>786</v>
      </c>
      <c r="D3640" s="368">
        <v>660</v>
      </c>
      <c r="E3640" s="368">
        <v>429</v>
      </c>
      <c r="F3640" s="368">
        <v>231</v>
      </c>
      <c r="G3640" s="368" t="s">
        <v>20374</v>
      </c>
      <c r="H3640" s="368" t="s">
        <v>20375</v>
      </c>
      <c r="I3640" s="368" t="s">
        <v>2235</v>
      </c>
      <c r="J3640" s="368" t="s">
        <v>2234</v>
      </c>
      <c r="K3640" s="368" t="s">
        <v>20378</v>
      </c>
      <c r="L3640" s="368" t="s">
        <v>20379</v>
      </c>
      <c r="M3640" s="368">
        <v>68</v>
      </c>
      <c r="N3640" s="368">
        <v>43</v>
      </c>
      <c r="O3640" s="368">
        <v>25</v>
      </c>
    </row>
    <row r="3641" spans="1:15" x14ac:dyDescent="0.35">
      <c r="A3641" s="368" t="s">
        <v>658</v>
      </c>
      <c r="B3641" s="368" t="s">
        <v>1246</v>
      </c>
      <c r="C3641" s="368" t="s">
        <v>786</v>
      </c>
      <c r="D3641" s="368">
        <v>660</v>
      </c>
      <c r="E3641" s="368">
        <v>429</v>
      </c>
      <c r="F3641" s="368">
        <v>231</v>
      </c>
      <c r="G3641" s="368" t="s">
        <v>20374</v>
      </c>
      <c r="H3641" s="368" t="s">
        <v>20375</v>
      </c>
      <c r="I3641" s="368" t="s">
        <v>2235</v>
      </c>
      <c r="J3641" s="368" t="s">
        <v>2234</v>
      </c>
      <c r="K3641" s="368" t="s">
        <v>20329</v>
      </c>
      <c r="L3641" s="368" t="s">
        <v>20330</v>
      </c>
      <c r="M3641" s="368">
        <v>35</v>
      </c>
      <c r="N3641" s="368">
        <v>22</v>
      </c>
      <c r="O3641" s="368">
        <v>13</v>
      </c>
    </row>
    <row r="3642" spans="1:15" x14ac:dyDescent="0.35">
      <c r="A3642" s="368" t="s">
        <v>659</v>
      </c>
      <c r="B3642" s="368" t="s">
        <v>1247</v>
      </c>
      <c r="C3642" s="368" t="s">
        <v>786</v>
      </c>
      <c r="D3642" s="368">
        <v>520</v>
      </c>
      <c r="E3642" s="368">
        <v>338</v>
      </c>
      <c r="F3642" s="368">
        <v>182</v>
      </c>
      <c r="G3642" s="368" t="s">
        <v>20380</v>
      </c>
      <c r="H3642" s="368" t="s">
        <v>20381</v>
      </c>
      <c r="I3642" s="368" t="s">
        <v>2233</v>
      </c>
      <c r="J3642" s="368" t="s">
        <v>2232</v>
      </c>
      <c r="K3642" s="368" t="s">
        <v>20382</v>
      </c>
      <c r="L3642" s="368" t="s">
        <v>20383</v>
      </c>
      <c r="M3642" s="368">
        <v>130</v>
      </c>
      <c r="N3642" s="368">
        <v>84</v>
      </c>
      <c r="O3642" s="368">
        <v>46</v>
      </c>
    </row>
    <row r="3643" spans="1:15" x14ac:dyDescent="0.35">
      <c r="A3643" s="368" t="s">
        <v>659</v>
      </c>
      <c r="B3643" s="368" t="s">
        <v>1247</v>
      </c>
      <c r="C3643" s="368" t="s">
        <v>786</v>
      </c>
      <c r="D3643" s="368">
        <v>520</v>
      </c>
      <c r="E3643" s="368">
        <v>338</v>
      </c>
      <c r="F3643" s="368">
        <v>182</v>
      </c>
      <c r="G3643" s="368" t="s">
        <v>20380</v>
      </c>
      <c r="H3643" s="368" t="s">
        <v>20381</v>
      </c>
      <c r="I3643" s="368" t="s">
        <v>2233</v>
      </c>
      <c r="J3643" s="368" t="s">
        <v>2232</v>
      </c>
      <c r="K3643" s="368" t="s">
        <v>20384</v>
      </c>
      <c r="L3643" s="368" t="s">
        <v>20385</v>
      </c>
      <c r="M3643" s="368">
        <v>116</v>
      </c>
      <c r="N3643" s="368">
        <v>75</v>
      </c>
      <c r="O3643" s="368">
        <v>41</v>
      </c>
    </row>
    <row r="3644" spans="1:15" x14ac:dyDescent="0.35">
      <c r="A3644" s="368" t="s">
        <v>659</v>
      </c>
      <c r="B3644" s="368" t="s">
        <v>1247</v>
      </c>
      <c r="C3644" s="368" t="s">
        <v>786</v>
      </c>
      <c r="D3644" s="368">
        <v>520</v>
      </c>
      <c r="E3644" s="368">
        <v>338</v>
      </c>
      <c r="F3644" s="368">
        <v>182</v>
      </c>
      <c r="G3644" s="368" t="s">
        <v>20386</v>
      </c>
      <c r="H3644" s="368" t="s">
        <v>20387</v>
      </c>
      <c r="I3644" s="368" t="s">
        <v>2231</v>
      </c>
      <c r="J3644" s="368" t="s">
        <v>2230</v>
      </c>
      <c r="K3644" s="368" t="s">
        <v>20388</v>
      </c>
      <c r="L3644" s="368" t="s">
        <v>2230</v>
      </c>
      <c r="M3644" s="368">
        <v>58</v>
      </c>
      <c r="N3644" s="368">
        <v>38</v>
      </c>
      <c r="O3644" s="368">
        <v>20</v>
      </c>
    </row>
    <row r="3645" spans="1:15" x14ac:dyDescent="0.35">
      <c r="A3645" s="368" t="s">
        <v>659</v>
      </c>
      <c r="B3645" s="368" t="s">
        <v>1247</v>
      </c>
      <c r="C3645" s="368" t="s">
        <v>786</v>
      </c>
      <c r="D3645" s="368">
        <v>520</v>
      </c>
      <c r="E3645" s="368">
        <v>338</v>
      </c>
      <c r="F3645" s="368">
        <v>182</v>
      </c>
      <c r="G3645" s="368" t="s">
        <v>20389</v>
      </c>
      <c r="H3645" s="368" t="s">
        <v>20390</v>
      </c>
      <c r="I3645" s="368" t="s">
        <v>1927</v>
      </c>
      <c r="J3645" s="368" t="s">
        <v>1926</v>
      </c>
      <c r="K3645" s="368" t="s">
        <v>20391</v>
      </c>
      <c r="L3645" s="368" t="s">
        <v>1926</v>
      </c>
      <c r="M3645" s="368">
        <v>43</v>
      </c>
      <c r="N3645" s="368">
        <v>29</v>
      </c>
      <c r="O3645" s="368">
        <v>14</v>
      </c>
    </row>
    <row r="3646" spans="1:15" x14ac:dyDescent="0.35">
      <c r="A3646" s="368" t="s">
        <v>659</v>
      </c>
      <c r="B3646" s="368" t="s">
        <v>1247</v>
      </c>
      <c r="C3646" s="368" t="s">
        <v>786</v>
      </c>
      <c r="D3646" s="368">
        <v>520</v>
      </c>
      <c r="E3646" s="368">
        <v>338</v>
      </c>
      <c r="F3646" s="368">
        <v>182</v>
      </c>
      <c r="G3646" s="368" t="s">
        <v>20392</v>
      </c>
      <c r="H3646" s="368" t="s">
        <v>20393</v>
      </c>
      <c r="I3646" s="368" t="s">
        <v>2229</v>
      </c>
      <c r="J3646" s="368" t="s">
        <v>2228</v>
      </c>
      <c r="K3646" s="368" t="s">
        <v>20394</v>
      </c>
      <c r="L3646" s="368" t="s">
        <v>2228</v>
      </c>
      <c r="M3646" s="368">
        <v>43</v>
      </c>
      <c r="N3646" s="368">
        <v>28</v>
      </c>
      <c r="O3646" s="368">
        <v>15</v>
      </c>
    </row>
    <row r="3647" spans="1:15" x14ac:dyDescent="0.35">
      <c r="A3647" s="368" t="s">
        <v>659</v>
      </c>
      <c r="B3647" s="368" t="s">
        <v>1247</v>
      </c>
      <c r="C3647" s="368" t="s">
        <v>786</v>
      </c>
      <c r="D3647" s="368">
        <v>520</v>
      </c>
      <c r="E3647" s="368">
        <v>338</v>
      </c>
      <c r="F3647" s="368">
        <v>182</v>
      </c>
      <c r="G3647" s="368" t="s">
        <v>20395</v>
      </c>
      <c r="H3647" s="368" t="s">
        <v>20396</v>
      </c>
      <c r="I3647" s="368" t="s">
        <v>2227</v>
      </c>
      <c r="J3647" s="368" t="s">
        <v>2226</v>
      </c>
      <c r="K3647" s="368" t="s">
        <v>20397</v>
      </c>
      <c r="L3647" s="368" t="s">
        <v>2226</v>
      </c>
      <c r="M3647" s="368">
        <v>130</v>
      </c>
      <c r="N3647" s="368">
        <v>84</v>
      </c>
      <c r="O3647" s="368">
        <v>46</v>
      </c>
    </row>
    <row r="3648" spans="1:15" x14ac:dyDescent="0.35">
      <c r="A3648" s="368" t="s">
        <v>660</v>
      </c>
      <c r="B3648" s="368" t="s">
        <v>1248</v>
      </c>
      <c r="C3648" s="368" t="s">
        <v>791</v>
      </c>
      <c r="D3648" s="368">
        <v>460</v>
      </c>
      <c r="E3648" s="368">
        <v>299</v>
      </c>
      <c r="F3648" s="368">
        <v>161</v>
      </c>
      <c r="G3648" s="368" t="s">
        <v>20398</v>
      </c>
      <c r="H3648" s="368" t="s">
        <v>20399</v>
      </c>
      <c r="I3648" s="368" t="s">
        <v>2213</v>
      </c>
      <c r="J3648" s="368" t="s">
        <v>2212</v>
      </c>
      <c r="K3648" s="368" t="s">
        <v>20400</v>
      </c>
      <c r="L3648" s="368" t="s">
        <v>2212</v>
      </c>
      <c r="M3648" s="368">
        <v>55</v>
      </c>
      <c r="N3648" s="368">
        <v>36</v>
      </c>
      <c r="O3648" s="368">
        <v>19</v>
      </c>
    </row>
    <row r="3649" spans="1:15" x14ac:dyDescent="0.35">
      <c r="A3649" s="368" t="s">
        <v>660</v>
      </c>
      <c r="B3649" s="368" t="s">
        <v>1248</v>
      </c>
      <c r="C3649" s="368" t="s">
        <v>791</v>
      </c>
      <c r="D3649" s="368">
        <v>460</v>
      </c>
      <c r="E3649" s="368">
        <v>299</v>
      </c>
      <c r="F3649" s="368">
        <v>161</v>
      </c>
      <c r="G3649" s="368" t="s">
        <v>20401</v>
      </c>
      <c r="H3649" s="368" t="s">
        <v>20402</v>
      </c>
      <c r="I3649" s="368" t="s">
        <v>2225</v>
      </c>
      <c r="J3649" s="368" t="s">
        <v>2224</v>
      </c>
      <c r="K3649" s="368" t="s">
        <v>20403</v>
      </c>
      <c r="L3649" s="368" t="s">
        <v>20404</v>
      </c>
      <c r="M3649" s="368">
        <v>54</v>
      </c>
      <c r="N3649" s="368">
        <v>34</v>
      </c>
      <c r="O3649" s="368">
        <v>20</v>
      </c>
    </row>
    <row r="3650" spans="1:15" x14ac:dyDescent="0.35">
      <c r="A3650" s="368" t="s">
        <v>660</v>
      </c>
      <c r="B3650" s="368" t="s">
        <v>1248</v>
      </c>
      <c r="C3650" s="368" t="s">
        <v>791</v>
      </c>
      <c r="D3650" s="368">
        <v>460</v>
      </c>
      <c r="E3650" s="368">
        <v>299</v>
      </c>
      <c r="F3650" s="368">
        <v>161</v>
      </c>
      <c r="G3650" s="368" t="s">
        <v>20401</v>
      </c>
      <c r="H3650" s="368" t="s">
        <v>20402</v>
      </c>
      <c r="I3650" s="368" t="s">
        <v>2225</v>
      </c>
      <c r="J3650" s="368" t="s">
        <v>2224</v>
      </c>
      <c r="K3650" s="368" t="s">
        <v>20405</v>
      </c>
      <c r="L3650" s="368" t="s">
        <v>20406</v>
      </c>
      <c r="M3650" s="368">
        <v>81</v>
      </c>
      <c r="N3650" s="368">
        <v>53</v>
      </c>
      <c r="O3650" s="368">
        <v>28</v>
      </c>
    </row>
    <row r="3651" spans="1:15" x14ac:dyDescent="0.35">
      <c r="A3651" s="368" t="s">
        <v>660</v>
      </c>
      <c r="B3651" s="368" t="s">
        <v>1248</v>
      </c>
      <c r="C3651" s="368" t="s">
        <v>791</v>
      </c>
      <c r="D3651" s="368">
        <v>460</v>
      </c>
      <c r="E3651" s="368">
        <v>299</v>
      </c>
      <c r="F3651" s="368">
        <v>161</v>
      </c>
      <c r="G3651" s="368" t="s">
        <v>20407</v>
      </c>
      <c r="H3651" s="368" t="s">
        <v>20408</v>
      </c>
      <c r="I3651" s="368" t="s">
        <v>2223</v>
      </c>
      <c r="J3651" s="368" t="s">
        <v>2222</v>
      </c>
      <c r="K3651" s="368" t="s">
        <v>20409</v>
      </c>
      <c r="L3651" s="368" t="s">
        <v>20410</v>
      </c>
      <c r="M3651" s="368">
        <v>41</v>
      </c>
      <c r="N3651" s="368">
        <v>27</v>
      </c>
      <c r="O3651" s="368">
        <v>14</v>
      </c>
    </row>
    <row r="3652" spans="1:15" x14ac:dyDescent="0.35">
      <c r="A3652" s="368" t="s">
        <v>660</v>
      </c>
      <c r="B3652" s="368" t="s">
        <v>1248</v>
      </c>
      <c r="C3652" s="368" t="s">
        <v>791</v>
      </c>
      <c r="D3652" s="368">
        <v>460</v>
      </c>
      <c r="E3652" s="368">
        <v>299</v>
      </c>
      <c r="F3652" s="368">
        <v>161</v>
      </c>
      <c r="G3652" s="368" t="s">
        <v>20407</v>
      </c>
      <c r="H3652" s="368" t="s">
        <v>20408</v>
      </c>
      <c r="I3652" s="368" t="s">
        <v>2223</v>
      </c>
      <c r="J3652" s="368" t="s">
        <v>2222</v>
      </c>
      <c r="K3652" s="368" t="s">
        <v>20411</v>
      </c>
      <c r="L3652" s="368" t="s">
        <v>20412</v>
      </c>
      <c r="M3652" s="368">
        <v>80</v>
      </c>
      <c r="N3652" s="368">
        <v>52</v>
      </c>
      <c r="O3652" s="368">
        <v>28</v>
      </c>
    </row>
    <row r="3653" spans="1:15" x14ac:dyDescent="0.35">
      <c r="A3653" s="368" t="s">
        <v>660</v>
      </c>
      <c r="B3653" s="368" t="s">
        <v>1248</v>
      </c>
      <c r="C3653" s="368" t="s">
        <v>791</v>
      </c>
      <c r="D3653" s="368">
        <v>460</v>
      </c>
      <c r="E3653" s="368">
        <v>299</v>
      </c>
      <c r="F3653" s="368">
        <v>161</v>
      </c>
      <c r="G3653" s="368" t="s">
        <v>20407</v>
      </c>
      <c r="H3653" s="368" t="s">
        <v>20408</v>
      </c>
      <c r="I3653" s="368" t="s">
        <v>2223</v>
      </c>
      <c r="J3653" s="368" t="s">
        <v>2222</v>
      </c>
      <c r="K3653" s="368" t="s">
        <v>20413</v>
      </c>
      <c r="L3653" s="368" t="s">
        <v>20414</v>
      </c>
      <c r="M3653" s="368">
        <v>68</v>
      </c>
      <c r="N3653" s="368">
        <v>44</v>
      </c>
      <c r="O3653" s="368">
        <v>24</v>
      </c>
    </row>
    <row r="3654" spans="1:15" x14ac:dyDescent="0.35">
      <c r="A3654" s="368" t="s">
        <v>660</v>
      </c>
      <c r="B3654" s="368" t="s">
        <v>1248</v>
      </c>
      <c r="C3654" s="368" t="s">
        <v>791</v>
      </c>
      <c r="D3654" s="368">
        <v>460</v>
      </c>
      <c r="E3654" s="368">
        <v>299</v>
      </c>
      <c r="F3654" s="368">
        <v>161</v>
      </c>
      <c r="G3654" s="368" t="s">
        <v>20415</v>
      </c>
      <c r="H3654" s="368" t="s">
        <v>20416</v>
      </c>
      <c r="I3654" s="368" t="s">
        <v>2221</v>
      </c>
      <c r="J3654" s="368" t="s">
        <v>2220</v>
      </c>
      <c r="K3654" s="368" t="s">
        <v>20417</v>
      </c>
      <c r="L3654" s="368" t="s">
        <v>2220</v>
      </c>
      <c r="M3654" s="368">
        <v>81</v>
      </c>
      <c r="N3654" s="368">
        <v>53</v>
      </c>
      <c r="O3654" s="368">
        <v>28</v>
      </c>
    </row>
    <row r="3655" spans="1:15" x14ac:dyDescent="0.35">
      <c r="A3655" s="368" t="s">
        <v>661</v>
      </c>
      <c r="B3655" s="368" t="s">
        <v>1249</v>
      </c>
      <c r="C3655" s="368" t="s">
        <v>791</v>
      </c>
      <c r="D3655" s="368">
        <v>560</v>
      </c>
      <c r="E3655" s="368">
        <v>364</v>
      </c>
      <c r="F3655" s="368">
        <v>196</v>
      </c>
      <c r="G3655" s="368" t="s">
        <v>20418</v>
      </c>
      <c r="H3655" s="368" t="s">
        <v>20419</v>
      </c>
      <c r="I3655" s="368" t="s">
        <v>2219</v>
      </c>
      <c r="J3655" s="368" t="s">
        <v>2218</v>
      </c>
      <c r="K3655" s="368" t="s">
        <v>20420</v>
      </c>
      <c r="L3655" s="368" t="s">
        <v>20421</v>
      </c>
      <c r="M3655" s="368">
        <v>56</v>
      </c>
      <c r="N3655" s="368">
        <v>36</v>
      </c>
      <c r="O3655" s="368">
        <v>20</v>
      </c>
    </row>
    <row r="3656" spans="1:15" x14ac:dyDescent="0.35">
      <c r="A3656" s="368" t="s">
        <v>661</v>
      </c>
      <c r="B3656" s="368" t="s">
        <v>1249</v>
      </c>
      <c r="C3656" s="368" t="s">
        <v>791</v>
      </c>
      <c r="D3656" s="368">
        <v>560</v>
      </c>
      <c r="E3656" s="368">
        <v>364</v>
      </c>
      <c r="F3656" s="368">
        <v>196</v>
      </c>
      <c r="G3656" s="368" t="s">
        <v>20418</v>
      </c>
      <c r="H3656" s="368" t="s">
        <v>20419</v>
      </c>
      <c r="I3656" s="368" t="s">
        <v>2219</v>
      </c>
      <c r="J3656" s="368" t="s">
        <v>2218</v>
      </c>
      <c r="K3656" s="368" t="s">
        <v>20422</v>
      </c>
      <c r="L3656" s="368" t="s">
        <v>20423</v>
      </c>
      <c r="M3656" s="368">
        <v>84</v>
      </c>
      <c r="N3656" s="368">
        <v>55</v>
      </c>
      <c r="O3656" s="368">
        <v>29</v>
      </c>
    </row>
    <row r="3657" spans="1:15" x14ac:dyDescent="0.35">
      <c r="A3657" s="368" t="s">
        <v>661</v>
      </c>
      <c r="B3657" s="368" t="s">
        <v>1249</v>
      </c>
      <c r="C3657" s="368" t="s">
        <v>791</v>
      </c>
      <c r="D3657" s="368">
        <v>560</v>
      </c>
      <c r="E3657" s="368">
        <v>364</v>
      </c>
      <c r="F3657" s="368">
        <v>196</v>
      </c>
      <c r="G3657" s="368" t="s">
        <v>20424</v>
      </c>
      <c r="H3657" s="368" t="s">
        <v>20425</v>
      </c>
      <c r="I3657" s="368" t="s">
        <v>2217</v>
      </c>
      <c r="J3657" s="368" t="s">
        <v>2216</v>
      </c>
      <c r="K3657" s="368" t="s">
        <v>20411</v>
      </c>
      <c r="L3657" s="368" t="s">
        <v>20412</v>
      </c>
      <c r="M3657" s="368">
        <v>84</v>
      </c>
      <c r="N3657" s="368">
        <v>55</v>
      </c>
      <c r="O3657" s="368">
        <v>29</v>
      </c>
    </row>
    <row r="3658" spans="1:15" x14ac:dyDescent="0.35">
      <c r="A3658" s="368" t="s">
        <v>661</v>
      </c>
      <c r="B3658" s="368" t="s">
        <v>1249</v>
      </c>
      <c r="C3658" s="368" t="s">
        <v>791</v>
      </c>
      <c r="D3658" s="368">
        <v>560</v>
      </c>
      <c r="E3658" s="368">
        <v>364</v>
      </c>
      <c r="F3658" s="368">
        <v>196</v>
      </c>
      <c r="G3658" s="368" t="s">
        <v>20424</v>
      </c>
      <c r="H3658" s="368" t="s">
        <v>20425</v>
      </c>
      <c r="I3658" s="368" t="s">
        <v>2217</v>
      </c>
      <c r="J3658" s="368" t="s">
        <v>2216</v>
      </c>
      <c r="K3658" s="368" t="s">
        <v>20413</v>
      </c>
      <c r="L3658" s="368" t="s">
        <v>20414</v>
      </c>
      <c r="M3658" s="368">
        <v>70</v>
      </c>
      <c r="N3658" s="368">
        <v>46</v>
      </c>
      <c r="O3658" s="368">
        <v>24</v>
      </c>
    </row>
    <row r="3659" spans="1:15" x14ac:dyDescent="0.35">
      <c r="A3659" s="368" t="s">
        <v>661</v>
      </c>
      <c r="B3659" s="368" t="s">
        <v>1249</v>
      </c>
      <c r="C3659" s="368" t="s">
        <v>791</v>
      </c>
      <c r="D3659" s="368">
        <v>560</v>
      </c>
      <c r="E3659" s="368">
        <v>364</v>
      </c>
      <c r="F3659" s="368">
        <v>196</v>
      </c>
      <c r="G3659" s="368" t="s">
        <v>20424</v>
      </c>
      <c r="H3659" s="368" t="s">
        <v>20425</v>
      </c>
      <c r="I3659" s="368" t="s">
        <v>2217</v>
      </c>
      <c r="J3659" s="368" t="s">
        <v>2216</v>
      </c>
      <c r="K3659" s="368" t="s">
        <v>20426</v>
      </c>
      <c r="L3659" s="368" t="s">
        <v>20427</v>
      </c>
      <c r="M3659" s="368">
        <v>70</v>
      </c>
      <c r="N3659" s="368">
        <v>45</v>
      </c>
      <c r="O3659" s="368">
        <v>25</v>
      </c>
    </row>
    <row r="3660" spans="1:15" x14ac:dyDescent="0.35">
      <c r="A3660" s="368" t="s">
        <v>661</v>
      </c>
      <c r="B3660" s="368" t="s">
        <v>1249</v>
      </c>
      <c r="C3660" s="368" t="s">
        <v>791</v>
      </c>
      <c r="D3660" s="368">
        <v>560</v>
      </c>
      <c r="E3660" s="368">
        <v>364</v>
      </c>
      <c r="F3660" s="368">
        <v>196</v>
      </c>
      <c r="G3660" s="368" t="s">
        <v>20428</v>
      </c>
      <c r="H3660" s="368" t="s">
        <v>20429</v>
      </c>
      <c r="I3660" s="368" t="s">
        <v>2215</v>
      </c>
      <c r="J3660" s="368" t="s">
        <v>2214</v>
      </c>
      <c r="K3660" s="368" t="s">
        <v>20430</v>
      </c>
      <c r="L3660" s="368" t="s">
        <v>20431</v>
      </c>
      <c r="M3660" s="368">
        <v>56</v>
      </c>
      <c r="N3660" s="368">
        <v>36</v>
      </c>
      <c r="O3660" s="368">
        <v>20</v>
      </c>
    </row>
    <row r="3661" spans="1:15" x14ac:dyDescent="0.35">
      <c r="A3661" s="368" t="s">
        <v>661</v>
      </c>
      <c r="B3661" s="368" t="s">
        <v>1249</v>
      </c>
      <c r="C3661" s="368" t="s">
        <v>791</v>
      </c>
      <c r="D3661" s="368">
        <v>560</v>
      </c>
      <c r="E3661" s="368">
        <v>364</v>
      </c>
      <c r="F3661" s="368">
        <v>196</v>
      </c>
      <c r="G3661" s="368" t="s">
        <v>20428</v>
      </c>
      <c r="H3661" s="368" t="s">
        <v>20429</v>
      </c>
      <c r="I3661" s="368" t="s">
        <v>2215</v>
      </c>
      <c r="J3661" s="368" t="s">
        <v>2214</v>
      </c>
      <c r="K3661" s="368" t="s">
        <v>20432</v>
      </c>
      <c r="L3661" s="368" t="s">
        <v>20433</v>
      </c>
      <c r="M3661" s="368">
        <v>84</v>
      </c>
      <c r="N3661" s="368">
        <v>55</v>
      </c>
      <c r="O3661" s="368">
        <v>29</v>
      </c>
    </row>
    <row r="3662" spans="1:15" x14ac:dyDescent="0.35">
      <c r="A3662" s="368" t="s">
        <v>661</v>
      </c>
      <c r="B3662" s="368" t="s">
        <v>1249</v>
      </c>
      <c r="C3662" s="368" t="s">
        <v>791</v>
      </c>
      <c r="D3662" s="368">
        <v>560</v>
      </c>
      <c r="E3662" s="368">
        <v>364</v>
      </c>
      <c r="F3662" s="368">
        <v>196</v>
      </c>
      <c r="G3662" s="368" t="s">
        <v>20398</v>
      </c>
      <c r="H3662" s="368" t="s">
        <v>20399</v>
      </c>
      <c r="I3662" s="368" t="s">
        <v>2213</v>
      </c>
      <c r="J3662" s="368" t="s">
        <v>2212</v>
      </c>
      <c r="K3662" s="368" t="s">
        <v>20400</v>
      </c>
      <c r="L3662" s="368" t="s">
        <v>2212</v>
      </c>
      <c r="M3662" s="368">
        <v>56</v>
      </c>
      <c r="N3662" s="368">
        <v>36</v>
      </c>
      <c r="O3662" s="368">
        <v>20</v>
      </c>
    </row>
    <row r="3663" spans="1:15" x14ac:dyDescent="0.35">
      <c r="A3663" s="368" t="s">
        <v>662</v>
      </c>
      <c r="B3663" s="368" t="s">
        <v>1250</v>
      </c>
      <c r="C3663" s="368" t="s">
        <v>791</v>
      </c>
      <c r="D3663" s="368">
        <v>650</v>
      </c>
      <c r="E3663" s="368">
        <v>422</v>
      </c>
      <c r="F3663" s="368">
        <v>228</v>
      </c>
      <c r="G3663" s="368" t="s">
        <v>20434</v>
      </c>
      <c r="H3663" s="368" t="s">
        <v>20435</v>
      </c>
      <c r="I3663" s="368" t="s">
        <v>2211</v>
      </c>
      <c r="J3663" s="368" t="s">
        <v>2210</v>
      </c>
      <c r="K3663" s="368" t="s">
        <v>20411</v>
      </c>
      <c r="L3663" s="368" t="s">
        <v>20412</v>
      </c>
      <c r="M3663" s="368">
        <v>64</v>
      </c>
      <c r="N3663" s="368">
        <v>43</v>
      </c>
      <c r="O3663" s="368">
        <v>21</v>
      </c>
    </row>
    <row r="3664" spans="1:15" x14ac:dyDescent="0.35">
      <c r="A3664" s="368" t="s">
        <v>662</v>
      </c>
      <c r="B3664" s="368" t="s">
        <v>1250</v>
      </c>
      <c r="C3664" s="368" t="s">
        <v>791</v>
      </c>
      <c r="D3664" s="368">
        <v>650</v>
      </c>
      <c r="E3664" s="368">
        <v>422</v>
      </c>
      <c r="F3664" s="368">
        <v>228</v>
      </c>
      <c r="G3664" s="368" t="s">
        <v>20434</v>
      </c>
      <c r="H3664" s="368" t="s">
        <v>20435</v>
      </c>
      <c r="I3664" s="368" t="s">
        <v>2211</v>
      </c>
      <c r="J3664" s="368" t="s">
        <v>2210</v>
      </c>
      <c r="K3664" s="368" t="s">
        <v>20436</v>
      </c>
      <c r="L3664" s="368" t="s">
        <v>20437</v>
      </c>
      <c r="M3664" s="368">
        <v>53</v>
      </c>
      <c r="N3664" s="368">
        <v>34</v>
      </c>
      <c r="O3664" s="368">
        <v>19</v>
      </c>
    </row>
    <row r="3665" spans="1:15" x14ac:dyDescent="0.35">
      <c r="A3665" s="368" t="s">
        <v>662</v>
      </c>
      <c r="B3665" s="368" t="s">
        <v>1250</v>
      </c>
      <c r="C3665" s="368" t="s">
        <v>791</v>
      </c>
      <c r="D3665" s="368">
        <v>650</v>
      </c>
      <c r="E3665" s="368">
        <v>422</v>
      </c>
      <c r="F3665" s="368">
        <v>228</v>
      </c>
      <c r="G3665" s="368" t="s">
        <v>20434</v>
      </c>
      <c r="H3665" s="368" t="s">
        <v>20435</v>
      </c>
      <c r="I3665" s="368" t="s">
        <v>2211</v>
      </c>
      <c r="J3665" s="368" t="s">
        <v>2210</v>
      </c>
      <c r="K3665" s="368" t="s">
        <v>20438</v>
      </c>
      <c r="L3665" s="368" t="s">
        <v>20439</v>
      </c>
      <c r="M3665" s="368">
        <v>53</v>
      </c>
      <c r="N3665" s="368">
        <v>34</v>
      </c>
      <c r="O3665" s="368">
        <v>19</v>
      </c>
    </row>
    <row r="3666" spans="1:15" x14ac:dyDescent="0.35">
      <c r="A3666" s="368" t="s">
        <v>662</v>
      </c>
      <c r="B3666" s="368" t="s">
        <v>1250</v>
      </c>
      <c r="C3666" s="368" t="s">
        <v>791</v>
      </c>
      <c r="D3666" s="368">
        <v>650</v>
      </c>
      <c r="E3666" s="368">
        <v>422</v>
      </c>
      <c r="F3666" s="368">
        <v>228</v>
      </c>
      <c r="G3666" s="368" t="s">
        <v>20440</v>
      </c>
      <c r="H3666" s="368" t="s">
        <v>20441</v>
      </c>
      <c r="I3666" s="368" t="s">
        <v>2209</v>
      </c>
      <c r="J3666" s="368" t="s">
        <v>2208</v>
      </c>
      <c r="K3666" s="368" t="s">
        <v>20442</v>
      </c>
      <c r="L3666" s="368" t="s">
        <v>20443</v>
      </c>
      <c r="M3666" s="368">
        <v>96</v>
      </c>
      <c r="N3666" s="368">
        <v>62</v>
      </c>
      <c r="O3666" s="368">
        <v>34</v>
      </c>
    </row>
    <row r="3667" spans="1:15" x14ac:dyDescent="0.35">
      <c r="A3667" s="368" t="s">
        <v>662</v>
      </c>
      <c r="B3667" s="368" t="s">
        <v>1250</v>
      </c>
      <c r="C3667" s="368" t="s">
        <v>791</v>
      </c>
      <c r="D3667" s="368">
        <v>650</v>
      </c>
      <c r="E3667" s="368">
        <v>422</v>
      </c>
      <c r="F3667" s="368">
        <v>228</v>
      </c>
      <c r="G3667" s="368" t="s">
        <v>20440</v>
      </c>
      <c r="H3667" s="368" t="s">
        <v>20441</v>
      </c>
      <c r="I3667" s="368" t="s">
        <v>2209</v>
      </c>
      <c r="J3667" s="368" t="s">
        <v>2208</v>
      </c>
      <c r="K3667" s="368" t="s">
        <v>20444</v>
      </c>
      <c r="L3667" s="368" t="s">
        <v>20445</v>
      </c>
      <c r="M3667" s="368">
        <v>96</v>
      </c>
      <c r="N3667" s="368">
        <v>62</v>
      </c>
      <c r="O3667" s="368">
        <v>34</v>
      </c>
    </row>
    <row r="3668" spans="1:15" x14ac:dyDescent="0.35">
      <c r="A3668" s="368" t="s">
        <v>662</v>
      </c>
      <c r="B3668" s="368" t="s">
        <v>1250</v>
      </c>
      <c r="C3668" s="368" t="s">
        <v>791</v>
      </c>
      <c r="D3668" s="368">
        <v>650</v>
      </c>
      <c r="E3668" s="368">
        <v>422</v>
      </c>
      <c r="F3668" s="368">
        <v>228</v>
      </c>
      <c r="G3668" s="368" t="s">
        <v>20440</v>
      </c>
      <c r="H3668" s="368" t="s">
        <v>20441</v>
      </c>
      <c r="I3668" s="368" t="s">
        <v>2209</v>
      </c>
      <c r="J3668" s="368" t="s">
        <v>2208</v>
      </c>
      <c r="K3668" s="368" t="s">
        <v>20446</v>
      </c>
      <c r="L3668" s="368" t="s">
        <v>20447</v>
      </c>
      <c r="M3668" s="368">
        <v>85</v>
      </c>
      <c r="N3668" s="368">
        <v>55</v>
      </c>
      <c r="O3668" s="368">
        <v>30</v>
      </c>
    </row>
    <row r="3669" spans="1:15" x14ac:dyDescent="0.35">
      <c r="A3669" s="368" t="s">
        <v>662</v>
      </c>
      <c r="B3669" s="368" t="s">
        <v>1250</v>
      </c>
      <c r="C3669" s="368" t="s">
        <v>791</v>
      </c>
      <c r="D3669" s="368">
        <v>650</v>
      </c>
      <c r="E3669" s="368">
        <v>422</v>
      </c>
      <c r="F3669" s="368">
        <v>228</v>
      </c>
      <c r="G3669" s="368" t="s">
        <v>20448</v>
      </c>
      <c r="H3669" s="368" t="s">
        <v>20449</v>
      </c>
      <c r="I3669" s="368" t="s">
        <v>2207</v>
      </c>
      <c r="J3669" s="368" t="s">
        <v>2206</v>
      </c>
      <c r="K3669" s="368" t="s">
        <v>20446</v>
      </c>
      <c r="L3669" s="368" t="s">
        <v>20447</v>
      </c>
      <c r="M3669" s="368">
        <v>85</v>
      </c>
      <c r="N3669" s="368">
        <v>55</v>
      </c>
      <c r="O3669" s="368">
        <v>30</v>
      </c>
    </row>
    <row r="3670" spans="1:15" x14ac:dyDescent="0.35">
      <c r="A3670" s="368" t="s">
        <v>662</v>
      </c>
      <c r="B3670" s="368" t="s">
        <v>1250</v>
      </c>
      <c r="C3670" s="368" t="s">
        <v>791</v>
      </c>
      <c r="D3670" s="368">
        <v>650</v>
      </c>
      <c r="E3670" s="368">
        <v>422</v>
      </c>
      <c r="F3670" s="368">
        <v>228</v>
      </c>
      <c r="G3670" s="368" t="s">
        <v>20448</v>
      </c>
      <c r="H3670" s="368" t="s">
        <v>20449</v>
      </c>
      <c r="I3670" s="368" t="s">
        <v>2207</v>
      </c>
      <c r="J3670" s="368" t="s">
        <v>2206</v>
      </c>
      <c r="K3670" s="368" t="s">
        <v>20450</v>
      </c>
      <c r="L3670" s="368" t="s">
        <v>20451</v>
      </c>
      <c r="M3670" s="368">
        <v>54</v>
      </c>
      <c r="N3670" s="368">
        <v>35</v>
      </c>
      <c r="O3670" s="368">
        <v>19</v>
      </c>
    </row>
    <row r="3671" spans="1:15" x14ac:dyDescent="0.35">
      <c r="A3671" s="368" t="s">
        <v>662</v>
      </c>
      <c r="B3671" s="368" t="s">
        <v>1250</v>
      </c>
      <c r="C3671" s="368" t="s">
        <v>791</v>
      </c>
      <c r="D3671" s="368">
        <v>650</v>
      </c>
      <c r="E3671" s="368">
        <v>422</v>
      </c>
      <c r="F3671" s="368">
        <v>228</v>
      </c>
      <c r="G3671" s="368" t="s">
        <v>20452</v>
      </c>
      <c r="H3671" s="368" t="s">
        <v>20453</v>
      </c>
      <c r="I3671" s="368" t="s">
        <v>2205</v>
      </c>
      <c r="J3671" s="368" t="s">
        <v>2204</v>
      </c>
      <c r="K3671" s="368" t="s">
        <v>20454</v>
      </c>
      <c r="L3671" s="368" t="s">
        <v>20455</v>
      </c>
      <c r="M3671" s="368">
        <v>85</v>
      </c>
      <c r="N3671" s="368">
        <v>55</v>
      </c>
      <c r="O3671" s="368">
        <v>30</v>
      </c>
    </row>
    <row r="3672" spans="1:15" x14ac:dyDescent="0.35">
      <c r="A3672" s="368" t="s">
        <v>662</v>
      </c>
      <c r="B3672" s="368" t="s">
        <v>1250</v>
      </c>
      <c r="C3672" s="368" t="s">
        <v>791</v>
      </c>
      <c r="D3672" s="368">
        <v>650</v>
      </c>
      <c r="E3672" s="368">
        <v>422</v>
      </c>
      <c r="F3672" s="368">
        <v>228</v>
      </c>
      <c r="G3672" s="368" t="s">
        <v>20452</v>
      </c>
      <c r="H3672" s="368" t="s">
        <v>20453</v>
      </c>
      <c r="I3672" s="368" t="s">
        <v>2205</v>
      </c>
      <c r="J3672" s="368" t="s">
        <v>2204</v>
      </c>
      <c r="K3672" s="368" t="s">
        <v>20456</v>
      </c>
      <c r="L3672" s="368" t="s">
        <v>20457</v>
      </c>
      <c r="M3672" s="368">
        <v>64</v>
      </c>
      <c r="N3672" s="368">
        <v>42</v>
      </c>
      <c r="O3672" s="368">
        <v>22</v>
      </c>
    </row>
    <row r="3673" spans="1:15" x14ac:dyDescent="0.35">
      <c r="A3673" s="368" t="s">
        <v>663</v>
      </c>
      <c r="B3673" s="368" t="s">
        <v>1251</v>
      </c>
      <c r="C3673" s="368" t="s">
        <v>791</v>
      </c>
      <c r="D3673" s="368">
        <v>330</v>
      </c>
      <c r="E3673" s="368">
        <v>290</v>
      </c>
      <c r="F3673" s="368">
        <v>40</v>
      </c>
      <c r="G3673" s="368" t="s">
        <v>20458</v>
      </c>
      <c r="H3673" s="368" t="s">
        <v>20459</v>
      </c>
      <c r="I3673" s="368" t="s">
        <v>2195</v>
      </c>
      <c r="J3673" s="368" t="s">
        <v>2194</v>
      </c>
      <c r="K3673" s="368" t="s">
        <v>20460</v>
      </c>
      <c r="L3673" s="368" t="s">
        <v>20461</v>
      </c>
      <c r="M3673" s="368">
        <v>102</v>
      </c>
      <c r="N3673" s="368">
        <v>90</v>
      </c>
      <c r="O3673" s="368">
        <v>12</v>
      </c>
    </row>
    <row r="3674" spans="1:15" x14ac:dyDescent="0.35">
      <c r="A3674" s="368" t="s">
        <v>663</v>
      </c>
      <c r="B3674" s="368" t="s">
        <v>1251</v>
      </c>
      <c r="C3674" s="368" t="s">
        <v>791</v>
      </c>
      <c r="D3674" s="368">
        <v>330</v>
      </c>
      <c r="E3674" s="368">
        <v>290</v>
      </c>
      <c r="F3674" s="368">
        <v>40</v>
      </c>
      <c r="G3674" s="368" t="s">
        <v>20458</v>
      </c>
      <c r="H3674" s="368" t="s">
        <v>20459</v>
      </c>
      <c r="I3674" s="368" t="s">
        <v>2195</v>
      </c>
      <c r="J3674" s="368" t="s">
        <v>2194</v>
      </c>
      <c r="K3674" s="368" t="s">
        <v>20462</v>
      </c>
      <c r="L3674" s="368" t="s">
        <v>20463</v>
      </c>
      <c r="M3674" s="368">
        <v>34</v>
      </c>
      <c r="N3674" s="368">
        <v>30</v>
      </c>
      <c r="O3674" s="368">
        <v>4</v>
      </c>
    </row>
    <row r="3675" spans="1:15" x14ac:dyDescent="0.35">
      <c r="A3675" s="368" t="s">
        <v>663</v>
      </c>
      <c r="B3675" s="368" t="s">
        <v>1251</v>
      </c>
      <c r="C3675" s="368" t="s">
        <v>791</v>
      </c>
      <c r="D3675" s="368">
        <v>330</v>
      </c>
      <c r="E3675" s="368">
        <v>290</v>
      </c>
      <c r="F3675" s="368">
        <v>40</v>
      </c>
      <c r="G3675" s="368" t="s">
        <v>20458</v>
      </c>
      <c r="H3675" s="368" t="s">
        <v>20459</v>
      </c>
      <c r="I3675" s="368" t="s">
        <v>2195</v>
      </c>
      <c r="J3675" s="368" t="s">
        <v>2194</v>
      </c>
      <c r="K3675" s="368" t="s">
        <v>20464</v>
      </c>
      <c r="L3675" s="368" t="s">
        <v>20465</v>
      </c>
      <c r="M3675" s="368">
        <v>102</v>
      </c>
      <c r="N3675" s="368">
        <v>90</v>
      </c>
      <c r="O3675" s="368">
        <v>12</v>
      </c>
    </row>
    <row r="3676" spans="1:15" x14ac:dyDescent="0.35">
      <c r="A3676" s="368" t="s">
        <v>663</v>
      </c>
      <c r="B3676" s="368" t="s">
        <v>1251</v>
      </c>
      <c r="C3676" s="368" t="s">
        <v>791</v>
      </c>
      <c r="D3676" s="368">
        <v>330</v>
      </c>
      <c r="E3676" s="368">
        <v>290</v>
      </c>
      <c r="F3676" s="368">
        <v>40</v>
      </c>
      <c r="G3676" s="368" t="s">
        <v>20458</v>
      </c>
      <c r="H3676" s="368" t="s">
        <v>20459</v>
      </c>
      <c r="I3676" s="368" t="s">
        <v>2195</v>
      </c>
      <c r="J3676" s="368" t="s">
        <v>2194</v>
      </c>
      <c r="K3676" s="368" t="s">
        <v>20466</v>
      </c>
      <c r="L3676" s="368" t="s">
        <v>20467</v>
      </c>
      <c r="M3676" s="368">
        <v>46</v>
      </c>
      <c r="N3676" s="368">
        <v>40</v>
      </c>
      <c r="O3676" s="368">
        <v>6</v>
      </c>
    </row>
    <row r="3677" spans="1:15" x14ac:dyDescent="0.35">
      <c r="A3677" s="368" t="s">
        <v>663</v>
      </c>
      <c r="B3677" s="368" t="s">
        <v>1251</v>
      </c>
      <c r="C3677" s="368" t="s">
        <v>791</v>
      </c>
      <c r="D3677" s="368">
        <v>330</v>
      </c>
      <c r="E3677" s="368">
        <v>290</v>
      </c>
      <c r="F3677" s="368">
        <v>40</v>
      </c>
      <c r="G3677" s="368" t="s">
        <v>20468</v>
      </c>
      <c r="H3677" s="368" t="s">
        <v>20469</v>
      </c>
      <c r="I3677" s="368" t="s">
        <v>2203</v>
      </c>
      <c r="J3677" s="368" t="s">
        <v>2202</v>
      </c>
      <c r="K3677" s="368" t="s">
        <v>20462</v>
      </c>
      <c r="L3677" s="368" t="s">
        <v>20463</v>
      </c>
      <c r="M3677" s="368">
        <v>34</v>
      </c>
      <c r="N3677" s="368">
        <v>30</v>
      </c>
      <c r="O3677" s="368">
        <v>4</v>
      </c>
    </row>
    <row r="3678" spans="1:15" x14ac:dyDescent="0.35">
      <c r="A3678" s="368" t="s">
        <v>663</v>
      </c>
      <c r="B3678" s="368" t="s">
        <v>1251</v>
      </c>
      <c r="C3678" s="368" t="s">
        <v>791</v>
      </c>
      <c r="D3678" s="368">
        <v>330</v>
      </c>
      <c r="E3678" s="368">
        <v>290</v>
      </c>
      <c r="F3678" s="368">
        <v>40</v>
      </c>
      <c r="G3678" s="368" t="s">
        <v>20468</v>
      </c>
      <c r="H3678" s="368" t="s">
        <v>20469</v>
      </c>
      <c r="I3678" s="368" t="s">
        <v>2203</v>
      </c>
      <c r="J3678" s="368" t="s">
        <v>2202</v>
      </c>
      <c r="K3678" s="368" t="s">
        <v>20466</v>
      </c>
      <c r="L3678" s="368" t="s">
        <v>20467</v>
      </c>
      <c r="M3678" s="368">
        <v>46</v>
      </c>
      <c r="N3678" s="368">
        <v>40</v>
      </c>
      <c r="O3678" s="368">
        <v>6</v>
      </c>
    </row>
    <row r="3679" spans="1:15" x14ac:dyDescent="0.35">
      <c r="A3679" s="368" t="s">
        <v>663</v>
      </c>
      <c r="B3679" s="368" t="s">
        <v>1251</v>
      </c>
      <c r="C3679" s="368" t="s">
        <v>791</v>
      </c>
      <c r="D3679" s="368">
        <v>330</v>
      </c>
      <c r="E3679" s="368">
        <v>290</v>
      </c>
      <c r="F3679" s="368">
        <v>40</v>
      </c>
      <c r="G3679" s="368" t="s">
        <v>20468</v>
      </c>
      <c r="H3679" s="368" t="s">
        <v>20469</v>
      </c>
      <c r="I3679" s="368" t="s">
        <v>2203</v>
      </c>
      <c r="J3679" s="368" t="s">
        <v>2202</v>
      </c>
      <c r="K3679" s="368" t="s">
        <v>20470</v>
      </c>
      <c r="L3679" s="368" t="s">
        <v>20471</v>
      </c>
      <c r="M3679" s="368">
        <v>46</v>
      </c>
      <c r="N3679" s="368">
        <v>40</v>
      </c>
      <c r="O3679" s="368">
        <v>6</v>
      </c>
    </row>
    <row r="3680" spans="1:15" x14ac:dyDescent="0.35">
      <c r="A3680" s="368" t="s">
        <v>664</v>
      </c>
      <c r="B3680" s="368" t="s">
        <v>1252</v>
      </c>
      <c r="C3680" s="368" t="s">
        <v>791</v>
      </c>
      <c r="D3680" s="368">
        <v>380</v>
      </c>
      <c r="E3680" s="368">
        <v>247</v>
      </c>
      <c r="F3680" s="368">
        <v>133</v>
      </c>
      <c r="G3680" s="368" t="s">
        <v>12603</v>
      </c>
      <c r="H3680" s="368" t="s">
        <v>12604</v>
      </c>
      <c r="I3680" s="368" t="s">
        <v>2164</v>
      </c>
      <c r="J3680" s="368" t="s">
        <v>2163</v>
      </c>
      <c r="K3680" s="368" t="s">
        <v>12605</v>
      </c>
      <c r="L3680" s="368" t="s">
        <v>2163</v>
      </c>
      <c r="M3680" s="368">
        <v>44</v>
      </c>
      <c r="N3680" s="368">
        <v>29</v>
      </c>
      <c r="O3680" s="368">
        <v>15</v>
      </c>
    </row>
    <row r="3681" spans="1:15" x14ac:dyDescent="0.35">
      <c r="A3681" s="368" t="s">
        <v>664</v>
      </c>
      <c r="B3681" s="368" t="s">
        <v>1252</v>
      </c>
      <c r="C3681" s="368" t="s">
        <v>791</v>
      </c>
      <c r="D3681" s="368">
        <v>380</v>
      </c>
      <c r="E3681" s="368">
        <v>247</v>
      </c>
      <c r="F3681" s="368">
        <v>133</v>
      </c>
      <c r="G3681" s="368" t="s">
        <v>20472</v>
      </c>
      <c r="H3681" s="368" t="s">
        <v>20473</v>
      </c>
      <c r="I3681" s="368" t="s">
        <v>2201</v>
      </c>
      <c r="J3681" s="368" t="s">
        <v>2200</v>
      </c>
      <c r="K3681" s="368" t="s">
        <v>20474</v>
      </c>
      <c r="L3681" s="368" t="s">
        <v>2200</v>
      </c>
      <c r="M3681" s="368">
        <v>101</v>
      </c>
      <c r="N3681" s="368">
        <v>66</v>
      </c>
      <c r="O3681" s="368">
        <v>35</v>
      </c>
    </row>
    <row r="3682" spans="1:15" x14ac:dyDescent="0.35">
      <c r="A3682" s="368" t="s">
        <v>664</v>
      </c>
      <c r="B3682" s="368" t="s">
        <v>1252</v>
      </c>
      <c r="C3682" s="368" t="s">
        <v>791</v>
      </c>
      <c r="D3682" s="368">
        <v>380</v>
      </c>
      <c r="E3682" s="368">
        <v>247</v>
      </c>
      <c r="F3682" s="368">
        <v>133</v>
      </c>
      <c r="G3682" s="368" t="s">
        <v>20475</v>
      </c>
      <c r="H3682" s="368" t="s">
        <v>20476</v>
      </c>
      <c r="I3682" s="368" t="s">
        <v>2199</v>
      </c>
      <c r="J3682" s="368" t="s">
        <v>2198</v>
      </c>
      <c r="K3682" s="368" t="s">
        <v>20477</v>
      </c>
      <c r="L3682" s="368" t="s">
        <v>20478</v>
      </c>
      <c r="M3682" s="368">
        <v>101</v>
      </c>
      <c r="N3682" s="368">
        <v>66</v>
      </c>
      <c r="O3682" s="368">
        <v>35</v>
      </c>
    </row>
    <row r="3683" spans="1:15" x14ac:dyDescent="0.35">
      <c r="A3683" s="368" t="s">
        <v>664</v>
      </c>
      <c r="B3683" s="368" t="s">
        <v>1252</v>
      </c>
      <c r="C3683" s="368" t="s">
        <v>791</v>
      </c>
      <c r="D3683" s="368">
        <v>380</v>
      </c>
      <c r="E3683" s="368">
        <v>247</v>
      </c>
      <c r="F3683" s="368">
        <v>133</v>
      </c>
      <c r="G3683" s="368" t="s">
        <v>20475</v>
      </c>
      <c r="H3683" s="368" t="s">
        <v>20476</v>
      </c>
      <c r="I3683" s="368" t="s">
        <v>2199</v>
      </c>
      <c r="J3683" s="368" t="s">
        <v>2198</v>
      </c>
      <c r="K3683" s="368" t="s">
        <v>20479</v>
      </c>
      <c r="L3683" s="368" t="s">
        <v>20480</v>
      </c>
      <c r="M3683" s="368">
        <v>67</v>
      </c>
      <c r="N3683" s="368">
        <v>43</v>
      </c>
      <c r="O3683" s="368">
        <v>24</v>
      </c>
    </row>
    <row r="3684" spans="1:15" x14ac:dyDescent="0.35">
      <c r="A3684" s="368" t="s">
        <v>664</v>
      </c>
      <c r="B3684" s="368" t="s">
        <v>1252</v>
      </c>
      <c r="C3684" s="368" t="s">
        <v>791</v>
      </c>
      <c r="D3684" s="368">
        <v>380</v>
      </c>
      <c r="E3684" s="368">
        <v>247</v>
      </c>
      <c r="F3684" s="368">
        <v>133</v>
      </c>
      <c r="G3684" s="368" t="s">
        <v>20481</v>
      </c>
      <c r="H3684" s="368" t="s">
        <v>20482</v>
      </c>
      <c r="I3684" s="368" t="s">
        <v>2197</v>
      </c>
      <c r="J3684" s="368" t="s">
        <v>2196</v>
      </c>
      <c r="K3684" s="368" t="s">
        <v>20483</v>
      </c>
      <c r="L3684" s="368" t="s">
        <v>2196</v>
      </c>
      <c r="M3684" s="368">
        <v>67</v>
      </c>
      <c r="N3684" s="368">
        <v>43</v>
      </c>
      <c r="O3684" s="368">
        <v>24</v>
      </c>
    </row>
    <row r="3685" spans="1:15" x14ac:dyDescent="0.35">
      <c r="A3685" s="368" t="s">
        <v>665</v>
      </c>
      <c r="B3685" s="368" t="s">
        <v>1253</v>
      </c>
      <c r="C3685" s="368" t="s">
        <v>791</v>
      </c>
      <c r="D3685" s="368">
        <v>350</v>
      </c>
      <c r="E3685" s="368">
        <v>310</v>
      </c>
      <c r="F3685" s="368">
        <v>40</v>
      </c>
      <c r="G3685" s="368" t="s">
        <v>20458</v>
      </c>
      <c r="H3685" s="368" t="s">
        <v>20459</v>
      </c>
      <c r="I3685" s="368" t="s">
        <v>2195</v>
      </c>
      <c r="J3685" s="368" t="s">
        <v>2194</v>
      </c>
      <c r="K3685" s="368" t="s">
        <v>20460</v>
      </c>
      <c r="L3685" s="368" t="s">
        <v>20461</v>
      </c>
      <c r="M3685" s="368">
        <v>102</v>
      </c>
      <c r="N3685" s="368">
        <v>90</v>
      </c>
      <c r="O3685" s="368">
        <v>12</v>
      </c>
    </row>
    <row r="3686" spans="1:15" x14ac:dyDescent="0.35">
      <c r="A3686" s="368" t="s">
        <v>665</v>
      </c>
      <c r="B3686" s="368" t="s">
        <v>1253</v>
      </c>
      <c r="C3686" s="368" t="s">
        <v>791</v>
      </c>
      <c r="D3686" s="368">
        <v>350</v>
      </c>
      <c r="E3686" s="368">
        <v>310</v>
      </c>
      <c r="F3686" s="368">
        <v>40</v>
      </c>
      <c r="G3686" s="368" t="s">
        <v>20458</v>
      </c>
      <c r="H3686" s="368" t="s">
        <v>20459</v>
      </c>
      <c r="I3686" s="368" t="s">
        <v>2195</v>
      </c>
      <c r="J3686" s="368" t="s">
        <v>2194</v>
      </c>
      <c r="K3686" s="368" t="s">
        <v>20462</v>
      </c>
      <c r="L3686" s="368" t="s">
        <v>20463</v>
      </c>
      <c r="M3686" s="368">
        <v>34</v>
      </c>
      <c r="N3686" s="368">
        <v>30</v>
      </c>
      <c r="O3686" s="368">
        <v>4</v>
      </c>
    </row>
    <row r="3687" spans="1:15" x14ac:dyDescent="0.35">
      <c r="A3687" s="368" t="s">
        <v>665</v>
      </c>
      <c r="B3687" s="368" t="s">
        <v>1253</v>
      </c>
      <c r="C3687" s="368" t="s">
        <v>791</v>
      </c>
      <c r="D3687" s="368">
        <v>350</v>
      </c>
      <c r="E3687" s="368">
        <v>310</v>
      </c>
      <c r="F3687" s="368">
        <v>40</v>
      </c>
      <c r="G3687" s="368" t="s">
        <v>20458</v>
      </c>
      <c r="H3687" s="368" t="s">
        <v>20459</v>
      </c>
      <c r="I3687" s="368" t="s">
        <v>2195</v>
      </c>
      <c r="J3687" s="368" t="s">
        <v>2194</v>
      </c>
      <c r="K3687" s="368" t="s">
        <v>20464</v>
      </c>
      <c r="L3687" s="368" t="s">
        <v>20465</v>
      </c>
      <c r="M3687" s="368">
        <v>102</v>
      </c>
      <c r="N3687" s="368">
        <v>90</v>
      </c>
      <c r="O3687" s="368">
        <v>12</v>
      </c>
    </row>
    <row r="3688" spans="1:15" x14ac:dyDescent="0.35">
      <c r="A3688" s="368" t="s">
        <v>665</v>
      </c>
      <c r="B3688" s="368" t="s">
        <v>1253</v>
      </c>
      <c r="C3688" s="368" t="s">
        <v>791</v>
      </c>
      <c r="D3688" s="368">
        <v>350</v>
      </c>
      <c r="E3688" s="368">
        <v>310</v>
      </c>
      <c r="F3688" s="368">
        <v>40</v>
      </c>
      <c r="G3688" s="368" t="s">
        <v>20458</v>
      </c>
      <c r="H3688" s="368" t="s">
        <v>20459</v>
      </c>
      <c r="I3688" s="368" t="s">
        <v>2195</v>
      </c>
      <c r="J3688" s="368" t="s">
        <v>2194</v>
      </c>
      <c r="K3688" s="368" t="s">
        <v>20466</v>
      </c>
      <c r="L3688" s="368" t="s">
        <v>20467</v>
      </c>
      <c r="M3688" s="368">
        <v>45</v>
      </c>
      <c r="N3688" s="368">
        <v>40</v>
      </c>
      <c r="O3688" s="368">
        <v>5</v>
      </c>
    </row>
    <row r="3689" spans="1:15" x14ac:dyDescent="0.35">
      <c r="A3689" s="368" t="s">
        <v>665</v>
      </c>
      <c r="B3689" s="368" t="s">
        <v>1253</v>
      </c>
      <c r="C3689" s="368" t="s">
        <v>791</v>
      </c>
      <c r="D3689" s="368">
        <v>350</v>
      </c>
      <c r="E3689" s="368">
        <v>310</v>
      </c>
      <c r="F3689" s="368">
        <v>40</v>
      </c>
      <c r="G3689" s="368" t="s">
        <v>20484</v>
      </c>
      <c r="H3689" s="368" t="s">
        <v>20485</v>
      </c>
      <c r="I3689" s="368" t="s">
        <v>2193</v>
      </c>
      <c r="J3689" s="368" t="s">
        <v>2192</v>
      </c>
      <c r="K3689" s="368" t="s">
        <v>20486</v>
      </c>
      <c r="L3689" s="368" t="s">
        <v>2192</v>
      </c>
      <c r="M3689" s="368">
        <v>67</v>
      </c>
      <c r="N3689" s="368">
        <v>60</v>
      </c>
      <c r="O3689" s="368">
        <v>7</v>
      </c>
    </row>
    <row r="3690" spans="1:15" x14ac:dyDescent="0.35">
      <c r="A3690" s="368" t="s">
        <v>666</v>
      </c>
      <c r="B3690" s="368" t="s">
        <v>1254</v>
      </c>
      <c r="C3690" s="368" t="s">
        <v>786</v>
      </c>
      <c r="D3690" s="368">
        <v>620</v>
      </c>
      <c r="E3690" s="368">
        <v>403</v>
      </c>
      <c r="F3690" s="368">
        <v>217</v>
      </c>
      <c r="G3690" s="368" t="s">
        <v>20487</v>
      </c>
      <c r="H3690" s="368" t="s">
        <v>20488</v>
      </c>
      <c r="I3690" s="368" t="s">
        <v>2191</v>
      </c>
      <c r="J3690" s="368" t="s">
        <v>2190</v>
      </c>
      <c r="K3690" s="368" t="s">
        <v>20489</v>
      </c>
      <c r="L3690" s="368" t="s">
        <v>2190</v>
      </c>
      <c r="M3690" s="368">
        <v>103</v>
      </c>
      <c r="N3690" s="368">
        <v>67</v>
      </c>
      <c r="O3690" s="368">
        <v>36</v>
      </c>
    </row>
    <row r="3691" spans="1:15" x14ac:dyDescent="0.35">
      <c r="A3691" s="368" t="s">
        <v>666</v>
      </c>
      <c r="B3691" s="368" t="s">
        <v>1254</v>
      </c>
      <c r="C3691" s="368" t="s">
        <v>786</v>
      </c>
      <c r="D3691" s="368">
        <v>620</v>
      </c>
      <c r="E3691" s="368">
        <v>403</v>
      </c>
      <c r="F3691" s="368">
        <v>217</v>
      </c>
      <c r="G3691" s="368" t="s">
        <v>20490</v>
      </c>
      <c r="H3691" s="368" t="s">
        <v>20491</v>
      </c>
      <c r="I3691" s="368" t="s">
        <v>2189</v>
      </c>
      <c r="J3691" s="368" t="s">
        <v>2188</v>
      </c>
      <c r="K3691" s="368" t="s">
        <v>20492</v>
      </c>
      <c r="L3691" s="368" t="s">
        <v>20493</v>
      </c>
      <c r="M3691" s="368">
        <v>92</v>
      </c>
      <c r="N3691" s="368">
        <v>60</v>
      </c>
      <c r="O3691" s="368">
        <v>32</v>
      </c>
    </row>
    <row r="3692" spans="1:15" x14ac:dyDescent="0.35">
      <c r="A3692" s="368" t="s">
        <v>666</v>
      </c>
      <c r="B3692" s="368" t="s">
        <v>1254</v>
      </c>
      <c r="C3692" s="368" t="s">
        <v>786</v>
      </c>
      <c r="D3692" s="368">
        <v>620</v>
      </c>
      <c r="E3692" s="368">
        <v>403</v>
      </c>
      <c r="F3692" s="368">
        <v>217</v>
      </c>
      <c r="G3692" s="368" t="s">
        <v>20490</v>
      </c>
      <c r="H3692" s="368" t="s">
        <v>20491</v>
      </c>
      <c r="I3692" s="368" t="s">
        <v>2189</v>
      </c>
      <c r="J3692" s="368" t="s">
        <v>2188</v>
      </c>
      <c r="K3692" s="368" t="s">
        <v>20494</v>
      </c>
      <c r="L3692" s="368" t="s">
        <v>20495</v>
      </c>
      <c r="M3692" s="368">
        <v>46</v>
      </c>
      <c r="N3692" s="368">
        <v>30</v>
      </c>
      <c r="O3692" s="368">
        <v>16</v>
      </c>
    </row>
    <row r="3693" spans="1:15" x14ac:dyDescent="0.35">
      <c r="A3693" s="368" t="s">
        <v>666</v>
      </c>
      <c r="B3693" s="368" t="s">
        <v>1254</v>
      </c>
      <c r="C3693" s="368" t="s">
        <v>786</v>
      </c>
      <c r="D3693" s="368">
        <v>620</v>
      </c>
      <c r="E3693" s="368">
        <v>403</v>
      </c>
      <c r="F3693" s="368">
        <v>217</v>
      </c>
      <c r="G3693" s="368" t="s">
        <v>20490</v>
      </c>
      <c r="H3693" s="368" t="s">
        <v>20491</v>
      </c>
      <c r="I3693" s="368" t="s">
        <v>2189</v>
      </c>
      <c r="J3693" s="368" t="s">
        <v>2188</v>
      </c>
      <c r="K3693" s="368" t="s">
        <v>20496</v>
      </c>
      <c r="L3693" s="368" t="s">
        <v>20497</v>
      </c>
      <c r="M3693" s="368">
        <v>57</v>
      </c>
      <c r="N3693" s="368">
        <v>37</v>
      </c>
      <c r="O3693" s="368">
        <v>20</v>
      </c>
    </row>
    <row r="3694" spans="1:15" x14ac:dyDescent="0.35">
      <c r="A3694" s="368" t="s">
        <v>666</v>
      </c>
      <c r="B3694" s="368" t="s">
        <v>1254</v>
      </c>
      <c r="C3694" s="368" t="s">
        <v>786</v>
      </c>
      <c r="D3694" s="368">
        <v>620</v>
      </c>
      <c r="E3694" s="368">
        <v>403</v>
      </c>
      <c r="F3694" s="368">
        <v>217</v>
      </c>
      <c r="G3694" s="368" t="s">
        <v>20498</v>
      </c>
      <c r="H3694" s="368" t="s">
        <v>20499</v>
      </c>
      <c r="I3694" s="368" t="s">
        <v>2187</v>
      </c>
      <c r="J3694" s="368" t="s">
        <v>2186</v>
      </c>
      <c r="K3694" s="368" t="s">
        <v>20500</v>
      </c>
      <c r="L3694" s="368" t="s">
        <v>20501</v>
      </c>
      <c r="M3694" s="368">
        <v>69</v>
      </c>
      <c r="N3694" s="368">
        <v>45</v>
      </c>
      <c r="O3694" s="368">
        <v>24</v>
      </c>
    </row>
    <row r="3695" spans="1:15" x14ac:dyDescent="0.35">
      <c r="A3695" s="368" t="s">
        <v>666</v>
      </c>
      <c r="B3695" s="368" t="s">
        <v>1254</v>
      </c>
      <c r="C3695" s="368" t="s">
        <v>786</v>
      </c>
      <c r="D3695" s="368">
        <v>620</v>
      </c>
      <c r="E3695" s="368">
        <v>403</v>
      </c>
      <c r="F3695" s="368">
        <v>217</v>
      </c>
      <c r="G3695" s="368" t="s">
        <v>20498</v>
      </c>
      <c r="H3695" s="368" t="s">
        <v>20499</v>
      </c>
      <c r="I3695" s="368" t="s">
        <v>2187</v>
      </c>
      <c r="J3695" s="368" t="s">
        <v>2186</v>
      </c>
      <c r="K3695" s="368" t="s">
        <v>20494</v>
      </c>
      <c r="L3695" s="368" t="s">
        <v>20495</v>
      </c>
      <c r="M3695" s="368">
        <v>46</v>
      </c>
      <c r="N3695" s="368">
        <v>30</v>
      </c>
      <c r="O3695" s="368">
        <v>16</v>
      </c>
    </row>
    <row r="3696" spans="1:15" x14ac:dyDescent="0.35">
      <c r="A3696" s="368" t="s">
        <v>666</v>
      </c>
      <c r="B3696" s="368" t="s">
        <v>1254</v>
      </c>
      <c r="C3696" s="368" t="s">
        <v>786</v>
      </c>
      <c r="D3696" s="368">
        <v>620</v>
      </c>
      <c r="E3696" s="368">
        <v>403</v>
      </c>
      <c r="F3696" s="368">
        <v>217</v>
      </c>
      <c r="G3696" s="368" t="s">
        <v>20502</v>
      </c>
      <c r="H3696" s="368" t="s">
        <v>20503</v>
      </c>
      <c r="I3696" s="368" t="s">
        <v>2185</v>
      </c>
      <c r="J3696" s="368" t="s">
        <v>2184</v>
      </c>
      <c r="K3696" s="368" t="s">
        <v>20504</v>
      </c>
      <c r="L3696" s="368" t="s">
        <v>20505</v>
      </c>
      <c r="M3696" s="368">
        <v>58</v>
      </c>
      <c r="N3696" s="368">
        <v>37</v>
      </c>
      <c r="O3696" s="368">
        <v>21</v>
      </c>
    </row>
    <row r="3697" spans="1:15" x14ac:dyDescent="0.35">
      <c r="A3697" s="368" t="s">
        <v>666</v>
      </c>
      <c r="B3697" s="368" t="s">
        <v>1254</v>
      </c>
      <c r="C3697" s="368" t="s">
        <v>786</v>
      </c>
      <c r="D3697" s="368">
        <v>620</v>
      </c>
      <c r="E3697" s="368">
        <v>403</v>
      </c>
      <c r="F3697" s="368">
        <v>217</v>
      </c>
      <c r="G3697" s="368" t="s">
        <v>20502</v>
      </c>
      <c r="H3697" s="368" t="s">
        <v>20503</v>
      </c>
      <c r="I3697" s="368" t="s">
        <v>2185</v>
      </c>
      <c r="J3697" s="368" t="s">
        <v>2184</v>
      </c>
      <c r="K3697" s="368" t="s">
        <v>20506</v>
      </c>
      <c r="L3697" s="368" t="s">
        <v>20507</v>
      </c>
      <c r="M3697" s="368">
        <v>103</v>
      </c>
      <c r="N3697" s="368">
        <v>67</v>
      </c>
      <c r="O3697" s="368">
        <v>36</v>
      </c>
    </row>
    <row r="3698" spans="1:15" x14ac:dyDescent="0.35">
      <c r="A3698" s="368" t="s">
        <v>666</v>
      </c>
      <c r="B3698" s="368" t="s">
        <v>1254</v>
      </c>
      <c r="C3698" s="368" t="s">
        <v>786</v>
      </c>
      <c r="D3698" s="368">
        <v>620</v>
      </c>
      <c r="E3698" s="368">
        <v>403</v>
      </c>
      <c r="F3698" s="368">
        <v>217</v>
      </c>
      <c r="G3698" s="368" t="s">
        <v>20508</v>
      </c>
      <c r="H3698" s="368" t="s">
        <v>20509</v>
      </c>
      <c r="I3698" s="368" t="s">
        <v>2183</v>
      </c>
      <c r="J3698" s="368" t="s">
        <v>2182</v>
      </c>
      <c r="K3698" s="368" t="s">
        <v>20510</v>
      </c>
      <c r="L3698" s="368" t="s">
        <v>2182</v>
      </c>
      <c r="M3698" s="368">
        <v>92</v>
      </c>
      <c r="N3698" s="368">
        <v>60</v>
      </c>
      <c r="O3698" s="368">
        <v>32</v>
      </c>
    </row>
    <row r="3699" spans="1:15" x14ac:dyDescent="0.35">
      <c r="A3699" s="368" t="s">
        <v>667</v>
      </c>
      <c r="B3699" s="368" t="s">
        <v>1255</v>
      </c>
      <c r="C3699" s="368" t="s">
        <v>786</v>
      </c>
      <c r="D3699" s="368">
        <v>730</v>
      </c>
      <c r="E3699" s="368">
        <v>474</v>
      </c>
      <c r="F3699" s="368">
        <v>256</v>
      </c>
      <c r="G3699" s="368" t="s">
        <v>20511</v>
      </c>
      <c r="H3699" s="368" t="s">
        <v>20512</v>
      </c>
      <c r="I3699" s="368" t="s">
        <v>2181</v>
      </c>
      <c r="J3699" s="368" t="s">
        <v>2180</v>
      </c>
      <c r="K3699" s="368" t="s">
        <v>20513</v>
      </c>
      <c r="L3699" s="368" t="s">
        <v>20514</v>
      </c>
      <c r="M3699" s="368">
        <v>48</v>
      </c>
      <c r="N3699" s="368">
        <v>31</v>
      </c>
      <c r="O3699" s="368">
        <v>17</v>
      </c>
    </row>
    <row r="3700" spans="1:15" x14ac:dyDescent="0.35">
      <c r="A3700" s="368" t="s">
        <v>667</v>
      </c>
      <c r="B3700" s="368" t="s">
        <v>1255</v>
      </c>
      <c r="C3700" s="368" t="s">
        <v>786</v>
      </c>
      <c r="D3700" s="368">
        <v>730</v>
      </c>
      <c r="E3700" s="368">
        <v>474</v>
      </c>
      <c r="F3700" s="368">
        <v>256</v>
      </c>
      <c r="G3700" s="368" t="s">
        <v>20511</v>
      </c>
      <c r="H3700" s="368" t="s">
        <v>20512</v>
      </c>
      <c r="I3700" s="368" t="s">
        <v>2181</v>
      </c>
      <c r="J3700" s="368" t="s">
        <v>2180</v>
      </c>
      <c r="K3700" s="368" t="s">
        <v>20515</v>
      </c>
      <c r="L3700" s="368" t="s">
        <v>20516</v>
      </c>
      <c r="M3700" s="368">
        <v>48</v>
      </c>
      <c r="N3700" s="368">
        <v>31</v>
      </c>
      <c r="O3700" s="368">
        <v>17</v>
      </c>
    </row>
    <row r="3701" spans="1:15" x14ac:dyDescent="0.35">
      <c r="A3701" s="368" t="s">
        <v>667</v>
      </c>
      <c r="B3701" s="368" t="s">
        <v>1255</v>
      </c>
      <c r="C3701" s="368" t="s">
        <v>786</v>
      </c>
      <c r="D3701" s="368">
        <v>730</v>
      </c>
      <c r="E3701" s="368">
        <v>474</v>
      </c>
      <c r="F3701" s="368">
        <v>256</v>
      </c>
      <c r="G3701" s="368" t="s">
        <v>20511</v>
      </c>
      <c r="H3701" s="368" t="s">
        <v>20512</v>
      </c>
      <c r="I3701" s="368" t="s">
        <v>2181</v>
      </c>
      <c r="J3701" s="368" t="s">
        <v>2180</v>
      </c>
      <c r="K3701" s="368" t="s">
        <v>20517</v>
      </c>
      <c r="L3701" s="368" t="s">
        <v>20518</v>
      </c>
      <c r="M3701" s="368">
        <v>36</v>
      </c>
      <c r="N3701" s="368">
        <v>23</v>
      </c>
      <c r="O3701" s="368">
        <v>13</v>
      </c>
    </row>
    <row r="3702" spans="1:15" x14ac:dyDescent="0.35">
      <c r="A3702" s="368" t="s">
        <v>667</v>
      </c>
      <c r="B3702" s="368" t="s">
        <v>1255</v>
      </c>
      <c r="C3702" s="368" t="s">
        <v>786</v>
      </c>
      <c r="D3702" s="368">
        <v>730</v>
      </c>
      <c r="E3702" s="368">
        <v>474</v>
      </c>
      <c r="F3702" s="368">
        <v>256</v>
      </c>
      <c r="G3702" s="368" t="s">
        <v>20519</v>
      </c>
      <c r="H3702" s="368" t="s">
        <v>20520</v>
      </c>
      <c r="I3702" s="368" t="s">
        <v>2179</v>
      </c>
      <c r="J3702" s="368" t="s">
        <v>2178</v>
      </c>
      <c r="K3702" s="368" t="s">
        <v>20521</v>
      </c>
      <c r="L3702" s="368" t="s">
        <v>20522</v>
      </c>
      <c r="M3702" s="368">
        <v>72</v>
      </c>
      <c r="N3702" s="368">
        <v>47</v>
      </c>
      <c r="O3702" s="368">
        <v>25</v>
      </c>
    </row>
    <row r="3703" spans="1:15" x14ac:dyDescent="0.35">
      <c r="A3703" s="368" t="s">
        <v>667</v>
      </c>
      <c r="B3703" s="368" t="s">
        <v>1255</v>
      </c>
      <c r="C3703" s="368" t="s">
        <v>786</v>
      </c>
      <c r="D3703" s="368">
        <v>730</v>
      </c>
      <c r="E3703" s="368">
        <v>474</v>
      </c>
      <c r="F3703" s="368">
        <v>256</v>
      </c>
      <c r="G3703" s="368" t="s">
        <v>20519</v>
      </c>
      <c r="H3703" s="368" t="s">
        <v>20520</v>
      </c>
      <c r="I3703" s="368" t="s">
        <v>2179</v>
      </c>
      <c r="J3703" s="368" t="s">
        <v>2178</v>
      </c>
      <c r="K3703" s="368" t="s">
        <v>20523</v>
      </c>
      <c r="L3703" s="368" t="s">
        <v>20524</v>
      </c>
      <c r="M3703" s="368">
        <v>60</v>
      </c>
      <c r="N3703" s="368">
        <v>40</v>
      </c>
      <c r="O3703" s="368">
        <v>20</v>
      </c>
    </row>
    <row r="3704" spans="1:15" x14ac:dyDescent="0.35">
      <c r="A3704" s="368" t="s">
        <v>667</v>
      </c>
      <c r="B3704" s="368" t="s">
        <v>1255</v>
      </c>
      <c r="C3704" s="368" t="s">
        <v>786</v>
      </c>
      <c r="D3704" s="368">
        <v>730</v>
      </c>
      <c r="E3704" s="368">
        <v>474</v>
      </c>
      <c r="F3704" s="368">
        <v>256</v>
      </c>
      <c r="G3704" s="368" t="s">
        <v>20525</v>
      </c>
      <c r="H3704" s="368" t="s">
        <v>20526</v>
      </c>
      <c r="I3704" s="368" t="s">
        <v>2177</v>
      </c>
      <c r="J3704" s="368" t="s">
        <v>2176</v>
      </c>
      <c r="K3704" s="368" t="s">
        <v>20527</v>
      </c>
      <c r="L3704" s="368" t="s">
        <v>20528</v>
      </c>
      <c r="M3704" s="368">
        <v>60</v>
      </c>
      <c r="N3704" s="368">
        <v>39</v>
      </c>
      <c r="O3704" s="368">
        <v>21</v>
      </c>
    </row>
    <row r="3705" spans="1:15" x14ac:dyDescent="0.35">
      <c r="A3705" s="368" t="s">
        <v>667</v>
      </c>
      <c r="B3705" s="368" t="s">
        <v>1255</v>
      </c>
      <c r="C3705" s="368" t="s">
        <v>786</v>
      </c>
      <c r="D3705" s="368">
        <v>730</v>
      </c>
      <c r="E3705" s="368">
        <v>474</v>
      </c>
      <c r="F3705" s="368">
        <v>256</v>
      </c>
      <c r="G3705" s="368" t="s">
        <v>20525</v>
      </c>
      <c r="H3705" s="368" t="s">
        <v>20526</v>
      </c>
      <c r="I3705" s="368" t="s">
        <v>2177</v>
      </c>
      <c r="J3705" s="368" t="s">
        <v>2176</v>
      </c>
      <c r="K3705" s="368" t="s">
        <v>20529</v>
      </c>
      <c r="L3705" s="368" t="s">
        <v>20530</v>
      </c>
      <c r="M3705" s="368">
        <v>71</v>
      </c>
      <c r="N3705" s="368">
        <v>46</v>
      </c>
      <c r="O3705" s="368">
        <v>25</v>
      </c>
    </row>
    <row r="3706" spans="1:15" x14ac:dyDescent="0.35">
      <c r="A3706" s="368" t="s">
        <v>667</v>
      </c>
      <c r="B3706" s="368" t="s">
        <v>1255</v>
      </c>
      <c r="C3706" s="368" t="s">
        <v>786</v>
      </c>
      <c r="D3706" s="368">
        <v>730</v>
      </c>
      <c r="E3706" s="368">
        <v>474</v>
      </c>
      <c r="F3706" s="368">
        <v>256</v>
      </c>
      <c r="G3706" s="368" t="s">
        <v>20525</v>
      </c>
      <c r="H3706" s="368" t="s">
        <v>20526</v>
      </c>
      <c r="I3706" s="368" t="s">
        <v>2177</v>
      </c>
      <c r="J3706" s="368" t="s">
        <v>2176</v>
      </c>
      <c r="K3706" s="368" t="s">
        <v>20411</v>
      </c>
      <c r="L3706" s="368" t="s">
        <v>20412</v>
      </c>
      <c r="M3706" s="368">
        <v>71</v>
      </c>
      <c r="N3706" s="368">
        <v>46</v>
      </c>
      <c r="O3706" s="368">
        <v>25</v>
      </c>
    </row>
    <row r="3707" spans="1:15" x14ac:dyDescent="0.35">
      <c r="A3707" s="368" t="s">
        <v>667</v>
      </c>
      <c r="B3707" s="368" t="s">
        <v>1255</v>
      </c>
      <c r="C3707" s="368" t="s">
        <v>786</v>
      </c>
      <c r="D3707" s="368">
        <v>730</v>
      </c>
      <c r="E3707" s="368">
        <v>474</v>
      </c>
      <c r="F3707" s="368">
        <v>256</v>
      </c>
      <c r="G3707" s="368" t="s">
        <v>20531</v>
      </c>
      <c r="H3707" s="368" t="s">
        <v>20532</v>
      </c>
      <c r="I3707" s="368" t="s">
        <v>2175</v>
      </c>
      <c r="J3707" s="368" t="s">
        <v>2174</v>
      </c>
      <c r="K3707" s="368" t="s">
        <v>20533</v>
      </c>
      <c r="L3707" s="368" t="s">
        <v>20534</v>
      </c>
      <c r="M3707" s="368">
        <v>60</v>
      </c>
      <c r="N3707" s="368">
        <v>39</v>
      </c>
      <c r="O3707" s="368">
        <v>21</v>
      </c>
    </row>
    <row r="3708" spans="1:15" x14ac:dyDescent="0.35">
      <c r="A3708" s="368" t="s">
        <v>667</v>
      </c>
      <c r="B3708" s="368" t="s">
        <v>1255</v>
      </c>
      <c r="C3708" s="368" t="s">
        <v>786</v>
      </c>
      <c r="D3708" s="368">
        <v>730</v>
      </c>
      <c r="E3708" s="368">
        <v>474</v>
      </c>
      <c r="F3708" s="368">
        <v>256</v>
      </c>
      <c r="G3708" s="368" t="s">
        <v>20531</v>
      </c>
      <c r="H3708" s="368" t="s">
        <v>20532</v>
      </c>
      <c r="I3708" s="368" t="s">
        <v>2175</v>
      </c>
      <c r="J3708" s="368" t="s">
        <v>2174</v>
      </c>
      <c r="K3708" s="368" t="s">
        <v>20535</v>
      </c>
      <c r="L3708" s="368" t="s">
        <v>20536</v>
      </c>
      <c r="M3708" s="368">
        <v>60</v>
      </c>
      <c r="N3708" s="368">
        <v>39</v>
      </c>
      <c r="O3708" s="368">
        <v>21</v>
      </c>
    </row>
    <row r="3709" spans="1:15" x14ac:dyDescent="0.35">
      <c r="A3709" s="368" t="s">
        <v>667</v>
      </c>
      <c r="B3709" s="368" t="s">
        <v>1255</v>
      </c>
      <c r="C3709" s="368" t="s">
        <v>786</v>
      </c>
      <c r="D3709" s="368">
        <v>730</v>
      </c>
      <c r="E3709" s="368">
        <v>474</v>
      </c>
      <c r="F3709" s="368">
        <v>256</v>
      </c>
      <c r="G3709" s="368" t="s">
        <v>20537</v>
      </c>
      <c r="H3709" s="368" t="s">
        <v>20538</v>
      </c>
      <c r="I3709" s="368" t="s">
        <v>2173</v>
      </c>
      <c r="J3709" s="368" t="s">
        <v>2172</v>
      </c>
      <c r="K3709" s="368" t="s">
        <v>20539</v>
      </c>
      <c r="L3709" s="368" t="s">
        <v>20540</v>
      </c>
      <c r="M3709" s="368">
        <v>36</v>
      </c>
      <c r="N3709" s="368">
        <v>23</v>
      </c>
      <c r="O3709" s="368">
        <v>13</v>
      </c>
    </row>
    <row r="3710" spans="1:15" x14ac:dyDescent="0.35">
      <c r="A3710" s="368" t="s">
        <v>667</v>
      </c>
      <c r="B3710" s="368" t="s">
        <v>1255</v>
      </c>
      <c r="C3710" s="368" t="s">
        <v>786</v>
      </c>
      <c r="D3710" s="368">
        <v>730</v>
      </c>
      <c r="E3710" s="368">
        <v>474</v>
      </c>
      <c r="F3710" s="368">
        <v>256</v>
      </c>
      <c r="G3710" s="368" t="s">
        <v>20537</v>
      </c>
      <c r="H3710" s="368" t="s">
        <v>20538</v>
      </c>
      <c r="I3710" s="368" t="s">
        <v>2173</v>
      </c>
      <c r="J3710" s="368" t="s">
        <v>2172</v>
      </c>
      <c r="K3710" s="368" t="s">
        <v>20541</v>
      </c>
      <c r="L3710" s="368" t="s">
        <v>20542</v>
      </c>
      <c r="M3710" s="368">
        <v>108</v>
      </c>
      <c r="N3710" s="368">
        <v>70</v>
      </c>
      <c r="O3710" s="368">
        <v>38</v>
      </c>
    </row>
    <row r="3711" spans="1:15" x14ac:dyDescent="0.35">
      <c r="A3711" s="368" t="s">
        <v>668</v>
      </c>
      <c r="B3711" s="368" t="s">
        <v>1256</v>
      </c>
      <c r="C3711" s="368" t="s">
        <v>791</v>
      </c>
      <c r="D3711" s="368">
        <v>450</v>
      </c>
      <c r="E3711" s="368">
        <v>292</v>
      </c>
      <c r="F3711" s="368">
        <v>158</v>
      </c>
      <c r="G3711" s="368" t="s">
        <v>12603</v>
      </c>
      <c r="H3711" s="368" t="s">
        <v>12604</v>
      </c>
      <c r="I3711" s="368" t="s">
        <v>2164</v>
      </c>
      <c r="J3711" s="368" t="s">
        <v>2163</v>
      </c>
      <c r="K3711" s="368" t="s">
        <v>12605</v>
      </c>
      <c r="L3711" s="368" t="s">
        <v>2163</v>
      </c>
      <c r="M3711" s="368">
        <v>48</v>
      </c>
      <c r="N3711" s="368">
        <v>31</v>
      </c>
      <c r="O3711" s="368">
        <v>17</v>
      </c>
    </row>
    <row r="3712" spans="1:15" x14ac:dyDescent="0.35">
      <c r="A3712" s="368" t="s">
        <v>668</v>
      </c>
      <c r="B3712" s="368" t="s">
        <v>1256</v>
      </c>
      <c r="C3712" s="368" t="s">
        <v>791</v>
      </c>
      <c r="D3712" s="368">
        <v>450</v>
      </c>
      <c r="E3712" s="368">
        <v>292</v>
      </c>
      <c r="F3712" s="368">
        <v>158</v>
      </c>
      <c r="G3712" s="368" t="s">
        <v>20543</v>
      </c>
      <c r="H3712" s="368" t="s">
        <v>20544</v>
      </c>
      <c r="I3712" s="368" t="s">
        <v>2171</v>
      </c>
      <c r="J3712" s="368" t="s">
        <v>2170</v>
      </c>
      <c r="K3712" s="368" t="s">
        <v>20545</v>
      </c>
      <c r="L3712" s="368" t="s">
        <v>20546</v>
      </c>
      <c r="M3712" s="368">
        <v>61</v>
      </c>
      <c r="N3712" s="368">
        <v>40</v>
      </c>
      <c r="O3712" s="368">
        <v>21</v>
      </c>
    </row>
    <row r="3713" spans="1:15" x14ac:dyDescent="0.35">
      <c r="A3713" s="368" t="s">
        <v>668</v>
      </c>
      <c r="B3713" s="368" t="s">
        <v>1256</v>
      </c>
      <c r="C3713" s="368" t="s">
        <v>791</v>
      </c>
      <c r="D3713" s="368">
        <v>450</v>
      </c>
      <c r="E3713" s="368">
        <v>292</v>
      </c>
      <c r="F3713" s="368">
        <v>158</v>
      </c>
      <c r="G3713" s="368" t="s">
        <v>20543</v>
      </c>
      <c r="H3713" s="368" t="s">
        <v>20544</v>
      </c>
      <c r="I3713" s="368" t="s">
        <v>2171</v>
      </c>
      <c r="J3713" s="368" t="s">
        <v>2170</v>
      </c>
      <c r="K3713" s="368" t="s">
        <v>20547</v>
      </c>
      <c r="L3713" s="368" t="s">
        <v>20548</v>
      </c>
      <c r="M3713" s="368">
        <v>36</v>
      </c>
      <c r="N3713" s="368">
        <v>23</v>
      </c>
      <c r="O3713" s="368">
        <v>13</v>
      </c>
    </row>
    <row r="3714" spans="1:15" x14ac:dyDescent="0.35">
      <c r="A3714" s="368" t="s">
        <v>668</v>
      </c>
      <c r="B3714" s="368" t="s">
        <v>1256</v>
      </c>
      <c r="C3714" s="368" t="s">
        <v>791</v>
      </c>
      <c r="D3714" s="368">
        <v>450</v>
      </c>
      <c r="E3714" s="368">
        <v>292</v>
      </c>
      <c r="F3714" s="368">
        <v>158</v>
      </c>
      <c r="G3714" s="368" t="s">
        <v>20543</v>
      </c>
      <c r="H3714" s="368" t="s">
        <v>20544</v>
      </c>
      <c r="I3714" s="368" t="s">
        <v>2171</v>
      </c>
      <c r="J3714" s="368" t="s">
        <v>2170</v>
      </c>
      <c r="K3714" s="368" t="s">
        <v>20549</v>
      </c>
      <c r="L3714" s="368" t="s">
        <v>20550</v>
      </c>
      <c r="M3714" s="368">
        <v>37</v>
      </c>
      <c r="N3714" s="368">
        <v>24</v>
      </c>
      <c r="O3714" s="368">
        <v>13</v>
      </c>
    </row>
    <row r="3715" spans="1:15" x14ac:dyDescent="0.35">
      <c r="A3715" s="368" t="s">
        <v>668</v>
      </c>
      <c r="B3715" s="368" t="s">
        <v>1256</v>
      </c>
      <c r="C3715" s="368" t="s">
        <v>791</v>
      </c>
      <c r="D3715" s="368">
        <v>450</v>
      </c>
      <c r="E3715" s="368">
        <v>292</v>
      </c>
      <c r="F3715" s="368">
        <v>158</v>
      </c>
      <c r="G3715" s="368" t="s">
        <v>20551</v>
      </c>
      <c r="H3715" s="368" t="s">
        <v>20552</v>
      </c>
      <c r="I3715" s="368" t="s">
        <v>2169</v>
      </c>
      <c r="J3715" s="368" t="s">
        <v>2094</v>
      </c>
      <c r="K3715" s="368" t="s">
        <v>20547</v>
      </c>
      <c r="L3715" s="368" t="s">
        <v>20548</v>
      </c>
      <c r="M3715" s="368">
        <v>36</v>
      </c>
      <c r="N3715" s="368">
        <v>23</v>
      </c>
      <c r="O3715" s="368">
        <v>13</v>
      </c>
    </row>
    <row r="3716" spans="1:15" x14ac:dyDescent="0.35">
      <c r="A3716" s="368" t="s">
        <v>668</v>
      </c>
      <c r="B3716" s="368" t="s">
        <v>1256</v>
      </c>
      <c r="C3716" s="368" t="s">
        <v>791</v>
      </c>
      <c r="D3716" s="368">
        <v>450</v>
      </c>
      <c r="E3716" s="368">
        <v>292</v>
      </c>
      <c r="F3716" s="368">
        <v>158</v>
      </c>
      <c r="G3716" s="368" t="s">
        <v>20551</v>
      </c>
      <c r="H3716" s="368" t="s">
        <v>20552</v>
      </c>
      <c r="I3716" s="368" t="s">
        <v>2169</v>
      </c>
      <c r="J3716" s="368" t="s">
        <v>2094</v>
      </c>
      <c r="K3716" s="368" t="s">
        <v>20553</v>
      </c>
      <c r="L3716" s="368" t="s">
        <v>20554</v>
      </c>
      <c r="M3716" s="368">
        <v>85</v>
      </c>
      <c r="N3716" s="368">
        <v>54</v>
      </c>
      <c r="O3716" s="368">
        <v>31</v>
      </c>
    </row>
    <row r="3717" spans="1:15" x14ac:dyDescent="0.35">
      <c r="A3717" s="368" t="s">
        <v>668</v>
      </c>
      <c r="B3717" s="368" t="s">
        <v>1256</v>
      </c>
      <c r="C3717" s="368" t="s">
        <v>791</v>
      </c>
      <c r="D3717" s="368">
        <v>450</v>
      </c>
      <c r="E3717" s="368">
        <v>292</v>
      </c>
      <c r="F3717" s="368">
        <v>158</v>
      </c>
      <c r="G3717" s="368" t="s">
        <v>20551</v>
      </c>
      <c r="H3717" s="368" t="s">
        <v>20552</v>
      </c>
      <c r="I3717" s="368" t="s">
        <v>2169</v>
      </c>
      <c r="J3717" s="368" t="s">
        <v>2094</v>
      </c>
      <c r="K3717" s="368" t="s">
        <v>20555</v>
      </c>
      <c r="L3717" s="368" t="s">
        <v>20556</v>
      </c>
      <c r="M3717" s="368">
        <v>61</v>
      </c>
      <c r="N3717" s="368">
        <v>40</v>
      </c>
      <c r="O3717" s="368">
        <v>21</v>
      </c>
    </row>
    <row r="3718" spans="1:15" x14ac:dyDescent="0.35">
      <c r="A3718" s="368" t="s">
        <v>668</v>
      </c>
      <c r="B3718" s="368" t="s">
        <v>1256</v>
      </c>
      <c r="C3718" s="368" t="s">
        <v>791</v>
      </c>
      <c r="D3718" s="368">
        <v>450</v>
      </c>
      <c r="E3718" s="368">
        <v>292</v>
      </c>
      <c r="F3718" s="368">
        <v>158</v>
      </c>
      <c r="G3718" s="368" t="s">
        <v>20557</v>
      </c>
      <c r="H3718" s="368" t="s">
        <v>20558</v>
      </c>
      <c r="I3718" s="368" t="s">
        <v>2168</v>
      </c>
      <c r="J3718" s="368" t="s">
        <v>2167</v>
      </c>
      <c r="K3718" s="368" t="s">
        <v>20450</v>
      </c>
      <c r="L3718" s="368" t="s">
        <v>20451</v>
      </c>
      <c r="M3718" s="368">
        <v>61</v>
      </c>
      <c r="N3718" s="368">
        <v>40</v>
      </c>
      <c r="O3718" s="368">
        <v>21</v>
      </c>
    </row>
    <row r="3719" spans="1:15" x14ac:dyDescent="0.35">
      <c r="A3719" s="368" t="s">
        <v>668</v>
      </c>
      <c r="B3719" s="368" t="s">
        <v>1256</v>
      </c>
      <c r="C3719" s="368" t="s">
        <v>791</v>
      </c>
      <c r="D3719" s="368">
        <v>450</v>
      </c>
      <c r="E3719" s="368">
        <v>292</v>
      </c>
      <c r="F3719" s="368">
        <v>158</v>
      </c>
      <c r="G3719" s="368" t="s">
        <v>20557</v>
      </c>
      <c r="H3719" s="368" t="s">
        <v>20558</v>
      </c>
      <c r="I3719" s="368" t="s">
        <v>2168</v>
      </c>
      <c r="J3719" s="368" t="s">
        <v>2167</v>
      </c>
      <c r="K3719" s="368" t="s">
        <v>20559</v>
      </c>
      <c r="L3719" s="368" t="s">
        <v>20560</v>
      </c>
      <c r="M3719" s="368">
        <v>61</v>
      </c>
      <c r="N3719" s="368">
        <v>40</v>
      </c>
      <c r="O3719" s="368">
        <v>21</v>
      </c>
    </row>
    <row r="3720" spans="1:15" x14ac:dyDescent="0.35">
      <c r="A3720" s="368" t="s">
        <v>669</v>
      </c>
      <c r="B3720" s="368" t="s">
        <v>1257</v>
      </c>
      <c r="C3720" s="368" t="s">
        <v>791</v>
      </c>
      <c r="D3720" s="368">
        <v>380</v>
      </c>
      <c r="E3720" s="368">
        <v>247</v>
      </c>
      <c r="F3720" s="368">
        <v>133</v>
      </c>
      <c r="G3720" s="368" t="s">
        <v>20561</v>
      </c>
      <c r="H3720" s="368" t="s">
        <v>20562</v>
      </c>
      <c r="I3720" s="368" t="s">
        <v>1959</v>
      </c>
      <c r="J3720" s="368" t="s">
        <v>1958</v>
      </c>
      <c r="K3720" s="368" t="s">
        <v>20563</v>
      </c>
      <c r="L3720" s="368" t="s">
        <v>20564</v>
      </c>
      <c r="M3720" s="368">
        <v>67</v>
      </c>
      <c r="N3720" s="368">
        <v>44</v>
      </c>
      <c r="O3720" s="368">
        <v>23</v>
      </c>
    </row>
    <row r="3721" spans="1:15" x14ac:dyDescent="0.35">
      <c r="A3721" s="368" t="s">
        <v>669</v>
      </c>
      <c r="B3721" s="368" t="s">
        <v>1257</v>
      </c>
      <c r="C3721" s="368" t="s">
        <v>791</v>
      </c>
      <c r="D3721" s="368">
        <v>380</v>
      </c>
      <c r="E3721" s="368">
        <v>247</v>
      </c>
      <c r="F3721" s="368">
        <v>133</v>
      </c>
      <c r="G3721" s="368" t="s">
        <v>20561</v>
      </c>
      <c r="H3721" s="368" t="s">
        <v>20562</v>
      </c>
      <c r="I3721" s="368" t="s">
        <v>1959</v>
      </c>
      <c r="J3721" s="368" t="s">
        <v>1958</v>
      </c>
      <c r="K3721" s="368" t="s">
        <v>20565</v>
      </c>
      <c r="L3721" s="368" t="s">
        <v>20566</v>
      </c>
      <c r="M3721" s="368">
        <v>101</v>
      </c>
      <c r="N3721" s="368">
        <v>66</v>
      </c>
      <c r="O3721" s="368">
        <v>35</v>
      </c>
    </row>
    <row r="3722" spans="1:15" x14ac:dyDescent="0.35">
      <c r="A3722" s="368" t="s">
        <v>669</v>
      </c>
      <c r="B3722" s="368" t="s">
        <v>1257</v>
      </c>
      <c r="C3722" s="368" t="s">
        <v>791</v>
      </c>
      <c r="D3722" s="368">
        <v>380</v>
      </c>
      <c r="E3722" s="368">
        <v>247</v>
      </c>
      <c r="F3722" s="368">
        <v>133</v>
      </c>
      <c r="G3722" s="368" t="s">
        <v>20567</v>
      </c>
      <c r="H3722" s="368" t="s">
        <v>20568</v>
      </c>
      <c r="I3722" s="368" t="s">
        <v>2166</v>
      </c>
      <c r="J3722" s="368" t="s">
        <v>2165</v>
      </c>
      <c r="K3722" s="368" t="s">
        <v>20569</v>
      </c>
      <c r="L3722" s="368" t="s">
        <v>2165</v>
      </c>
      <c r="M3722" s="368">
        <v>100</v>
      </c>
      <c r="N3722" s="368">
        <v>65</v>
      </c>
      <c r="O3722" s="368">
        <v>35</v>
      </c>
    </row>
    <row r="3723" spans="1:15" x14ac:dyDescent="0.35">
      <c r="A3723" s="368" t="s">
        <v>669</v>
      </c>
      <c r="B3723" s="368" t="s">
        <v>1257</v>
      </c>
      <c r="C3723" s="368" t="s">
        <v>791</v>
      </c>
      <c r="D3723" s="368">
        <v>380</v>
      </c>
      <c r="E3723" s="368">
        <v>247</v>
      </c>
      <c r="F3723" s="368">
        <v>133</v>
      </c>
      <c r="G3723" s="368" t="s">
        <v>20570</v>
      </c>
      <c r="H3723" s="368" t="s">
        <v>20571</v>
      </c>
      <c r="I3723" s="368" t="s">
        <v>2154</v>
      </c>
      <c r="J3723" s="368" t="s">
        <v>2153</v>
      </c>
      <c r="K3723" s="368" t="s">
        <v>20572</v>
      </c>
      <c r="L3723" s="368" t="s">
        <v>2153</v>
      </c>
      <c r="M3723" s="368">
        <v>45</v>
      </c>
      <c r="N3723" s="368">
        <v>28</v>
      </c>
      <c r="O3723" s="368">
        <v>17</v>
      </c>
    </row>
    <row r="3724" spans="1:15" x14ac:dyDescent="0.35">
      <c r="A3724" s="368" t="s">
        <v>669</v>
      </c>
      <c r="B3724" s="368" t="s">
        <v>1257</v>
      </c>
      <c r="C3724" s="368" t="s">
        <v>791</v>
      </c>
      <c r="D3724" s="368">
        <v>380</v>
      </c>
      <c r="E3724" s="368">
        <v>247</v>
      </c>
      <c r="F3724" s="368">
        <v>133</v>
      </c>
      <c r="G3724" s="368" t="s">
        <v>20573</v>
      </c>
      <c r="H3724" s="368" t="s">
        <v>20574</v>
      </c>
      <c r="I3724" s="368" t="s">
        <v>2152</v>
      </c>
      <c r="J3724" s="368" t="s">
        <v>2151</v>
      </c>
      <c r="K3724" s="368" t="s">
        <v>20575</v>
      </c>
      <c r="L3724" s="368" t="s">
        <v>2151</v>
      </c>
      <c r="M3724" s="368">
        <v>67</v>
      </c>
      <c r="N3724" s="368">
        <v>44</v>
      </c>
      <c r="O3724" s="368">
        <v>23</v>
      </c>
    </row>
    <row r="3725" spans="1:15" x14ac:dyDescent="0.35">
      <c r="A3725" s="368" t="s">
        <v>670</v>
      </c>
      <c r="B3725" s="368" t="s">
        <v>1258</v>
      </c>
      <c r="C3725" s="368" t="s">
        <v>786</v>
      </c>
      <c r="D3725" s="368">
        <v>600</v>
      </c>
      <c r="E3725" s="368">
        <v>390</v>
      </c>
      <c r="F3725" s="368">
        <v>210</v>
      </c>
      <c r="G3725" s="368" t="s">
        <v>12603</v>
      </c>
      <c r="H3725" s="368" t="s">
        <v>12604</v>
      </c>
      <c r="I3725" s="368" t="s">
        <v>2164</v>
      </c>
      <c r="J3725" s="368" t="s">
        <v>2163</v>
      </c>
      <c r="K3725" s="368" t="s">
        <v>12605</v>
      </c>
      <c r="L3725" s="368" t="s">
        <v>2163</v>
      </c>
      <c r="M3725" s="368">
        <v>47</v>
      </c>
      <c r="N3725" s="368">
        <v>29</v>
      </c>
      <c r="O3725" s="368">
        <v>18</v>
      </c>
    </row>
    <row r="3726" spans="1:15" x14ac:dyDescent="0.35">
      <c r="A3726" s="368" t="s">
        <v>670</v>
      </c>
      <c r="B3726" s="368" t="s">
        <v>1258</v>
      </c>
      <c r="C3726" s="368" t="s">
        <v>786</v>
      </c>
      <c r="D3726" s="368">
        <v>600</v>
      </c>
      <c r="E3726" s="368">
        <v>390</v>
      </c>
      <c r="F3726" s="368">
        <v>210</v>
      </c>
      <c r="G3726" s="368" t="s">
        <v>20576</v>
      </c>
      <c r="H3726" s="368" t="s">
        <v>20577</v>
      </c>
      <c r="I3726" s="368" t="s">
        <v>2162</v>
      </c>
      <c r="J3726" s="368" t="s">
        <v>2161</v>
      </c>
      <c r="K3726" s="368" t="s">
        <v>20578</v>
      </c>
      <c r="L3726" s="368" t="s">
        <v>20579</v>
      </c>
      <c r="M3726" s="368">
        <v>82</v>
      </c>
      <c r="N3726" s="368">
        <v>50</v>
      </c>
      <c r="O3726" s="368">
        <v>32</v>
      </c>
    </row>
    <row r="3727" spans="1:15" x14ac:dyDescent="0.35">
      <c r="A3727" s="368" t="s">
        <v>670</v>
      </c>
      <c r="B3727" s="368" t="s">
        <v>1258</v>
      </c>
      <c r="C3727" s="368" t="s">
        <v>786</v>
      </c>
      <c r="D3727" s="368">
        <v>600</v>
      </c>
      <c r="E3727" s="368">
        <v>390</v>
      </c>
      <c r="F3727" s="368">
        <v>210</v>
      </c>
      <c r="G3727" s="368" t="s">
        <v>20576</v>
      </c>
      <c r="H3727" s="368" t="s">
        <v>20577</v>
      </c>
      <c r="I3727" s="368" t="s">
        <v>2162</v>
      </c>
      <c r="J3727" s="368" t="s">
        <v>2161</v>
      </c>
      <c r="K3727" s="368" t="s">
        <v>20580</v>
      </c>
      <c r="L3727" s="368" t="s">
        <v>20581</v>
      </c>
      <c r="M3727" s="368">
        <v>35</v>
      </c>
      <c r="N3727" s="368">
        <v>21</v>
      </c>
      <c r="O3727" s="368">
        <v>14</v>
      </c>
    </row>
    <row r="3728" spans="1:15" x14ac:dyDescent="0.35">
      <c r="A3728" s="368" t="s">
        <v>670</v>
      </c>
      <c r="B3728" s="368" t="s">
        <v>1258</v>
      </c>
      <c r="C3728" s="368" t="s">
        <v>786</v>
      </c>
      <c r="D3728" s="368">
        <v>600</v>
      </c>
      <c r="E3728" s="368">
        <v>390</v>
      </c>
      <c r="F3728" s="368">
        <v>210</v>
      </c>
      <c r="G3728" s="368" t="s">
        <v>20582</v>
      </c>
      <c r="H3728" s="368" t="s">
        <v>20583</v>
      </c>
      <c r="I3728" s="368" t="s">
        <v>2160</v>
      </c>
      <c r="J3728" s="368" t="s">
        <v>2159</v>
      </c>
      <c r="K3728" s="368" t="s">
        <v>20584</v>
      </c>
      <c r="L3728" s="368" t="s">
        <v>20585</v>
      </c>
      <c r="M3728" s="368">
        <v>47</v>
      </c>
      <c r="N3728" s="368">
        <v>29</v>
      </c>
      <c r="O3728" s="368">
        <v>18</v>
      </c>
    </row>
    <row r="3729" spans="1:15" x14ac:dyDescent="0.35">
      <c r="A3729" s="368" t="s">
        <v>670</v>
      </c>
      <c r="B3729" s="368" t="s">
        <v>1258</v>
      </c>
      <c r="C3729" s="368" t="s">
        <v>786</v>
      </c>
      <c r="D3729" s="368">
        <v>600</v>
      </c>
      <c r="E3729" s="368">
        <v>390</v>
      </c>
      <c r="F3729" s="368">
        <v>210</v>
      </c>
      <c r="G3729" s="368" t="s">
        <v>20582</v>
      </c>
      <c r="H3729" s="368" t="s">
        <v>20583</v>
      </c>
      <c r="I3729" s="368" t="s">
        <v>2160</v>
      </c>
      <c r="J3729" s="368" t="s">
        <v>2159</v>
      </c>
      <c r="K3729" s="368" t="s">
        <v>20549</v>
      </c>
      <c r="L3729" s="368" t="s">
        <v>20550</v>
      </c>
      <c r="M3729" s="368">
        <v>35</v>
      </c>
      <c r="N3729" s="368">
        <v>21</v>
      </c>
      <c r="O3729" s="368">
        <v>14</v>
      </c>
    </row>
    <row r="3730" spans="1:15" x14ac:dyDescent="0.35">
      <c r="A3730" s="368" t="s">
        <v>670</v>
      </c>
      <c r="B3730" s="368" t="s">
        <v>1258</v>
      </c>
      <c r="C3730" s="368" t="s">
        <v>786</v>
      </c>
      <c r="D3730" s="368">
        <v>600</v>
      </c>
      <c r="E3730" s="368">
        <v>390</v>
      </c>
      <c r="F3730" s="368">
        <v>210</v>
      </c>
      <c r="G3730" s="368" t="s">
        <v>20582</v>
      </c>
      <c r="H3730" s="368" t="s">
        <v>20583</v>
      </c>
      <c r="I3730" s="368" t="s">
        <v>2160</v>
      </c>
      <c r="J3730" s="368" t="s">
        <v>2159</v>
      </c>
      <c r="K3730" s="368" t="s">
        <v>20586</v>
      </c>
      <c r="L3730" s="368" t="s">
        <v>20587</v>
      </c>
      <c r="M3730" s="368">
        <v>70</v>
      </c>
      <c r="N3730" s="368">
        <v>43</v>
      </c>
      <c r="O3730" s="368">
        <v>27</v>
      </c>
    </row>
    <row r="3731" spans="1:15" x14ac:dyDescent="0.35">
      <c r="A3731" s="368" t="s">
        <v>670</v>
      </c>
      <c r="B3731" s="368" t="s">
        <v>1258</v>
      </c>
      <c r="C3731" s="368" t="s">
        <v>786</v>
      </c>
      <c r="D3731" s="368">
        <v>600</v>
      </c>
      <c r="E3731" s="368">
        <v>390</v>
      </c>
      <c r="F3731" s="368">
        <v>210</v>
      </c>
      <c r="G3731" s="368" t="s">
        <v>20582</v>
      </c>
      <c r="H3731" s="368" t="s">
        <v>20583</v>
      </c>
      <c r="I3731" s="368" t="s">
        <v>2160</v>
      </c>
      <c r="J3731" s="368" t="s">
        <v>2159</v>
      </c>
      <c r="K3731" s="368" t="s">
        <v>20588</v>
      </c>
      <c r="L3731" s="368" t="s">
        <v>20589</v>
      </c>
      <c r="M3731" s="368">
        <v>106</v>
      </c>
      <c r="N3731" s="368">
        <v>65</v>
      </c>
      <c r="O3731" s="368">
        <v>41</v>
      </c>
    </row>
    <row r="3732" spans="1:15" x14ac:dyDescent="0.35">
      <c r="A3732" s="368" t="s">
        <v>670</v>
      </c>
      <c r="B3732" s="368" t="s">
        <v>1258</v>
      </c>
      <c r="C3732" s="368" t="s">
        <v>786</v>
      </c>
      <c r="D3732" s="368">
        <v>600</v>
      </c>
      <c r="E3732" s="368">
        <v>390</v>
      </c>
      <c r="F3732" s="368">
        <v>210</v>
      </c>
      <c r="G3732" s="368" t="s">
        <v>20590</v>
      </c>
      <c r="H3732" s="368" t="s">
        <v>20591</v>
      </c>
      <c r="I3732" s="368" t="s">
        <v>2158</v>
      </c>
      <c r="J3732" s="368" t="s">
        <v>2157</v>
      </c>
      <c r="K3732" s="368" t="s">
        <v>20450</v>
      </c>
      <c r="L3732" s="368" t="s">
        <v>20451</v>
      </c>
      <c r="M3732" s="368">
        <v>59</v>
      </c>
      <c r="N3732" s="368">
        <v>36</v>
      </c>
      <c r="O3732" s="368">
        <v>23</v>
      </c>
    </row>
    <row r="3733" spans="1:15" x14ac:dyDescent="0.35">
      <c r="A3733" s="368" t="s">
        <v>670</v>
      </c>
      <c r="B3733" s="368" t="s">
        <v>1258</v>
      </c>
      <c r="C3733" s="368" t="s">
        <v>786</v>
      </c>
      <c r="D3733" s="368">
        <v>600</v>
      </c>
      <c r="E3733" s="368">
        <v>390</v>
      </c>
      <c r="F3733" s="368">
        <v>210</v>
      </c>
      <c r="G3733" s="368" t="s">
        <v>20590</v>
      </c>
      <c r="H3733" s="368" t="s">
        <v>20591</v>
      </c>
      <c r="I3733" s="368" t="s">
        <v>2158</v>
      </c>
      <c r="J3733" s="368" t="s">
        <v>2157</v>
      </c>
      <c r="K3733" s="368" t="s">
        <v>20580</v>
      </c>
      <c r="L3733" s="368" t="s">
        <v>20581</v>
      </c>
      <c r="M3733" s="368">
        <v>35</v>
      </c>
      <c r="N3733" s="368">
        <v>21</v>
      </c>
      <c r="O3733" s="368">
        <v>14</v>
      </c>
    </row>
    <row r="3734" spans="1:15" x14ac:dyDescent="0.35">
      <c r="A3734" s="368" t="s">
        <v>670</v>
      </c>
      <c r="B3734" s="368" t="s">
        <v>1258</v>
      </c>
      <c r="C3734" s="368" t="s">
        <v>786</v>
      </c>
      <c r="D3734" s="368">
        <v>600</v>
      </c>
      <c r="E3734" s="368">
        <v>390</v>
      </c>
      <c r="F3734" s="368">
        <v>210</v>
      </c>
      <c r="G3734" s="368" t="s">
        <v>20590</v>
      </c>
      <c r="H3734" s="368" t="s">
        <v>20591</v>
      </c>
      <c r="I3734" s="368" t="s">
        <v>2158</v>
      </c>
      <c r="J3734" s="368" t="s">
        <v>2157</v>
      </c>
      <c r="K3734" s="368" t="s">
        <v>20559</v>
      </c>
      <c r="L3734" s="368" t="s">
        <v>20560</v>
      </c>
      <c r="M3734" s="368">
        <v>59</v>
      </c>
      <c r="N3734" s="368">
        <v>36</v>
      </c>
      <c r="O3734" s="368">
        <v>23</v>
      </c>
    </row>
    <row r="3735" spans="1:15" x14ac:dyDescent="0.35">
      <c r="A3735" s="368" t="s">
        <v>670</v>
      </c>
      <c r="B3735" s="368" t="s">
        <v>1258</v>
      </c>
      <c r="C3735" s="368" t="s">
        <v>786</v>
      </c>
      <c r="D3735" s="368">
        <v>600</v>
      </c>
      <c r="E3735" s="368">
        <v>390</v>
      </c>
      <c r="F3735" s="368">
        <v>210</v>
      </c>
      <c r="G3735" s="368" t="s">
        <v>20592</v>
      </c>
      <c r="H3735" s="368" t="s">
        <v>20593</v>
      </c>
      <c r="I3735" s="368" t="s">
        <v>2156</v>
      </c>
      <c r="J3735" s="368" t="s">
        <v>2155</v>
      </c>
      <c r="K3735" s="368" t="s">
        <v>20594</v>
      </c>
      <c r="L3735" s="368" t="s">
        <v>2155</v>
      </c>
      <c r="M3735" s="368">
        <v>60</v>
      </c>
      <c r="N3735" s="368">
        <v>60</v>
      </c>
      <c r="O3735" s="368">
        <v>0</v>
      </c>
    </row>
    <row r="3736" spans="1:15" x14ac:dyDescent="0.35">
      <c r="A3736" s="368" t="s">
        <v>671</v>
      </c>
      <c r="B3736" s="368" t="s">
        <v>1259</v>
      </c>
      <c r="C3736" s="368" t="s">
        <v>786</v>
      </c>
      <c r="D3736" s="368">
        <v>670</v>
      </c>
      <c r="E3736" s="368">
        <v>435</v>
      </c>
      <c r="F3736" s="368">
        <v>235</v>
      </c>
      <c r="G3736" s="368" t="s">
        <v>20561</v>
      </c>
      <c r="H3736" s="368" t="s">
        <v>20562</v>
      </c>
      <c r="I3736" s="368" t="s">
        <v>1959</v>
      </c>
      <c r="J3736" s="368" t="s">
        <v>1958</v>
      </c>
      <c r="K3736" s="368" t="s">
        <v>20563</v>
      </c>
      <c r="L3736" s="368" t="s">
        <v>20564</v>
      </c>
      <c r="M3736" s="368">
        <v>64</v>
      </c>
      <c r="N3736" s="368">
        <v>42</v>
      </c>
      <c r="O3736" s="368">
        <v>22</v>
      </c>
    </row>
    <row r="3737" spans="1:15" x14ac:dyDescent="0.35">
      <c r="A3737" s="368" t="s">
        <v>671</v>
      </c>
      <c r="B3737" s="368" t="s">
        <v>1259</v>
      </c>
      <c r="C3737" s="368" t="s">
        <v>786</v>
      </c>
      <c r="D3737" s="368">
        <v>670</v>
      </c>
      <c r="E3737" s="368">
        <v>435</v>
      </c>
      <c r="F3737" s="368">
        <v>235</v>
      </c>
      <c r="G3737" s="368" t="s">
        <v>20561</v>
      </c>
      <c r="H3737" s="368" t="s">
        <v>20562</v>
      </c>
      <c r="I3737" s="368" t="s">
        <v>1959</v>
      </c>
      <c r="J3737" s="368" t="s">
        <v>1958</v>
      </c>
      <c r="K3737" s="368" t="s">
        <v>20565</v>
      </c>
      <c r="L3737" s="368" t="s">
        <v>20566</v>
      </c>
      <c r="M3737" s="368">
        <v>96</v>
      </c>
      <c r="N3737" s="368">
        <v>62</v>
      </c>
      <c r="O3737" s="368">
        <v>34</v>
      </c>
    </row>
    <row r="3738" spans="1:15" x14ac:dyDescent="0.35">
      <c r="A3738" s="368" t="s">
        <v>671</v>
      </c>
      <c r="B3738" s="368" t="s">
        <v>1259</v>
      </c>
      <c r="C3738" s="368" t="s">
        <v>786</v>
      </c>
      <c r="D3738" s="368">
        <v>670</v>
      </c>
      <c r="E3738" s="368">
        <v>435</v>
      </c>
      <c r="F3738" s="368">
        <v>235</v>
      </c>
      <c r="G3738" s="368" t="s">
        <v>20570</v>
      </c>
      <c r="H3738" s="368" t="s">
        <v>20571</v>
      </c>
      <c r="I3738" s="368" t="s">
        <v>2154</v>
      </c>
      <c r="J3738" s="368" t="s">
        <v>2153</v>
      </c>
      <c r="K3738" s="368" t="s">
        <v>20572</v>
      </c>
      <c r="L3738" s="368" t="s">
        <v>2153</v>
      </c>
      <c r="M3738" s="368">
        <v>42</v>
      </c>
      <c r="N3738" s="368">
        <v>27</v>
      </c>
      <c r="O3738" s="368">
        <v>15</v>
      </c>
    </row>
    <row r="3739" spans="1:15" x14ac:dyDescent="0.35">
      <c r="A3739" s="368" t="s">
        <v>671</v>
      </c>
      <c r="B3739" s="368" t="s">
        <v>1259</v>
      </c>
      <c r="C3739" s="368" t="s">
        <v>786</v>
      </c>
      <c r="D3739" s="368">
        <v>670</v>
      </c>
      <c r="E3739" s="368">
        <v>435</v>
      </c>
      <c r="F3739" s="368">
        <v>235</v>
      </c>
      <c r="G3739" s="368" t="s">
        <v>20573</v>
      </c>
      <c r="H3739" s="368" t="s">
        <v>20574</v>
      </c>
      <c r="I3739" s="368" t="s">
        <v>2152</v>
      </c>
      <c r="J3739" s="368" t="s">
        <v>2151</v>
      </c>
      <c r="K3739" s="368" t="s">
        <v>20575</v>
      </c>
      <c r="L3739" s="368" t="s">
        <v>2151</v>
      </c>
      <c r="M3739" s="368">
        <v>64</v>
      </c>
      <c r="N3739" s="368">
        <v>42</v>
      </c>
      <c r="O3739" s="368">
        <v>22</v>
      </c>
    </row>
    <row r="3740" spans="1:15" x14ac:dyDescent="0.35">
      <c r="A3740" s="368" t="s">
        <v>671</v>
      </c>
      <c r="B3740" s="368" t="s">
        <v>1259</v>
      </c>
      <c r="C3740" s="368" t="s">
        <v>786</v>
      </c>
      <c r="D3740" s="368">
        <v>670</v>
      </c>
      <c r="E3740" s="368">
        <v>435</v>
      </c>
      <c r="F3740" s="368">
        <v>235</v>
      </c>
      <c r="G3740" s="368" t="s">
        <v>20595</v>
      </c>
      <c r="H3740" s="368" t="s">
        <v>20596</v>
      </c>
      <c r="I3740" s="368" t="s">
        <v>2150</v>
      </c>
      <c r="J3740" s="368" t="s">
        <v>2149</v>
      </c>
      <c r="K3740" s="368" t="s">
        <v>20563</v>
      </c>
      <c r="L3740" s="368" t="s">
        <v>20564</v>
      </c>
      <c r="M3740" s="368">
        <v>64</v>
      </c>
      <c r="N3740" s="368">
        <v>42</v>
      </c>
      <c r="O3740" s="368">
        <v>22</v>
      </c>
    </row>
    <row r="3741" spans="1:15" x14ac:dyDescent="0.35">
      <c r="A3741" s="368" t="s">
        <v>671</v>
      </c>
      <c r="B3741" s="368" t="s">
        <v>1259</v>
      </c>
      <c r="C3741" s="368" t="s">
        <v>786</v>
      </c>
      <c r="D3741" s="368">
        <v>670</v>
      </c>
      <c r="E3741" s="368">
        <v>435</v>
      </c>
      <c r="F3741" s="368">
        <v>235</v>
      </c>
      <c r="G3741" s="368" t="s">
        <v>20595</v>
      </c>
      <c r="H3741" s="368" t="s">
        <v>20596</v>
      </c>
      <c r="I3741" s="368" t="s">
        <v>2150</v>
      </c>
      <c r="J3741" s="368" t="s">
        <v>2149</v>
      </c>
      <c r="K3741" s="368" t="s">
        <v>20597</v>
      </c>
      <c r="L3741" s="368" t="s">
        <v>20598</v>
      </c>
      <c r="M3741" s="368">
        <v>43</v>
      </c>
      <c r="N3741" s="368">
        <v>28</v>
      </c>
      <c r="O3741" s="368">
        <v>15</v>
      </c>
    </row>
    <row r="3742" spans="1:15" x14ac:dyDescent="0.35">
      <c r="A3742" s="368" t="s">
        <v>671</v>
      </c>
      <c r="B3742" s="368" t="s">
        <v>1259</v>
      </c>
      <c r="C3742" s="368" t="s">
        <v>786</v>
      </c>
      <c r="D3742" s="368">
        <v>670</v>
      </c>
      <c r="E3742" s="368">
        <v>435</v>
      </c>
      <c r="F3742" s="368">
        <v>235</v>
      </c>
      <c r="G3742" s="368" t="s">
        <v>20595</v>
      </c>
      <c r="H3742" s="368" t="s">
        <v>20596</v>
      </c>
      <c r="I3742" s="368" t="s">
        <v>2150</v>
      </c>
      <c r="J3742" s="368" t="s">
        <v>2149</v>
      </c>
      <c r="K3742" s="368" t="s">
        <v>20599</v>
      </c>
      <c r="L3742" s="368" t="s">
        <v>20600</v>
      </c>
      <c r="M3742" s="368">
        <v>42</v>
      </c>
      <c r="N3742" s="368">
        <v>27</v>
      </c>
      <c r="O3742" s="368">
        <v>15</v>
      </c>
    </row>
    <row r="3743" spans="1:15" x14ac:dyDescent="0.35">
      <c r="A3743" s="368" t="s">
        <v>671</v>
      </c>
      <c r="B3743" s="368" t="s">
        <v>1259</v>
      </c>
      <c r="C3743" s="368" t="s">
        <v>786</v>
      </c>
      <c r="D3743" s="368">
        <v>670</v>
      </c>
      <c r="E3743" s="368">
        <v>435</v>
      </c>
      <c r="F3743" s="368">
        <v>235</v>
      </c>
      <c r="G3743" s="368" t="s">
        <v>20595</v>
      </c>
      <c r="H3743" s="368" t="s">
        <v>20596</v>
      </c>
      <c r="I3743" s="368" t="s">
        <v>2150</v>
      </c>
      <c r="J3743" s="368" t="s">
        <v>2149</v>
      </c>
      <c r="K3743" s="368" t="s">
        <v>20601</v>
      </c>
      <c r="L3743" s="368" t="s">
        <v>20602</v>
      </c>
      <c r="M3743" s="368">
        <v>42</v>
      </c>
      <c r="N3743" s="368">
        <v>27</v>
      </c>
      <c r="O3743" s="368">
        <v>15</v>
      </c>
    </row>
    <row r="3744" spans="1:15" x14ac:dyDescent="0.35">
      <c r="A3744" s="368" t="s">
        <v>671</v>
      </c>
      <c r="B3744" s="368" t="s">
        <v>1259</v>
      </c>
      <c r="C3744" s="368" t="s">
        <v>786</v>
      </c>
      <c r="D3744" s="368">
        <v>670</v>
      </c>
      <c r="E3744" s="368">
        <v>435</v>
      </c>
      <c r="F3744" s="368">
        <v>235</v>
      </c>
      <c r="G3744" s="368" t="s">
        <v>20603</v>
      </c>
      <c r="H3744" s="368" t="s">
        <v>20604</v>
      </c>
      <c r="I3744" s="368" t="s">
        <v>2148</v>
      </c>
      <c r="J3744" s="368" t="s">
        <v>2147</v>
      </c>
      <c r="K3744" s="368" t="s">
        <v>20563</v>
      </c>
      <c r="L3744" s="368" t="s">
        <v>20564</v>
      </c>
      <c r="M3744" s="368">
        <v>64</v>
      </c>
      <c r="N3744" s="368">
        <v>42</v>
      </c>
      <c r="O3744" s="368">
        <v>22</v>
      </c>
    </row>
    <row r="3745" spans="1:15" x14ac:dyDescent="0.35">
      <c r="A3745" s="368" t="s">
        <v>671</v>
      </c>
      <c r="B3745" s="368" t="s">
        <v>1259</v>
      </c>
      <c r="C3745" s="368" t="s">
        <v>786</v>
      </c>
      <c r="D3745" s="368">
        <v>670</v>
      </c>
      <c r="E3745" s="368">
        <v>435</v>
      </c>
      <c r="F3745" s="368">
        <v>235</v>
      </c>
      <c r="G3745" s="368" t="s">
        <v>20603</v>
      </c>
      <c r="H3745" s="368" t="s">
        <v>20604</v>
      </c>
      <c r="I3745" s="368" t="s">
        <v>2148</v>
      </c>
      <c r="J3745" s="368" t="s">
        <v>2147</v>
      </c>
      <c r="K3745" s="368" t="s">
        <v>20605</v>
      </c>
      <c r="L3745" s="368" t="s">
        <v>20606</v>
      </c>
      <c r="M3745" s="368">
        <v>43</v>
      </c>
      <c r="N3745" s="368">
        <v>28</v>
      </c>
      <c r="O3745" s="368">
        <v>15</v>
      </c>
    </row>
    <row r="3746" spans="1:15" x14ac:dyDescent="0.35">
      <c r="A3746" s="368" t="s">
        <v>671</v>
      </c>
      <c r="B3746" s="368" t="s">
        <v>1259</v>
      </c>
      <c r="C3746" s="368" t="s">
        <v>786</v>
      </c>
      <c r="D3746" s="368">
        <v>670</v>
      </c>
      <c r="E3746" s="368">
        <v>435</v>
      </c>
      <c r="F3746" s="368">
        <v>235</v>
      </c>
      <c r="G3746" s="368" t="s">
        <v>20603</v>
      </c>
      <c r="H3746" s="368" t="s">
        <v>20604</v>
      </c>
      <c r="I3746" s="368" t="s">
        <v>2148</v>
      </c>
      <c r="J3746" s="368" t="s">
        <v>2147</v>
      </c>
      <c r="K3746" s="368" t="s">
        <v>20607</v>
      </c>
      <c r="L3746" s="368" t="s">
        <v>20608</v>
      </c>
      <c r="M3746" s="368">
        <v>53</v>
      </c>
      <c r="N3746" s="368">
        <v>34</v>
      </c>
      <c r="O3746" s="368">
        <v>19</v>
      </c>
    </row>
    <row r="3747" spans="1:15" x14ac:dyDescent="0.35">
      <c r="A3747" s="368" t="s">
        <v>671</v>
      </c>
      <c r="B3747" s="368" t="s">
        <v>1259</v>
      </c>
      <c r="C3747" s="368" t="s">
        <v>786</v>
      </c>
      <c r="D3747" s="368">
        <v>670</v>
      </c>
      <c r="E3747" s="368">
        <v>435</v>
      </c>
      <c r="F3747" s="368">
        <v>235</v>
      </c>
      <c r="G3747" s="368" t="s">
        <v>20603</v>
      </c>
      <c r="H3747" s="368" t="s">
        <v>20604</v>
      </c>
      <c r="I3747" s="368" t="s">
        <v>2148</v>
      </c>
      <c r="J3747" s="368" t="s">
        <v>2147</v>
      </c>
      <c r="K3747" s="368" t="s">
        <v>20609</v>
      </c>
      <c r="L3747" s="368" t="s">
        <v>20610</v>
      </c>
      <c r="M3747" s="368">
        <v>53</v>
      </c>
      <c r="N3747" s="368">
        <v>35</v>
      </c>
      <c r="O3747" s="368">
        <v>18</v>
      </c>
    </row>
    <row r="3748" spans="1:15" x14ac:dyDescent="0.35">
      <c r="A3748" s="368" t="s">
        <v>671</v>
      </c>
      <c r="B3748" s="368" t="s">
        <v>1259</v>
      </c>
      <c r="C3748" s="368" t="s">
        <v>786</v>
      </c>
      <c r="D3748" s="368">
        <v>670</v>
      </c>
      <c r="E3748" s="368">
        <v>435</v>
      </c>
      <c r="F3748" s="368">
        <v>235</v>
      </c>
      <c r="G3748" s="368" t="s">
        <v>20611</v>
      </c>
      <c r="H3748" s="368" t="s">
        <v>20612</v>
      </c>
      <c r="I3748" s="368" t="s">
        <v>2146</v>
      </c>
      <c r="J3748" s="368" t="s">
        <v>2145</v>
      </c>
      <c r="K3748" s="368" t="s">
        <v>20613</v>
      </c>
      <c r="L3748" s="368" t="s">
        <v>20614</v>
      </c>
      <c r="M3748" s="368">
        <v>96</v>
      </c>
      <c r="N3748" s="368">
        <v>62</v>
      </c>
      <c r="O3748" s="368">
        <v>34</v>
      </c>
    </row>
    <row r="3749" spans="1:15" x14ac:dyDescent="0.35">
      <c r="A3749" s="368" t="s">
        <v>671</v>
      </c>
      <c r="B3749" s="368" t="s">
        <v>1259</v>
      </c>
      <c r="C3749" s="368" t="s">
        <v>786</v>
      </c>
      <c r="D3749" s="368">
        <v>670</v>
      </c>
      <c r="E3749" s="368">
        <v>435</v>
      </c>
      <c r="F3749" s="368">
        <v>235</v>
      </c>
      <c r="G3749" s="368" t="s">
        <v>20611</v>
      </c>
      <c r="H3749" s="368" t="s">
        <v>20612</v>
      </c>
      <c r="I3749" s="368" t="s">
        <v>2146</v>
      </c>
      <c r="J3749" s="368" t="s">
        <v>2145</v>
      </c>
      <c r="K3749" s="368" t="s">
        <v>20615</v>
      </c>
      <c r="L3749" s="368" t="s">
        <v>20616</v>
      </c>
      <c r="M3749" s="368">
        <v>32</v>
      </c>
      <c r="N3749" s="368">
        <v>21</v>
      </c>
      <c r="O3749" s="368">
        <v>11</v>
      </c>
    </row>
    <row r="3750" spans="1:15" x14ac:dyDescent="0.35">
      <c r="A3750" s="368" t="s">
        <v>672</v>
      </c>
      <c r="B3750" s="368" t="s">
        <v>1260</v>
      </c>
      <c r="C3750" s="368" t="s">
        <v>791</v>
      </c>
      <c r="D3750" s="368">
        <v>390</v>
      </c>
      <c r="E3750" s="368">
        <v>253</v>
      </c>
      <c r="F3750" s="368">
        <v>137</v>
      </c>
      <c r="G3750" s="368" t="s">
        <v>20617</v>
      </c>
      <c r="H3750" s="368" t="s">
        <v>20618</v>
      </c>
      <c r="I3750" s="368" t="s">
        <v>2110</v>
      </c>
      <c r="J3750" s="368" t="s">
        <v>2109</v>
      </c>
      <c r="K3750" s="368" t="s">
        <v>20619</v>
      </c>
      <c r="L3750" s="368" t="s">
        <v>2109</v>
      </c>
      <c r="M3750" s="368">
        <v>50</v>
      </c>
      <c r="N3750" s="368">
        <v>50</v>
      </c>
      <c r="O3750" s="368">
        <v>0</v>
      </c>
    </row>
    <row r="3751" spans="1:15" x14ac:dyDescent="0.35">
      <c r="A3751" s="368" t="s">
        <v>672</v>
      </c>
      <c r="B3751" s="368" t="s">
        <v>1260</v>
      </c>
      <c r="C3751" s="368" t="s">
        <v>791</v>
      </c>
      <c r="D3751" s="368">
        <v>390</v>
      </c>
      <c r="E3751" s="368">
        <v>253</v>
      </c>
      <c r="F3751" s="368">
        <v>137</v>
      </c>
      <c r="G3751" s="368" t="s">
        <v>20620</v>
      </c>
      <c r="H3751" s="368" t="s">
        <v>20621</v>
      </c>
      <c r="I3751" s="368" t="s">
        <v>2144</v>
      </c>
      <c r="J3751" s="368" t="s">
        <v>2143</v>
      </c>
      <c r="K3751" s="368" t="s">
        <v>20622</v>
      </c>
      <c r="L3751" s="368" t="s">
        <v>20623</v>
      </c>
      <c r="M3751" s="368">
        <v>46</v>
      </c>
      <c r="N3751" s="368">
        <v>27</v>
      </c>
      <c r="O3751" s="368">
        <v>19</v>
      </c>
    </row>
    <row r="3752" spans="1:15" x14ac:dyDescent="0.35">
      <c r="A3752" s="368" t="s">
        <v>672</v>
      </c>
      <c r="B3752" s="368" t="s">
        <v>1260</v>
      </c>
      <c r="C3752" s="368" t="s">
        <v>791</v>
      </c>
      <c r="D3752" s="368">
        <v>390</v>
      </c>
      <c r="E3752" s="368">
        <v>253</v>
      </c>
      <c r="F3752" s="368">
        <v>137</v>
      </c>
      <c r="G3752" s="368" t="s">
        <v>20620</v>
      </c>
      <c r="H3752" s="368" t="s">
        <v>20621</v>
      </c>
      <c r="I3752" s="368" t="s">
        <v>2144</v>
      </c>
      <c r="J3752" s="368" t="s">
        <v>2143</v>
      </c>
      <c r="K3752" s="368" t="s">
        <v>20624</v>
      </c>
      <c r="L3752" s="368" t="s">
        <v>20625</v>
      </c>
      <c r="M3752" s="368">
        <v>63</v>
      </c>
      <c r="N3752" s="368">
        <v>38</v>
      </c>
      <c r="O3752" s="368">
        <v>25</v>
      </c>
    </row>
    <row r="3753" spans="1:15" x14ac:dyDescent="0.35">
      <c r="A3753" s="368" t="s">
        <v>672</v>
      </c>
      <c r="B3753" s="368" t="s">
        <v>1260</v>
      </c>
      <c r="C3753" s="368" t="s">
        <v>791</v>
      </c>
      <c r="D3753" s="368">
        <v>390</v>
      </c>
      <c r="E3753" s="368">
        <v>253</v>
      </c>
      <c r="F3753" s="368">
        <v>137</v>
      </c>
      <c r="G3753" s="368" t="s">
        <v>20620</v>
      </c>
      <c r="H3753" s="368" t="s">
        <v>20621</v>
      </c>
      <c r="I3753" s="368" t="s">
        <v>2144</v>
      </c>
      <c r="J3753" s="368" t="s">
        <v>2143</v>
      </c>
      <c r="K3753" s="368" t="s">
        <v>20626</v>
      </c>
      <c r="L3753" s="368" t="s">
        <v>20627</v>
      </c>
      <c r="M3753" s="368">
        <v>46</v>
      </c>
      <c r="N3753" s="368">
        <v>27</v>
      </c>
      <c r="O3753" s="368">
        <v>19</v>
      </c>
    </row>
    <row r="3754" spans="1:15" x14ac:dyDescent="0.35">
      <c r="A3754" s="368" t="s">
        <v>672</v>
      </c>
      <c r="B3754" s="368" t="s">
        <v>1260</v>
      </c>
      <c r="C3754" s="368" t="s">
        <v>791</v>
      </c>
      <c r="D3754" s="368">
        <v>390</v>
      </c>
      <c r="E3754" s="368">
        <v>253</v>
      </c>
      <c r="F3754" s="368">
        <v>137</v>
      </c>
      <c r="G3754" s="368" t="s">
        <v>20628</v>
      </c>
      <c r="H3754" s="368" t="s">
        <v>20629</v>
      </c>
      <c r="I3754" s="368" t="s">
        <v>2142</v>
      </c>
      <c r="J3754" s="368" t="s">
        <v>2141</v>
      </c>
      <c r="K3754" s="368" t="s">
        <v>20630</v>
      </c>
      <c r="L3754" s="368" t="s">
        <v>20631</v>
      </c>
      <c r="M3754" s="368">
        <v>46</v>
      </c>
      <c r="N3754" s="368">
        <v>27</v>
      </c>
      <c r="O3754" s="368">
        <v>19</v>
      </c>
    </row>
    <row r="3755" spans="1:15" x14ac:dyDescent="0.35">
      <c r="A3755" s="368" t="s">
        <v>672</v>
      </c>
      <c r="B3755" s="368" t="s">
        <v>1260</v>
      </c>
      <c r="C3755" s="368" t="s">
        <v>791</v>
      </c>
      <c r="D3755" s="368">
        <v>390</v>
      </c>
      <c r="E3755" s="368">
        <v>253</v>
      </c>
      <c r="F3755" s="368">
        <v>137</v>
      </c>
      <c r="G3755" s="368" t="s">
        <v>20628</v>
      </c>
      <c r="H3755" s="368" t="s">
        <v>20629</v>
      </c>
      <c r="I3755" s="368" t="s">
        <v>2142</v>
      </c>
      <c r="J3755" s="368" t="s">
        <v>2141</v>
      </c>
      <c r="K3755" s="368" t="s">
        <v>20632</v>
      </c>
      <c r="L3755" s="368" t="s">
        <v>20633</v>
      </c>
      <c r="M3755" s="368">
        <v>77</v>
      </c>
      <c r="N3755" s="368">
        <v>47</v>
      </c>
      <c r="O3755" s="368">
        <v>30</v>
      </c>
    </row>
    <row r="3756" spans="1:15" x14ac:dyDescent="0.35">
      <c r="A3756" s="368" t="s">
        <v>672</v>
      </c>
      <c r="B3756" s="368" t="s">
        <v>1260</v>
      </c>
      <c r="C3756" s="368" t="s">
        <v>791</v>
      </c>
      <c r="D3756" s="368">
        <v>390</v>
      </c>
      <c r="E3756" s="368">
        <v>253</v>
      </c>
      <c r="F3756" s="368">
        <v>137</v>
      </c>
      <c r="G3756" s="368" t="s">
        <v>20628</v>
      </c>
      <c r="H3756" s="368" t="s">
        <v>20629</v>
      </c>
      <c r="I3756" s="368" t="s">
        <v>2142</v>
      </c>
      <c r="J3756" s="368" t="s">
        <v>2141</v>
      </c>
      <c r="K3756" s="368" t="s">
        <v>20634</v>
      </c>
      <c r="L3756" s="368" t="s">
        <v>20635</v>
      </c>
      <c r="M3756" s="368">
        <v>62</v>
      </c>
      <c r="N3756" s="368">
        <v>37</v>
      </c>
      <c r="O3756" s="368">
        <v>25</v>
      </c>
    </row>
    <row r="3757" spans="1:15" x14ac:dyDescent="0.35">
      <c r="A3757" s="368" t="s">
        <v>673</v>
      </c>
      <c r="B3757" s="368" t="s">
        <v>1261</v>
      </c>
      <c r="C3757" s="368" t="s">
        <v>786</v>
      </c>
      <c r="D3757" s="368">
        <v>500</v>
      </c>
      <c r="E3757" s="368">
        <v>325</v>
      </c>
      <c r="F3757" s="368">
        <v>175</v>
      </c>
      <c r="G3757" s="368" t="s">
        <v>20636</v>
      </c>
      <c r="H3757" s="368" t="s">
        <v>20637</v>
      </c>
      <c r="I3757" s="368" t="s">
        <v>2140</v>
      </c>
      <c r="J3757" s="368" t="s">
        <v>2139</v>
      </c>
      <c r="K3757" s="368" t="s">
        <v>20638</v>
      </c>
      <c r="L3757" s="368" t="s">
        <v>20639</v>
      </c>
      <c r="M3757" s="368">
        <v>36</v>
      </c>
      <c r="N3757" s="368">
        <v>23</v>
      </c>
      <c r="O3757" s="368">
        <v>13</v>
      </c>
    </row>
    <row r="3758" spans="1:15" x14ac:dyDescent="0.35">
      <c r="A3758" s="368" t="s">
        <v>673</v>
      </c>
      <c r="B3758" s="368" t="s">
        <v>1261</v>
      </c>
      <c r="C3758" s="368" t="s">
        <v>786</v>
      </c>
      <c r="D3758" s="368">
        <v>500</v>
      </c>
      <c r="E3758" s="368">
        <v>325</v>
      </c>
      <c r="F3758" s="368">
        <v>175</v>
      </c>
      <c r="G3758" s="368" t="s">
        <v>20636</v>
      </c>
      <c r="H3758" s="368" t="s">
        <v>20637</v>
      </c>
      <c r="I3758" s="368" t="s">
        <v>2140</v>
      </c>
      <c r="J3758" s="368" t="s">
        <v>2139</v>
      </c>
      <c r="K3758" s="368" t="s">
        <v>20640</v>
      </c>
      <c r="L3758" s="368" t="s">
        <v>20641</v>
      </c>
      <c r="M3758" s="368">
        <v>35</v>
      </c>
      <c r="N3758" s="368">
        <v>24</v>
      </c>
      <c r="O3758" s="368">
        <v>11</v>
      </c>
    </row>
    <row r="3759" spans="1:15" x14ac:dyDescent="0.35">
      <c r="A3759" s="368" t="s">
        <v>673</v>
      </c>
      <c r="B3759" s="368" t="s">
        <v>1261</v>
      </c>
      <c r="C3759" s="368" t="s">
        <v>786</v>
      </c>
      <c r="D3759" s="368">
        <v>500</v>
      </c>
      <c r="E3759" s="368">
        <v>325</v>
      </c>
      <c r="F3759" s="368">
        <v>175</v>
      </c>
      <c r="G3759" s="368" t="s">
        <v>20636</v>
      </c>
      <c r="H3759" s="368" t="s">
        <v>20637</v>
      </c>
      <c r="I3759" s="368" t="s">
        <v>2140</v>
      </c>
      <c r="J3759" s="368" t="s">
        <v>2139</v>
      </c>
      <c r="K3759" s="368" t="s">
        <v>20642</v>
      </c>
      <c r="L3759" s="368" t="s">
        <v>20643</v>
      </c>
      <c r="M3759" s="368">
        <v>48</v>
      </c>
      <c r="N3759" s="368">
        <v>31</v>
      </c>
      <c r="O3759" s="368">
        <v>17</v>
      </c>
    </row>
    <row r="3760" spans="1:15" x14ac:dyDescent="0.35">
      <c r="A3760" s="368" t="s">
        <v>673</v>
      </c>
      <c r="B3760" s="368" t="s">
        <v>1261</v>
      </c>
      <c r="C3760" s="368" t="s">
        <v>786</v>
      </c>
      <c r="D3760" s="368">
        <v>500</v>
      </c>
      <c r="E3760" s="368">
        <v>325</v>
      </c>
      <c r="F3760" s="368">
        <v>175</v>
      </c>
      <c r="G3760" s="368" t="s">
        <v>20644</v>
      </c>
      <c r="H3760" s="368" t="s">
        <v>20645</v>
      </c>
      <c r="I3760" s="368" t="s">
        <v>2138</v>
      </c>
      <c r="J3760" s="368" t="s">
        <v>2137</v>
      </c>
      <c r="K3760" s="368" t="s">
        <v>20646</v>
      </c>
      <c r="L3760" s="368" t="s">
        <v>20647</v>
      </c>
      <c r="M3760" s="368">
        <v>35</v>
      </c>
      <c r="N3760" s="368">
        <v>23</v>
      </c>
      <c r="O3760" s="368">
        <v>12</v>
      </c>
    </row>
    <row r="3761" spans="1:15" x14ac:dyDescent="0.35">
      <c r="A3761" s="368" t="s">
        <v>673</v>
      </c>
      <c r="B3761" s="368" t="s">
        <v>1261</v>
      </c>
      <c r="C3761" s="368" t="s">
        <v>786</v>
      </c>
      <c r="D3761" s="368">
        <v>500</v>
      </c>
      <c r="E3761" s="368">
        <v>325</v>
      </c>
      <c r="F3761" s="368">
        <v>175</v>
      </c>
      <c r="G3761" s="368" t="s">
        <v>20644</v>
      </c>
      <c r="H3761" s="368" t="s">
        <v>20645</v>
      </c>
      <c r="I3761" s="368" t="s">
        <v>2138</v>
      </c>
      <c r="J3761" s="368" t="s">
        <v>2137</v>
      </c>
      <c r="K3761" s="368" t="s">
        <v>20648</v>
      </c>
      <c r="L3761" s="368" t="s">
        <v>20649</v>
      </c>
      <c r="M3761" s="368">
        <v>48</v>
      </c>
      <c r="N3761" s="368">
        <v>31</v>
      </c>
      <c r="O3761" s="368">
        <v>17</v>
      </c>
    </row>
    <row r="3762" spans="1:15" x14ac:dyDescent="0.35">
      <c r="A3762" s="368" t="s">
        <v>673</v>
      </c>
      <c r="B3762" s="368" t="s">
        <v>1261</v>
      </c>
      <c r="C3762" s="368" t="s">
        <v>786</v>
      </c>
      <c r="D3762" s="368">
        <v>500</v>
      </c>
      <c r="E3762" s="368">
        <v>325</v>
      </c>
      <c r="F3762" s="368">
        <v>175</v>
      </c>
      <c r="G3762" s="368" t="s">
        <v>20644</v>
      </c>
      <c r="H3762" s="368" t="s">
        <v>20645</v>
      </c>
      <c r="I3762" s="368" t="s">
        <v>2138</v>
      </c>
      <c r="J3762" s="368" t="s">
        <v>2137</v>
      </c>
      <c r="K3762" s="368" t="s">
        <v>20650</v>
      </c>
      <c r="L3762" s="368" t="s">
        <v>20651</v>
      </c>
      <c r="M3762" s="368">
        <v>36</v>
      </c>
      <c r="N3762" s="368">
        <v>23</v>
      </c>
      <c r="O3762" s="368">
        <v>13</v>
      </c>
    </row>
    <row r="3763" spans="1:15" x14ac:dyDescent="0.35">
      <c r="A3763" s="368" t="s">
        <v>673</v>
      </c>
      <c r="B3763" s="368" t="s">
        <v>1261</v>
      </c>
      <c r="C3763" s="368" t="s">
        <v>786</v>
      </c>
      <c r="D3763" s="368">
        <v>500</v>
      </c>
      <c r="E3763" s="368">
        <v>325</v>
      </c>
      <c r="F3763" s="368">
        <v>175</v>
      </c>
      <c r="G3763" s="368" t="s">
        <v>20652</v>
      </c>
      <c r="H3763" s="368" t="s">
        <v>20653</v>
      </c>
      <c r="I3763" s="368" t="s">
        <v>2136</v>
      </c>
      <c r="J3763" s="368" t="s">
        <v>2135</v>
      </c>
      <c r="K3763" s="368" t="s">
        <v>20654</v>
      </c>
      <c r="L3763" s="368" t="s">
        <v>20655</v>
      </c>
      <c r="M3763" s="368">
        <v>48</v>
      </c>
      <c r="N3763" s="368">
        <v>31</v>
      </c>
      <c r="O3763" s="368">
        <v>17</v>
      </c>
    </row>
    <row r="3764" spans="1:15" x14ac:dyDescent="0.35">
      <c r="A3764" s="368" t="s">
        <v>673</v>
      </c>
      <c r="B3764" s="368" t="s">
        <v>1261</v>
      </c>
      <c r="C3764" s="368" t="s">
        <v>786</v>
      </c>
      <c r="D3764" s="368">
        <v>500</v>
      </c>
      <c r="E3764" s="368">
        <v>325</v>
      </c>
      <c r="F3764" s="368">
        <v>175</v>
      </c>
      <c r="G3764" s="368" t="s">
        <v>20652</v>
      </c>
      <c r="H3764" s="368" t="s">
        <v>20653</v>
      </c>
      <c r="I3764" s="368" t="s">
        <v>2136</v>
      </c>
      <c r="J3764" s="368" t="s">
        <v>2135</v>
      </c>
      <c r="K3764" s="368" t="s">
        <v>20656</v>
      </c>
      <c r="L3764" s="368" t="s">
        <v>20657</v>
      </c>
      <c r="M3764" s="368">
        <v>35</v>
      </c>
      <c r="N3764" s="368">
        <v>23</v>
      </c>
      <c r="O3764" s="368">
        <v>12</v>
      </c>
    </row>
    <row r="3765" spans="1:15" x14ac:dyDescent="0.35">
      <c r="A3765" s="368" t="s">
        <v>673</v>
      </c>
      <c r="B3765" s="368" t="s">
        <v>1261</v>
      </c>
      <c r="C3765" s="368" t="s">
        <v>786</v>
      </c>
      <c r="D3765" s="368">
        <v>500</v>
      </c>
      <c r="E3765" s="368">
        <v>325</v>
      </c>
      <c r="F3765" s="368">
        <v>175</v>
      </c>
      <c r="G3765" s="368" t="s">
        <v>20652</v>
      </c>
      <c r="H3765" s="368" t="s">
        <v>20653</v>
      </c>
      <c r="I3765" s="368" t="s">
        <v>2136</v>
      </c>
      <c r="J3765" s="368" t="s">
        <v>2135</v>
      </c>
      <c r="K3765" s="368" t="s">
        <v>20658</v>
      </c>
      <c r="L3765" s="368" t="s">
        <v>20659</v>
      </c>
      <c r="M3765" s="368">
        <v>36</v>
      </c>
      <c r="N3765" s="368">
        <v>23</v>
      </c>
      <c r="O3765" s="368">
        <v>13</v>
      </c>
    </row>
    <row r="3766" spans="1:15" x14ac:dyDescent="0.35">
      <c r="A3766" s="368" t="s">
        <v>673</v>
      </c>
      <c r="B3766" s="368" t="s">
        <v>1261</v>
      </c>
      <c r="C3766" s="368" t="s">
        <v>786</v>
      </c>
      <c r="D3766" s="368">
        <v>500</v>
      </c>
      <c r="E3766" s="368">
        <v>325</v>
      </c>
      <c r="F3766" s="368">
        <v>175</v>
      </c>
      <c r="G3766" s="368" t="s">
        <v>20660</v>
      </c>
      <c r="H3766" s="368" t="s">
        <v>20661</v>
      </c>
      <c r="I3766" s="368" t="s">
        <v>2134</v>
      </c>
      <c r="J3766" s="368" t="s">
        <v>2133</v>
      </c>
      <c r="K3766" s="368" t="s">
        <v>20662</v>
      </c>
      <c r="L3766" s="368" t="s">
        <v>20663</v>
      </c>
      <c r="M3766" s="368">
        <v>47</v>
      </c>
      <c r="N3766" s="368">
        <v>31</v>
      </c>
      <c r="O3766" s="368">
        <v>16</v>
      </c>
    </row>
    <row r="3767" spans="1:15" x14ac:dyDescent="0.35">
      <c r="A3767" s="368" t="s">
        <v>673</v>
      </c>
      <c r="B3767" s="368" t="s">
        <v>1261</v>
      </c>
      <c r="C3767" s="368" t="s">
        <v>786</v>
      </c>
      <c r="D3767" s="368">
        <v>500</v>
      </c>
      <c r="E3767" s="368">
        <v>325</v>
      </c>
      <c r="F3767" s="368">
        <v>175</v>
      </c>
      <c r="G3767" s="368" t="s">
        <v>20660</v>
      </c>
      <c r="H3767" s="368" t="s">
        <v>20661</v>
      </c>
      <c r="I3767" s="368" t="s">
        <v>2134</v>
      </c>
      <c r="J3767" s="368" t="s">
        <v>2133</v>
      </c>
      <c r="K3767" s="368" t="s">
        <v>20664</v>
      </c>
      <c r="L3767" s="368" t="s">
        <v>20665</v>
      </c>
      <c r="M3767" s="368">
        <v>48</v>
      </c>
      <c r="N3767" s="368">
        <v>31</v>
      </c>
      <c r="O3767" s="368">
        <v>17</v>
      </c>
    </row>
    <row r="3768" spans="1:15" x14ac:dyDescent="0.35">
      <c r="A3768" s="368" t="s">
        <v>673</v>
      </c>
      <c r="B3768" s="368" t="s">
        <v>1261</v>
      </c>
      <c r="C3768" s="368" t="s">
        <v>786</v>
      </c>
      <c r="D3768" s="368">
        <v>500</v>
      </c>
      <c r="E3768" s="368">
        <v>325</v>
      </c>
      <c r="F3768" s="368">
        <v>175</v>
      </c>
      <c r="G3768" s="368" t="s">
        <v>20660</v>
      </c>
      <c r="H3768" s="368" t="s">
        <v>20661</v>
      </c>
      <c r="I3768" s="368" t="s">
        <v>2134</v>
      </c>
      <c r="J3768" s="368" t="s">
        <v>2133</v>
      </c>
      <c r="K3768" s="368" t="s">
        <v>20666</v>
      </c>
      <c r="L3768" s="368" t="s">
        <v>20667</v>
      </c>
      <c r="M3768" s="368">
        <v>48</v>
      </c>
      <c r="N3768" s="368">
        <v>31</v>
      </c>
      <c r="O3768" s="368">
        <v>17</v>
      </c>
    </row>
    <row r="3769" spans="1:15" x14ac:dyDescent="0.35">
      <c r="A3769" s="368" t="s">
        <v>674</v>
      </c>
      <c r="B3769" s="368" t="s">
        <v>1262</v>
      </c>
      <c r="C3769" s="368" t="s">
        <v>786</v>
      </c>
      <c r="D3769" s="368">
        <v>570</v>
      </c>
      <c r="E3769" s="368">
        <v>370</v>
      </c>
      <c r="F3769" s="368">
        <v>200</v>
      </c>
      <c r="G3769" s="368" t="s">
        <v>20668</v>
      </c>
      <c r="H3769" s="368" t="s">
        <v>20669</v>
      </c>
      <c r="I3769" s="368" t="s">
        <v>2132</v>
      </c>
      <c r="J3769" s="368" t="s">
        <v>2131</v>
      </c>
      <c r="K3769" s="368" t="s">
        <v>20670</v>
      </c>
      <c r="L3769" s="368" t="s">
        <v>20671</v>
      </c>
      <c r="M3769" s="368">
        <v>70</v>
      </c>
      <c r="N3769" s="368">
        <v>45</v>
      </c>
      <c r="O3769" s="368">
        <v>25</v>
      </c>
    </row>
    <row r="3770" spans="1:15" x14ac:dyDescent="0.35">
      <c r="A3770" s="368" t="s">
        <v>674</v>
      </c>
      <c r="B3770" s="368" t="s">
        <v>1262</v>
      </c>
      <c r="C3770" s="368" t="s">
        <v>786</v>
      </c>
      <c r="D3770" s="368">
        <v>570</v>
      </c>
      <c r="E3770" s="368">
        <v>370</v>
      </c>
      <c r="F3770" s="368">
        <v>200</v>
      </c>
      <c r="G3770" s="368" t="s">
        <v>20668</v>
      </c>
      <c r="H3770" s="368" t="s">
        <v>20669</v>
      </c>
      <c r="I3770" s="368" t="s">
        <v>2132</v>
      </c>
      <c r="J3770" s="368" t="s">
        <v>2131</v>
      </c>
      <c r="K3770" s="368" t="s">
        <v>20672</v>
      </c>
      <c r="L3770" s="368" t="s">
        <v>20673</v>
      </c>
      <c r="M3770" s="368">
        <v>46</v>
      </c>
      <c r="N3770" s="368">
        <v>30</v>
      </c>
      <c r="O3770" s="368">
        <v>16</v>
      </c>
    </row>
    <row r="3771" spans="1:15" x14ac:dyDescent="0.35">
      <c r="A3771" s="368" t="s">
        <v>674</v>
      </c>
      <c r="B3771" s="368" t="s">
        <v>1262</v>
      </c>
      <c r="C3771" s="368" t="s">
        <v>786</v>
      </c>
      <c r="D3771" s="368">
        <v>570</v>
      </c>
      <c r="E3771" s="368">
        <v>370</v>
      </c>
      <c r="F3771" s="368">
        <v>200</v>
      </c>
      <c r="G3771" s="368" t="s">
        <v>20674</v>
      </c>
      <c r="H3771" s="368" t="s">
        <v>20675</v>
      </c>
      <c r="I3771" s="368" t="s">
        <v>2130</v>
      </c>
      <c r="J3771" s="368" t="s">
        <v>2129</v>
      </c>
      <c r="K3771" s="368" t="s">
        <v>20676</v>
      </c>
      <c r="L3771" s="368" t="s">
        <v>2129</v>
      </c>
      <c r="M3771" s="368">
        <v>71</v>
      </c>
      <c r="N3771" s="368">
        <v>46</v>
      </c>
      <c r="O3771" s="368">
        <v>25</v>
      </c>
    </row>
    <row r="3772" spans="1:15" x14ac:dyDescent="0.35">
      <c r="A3772" s="368" t="s">
        <v>674</v>
      </c>
      <c r="B3772" s="368" t="s">
        <v>1262</v>
      </c>
      <c r="C3772" s="368" t="s">
        <v>786</v>
      </c>
      <c r="D3772" s="368">
        <v>570</v>
      </c>
      <c r="E3772" s="368">
        <v>370</v>
      </c>
      <c r="F3772" s="368">
        <v>200</v>
      </c>
      <c r="G3772" s="368" t="s">
        <v>20677</v>
      </c>
      <c r="H3772" s="368" t="s">
        <v>20678</v>
      </c>
      <c r="I3772" s="368" t="s">
        <v>2128</v>
      </c>
      <c r="J3772" s="368" t="s">
        <v>2127</v>
      </c>
      <c r="K3772" s="368" t="s">
        <v>20679</v>
      </c>
      <c r="L3772" s="368" t="s">
        <v>20680</v>
      </c>
      <c r="M3772" s="368">
        <v>70</v>
      </c>
      <c r="N3772" s="368">
        <v>45</v>
      </c>
      <c r="O3772" s="368">
        <v>25</v>
      </c>
    </row>
    <row r="3773" spans="1:15" x14ac:dyDescent="0.35">
      <c r="A3773" s="368" t="s">
        <v>674</v>
      </c>
      <c r="B3773" s="368" t="s">
        <v>1262</v>
      </c>
      <c r="C3773" s="368" t="s">
        <v>786</v>
      </c>
      <c r="D3773" s="368">
        <v>570</v>
      </c>
      <c r="E3773" s="368">
        <v>370</v>
      </c>
      <c r="F3773" s="368">
        <v>200</v>
      </c>
      <c r="G3773" s="368" t="s">
        <v>20677</v>
      </c>
      <c r="H3773" s="368" t="s">
        <v>20678</v>
      </c>
      <c r="I3773" s="368" t="s">
        <v>2128</v>
      </c>
      <c r="J3773" s="368" t="s">
        <v>2127</v>
      </c>
      <c r="K3773" s="368" t="s">
        <v>20681</v>
      </c>
      <c r="L3773" s="368" t="s">
        <v>20682</v>
      </c>
      <c r="M3773" s="368">
        <v>104</v>
      </c>
      <c r="N3773" s="368">
        <v>68</v>
      </c>
      <c r="O3773" s="368">
        <v>36</v>
      </c>
    </row>
    <row r="3774" spans="1:15" x14ac:dyDescent="0.35">
      <c r="A3774" s="368" t="s">
        <v>674</v>
      </c>
      <c r="B3774" s="368" t="s">
        <v>1262</v>
      </c>
      <c r="C3774" s="368" t="s">
        <v>786</v>
      </c>
      <c r="D3774" s="368">
        <v>570</v>
      </c>
      <c r="E3774" s="368">
        <v>370</v>
      </c>
      <c r="F3774" s="368">
        <v>200</v>
      </c>
      <c r="G3774" s="368" t="s">
        <v>20683</v>
      </c>
      <c r="H3774" s="368" t="s">
        <v>20684</v>
      </c>
      <c r="I3774" s="368" t="s">
        <v>2126</v>
      </c>
      <c r="J3774" s="368" t="s">
        <v>2125</v>
      </c>
      <c r="K3774" s="368" t="s">
        <v>20685</v>
      </c>
      <c r="L3774" s="368" t="s">
        <v>20686</v>
      </c>
      <c r="M3774" s="368">
        <v>105</v>
      </c>
      <c r="N3774" s="368">
        <v>68</v>
      </c>
      <c r="O3774" s="368">
        <v>37</v>
      </c>
    </row>
    <row r="3775" spans="1:15" x14ac:dyDescent="0.35">
      <c r="A3775" s="368" t="s">
        <v>674</v>
      </c>
      <c r="B3775" s="368" t="s">
        <v>1262</v>
      </c>
      <c r="C3775" s="368" t="s">
        <v>786</v>
      </c>
      <c r="D3775" s="368">
        <v>570</v>
      </c>
      <c r="E3775" s="368">
        <v>370</v>
      </c>
      <c r="F3775" s="368">
        <v>200</v>
      </c>
      <c r="G3775" s="368" t="s">
        <v>20683</v>
      </c>
      <c r="H3775" s="368" t="s">
        <v>20684</v>
      </c>
      <c r="I3775" s="368" t="s">
        <v>2126</v>
      </c>
      <c r="J3775" s="368" t="s">
        <v>2125</v>
      </c>
      <c r="K3775" s="368" t="s">
        <v>20687</v>
      </c>
      <c r="L3775" s="368" t="s">
        <v>20688</v>
      </c>
      <c r="M3775" s="368">
        <v>104</v>
      </c>
      <c r="N3775" s="368">
        <v>68</v>
      </c>
      <c r="O3775" s="368">
        <v>36</v>
      </c>
    </row>
    <row r="3776" spans="1:15" x14ac:dyDescent="0.35">
      <c r="A3776" s="368" t="s">
        <v>675</v>
      </c>
      <c r="B3776" s="368" t="s">
        <v>1263</v>
      </c>
      <c r="C3776" s="368" t="s">
        <v>786</v>
      </c>
      <c r="D3776" s="368">
        <v>420</v>
      </c>
      <c r="E3776" s="368">
        <v>273</v>
      </c>
      <c r="F3776" s="368">
        <v>147</v>
      </c>
      <c r="G3776" s="368" t="s">
        <v>20689</v>
      </c>
      <c r="H3776" s="368" t="s">
        <v>20690</v>
      </c>
      <c r="I3776" s="368" t="s">
        <v>2124</v>
      </c>
      <c r="J3776" s="368" t="s">
        <v>2123</v>
      </c>
      <c r="K3776" s="368" t="s">
        <v>20691</v>
      </c>
      <c r="L3776" s="368" t="s">
        <v>2123</v>
      </c>
      <c r="M3776" s="368">
        <v>98</v>
      </c>
      <c r="N3776" s="368">
        <v>64</v>
      </c>
      <c r="O3776" s="368">
        <v>34</v>
      </c>
    </row>
    <row r="3777" spans="1:15" x14ac:dyDescent="0.35">
      <c r="A3777" s="368" t="s">
        <v>675</v>
      </c>
      <c r="B3777" s="368" t="s">
        <v>1263</v>
      </c>
      <c r="C3777" s="368" t="s">
        <v>786</v>
      </c>
      <c r="D3777" s="368">
        <v>420</v>
      </c>
      <c r="E3777" s="368">
        <v>273</v>
      </c>
      <c r="F3777" s="368">
        <v>147</v>
      </c>
      <c r="G3777" s="368" t="s">
        <v>20692</v>
      </c>
      <c r="H3777" s="368" t="s">
        <v>20693</v>
      </c>
      <c r="I3777" s="368" t="s">
        <v>2122</v>
      </c>
      <c r="J3777" s="368" t="s">
        <v>2121</v>
      </c>
      <c r="K3777" s="368" t="s">
        <v>20694</v>
      </c>
      <c r="L3777" s="368" t="s">
        <v>20695</v>
      </c>
      <c r="M3777" s="368">
        <v>74</v>
      </c>
      <c r="N3777" s="368">
        <v>47</v>
      </c>
      <c r="O3777" s="368">
        <v>27</v>
      </c>
    </row>
    <row r="3778" spans="1:15" x14ac:dyDescent="0.35">
      <c r="A3778" s="368" t="s">
        <v>675</v>
      </c>
      <c r="B3778" s="368" t="s">
        <v>1263</v>
      </c>
      <c r="C3778" s="368" t="s">
        <v>786</v>
      </c>
      <c r="D3778" s="368">
        <v>420</v>
      </c>
      <c r="E3778" s="368">
        <v>273</v>
      </c>
      <c r="F3778" s="368">
        <v>147</v>
      </c>
      <c r="G3778" s="368" t="s">
        <v>20692</v>
      </c>
      <c r="H3778" s="368" t="s">
        <v>20693</v>
      </c>
      <c r="I3778" s="368" t="s">
        <v>2122</v>
      </c>
      <c r="J3778" s="368" t="s">
        <v>2121</v>
      </c>
      <c r="K3778" s="368" t="s">
        <v>20696</v>
      </c>
      <c r="L3778" s="368" t="s">
        <v>20697</v>
      </c>
      <c r="M3778" s="368">
        <v>87</v>
      </c>
      <c r="N3778" s="368">
        <v>57</v>
      </c>
      <c r="O3778" s="368">
        <v>30</v>
      </c>
    </row>
    <row r="3779" spans="1:15" x14ac:dyDescent="0.35">
      <c r="A3779" s="368" t="s">
        <v>675</v>
      </c>
      <c r="B3779" s="368" t="s">
        <v>1263</v>
      </c>
      <c r="C3779" s="368" t="s">
        <v>786</v>
      </c>
      <c r="D3779" s="368">
        <v>420</v>
      </c>
      <c r="E3779" s="368">
        <v>273</v>
      </c>
      <c r="F3779" s="368">
        <v>147</v>
      </c>
      <c r="G3779" s="368" t="s">
        <v>20698</v>
      </c>
      <c r="H3779" s="368" t="s">
        <v>20699</v>
      </c>
      <c r="I3779" s="368" t="s">
        <v>2120</v>
      </c>
      <c r="J3779" s="368" t="s">
        <v>2119</v>
      </c>
      <c r="K3779" s="368" t="s">
        <v>20700</v>
      </c>
      <c r="L3779" s="368" t="s">
        <v>20701</v>
      </c>
      <c r="M3779" s="368">
        <v>87</v>
      </c>
      <c r="N3779" s="368">
        <v>57</v>
      </c>
      <c r="O3779" s="368">
        <v>30</v>
      </c>
    </row>
    <row r="3780" spans="1:15" x14ac:dyDescent="0.35">
      <c r="A3780" s="368" t="s">
        <v>675</v>
      </c>
      <c r="B3780" s="368" t="s">
        <v>1263</v>
      </c>
      <c r="C3780" s="368" t="s">
        <v>786</v>
      </c>
      <c r="D3780" s="368">
        <v>420</v>
      </c>
      <c r="E3780" s="368">
        <v>273</v>
      </c>
      <c r="F3780" s="368">
        <v>147</v>
      </c>
      <c r="G3780" s="368" t="s">
        <v>20698</v>
      </c>
      <c r="H3780" s="368" t="s">
        <v>20699</v>
      </c>
      <c r="I3780" s="368" t="s">
        <v>2120</v>
      </c>
      <c r="J3780" s="368" t="s">
        <v>2119</v>
      </c>
      <c r="K3780" s="368" t="s">
        <v>20702</v>
      </c>
      <c r="L3780" s="368" t="s">
        <v>20703</v>
      </c>
      <c r="M3780" s="368">
        <v>74</v>
      </c>
      <c r="N3780" s="368">
        <v>48</v>
      </c>
      <c r="O3780" s="368">
        <v>26</v>
      </c>
    </row>
    <row r="3781" spans="1:15" x14ac:dyDescent="0.35">
      <c r="A3781" s="368" t="s">
        <v>676</v>
      </c>
      <c r="B3781" s="368" t="s">
        <v>1264</v>
      </c>
      <c r="C3781" s="368" t="s">
        <v>796</v>
      </c>
      <c r="D3781" s="368">
        <v>210</v>
      </c>
      <c r="E3781" s="368">
        <v>130</v>
      </c>
      <c r="F3781" s="368">
        <v>80</v>
      </c>
      <c r="G3781" s="368" t="s">
        <v>20704</v>
      </c>
      <c r="H3781" s="368" t="s">
        <v>20705</v>
      </c>
      <c r="I3781" s="368" t="s">
        <v>2118</v>
      </c>
      <c r="J3781" s="368" t="s">
        <v>2117</v>
      </c>
      <c r="K3781" s="368" t="s">
        <v>20706</v>
      </c>
      <c r="L3781" s="368" t="s">
        <v>2117</v>
      </c>
      <c r="M3781" s="368">
        <v>81</v>
      </c>
      <c r="N3781" s="368">
        <v>50</v>
      </c>
      <c r="O3781" s="368">
        <v>31</v>
      </c>
    </row>
    <row r="3782" spans="1:15" x14ac:dyDescent="0.35">
      <c r="A3782" s="368" t="s">
        <v>676</v>
      </c>
      <c r="B3782" s="368" t="s">
        <v>1264</v>
      </c>
      <c r="C3782" s="368" t="s">
        <v>796</v>
      </c>
      <c r="D3782" s="368">
        <v>210</v>
      </c>
      <c r="E3782" s="368">
        <v>130</v>
      </c>
      <c r="F3782" s="368">
        <v>80</v>
      </c>
      <c r="G3782" s="368" t="s">
        <v>20707</v>
      </c>
      <c r="H3782" s="368" t="s">
        <v>20708</v>
      </c>
      <c r="I3782" s="368" t="s">
        <v>2116</v>
      </c>
      <c r="J3782" s="368" t="s">
        <v>2115</v>
      </c>
      <c r="K3782" s="368" t="s">
        <v>20709</v>
      </c>
      <c r="L3782" s="368" t="s">
        <v>2115</v>
      </c>
      <c r="M3782" s="368">
        <v>129</v>
      </c>
      <c r="N3782" s="368">
        <v>80</v>
      </c>
      <c r="O3782" s="368">
        <v>49</v>
      </c>
    </row>
    <row r="3783" spans="1:15" x14ac:dyDescent="0.35">
      <c r="A3783" s="368" t="s">
        <v>677</v>
      </c>
      <c r="B3783" s="368" t="s">
        <v>1265</v>
      </c>
      <c r="C3783" s="368" t="s">
        <v>791</v>
      </c>
      <c r="D3783" s="368">
        <v>540</v>
      </c>
      <c r="E3783" s="368">
        <v>351</v>
      </c>
      <c r="F3783" s="368">
        <v>189</v>
      </c>
      <c r="G3783" s="368" t="s">
        <v>20710</v>
      </c>
      <c r="H3783" s="368" t="s">
        <v>20711</v>
      </c>
      <c r="I3783" s="368" t="s">
        <v>2114</v>
      </c>
      <c r="J3783" s="368" t="s">
        <v>2113</v>
      </c>
      <c r="K3783" s="368" t="s">
        <v>20712</v>
      </c>
      <c r="L3783" s="368" t="s">
        <v>20713</v>
      </c>
      <c r="M3783" s="368">
        <v>108</v>
      </c>
      <c r="N3783" s="368">
        <v>66</v>
      </c>
      <c r="O3783" s="368">
        <v>42</v>
      </c>
    </row>
    <row r="3784" spans="1:15" x14ac:dyDescent="0.35">
      <c r="A3784" s="368" t="s">
        <v>677</v>
      </c>
      <c r="B3784" s="368" t="s">
        <v>1265</v>
      </c>
      <c r="C3784" s="368" t="s">
        <v>791</v>
      </c>
      <c r="D3784" s="368">
        <v>540</v>
      </c>
      <c r="E3784" s="368">
        <v>351</v>
      </c>
      <c r="F3784" s="368">
        <v>189</v>
      </c>
      <c r="G3784" s="368" t="s">
        <v>20710</v>
      </c>
      <c r="H3784" s="368" t="s">
        <v>20711</v>
      </c>
      <c r="I3784" s="368" t="s">
        <v>2114</v>
      </c>
      <c r="J3784" s="368" t="s">
        <v>2113</v>
      </c>
      <c r="K3784" s="368" t="s">
        <v>20714</v>
      </c>
      <c r="L3784" s="368" t="s">
        <v>20715</v>
      </c>
      <c r="M3784" s="368">
        <v>84</v>
      </c>
      <c r="N3784" s="368">
        <v>52</v>
      </c>
      <c r="O3784" s="368">
        <v>32</v>
      </c>
    </row>
    <row r="3785" spans="1:15" x14ac:dyDescent="0.35">
      <c r="A3785" s="368" t="s">
        <v>677</v>
      </c>
      <c r="B3785" s="368" t="s">
        <v>1265</v>
      </c>
      <c r="C3785" s="368" t="s">
        <v>791</v>
      </c>
      <c r="D3785" s="368">
        <v>540</v>
      </c>
      <c r="E3785" s="368">
        <v>351</v>
      </c>
      <c r="F3785" s="368">
        <v>189</v>
      </c>
      <c r="G3785" s="368" t="s">
        <v>20710</v>
      </c>
      <c r="H3785" s="368" t="s">
        <v>20711</v>
      </c>
      <c r="I3785" s="368" t="s">
        <v>2114</v>
      </c>
      <c r="J3785" s="368" t="s">
        <v>2113</v>
      </c>
      <c r="K3785" s="368" t="s">
        <v>20716</v>
      </c>
      <c r="L3785" s="368" t="s">
        <v>20717</v>
      </c>
      <c r="M3785" s="368">
        <v>71</v>
      </c>
      <c r="N3785" s="368">
        <v>44</v>
      </c>
      <c r="O3785" s="368">
        <v>27</v>
      </c>
    </row>
    <row r="3786" spans="1:15" x14ac:dyDescent="0.35">
      <c r="A3786" s="368" t="s">
        <v>677</v>
      </c>
      <c r="B3786" s="368" t="s">
        <v>1265</v>
      </c>
      <c r="C3786" s="368" t="s">
        <v>791</v>
      </c>
      <c r="D3786" s="368">
        <v>540</v>
      </c>
      <c r="E3786" s="368">
        <v>351</v>
      </c>
      <c r="F3786" s="368">
        <v>189</v>
      </c>
      <c r="G3786" s="368" t="s">
        <v>20718</v>
      </c>
      <c r="H3786" s="368" t="s">
        <v>20719</v>
      </c>
      <c r="I3786" s="368" t="s">
        <v>2112</v>
      </c>
      <c r="J3786" s="368" t="s">
        <v>2111</v>
      </c>
      <c r="K3786" s="368" t="s">
        <v>20720</v>
      </c>
      <c r="L3786" s="368" t="s">
        <v>20721</v>
      </c>
      <c r="M3786" s="368">
        <v>35</v>
      </c>
      <c r="N3786" s="368">
        <v>21</v>
      </c>
      <c r="O3786" s="368">
        <v>14</v>
      </c>
    </row>
    <row r="3787" spans="1:15" x14ac:dyDescent="0.35">
      <c r="A3787" s="368" t="s">
        <v>677</v>
      </c>
      <c r="B3787" s="368" t="s">
        <v>1265</v>
      </c>
      <c r="C3787" s="368" t="s">
        <v>791</v>
      </c>
      <c r="D3787" s="368">
        <v>540</v>
      </c>
      <c r="E3787" s="368">
        <v>351</v>
      </c>
      <c r="F3787" s="368">
        <v>189</v>
      </c>
      <c r="G3787" s="368" t="s">
        <v>20718</v>
      </c>
      <c r="H3787" s="368" t="s">
        <v>20719</v>
      </c>
      <c r="I3787" s="368" t="s">
        <v>2112</v>
      </c>
      <c r="J3787" s="368" t="s">
        <v>2111</v>
      </c>
      <c r="K3787" s="368" t="s">
        <v>20722</v>
      </c>
      <c r="L3787" s="368" t="s">
        <v>20723</v>
      </c>
      <c r="M3787" s="368">
        <v>96</v>
      </c>
      <c r="N3787" s="368">
        <v>59</v>
      </c>
      <c r="O3787" s="368">
        <v>37</v>
      </c>
    </row>
    <row r="3788" spans="1:15" x14ac:dyDescent="0.35">
      <c r="A3788" s="368" t="s">
        <v>677</v>
      </c>
      <c r="B3788" s="368" t="s">
        <v>1265</v>
      </c>
      <c r="C3788" s="368" t="s">
        <v>791</v>
      </c>
      <c r="D3788" s="368">
        <v>540</v>
      </c>
      <c r="E3788" s="368">
        <v>351</v>
      </c>
      <c r="F3788" s="368">
        <v>189</v>
      </c>
      <c r="G3788" s="368" t="s">
        <v>20718</v>
      </c>
      <c r="H3788" s="368" t="s">
        <v>20719</v>
      </c>
      <c r="I3788" s="368" t="s">
        <v>2112</v>
      </c>
      <c r="J3788" s="368" t="s">
        <v>2111</v>
      </c>
      <c r="K3788" s="368" t="s">
        <v>20724</v>
      </c>
      <c r="L3788" s="368" t="s">
        <v>20725</v>
      </c>
      <c r="M3788" s="368">
        <v>96</v>
      </c>
      <c r="N3788" s="368">
        <v>59</v>
      </c>
      <c r="O3788" s="368">
        <v>37</v>
      </c>
    </row>
    <row r="3789" spans="1:15" x14ac:dyDescent="0.35">
      <c r="A3789" s="368" t="s">
        <v>677</v>
      </c>
      <c r="B3789" s="368" t="s">
        <v>1265</v>
      </c>
      <c r="C3789" s="368" t="s">
        <v>791</v>
      </c>
      <c r="D3789" s="368">
        <v>540</v>
      </c>
      <c r="E3789" s="368">
        <v>351</v>
      </c>
      <c r="F3789" s="368">
        <v>189</v>
      </c>
      <c r="G3789" s="368" t="s">
        <v>20617</v>
      </c>
      <c r="H3789" s="368" t="s">
        <v>20618</v>
      </c>
      <c r="I3789" s="368" t="s">
        <v>2110</v>
      </c>
      <c r="J3789" s="368" t="s">
        <v>2109</v>
      </c>
      <c r="K3789" s="368" t="s">
        <v>20619</v>
      </c>
      <c r="L3789" s="368" t="s">
        <v>2109</v>
      </c>
      <c r="M3789" s="368">
        <v>50</v>
      </c>
      <c r="N3789" s="368">
        <v>50</v>
      </c>
      <c r="O3789" s="368">
        <v>0</v>
      </c>
    </row>
    <row r="3790" spans="1:15" x14ac:dyDescent="0.35">
      <c r="A3790" s="368" t="s">
        <v>678</v>
      </c>
      <c r="B3790" s="368" t="s">
        <v>1266</v>
      </c>
      <c r="C3790" s="368" t="s">
        <v>786</v>
      </c>
      <c r="D3790" s="368">
        <v>500</v>
      </c>
      <c r="E3790" s="368">
        <v>325</v>
      </c>
      <c r="F3790" s="368">
        <v>175</v>
      </c>
      <c r="G3790" s="368" t="s">
        <v>20726</v>
      </c>
      <c r="H3790" s="368" t="s">
        <v>20727</v>
      </c>
      <c r="I3790" s="368" t="s">
        <v>2108</v>
      </c>
      <c r="J3790" s="368" t="s">
        <v>2107</v>
      </c>
      <c r="K3790" s="368" t="s">
        <v>20728</v>
      </c>
      <c r="L3790" s="368" t="s">
        <v>2107</v>
      </c>
      <c r="M3790" s="368">
        <v>61</v>
      </c>
      <c r="N3790" s="368">
        <v>38</v>
      </c>
      <c r="O3790" s="368">
        <v>23</v>
      </c>
    </row>
    <row r="3791" spans="1:15" x14ac:dyDescent="0.35">
      <c r="A3791" s="368" t="s">
        <v>678</v>
      </c>
      <c r="B3791" s="368" t="s">
        <v>1266</v>
      </c>
      <c r="C3791" s="368" t="s">
        <v>786</v>
      </c>
      <c r="D3791" s="368">
        <v>500</v>
      </c>
      <c r="E3791" s="368">
        <v>325</v>
      </c>
      <c r="F3791" s="368">
        <v>175</v>
      </c>
      <c r="G3791" s="368" t="s">
        <v>20729</v>
      </c>
      <c r="H3791" s="368" t="s">
        <v>20730</v>
      </c>
      <c r="I3791" s="368" t="s">
        <v>2106</v>
      </c>
      <c r="J3791" s="368" t="s">
        <v>2105</v>
      </c>
      <c r="K3791" s="368" t="s">
        <v>20731</v>
      </c>
      <c r="L3791" s="368" t="s">
        <v>20732</v>
      </c>
      <c r="M3791" s="368">
        <v>108</v>
      </c>
      <c r="N3791" s="368">
        <v>67</v>
      </c>
      <c r="O3791" s="368">
        <v>41</v>
      </c>
    </row>
    <row r="3792" spans="1:15" x14ac:dyDescent="0.35">
      <c r="A3792" s="368" t="s">
        <v>678</v>
      </c>
      <c r="B3792" s="368" t="s">
        <v>1266</v>
      </c>
      <c r="C3792" s="368" t="s">
        <v>786</v>
      </c>
      <c r="D3792" s="368">
        <v>500</v>
      </c>
      <c r="E3792" s="368">
        <v>325</v>
      </c>
      <c r="F3792" s="368">
        <v>175</v>
      </c>
      <c r="G3792" s="368" t="s">
        <v>20729</v>
      </c>
      <c r="H3792" s="368" t="s">
        <v>20730</v>
      </c>
      <c r="I3792" s="368" t="s">
        <v>2106</v>
      </c>
      <c r="J3792" s="368" t="s">
        <v>2105</v>
      </c>
      <c r="K3792" s="368" t="s">
        <v>20733</v>
      </c>
      <c r="L3792" s="368" t="s">
        <v>20734</v>
      </c>
      <c r="M3792" s="368">
        <v>73</v>
      </c>
      <c r="N3792" s="368">
        <v>45</v>
      </c>
      <c r="O3792" s="368">
        <v>28</v>
      </c>
    </row>
    <row r="3793" spans="1:15" x14ac:dyDescent="0.35">
      <c r="A3793" s="368" t="s">
        <v>678</v>
      </c>
      <c r="B3793" s="368" t="s">
        <v>1266</v>
      </c>
      <c r="C3793" s="368" t="s">
        <v>786</v>
      </c>
      <c r="D3793" s="368">
        <v>500</v>
      </c>
      <c r="E3793" s="368">
        <v>325</v>
      </c>
      <c r="F3793" s="368">
        <v>175</v>
      </c>
      <c r="G3793" s="368" t="s">
        <v>20729</v>
      </c>
      <c r="H3793" s="368" t="s">
        <v>20730</v>
      </c>
      <c r="I3793" s="368" t="s">
        <v>2106</v>
      </c>
      <c r="J3793" s="368" t="s">
        <v>2105</v>
      </c>
      <c r="K3793" s="368" t="s">
        <v>20735</v>
      </c>
      <c r="L3793" s="368" t="s">
        <v>20736</v>
      </c>
      <c r="M3793" s="368">
        <v>36</v>
      </c>
      <c r="N3793" s="368">
        <v>22</v>
      </c>
      <c r="O3793" s="368">
        <v>14</v>
      </c>
    </row>
    <row r="3794" spans="1:15" x14ac:dyDescent="0.35">
      <c r="A3794" s="368" t="s">
        <v>678</v>
      </c>
      <c r="B3794" s="368" t="s">
        <v>1266</v>
      </c>
      <c r="C3794" s="368" t="s">
        <v>786</v>
      </c>
      <c r="D3794" s="368">
        <v>500</v>
      </c>
      <c r="E3794" s="368">
        <v>325</v>
      </c>
      <c r="F3794" s="368">
        <v>175</v>
      </c>
      <c r="G3794" s="368" t="s">
        <v>20737</v>
      </c>
      <c r="H3794" s="368" t="s">
        <v>20738</v>
      </c>
      <c r="I3794" s="368" t="s">
        <v>2104</v>
      </c>
      <c r="J3794" s="368" t="s">
        <v>2103</v>
      </c>
      <c r="K3794" s="368" t="s">
        <v>20739</v>
      </c>
      <c r="L3794" s="368" t="s">
        <v>20740</v>
      </c>
      <c r="M3794" s="368">
        <v>61</v>
      </c>
      <c r="N3794" s="368">
        <v>38</v>
      </c>
      <c r="O3794" s="368">
        <v>23</v>
      </c>
    </row>
    <row r="3795" spans="1:15" x14ac:dyDescent="0.35">
      <c r="A3795" s="368" t="s">
        <v>678</v>
      </c>
      <c r="B3795" s="368" t="s">
        <v>1266</v>
      </c>
      <c r="C3795" s="368" t="s">
        <v>786</v>
      </c>
      <c r="D3795" s="368">
        <v>500</v>
      </c>
      <c r="E3795" s="368">
        <v>325</v>
      </c>
      <c r="F3795" s="368">
        <v>175</v>
      </c>
      <c r="G3795" s="368" t="s">
        <v>20737</v>
      </c>
      <c r="H3795" s="368" t="s">
        <v>20738</v>
      </c>
      <c r="I3795" s="368" t="s">
        <v>2104</v>
      </c>
      <c r="J3795" s="368" t="s">
        <v>2103</v>
      </c>
      <c r="K3795" s="368" t="s">
        <v>20741</v>
      </c>
      <c r="L3795" s="368" t="s">
        <v>20742</v>
      </c>
      <c r="M3795" s="368">
        <v>73</v>
      </c>
      <c r="N3795" s="368">
        <v>45</v>
      </c>
      <c r="O3795" s="368">
        <v>28</v>
      </c>
    </row>
    <row r="3796" spans="1:15" x14ac:dyDescent="0.35">
      <c r="A3796" s="368" t="s">
        <v>678</v>
      </c>
      <c r="B3796" s="368" t="s">
        <v>1266</v>
      </c>
      <c r="C3796" s="368" t="s">
        <v>786</v>
      </c>
      <c r="D3796" s="368">
        <v>500</v>
      </c>
      <c r="E3796" s="368">
        <v>325</v>
      </c>
      <c r="F3796" s="368">
        <v>175</v>
      </c>
      <c r="G3796" s="368" t="s">
        <v>20737</v>
      </c>
      <c r="H3796" s="368" t="s">
        <v>20738</v>
      </c>
      <c r="I3796" s="368" t="s">
        <v>2104</v>
      </c>
      <c r="J3796" s="368" t="s">
        <v>2103</v>
      </c>
      <c r="K3796" s="368" t="s">
        <v>20743</v>
      </c>
      <c r="L3796" s="368" t="s">
        <v>20744</v>
      </c>
      <c r="M3796" s="368">
        <v>48</v>
      </c>
      <c r="N3796" s="368">
        <v>30</v>
      </c>
      <c r="O3796" s="368">
        <v>18</v>
      </c>
    </row>
    <row r="3797" spans="1:15" x14ac:dyDescent="0.35">
      <c r="A3797" s="368" t="s">
        <v>678</v>
      </c>
      <c r="B3797" s="368" t="s">
        <v>1266</v>
      </c>
      <c r="C3797" s="368" t="s">
        <v>786</v>
      </c>
      <c r="D3797" s="368">
        <v>500</v>
      </c>
      <c r="E3797" s="368">
        <v>325</v>
      </c>
      <c r="F3797" s="368">
        <v>175</v>
      </c>
      <c r="G3797" s="368" t="s">
        <v>20745</v>
      </c>
      <c r="H3797" s="368" t="s">
        <v>20746</v>
      </c>
      <c r="I3797" s="368" t="s">
        <v>2102</v>
      </c>
      <c r="J3797" s="368" t="s">
        <v>2101</v>
      </c>
      <c r="K3797" s="368" t="s">
        <v>20747</v>
      </c>
      <c r="L3797" s="368" t="s">
        <v>2101</v>
      </c>
      <c r="M3797" s="368">
        <v>40</v>
      </c>
      <c r="N3797" s="368">
        <v>40</v>
      </c>
      <c r="O3797" s="368">
        <v>0</v>
      </c>
    </row>
    <row r="3798" spans="1:15" x14ac:dyDescent="0.35">
      <c r="A3798" s="368" t="s">
        <v>679</v>
      </c>
      <c r="B3798" s="368" t="s">
        <v>1267</v>
      </c>
      <c r="C3798" s="368" t="s">
        <v>786</v>
      </c>
      <c r="D3798" s="368">
        <v>590</v>
      </c>
      <c r="E3798" s="368">
        <v>383</v>
      </c>
      <c r="F3798" s="368">
        <v>207</v>
      </c>
      <c r="G3798" s="368" t="s">
        <v>20748</v>
      </c>
      <c r="H3798" s="368" t="s">
        <v>20749</v>
      </c>
      <c r="I3798" s="368" t="s">
        <v>2100</v>
      </c>
      <c r="J3798" s="368" t="s">
        <v>2099</v>
      </c>
      <c r="K3798" s="368" t="s">
        <v>20750</v>
      </c>
      <c r="L3798" s="368" t="s">
        <v>20751</v>
      </c>
      <c r="M3798" s="368">
        <v>75</v>
      </c>
      <c r="N3798" s="368">
        <v>49</v>
      </c>
      <c r="O3798" s="368">
        <v>26</v>
      </c>
    </row>
    <row r="3799" spans="1:15" x14ac:dyDescent="0.35">
      <c r="A3799" s="368" t="s">
        <v>679</v>
      </c>
      <c r="B3799" s="368" t="s">
        <v>1267</v>
      </c>
      <c r="C3799" s="368" t="s">
        <v>786</v>
      </c>
      <c r="D3799" s="368">
        <v>590</v>
      </c>
      <c r="E3799" s="368">
        <v>383</v>
      </c>
      <c r="F3799" s="368">
        <v>207</v>
      </c>
      <c r="G3799" s="368" t="s">
        <v>20748</v>
      </c>
      <c r="H3799" s="368" t="s">
        <v>20749</v>
      </c>
      <c r="I3799" s="368" t="s">
        <v>2100</v>
      </c>
      <c r="J3799" s="368" t="s">
        <v>2099</v>
      </c>
      <c r="K3799" s="368" t="s">
        <v>20752</v>
      </c>
      <c r="L3799" s="368" t="s">
        <v>20753</v>
      </c>
      <c r="M3799" s="368">
        <v>88</v>
      </c>
      <c r="N3799" s="368">
        <v>57</v>
      </c>
      <c r="O3799" s="368">
        <v>31</v>
      </c>
    </row>
    <row r="3800" spans="1:15" x14ac:dyDescent="0.35">
      <c r="A3800" s="368" t="s">
        <v>679</v>
      </c>
      <c r="B3800" s="368" t="s">
        <v>1267</v>
      </c>
      <c r="C3800" s="368" t="s">
        <v>786</v>
      </c>
      <c r="D3800" s="368">
        <v>590</v>
      </c>
      <c r="E3800" s="368">
        <v>383</v>
      </c>
      <c r="F3800" s="368">
        <v>207</v>
      </c>
      <c r="G3800" s="368" t="s">
        <v>20748</v>
      </c>
      <c r="H3800" s="368" t="s">
        <v>20749</v>
      </c>
      <c r="I3800" s="368" t="s">
        <v>2100</v>
      </c>
      <c r="J3800" s="368" t="s">
        <v>2099</v>
      </c>
      <c r="K3800" s="368" t="s">
        <v>20754</v>
      </c>
      <c r="L3800" s="368" t="s">
        <v>20755</v>
      </c>
      <c r="M3800" s="368">
        <v>63</v>
      </c>
      <c r="N3800" s="368">
        <v>41</v>
      </c>
      <c r="O3800" s="368">
        <v>22</v>
      </c>
    </row>
    <row r="3801" spans="1:15" x14ac:dyDescent="0.35">
      <c r="A3801" s="368" t="s">
        <v>679</v>
      </c>
      <c r="B3801" s="368" t="s">
        <v>1267</v>
      </c>
      <c r="C3801" s="368" t="s">
        <v>786</v>
      </c>
      <c r="D3801" s="368">
        <v>590</v>
      </c>
      <c r="E3801" s="368">
        <v>383</v>
      </c>
      <c r="F3801" s="368">
        <v>207</v>
      </c>
      <c r="G3801" s="368" t="s">
        <v>20756</v>
      </c>
      <c r="H3801" s="368" t="s">
        <v>20757</v>
      </c>
      <c r="I3801" s="368" t="s">
        <v>2098</v>
      </c>
      <c r="J3801" s="368" t="s">
        <v>2097</v>
      </c>
      <c r="K3801" s="368" t="s">
        <v>20758</v>
      </c>
      <c r="L3801" s="368" t="s">
        <v>2097</v>
      </c>
      <c r="M3801" s="368">
        <v>100</v>
      </c>
      <c r="N3801" s="368">
        <v>65</v>
      </c>
      <c r="O3801" s="368">
        <v>35</v>
      </c>
    </row>
    <row r="3802" spans="1:15" x14ac:dyDescent="0.35">
      <c r="A3802" s="368" t="s">
        <v>679</v>
      </c>
      <c r="B3802" s="368" t="s">
        <v>1267</v>
      </c>
      <c r="C3802" s="368" t="s">
        <v>786</v>
      </c>
      <c r="D3802" s="368">
        <v>590</v>
      </c>
      <c r="E3802" s="368">
        <v>383</v>
      </c>
      <c r="F3802" s="368">
        <v>207</v>
      </c>
      <c r="G3802" s="368" t="s">
        <v>20759</v>
      </c>
      <c r="H3802" s="368" t="s">
        <v>20760</v>
      </c>
      <c r="I3802" s="368" t="s">
        <v>2096</v>
      </c>
      <c r="J3802" s="368" t="s">
        <v>2095</v>
      </c>
      <c r="K3802" s="368" t="s">
        <v>20761</v>
      </c>
      <c r="L3802" s="368" t="s">
        <v>2095</v>
      </c>
      <c r="M3802" s="368">
        <v>88</v>
      </c>
      <c r="N3802" s="368">
        <v>57</v>
      </c>
      <c r="O3802" s="368">
        <v>31</v>
      </c>
    </row>
    <row r="3803" spans="1:15" x14ac:dyDescent="0.35">
      <c r="A3803" s="368" t="s">
        <v>679</v>
      </c>
      <c r="B3803" s="368" t="s">
        <v>1267</v>
      </c>
      <c r="C3803" s="368" t="s">
        <v>786</v>
      </c>
      <c r="D3803" s="368">
        <v>590</v>
      </c>
      <c r="E3803" s="368">
        <v>383</v>
      </c>
      <c r="F3803" s="368">
        <v>207</v>
      </c>
      <c r="G3803" s="368" t="s">
        <v>20762</v>
      </c>
      <c r="H3803" s="368" t="s">
        <v>20763</v>
      </c>
      <c r="I3803" s="368" t="s">
        <v>2093</v>
      </c>
      <c r="J3803" s="368" t="s">
        <v>2092</v>
      </c>
      <c r="K3803" s="368" t="s">
        <v>20764</v>
      </c>
      <c r="L3803" s="368" t="s">
        <v>20765</v>
      </c>
      <c r="M3803" s="368">
        <v>63</v>
      </c>
      <c r="N3803" s="368">
        <v>41</v>
      </c>
      <c r="O3803" s="368">
        <v>22</v>
      </c>
    </row>
    <row r="3804" spans="1:15" x14ac:dyDescent="0.35">
      <c r="A3804" s="368" t="s">
        <v>679</v>
      </c>
      <c r="B3804" s="368" t="s">
        <v>1267</v>
      </c>
      <c r="C3804" s="368" t="s">
        <v>786</v>
      </c>
      <c r="D3804" s="368">
        <v>590</v>
      </c>
      <c r="E3804" s="368">
        <v>383</v>
      </c>
      <c r="F3804" s="368">
        <v>207</v>
      </c>
      <c r="G3804" s="368" t="s">
        <v>20762</v>
      </c>
      <c r="H3804" s="368" t="s">
        <v>20763</v>
      </c>
      <c r="I3804" s="368" t="s">
        <v>2093</v>
      </c>
      <c r="J3804" s="368" t="s">
        <v>2092</v>
      </c>
      <c r="K3804" s="368" t="s">
        <v>20766</v>
      </c>
      <c r="L3804" s="368" t="s">
        <v>2094</v>
      </c>
      <c r="M3804" s="368">
        <v>63</v>
      </c>
      <c r="N3804" s="368">
        <v>41</v>
      </c>
      <c r="O3804" s="368">
        <v>22</v>
      </c>
    </row>
    <row r="3805" spans="1:15" x14ac:dyDescent="0.35">
      <c r="A3805" s="368" t="s">
        <v>679</v>
      </c>
      <c r="B3805" s="368" t="s">
        <v>1267</v>
      </c>
      <c r="C3805" s="368" t="s">
        <v>786</v>
      </c>
      <c r="D3805" s="368">
        <v>590</v>
      </c>
      <c r="E3805" s="368">
        <v>383</v>
      </c>
      <c r="F3805" s="368">
        <v>207</v>
      </c>
      <c r="G3805" s="368" t="s">
        <v>20762</v>
      </c>
      <c r="H3805" s="368" t="s">
        <v>20763</v>
      </c>
      <c r="I3805" s="368" t="s">
        <v>2093</v>
      </c>
      <c r="J3805" s="368" t="s">
        <v>2092</v>
      </c>
      <c r="K3805" s="368" t="s">
        <v>20767</v>
      </c>
      <c r="L3805" s="368" t="s">
        <v>20768</v>
      </c>
      <c r="M3805" s="368">
        <v>50</v>
      </c>
      <c r="N3805" s="368">
        <v>32</v>
      </c>
      <c r="O3805" s="368">
        <v>18</v>
      </c>
    </row>
    <row r="3806" spans="1:15" x14ac:dyDescent="0.35">
      <c r="A3806" s="368" t="s">
        <v>680</v>
      </c>
      <c r="B3806" s="368" t="s">
        <v>1268</v>
      </c>
      <c r="C3806" s="368" t="s">
        <v>786</v>
      </c>
      <c r="D3806" s="368">
        <v>510</v>
      </c>
      <c r="E3806" s="368">
        <v>331</v>
      </c>
      <c r="F3806" s="368">
        <v>179</v>
      </c>
      <c r="G3806" s="368" t="s">
        <v>20769</v>
      </c>
      <c r="H3806" s="368" t="s">
        <v>20770</v>
      </c>
      <c r="I3806" s="368" t="s">
        <v>2091</v>
      </c>
      <c r="J3806" s="368" t="s">
        <v>2090</v>
      </c>
      <c r="K3806" s="368" t="s">
        <v>20771</v>
      </c>
      <c r="L3806" s="368" t="s">
        <v>2090</v>
      </c>
      <c r="M3806" s="368">
        <v>61</v>
      </c>
      <c r="N3806" s="368">
        <v>36</v>
      </c>
      <c r="O3806" s="368">
        <v>25</v>
      </c>
    </row>
    <row r="3807" spans="1:15" x14ac:dyDescent="0.35">
      <c r="A3807" s="368" t="s">
        <v>680</v>
      </c>
      <c r="B3807" s="368" t="s">
        <v>1268</v>
      </c>
      <c r="C3807" s="368" t="s">
        <v>786</v>
      </c>
      <c r="D3807" s="368">
        <v>510</v>
      </c>
      <c r="E3807" s="368">
        <v>331</v>
      </c>
      <c r="F3807" s="368">
        <v>179</v>
      </c>
      <c r="G3807" s="368" t="s">
        <v>20772</v>
      </c>
      <c r="H3807" s="368" t="s">
        <v>20773</v>
      </c>
      <c r="I3807" s="368" t="s">
        <v>2089</v>
      </c>
      <c r="J3807" s="368" t="s">
        <v>2088</v>
      </c>
      <c r="K3807" s="368" t="s">
        <v>20774</v>
      </c>
      <c r="L3807" s="368" t="s">
        <v>20775</v>
      </c>
      <c r="M3807" s="368">
        <v>98</v>
      </c>
      <c r="N3807" s="368">
        <v>57</v>
      </c>
      <c r="O3807" s="368">
        <v>41</v>
      </c>
    </row>
    <row r="3808" spans="1:15" x14ac:dyDescent="0.35">
      <c r="A3808" s="368" t="s">
        <v>680</v>
      </c>
      <c r="B3808" s="368" t="s">
        <v>1268</v>
      </c>
      <c r="C3808" s="368" t="s">
        <v>786</v>
      </c>
      <c r="D3808" s="368">
        <v>510</v>
      </c>
      <c r="E3808" s="368">
        <v>331</v>
      </c>
      <c r="F3808" s="368">
        <v>179</v>
      </c>
      <c r="G3808" s="368" t="s">
        <v>20772</v>
      </c>
      <c r="H3808" s="368" t="s">
        <v>20773</v>
      </c>
      <c r="I3808" s="368" t="s">
        <v>2089</v>
      </c>
      <c r="J3808" s="368" t="s">
        <v>2088</v>
      </c>
      <c r="K3808" s="368" t="s">
        <v>20776</v>
      </c>
      <c r="L3808" s="368" t="s">
        <v>20777</v>
      </c>
      <c r="M3808" s="368">
        <v>98</v>
      </c>
      <c r="N3808" s="368">
        <v>57</v>
      </c>
      <c r="O3808" s="368">
        <v>41</v>
      </c>
    </row>
    <row r="3809" spans="1:15" x14ac:dyDescent="0.35">
      <c r="A3809" s="368" t="s">
        <v>680</v>
      </c>
      <c r="B3809" s="368" t="s">
        <v>1268</v>
      </c>
      <c r="C3809" s="368" t="s">
        <v>786</v>
      </c>
      <c r="D3809" s="368">
        <v>510</v>
      </c>
      <c r="E3809" s="368">
        <v>331</v>
      </c>
      <c r="F3809" s="368">
        <v>179</v>
      </c>
      <c r="G3809" s="368" t="s">
        <v>20778</v>
      </c>
      <c r="H3809" s="368" t="s">
        <v>20779</v>
      </c>
      <c r="I3809" s="368" t="s">
        <v>2087</v>
      </c>
      <c r="J3809" s="368" t="s">
        <v>2086</v>
      </c>
      <c r="K3809" s="368" t="s">
        <v>20780</v>
      </c>
      <c r="L3809" s="368" t="s">
        <v>20781</v>
      </c>
      <c r="M3809" s="368">
        <v>61</v>
      </c>
      <c r="N3809" s="368">
        <v>36</v>
      </c>
      <c r="O3809" s="368">
        <v>25</v>
      </c>
    </row>
    <row r="3810" spans="1:15" x14ac:dyDescent="0.35">
      <c r="A3810" s="368" t="s">
        <v>680</v>
      </c>
      <c r="B3810" s="368" t="s">
        <v>1268</v>
      </c>
      <c r="C3810" s="368" t="s">
        <v>786</v>
      </c>
      <c r="D3810" s="368">
        <v>510</v>
      </c>
      <c r="E3810" s="368">
        <v>331</v>
      </c>
      <c r="F3810" s="368">
        <v>179</v>
      </c>
      <c r="G3810" s="368" t="s">
        <v>20778</v>
      </c>
      <c r="H3810" s="368" t="s">
        <v>20779</v>
      </c>
      <c r="I3810" s="368" t="s">
        <v>2087</v>
      </c>
      <c r="J3810" s="368" t="s">
        <v>2086</v>
      </c>
      <c r="K3810" s="368" t="s">
        <v>20782</v>
      </c>
      <c r="L3810" s="368" t="s">
        <v>20783</v>
      </c>
      <c r="M3810" s="368">
        <v>38</v>
      </c>
      <c r="N3810" s="368">
        <v>22</v>
      </c>
      <c r="O3810" s="368">
        <v>16</v>
      </c>
    </row>
    <row r="3811" spans="1:15" x14ac:dyDescent="0.35">
      <c r="A3811" s="368" t="s">
        <v>680</v>
      </c>
      <c r="B3811" s="368" t="s">
        <v>1268</v>
      </c>
      <c r="C3811" s="368" t="s">
        <v>786</v>
      </c>
      <c r="D3811" s="368">
        <v>510</v>
      </c>
      <c r="E3811" s="368">
        <v>331</v>
      </c>
      <c r="F3811" s="368">
        <v>179</v>
      </c>
      <c r="G3811" s="368" t="s">
        <v>20778</v>
      </c>
      <c r="H3811" s="368" t="s">
        <v>20779</v>
      </c>
      <c r="I3811" s="368" t="s">
        <v>2087</v>
      </c>
      <c r="J3811" s="368" t="s">
        <v>2086</v>
      </c>
      <c r="K3811" s="368" t="s">
        <v>20784</v>
      </c>
      <c r="L3811" s="368" t="s">
        <v>20785</v>
      </c>
      <c r="M3811" s="368">
        <v>74</v>
      </c>
      <c r="N3811" s="368">
        <v>43</v>
      </c>
      <c r="O3811" s="368">
        <v>31</v>
      </c>
    </row>
    <row r="3812" spans="1:15" x14ac:dyDescent="0.35">
      <c r="A3812" s="368" t="s">
        <v>680</v>
      </c>
      <c r="B3812" s="368" t="s">
        <v>1268</v>
      </c>
      <c r="C3812" s="368" t="s">
        <v>786</v>
      </c>
      <c r="D3812" s="368">
        <v>510</v>
      </c>
      <c r="E3812" s="368">
        <v>331</v>
      </c>
      <c r="F3812" s="368">
        <v>179</v>
      </c>
      <c r="G3812" s="368" t="s">
        <v>20786</v>
      </c>
      <c r="H3812" s="368" t="s">
        <v>20787</v>
      </c>
      <c r="I3812" s="368" t="s">
        <v>2085</v>
      </c>
      <c r="J3812" s="368" t="s">
        <v>2084</v>
      </c>
      <c r="K3812" s="368" t="s">
        <v>20788</v>
      </c>
      <c r="L3812" s="368" t="s">
        <v>2084</v>
      </c>
      <c r="M3812" s="368">
        <v>80</v>
      </c>
      <c r="N3812" s="368">
        <v>80</v>
      </c>
      <c r="O3812" s="368">
        <v>0</v>
      </c>
    </row>
    <row r="3813" spans="1:15" x14ac:dyDescent="0.35">
      <c r="A3813" s="368" t="s">
        <v>681</v>
      </c>
      <c r="B3813" s="368" t="s">
        <v>1269</v>
      </c>
      <c r="C3813" s="368" t="s">
        <v>786</v>
      </c>
      <c r="D3813" s="368">
        <v>610</v>
      </c>
      <c r="E3813" s="368">
        <v>396</v>
      </c>
      <c r="F3813" s="368">
        <v>214</v>
      </c>
      <c r="G3813" s="368" t="s">
        <v>20789</v>
      </c>
      <c r="H3813" s="368" t="s">
        <v>20790</v>
      </c>
      <c r="I3813" s="368" t="s">
        <v>2083</v>
      </c>
      <c r="J3813" s="368" t="s">
        <v>2082</v>
      </c>
      <c r="K3813" s="368" t="s">
        <v>20791</v>
      </c>
      <c r="L3813" s="368" t="s">
        <v>2082</v>
      </c>
      <c r="M3813" s="368">
        <v>112</v>
      </c>
      <c r="N3813" s="368">
        <v>73</v>
      </c>
      <c r="O3813" s="368">
        <v>39</v>
      </c>
    </row>
    <row r="3814" spans="1:15" x14ac:dyDescent="0.35">
      <c r="A3814" s="368" t="s">
        <v>681</v>
      </c>
      <c r="B3814" s="368" t="s">
        <v>1269</v>
      </c>
      <c r="C3814" s="368" t="s">
        <v>786</v>
      </c>
      <c r="D3814" s="368">
        <v>610</v>
      </c>
      <c r="E3814" s="368">
        <v>396</v>
      </c>
      <c r="F3814" s="368">
        <v>214</v>
      </c>
      <c r="G3814" s="368" t="s">
        <v>20792</v>
      </c>
      <c r="H3814" s="368" t="s">
        <v>20793</v>
      </c>
      <c r="I3814" s="368" t="s">
        <v>2081</v>
      </c>
      <c r="J3814" s="368" t="s">
        <v>2080</v>
      </c>
      <c r="K3814" s="368" t="s">
        <v>20794</v>
      </c>
      <c r="L3814" s="368" t="s">
        <v>2080</v>
      </c>
      <c r="M3814" s="368">
        <v>112</v>
      </c>
      <c r="N3814" s="368">
        <v>73</v>
      </c>
      <c r="O3814" s="368">
        <v>39</v>
      </c>
    </row>
    <row r="3815" spans="1:15" x14ac:dyDescent="0.35">
      <c r="A3815" s="368" t="s">
        <v>681</v>
      </c>
      <c r="B3815" s="368" t="s">
        <v>1269</v>
      </c>
      <c r="C3815" s="368" t="s">
        <v>786</v>
      </c>
      <c r="D3815" s="368">
        <v>610</v>
      </c>
      <c r="E3815" s="368">
        <v>396</v>
      </c>
      <c r="F3815" s="368">
        <v>214</v>
      </c>
      <c r="G3815" s="368" t="s">
        <v>20795</v>
      </c>
      <c r="H3815" s="368" t="s">
        <v>20796</v>
      </c>
      <c r="I3815" s="368" t="s">
        <v>2079</v>
      </c>
      <c r="J3815" s="368" t="s">
        <v>2078</v>
      </c>
      <c r="K3815" s="368" t="s">
        <v>20797</v>
      </c>
      <c r="L3815" s="368" t="s">
        <v>2078</v>
      </c>
      <c r="M3815" s="368">
        <v>112</v>
      </c>
      <c r="N3815" s="368">
        <v>73</v>
      </c>
      <c r="O3815" s="368">
        <v>39</v>
      </c>
    </row>
    <row r="3816" spans="1:15" x14ac:dyDescent="0.35">
      <c r="A3816" s="368" t="s">
        <v>681</v>
      </c>
      <c r="B3816" s="368" t="s">
        <v>1269</v>
      </c>
      <c r="C3816" s="368" t="s">
        <v>786</v>
      </c>
      <c r="D3816" s="368">
        <v>610</v>
      </c>
      <c r="E3816" s="368">
        <v>396</v>
      </c>
      <c r="F3816" s="368">
        <v>214</v>
      </c>
      <c r="G3816" s="368" t="s">
        <v>20798</v>
      </c>
      <c r="H3816" s="368" t="s">
        <v>20799</v>
      </c>
      <c r="I3816" s="368" t="s">
        <v>1989</v>
      </c>
      <c r="J3816" s="368" t="s">
        <v>1988</v>
      </c>
      <c r="K3816" s="368" t="s">
        <v>20800</v>
      </c>
      <c r="L3816" s="368" t="s">
        <v>1988</v>
      </c>
      <c r="M3816" s="368">
        <v>62</v>
      </c>
      <c r="N3816" s="368">
        <v>39</v>
      </c>
      <c r="O3816" s="368">
        <v>23</v>
      </c>
    </row>
    <row r="3817" spans="1:15" x14ac:dyDescent="0.35">
      <c r="A3817" s="368" t="s">
        <v>681</v>
      </c>
      <c r="B3817" s="368" t="s">
        <v>1269</v>
      </c>
      <c r="C3817" s="368" t="s">
        <v>786</v>
      </c>
      <c r="D3817" s="368">
        <v>610</v>
      </c>
      <c r="E3817" s="368">
        <v>396</v>
      </c>
      <c r="F3817" s="368">
        <v>214</v>
      </c>
      <c r="G3817" s="368" t="s">
        <v>20801</v>
      </c>
      <c r="H3817" s="368" t="s">
        <v>20802</v>
      </c>
      <c r="I3817" s="368" t="s">
        <v>2077</v>
      </c>
      <c r="J3817" s="368" t="s">
        <v>2076</v>
      </c>
      <c r="K3817" s="368" t="s">
        <v>20803</v>
      </c>
      <c r="L3817" s="368" t="s">
        <v>2076</v>
      </c>
      <c r="M3817" s="368">
        <v>75</v>
      </c>
      <c r="N3817" s="368">
        <v>49</v>
      </c>
      <c r="O3817" s="368">
        <v>26</v>
      </c>
    </row>
    <row r="3818" spans="1:15" x14ac:dyDescent="0.35">
      <c r="A3818" s="368" t="s">
        <v>681</v>
      </c>
      <c r="B3818" s="368" t="s">
        <v>1269</v>
      </c>
      <c r="C3818" s="368" t="s">
        <v>786</v>
      </c>
      <c r="D3818" s="368">
        <v>610</v>
      </c>
      <c r="E3818" s="368">
        <v>396</v>
      </c>
      <c r="F3818" s="368">
        <v>214</v>
      </c>
      <c r="G3818" s="368" t="s">
        <v>20804</v>
      </c>
      <c r="H3818" s="368" t="s">
        <v>20805</v>
      </c>
      <c r="I3818" s="368" t="s">
        <v>2075</v>
      </c>
      <c r="J3818" s="368" t="s">
        <v>2074</v>
      </c>
      <c r="K3818" s="368" t="s">
        <v>20806</v>
      </c>
      <c r="L3818" s="368" t="s">
        <v>2074</v>
      </c>
      <c r="M3818" s="368">
        <v>75</v>
      </c>
      <c r="N3818" s="368">
        <v>49</v>
      </c>
      <c r="O3818" s="368">
        <v>26</v>
      </c>
    </row>
    <row r="3819" spans="1:15" x14ac:dyDescent="0.35">
      <c r="A3819" s="368" t="s">
        <v>681</v>
      </c>
      <c r="B3819" s="368" t="s">
        <v>1269</v>
      </c>
      <c r="C3819" s="368" t="s">
        <v>786</v>
      </c>
      <c r="D3819" s="368">
        <v>610</v>
      </c>
      <c r="E3819" s="368">
        <v>396</v>
      </c>
      <c r="F3819" s="368">
        <v>214</v>
      </c>
      <c r="G3819" s="368" t="s">
        <v>20807</v>
      </c>
      <c r="H3819" s="368" t="s">
        <v>20808</v>
      </c>
      <c r="I3819" s="368" t="s">
        <v>1985</v>
      </c>
      <c r="J3819" s="368" t="s">
        <v>1984</v>
      </c>
      <c r="K3819" s="368" t="s">
        <v>20809</v>
      </c>
      <c r="L3819" s="368" t="s">
        <v>1984</v>
      </c>
      <c r="M3819" s="368">
        <v>62</v>
      </c>
      <c r="N3819" s="368">
        <v>40</v>
      </c>
      <c r="O3819" s="368">
        <v>22</v>
      </c>
    </row>
    <row r="3820" spans="1:15" x14ac:dyDescent="0.35">
      <c r="A3820" s="368" t="s">
        <v>682</v>
      </c>
      <c r="B3820" s="368" t="s">
        <v>1270</v>
      </c>
      <c r="C3820" s="368" t="s">
        <v>786</v>
      </c>
      <c r="D3820" s="368">
        <v>480</v>
      </c>
      <c r="E3820" s="368">
        <v>312</v>
      </c>
      <c r="F3820" s="368">
        <v>168</v>
      </c>
      <c r="G3820" s="368" t="s">
        <v>20810</v>
      </c>
      <c r="H3820" s="368" t="s">
        <v>20811</v>
      </c>
      <c r="I3820" s="368" t="s">
        <v>2073</v>
      </c>
      <c r="J3820" s="368" t="s">
        <v>2072</v>
      </c>
      <c r="K3820" s="368" t="s">
        <v>20812</v>
      </c>
      <c r="L3820" s="368" t="s">
        <v>20813</v>
      </c>
      <c r="M3820" s="368">
        <v>48</v>
      </c>
      <c r="N3820" s="368">
        <v>31</v>
      </c>
      <c r="O3820" s="368">
        <v>17</v>
      </c>
    </row>
    <row r="3821" spans="1:15" x14ac:dyDescent="0.35">
      <c r="A3821" s="368" t="s">
        <v>682</v>
      </c>
      <c r="B3821" s="368" t="s">
        <v>1270</v>
      </c>
      <c r="C3821" s="368" t="s">
        <v>786</v>
      </c>
      <c r="D3821" s="368">
        <v>480</v>
      </c>
      <c r="E3821" s="368">
        <v>312</v>
      </c>
      <c r="F3821" s="368">
        <v>168</v>
      </c>
      <c r="G3821" s="368" t="s">
        <v>20810</v>
      </c>
      <c r="H3821" s="368" t="s">
        <v>20811</v>
      </c>
      <c r="I3821" s="368" t="s">
        <v>2073</v>
      </c>
      <c r="J3821" s="368" t="s">
        <v>2072</v>
      </c>
      <c r="K3821" s="368" t="s">
        <v>20814</v>
      </c>
      <c r="L3821" s="368" t="s">
        <v>20815</v>
      </c>
      <c r="M3821" s="368">
        <v>108</v>
      </c>
      <c r="N3821" s="368">
        <v>70</v>
      </c>
      <c r="O3821" s="368">
        <v>38</v>
      </c>
    </row>
    <row r="3822" spans="1:15" x14ac:dyDescent="0.35">
      <c r="A3822" s="368" t="s">
        <v>682</v>
      </c>
      <c r="B3822" s="368" t="s">
        <v>1270</v>
      </c>
      <c r="C3822" s="368" t="s">
        <v>786</v>
      </c>
      <c r="D3822" s="368">
        <v>480</v>
      </c>
      <c r="E3822" s="368">
        <v>312</v>
      </c>
      <c r="F3822" s="368">
        <v>168</v>
      </c>
      <c r="G3822" s="368" t="s">
        <v>20810</v>
      </c>
      <c r="H3822" s="368" t="s">
        <v>20811</v>
      </c>
      <c r="I3822" s="368" t="s">
        <v>2073</v>
      </c>
      <c r="J3822" s="368" t="s">
        <v>2072</v>
      </c>
      <c r="K3822" s="368" t="s">
        <v>20816</v>
      </c>
      <c r="L3822" s="368" t="s">
        <v>20817</v>
      </c>
      <c r="M3822" s="368">
        <v>48</v>
      </c>
      <c r="N3822" s="368">
        <v>31</v>
      </c>
      <c r="O3822" s="368">
        <v>17</v>
      </c>
    </row>
    <row r="3823" spans="1:15" x14ac:dyDescent="0.35">
      <c r="A3823" s="368" t="s">
        <v>682</v>
      </c>
      <c r="B3823" s="368" t="s">
        <v>1270</v>
      </c>
      <c r="C3823" s="368" t="s">
        <v>786</v>
      </c>
      <c r="D3823" s="368">
        <v>480</v>
      </c>
      <c r="E3823" s="368">
        <v>312</v>
      </c>
      <c r="F3823" s="368">
        <v>168</v>
      </c>
      <c r="G3823" s="368" t="s">
        <v>20818</v>
      </c>
      <c r="H3823" s="368" t="s">
        <v>20819</v>
      </c>
      <c r="I3823" s="368" t="s">
        <v>2071</v>
      </c>
      <c r="J3823" s="368" t="s">
        <v>2070</v>
      </c>
      <c r="K3823" s="368" t="s">
        <v>20820</v>
      </c>
      <c r="L3823" s="368" t="s">
        <v>20821</v>
      </c>
      <c r="M3823" s="368">
        <v>84</v>
      </c>
      <c r="N3823" s="368">
        <v>56</v>
      </c>
      <c r="O3823" s="368">
        <v>28</v>
      </c>
    </row>
    <row r="3824" spans="1:15" x14ac:dyDescent="0.35">
      <c r="A3824" s="368" t="s">
        <v>682</v>
      </c>
      <c r="B3824" s="368" t="s">
        <v>1270</v>
      </c>
      <c r="C3824" s="368" t="s">
        <v>786</v>
      </c>
      <c r="D3824" s="368">
        <v>480</v>
      </c>
      <c r="E3824" s="368">
        <v>312</v>
      </c>
      <c r="F3824" s="368">
        <v>168</v>
      </c>
      <c r="G3824" s="368" t="s">
        <v>20818</v>
      </c>
      <c r="H3824" s="368" t="s">
        <v>20819</v>
      </c>
      <c r="I3824" s="368" t="s">
        <v>2071</v>
      </c>
      <c r="J3824" s="368" t="s">
        <v>2070</v>
      </c>
      <c r="K3824" s="368" t="s">
        <v>20822</v>
      </c>
      <c r="L3824" s="368" t="s">
        <v>20823</v>
      </c>
      <c r="M3824" s="368">
        <v>96</v>
      </c>
      <c r="N3824" s="368">
        <v>62</v>
      </c>
      <c r="O3824" s="368">
        <v>34</v>
      </c>
    </row>
    <row r="3825" spans="1:15" x14ac:dyDescent="0.35">
      <c r="A3825" s="368" t="s">
        <v>682</v>
      </c>
      <c r="B3825" s="368" t="s">
        <v>1270</v>
      </c>
      <c r="C3825" s="368" t="s">
        <v>786</v>
      </c>
      <c r="D3825" s="368">
        <v>480</v>
      </c>
      <c r="E3825" s="368">
        <v>312</v>
      </c>
      <c r="F3825" s="368">
        <v>168</v>
      </c>
      <c r="G3825" s="368" t="s">
        <v>20824</v>
      </c>
      <c r="H3825" s="368" t="s">
        <v>20825</v>
      </c>
      <c r="I3825" s="368" t="s">
        <v>2069</v>
      </c>
      <c r="J3825" s="368" t="s">
        <v>2068</v>
      </c>
      <c r="K3825" s="368" t="s">
        <v>20826</v>
      </c>
      <c r="L3825" s="368" t="s">
        <v>2068</v>
      </c>
      <c r="M3825" s="368">
        <v>96</v>
      </c>
      <c r="N3825" s="368">
        <v>62</v>
      </c>
      <c r="O3825" s="368">
        <v>34</v>
      </c>
    </row>
    <row r="3826" spans="1:15" x14ac:dyDescent="0.35">
      <c r="A3826" s="368" t="s">
        <v>683</v>
      </c>
      <c r="B3826" s="368" t="s">
        <v>1271</v>
      </c>
      <c r="C3826" s="368" t="s">
        <v>786</v>
      </c>
      <c r="D3826" s="368">
        <v>540</v>
      </c>
      <c r="E3826" s="368">
        <v>351</v>
      </c>
      <c r="F3826" s="368">
        <v>189</v>
      </c>
      <c r="G3826" s="368" t="s">
        <v>20827</v>
      </c>
      <c r="H3826" s="368" t="s">
        <v>20828</v>
      </c>
      <c r="I3826" s="368" t="s">
        <v>2067</v>
      </c>
      <c r="J3826" s="368" t="s">
        <v>2066</v>
      </c>
      <c r="K3826" s="368" t="s">
        <v>20829</v>
      </c>
      <c r="L3826" s="368" t="s">
        <v>20830</v>
      </c>
      <c r="M3826" s="368">
        <v>103</v>
      </c>
      <c r="N3826" s="368">
        <v>67</v>
      </c>
      <c r="O3826" s="368">
        <v>36</v>
      </c>
    </row>
    <row r="3827" spans="1:15" x14ac:dyDescent="0.35">
      <c r="A3827" s="368" t="s">
        <v>683</v>
      </c>
      <c r="B3827" s="368" t="s">
        <v>1271</v>
      </c>
      <c r="C3827" s="368" t="s">
        <v>786</v>
      </c>
      <c r="D3827" s="368">
        <v>540</v>
      </c>
      <c r="E3827" s="368">
        <v>351</v>
      </c>
      <c r="F3827" s="368">
        <v>189</v>
      </c>
      <c r="G3827" s="368" t="s">
        <v>20827</v>
      </c>
      <c r="H3827" s="368" t="s">
        <v>20828</v>
      </c>
      <c r="I3827" s="368" t="s">
        <v>2067</v>
      </c>
      <c r="J3827" s="368" t="s">
        <v>2066</v>
      </c>
      <c r="K3827" s="368" t="s">
        <v>20831</v>
      </c>
      <c r="L3827" s="368" t="s">
        <v>20832</v>
      </c>
      <c r="M3827" s="368">
        <v>51</v>
      </c>
      <c r="N3827" s="368">
        <v>33</v>
      </c>
      <c r="O3827" s="368">
        <v>18</v>
      </c>
    </row>
    <row r="3828" spans="1:15" x14ac:dyDescent="0.35">
      <c r="A3828" s="368" t="s">
        <v>683</v>
      </c>
      <c r="B3828" s="368" t="s">
        <v>1271</v>
      </c>
      <c r="C3828" s="368" t="s">
        <v>786</v>
      </c>
      <c r="D3828" s="368">
        <v>540</v>
      </c>
      <c r="E3828" s="368">
        <v>351</v>
      </c>
      <c r="F3828" s="368">
        <v>189</v>
      </c>
      <c r="G3828" s="368" t="s">
        <v>20833</v>
      </c>
      <c r="H3828" s="368" t="s">
        <v>20834</v>
      </c>
      <c r="I3828" s="368" t="s">
        <v>2065</v>
      </c>
      <c r="J3828" s="368" t="s">
        <v>2064</v>
      </c>
      <c r="K3828" s="368" t="s">
        <v>20835</v>
      </c>
      <c r="L3828" s="368" t="s">
        <v>20836</v>
      </c>
      <c r="M3828" s="368">
        <v>103</v>
      </c>
      <c r="N3828" s="368">
        <v>67</v>
      </c>
      <c r="O3828" s="368">
        <v>36</v>
      </c>
    </row>
    <row r="3829" spans="1:15" x14ac:dyDescent="0.35">
      <c r="A3829" s="368" t="s">
        <v>683</v>
      </c>
      <c r="B3829" s="368" t="s">
        <v>1271</v>
      </c>
      <c r="C3829" s="368" t="s">
        <v>786</v>
      </c>
      <c r="D3829" s="368">
        <v>540</v>
      </c>
      <c r="E3829" s="368">
        <v>351</v>
      </c>
      <c r="F3829" s="368">
        <v>189</v>
      </c>
      <c r="G3829" s="368" t="s">
        <v>20833</v>
      </c>
      <c r="H3829" s="368" t="s">
        <v>20834</v>
      </c>
      <c r="I3829" s="368" t="s">
        <v>2065</v>
      </c>
      <c r="J3829" s="368" t="s">
        <v>2064</v>
      </c>
      <c r="K3829" s="368" t="s">
        <v>20837</v>
      </c>
      <c r="L3829" s="368" t="s">
        <v>20838</v>
      </c>
      <c r="M3829" s="368">
        <v>77</v>
      </c>
      <c r="N3829" s="368">
        <v>50</v>
      </c>
      <c r="O3829" s="368">
        <v>27</v>
      </c>
    </row>
    <row r="3830" spans="1:15" x14ac:dyDescent="0.35">
      <c r="A3830" s="368" t="s">
        <v>683</v>
      </c>
      <c r="B3830" s="368" t="s">
        <v>1271</v>
      </c>
      <c r="C3830" s="368" t="s">
        <v>786</v>
      </c>
      <c r="D3830" s="368">
        <v>540</v>
      </c>
      <c r="E3830" s="368">
        <v>351</v>
      </c>
      <c r="F3830" s="368">
        <v>189</v>
      </c>
      <c r="G3830" s="368" t="s">
        <v>20839</v>
      </c>
      <c r="H3830" s="368" t="s">
        <v>20840</v>
      </c>
      <c r="I3830" s="368" t="s">
        <v>2063</v>
      </c>
      <c r="J3830" s="368" t="s">
        <v>2062</v>
      </c>
      <c r="K3830" s="368" t="s">
        <v>20841</v>
      </c>
      <c r="L3830" s="368" t="s">
        <v>2062</v>
      </c>
      <c r="M3830" s="368">
        <v>103</v>
      </c>
      <c r="N3830" s="368">
        <v>67</v>
      </c>
      <c r="O3830" s="368">
        <v>36</v>
      </c>
    </row>
    <row r="3831" spans="1:15" x14ac:dyDescent="0.35">
      <c r="A3831" s="368" t="s">
        <v>683</v>
      </c>
      <c r="B3831" s="368" t="s">
        <v>1271</v>
      </c>
      <c r="C3831" s="368" t="s">
        <v>786</v>
      </c>
      <c r="D3831" s="368">
        <v>540</v>
      </c>
      <c r="E3831" s="368">
        <v>351</v>
      </c>
      <c r="F3831" s="368">
        <v>189</v>
      </c>
      <c r="G3831" s="368" t="s">
        <v>20842</v>
      </c>
      <c r="H3831" s="368" t="s">
        <v>20843</v>
      </c>
      <c r="I3831" s="368" t="s">
        <v>2061</v>
      </c>
      <c r="J3831" s="368" t="s">
        <v>2060</v>
      </c>
      <c r="K3831" s="368" t="s">
        <v>20844</v>
      </c>
      <c r="L3831" s="368" t="s">
        <v>2060</v>
      </c>
      <c r="M3831" s="368">
        <v>103</v>
      </c>
      <c r="N3831" s="368">
        <v>67</v>
      </c>
      <c r="O3831" s="368">
        <v>36</v>
      </c>
    </row>
    <row r="3832" spans="1:15" x14ac:dyDescent="0.35">
      <c r="A3832" s="368" t="s">
        <v>684</v>
      </c>
      <c r="B3832" s="368" t="s">
        <v>1272</v>
      </c>
      <c r="C3832" s="368" t="s">
        <v>791</v>
      </c>
      <c r="D3832" s="368">
        <v>310</v>
      </c>
      <c r="E3832" s="368">
        <v>150</v>
      </c>
      <c r="F3832" s="368">
        <v>160</v>
      </c>
      <c r="G3832" s="368" t="s">
        <v>20845</v>
      </c>
      <c r="H3832" s="368" t="s">
        <v>20846</v>
      </c>
      <c r="I3832" s="368" t="s">
        <v>2059</v>
      </c>
      <c r="J3832" s="368" t="s">
        <v>2058</v>
      </c>
      <c r="K3832" s="368" t="s">
        <v>20847</v>
      </c>
      <c r="L3832" s="368" t="s">
        <v>2058</v>
      </c>
      <c r="M3832" s="368">
        <v>124</v>
      </c>
      <c r="N3832" s="368">
        <v>60</v>
      </c>
      <c r="O3832" s="368">
        <v>64</v>
      </c>
    </row>
    <row r="3833" spans="1:15" x14ac:dyDescent="0.35">
      <c r="A3833" s="368" t="s">
        <v>684</v>
      </c>
      <c r="B3833" s="368" t="s">
        <v>1272</v>
      </c>
      <c r="C3833" s="368" t="s">
        <v>791</v>
      </c>
      <c r="D3833" s="368">
        <v>310</v>
      </c>
      <c r="E3833" s="368">
        <f>D3833-F3833</f>
        <v>150</v>
      </c>
      <c r="F3833" s="368">
        <v>160</v>
      </c>
      <c r="G3833" s="368" t="s">
        <v>20848</v>
      </c>
      <c r="H3833" s="368" t="s">
        <v>20849</v>
      </c>
      <c r="I3833" s="368" t="s">
        <v>2057</v>
      </c>
      <c r="J3833" s="368" t="s">
        <v>2056</v>
      </c>
      <c r="K3833" s="368" t="s">
        <v>20850</v>
      </c>
      <c r="L3833" s="368" t="s">
        <v>2056</v>
      </c>
      <c r="M3833" s="368">
        <v>62</v>
      </c>
      <c r="N3833" s="368">
        <v>30</v>
      </c>
      <c r="O3833" s="368">
        <v>32</v>
      </c>
    </row>
    <row r="3834" spans="1:15" x14ac:dyDescent="0.35">
      <c r="A3834" s="368" t="s">
        <v>684</v>
      </c>
      <c r="B3834" s="368" t="s">
        <v>1272</v>
      </c>
      <c r="C3834" s="368" t="s">
        <v>791</v>
      </c>
      <c r="D3834" s="368">
        <v>310</v>
      </c>
      <c r="E3834" s="368">
        <f>D3834-F3834</f>
        <v>150</v>
      </c>
      <c r="F3834" s="368">
        <v>160</v>
      </c>
      <c r="G3834" s="368" t="s">
        <v>20851</v>
      </c>
      <c r="H3834" s="368" t="s">
        <v>20852</v>
      </c>
      <c r="I3834" s="368" t="s">
        <v>2055</v>
      </c>
      <c r="J3834" s="368" t="s">
        <v>2054</v>
      </c>
      <c r="K3834" s="368" t="s">
        <v>20853</v>
      </c>
      <c r="L3834" s="368" t="s">
        <v>2054</v>
      </c>
      <c r="M3834" s="368">
        <v>124</v>
      </c>
      <c r="N3834" s="368">
        <v>60</v>
      </c>
      <c r="O3834" s="368">
        <v>64</v>
      </c>
    </row>
    <row r="3835" spans="1:15" x14ac:dyDescent="0.35">
      <c r="A3835" s="368" t="s">
        <v>685</v>
      </c>
      <c r="B3835" s="368" t="s">
        <v>1273</v>
      </c>
      <c r="C3835" s="368" t="s">
        <v>786</v>
      </c>
      <c r="D3835" s="368">
        <v>410</v>
      </c>
      <c r="E3835" s="368">
        <v>266</v>
      </c>
      <c r="F3835" s="368">
        <v>144</v>
      </c>
      <c r="G3835" s="368" t="s">
        <v>20848</v>
      </c>
      <c r="H3835" s="368" t="s">
        <v>20849</v>
      </c>
      <c r="I3835" s="368" t="s">
        <v>2057</v>
      </c>
      <c r="J3835" s="368" t="s">
        <v>2056</v>
      </c>
      <c r="K3835" s="368" t="s">
        <v>20850</v>
      </c>
      <c r="L3835" s="368" t="s">
        <v>2056</v>
      </c>
      <c r="M3835" s="368">
        <v>42</v>
      </c>
      <c r="N3835" s="368">
        <v>27</v>
      </c>
      <c r="O3835" s="368">
        <v>15</v>
      </c>
    </row>
    <row r="3836" spans="1:15" x14ac:dyDescent="0.35">
      <c r="A3836" s="368" t="s">
        <v>685</v>
      </c>
      <c r="B3836" s="368" t="s">
        <v>1273</v>
      </c>
      <c r="C3836" s="368" t="s">
        <v>786</v>
      </c>
      <c r="D3836" s="368">
        <v>410</v>
      </c>
      <c r="E3836" s="368">
        <v>266</v>
      </c>
      <c r="F3836" s="368">
        <v>144</v>
      </c>
      <c r="G3836" s="368" t="s">
        <v>20851</v>
      </c>
      <c r="H3836" s="368" t="s">
        <v>20852</v>
      </c>
      <c r="I3836" s="368" t="s">
        <v>2055</v>
      </c>
      <c r="J3836" s="368" t="s">
        <v>2054</v>
      </c>
      <c r="K3836" s="368" t="s">
        <v>20853</v>
      </c>
      <c r="L3836" s="368" t="s">
        <v>2054</v>
      </c>
      <c r="M3836" s="368">
        <v>85</v>
      </c>
      <c r="N3836" s="368">
        <v>55</v>
      </c>
      <c r="O3836" s="368">
        <v>30</v>
      </c>
    </row>
    <row r="3837" spans="1:15" x14ac:dyDescent="0.35">
      <c r="A3837" s="368" t="s">
        <v>685</v>
      </c>
      <c r="B3837" s="368" t="s">
        <v>1273</v>
      </c>
      <c r="C3837" s="368" t="s">
        <v>786</v>
      </c>
      <c r="D3837" s="368">
        <v>410</v>
      </c>
      <c r="E3837" s="368">
        <v>266</v>
      </c>
      <c r="F3837" s="368">
        <v>144</v>
      </c>
      <c r="G3837" s="368" t="s">
        <v>20854</v>
      </c>
      <c r="H3837" s="368" t="s">
        <v>20855</v>
      </c>
      <c r="I3837" s="368" t="s">
        <v>2053</v>
      </c>
      <c r="J3837" s="368" t="s">
        <v>2052</v>
      </c>
      <c r="K3837" s="368" t="s">
        <v>20856</v>
      </c>
      <c r="L3837" s="368" t="s">
        <v>20857</v>
      </c>
      <c r="M3837" s="368">
        <v>71</v>
      </c>
      <c r="N3837" s="368">
        <v>46</v>
      </c>
      <c r="O3837" s="368">
        <v>25</v>
      </c>
    </row>
    <row r="3838" spans="1:15" x14ac:dyDescent="0.35">
      <c r="A3838" s="368" t="s">
        <v>685</v>
      </c>
      <c r="B3838" s="368" t="s">
        <v>1273</v>
      </c>
      <c r="C3838" s="368" t="s">
        <v>786</v>
      </c>
      <c r="D3838" s="368">
        <v>410</v>
      </c>
      <c r="E3838" s="368">
        <v>266</v>
      </c>
      <c r="F3838" s="368">
        <v>144</v>
      </c>
      <c r="G3838" s="368" t="s">
        <v>20854</v>
      </c>
      <c r="H3838" s="368" t="s">
        <v>20855</v>
      </c>
      <c r="I3838" s="368" t="s">
        <v>2053</v>
      </c>
      <c r="J3838" s="368" t="s">
        <v>2052</v>
      </c>
      <c r="K3838" s="368" t="s">
        <v>20858</v>
      </c>
      <c r="L3838" s="368" t="s">
        <v>20859</v>
      </c>
      <c r="M3838" s="368">
        <v>99</v>
      </c>
      <c r="N3838" s="368">
        <v>64</v>
      </c>
      <c r="O3838" s="368">
        <v>35</v>
      </c>
    </row>
    <row r="3839" spans="1:15" x14ac:dyDescent="0.35">
      <c r="A3839" s="368" t="s">
        <v>685</v>
      </c>
      <c r="B3839" s="368" t="s">
        <v>1273</v>
      </c>
      <c r="C3839" s="368" t="s">
        <v>786</v>
      </c>
      <c r="D3839" s="368">
        <v>410</v>
      </c>
      <c r="E3839" s="368">
        <v>266</v>
      </c>
      <c r="F3839" s="368">
        <v>144</v>
      </c>
      <c r="G3839" s="368" t="s">
        <v>20860</v>
      </c>
      <c r="H3839" s="368" t="s">
        <v>20861</v>
      </c>
      <c r="I3839" s="368" t="s">
        <v>2051</v>
      </c>
      <c r="J3839" s="368" t="s">
        <v>2050</v>
      </c>
      <c r="K3839" s="368" t="s">
        <v>20862</v>
      </c>
      <c r="L3839" s="368" t="s">
        <v>2050</v>
      </c>
      <c r="M3839" s="368">
        <v>113</v>
      </c>
      <c r="N3839" s="368">
        <v>74</v>
      </c>
      <c r="O3839" s="368">
        <v>39</v>
      </c>
    </row>
    <row r="3840" spans="1:15" x14ac:dyDescent="0.35">
      <c r="A3840" s="368" t="s">
        <v>686</v>
      </c>
      <c r="B3840" s="368" t="s">
        <v>1274</v>
      </c>
      <c r="C3840" s="368" t="s">
        <v>786</v>
      </c>
      <c r="D3840" s="368">
        <v>480</v>
      </c>
      <c r="E3840" s="368">
        <v>312</v>
      </c>
      <c r="F3840" s="368">
        <v>168</v>
      </c>
      <c r="G3840" s="368" t="s">
        <v>20798</v>
      </c>
      <c r="H3840" s="368" t="s">
        <v>20799</v>
      </c>
      <c r="I3840" s="368" t="s">
        <v>1989</v>
      </c>
      <c r="J3840" s="368" t="s">
        <v>1988</v>
      </c>
      <c r="K3840" s="368" t="s">
        <v>20800</v>
      </c>
      <c r="L3840" s="368" t="s">
        <v>1988</v>
      </c>
      <c r="M3840" s="368">
        <v>67</v>
      </c>
      <c r="N3840" s="368">
        <v>44</v>
      </c>
      <c r="O3840" s="368">
        <v>23</v>
      </c>
    </row>
    <row r="3841" spans="1:15" x14ac:dyDescent="0.35">
      <c r="A3841" s="368" t="s">
        <v>686</v>
      </c>
      <c r="B3841" s="368" t="s">
        <v>1274</v>
      </c>
      <c r="C3841" s="368" t="s">
        <v>786</v>
      </c>
      <c r="D3841" s="368">
        <v>480</v>
      </c>
      <c r="E3841" s="368">
        <v>312</v>
      </c>
      <c r="F3841" s="368">
        <v>168</v>
      </c>
      <c r="G3841" s="368" t="s">
        <v>20863</v>
      </c>
      <c r="H3841" s="368" t="s">
        <v>20864</v>
      </c>
      <c r="I3841" s="368" t="s">
        <v>2049</v>
      </c>
      <c r="J3841" s="368" t="s">
        <v>2048</v>
      </c>
      <c r="K3841" s="368" t="s">
        <v>20865</v>
      </c>
      <c r="L3841" s="368" t="s">
        <v>20866</v>
      </c>
      <c r="M3841" s="368">
        <v>53</v>
      </c>
      <c r="N3841" s="368">
        <v>34</v>
      </c>
      <c r="O3841" s="368">
        <v>19</v>
      </c>
    </row>
    <row r="3842" spans="1:15" x14ac:dyDescent="0.35">
      <c r="A3842" s="368" t="s">
        <v>686</v>
      </c>
      <c r="B3842" s="368" t="s">
        <v>1274</v>
      </c>
      <c r="C3842" s="368" t="s">
        <v>786</v>
      </c>
      <c r="D3842" s="368">
        <v>480</v>
      </c>
      <c r="E3842" s="368">
        <v>312</v>
      </c>
      <c r="F3842" s="368">
        <v>168</v>
      </c>
      <c r="G3842" s="368" t="s">
        <v>20863</v>
      </c>
      <c r="H3842" s="368" t="s">
        <v>20864</v>
      </c>
      <c r="I3842" s="368" t="s">
        <v>2049</v>
      </c>
      <c r="J3842" s="368" t="s">
        <v>2048</v>
      </c>
      <c r="K3842" s="368" t="s">
        <v>20867</v>
      </c>
      <c r="L3842" s="368" t="s">
        <v>20868</v>
      </c>
      <c r="M3842" s="368">
        <v>94</v>
      </c>
      <c r="N3842" s="368">
        <v>61</v>
      </c>
      <c r="O3842" s="368">
        <v>33</v>
      </c>
    </row>
    <row r="3843" spans="1:15" x14ac:dyDescent="0.35">
      <c r="A3843" s="368" t="s">
        <v>686</v>
      </c>
      <c r="B3843" s="368" t="s">
        <v>1274</v>
      </c>
      <c r="C3843" s="368" t="s">
        <v>786</v>
      </c>
      <c r="D3843" s="368">
        <v>480</v>
      </c>
      <c r="E3843" s="368">
        <v>312</v>
      </c>
      <c r="F3843" s="368">
        <v>168</v>
      </c>
      <c r="G3843" s="368" t="s">
        <v>20863</v>
      </c>
      <c r="H3843" s="368" t="s">
        <v>20864</v>
      </c>
      <c r="I3843" s="368" t="s">
        <v>2049</v>
      </c>
      <c r="J3843" s="368" t="s">
        <v>2048</v>
      </c>
      <c r="K3843" s="368" t="s">
        <v>20869</v>
      </c>
      <c r="L3843" s="368" t="s">
        <v>20870</v>
      </c>
      <c r="M3843" s="368">
        <v>40</v>
      </c>
      <c r="N3843" s="368">
        <v>26</v>
      </c>
      <c r="O3843" s="368">
        <v>14</v>
      </c>
    </row>
    <row r="3844" spans="1:15" x14ac:dyDescent="0.35">
      <c r="A3844" s="368" t="s">
        <v>686</v>
      </c>
      <c r="B3844" s="368" t="s">
        <v>1274</v>
      </c>
      <c r="C3844" s="368" t="s">
        <v>786</v>
      </c>
      <c r="D3844" s="368">
        <v>480</v>
      </c>
      <c r="E3844" s="368">
        <v>312</v>
      </c>
      <c r="F3844" s="368">
        <v>168</v>
      </c>
      <c r="G3844" s="368" t="s">
        <v>20871</v>
      </c>
      <c r="H3844" s="368" t="s">
        <v>20872</v>
      </c>
      <c r="I3844" s="368" t="s">
        <v>2047</v>
      </c>
      <c r="J3844" s="368" t="s">
        <v>2046</v>
      </c>
      <c r="K3844" s="368" t="s">
        <v>20873</v>
      </c>
      <c r="L3844" s="368" t="s">
        <v>2046</v>
      </c>
      <c r="M3844" s="368">
        <v>120</v>
      </c>
      <c r="N3844" s="368">
        <v>78</v>
      </c>
      <c r="O3844" s="368">
        <v>42</v>
      </c>
    </row>
    <row r="3845" spans="1:15" x14ac:dyDescent="0.35">
      <c r="A3845" s="368" t="s">
        <v>686</v>
      </c>
      <c r="B3845" s="368" t="s">
        <v>1274</v>
      </c>
      <c r="C3845" s="368" t="s">
        <v>786</v>
      </c>
      <c r="D3845" s="368">
        <v>480</v>
      </c>
      <c r="E3845" s="368">
        <v>312</v>
      </c>
      <c r="F3845" s="368">
        <v>168</v>
      </c>
      <c r="G3845" s="368" t="s">
        <v>20874</v>
      </c>
      <c r="H3845" s="368" t="s">
        <v>20875</v>
      </c>
      <c r="I3845" s="368" t="s">
        <v>2045</v>
      </c>
      <c r="J3845" s="368" t="s">
        <v>2044</v>
      </c>
      <c r="K3845" s="368" t="s">
        <v>20876</v>
      </c>
      <c r="L3845" s="368" t="s">
        <v>2044</v>
      </c>
      <c r="M3845" s="368">
        <v>106</v>
      </c>
      <c r="N3845" s="368">
        <v>69</v>
      </c>
      <c r="O3845" s="368">
        <v>37</v>
      </c>
    </row>
    <row r="3846" spans="1:15" x14ac:dyDescent="0.35">
      <c r="A3846" s="368" t="s">
        <v>687</v>
      </c>
      <c r="B3846" s="368" t="s">
        <v>1275</v>
      </c>
      <c r="C3846" s="368" t="s">
        <v>786</v>
      </c>
      <c r="D3846" s="368">
        <v>380</v>
      </c>
      <c r="E3846" s="368">
        <v>247</v>
      </c>
      <c r="F3846" s="368">
        <v>133</v>
      </c>
      <c r="G3846" s="368" t="s">
        <v>20877</v>
      </c>
      <c r="H3846" s="368" t="s">
        <v>20878</v>
      </c>
      <c r="I3846" s="368" t="s">
        <v>2043</v>
      </c>
      <c r="J3846" s="368" t="s">
        <v>2042</v>
      </c>
      <c r="K3846" s="368" t="s">
        <v>20879</v>
      </c>
      <c r="L3846" s="368" t="s">
        <v>2042</v>
      </c>
      <c r="M3846" s="368">
        <v>67</v>
      </c>
      <c r="N3846" s="368">
        <v>44</v>
      </c>
      <c r="O3846" s="368">
        <v>23</v>
      </c>
    </row>
    <row r="3847" spans="1:15" x14ac:dyDescent="0.35">
      <c r="A3847" s="368" t="s">
        <v>687</v>
      </c>
      <c r="B3847" s="368" t="s">
        <v>1275</v>
      </c>
      <c r="C3847" s="368" t="s">
        <v>786</v>
      </c>
      <c r="D3847" s="368">
        <v>380</v>
      </c>
      <c r="E3847" s="368">
        <v>247</v>
      </c>
      <c r="F3847" s="368">
        <v>133</v>
      </c>
      <c r="G3847" s="368" t="s">
        <v>20880</v>
      </c>
      <c r="H3847" s="368" t="s">
        <v>20881</v>
      </c>
      <c r="I3847" s="368" t="s">
        <v>2041</v>
      </c>
      <c r="J3847" s="368" t="s">
        <v>2040</v>
      </c>
      <c r="K3847" s="368" t="s">
        <v>20882</v>
      </c>
      <c r="L3847" s="368" t="s">
        <v>2040</v>
      </c>
      <c r="M3847" s="368">
        <v>100</v>
      </c>
      <c r="N3847" s="368">
        <v>65</v>
      </c>
      <c r="O3847" s="368">
        <v>35</v>
      </c>
    </row>
    <row r="3848" spans="1:15" x14ac:dyDescent="0.35">
      <c r="A3848" s="368" t="s">
        <v>687</v>
      </c>
      <c r="B3848" s="368" t="s">
        <v>1275</v>
      </c>
      <c r="C3848" s="368" t="s">
        <v>786</v>
      </c>
      <c r="D3848" s="368">
        <v>380</v>
      </c>
      <c r="E3848" s="368">
        <v>247</v>
      </c>
      <c r="F3848" s="368">
        <v>133</v>
      </c>
      <c r="G3848" s="368" t="s">
        <v>20883</v>
      </c>
      <c r="H3848" s="368" t="s">
        <v>20884</v>
      </c>
      <c r="I3848" s="368" t="s">
        <v>2039</v>
      </c>
      <c r="J3848" s="368" t="s">
        <v>2038</v>
      </c>
      <c r="K3848" s="368" t="s">
        <v>20885</v>
      </c>
      <c r="L3848" s="368" t="s">
        <v>20886</v>
      </c>
      <c r="M3848" s="368">
        <v>78</v>
      </c>
      <c r="N3848" s="368">
        <v>51</v>
      </c>
      <c r="O3848" s="368">
        <v>27</v>
      </c>
    </row>
    <row r="3849" spans="1:15" x14ac:dyDescent="0.35">
      <c r="A3849" s="368" t="s">
        <v>687</v>
      </c>
      <c r="B3849" s="368" t="s">
        <v>1275</v>
      </c>
      <c r="C3849" s="368" t="s">
        <v>786</v>
      </c>
      <c r="D3849" s="368">
        <v>380</v>
      </c>
      <c r="E3849" s="368">
        <v>247</v>
      </c>
      <c r="F3849" s="368">
        <v>133</v>
      </c>
      <c r="G3849" s="368" t="s">
        <v>20883</v>
      </c>
      <c r="H3849" s="368" t="s">
        <v>20884</v>
      </c>
      <c r="I3849" s="368" t="s">
        <v>2039</v>
      </c>
      <c r="J3849" s="368" t="s">
        <v>2038</v>
      </c>
      <c r="K3849" s="368" t="s">
        <v>20887</v>
      </c>
      <c r="L3849" s="368" t="s">
        <v>20888</v>
      </c>
      <c r="M3849" s="368">
        <v>34</v>
      </c>
      <c r="N3849" s="368">
        <v>21</v>
      </c>
      <c r="O3849" s="368">
        <v>13</v>
      </c>
    </row>
    <row r="3850" spans="1:15" x14ac:dyDescent="0.35">
      <c r="A3850" s="368" t="s">
        <v>687</v>
      </c>
      <c r="B3850" s="368" t="s">
        <v>1275</v>
      </c>
      <c r="C3850" s="368" t="s">
        <v>786</v>
      </c>
      <c r="D3850" s="368">
        <v>380</v>
      </c>
      <c r="E3850" s="368">
        <v>247</v>
      </c>
      <c r="F3850" s="368">
        <v>133</v>
      </c>
      <c r="G3850" s="368" t="s">
        <v>20889</v>
      </c>
      <c r="H3850" s="368" t="s">
        <v>20890</v>
      </c>
      <c r="I3850" s="368" t="s">
        <v>2037</v>
      </c>
      <c r="J3850" s="368" t="s">
        <v>2036</v>
      </c>
      <c r="K3850" s="368" t="s">
        <v>20891</v>
      </c>
      <c r="L3850" s="368" t="s">
        <v>2036</v>
      </c>
      <c r="M3850" s="368">
        <v>67</v>
      </c>
      <c r="N3850" s="368">
        <v>44</v>
      </c>
      <c r="O3850" s="368">
        <v>23</v>
      </c>
    </row>
    <row r="3851" spans="1:15" x14ac:dyDescent="0.35">
      <c r="A3851" s="368" t="s">
        <v>687</v>
      </c>
      <c r="B3851" s="368" t="s">
        <v>1275</v>
      </c>
      <c r="C3851" s="368" t="s">
        <v>786</v>
      </c>
      <c r="D3851" s="368">
        <v>380</v>
      </c>
      <c r="E3851" s="368">
        <v>247</v>
      </c>
      <c r="F3851" s="368">
        <v>133</v>
      </c>
      <c r="G3851" s="368" t="s">
        <v>20892</v>
      </c>
      <c r="H3851" s="368" t="s">
        <v>20893</v>
      </c>
      <c r="I3851" s="368" t="s">
        <v>2035</v>
      </c>
      <c r="J3851" s="368" t="s">
        <v>2034</v>
      </c>
      <c r="K3851" s="368" t="s">
        <v>20894</v>
      </c>
      <c r="L3851" s="368" t="s">
        <v>2034</v>
      </c>
      <c r="M3851" s="368">
        <v>34</v>
      </c>
      <c r="N3851" s="368">
        <v>22</v>
      </c>
      <c r="O3851" s="368">
        <v>12</v>
      </c>
    </row>
    <row r="3852" spans="1:15" x14ac:dyDescent="0.35">
      <c r="A3852" s="368" t="s">
        <v>688</v>
      </c>
      <c r="B3852" s="368" t="s">
        <v>1276</v>
      </c>
      <c r="C3852" s="368" t="s">
        <v>786</v>
      </c>
      <c r="D3852" s="368">
        <v>450</v>
      </c>
      <c r="E3852" s="368">
        <v>292</v>
      </c>
      <c r="F3852" s="368">
        <v>158</v>
      </c>
      <c r="G3852" s="368" t="s">
        <v>20895</v>
      </c>
      <c r="H3852" s="368" t="s">
        <v>20896</v>
      </c>
      <c r="I3852" s="368" t="s">
        <v>2033</v>
      </c>
      <c r="J3852" s="368" t="s">
        <v>2032</v>
      </c>
      <c r="K3852" s="368" t="s">
        <v>20897</v>
      </c>
      <c r="L3852" s="368" t="s">
        <v>2032</v>
      </c>
      <c r="M3852" s="368">
        <v>74</v>
      </c>
      <c r="N3852" s="368">
        <v>48</v>
      </c>
      <c r="O3852" s="368">
        <v>26</v>
      </c>
    </row>
    <row r="3853" spans="1:15" x14ac:dyDescent="0.35">
      <c r="A3853" s="368" t="s">
        <v>688</v>
      </c>
      <c r="B3853" s="368" t="s">
        <v>1276</v>
      </c>
      <c r="C3853" s="368" t="s">
        <v>786</v>
      </c>
      <c r="D3853" s="368">
        <v>450</v>
      </c>
      <c r="E3853" s="368">
        <v>292</v>
      </c>
      <c r="F3853" s="368">
        <v>158</v>
      </c>
      <c r="G3853" s="368" t="s">
        <v>20898</v>
      </c>
      <c r="H3853" s="368" t="s">
        <v>20899</v>
      </c>
      <c r="I3853" s="368" t="s">
        <v>2031</v>
      </c>
      <c r="J3853" s="368" t="s">
        <v>2030</v>
      </c>
      <c r="K3853" s="368" t="s">
        <v>20900</v>
      </c>
      <c r="L3853" s="368" t="s">
        <v>2030</v>
      </c>
      <c r="M3853" s="368">
        <v>85</v>
      </c>
      <c r="N3853" s="368">
        <v>55</v>
      </c>
      <c r="O3853" s="368">
        <v>30</v>
      </c>
    </row>
    <row r="3854" spans="1:15" x14ac:dyDescent="0.35">
      <c r="A3854" s="368" t="s">
        <v>688</v>
      </c>
      <c r="B3854" s="368" t="s">
        <v>1276</v>
      </c>
      <c r="C3854" s="368" t="s">
        <v>786</v>
      </c>
      <c r="D3854" s="368">
        <v>450</v>
      </c>
      <c r="E3854" s="368">
        <v>292</v>
      </c>
      <c r="F3854" s="368">
        <v>158</v>
      </c>
      <c r="G3854" s="368" t="s">
        <v>20901</v>
      </c>
      <c r="H3854" s="368" t="s">
        <v>20902</v>
      </c>
      <c r="I3854" s="368" t="s">
        <v>2029</v>
      </c>
      <c r="J3854" s="368" t="s">
        <v>2028</v>
      </c>
      <c r="K3854" s="368" t="s">
        <v>20903</v>
      </c>
      <c r="L3854" s="368" t="s">
        <v>2028</v>
      </c>
      <c r="M3854" s="368">
        <v>97</v>
      </c>
      <c r="N3854" s="368">
        <v>63</v>
      </c>
      <c r="O3854" s="368">
        <v>34</v>
      </c>
    </row>
    <row r="3855" spans="1:15" x14ac:dyDescent="0.35">
      <c r="A3855" s="368" t="s">
        <v>688</v>
      </c>
      <c r="B3855" s="368" t="s">
        <v>1276</v>
      </c>
      <c r="C3855" s="368" t="s">
        <v>786</v>
      </c>
      <c r="D3855" s="368">
        <v>450</v>
      </c>
      <c r="E3855" s="368">
        <v>292</v>
      </c>
      <c r="F3855" s="368">
        <v>158</v>
      </c>
      <c r="G3855" s="368" t="s">
        <v>20904</v>
      </c>
      <c r="H3855" s="368" t="s">
        <v>20905</v>
      </c>
      <c r="I3855" s="368" t="s">
        <v>2027</v>
      </c>
      <c r="J3855" s="368" t="s">
        <v>2026</v>
      </c>
      <c r="K3855" s="368" t="s">
        <v>20906</v>
      </c>
      <c r="L3855" s="368" t="s">
        <v>2026</v>
      </c>
      <c r="M3855" s="368">
        <v>97</v>
      </c>
      <c r="N3855" s="368">
        <v>63</v>
      </c>
      <c r="O3855" s="368">
        <v>34</v>
      </c>
    </row>
    <row r="3856" spans="1:15" x14ac:dyDescent="0.35">
      <c r="A3856" s="368" t="s">
        <v>688</v>
      </c>
      <c r="B3856" s="368" t="s">
        <v>1276</v>
      </c>
      <c r="C3856" s="368" t="s">
        <v>786</v>
      </c>
      <c r="D3856" s="368">
        <v>450</v>
      </c>
      <c r="E3856" s="368">
        <v>292</v>
      </c>
      <c r="F3856" s="368">
        <v>158</v>
      </c>
      <c r="G3856" s="368" t="s">
        <v>20907</v>
      </c>
      <c r="H3856" s="368" t="s">
        <v>20908</v>
      </c>
      <c r="I3856" s="368" t="s">
        <v>2025</v>
      </c>
      <c r="J3856" s="368" t="s">
        <v>2024</v>
      </c>
      <c r="K3856" s="368" t="s">
        <v>20909</v>
      </c>
      <c r="L3856" s="368" t="s">
        <v>2024</v>
      </c>
      <c r="M3856" s="368">
        <v>97</v>
      </c>
      <c r="N3856" s="368">
        <v>63</v>
      </c>
      <c r="O3856" s="368">
        <v>34</v>
      </c>
    </row>
    <row r="3857" spans="1:15" x14ac:dyDescent="0.35">
      <c r="A3857" s="368" t="s">
        <v>689</v>
      </c>
      <c r="B3857" s="368" t="s">
        <v>1277</v>
      </c>
      <c r="C3857" s="368" t="s">
        <v>786</v>
      </c>
      <c r="D3857" s="368">
        <v>550</v>
      </c>
      <c r="E3857" s="368">
        <v>357</v>
      </c>
      <c r="F3857" s="368">
        <v>193</v>
      </c>
      <c r="G3857" s="368" t="s">
        <v>20910</v>
      </c>
      <c r="H3857" s="368" t="s">
        <v>20911</v>
      </c>
      <c r="I3857" s="368" t="s">
        <v>2023</v>
      </c>
      <c r="J3857" s="368" t="s">
        <v>2022</v>
      </c>
      <c r="K3857" s="368" t="s">
        <v>20912</v>
      </c>
      <c r="L3857" s="368" t="s">
        <v>20913</v>
      </c>
      <c r="M3857" s="368">
        <v>35</v>
      </c>
      <c r="N3857" s="368">
        <v>23</v>
      </c>
      <c r="O3857" s="368">
        <v>12</v>
      </c>
    </row>
    <row r="3858" spans="1:15" x14ac:dyDescent="0.35">
      <c r="A3858" s="368" t="s">
        <v>689</v>
      </c>
      <c r="B3858" s="368" t="s">
        <v>1277</v>
      </c>
      <c r="C3858" s="368" t="s">
        <v>786</v>
      </c>
      <c r="D3858" s="368">
        <v>550</v>
      </c>
      <c r="E3858" s="368">
        <v>357</v>
      </c>
      <c r="F3858" s="368">
        <v>193</v>
      </c>
      <c r="G3858" s="368" t="s">
        <v>20910</v>
      </c>
      <c r="H3858" s="368" t="s">
        <v>20911</v>
      </c>
      <c r="I3858" s="368" t="s">
        <v>2023</v>
      </c>
      <c r="J3858" s="368" t="s">
        <v>2022</v>
      </c>
      <c r="K3858" s="368" t="s">
        <v>20914</v>
      </c>
      <c r="L3858" s="368" t="s">
        <v>20915</v>
      </c>
      <c r="M3858" s="368">
        <v>82</v>
      </c>
      <c r="N3858" s="368">
        <v>53</v>
      </c>
      <c r="O3858" s="368">
        <v>29</v>
      </c>
    </row>
    <row r="3859" spans="1:15" x14ac:dyDescent="0.35">
      <c r="A3859" s="368" t="s">
        <v>689</v>
      </c>
      <c r="B3859" s="368" t="s">
        <v>1277</v>
      </c>
      <c r="C3859" s="368" t="s">
        <v>786</v>
      </c>
      <c r="D3859" s="368">
        <v>550</v>
      </c>
      <c r="E3859" s="368">
        <v>357</v>
      </c>
      <c r="F3859" s="368">
        <v>193</v>
      </c>
      <c r="G3859" s="368" t="s">
        <v>20916</v>
      </c>
      <c r="H3859" s="368" t="s">
        <v>20917</v>
      </c>
      <c r="I3859" s="368" t="s">
        <v>2021</v>
      </c>
      <c r="J3859" s="368" t="s">
        <v>2020</v>
      </c>
      <c r="K3859" s="368" t="s">
        <v>20918</v>
      </c>
      <c r="L3859" s="368" t="s">
        <v>20919</v>
      </c>
      <c r="M3859" s="368">
        <v>59</v>
      </c>
      <c r="N3859" s="368">
        <v>39</v>
      </c>
      <c r="O3859" s="368">
        <v>20</v>
      </c>
    </row>
    <row r="3860" spans="1:15" x14ac:dyDescent="0.35">
      <c r="A3860" s="368" t="s">
        <v>689</v>
      </c>
      <c r="B3860" s="368" t="s">
        <v>1277</v>
      </c>
      <c r="C3860" s="368" t="s">
        <v>786</v>
      </c>
      <c r="D3860" s="368">
        <v>550</v>
      </c>
      <c r="E3860" s="368">
        <v>357</v>
      </c>
      <c r="F3860" s="368">
        <v>193</v>
      </c>
      <c r="G3860" s="368" t="s">
        <v>20916</v>
      </c>
      <c r="H3860" s="368" t="s">
        <v>20917</v>
      </c>
      <c r="I3860" s="368" t="s">
        <v>2021</v>
      </c>
      <c r="J3860" s="368" t="s">
        <v>2020</v>
      </c>
      <c r="K3860" s="368" t="s">
        <v>20920</v>
      </c>
      <c r="L3860" s="368" t="s">
        <v>20921</v>
      </c>
      <c r="M3860" s="368">
        <v>82</v>
      </c>
      <c r="N3860" s="368">
        <v>53</v>
      </c>
      <c r="O3860" s="368">
        <v>29</v>
      </c>
    </row>
    <row r="3861" spans="1:15" x14ac:dyDescent="0.35">
      <c r="A3861" s="368" t="s">
        <v>689</v>
      </c>
      <c r="B3861" s="368" t="s">
        <v>1277</v>
      </c>
      <c r="C3861" s="368" t="s">
        <v>786</v>
      </c>
      <c r="D3861" s="368">
        <v>550</v>
      </c>
      <c r="E3861" s="368">
        <v>357</v>
      </c>
      <c r="F3861" s="368">
        <v>193</v>
      </c>
      <c r="G3861" s="368" t="s">
        <v>20916</v>
      </c>
      <c r="H3861" s="368" t="s">
        <v>20917</v>
      </c>
      <c r="I3861" s="368" t="s">
        <v>2021</v>
      </c>
      <c r="J3861" s="368" t="s">
        <v>2020</v>
      </c>
      <c r="K3861" s="368" t="s">
        <v>20912</v>
      </c>
      <c r="L3861" s="368" t="s">
        <v>20913</v>
      </c>
      <c r="M3861" s="368">
        <v>35</v>
      </c>
      <c r="N3861" s="368">
        <v>23</v>
      </c>
      <c r="O3861" s="368">
        <v>12</v>
      </c>
    </row>
    <row r="3862" spans="1:15" x14ac:dyDescent="0.35">
      <c r="A3862" s="368" t="s">
        <v>689</v>
      </c>
      <c r="B3862" s="368" t="s">
        <v>1277</v>
      </c>
      <c r="C3862" s="368" t="s">
        <v>786</v>
      </c>
      <c r="D3862" s="368">
        <v>550</v>
      </c>
      <c r="E3862" s="368">
        <v>357</v>
      </c>
      <c r="F3862" s="368">
        <v>193</v>
      </c>
      <c r="G3862" s="368" t="s">
        <v>20922</v>
      </c>
      <c r="H3862" s="368" t="s">
        <v>20923</v>
      </c>
      <c r="I3862" s="368" t="s">
        <v>2019</v>
      </c>
      <c r="J3862" s="368" t="s">
        <v>2018</v>
      </c>
      <c r="K3862" s="368" t="s">
        <v>20912</v>
      </c>
      <c r="L3862" s="368" t="s">
        <v>20913</v>
      </c>
      <c r="M3862" s="368">
        <v>35</v>
      </c>
      <c r="N3862" s="368">
        <v>23</v>
      </c>
      <c r="O3862" s="368">
        <v>12</v>
      </c>
    </row>
    <row r="3863" spans="1:15" x14ac:dyDescent="0.35">
      <c r="A3863" s="368" t="s">
        <v>689</v>
      </c>
      <c r="B3863" s="368" t="s">
        <v>1277</v>
      </c>
      <c r="C3863" s="368" t="s">
        <v>786</v>
      </c>
      <c r="D3863" s="368">
        <v>550</v>
      </c>
      <c r="E3863" s="368">
        <v>357</v>
      </c>
      <c r="F3863" s="368">
        <v>193</v>
      </c>
      <c r="G3863" s="368" t="s">
        <v>20922</v>
      </c>
      <c r="H3863" s="368" t="s">
        <v>20923</v>
      </c>
      <c r="I3863" s="368" t="s">
        <v>2019</v>
      </c>
      <c r="J3863" s="368" t="s">
        <v>2018</v>
      </c>
      <c r="K3863" s="368" t="s">
        <v>20924</v>
      </c>
      <c r="L3863" s="368" t="s">
        <v>20925</v>
      </c>
      <c r="M3863" s="368">
        <v>82</v>
      </c>
      <c r="N3863" s="368">
        <v>53</v>
      </c>
      <c r="O3863" s="368">
        <v>29</v>
      </c>
    </row>
    <row r="3864" spans="1:15" x14ac:dyDescent="0.35">
      <c r="A3864" s="368" t="s">
        <v>689</v>
      </c>
      <c r="B3864" s="368" t="s">
        <v>1277</v>
      </c>
      <c r="C3864" s="368" t="s">
        <v>786</v>
      </c>
      <c r="D3864" s="368">
        <v>550</v>
      </c>
      <c r="E3864" s="368">
        <v>357</v>
      </c>
      <c r="F3864" s="368">
        <v>193</v>
      </c>
      <c r="G3864" s="368" t="s">
        <v>20926</v>
      </c>
      <c r="H3864" s="368" t="s">
        <v>20927</v>
      </c>
      <c r="I3864" s="368" t="s">
        <v>2017</v>
      </c>
      <c r="J3864" s="368" t="s">
        <v>2016</v>
      </c>
      <c r="K3864" s="368" t="s">
        <v>20928</v>
      </c>
      <c r="L3864" s="368" t="s">
        <v>20929</v>
      </c>
      <c r="M3864" s="368">
        <v>105</v>
      </c>
      <c r="N3864" s="368">
        <v>68</v>
      </c>
      <c r="O3864" s="368">
        <v>37</v>
      </c>
    </row>
    <row r="3865" spans="1:15" x14ac:dyDescent="0.35">
      <c r="A3865" s="368" t="s">
        <v>689</v>
      </c>
      <c r="B3865" s="368" t="s">
        <v>1277</v>
      </c>
      <c r="C3865" s="368" t="s">
        <v>786</v>
      </c>
      <c r="D3865" s="368">
        <v>550</v>
      </c>
      <c r="E3865" s="368">
        <v>357</v>
      </c>
      <c r="F3865" s="368">
        <v>193</v>
      </c>
      <c r="G3865" s="368" t="s">
        <v>20926</v>
      </c>
      <c r="H3865" s="368" t="s">
        <v>20927</v>
      </c>
      <c r="I3865" s="368" t="s">
        <v>2017</v>
      </c>
      <c r="J3865" s="368" t="s">
        <v>2016</v>
      </c>
      <c r="K3865" s="368" t="s">
        <v>20912</v>
      </c>
      <c r="L3865" s="368" t="s">
        <v>20913</v>
      </c>
      <c r="M3865" s="368">
        <v>35</v>
      </c>
      <c r="N3865" s="368">
        <v>23</v>
      </c>
      <c r="O3865" s="368">
        <v>12</v>
      </c>
    </row>
    <row r="3866" spans="1:15" x14ac:dyDescent="0.35">
      <c r="A3866" s="368" t="s">
        <v>689</v>
      </c>
      <c r="B3866" s="368" t="s">
        <v>1277</v>
      </c>
      <c r="C3866" s="368" t="s">
        <v>786</v>
      </c>
      <c r="D3866" s="368">
        <v>550</v>
      </c>
      <c r="E3866" s="368">
        <v>357</v>
      </c>
      <c r="F3866" s="368">
        <v>193</v>
      </c>
      <c r="G3866" s="368" t="s">
        <v>20930</v>
      </c>
      <c r="H3866" s="368" t="s">
        <v>20931</v>
      </c>
      <c r="I3866" s="368" t="s">
        <v>2015</v>
      </c>
      <c r="J3866" s="368" t="s">
        <v>2014</v>
      </c>
      <c r="K3866" s="368" t="s">
        <v>20932</v>
      </c>
      <c r="L3866" s="368" t="s">
        <v>20933</v>
      </c>
      <c r="M3866" s="368">
        <v>47</v>
      </c>
      <c r="N3866" s="368">
        <v>31</v>
      </c>
      <c r="O3866" s="368">
        <v>16</v>
      </c>
    </row>
    <row r="3867" spans="1:15" x14ac:dyDescent="0.35">
      <c r="A3867" s="368" t="s">
        <v>689</v>
      </c>
      <c r="B3867" s="368" t="s">
        <v>1277</v>
      </c>
      <c r="C3867" s="368" t="s">
        <v>786</v>
      </c>
      <c r="D3867" s="368">
        <v>550</v>
      </c>
      <c r="E3867" s="368">
        <v>357</v>
      </c>
      <c r="F3867" s="368">
        <v>193</v>
      </c>
      <c r="G3867" s="368" t="s">
        <v>20930</v>
      </c>
      <c r="H3867" s="368" t="s">
        <v>20931</v>
      </c>
      <c r="I3867" s="368" t="s">
        <v>2015</v>
      </c>
      <c r="J3867" s="368" t="s">
        <v>2014</v>
      </c>
      <c r="K3867" s="368" t="s">
        <v>20934</v>
      </c>
      <c r="L3867" s="368" t="s">
        <v>20935</v>
      </c>
      <c r="M3867" s="368">
        <v>58</v>
      </c>
      <c r="N3867" s="368">
        <v>37</v>
      </c>
      <c r="O3867" s="368">
        <v>21</v>
      </c>
    </row>
    <row r="3868" spans="1:15" x14ac:dyDescent="0.35">
      <c r="A3868" s="368" t="s">
        <v>689</v>
      </c>
      <c r="B3868" s="368" t="s">
        <v>1277</v>
      </c>
      <c r="C3868" s="368" t="s">
        <v>786</v>
      </c>
      <c r="D3868" s="368">
        <v>550</v>
      </c>
      <c r="E3868" s="368">
        <v>357</v>
      </c>
      <c r="F3868" s="368">
        <v>193</v>
      </c>
      <c r="G3868" s="368" t="s">
        <v>20930</v>
      </c>
      <c r="H3868" s="368" t="s">
        <v>20931</v>
      </c>
      <c r="I3868" s="368" t="s">
        <v>2015</v>
      </c>
      <c r="J3868" s="368" t="s">
        <v>2014</v>
      </c>
      <c r="K3868" s="368" t="s">
        <v>20912</v>
      </c>
      <c r="L3868" s="368" t="s">
        <v>20913</v>
      </c>
      <c r="M3868" s="368">
        <v>35</v>
      </c>
      <c r="N3868" s="368">
        <v>23</v>
      </c>
      <c r="O3868" s="368">
        <v>12</v>
      </c>
    </row>
    <row r="3869" spans="1:15" x14ac:dyDescent="0.35">
      <c r="A3869" s="368" t="s">
        <v>690</v>
      </c>
      <c r="B3869" s="368" t="s">
        <v>1278</v>
      </c>
      <c r="C3869" s="368" t="s">
        <v>786</v>
      </c>
      <c r="D3869" s="368">
        <v>570</v>
      </c>
      <c r="E3869" s="368">
        <v>370</v>
      </c>
      <c r="F3869" s="368">
        <v>200</v>
      </c>
      <c r="G3869" s="368" t="s">
        <v>20936</v>
      </c>
      <c r="H3869" s="368" t="s">
        <v>20937</v>
      </c>
      <c r="I3869" s="368" t="s">
        <v>2013</v>
      </c>
      <c r="J3869" s="368" t="s">
        <v>2012</v>
      </c>
      <c r="K3869" s="368" t="s">
        <v>20938</v>
      </c>
      <c r="L3869" s="368" t="s">
        <v>20939</v>
      </c>
      <c r="M3869" s="368">
        <v>76</v>
      </c>
      <c r="N3869" s="368">
        <v>49</v>
      </c>
      <c r="O3869" s="368">
        <v>27</v>
      </c>
    </row>
    <row r="3870" spans="1:15" x14ac:dyDescent="0.35">
      <c r="A3870" s="368" t="s">
        <v>690</v>
      </c>
      <c r="B3870" s="368" t="s">
        <v>1278</v>
      </c>
      <c r="C3870" s="368" t="s">
        <v>786</v>
      </c>
      <c r="D3870" s="368">
        <v>570</v>
      </c>
      <c r="E3870" s="368">
        <v>370</v>
      </c>
      <c r="F3870" s="368">
        <v>200</v>
      </c>
      <c r="G3870" s="368" t="s">
        <v>20936</v>
      </c>
      <c r="H3870" s="368" t="s">
        <v>20937</v>
      </c>
      <c r="I3870" s="368" t="s">
        <v>2013</v>
      </c>
      <c r="J3870" s="368" t="s">
        <v>2012</v>
      </c>
      <c r="K3870" s="368" t="s">
        <v>20940</v>
      </c>
      <c r="L3870" s="368" t="s">
        <v>20941</v>
      </c>
      <c r="M3870" s="368">
        <v>101</v>
      </c>
      <c r="N3870" s="368">
        <v>66</v>
      </c>
      <c r="O3870" s="368">
        <v>35</v>
      </c>
    </row>
    <row r="3871" spans="1:15" x14ac:dyDescent="0.35">
      <c r="A3871" s="368" t="s">
        <v>690</v>
      </c>
      <c r="B3871" s="368" t="s">
        <v>1278</v>
      </c>
      <c r="C3871" s="368" t="s">
        <v>786</v>
      </c>
      <c r="D3871" s="368">
        <v>570</v>
      </c>
      <c r="E3871" s="368">
        <v>370</v>
      </c>
      <c r="F3871" s="368">
        <v>200</v>
      </c>
      <c r="G3871" s="368" t="s">
        <v>20942</v>
      </c>
      <c r="H3871" s="368" t="s">
        <v>20943</v>
      </c>
      <c r="I3871" s="368" t="s">
        <v>2011</v>
      </c>
      <c r="J3871" s="368" t="s">
        <v>2010</v>
      </c>
      <c r="K3871" s="368" t="s">
        <v>20944</v>
      </c>
      <c r="L3871" s="368" t="s">
        <v>20945</v>
      </c>
      <c r="M3871" s="368">
        <v>89</v>
      </c>
      <c r="N3871" s="368">
        <v>58</v>
      </c>
      <c r="O3871" s="368">
        <v>31</v>
      </c>
    </row>
    <row r="3872" spans="1:15" x14ac:dyDescent="0.35">
      <c r="A3872" s="368" t="s">
        <v>690</v>
      </c>
      <c r="B3872" s="368" t="s">
        <v>1278</v>
      </c>
      <c r="C3872" s="368" t="s">
        <v>786</v>
      </c>
      <c r="D3872" s="368">
        <v>570</v>
      </c>
      <c r="E3872" s="368">
        <v>370</v>
      </c>
      <c r="F3872" s="368">
        <v>200</v>
      </c>
      <c r="G3872" s="368" t="s">
        <v>20942</v>
      </c>
      <c r="H3872" s="368" t="s">
        <v>20943</v>
      </c>
      <c r="I3872" s="368" t="s">
        <v>2011</v>
      </c>
      <c r="J3872" s="368" t="s">
        <v>2010</v>
      </c>
      <c r="K3872" s="368" t="s">
        <v>20938</v>
      </c>
      <c r="L3872" s="368" t="s">
        <v>20939</v>
      </c>
      <c r="M3872" s="368">
        <v>76</v>
      </c>
      <c r="N3872" s="368">
        <v>49</v>
      </c>
      <c r="O3872" s="368">
        <v>27</v>
      </c>
    </row>
    <row r="3873" spans="1:15" x14ac:dyDescent="0.35">
      <c r="A3873" s="368" t="s">
        <v>690</v>
      </c>
      <c r="B3873" s="368" t="s">
        <v>1278</v>
      </c>
      <c r="C3873" s="368" t="s">
        <v>786</v>
      </c>
      <c r="D3873" s="368">
        <v>570</v>
      </c>
      <c r="E3873" s="368">
        <v>370</v>
      </c>
      <c r="F3873" s="368">
        <v>200</v>
      </c>
      <c r="G3873" s="368" t="s">
        <v>20946</v>
      </c>
      <c r="H3873" s="368" t="s">
        <v>20947</v>
      </c>
      <c r="I3873" s="368" t="s">
        <v>2009</v>
      </c>
      <c r="J3873" s="368" t="s">
        <v>2008</v>
      </c>
      <c r="K3873" s="368" t="s">
        <v>20948</v>
      </c>
      <c r="L3873" s="368" t="s">
        <v>20949</v>
      </c>
      <c r="M3873" s="368">
        <v>114</v>
      </c>
      <c r="N3873" s="368">
        <v>74</v>
      </c>
      <c r="O3873" s="368">
        <v>40</v>
      </c>
    </row>
    <row r="3874" spans="1:15" x14ac:dyDescent="0.35">
      <c r="A3874" s="368" t="s">
        <v>690</v>
      </c>
      <c r="B3874" s="368" t="s">
        <v>1278</v>
      </c>
      <c r="C3874" s="368" t="s">
        <v>786</v>
      </c>
      <c r="D3874" s="368">
        <v>570</v>
      </c>
      <c r="E3874" s="368">
        <v>370</v>
      </c>
      <c r="F3874" s="368">
        <v>200</v>
      </c>
      <c r="G3874" s="368" t="s">
        <v>20946</v>
      </c>
      <c r="H3874" s="368" t="s">
        <v>20947</v>
      </c>
      <c r="I3874" s="368" t="s">
        <v>2009</v>
      </c>
      <c r="J3874" s="368" t="s">
        <v>2008</v>
      </c>
      <c r="K3874" s="368" t="s">
        <v>20938</v>
      </c>
      <c r="L3874" s="368" t="s">
        <v>20939</v>
      </c>
      <c r="M3874" s="368">
        <v>76</v>
      </c>
      <c r="N3874" s="368">
        <v>49</v>
      </c>
      <c r="O3874" s="368">
        <v>27</v>
      </c>
    </row>
    <row r="3875" spans="1:15" x14ac:dyDescent="0.35">
      <c r="A3875" s="368" t="s">
        <v>690</v>
      </c>
      <c r="B3875" s="368" t="s">
        <v>1278</v>
      </c>
      <c r="C3875" s="368" t="s">
        <v>786</v>
      </c>
      <c r="D3875" s="368">
        <v>570</v>
      </c>
      <c r="E3875" s="368">
        <v>370</v>
      </c>
      <c r="F3875" s="368">
        <v>200</v>
      </c>
      <c r="G3875" s="368" t="s">
        <v>20950</v>
      </c>
      <c r="H3875" s="368" t="s">
        <v>20951</v>
      </c>
      <c r="I3875" s="368" t="s">
        <v>2007</v>
      </c>
      <c r="J3875" s="368" t="s">
        <v>2006</v>
      </c>
      <c r="K3875" s="368" t="s">
        <v>20938</v>
      </c>
      <c r="L3875" s="368" t="s">
        <v>20939</v>
      </c>
      <c r="M3875" s="368">
        <v>76</v>
      </c>
      <c r="N3875" s="368">
        <v>49</v>
      </c>
      <c r="O3875" s="368">
        <v>27</v>
      </c>
    </row>
    <row r="3876" spans="1:15" x14ac:dyDescent="0.35">
      <c r="A3876" s="368" t="s">
        <v>690</v>
      </c>
      <c r="B3876" s="368" t="s">
        <v>1278</v>
      </c>
      <c r="C3876" s="368" t="s">
        <v>786</v>
      </c>
      <c r="D3876" s="368">
        <v>570</v>
      </c>
      <c r="E3876" s="368">
        <v>370</v>
      </c>
      <c r="F3876" s="368">
        <v>200</v>
      </c>
      <c r="G3876" s="368" t="s">
        <v>20950</v>
      </c>
      <c r="H3876" s="368" t="s">
        <v>20951</v>
      </c>
      <c r="I3876" s="368" t="s">
        <v>2007</v>
      </c>
      <c r="J3876" s="368" t="s">
        <v>2006</v>
      </c>
      <c r="K3876" s="368" t="s">
        <v>20952</v>
      </c>
      <c r="L3876" s="368" t="s">
        <v>20953</v>
      </c>
      <c r="M3876" s="368">
        <v>101</v>
      </c>
      <c r="N3876" s="368">
        <v>65</v>
      </c>
      <c r="O3876" s="368">
        <v>36</v>
      </c>
    </row>
    <row r="3877" spans="1:15" x14ac:dyDescent="0.35">
      <c r="A3877" s="368" t="s">
        <v>690</v>
      </c>
      <c r="B3877" s="368" t="s">
        <v>1278</v>
      </c>
      <c r="C3877" s="368" t="s">
        <v>786</v>
      </c>
      <c r="D3877" s="368">
        <v>570</v>
      </c>
      <c r="E3877" s="368">
        <v>370</v>
      </c>
      <c r="F3877" s="368">
        <v>200</v>
      </c>
      <c r="G3877" s="368" t="s">
        <v>20954</v>
      </c>
      <c r="H3877" s="368" t="s">
        <v>20955</v>
      </c>
      <c r="I3877" s="368" t="s">
        <v>2005</v>
      </c>
      <c r="J3877" s="368" t="s">
        <v>2004</v>
      </c>
      <c r="K3877" s="368" t="s">
        <v>20938</v>
      </c>
      <c r="L3877" s="368" t="s">
        <v>20939</v>
      </c>
      <c r="M3877" s="368">
        <v>76</v>
      </c>
      <c r="N3877" s="368">
        <v>49</v>
      </c>
      <c r="O3877" s="368">
        <v>27</v>
      </c>
    </row>
    <row r="3878" spans="1:15" x14ac:dyDescent="0.35">
      <c r="A3878" s="368" t="s">
        <v>690</v>
      </c>
      <c r="B3878" s="368" t="s">
        <v>1278</v>
      </c>
      <c r="C3878" s="368" t="s">
        <v>786</v>
      </c>
      <c r="D3878" s="368">
        <v>570</v>
      </c>
      <c r="E3878" s="368">
        <v>370</v>
      </c>
      <c r="F3878" s="368">
        <v>200</v>
      </c>
      <c r="G3878" s="368" t="s">
        <v>20954</v>
      </c>
      <c r="H3878" s="368" t="s">
        <v>20955</v>
      </c>
      <c r="I3878" s="368" t="s">
        <v>2005</v>
      </c>
      <c r="J3878" s="368" t="s">
        <v>2004</v>
      </c>
      <c r="K3878" s="368" t="s">
        <v>20956</v>
      </c>
      <c r="L3878" s="368" t="s">
        <v>20957</v>
      </c>
      <c r="M3878" s="368">
        <v>89</v>
      </c>
      <c r="N3878" s="368">
        <v>58</v>
      </c>
      <c r="O3878" s="368">
        <v>31</v>
      </c>
    </row>
    <row r="3879" spans="1:15" x14ac:dyDescent="0.35">
      <c r="A3879" s="368" t="s">
        <v>691</v>
      </c>
      <c r="B3879" s="368" t="s">
        <v>1279</v>
      </c>
      <c r="C3879" s="368" t="s">
        <v>786</v>
      </c>
      <c r="D3879" s="368">
        <v>470</v>
      </c>
      <c r="E3879" s="368">
        <v>305</v>
      </c>
      <c r="F3879" s="368">
        <v>165</v>
      </c>
      <c r="G3879" s="368" t="s">
        <v>20958</v>
      </c>
      <c r="H3879" s="368" t="s">
        <v>20959</v>
      </c>
      <c r="I3879" s="368" t="s">
        <v>2003</v>
      </c>
      <c r="J3879" s="368" t="s">
        <v>2002</v>
      </c>
      <c r="K3879" s="368" t="s">
        <v>20960</v>
      </c>
      <c r="L3879" s="368" t="s">
        <v>2002</v>
      </c>
      <c r="M3879" s="368">
        <v>120</v>
      </c>
      <c r="N3879" s="368">
        <v>78</v>
      </c>
      <c r="O3879" s="368">
        <v>42</v>
      </c>
    </row>
    <row r="3880" spans="1:15" x14ac:dyDescent="0.35">
      <c r="A3880" s="368" t="s">
        <v>691</v>
      </c>
      <c r="B3880" s="368" t="s">
        <v>1279</v>
      </c>
      <c r="C3880" s="368" t="s">
        <v>786</v>
      </c>
      <c r="D3880" s="368">
        <v>470</v>
      </c>
      <c r="E3880" s="368">
        <v>305</v>
      </c>
      <c r="F3880" s="368">
        <v>165</v>
      </c>
      <c r="G3880" s="368" t="s">
        <v>20961</v>
      </c>
      <c r="H3880" s="368" t="s">
        <v>20962</v>
      </c>
      <c r="I3880" s="368" t="s">
        <v>2001</v>
      </c>
      <c r="J3880" s="368" t="s">
        <v>2000</v>
      </c>
      <c r="K3880" s="368" t="s">
        <v>20963</v>
      </c>
      <c r="L3880" s="368" t="s">
        <v>20964</v>
      </c>
      <c r="M3880" s="368">
        <v>81</v>
      </c>
      <c r="N3880" s="368">
        <v>53</v>
      </c>
      <c r="O3880" s="368">
        <v>28</v>
      </c>
    </row>
    <row r="3881" spans="1:15" x14ac:dyDescent="0.35">
      <c r="A3881" s="368" t="s">
        <v>691</v>
      </c>
      <c r="B3881" s="368" t="s">
        <v>1279</v>
      </c>
      <c r="C3881" s="368" t="s">
        <v>786</v>
      </c>
      <c r="D3881" s="368">
        <v>470</v>
      </c>
      <c r="E3881" s="368">
        <v>305</v>
      </c>
      <c r="F3881" s="368">
        <v>165</v>
      </c>
      <c r="G3881" s="368" t="s">
        <v>20961</v>
      </c>
      <c r="H3881" s="368" t="s">
        <v>20962</v>
      </c>
      <c r="I3881" s="368" t="s">
        <v>2001</v>
      </c>
      <c r="J3881" s="368" t="s">
        <v>2000</v>
      </c>
      <c r="K3881" s="368" t="s">
        <v>20965</v>
      </c>
      <c r="L3881" s="368" t="s">
        <v>20966</v>
      </c>
      <c r="M3881" s="368">
        <v>54</v>
      </c>
      <c r="N3881" s="368">
        <v>34</v>
      </c>
      <c r="O3881" s="368">
        <v>20</v>
      </c>
    </row>
    <row r="3882" spans="1:15" x14ac:dyDescent="0.35">
      <c r="A3882" s="368" t="s">
        <v>691</v>
      </c>
      <c r="B3882" s="368" t="s">
        <v>1279</v>
      </c>
      <c r="C3882" s="368" t="s">
        <v>786</v>
      </c>
      <c r="D3882" s="368">
        <v>470</v>
      </c>
      <c r="E3882" s="368">
        <v>305</v>
      </c>
      <c r="F3882" s="368">
        <v>165</v>
      </c>
      <c r="G3882" s="368" t="s">
        <v>20961</v>
      </c>
      <c r="H3882" s="368" t="s">
        <v>20962</v>
      </c>
      <c r="I3882" s="368" t="s">
        <v>2001</v>
      </c>
      <c r="J3882" s="368" t="s">
        <v>2000</v>
      </c>
      <c r="K3882" s="368" t="s">
        <v>20967</v>
      </c>
      <c r="L3882" s="368" t="s">
        <v>20968</v>
      </c>
      <c r="M3882" s="368">
        <v>40</v>
      </c>
      <c r="N3882" s="368">
        <v>26</v>
      </c>
      <c r="O3882" s="368">
        <v>14</v>
      </c>
    </row>
    <row r="3883" spans="1:15" x14ac:dyDescent="0.35">
      <c r="A3883" s="368" t="s">
        <v>691</v>
      </c>
      <c r="B3883" s="368" t="s">
        <v>1279</v>
      </c>
      <c r="C3883" s="368" t="s">
        <v>786</v>
      </c>
      <c r="D3883" s="368">
        <v>470</v>
      </c>
      <c r="E3883" s="368">
        <v>305</v>
      </c>
      <c r="F3883" s="368">
        <v>165</v>
      </c>
      <c r="G3883" s="368" t="s">
        <v>20969</v>
      </c>
      <c r="H3883" s="368" t="s">
        <v>20970</v>
      </c>
      <c r="I3883" s="368" t="s">
        <v>1999</v>
      </c>
      <c r="J3883" s="368" t="s">
        <v>1998</v>
      </c>
      <c r="K3883" s="368" t="s">
        <v>20971</v>
      </c>
      <c r="L3883" s="368" t="s">
        <v>1998</v>
      </c>
      <c r="M3883" s="368">
        <v>121</v>
      </c>
      <c r="N3883" s="368">
        <v>79</v>
      </c>
      <c r="O3883" s="368">
        <v>42</v>
      </c>
    </row>
    <row r="3884" spans="1:15" x14ac:dyDescent="0.35">
      <c r="A3884" s="368" t="s">
        <v>691</v>
      </c>
      <c r="B3884" s="368" t="s">
        <v>1279</v>
      </c>
      <c r="C3884" s="368" t="s">
        <v>786</v>
      </c>
      <c r="D3884" s="368">
        <v>470</v>
      </c>
      <c r="E3884" s="368">
        <v>305</v>
      </c>
      <c r="F3884" s="368">
        <v>165</v>
      </c>
      <c r="G3884" s="368" t="s">
        <v>20972</v>
      </c>
      <c r="H3884" s="368" t="s">
        <v>20973</v>
      </c>
      <c r="I3884" s="368" t="s">
        <v>1997</v>
      </c>
      <c r="J3884" s="368" t="s">
        <v>1996</v>
      </c>
      <c r="K3884" s="368" t="s">
        <v>20974</v>
      </c>
      <c r="L3884" s="368" t="s">
        <v>1996</v>
      </c>
      <c r="M3884" s="368">
        <v>54</v>
      </c>
      <c r="N3884" s="368">
        <v>35</v>
      </c>
      <c r="O3884" s="368">
        <v>19</v>
      </c>
    </row>
    <row r="3885" spans="1:15" x14ac:dyDescent="0.35">
      <c r="A3885" s="368" t="s">
        <v>692</v>
      </c>
      <c r="B3885" s="368" t="s">
        <v>1280</v>
      </c>
      <c r="C3885" s="368" t="s">
        <v>791</v>
      </c>
      <c r="D3885" s="368">
        <v>310</v>
      </c>
      <c r="E3885" s="368">
        <v>201</v>
      </c>
      <c r="F3885" s="368">
        <v>109</v>
      </c>
      <c r="G3885" s="368" t="s">
        <v>20975</v>
      </c>
      <c r="H3885" s="368" t="s">
        <v>20976</v>
      </c>
      <c r="I3885" s="368" t="s">
        <v>1995</v>
      </c>
      <c r="J3885" s="368" t="s">
        <v>1994</v>
      </c>
      <c r="K3885" s="368" t="s">
        <v>20977</v>
      </c>
      <c r="L3885" s="368" t="s">
        <v>1994</v>
      </c>
      <c r="M3885" s="368">
        <v>121</v>
      </c>
      <c r="N3885" s="368">
        <v>78</v>
      </c>
      <c r="O3885" s="368">
        <v>43</v>
      </c>
    </row>
    <row r="3886" spans="1:15" x14ac:dyDescent="0.35">
      <c r="A3886" s="368" t="s">
        <v>692</v>
      </c>
      <c r="B3886" s="368" t="s">
        <v>1280</v>
      </c>
      <c r="C3886" s="368" t="s">
        <v>791</v>
      </c>
      <c r="D3886" s="368">
        <v>310</v>
      </c>
      <c r="E3886" s="368">
        <v>201</v>
      </c>
      <c r="F3886" s="368">
        <v>109</v>
      </c>
      <c r="G3886" s="368" t="s">
        <v>20978</v>
      </c>
      <c r="H3886" s="368" t="s">
        <v>20979</v>
      </c>
      <c r="I3886" s="368" t="s">
        <v>1993</v>
      </c>
      <c r="J3886" s="368" t="s">
        <v>1992</v>
      </c>
      <c r="K3886" s="368" t="s">
        <v>20980</v>
      </c>
      <c r="L3886" s="368" t="s">
        <v>1992</v>
      </c>
      <c r="M3886" s="368">
        <v>81</v>
      </c>
      <c r="N3886" s="368">
        <v>53</v>
      </c>
      <c r="O3886" s="368">
        <v>28</v>
      </c>
    </row>
    <row r="3887" spans="1:15" x14ac:dyDescent="0.35">
      <c r="A3887" s="368" t="s">
        <v>692</v>
      </c>
      <c r="B3887" s="368" t="s">
        <v>1280</v>
      </c>
      <c r="C3887" s="368" t="s">
        <v>791</v>
      </c>
      <c r="D3887" s="368">
        <v>310</v>
      </c>
      <c r="E3887" s="368">
        <v>201</v>
      </c>
      <c r="F3887" s="368">
        <v>109</v>
      </c>
      <c r="G3887" s="368" t="s">
        <v>20981</v>
      </c>
      <c r="H3887" s="368" t="s">
        <v>20982</v>
      </c>
      <c r="I3887" s="368" t="s">
        <v>1991</v>
      </c>
      <c r="J3887" s="368" t="s">
        <v>1990</v>
      </c>
      <c r="K3887" s="368" t="s">
        <v>20983</v>
      </c>
      <c r="L3887" s="368" t="s">
        <v>1990</v>
      </c>
      <c r="M3887" s="368">
        <v>108</v>
      </c>
      <c r="N3887" s="368">
        <v>70</v>
      </c>
      <c r="O3887" s="368">
        <v>38</v>
      </c>
    </row>
    <row r="3888" spans="1:15" x14ac:dyDescent="0.35">
      <c r="A3888" s="368" t="s">
        <v>693</v>
      </c>
      <c r="B3888" s="368" t="s">
        <v>1281</v>
      </c>
      <c r="C3888" s="368" t="s">
        <v>786</v>
      </c>
      <c r="D3888" s="368">
        <v>660</v>
      </c>
      <c r="E3888" s="368">
        <v>429</v>
      </c>
      <c r="F3888" s="368">
        <v>231</v>
      </c>
      <c r="G3888" s="368" t="s">
        <v>20798</v>
      </c>
      <c r="H3888" s="368" t="s">
        <v>20799</v>
      </c>
      <c r="I3888" s="368" t="s">
        <v>1989</v>
      </c>
      <c r="J3888" s="368" t="s">
        <v>1988</v>
      </c>
      <c r="K3888" s="368" t="s">
        <v>20800</v>
      </c>
      <c r="L3888" s="368" t="s">
        <v>1988</v>
      </c>
      <c r="M3888" s="368">
        <v>61</v>
      </c>
      <c r="N3888" s="368">
        <v>40</v>
      </c>
      <c r="O3888" s="368">
        <v>21</v>
      </c>
    </row>
    <row r="3889" spans="1:15" x14ac:dyDescent="0.35">
      <c r="A3889" s="368" t="s">
        <v>693</v>
      </c>
      <c r="B3889" s="368" t="s">
        <v>1281</v>
      </c>
      <c r="C3889" s="368" t="s">
        <v>786</v>
      </c>
      <c r="D3889" s="368">
        <v>660</v>
      </c>
      <c r="E3889" s="368">
        <v>429</v>
      </c>
      <c r="F3889" s="368">
        <v>231</v>
      </c>
      <c r="G3889" s="368" t="s">
        <v>20984</v>
      </c>
      <c r="H3889" s="368" t="s">
        <v>20985</v>
      </c>
      <c r="I3889" s="368" t="s">
        <v>1975</v>
      </c>
      <c r="J3889" s="368" t="s">
        <v>1974</v>
      </c>
      <c r="K3889" s="368" t="s">
        <v>20986</v>
      </c>
      <c r="L3889" s="368" t="s">
        <v>20987</v>
      </c>
      <c r="M3889" s="368">
        <v>98</v>
      </c>
      <c r="N3889" s="368">
        <v>64</v>
      </c>
      <c r="O3889" s="368">
        <v>34</v>
      </c>
    </row>
    <row r="3890" spans="1:15" x14ac:dyDescent="0.35">
      <c r="A3890" s="368" t="s">
        <v>693</v>
      </c>
      <c r="B3890" s="368" t="s">
        <v>1281</v>
      </c>
      <c r="C3890" s="368" t="s">
        <v>786</v>
      </c>
      <c r="D3890" s="368">
        <v>660</v>
      </c>
      <c r="E3890" s="368">
        <v>429</v>
      </c>
      <c r="F3890" s="368">
        <v>231</v>
      </c>
      <c r="G3890" s="368" t="s">
        <v>20984</v>
      </c>
      <c r="H3890" s="368" t="s">
        <v>20985</v>
      </c>
      <c r="I3890" s="368" t="s">
        <v>1975</v>
      </c>
      <c r="J3890" s="368" t="s">
        <v>1974</v>
      </c>
      <c r="K3890" s="368" t="s">
        <v>20988</v>
      </c>
      <c r="L3890" s="368" t="s">
        <v>20989</v>
      </c>
      <c r="M3890" s="368">
        <v>98</v>
      </c>
      <c r="N3890" s="368">
        <v>64</v>
      </c>
      <c r="O3890" s="368">
        <v>34</v>
      </c>
    </row>
    <row r="3891" spans="1:15" x14ac:dyDescent="0.35">
      <c r="A3891" s="368" t="s">
        <v>693</v>
      </c>
      <c r="B3891" s="368" t="s">
        <v>1281</v>
      </c>
      <c r="C3891" s="368" t="s">
        <v>786</v>
      </c>
      <c r="D3891" s="368">
        <v>660</v>
      </c>
      <c r="E3891" s="368">
        <v>429</v>
      </c>
      <c r="F3891" s="368">
        <v>231</v>
      </c>
      <c r="G3891" s="368" t="s">
        <v>20984</v>
      </c>
      <c r="H3891" s="368" t="s">
        <v>20985</v>
      </c>
      <c r="I3891" s="368" t="s">
        <v>1975</v>
      </c>
      <c r="J3891" s="368" t="s">
        <v>1974</v>
      </c>
      <c r="K3891" s="368" t="s">
        <v>20990</v>
      </c>
      <c r="L3891" s="368" t="s">
        <v>20991</v>
      </c>
      <c r="M3891" s="368">
        <v>98</v>
      </c>
      <c r="N3891" s="368">
        <v>64</v>
      </c>
      <c r="O3891" s="368">
        <v>34</v>
      </c>
    </row>
    <row r="3892" spans="1:15" x14ac:dyDescent="0.35">
      <c r="A3892" s="368" t="s">
        <v>693</v>
      </c>
      <c r="B3892" s="368" t="s">
        <v>1281</v>
      </c>
      <c r="C3892" s="368" t="s">
        <v>786</v>
      </c>
      <c r="D3892" s="368">
        <v>660</v>
      </c>
      <c r="E3892" s="368">
        <v>429</v>
      </c>
      <c r="F3892" s="368">
        <v>231</v>
      </c>
      <c r="G3892" s="368" t="s">
        <v>20984</v>
      </c>
      <c r="H3892" s="368" t="s">
        <v>20985</v>
      </c>
      <c r="I3892" s="368" t="s">
        <v>1975</v>
      </c>
      <c r="J3892" s="368" t="s">
        <v>1974</v>
      </c>
      <c r="K3892" s="368" t="s">
        <v>20992</v>
      </c>
      <c r="L3892" s="368" t="s">
        <v>20993</v>
      </c>
      <c r="M3892" s="368">
        <v>97</v>
      </c>
      <c r="N3892" s="368">
        <v>62</v>
      </c>
      <c r="O3892" s="368">
        <v>35</v>
      </c>
    </row>
    <row r="3893" spans="1:15" x14ac:dyDescent="0.35">
      <c r="A3893" s="368" t="s">
        <v>693</v>
      </c>
      <c r="B3893" s="368" t="s">
        <v>1281</v>
      </c>
      <c r="C3893" s="368" t="s">
        <v>786</v>
      </c>
      <c r="D3893" s="368">
        <v>660</v>
      </c>
      <c r="E3893" s="368">
        <v>429</v>
      </c>
      <c r="F3893" s="368">
        <v>231</v>
      </c>
      <c r="G3893" s="368" t="s">
        <v>20994</v>
      </c>
      <c r="H3893" s="368" t="s">
        <v>20995</v>
      </c>
      <c r="I3893" s="368" t="s">
        <v>1987</v>
      </c>
      <c r="J3893" s="368" t="s">
        <v>1986</v>
      </c>
      <c r="K3893" s="368" t="s">
        <v>20996</v>
      </c>
      <c r="L3893" s="368" t="s">
        <v>20997</v>
      </c>
      <c r="M3893" s="368">
        <v>98</v>
      </c>
      <c r="N3893" s="368">
        <v>64</v>
      </c>
      <c r="O3893" s="368">
        <v>34</v>
      </c>
    </row>
    <row r="3894" spans="1:15" x14ac:dyDescent="0.35">
      <c r="A3894" s="368" t="s">
        <v>693</v>
      </c>
      <c r="B3894" s="368" t="s">
        <v>1281</v>
      </c>
      <c r="C3894" s="368" t="s">
        <v>786</v>
      </c>
      <c r="D3894" s="368">
        <v>660</v>
      </c>
      <c r="E3894" s="368">
        <v>429</v>
      </c>
      <c r="F3894" s="368">
        <v>231</v>
      </c>
      <c r="G3894" s="368" t="s">
        <v>20994</v>
      </c>
      <c r="H3894" s="368" t="s">
        <v>20995</v>
      </c>
      <c r="I3894" s="368" t="s">
        <v>1987</v>
      </c>
      <c r="J3894" s="368" t="s">
        <v>1986</v>
      </c>
      <c r="K3894" s="368" t="s">
        <v>20998</v>
      </c>
      <c r="L3894" s="368" t="s">
        <v>20999</v>
      </c>
      <c r="M3894" s="368">
        <v>73</v>
      </c>
      <c r="N3894" s="368">
        <v>47</v>
      </c>
      <c r="O3894" s="368">
        <v>26</v>
      </c>
    </row>
    <row r="3895" spans="1:15" x14ac:dyDescent="0.35">
      <c r="A3895" s="368" t="s">
        <v>693</v>
      </c>
      <c r="B3895" s="368" t="s">
        <v>1281</v>
      </c>
      <c r="C3895" s="368" t="s">
        <v>786</v>
      </c>
      <c r="D3895" s="368">
        <v>660</v>
      </c>
      <c r="E3895" s="368">
        <v>429</v>
      </c>
      <c r="F3895" s="368">
        <v>231</v>
      </c>
      <c r="G3895" s="368" t="s">
        <v>20994</v>
      </c>
      <c r="H3895" s="368" t="s">
        <v>20995</v>
      </c>
      <c r="I3895" s="368" t="s">
        <v>1987</v>
      </c>
      <c r="J3895" s="368" t="s">
        <v>1986</v>
      </c>
      <c r="K3895" s="368" t="s">
        <v>21000</v>
      </c>
      <c r="L3895" s="368" t="s">
        <v>21001</v>
      </c>
      <c r="M3895" s="368">
        <v>37</v>
      </c>
      <c r="N3895" s="368">
        <v>24</v>
      </c>
      <c r="O3895" s="368">
        <v>13</v>
      </c>
    </row>
    <row r="3896" spans="1:15" x14ac:dyDescent="0.35">
      <c r="A3896" s="368" t="s">
        <v>694</v>
      </c>
      <c r="B3896" s="368" t="s">
        <v>1282</v>
      </c>
      <c r="C3896" s="368" t="s">
        <v>786</v>
      </c>
      <c r="D3896" s="368">
        <v>420</v>
      </c>
      <c r="E3896" s="368">
        <v>273</v>
      </c>
      <c r="F3896" s="368">
        <v>147</v>
      </c>
      <c r="G3896" s="368" t="s">
        <v>20807</v>
      </c>
      <c r="H3896" s="368" t="s">
        <v>20808</v>
      </c>
      <c r="I3896" s="368" t="s">
        <v>1985</v>
      </c>
      <c r="J3896" s="368" t="s">
        <v>1984</v>
      </c>
      <c r="K3896" s="368" t="s">
        <v>20809</v>
      </c>
      <c r="L3896" s="368" t="s">
        <v>1984</v>
      </c>
      <c r="M3896" s="368">
        <v>62</v>
      </c>
      <c r="N3896" s="368">
        <v>40</v>
      </c>
      <c r="O3896" s="368">
        <v>22</v>
      </c>
    </row>
    <row r="3897" spans="1:15" x14ac:dyDescent="0.35">
      <c r="A3897" s="368" t="s">
        <v>694</v>
      </c>
      <c r="B3897" s="368" t="s">
        <v>1282</v>
      </c>
      <c r="C3897" s="368" t="s">
        <v>786</v>
      </c>
      <c r="D3897" s="368">
        <v>420</v>
      </c>
      <c r="E3897" s="368">
        <v>273</v>
      </c>
      <c r="F3897" s="368">
        <v>147</v>
      </c>
      <c r="G3897" s="368" t="s">
        <v>21002</v>
      </c>
      <c r="H3897" s="368" t="s">
        <v>21003</v>
      </c>
      <c r="I3897" s="368" t="s">
        <v>1983</v>
      </c>
      <c r="J3897" s="368" t="s">
        <v>1982</v>
      </c>
      <c r="K3897" s="368" t="s">
        <v>21004</v>
      </c>
      <c r="L3897" s="368" t="s">
        <v>1982</v>
      </c>
      <c r="M3897" s="368">
        <v>62</v>
      </c>
      <c r="N3897" s="368">
        <v>40</v>
      </c>
      <c r="O3897" s="368">
        <v>22</v>
      </c>
    </row>
    <row r="3898" spans="1:15" x14ac:dyDescent="0.35">
      <c r="A3898" s="368" t="s">
        <v>694</v>
      </c>
      <c r="B3898" s="368" t="s">
        <v>1282</v>
      </c>
      <c r="C3898" s="368" t="s">
        <v>786</v>
      </c>
      <c r="D3898" s="368">
        <v>420</v>
      </c>
      <c r="E3898" s="368">
        <v>273</v>
      </c>
      <c r="F3898" s="368">
        <v>147</v>
      </c>
      <c r="G3898" s="368" t="s">
        <v>21005</v>
      </c>
      <c r="H3898" s="368" t="s">
        <v>21006</v>
      </c>
      <c r="I3898" s="368" t="s">
        <v>1981</v>
      </c>
      <c r="J3898" s="368" t="s">
        <v>1980</v>
      </c>
      <c r="K3898" s="368" t="s">
        <v>21007</v>
      </c>
      <c r="L3898" s="368" t="s">
        <v>1980</v>
      </c>
      <c r="M3898" s="368">
        <v>86</v>
      </c>
      <c r="N3898" s="368">
        <v>57</v>
      </c>
      <c r="O3898" s="368">
        <v>29</v>
      </c>
    </row>
    <row r="3899" spans="1:15" x14ac:dyDescent="0.35">
      <c r="A3899" s="368" t="s">
        <v>694</v>
      </c>
      <c r="B3899" s="368" t="s">
        <v>1282</v>
      </c>
      <c r="C3899" s="368" t="s">
        <v>786</v>
      </c>
      <c r="D3899" s="368">
        <v>420</v>
      </c>
      <c r="E3899" s="368">
        <v>273</v>
      </c>
      <c r="F3899" s="368">
        <v>147</v>
      </c>
      <c r="G3899" s="368" t="s">
        <v>21008</v>
      </c>
      <c r="H3899" s="368" t="s">
        <v>21009</v>
      </c>
      <c r="I3899" s="368" t="s">
        <v>1979</v>
      </c>
      <c r="J3899" s="368" t="s">
        <v>1978</v>
      </c>
      <c r="K3899" s="368" t="s">
        <v>21010</v>
      </c>
      <c r="L3899" s="368" t="s">
        <v>1978</v>
      </c>
      <c r="M3899" s="368">
        <v>111</v>
      </c>
      <c r="N3899" s="368">
        <v>72</v>
      </c>
      <c r="O3899" s="368">
        <v>39</v>
      </c>
    </row>
    <row r="3900" spans="1:15" x14ac:dyDescent="0.35">
      <c r="A3900" s="368" t="s">
        <v>694</v>
      </c>
      <c r="B3900" s="368" t="s">
        <v>1282</v>
      </c>
      <c r="C3900" s="368" t="s">
        <v>786</v>
      </c>
      <c r="D3900" s="368">
        <v>420</v>
      </c>
      <c r="E3900" s="368">
        <v>273</v>
      </c>
      <c r="F3900" s="368">
        <v>147</v>
      </c>
      <c r="G3900" s="368" t="s">
        <v>21011</v>
      </c>
      <c r="H3900" s="368" t="s">
        <v>21012</v>
      </c>
      <c r="I3900" s="368" t="s">
        <v>1977</v>
      </c>
      <c r="J3900" s="368" t="s">
        <v>1976</v>
      </c>
      <c r="K3900" s="368" t="s">
        <v>21013</v>
      </c>
      <c r="L3900" s="368" t="s">
        <v>1976</v>
      </c>
      <c r="M3900" s="368">
        <v>99</v>
      </c>
      <c r="N3900" s="368">
        <v>64</v>
      </c>
      <c r="O3900" s="368">
        <v>35</v>
      </c>
    </row>
    <row r="3901" spans="1:15" x14ac:dyDescent="0.35">
      <c r="A3901" s="368" t="s">
        <v>695</v>
      </c>
      <c r="B3901" s="368" t="s">
        <v>1283</v>
      </c>
      <c r="C3901" s="368" t="s">
        <v>786</v>
      </c>
      <c r="D3901" s="368">
        <v>830</v>
      </c>
      <c r="E3901" s="368">
        <v>539</v>
      </c>
      <c r="F3901" s="368">
        <v>291</v>
      </c>
      <c r="G3901" s="368" t="s">
        <v>20984</v>
      </c>
      <c r="H3901" s="368" t="s">
        <v>20985</v>
      </c>
      <c r="I3901" s="368" t="s">
        <v>1975</v>
      </c>
      <c r="J3901" s="368" t="s">
        <v>1974</v>
      </c>
      <c r="K3901" s="368" t="s">
        <v>20986</v>
      </c>
      <c r="L3901" s="368" t="s">
        <v>20987</v>
      </c>
      <c r="M3901" s="368">
        <v>94</v>
      </c>
      <c r="N3901" s="368">
        <v>61</v>
      </c>
      <c r="O3901" s="368">
        <v>33</v>
      </c>
    </row>
    <row r="3902" spans="1:15" x14ac:dyDescent="0.35">
      <c r="A3902" s="368" t="s">
        <v>695</v>
      </c>
      <c r="B3902" s="368" t="s">
        <v>1283</v>
      </c>
      <c r="C3902" s="368" t="s">
        <v>786</v>
      </c>
      <c r="D3902" s="368">
        <v>830</v>
      </c>
      <c r="E3902" s="368">
        <v>539</v>
      </c>
      <c r="F3902" s="368">
        <v>291</v>
      </c>
      <c r="G3902" s="368" t="s">
        <v>20984</v>
      </c>
      <c r="H3902" s="368" t="s">
        <v>20985</v>
      </c>
      <c r="I3902" s="368" t="s">
        <v>1975</v>
      </c>
      <c r="J3902" s="368" t="s">
        <v>1974</v>
      </c>
      <c r="K3902" s="368" t="s">
        <v>20988</v>
      </c>
      <c r="L3902" s="368" t="s">
        <v>20989</v>
      </c>
      <c r="M3902" s="368">
        <v>94</v>
      </c>
      <c r="N3902" s="368">
        <v>61</v>
      </c>
      <c r="O3902" s="368">
        <v>33</v>
      </c>
    </row>
    <row r="3903" spans="1:15" x14ac:dyDescent="0.35">
      <c r="A3903" s="368" t="s">
        <v>695</v>
      </c>
      <c r="B3903" s="368" t="s">
        <v>1283</v>
      </c>
      <c r="C3903" s="368" t="s">
        <v>786</v>
      </c>
      <c r="D3903" s="368">
        <v>830</v>
      </c>
      <c r="E3903" s="368">
        <v>539</v>
      </c>
      <c r="F3903" s="368">
        <v>291</v>
      </c>
      <c r="G3903" s="368" t="s">
        <v>20984</v>
      </c>
      <c r="H3903" s="368" t="s">
        <v>20985</v>
      </c>
      <c r="I3903" s="368" t="s">
        <v>1975</v>
      </c>
      <c r="J3903" s="368" t="s">
        <v>1974</v>
      </c>
      <c r="K3903" s="368" t="s">
        <v>20990</v>
      </c>
      <c r="L3903" s="368" t="s">
        <v>20991</v>
      </c>
      <c r="M3903" s="368">
        <v>93</v>
      </c>
      <c r="N3903" s="368">
        <v>60</v>
      </c>
      <c r="O3903" s="368">
        <v>33</v>
      </c>
    </row>
    <row r="3904" spans="1:15" x14ac:dyDescent="0.35">
      <c r="A3904" s="368" t="s">
        <v>695</v>
      </c>
      <c r="B3904" s="368" t="s">
        <v>1283</v>
      </c>
      <c r="C3904" s="368" t="s">
        <v>786</v>
      </c>
      <c r="D3904" s="368">
        <v>830</v>
      </c>
      <c r="E3904" s="368">
        <v>539</v>
      </c>
      <c r="F3904" s="368">
        <v>291</v>
      </c>
      <c r="G3904" s="368" t="s">
        <v>20984</v>
      </c>
      <c r="H3904" s="368" t="s">
        <v>20985</v>
      </c>
      <c r="I3904" s="368" t="s">
        <v>1975</v>
      </c>
      <c r="J3904" s="368" t="s">
        <v>1974</v>
      </c>
      <c r="K3904" s="368" t="s">
        <v>20992</v>
      </c>
      <c r="L3904" s="368" t="s">
        <v>20993</v>
      </c>
      <c r="M3904" s="368">
        <v>93</v>
      </c>
      <c r="N3904" s="368">
        <v>60</v>
      </c>
      <c r="O3904" s="368">
        <v>33</v>
      </c>
    </row>
    <row r="3905" spans="1:15" x14ac:dyDescent="0.35">
      <c r="A3905" s="368" t="s">
        <v>695</v>
      </c>
      <c r="B3905" s="368" t="s">
        <v>1283</v>
      </c>
      <c r="C3905" s="368" t="s">
        <v>786</v>
      </c>
      <c r="D3905" s="368">
        <v>830</v>
      </c>
      <c r="E3905" s="368">
        <v>539</v>
      </c>
      <c r="F3905" s="368">
        <v>291</v>
      </c>
      <c r="G3905" s="368" t="s">
        <v>21014</v>
      </c>
      <c r="H3905" s="368" t="s">
        <v>21015</v>
      </c>
      <c r="I3905" s="368" t="s">
        <v>1973</v>
      </c>
      <c r="J3905" s="368" t="s">
        <v>1972</v>
      </c>
      <c r="K3905" s="368" t="s">
        <v>21016</v>
      </c>
      <c r="L3905" s="368" t="s">
        <v>1972</v>
      </c>
      <c r="M3905" s="368">
        <v>106</v>
      </c>
      <c r="N3905" s="368">
        <v>70</v>
      </c>
      <c r="O3905" s="368">
        <v>36</v>
      </c>
    </row>
    <row r="3906" spans="1:15" x14ac:dyDescent="0.35">
      <c r="A3906" s="368" t="s">
        <v>695</v>
      </c>
      <c r="B3906" s="368" t="s">
        <v>1283</v>
      </c>
      <c r="C3906" s="368" t="s">
        <v>786</v>
      </c>
      <c r="D3906" s="368">
        <v>830</v>
      </c>
      <c r="E3906" s="368">
        <v>539</v>
      </c>
      <c r="F3906" s="368">
        <v>291</v>
      </c>
      <c r="G3906" s="368" t="s">
        <v>21017</v>
      </c>
      <c r="H3906" s="368" t="s">
        <v>21018</v>
      </c>
      <c r="I3906" s="368" t="s">
        <v>1971</v>
      </c>
      <c r="J3906" s="368" t="s">
        <v>1970</v>
      </c>
      <c r="K3906" s="368" t="s">
        <v>21019</v>
      </c>
      <c r="L3906" s="368" t="s">
        <v>21020</v>
      </c>
      <c r="M3906" s="368">
        <v>35</v>
      </c>
      <c r="N3906" s="368">
        <v>23</v>
      </c>
      <c r="O3906" s="368">
        <v>12</v>
      </c>
    </row>
    <row r="3907" spans="1:15" x14ac:dyDescent="0.35">
      <c r="A3907" s="368" t="s">
        <v>695</v>
      </c>
      <c r="B3907" s="368" t="s">
        <v>1283</v>
      </c>
      <c r="C3907" s="368" t="s">
        <v>786</v>
      </c>
      <c r="D3907" s="368">
        <v>830</v>
      </c>
      <c r="E3907" s="368">
        <v>539</v>
      </c>
      <c r="F3907" s="368">
        <v>291</v>
      </c>
      <c r="G3907" s="368" t="s">
        <v>21017</v>
      </c>
      <c r="H3907" s="368" t="s">
        <v>21018</v>
      </c>
      <c r="I3907" s="368" t="s">
        <v>1971</v>
      </c>
      <c r="J3907" s="368" t="s">
        <v>1970</v>
      </c>
      <c r="K3907" s="368" t="s">
        <v>21021</v>
      </c>
      <c r="L3907" s="368" t="s">
        <v>21022</v>
      </c>
      <c r="M3907" s="368">
        <v>105</v>
      </c>
      <c r="N3907" s="368">
        <v>68</v>
      </c>
      <c r="O3907" s="368">
        <v>37</v>
      </c>
    </row>
    <row r="3908" spans="1:15" x14ac:dyDescent="0.35">
      <c r="A3908" s="368" t="s">
        <v>695</v>
      </c>
      <c r="B3908" s="368" t="s">
        <v>1283</v>
      </c>
      <c r="C3908" s="368" t="s">
        <v>786</v>
      </c>
      <c r="D3908" s="368">
        <v>830</v>
      </c>
      <c r="E3908" s="368">
        <v>539</v>
      </c>
      <c r="F3908" s="368">
        <v>291</v>
      </c>
      <c r="G3908" s="368" t="s">
        <v>21023</v>
      </c>
      <c r="H3908" s="368" t="s">
        <v>21024</v>
      </c>
      <c r="I3908" s="368" t="s">
        <v>1969</v>
      </c>
      <c r="J3908" s="368" t="s">
        <v>1968</v>
      </c>
      <c r="K3908" s="368" t="s">
        <v>21025</v>
      </c>
      <c r="L3908" s="368" t="s">
        <v>1968</v>
      </c>
      <c r="M3908" s="368">
        <v>105</v>
      </c>
      <c r="N3908" s="368">
        <v>68</v>
      </c>
      <c r="O3908" s="368">
        <v>37</v>
      </c>
    </row>
    <row r="3909" spans="1:15" x14ac:dyDescent="0.35">
      <c r="A3909" s="368" t="s">
        <v>695</v>
      </c>
      <c r="B3909" s="368" t="s">
        <v>1283</v>
      </c>
      <c r="C3909" s="368" t="s">
        <v>786</v>
      </c>
      <c r="D3909" s="368">
        <v>830</v>
      </c>
      <c r="E3909" s="368">
        <v>539</v>
      </c>
      <c r="F3909" s="368">
        <v>291</v>
      </c>
      <c r="G3909" s="368" t="s">
        <v>21026</v>
      </c>
      <c r="H3909" s="368" t="s">
        <v>21027</v>
      </c>
      <c r="I3909" s="368" t="s">
        <v>1967</v>
      </c>
      <c r="J3909" s="368" t="s">
        <v>1966</v>
      </c>
      <c r="K3909" s="368" t="s">
        <v>21028</v>
      </c>
      <c r="L3909" s="368" t="s">
        <v>1966</v>
      </c>
      <c r="M3909" s="368">
        <v>105</v>
      </c>
      <c r="N3909" s="368">
        <v>68</v>
      </c>
      <c r="O3909" s="368">
        <v>37</v>
      </c>
    </row>
    <row r="3910" spans="1:15" x14ac:dyDescent="0.35">
      <c r="A3910" s="368" t="s">
        <v>696</v>
      </c>
      <c r="B3910" s="368" t="s">
        <v>1284</v>
      </c>
      <c r="C3910" s="368" t="s">
        <v>796</v>
      </c>
      <c r="D3910" s="368">
        <v>200</v>
      </c>
      <c r="E3910" s="368">
        <v>120</v>
      </c>
      <c r="F3910" s="368">
        <v>80</v>
      </c>
      <c r="G3910" s="368" t="s">
        <v>21029</v>
      </c>
      <c r="H3910" s="368" t="s">
        <v>21030</v>
      </c>
      <c r="I3910" s="368" t="s">
        <v>1965</v>
      </c>
      <c r="J3910" s="368" t="s">
        <v>1964</v>
      </c>
      <c r="K3910" s="368" t="s">
        <v>21031</v>
      </c>
      <c r="L3910" s="368" t="s">
        <v>1964</v>
      </c>
      <c r="M3910" s="368">
        <v>50</v>
      </c>
      <c r="N3910" s="368">
        <v>30</v>
      </c>
      <c r="O3910" s="368">
        <v>20</v>
      </c>
    </row>
    <row r="3911" spans="1:15" x14ac:dyDescent="0.35">
      <c r="A3911" s="368" t="s">
        <v>696</v>
      </c>
      <c r="B3911" s="368" t="s">
        <v>1284</v>
      </c>
      <c r="C3911" s="368" t="s">
        <v>796</v>
      </c>
      <c r="D3911" s="368">
        <v>200</v>
      </c>
      <c r="E3911" s="368">
        <f>D3911-F3911</f>
        <v>120</v>
      </c>
      <c r="F3911" s="368">
        <v>80</v>
      </c>
      <c r="G3911" s="368" t="s">
        <v>21032</v>
      </c>
      <c r="H3911" s="368" t="s">
        <v>21033</v>
      </c>
      <c r="I3911" s="368" t="s">
        <v>1963</v>
      </c>
      <c r="J3911" s="368" t="s">
        <v>1962</v>
      </c>
      <c r="K3911" s="368" t="s">
        <v>21034</v>
      </c>
      <c r="L3911" s="368" t="s">
        <v>1962</v>
      </c>
      <c r="M3911" s="368">
        <v>100</v>
      </c>
      <c r="N3911" s="368">
        <v>60</v>
      </c>
      <c r="O3911" s="368">
        <v>40</v>
      </c>
    </row>
    <row r="3912" spans="1:15" x14ac:dyDescent="0.35">
      <c r="A3912" s="368" t="s">
        <v>696</v>
      </c>
      <c r="B3912" s="368" t="s">
        <v>1284</v>
      </c>
      <c r="C3912" s="368" t="s">
        <v>796</v>
      </c>
      <c r="D3912" s="368">
        <v>200</v>
      </c>
      <c r="E3912" s="368">
        <f>D3912-F3912</f>
        <v>120</v>
      </c>
      <c r="F3912" s="368">
        <v>80</v>
      </c>
      <c r="G3912" s="368" t="s">
        <v>21035</v>
      </c>
      <c r="H3912" s="368" t="s">
        <v>21036</v>
      </c>
      <c r="I3912" s="368" t="s">
        <v>1961</v>
      </c>
      <c r="J3912" s="368" t="s">
        <v>1960</v>
      </c>
      <c r="K3912" s="368" t="s">
        <v>21037</v>
      </c>
      <c r="L3912" s="368" t="s">
        <v>1960</v>
      </c>
      <c r="M3912" s="368">
        <v>50</v>
      </c>
      <c r="N3912" s="368">
        <v>30</v>
      </c>
      <c r="O3912" s="368">
        <v>20</v>
      </c>
    </row>
    <row r="3913" spans="1:15" x14ac:dyDescent="0.35">
      <c r="A3913" s="368" t="s">
        <v>697</v>
      </c>
      <c r="B3913" s="368" t="s">
        <v>1285</v>
      </c>
      <c r="C3913" s="368" t="s">
        <v>786</v>
      </c>
      <c r="D3913" s="368">
        <v>840</v>
      </c>
      <c r="E3913" s="368">
        <v>546</v>
      </c>
      <c r="F3913" s="368">
        <v>294</v>
      </c>
      <c r="G3913" s="368" t="s">
        <v>20561</v>
      </c>
      <c r="H3913" s="368" t="s">
        <v>20562</v>
      </c>
      <c r="I3913" s="368" t="s">
        <v>1959</v>
      </c>
      <c r="J3913" s="368" t="s">
        <v>1958</v>
      </c>
      <c r="K3913" s="368" t="s">
        <v>20563</v>
      </c>
      <c r="L3913" s="368" t="s">
        <v>20564</v>
      </c>
      <c r="M3913" s="368">
        <v>66</v>
      </c>
      <c r="N3913" s="368">
        <v>43</v>
      </c>
      <c r="O3913" s="368">
        <v>23</v>
      </c>
    </row>
    <row r="3914" spans="1:15" x14ac:dyDescent="0.35">
      <c r="A3914" s="368" t="s">
        <v>697</v>
      </c>
      <c r="B3914" s="368" t="s">
        <v>1285</v>
      </c>
      <c r="C3914" s="368" t="s">
        <v>786</v>
      </c>
      <c r="D3914" s="368">
        <v>840</v>
      </c>
      <c r="E3914" s="368">
        <v>546</v>
      </c>
      <c r="F3914" s="368">
        <v>294</v>
      </c>
      <c r="G3914" s="368" t="s">
        <v>20561</v>
      </c>
      <c r="H3914" s="368" t="s">
        <v>20562</v>
      </c>
      <c r="I3914" s="368" t="s">
        <v>1959</v>
      </c>
      <c r="J3914" s="368" t="s">
        <v>1958</v>
      </c>
      <c r="K3914" s="368" t="s">
        <v>20565</v>
      </c>
      <c r="L3914" s="368" t="s">
        <v>20566</v>
      </c>
      <c r="M3914" s="368">
        <v>100</v>
      </c>
      <c r="N3914" s="368">
        <v>66</v>
      </c>
      <c r="O3914" s="368">
        <v>34</v>
      </c>
    </row>
    <row r="3915" spans="1:15" x14ac:dyDescent="0.35">
      <c r="A3915" s="368" t="s">
        <v>697</v>
      </c>
      <c r="B3915" s="368" t="s">
        <v>1285</v>
      </c>
      <c r="C3915" s="368" t="s">
        <v>786</v>
      </c>
      <c r="D3915" s="368">
        <v>840</v>
      </c>
      <c r="E3915" s="368">
        <v>546</v>
      </c>
      <c r="F3915" s="368">
        <v>294</v>
      </c>
      <c r="G3915" s="368" t="s">
        <v>21038</v>
      </c>
      <c r="H3915" s="368" t="s">
        <v>21039</v>
      </c>
      <c r="I3915" s="368" t="s">
        <v>1957</v>
      </c>
      <c r="J3915" s="368" t="s">
        <v>1956</v>
      </c>
      <c r="K3915" s="368" t="s">
        <v>21040</v>
      </c>
      <c r="L3915" s="368" t="s">
        <v>1956</v>
      </c>
      <c r="M3915" s="368">
        <v>64</v>
      </c>
      <c r="N3915" s="368">
        <v>42</v>
      </c>
      <c r="O3915" s="368">
        <v>22</v>
      </c>
    </row>
    <row r="3916" spans="1:15" x14ac:dyDescent="0.35">
      <c r="A3916" s="368" t="s">
        <v>697</v>
      </c>
      <c r="B3916" s="368" t="s">
        <v>1285</v>
      </c>
      <c r="C3916" s="368" t="s">
        <v>786</v>
      </c>
      <c r="D3916" s="368">
        <v>840</v>
      </c>
      <c r="E3916" s="368">
        <v>546</v>
      </c>
      <c r="F3916" s="368">
        <v>294</v>
      </c>
      <c r="G3916" s="368" t="s">
        <v>21041</v>
      </c>
      <c r="H3916" s="368" t="s">
        <v>21042</v>
      </c>
      <c r="I3916" s="368" t="s">
        <v>1955</v>
      </c>
      <c r="J3916" s="368" t="s">
        <v>1954</v>
      </c>
      <c r="K3916" s="368" t="s">
        <v>21043</v>
      </c>
      <c r="L3916" s="368" t="s">
        <v>21044</v>
      </c>
      <c r="M3916" s="368">
        <v>33</v>
      </c>
      <c r="N3916" s="368">
        <v>21</v>
      </c>
      <c r="O3916" s="368">
        <v>12</v>
      </c>
    </row>
    <row r="3917" spans="1:15" x14ac:dyDescent="0.35">
      <c r="A3917" s="368" t="s">
        <v>697</v>
      </c>
      <c r="B3917" s="368" t="s">
        <v>1285</v>
      </c>
      <c r="C3917" s="368" t="s">
        <v>786</v>
      </c>
      <c r="D3917" s="368">
        <v>840</v>
      </c>
      <c r="E3917" s="368">
        <v>546</v>
      </c>
      <c r="F3917" s="368">
        <v>294</v>
      </c>
      <c r="G3917" s="368" t="s">
        <v>21041</v>
      </c>
      <c r="H3917" s="368" t="s">
        <v>21042</v>
      </c>
      <c r="I3917" s="368" t="s">
        <v>1955</v>
      </c>
      <c r="J3917" s="368" t="s">
        <v>1954</v>
      </c>
      <c r="K3917" s="368" t="s">
        <v>21045</v>
      </c>
      <c r="L3917" s="368" t="s">
        <v>21046</v>
      </c>
      <c r="M3917" s="368">
        <v>89</v>
      </c>
      <c r="N3917" s="368">
        <v>58</v>
      </c>
      <c r="O3917" s="368">
        <v>31</v>
      </c>
    </row>
    <row r="3918" spans="1:15" x14ac:dyDescent="0.35">
      <c r="A3918" s="368" t="s">
        <v>697</v>
      </c>
      <c r="B3918" s="368" t="s">
        <v>1285</v>
      </c>
      <c r="C3918" s="368" t="s">
        <v>786</v>
      </c>
      <c r="D3918" s="368">
        <v>840</v>
      </c>
      <c r="E3918" s="368">
        <v>546</v>
      </c>
      <c r="F3918" s="368">
        <v>294</v>
      </c>
      <c r="G3918" s="368" t="s">
        <v>21047</v>
      </c>
      <c r="H3918" s="368" t="s">
        <v>21048</v>
      </c>
      <c r="I3918" s="368" t="s">
        <v>1953</v>
      </c>
      <c r="J3918" s="368" t="s">
        <v>1952</v>
      </c>
      <c r="K3918" s="368" t="s">
        <v>21049</v>
      </c>
      <c r="L3918" s="368" t="s">
        <v>21050</v>
      </c>
      <c r="M3918" s="368">
        <v>33</v>
      </c>
      <c r="N3918" s="368">
        <v>21</v>
      </c>
      <c r="O3918" s="368">
        <v>12</v>
      </c>
    </row>
    <row r="3919" spans="1:15" x14ac:dyDescent="0.35">
      <c r="A3919" s="368" t="s">
        <v>697</v>
      </c>
      <c r="B3919" s="368" t="s">
        <v>1285</v>
      </c>
      <c r="C3919" s="368" t="s">
        <v>786</v>
      </c>
      <c r="D3919" s="368">
        <v>840</v>
      </c>
      <c r="E3919" s="368">
        <v>546</v>
      </c>
      <c r="F3919" s="368">
        <v>294</v>
      </c>
      <c r="G3919" s="368" t="s">
        <v>21047</v>
      </c>
      <c r="H3919" s="368" t="s">
        <v>21048</v>
      </c>
      <c r="I3919" s="368" t="s">
        <v>1953</v>
      </c>
      <c r="J3919" s="368" t="s">
        <v>1952</v>
      </c>
      <c r="K3919" s="368" t="s">
        <v>21051</v>
      </c>
      <c r="L3919" s="368" t="s">
        <v>21052</v>
      </c>
      <c r="M3919" s="368">
        <v>89</v>
      </c>
      <c r="N3919" s="368">
        <v>58</v>
      </c>
      <c r="O3919" s="368">
        <v>31</v>
      </c>
    </row>
    <row r="3920" spans="1:15" x14ac:dyDescent="0.35">
      <c r="A3920" s="368" t="s">
        <v>697</v>
      </c>
      <c r="B3920" s="368" t="s">
        <v>1285</v>
      </c>
      <c r="C3920" s="368" t="s">
        <v>786</v>
      </c>
      <c r="D3920" s="368">
        <v>840</v>
      </c>
      <c r="E3920" s="368">
        <v>546</v>
      </c>
      <c r="F3920" s="368">
        <v>294</v>
      </c>
      <c r="G3920" s="368" t="s">
        <v>21053</v>
      </c>
      <c r="H3920" s="368" t="s">
        <v>21054</v>
      </c>
      <c r="I3920" s="368" t="s">
        <v>1951</v>
      </c>
      <c r="J3920" s="368" t="s">
        <v>1950</v>
      </c>
      <c r="K3920" s="368" t="s">
        <v>21055</v>
      </c>
      <c r="L3920" s="368" t="s">
        <v>21056</v>
      </c>
      <c r="M3920" s="368">
        <v>89</v>
      </c>
      <c r="N3920" s="368">
        <v>58</v>
      </c>
      <c r="O3920" s="368">
        <v>31</v>
      </c>
    </row>
    <row r="3921" spans="1:15" x14ac:dyDescent="0.35">
      <c r="A3921" s="368" t="s">
        <v>697</v>
      </c>
      <c r="B3921" s="368" t="s">
        <v>1285</v>
      </c>
      <c r="C3921" s="368" t="s">
        <v>786</v>
      </c>
      <c r="D3921" s="368">
        <v>840</v>
      </c>
      <c r="E3921" s="368">
        <v>546</v>
      </c>
      <c r="F3921" s="368">
        <v>294</v>
      </c>
      <c r="G3921" s="368" t="s">
        <v>21053</v>
      </c>
      <c r="H3921" s="368" t="s">
        <v>21054</v>
      </c>
      <c r="I3921" s="368" t="s">
        <v>1951</v>
      </c>
      <c r="J3921" s="368" t="s">
        <v>1950</v>
      </c>
      <c r="K3921" s="368" t="s">
        <v>21057</v>
      </c>
      <c r="L3921" s="368" t="s">
        <v>21058</v>
      </c>
      <c r="M3921" s="368">
        <v>33</v>
      </c>
      <c r="N3921" s="368">
        <v>21</v>
      </c>
      <c r="O3921" s="368">
        <v>12</v>
      </c>
    </row>
    <row r="3922" spans="1:15" x14ac:dyDescent="0.35">
      <c r="A3922" s="368" t="s">
        <v>697</v>
      </c>
      <c r="B3922" s="368" t="s">
        <v>1285</v>
      </c>
      <c r="C3922" s="368" t="s">
        <v>786</v>
      </c>
      <c r="D3922" s="368">
        <v>840</v>
      </c>
      <c r="E3922" s="368">
        <v>546</v>
      </c>
      <c r="F3922" s="368">
        <v>294</v>
      </c>
      <c r="G3922" s="368" t="s">
        <v>21059</v>
      </c>
      <c r="H3922" s="368" t="s">
        <v>21060</v>
      </c>
      <c r="I3922" s="368" t="s">
        <v>1949</v>
      </c>
      <c r="J3922" s="368" t="s">
        <v>1948</v>
      </c>
      <c r="K3922" s="368" t="s">
        <v>21061</v>
      </c>
      <c r="L3922" s="368" t="s">
        <v>21062</v>
      </c>
      <c r="M3922" s="368">
        <v>33</v>
      </c>
      <c r="N3922" s="368">
        <v>21</v>
      </c>
      <c r="O3922" s="368">
        <v>12</v>
      </c>
    </row>
    <row r="3923" spans="1:15" x14ac:dyDescent="0.35">
      <c r="A3923" s="368" t="s">
        <v>697</v>
      </c>
      <c r="B3923" s="368" t="s">
        <v>1285</v>
      </c>
      <c r="C3923" s="368" t="s">
        <v>786</v>
      </c>
      <c r="D3923" s="368">
        <v>840</v>
      </c>
      <c r="E3923" s="368">
        <v>546</v>
      </c>
      <c r="F3923" s="368">
        <v>294</v>
      </c>
      <c r="G3923" s="368" t="s">
        <v>21059</v>
      </c>
      <c r="H3923" s="368" t="s">
        <v>21060</v>
      </c>
      <c r="I3923" s="368" t="s">
        <v>1949</v>
      </c>
      <c r="J3923" s="368" t="s">
        <v>1948</v>
      </c>
      <c r="K3923" s="368" t="s">
        <v>21063</v>
      </c>
      <c r="L3923" s="368" t="s">
        <v>21064</v>
      </c>
      <c r="M3923" s="368">
        <v>89</v>
      </c>
      <c r="N3923" s="368">
        <v>58</v>
      </c>
      <c r="O3923" s="368">
        <v>31</v>
      </c>
    </row>
    <row r="3924" spans="1:15" x14ac:dyDescent="0.35">
      <c r="A3924" s="368" t="s">
        <v>697</v>
      </c>
      <c r="B3924" s="368" t="s">
        <v>1285</v>
      </c>
      <c r="C3924" s="368" t="s">
        <v>786</v>
      </c>
      <c r="D3924" s="368">
        <v>840</v>
      </c>
      <c r="E3924" s="368">
        <v>546</v>
      </c>
      <c r="F3924" s="368">
        <v>294</v>
      </c>
      <c r="G3924" s="368" t="s">
        <v>21065</v>
      </c>
      <c r="H3924" s="368" t="s">
        <v>21066</v>
      </c>
      <c r="I3924" s="368" t="s">
        <v>1947</v>
      </c>
      <c r="J3924" s="368" t="s">
        <v>1946</v>
      </c>
      <c r="K3924" s="368" t="s">
        <v>21067</v>
      </c>
      <c r="L3924" s="368" t="s">
        <v>21068</v>
      </c>
      <c r="M3924" s="368">
        <v>33</v>
      </c>
      <c r="N3924" s="368">
        <v>21</v>
      </c>
      <c r="O3924" s="368">
        <v>12</v>
      </c>
    </row>
    <row r="3925" spans="1:15" x14ac:dyDescent="0.35">
      <c r="A3925" s="368" t="s">
        <v>697</v>
      </c>
      <c r="B3925" s="368" t="s">
        <v>1285</v>
      </c>
      <c r="C3925" s="368" t="s">
        <v>786</v>
      </c>
      <c r="D3925" s="368">
        <v>840</v>
      </c>
      <c r="E3925" s="368">
        <v>546</v>
      </c>
      <c r="F3925" s="368">
        <v>294</v>
      </c>
      <c r="G3925" s="368" t="s">
        <v>21065</v>
      </c>
      <c r="H3925" s="368" t="s">
        <v>21066</v>
      </c>
      <c r="I3925" s="368" t="s">
        <v>1947</v>
      </c>
      <c r="J3925" s="368" t="s">
        <v>1946</v>
      </c>
      <c r="K3925" s="368" t="s">
        <v>21069</v>
      </c>
      <c r="L3925" s="368" t="s">
        <v>21070</v>
      </c>
      <c r="M3925" s="368">
        <v>89</v>
      </c>
      <c r="N3925" s="368">
        <v>58</v>
      </c>
      <c r="O3925" s="368">
        <v>31</v>
      </c>
    </row>
    <row r="3926" spans="1:15" x14ac:dyDescent="0.35">
      <c r="A3926" s="368" t="s">
        <v>698</v>
      </c>
      <c r="B3926" s="368" t="s">
        <v>1286</v>
      </c>
      <c r="C3926" s="368" t="s">
        <v>786</v>
      </c>
      <c r="D3926" s="368">
        <v>380</v>
      </c>
      <c r="E3926" s="368">
        <v>247</v>
      </c>
      <c r="F3926" s="368">
        <v>133</v>
      </c>
      <c r="G3926" s="368" t="s">
        <v>21071</v>
      </c>
      <c r="H3926" s="368" t="s">
        <v>21072</v>
      </c>
      <c r="I3926" s="368" t="s">
        <v>1945</v>
      </c>
      <c r="J3926" s="368" t="s">
        <v>1944</v>
      </c>
      <c r="K3926" s="368" t="s">
        <v>21073</v>
      </c>
      <c r="L3926" s="368" t="s">
        <v>21074</v>
      </c>
      <c r="M3926" s="368">
        <v>77</v>
      </c>
      <c r="N3926" s="368">
        <v>48</v>
      </c>
      <c r="O3926" s="368">
        <v>29</v>
      </c>
    </row>
    <row r="3927" spans="1:15" x14ac:dyDescent="0.35">
      <c r="A3927" s="368" t="s">
        <v>698</v>
      </c>
      <c r="B3927" s="368" t="s">
        <v>1286</v>
      </c>
      <c r="C3927" s="368" t="s">
        <v>786</v>
      </c>
      <c r="D3927" s="368">
        <v>380</v>
      </c>
      <c r="E3927" s="368">
        <v>247</v>
      </c>
      <c r="F3927" s="368">
        <v>133</v>
      </c>
      <c r="G3927" s="368" t="s">
        <v>21071</v>
      </c>
      <c r="H3927" s="368" t="s">
        <v>21072</v>
      </c>
      <c r="I3927" s="368" t="s">
        <v>1945</v>
      </c>
      <c r="J3927" s="368" t="s">
        <v>1944</v>
      </c>
      <c r="K3927" s="368" t="s">
        <v>21075</v>
      </c>
      <c r="L3927" s="368" t="s">
        <v>21076</v>
      </c>
      <c r="M3927" s="368">
        <v>78</v>
      </c>
      <c r="N3927" s="368">
        <v>48</v>
      </c>
      <c r="O3927" s="368">
        <v>30</v>
      </c>
    </row>
    <row r="3928" spans="1:15" x14ac:dyDescent="0.35">
      <c r="A3928" s="368" t="s">
        <v>698</v>
      </c>
      <c r="B3928" s="368" t="s">
        <v>1286</v>
      </c>
      <c r="C3928" s="368" t="s">
        <v>786</v>
      </c>
      <c r="D3928" s="368">
        <v>380</v>
      </c>
      <c r="E3928" s="368">
        <v>247</v>
      </c>
      <c r="F3928" s="368">
        <v>133</v>
      </c>
      <c r="G3928" s="368" t="s">
        <v>21071</v>
      </c>
      <c r="H3928" s="368" t="s">
        <v>21072</v>
      </c>
      <c r="I3928" s="368" t="s">
        <v>1945</v>
      </c>
      <c r="J3928" s="368" t="s">
        <v>1944</v>
      </c>
      <c r="K3928" s="368" t="s">
        <v>21077</v>
      </c>
      <c r="L3928" s="368" t="s">
        <v>21078</v>
      </c>
      <c r="M3928" s="368">
        <v>30</v>
      </c>
      <c r="N3928" s="368">
        <v>30</v>
      </c>
      <c r="O3928" s="368">
        <v>0</v>
      </c>
    </row>
    <row r="3929" spans="1:15" x14ac:dyDescent="0.35">
      <c r="A3929" s="368" t="s">
        <v>698</v>
      </c>
      <c r="B3929" s="368" t="s">
        <v>1286</v>
      </c>
      <c r="C3929" s="368" t="s">
        <v>786</v>
      </c>
      <c r="D3929" s="368">
        <v>380</v>
      </c>
      <c r="E3929" s="368">
        <v>247</v>
      </c>
      <c r="F3929" s="368">
        <v>133</v>
      </c>
      <c r="G3929" s="368" t="s">
        <v>21079</v>
      </c>
      <c r="H3929" s="368" t="s">
        <v>21080</v>
      </c>
      <c r="I3929" s="368" t="s">
        <v>1943</v>
      </c>
      <c r="J3929" s="368" t="s">
        <v>1942</v>
      </c>
      <c r="K3929" s="368" t="s">
        <v>21081</v>
      </c>
      <c r="L3929" s="368" t="s">
        <v>1942</v>
      </c>
      <c r="M3929" s="368">
        <v>78</v>
      </c>
      <c r="N3929" s="368">
        <v>48</v>
      </c>
      <c r="O3929" s="368">
        <v>30</v>
      </c>
    </row>
    <row r="3930" spans="1:15" x14ac:dyDescent="0.35">
      <c r="A3930" s="368" t="s">
        <v>698</v>
      </c>
      <c r="B3930" s="368" t="s">
        <v>1286</v>
      </c>
      <c r="C3930" s="368" t="s">
        <v>786</v>
      </c>
      <c r="D3930" s="368">
        <v>380</v>
      </c>
      <c r="E3930" s="368">
        <v>247</v>
      </c>
      <c r="F3930" s="368">
        <v>133</v>
      </c>
      <c r="G3930" s="368" t="s">
        <v>21082</v>
      </c>
      <c r="H3930" s="368" t="s">
        <v>21083</v>
      </c>
      <c r="I3930" s="368" t="s">
        <v>1941</v>
      </c>
      <c r="J3930" s="368" t="s">
        <v>1940</v>
      </c>
      <c r="K3930" s="368" t="s">
        <v>21084</v>
      </c>
      <c r="L3930" s="368" t="s">
        <v>1940</v>
      </c>
      <c r="M3930" s="368">
        <v>117</v>
      </c>
      <c r="N3930" s="368">
        <v>73</v>
      </c>
      <c r="O3930" s="368">
        <v>44</v>
      </c>
    </row>
    <row r="3931" spans="1:15" x14ac:dyDescent="0.35">
      <c r="A3931" s="368" t="s">
        <v>699</v>
      </c>
      <c r="B3931" s="368" t="s">
        <v>1287</v>
      </c>
      <c r="C3931" s="368" t="s">
        <v>796</v>
      </c>
      <c r="D3931" s="368">
        <v>250</v>
      </c>
      <c r="E3931" s="368">
        <v>162</v>
      </c>
      <c r="F3931" s="368">
        <v>88</v>
      </c>
      <c r="G3931" s="368" t="s">
        <v>13370</v>
      </c>
      <c r="H3931" s="368" t="s">
        <v>13371</v>
      </c>
      <c r="I3931" s="368" t="s">
        <v>1939</v>
      </c>
      <c r="J3931" s="368" t="s">
        <v>1938</v>
      </c>
      <c r="K3931" s="368" t="s">
        <v>13372</v>
      </c>
      <c r="L3931" s="368" t="s">
        <v>1938</v>
      </c>
      <c r="M3931" s="368">
        <v>102</v>
      </c>
      <c r="N3931" s="368">
        <v>66</v>
      </c>
      <c r="O3931" s="368">
        <v>36</v>
      </c>
    </row>
    <row r="3932" spans="1:15" x14ac:dyDescent="0.35">
      <c r="A3932" s="368" t="s">
        <v>699</v>
      </c>
      <c r="B3932" s="368" t="s">
        <v>1287</v>
      </c>
      <c r="C3932" s="368" t="s">
        <v>796</v>
      </c>
      <c r="D3932" s="368">
        <v>250</v>
      </c>
      <c r="E3932" s="368">
        <v>162</v>
      </c>
      <c r="F3932" s="368">
        <v>88</v>
      </c>
      <c r="G3932" s="368" t="s">
        <v>21085</v>
      </c>
      <c r="H3932" s="368" t="s">
        <v>21086</v>
      </c>
      <c r="I3932" s="368" t="s">
        <v>1937</v>
      </c>
      <c r="J3932" s="368" t="s">
        <v>1936</v>
      </c>
      <c r="K3932" s="368" t="s">
        <v>21087</v>
      </c>
      <c r="L3932" s="368" t="s">
        <v>1936</v>
      </c>
      <c r="M3932" s="368">
        <v>74</v>
      </c>
      <c r="N3932" s="368">
        <v>48</v>
      </c>
      <c r="O3932" s="368">
        <v>26</v>
      </c>
    </row>
    <row r="3933" spans="1:15" x14ac:dyDescent="0.35">
      <c r="A3933" s="368" t="s">
        <v>699</v>
      </c>
      <c r="B3933" s="368" t="s">
        <v>1287</v>
      </c>
      <c r="C3933" s="368" t="s">
        <v>796</v>
      </c>
      <c r="D3933" s="368">
        <v>250</v>
      </c>
      <c r="E3933" s="368">
        <v>162</v>
      </c>
      <c r="F3933" s="368">
        <v>88</v>
      </c>
      <c r="G3933" s="368" t="s">
        <v>21088</v>
      </c>
      <c r="H3933" s="368" t="s">
        <v>21089</v>
      </c>
      <c r="I3933" s="368" t="s">
        <v>1935</v>
      </c>
      <c r="J3933" s="368" t="s">
        <v>1934</v>
      </c>
      <c r="K3933" s="368" t="s">
        <v>21090</v>
      </c>
      <c r="L3933" s="368" t="s">
        <v>1934</v>
      </c>
      <c r="M3933" s="368">
        <v>74</v>
      </c>
      <c r="N3933" s="368">
        <v>48</v>
      </c>
      <c r="O3933" s="368">
        <v>26</v>
      </c>
    </row>
    <row r="3934" spans="1:15" x14ac:dyDescent="0.35">
      <c r="A3934" s="368" t="s">
        <v>700</v>
      </c>
      <c r="B3934" s="368" t="s">
        <v>1288</v>
      </c>
      <c r="C3934" s="368" t="s">
        <v>796</v>
      </c>
      <c r="D3934" s="368">
        <v>230</v>
      </c>
      <c r="E3934" s="368">
        <v>149</v>
      </c>
      <c r="F3934" s="368">
        <v>81</v>
      </c>
      <c r="G3934" s="368" t="s">
        <v>21091</v>
      </c>
      <c r="H3934" s="368" t="s">
        <v>21092</v>
      </c>
      <c r="I3934" s="368" t="s">
        <v>1917</v>
      </c>
      <c r="J3934" s="368" t="s">
        <v>1916</v>
      </c>
      <c r="K3934" s="368" t="s">
        <v>21093</v>
      </c>
      <c r="L3934" s="368" t="s">
        <v>1916</v>
      </c>
      <c r="M3934" s="368">
        <v>46</v>
      </c>
      <c r="N3934" s="368">
        <v>30</v>
      </c>
      <c r="O3934" s="368">
        <v>16</v>
      </c>
    </row>
    <row r="3935" spans="1:15" x14ac:dyDescent="0.35">
      <c r="A3935" s="368" t="s">
        <v>700</v>
      </c>
      <c r="B3935" s="368" t="s">
        <v>1288</v>
      </c>
      <c r="C3935" s="368" t="s">
        <v>796</v>
      </c>
      <c r="D3935" s="368">
        <v>230</v>
      </c>
      <c r="E3935" s="368">
        <v>149</v>
      </c>
      <c r="F3935" s="368">
        <v>81</v>
      </c>
      <c r="G3935" s="368" t="s">
        <v>21094</v>
      </c>
      <c r="H3935" s="368" t="s">
        <v>21095</v>
      </c>
      <c r="I3935" s="368" t="s">
        <v>1915</v>
      </c>
      <c r="J3935" s="368" t="s">
        <v>1914</v>
      </c>
      <c r="K3935" s="368" t="s">
        <v>21096</v>
      </c>
      <c r="L3935" s="368" t="s">
        <v>1914</v>
      </c>
      <c r="M3935" s="368">
        <v>46</v>
      </c>
      <c r="N3935" s="368">
        <v>30</v>
      </c>
      <c r="O3935" s="368">
        <v>16</v>
      </c>
    </row>
    <row r="3936" spans="1:15" x14ac:dyDescent="0.35">
      <c r="A3936" s="368" t="s">
        <v>700</v>
      </c>
      <c r="B3936" s="368" t="s">
        <v>1288</v>
      </c>
      <c r="C3936" s="368" t="s">
        <v>796</v>
      </c>
      <c r="D3936" s="368">
        <v>230</v>
      </c>
      <c r="E3936" s="368">
        <v>149</v>
      </c>
      <c r="F3936" s="368">
        <v>81</v>
      </c>
      <c r="G3936" s="368" t="s">
        <v>21097</v>
      </c>
      <c r="H3936" s="368" t="s">
        <v>21098</v>
      </c>
      <c r="I3936" s="368" t="s">
        <v>1913</v>
      </c>
      <c r="J3936" s="368" t="s">
        <v>1912</v>
      </c>
      <c r="K3936" s="368" t="s">
        <v>21099</v>
      </c>
      <c r="L3936" s="368" t="s">
        <v>1912</v>
      </c>
      <c r="M3936" s="368">
        <v>46</v>
      </c>
      <c r="N3936" s="368">
        <v>30</v>
      </c>
      <c r="O3936" s="368">
        <v>16</v>
      </c>
    </row>
    <row r="3937" spans="1:15" x14ac:dyDescent="0.35">
      <c r="A3937" s="368" t="s">
        <v>700</v>
      </c>
      <c r="B3937" s="368" t="s">
        <v>1288</v>
      </c>
      <c r="C3937" s="368" t="s">
        <v>796</v>
      </c>
      <c r="D3937" s="368">
        <v>230</v>
      </c>
      <c r="E3937" s="368">
        <v>149</v>
      </c>
      <c r="F3937" s="368">
        <v>81</v>
      </c>
      <c r="G3937" s="368" t="s">
        <v>21100</v>
      </c>
      <c r="H3937" s="368" t="s">
        <v>21101</v>
      </c>
      <c r="I3937" s="368" t="s">
        <v>1911</v>
      </c>
      <c r="J3937" s="368" t="s">
        <v>1910</v>
      </c>
      <c r="K3937" s="368" t="s">
        <v>21102</v>
      </c>
      <c r="L3937" s="368" t="s">
        <v>1910</v>
      </c>
      <c r="M3937" s="368">
        <v>92</v>
      </c>
      <c r="N3937" s="368">
        <v>59</v>
      </c>
      <c r="O3937" s="368">
        <v>33</v>
      </c>
    </row>
    <row r="3938" spans="1:15" x14ac:dyDescent="0.35">
      <c r="A3938" s="368" t="s">
        <v>701</v>
      </c>
      <c r="B3938" s="368" t="s">
        <v>1289</v>
      </c>
      <c r="C3938" s="368" t="s">
        <v>791</v>
      </c>
      <c r="D3938" s="368">
        <v>600</v>
      </c>
      <c r="E3938" s="368">
        <v>390</v>
      </c>
      <c r="F3938" s="368">
        <v>210</v>
      </c>
      <c r="G3938" s="368" t="s">
        <v>21103</v>
      </c>
      <c r="H3938" s="368" t="s">
        <v>21104</v>
      </c>
      <c r="I3938" s="368" t="s">
        <v>1909</v>
      </c>
      <c r="J3938" s="368" t="s">
        <v>1908</v>
      </c>
      <c r="K3938" s="368" t="s">
        <v>21105</v>
      </c>
      <c r="L3938" s="368" t="s">
        <v>21106</v>
      </c>
      <c r="M3938" s="368">
        <v>62</v>
      </c>
      <c r="N3938" s="368">
        <v>40</v>
      </c>
      <c r="O3938" s="368">
        <v>22</v>
      </c>
    </row>
    <row r="3939" spans="1:15" x14ac:dyDescent="0.35">
      <c r="A3939" s="368" t="s">
        <v>701</v>
      </c>
      <c r="B3939" s="368" t="s">
        <v>1289</v>
      </c>
      <c r="C3939" s="368" t="s">
        <v>791</v>
      </c>
      <c r="D3939" s="368">
        <v>600</v>
      </c>
      <c r="E3939" s="368">
        <v>390</v>
      </c>
      <c r="F3939" s="368">
        <v>210</v>
      </c>
      <c r="G3939" s="368" t="s">
        <v>21103</v>
      </c>
      <c r="H3939" s="368" t="s">
        <v>21104</v>
      </c>
      <c r="I3939" s="368" t="s">
        <v>1909</v>
      </c>
      <c r="J3939" s="368" t="s">
        <v>1908</v>
      </c>
      <c r="K3939" s="368" t="s">
        <v>21107</v>
      </c>
      <c r="L3939" s="368" t="s">
        <v>21108</v>
      </c>
      <c r="M3939" s="368">
        <v>62</v>
      </c>
      <c r="N3939" s="368">
        <v>40</v>
      </c>
      <c r="O3939" s="368">
        <v>22</v>
      </c>
    </row>
    <row r="3940" spans="1:15" x14ac:dyDescent="0.35">
      <c r="A3940" s="368" t="s">
        <v>701</v>
      </c>
      <c r="B3940" s="368" t="s">
        <v>1289</v>
      </c>
      <c r="C3940" s="368" t="s">
        <v>791</v>
      </c>
      <c r="D3940" s="368">
        <v>600</v>
      </c>
      <c r="E3940" s="368">
        <v>390</v>
      </c>
      <c r="F3940" s="368">
        <v>210</v>
      </c>
      <c r="G3940" s="368" t="s">
        <v>21103</v>
      </c>
      <c r="H3940" s="368" t="s">
        <v>21104</v>
      </c>
      <c r="I3940" s="368" t="s">
        <v>1909</v>
      </c>
      <c r="J3940" s="368" t="s">
        <v>1908</v>
      </c>
      <c r="K3940" s="368" t="s">
        <v>21109</v>
      </c>
      <c r="L3940" s="368" t="s">
        <v>21110</v>
      </c>
      <c r="M3940" s="368">
        <v>88</v>
      </c>
      <c r="N3940" s="368">
        <v>57</v>
      </c>
      <c r="O3940" s="368">
        <v>31</v>
      </c>
    </row>
    <row r="3941" spans="1:15" x14ac:dyDescent="0.35">
      <c r="A3941" s="368" t="s">
        <v>701</v>
      </c>
      <c r="B3941" s="368" t="s">
        <v>1289</v>
      </c>
      <c r="C3941" s="368" t="s">
        <v>791</v>
      </c>
      <c r="D3941" s="368">
        <v>600</v>
      </c>
      <c r="E3941" s="368">
        <v>390</v>
      </c>
      <c r="F3941" s="368">
        <v>210</v>
      </c>
      <c r="G3941" s="368" t="s">
        <v>21111</v>
      </c>
      <c r="H3941" s="368" t="s">
        <v>21112</v>
      </c>
      <c r="I3941" s="368" t="s">
        <v>1907</v>
      </c>
      <c r="J3941" s="368" t="s">
        <v>1906</v>
      </c>
      <c r="K3941" s="368" t="s">
        <v>21113</v>
      </c>
      <c r="L3941" s="368" t="s">
        <v>21114</v>
      </c>
      <c r="M3941" s="368">
        <v>100</v>
      </c>
      <c r="N3941" s="368">
        <v>66</v>
      </c>
      <c r="O3941" s="368">
        <v>34</v>
      </c>
    </row>
    <row r="3942" spans="1:15" x14ac:dyDescent="0.35">
      <c r="A3942" s="368" t="s">
        <v>701</v>
      </c>
      <c r="B3942" s="368" t="s">
        <v>1289</v>
      </c>
      <c r="C3942" s="368" t="s">
        <v>791</v>
      </c>
      <c r="D3942" s="368">
        <v>600</v>
      </c>
      <c r="E3942" s="368">
        <v>390</v>
      </c>
      <c r="F3942" s="368">
        <v>210</v>
      </c>
      <c r="G3942" s="368" t="s">
        <v>21111</v>
      </c>
      <c r="H3942" s="368" t="s">
        <v>21112</v>
      </c>
      <c r="I3942" s="368" t="s">
        <v>1907</v>
      </c>
      <c r="J3942" s="368" t="s">
        <v>1906</v>
      </c>
      <c r="K3942" s="368" t="s">
        <v>21115</v>
      </c>
      <c r="L3942" s="368" t="s">
        <v>21116</v>
      </c>
      <c r="M3942" s="368">
        <v>63</v>
      </c>
      <c r="N3942" s="368">
        <v>41</v>
      </c>
      <c r="O3942" s="368">
        <v>22</v>
      </c>
    </row>
    <row r="3943" spans="1:15" x14ac:dyDescent="0.35">
      <c r="A3943" s="368" t="s">
        <v>701</v>
      </c>
      <c r="B3943" s="368" t="s">
        <v>1289</v>
      </c>
      <c r="C3943" s="368" t="s">
        <v>791</v>
      </c>
      <c r="D3943" s="368">
        <v>600</v>
      </c>
      <c r="E3943" s="368">
        <v>390</v>
      </c>
      <c r="F3943" s="368">
        <v>210</v>
      </c>
      <c r="G3943" s="368" t="s">
        <v>21111</v>
      </c>
      <c r="H3943" s="368" t="s">
        <v>21112</v>
      </c>
      <c r="I3943" s="368" t="s">
        <v>1907</v>
      </c>
      <c r="J3943" s="368" t="s">
        <v>1906</v>
      </c>
      <c r="K3943" s="368" t="s">
        <v>21117</v>
      </c>
      <c r="L3943" s="368" t="s">
        <v>21118</v>
      </c>
      <c r="M3943" s="368">
        <v>100</v>
      </c>
      <c r="N3943" s="368">
        <v>65</v>
      </c>
      <c r="O3943" s="368">
        <v>35</v>
      </c>
    </row>
    <row r="3944" spans="1:15" x14ac:dyDescent="0.35">
      <c r="A3944" s="368" t="s">
        <v>701</v>
      </c>
      <c r="B3944" s="368" t="s">
        <v>1289</v>
      </c>
      <c r="C3944" s="368" t="s">
        <v>791</v>
      </c>
      <c r="D3944" s="368">
        <v>600</v>
      </c>
      <c r="E3944" s="368">
        <v>390</v>
      </c>
      <c r="F3944" s="368">
        <v>210</v>
      </c>
      <c r="G3944" s="368" t="s">
        <v>21119</v>
      </c>
      <c r="H3944" s="368" t="s">
        <v>21120</v>
      </c>
      <c r="I3944" s="368" t="s">
        <v>1905</v>
      </c>
      <c r="J3944" s="368" t="s">
        <v>1904</v>
      </c>
      <c r="K3944" s="368" t="s">
        <v>21121</v>
      </c>
      <c r="L3944" s="368" t="s">
        <v>21122</v>
      </c>
      <c r="M3944" s="368">
        <v>75</v>
      </c>
      <c r="N3944" s="368">
        <v>49</v>
      </c>
      <c r="O3944" s="368">
        <v>26</v>
      </c>
    </row>
    <row r="3945" spans="1:15" x14ac:dyDescent="0.35">
      <c r="A3945" s="368" t="s">
        <v>701</v>
      </c>
      <c r="B3945" s="368" t="s">
        <v>1289</v>
      </c>
      <c r="C3945" s="368" t="s">
        <v>791</v>
      </c>
      <c r="D3945" s="368">
        <v>600</v>
      </c>
      <c r="E3945" s="368">
        <v>390</v>
      </c>
      <c r="F3945" s="368">
        <v>210</v>
      </c>
      <c r="G3945" s="368" t="s">
        <v>21119</v>
      </c>
      <c r="H3945" s="368" t="s">
        <v>21120</v>
      </c>
      <c r="I3945" s="368" t="s">
        <v>1905</v>
      </c>
      <c r="J3945" s="368" t="s">
        <v>1904</v>
      </c>
      <c r="K3945" s="368" t="s">
        <v>21123</v>
      </c>
      <c r="L3945" s="368" t="s">
        <v>21124</v>
      </c>
      <c r="M3945" s="368">
        <v>50</v>
      </c>
      <c r="N3945" s="368">
        <v>32</v>
      </c>
      <c r="O3945" s="368">
        <v>18</v>
      </c>
    </row>
    <row r="3946" spans="1:15" x14ac:dyDescent="0.35">
      <c r="A3946" s="368" t="s">
        <v>702</v>
      </c>
      <c r="B3946" s="368" t="s">
        <v>1290</v>
      </c>
      <c r="C3946" s="368" t="s">
        <v>791</v>
      </c>
      <c r="D3946" s="368">
        <v>450</v>
      </c>
      <c r="E3946" s="368">
        <v>292</v>
      </c>
      <c r="F3946" s="368">
        <v>158</v>
      </c>
      <c r="G3946" s="368" t="s">
        <v>21125</v>
      </c>
      <c r="H3946" s="368" t="s">
        <v>21126</v>
      </c>
      <c r="I3946" s="368" t="s">
        <v>1903</v>
      </c>
      <c r="J3946" s="368" t="s">
        <v>1902</v>
      </c>
      <c r="K3946" s="368" t="s">
        <v>21127</v>
      </c>
      <c r="L3946" s="368" t="s">
        <v>21128</v>
      </c>
      <c r="M3946" s="368">
        <v>37</v>
      </c>
      <c r="N3946" s="368">
        <v>24</v>
      </c>
      <c r="O3946" s="368">
        <v>13</v>
      </c>
    </row>
    <row r="3947" spans="1:15" x14ac:dyDescent="0.35">
      <c r="A3947" s="368" t="s">
        <v>702</v>
      </c>
      <c r="B3947" s="368" t="s">
        <v>1290</v>
      </c>
      <c r="C3947" s="368" t="s">
        <v>791</v>
      </c>
      <c r="D3947" s="368">
        <v>450</v>
      </c>
      <c r="E3947" s="368">
        <v>292</v>
      </c>
      <c r="F3947" s="368">
        <v>158</v>
      </c>
      <c r="G3947" s="368" t="s">
        <v>21125</v>
      </c>
      <c r="H3947" s="368" t="s">
        <v>21126</v>
      </c>
      <c r="I3947" s="368" t="s">
        <v>1903</v>
      </c>
      <c r="J3947" s="368" t="s">
        <v>1902</v>
      </c>
      <c r="K3947" s="368" t="s">
        <v>21129</v>
      </c>
      <c r="L3947" s="368" t="s">
        <v>21130</v>
      </c>
      <c r="M3947" s="368">
        <v>85</v>
      </c>
      <c r="N3947" s="368">
        <v>55</v>
      </c>
      <c r="O3947" s="368">
        <v>30</v>
      </c>
    </row>
    <row r="3948" spans="1:15" x14ac:dyDescent="0.35">
      <c r="A3948" s="368" t="s">
        <v>702</v>
      </c>
      <c r="B3948" s="368" t="s">
        <v>1290</v>
      </c>
      <c r="C3948" s="368" t="s">
        <v>791</v>
      </c>
      <c r="D3948" s="368">
        <v>450</v>
      </c>
      <c r="E3948" s="368">
        <v>292</v>
      </c>
      <c r="F3948" s="368">
        <v>158</v>
      </c>
      <c r="G3948" s="368" t="s">
        <v>21131</v>
      </c>
      <c r="H3948" s="368" t="s">
        <v>21132</v>
      </c>
      <c r="I3948" s="368" t="s">
        <v>1901</v>
      </c>
      <c r="J3948" s="368" t="s">
        <v>1900</v>
      </c>
      <c r="K3948" s="368" t="s">
        <v>21133</v>
      </c>
      <c r="L3948" s="368" t="s">
        <v>1900</v>
      </c>
      <c r="M3948" s="368">
        <v>85</v>
      </c>
      <c r="N3948" s="368">
        <v>55</v>
      </c>
      <c r="O3948" s="368">
        <v>30</v>
      </c>
    </row>
    <row r="3949" spans="1:15" x14ac:dyDescent="0.35">
      <c r="A3949" s="368" t="s">
        <v>702</v>
      </c>
      <c r="B3949" s="368" t="s">
        <v>1290</v>
      </c>
      <c r="C3949" s="368" t="s">
        <v>791</v>
      </c>
      <c r="D3949" s="368">
        <v>450</v>
      </c>
      <c r="E3949" s="368">
        <v>292</v>
      </c>
      <c r="F3949" s="368">
        <v>158</v>
      </c>
      <c r="G3949" s="368" t="s">
        <v>21134</v>
      </c>
      <c r="H3949" s="368" t="s">
        <v>21135</v>
      </c>
      <c r="I3949" s="368" t="s">
        <v>1899</v>
      </c>
      <c r="J3949" s="368" t="s">
        <v>1898</v>
      </c>
      <c r="K3949" s="368" t="s">
        <v>21136</v>
      </c>
      <c r="L3949" s="368" t="s">
        <v>1898</v>
      </c>
      <c r="M3949" s="368">
        <v>85</v>
      </c>
      <c r="N3949" s="368">
        <v>55</v>
      </c>
      <c r="O3949" s="368">
        <v>30</v>
      </c>
    </row>
    <row r="3950" spans="1:15" x14ac:dyDescent="0.35">
      <c r="A3950" s="368" t="s">
        <v>702</v>
      </c>
      <c r="B3950" s="368" t="s">
        <v>1290</v>
      </c>
      <c r="C3950" s="368" t="s">
        <v>791</v>
      </c>
      <c r="D3950" s="368">
        <v>450</v>
      </c>
      <c r="E3950" s="368">
        <v>292</v>
      </c>
      <c r="F3950" s="368">
        <v>158</v>
      </c>
      <c r="G3950" s="368" t="s">
        <v>21137</v>
      </c>
      <c r="H3950" s="368" t="s">
        <v>21138</v>
      </c>
      <c r="I3950" s="368" t="s">
        <v>1897</v>
      </c>
      <c r="J3950" s="368" t="s">
        <v>1896</v>
      </c>
      <c r="K3950" s="368" t="s">
        <v>21139</v>
      </c>
      <c r="L3950" s="368" t="s">
        <v>21140</v>
      </c>
      <c r="M3950" s="368">
        <v>36</v>
      </c>
      <c r="N3950" s="368">
        <v>23</v>
      </c>
      <c r="O3950" s="368">
        <v>13</v>
      </c>
    </row>
    <row r="3951" spans="1:15" x14ac:dyDescent="0.35">
      <c r="A3951" s="368" t="s">
        <v>702</v>
      </c>
      <c r="B3951" s="368" t="s">
        <v>1290</v>
      </c>
      <c r="C3951" s="368" t="s">
        <v>791</v>
      </c>
      <c r="D3951" s="368">
        <v>450</v>
      </c>
      <c r="E3951" s="368">
        <v>292</v>
      </c>
      <c r="F3951" s="368">
        <v>158</v>
      </c>
      <c r="G3951" s="368" t="s">
        <v>21137</v>
      </c>
      <c r="H3951" s="368" t="s">
        <v>21138</v>
      </c>
      <c r="I3951" s="368" t="s">
        <v>1897</v>
      </c>
      <c r="J3951" s="368" t="s">
        <v>1896</v>
      </c>
      <c r="K3951" s="368" t="s">
        <v>21141</v>
      </c>
      <c r="L3951" s="368" t="s">
        <v>21142</v>
      </c>
      <c r="M3951" s="368">
        <v>61</v>
      </c>
      <c r="N3951" s="368">
        <v>40</v>
      </c>
      <c r="O3951" s="368">
        <v>21</v>
      </c>
    </row>
    <row r="3952" spans="1:15" x14ac:dyDescent="0.35">
      <c r="A3952" s="368" t="s">
        <v>702</v>
      </c>
      <c r="B3952" s="368" t="s">
        <v>1290</v>
      </c>
      <c r="C3952" s="368" t="s">
        <v>791</v>
      </c>
      <c r="D3952" s="368">
        <v>450</v>
      </c>
      <c r="E3952" s="368">
        <v>292</v>
      </c>
      <c r="F3952" s="368">
        <v>158</v>
      </c>
      <c r="G3952" s="368" t="s">
        <v>21137</v>
      </c>
      <c r="H3952" s="368" t="s">
        <v>21138</v>
      </c>
      <c r="I3952" s="368" t="s">
        <v>1897</v>
      </c>
      <c r="J3952" s="368" t="s">
        <v>1896</v>
      </c>
      <c r="K3952" s="368" t="s">
        <v>21143</v>
      </c>
      <c r="L3952" s="368" t="s">
        <v>21144</v>
      </c>
      <c r="M3952" s="368">
        <v>61</v>
      </c>
      <c r="N3952" s="368">
        <v>40</v>
      </c>
      <c r="O3952" s="368">
        <v>21</v>
      </c>
    </row>
    <row r="3953" spans="1:15" x14ac:dyDescent="0.35">
      <c r="A3953" s="368" t="s">
        <v>703</v>
      </c>
      <c r="B3953" s="368" t="s">
        <v>1291</v>
      </c>
      <c r="C3953" s="368" t="s">
        <v>796</v>
      </c>
      <c r="D3953" s="368">
        <v>360</v>
      </c>
      <c r="E3953" s="368">
        <v>234</v>
      </c>
      <c r="F3953" s="368">
        <v>126</v>
      </c>
      <c r="G3953" s="368" t="s">
        <v>21145</v>
      </c>
      <c r="H3953" s="368" t="s">
        <v>21146</v>
      </c>
      <c r="I3953" s="368" t="s">
        <v>1895</v>
      </c>
      <c r="J3953" s="368" t="s">
        <v>1894</v>
      </c>
      <c r="K3953" s="368" t="s">
        <v>21147</v>
      </c>
      <c r="L3953" s="368" t="s">
        <v>1894</v>
      </c>
      <c r="M3953" s="368">
        <v>64</v>
      </c>
      <c r="N3953" s="368">
        <v>43</v>
      </c>
      <c r="O3953" s="368">
        <v>21</v>
      </c>
    </row>
    <row r="3954" spans="1:15" x14ac:dyDescent="0.35">
      <c r="A3954" s="368" t="s">
        <v>703</v>
      </c>
      <c r="B3954" s="368" t="s">
        <v>1291</v>
      </c>
      <c r="C3954" s="368" t="s">
        <v>796</v>
      </c>
      <c r="D3954" s="368">
        <v>360</v>
      </c>
      <c r="E3954" s="368">
        <v>234</v>
      </c>
      <c r="F3954" s="368">
        <v>126</v>
      </c>
      <c r="G3954" s="368" t="s">
        <v>21148</v>
      </c>
      <c r="H3954" s="368" t="s">
        <v>21149</v>
      </c>
      <c r="I3954" s="368" t="s">
        <v>1893</v>
      </c>
      <c r="J3954" s="368" t="s">
        <v>1892</v>
      </c>
      <c r="K3954" s="368" t="s">
        <v>21150</v>
      </c>
      <c r="L3954" s="368" t="s">
        <v>1892</v>
      </c>
      <c r="M3954" s="368">
        <v>90</v>
      </c>
      <c r="N3954" s="368">
        <v>58</v>
      </c>
      <c r="O3954" s="368">
        <v>32</v>
      </c>
    </row>
    <row r="3955" spans="1:15" x14ac:dyDescent="0.35">
      <c r="A3955" s="368" t="s">
        <v>703</v>
      </c>
      <c r="B3955" s="368" t="s">
        <v>1291</v>
      </c>
      <c r="C3955" s="368" t="s">
        <v>796</v>
      </c>
      <c r="D3955" s="368">
        <v>360</v>
      </c>
      <c r="E3955" s="368">
        <v>234</v>
      </c>
      <c r="F3955" s="368">
        <v>126</v>
      </c>
      <c r="G3955" s="368" t="s">
        <v>21151</v>
      </c>
      <c r="H3955" s="368" t="s">
        <v>21152</v>
      </c>
      <c r="I3955" s="368" t="s">
        <v>1891</v>
      </c>
      <c r="J3955" s="368" t="s">
        <v>1890</v>
      </c>
      <c r="K3955" s="368" t="s">
        <v>21153</v>
      </c>
      <c r="L3955" s="368" t="s">
        <v>21154</v>
      </c>
      <c r="M3955" s="368">
        <v>90</v>
      </c>
      <c r="N3955" s="368">
        <v>58</v>
      </c>
      <c r="O3955" s="368">
        <v>32</v>
      </c>
    </row>
    <row r="3956" spans="1:15" x14ac:dyDescent="0.35">
      <c r="A3956" s="368" t="s">
        <v>703</v>
      </c>
      <c r="B3956" s="368" t="s">
        <v>1291</v>
      </c>
      <c r="C3956" s="368" t="s">
        <v>796</v>
      </c>
      <c r="D3956" s="368">
        <v>360</v>
      </c>
      <c r="E3956" s="368">
        <v>234</v>
      </c>
      <c r="F3956" s="368">
        <v>126</v>
      </c>
      <c r="G3956" s="368" t="s">
        <v>21151</v>
      </c>
      <c r="H3956" s="368" t="s">
        <v>21152</v>
      </c>
      <c r="I3956" s="368" t="s">
        <v>1891</v>
      </c>
      <c r="J3956" s="368" t="s">
        <v>1890</v>
      </c>
      <c r="K3956" s="368" t="s">
        <v>21155</v>
      </c>
      <c r="L3956" s="368" t="s">
        <v>21156</v>
      </c>
      <c r="M3956" s="368">
        <v>116</v>
      </c>
      <c r="N3956" s="368">
        <v>75</v>
      </c>
      <c r="O3956" s="368">
        <v>41</v>
      </c>
    </row>
    <row r="3957" spans="1:15" x14ac:dyDescent="0.35">
      <c r="A3957" s="368" t="s">
        <v>704</v>
      </c>
      <c r="B3957" s="368" t="s">
        <v>1292</v>
      </c>
      <c r="C3957" s="368" t="s">
        <v>786</v>
      </c>
      <c r="D3957" s="368">
        <v>750</v>
      </c>
      <c r="E3957" s="368">
        <v>487</v>
      </c>
      <c r="F3957" s="368">
        <v>263</v>
      </c>
      <c r="G3957" s="368" t="s">
        <v>21157</v>
      </c>
      <c r="H3957" s="368" t="s">
        <v>21158</v>
      </c>
      <c r="I3957" s="368" t="s">
        <v>1805</v>
      </c>
      <c r="J3957" s="368" t="s">
        <v>1804</v>
      </c>
      <c r="K3957" s="368" t="s">
        <v>21159</v>
      </c>
      <c r="L3957" s="368" t="s">
        <v>21160</v>
      </c>
      <c r="M3957" s="368">
        <v>107</v>
      </c>
      <c r="N3957" s="368">
        <v>69</v>
      </c>
      <c r="O3957" s="368">
        <v>38</v>
      </c>
    </row>
    <row r="3958" spans="1:15" x14ac:dyDescent="0.35">
      <c r="A3958" s="368" t="s">
        <v>704</v>
      </c>
      <c r="B3958" s="368" t="s">
        <v>1292</v>
      </c>
      <c r="C3958" s="368" t="s">
        <v>786</v>
      </c>
      <c r="D3958" s="368">
        <v>750</v>
      </c>
      <c r="E3958" s="368">
        <v>487</v>
      </c>
      <c r="F3958" s="368">
        <v>263</v>
      </c>
      <c r="G3958" s="368" t="s">
        <v>21157</v>
      </c>
      <c r="H3958" s="368" t="s">
        <v>21158</v>
      </c>
      <c r="I3958" s="368" t="s">
        <v>1805</v>
      </c>
      <c r="J3958" s="368" t="s">
        <v>1804</v>
      </c>
      <c r="K3958" s="368" t="s">
        <v>21161</v>
      </c>
      <c r="L3958" s="368" t="s">
        <v>21162</v>
      </c>
      <c r="M3958" s="368">
        <v>72</v>
      </c>
      <c r="N3958" s="368">
        <v>48</v>
      </c>
      <c r="O3958" s="368">
        <v>24</v>
      </c>
    </row>
    <row r="3959" spans="1:15" x14ac:dyDescent="0.35">
      <c r="A3959" s="368" t="s">
        <v>704</v>
      </c>
      <c r="B3959" s="368" t="s">
        <v>1292</v>
      </c>
      <c r="C3959" s="368" t="s">
        <v>786</v>
      </c>
      <c r="D3959" s="368">
        <v>750</v>
      </c>
      <c r="E3959" s="368">
        <v>487</v>
      </c>
      <c r="F3959" s="368">
        <v>263</v>
      </c>
      <c r="G3959" s="368" t="s">
        <v>21163</v>
      </c>
      <c r="H3959" s="368" t="s">
        <v>21164</v>
      </c>
      <c r="I3959" s="368" t="s">
        <v>1803</v>
      </c>
      <c r="J3959" s="368" t="s">
        <v>1802</v>
      </c>
      <c r="K3959" s="368" t="s">
        <v>21165</v>
      </c>
      <c r="L3959" s="368" t="s">
        <v>1802</v>
      </c>
      <c r="M3959" s="368">
        <v>71</v>
      </c>
      <c r="N3959" s="368">
        <v>46</v>
      </c>
      <c r="O3959" s="368">
        <v>25</v>
      </c>
    </row>
    <row r="3960" spans="1:15" x14ac:dyDescent="0.35">
      <c r="A3960" s="368" t="s">
        <v>704</v>
      </c>
      <c r="B3960" s="368" t="s">
        <v>1292</v>
      </c>
      <c r="C3960" s="368" t="s">
        <v>786</v>
      </c>
      <c r="D3960" s="368">
        <v>750</v>
      </c>
      <c r="E3960" s="368">
        <v>487</v>
      </c>
      <c r="F3960" s="368">
        <v>263</v>
      </c>
      <c r="G3960" s="368" t="s">
        <v>21166</v>
      </c>
      <c r="H3960" s="368" t="s">
        <v>21167</v>
      </c>
      <c r="I3960" s="368" t="s">
        <v>1889</v>
      </c>
      <c r="J3960" s="368" t="s">
        <v>1888</v>
      </c>
      <c r="K3960" s="368" t="s">
        <v>21168</v>
      </c>
      <c r="L3960" s="368" t="s">
        <v>21169</v>
      </c>
      <c r="M3960" s="368">
        <v>72</v>
      </c>
      <c r="N3960" s="368">
        <v>47</v>
      </c>
      <c r="O3960" s="368">
        <v>25</v>
      </c>
    </row>
    <row r="3961" spans="1:15" x14ac:dyDescent="0.35">
      <c r="A3961" s="368" t="s">
        <v>704</v>
      </c>
      <c r="B3961" s="368" t="s">
        <v>1292</v>
      </c>
      <c r="C3961" s="368" t="s">
        <v>786</v>
      </c>
      <c r="D3961" s="368">
        <v>750</v>
      </c>
      <c r="E3961" s="368">
        <v>487</v>
      </c>
      <c r="F3961" s="368">
        <v>263</v>
      </c>
      <c r="G3961" s="368" t="s">
        <v>21166</v>
      </c>
      <c r="H3961" s="368" t="s">
        <v>21167</v>
      </c>
      <c r="I3961" s="368" t="s">
        <v>1889</v>
      </c>
      <c r="J3961" s="368" t="s">
        <v>1888</v>
      </c>
      <c r="K3961" s="368" t="s">
        <v>21170</v>
      </c>
      <c r="L3961" s="368" t="s">
        <v>21171</v>
      </c>
      <c r="M3961" s="368">
        <v>71</v>
      </c>
      <c r="N3961" s="368">
        <v>46</v>
      </c>
      <c r="O3961" s="368">
        <v>25</v>
      </c>
    </row>
    <row r="3962" spans="1:15" x14ac:dyDescent="0.35">
      <c r="A3962" s="368" t="s">
        <v>704</v>
      </c>
      <c r="B3962" s="368" t="s">
        <v>1292</v>
      </c>
      <c r="C3962" s="368" t="s">
        <v>786</v>
      </c>
      <c r="D3962" s="368">
        <v>750</v>
      </c>
      <c r="E3962" s="368">
        <v>487</v>
      </c>
      <c r="F3962" s="368">
        <v>263</v>
      </c>
      <c r="G3962" s="368" t="s">
        <v>21166</v>
      </c>
      <c r="H3962" s="368" t="s">
        <v>21167</v>
      </c>
      <c r="I3962" s="368" t="s">
        <v>1889</v>
      </c>
      <c r="J3962" s="368" t="s">
        <v>1888</v>
      </c>
      <c r="K3962" s="368" t="s">
        <v>21172</v>
      </c>
      <c r="L3962" s="368" t="s">
        <v>21173</v>
      </c>
      <c r="M3962" s="368">
        <v>107</v>
      </c>
      <c r="N3962" s="368">
        <v>69</v>
      </c>
      <c r="O3962" s="368">
        <v>38</v>
      </c>
    </row>
    <row r="3963" spans="1:15" x14ac:dyDescent="0.35">
      <c r="A3963" s="368" t="s">
        <v>704</v>
      </c>
      <c r="B3963" s="368" t="s">
        <v>1292</v>
      </c>
      <c r="C3963" s="368" t="s">
        <v>786</v>
      </c>
      <c r="D3963" s="368">
        <v>750</v>
      </c>
      <c r="E3963" s="368">
        <v>487</v>
      </c>
      <c r="F3963" s="368">
        <v>263</v>
      </c>
      <c r="G3963" s="368" t="s">
        <v>21174</v>
      </c>
      <c r="H3963" s="368" t="s">
        <v>21175</v>
      </c>
      <c r="I3963" s="368" t="s">
        <v>1887</v>
      </c>
      <c r="J3963" s="368" t="s">
        <v>1886</v>
      </c>
      <c r="K3963" s="368" t="s">
        <v>21176</v>
      </c>
      <c r="L3963" s="368" t="s">
        <v>1886</v>
      </c>
      <c r="M3963" s="368">
        <v>107</v>
      </c>
      <c r="N3963" s="368">
        <v>69</v>
      </c>
      <c r="O3963" s="368">
        <v>38</v>
      </c>
    </row>
    <row r="3964" spans="1:15" x14ac:dyDescent="0.35">
      <c r="A3964" s="368" t="s">
        <v>704</v>
      </c>
      <c r="B3964" s="368" t="s">
        <v>1292</v>
      </c>
      <c r="C3964" s="368" t="s">
        <v>786</v>
      </c>
      <c r="D3964" s="368">
        <v>750</v>
      </c>
      <c r="E3964" s="368">
        <v>487</v>
      </c>
      <c r="F3964" s="368">
        <v>263</v>
      </c>
      <c r="G3964" s="368" t="s">
        <v>21177</v>
      </c>
      <c r="H3964" s="368" t="s">
        <v>21178</v>
      </c>
      <c r="I3964" s="368" t="s">
        <v>1885</v>
      </c>
      <c r="J3964" s="368" t="s">
        <v>1884</v>
      </c>
      <c r="K3964" s="368" t="s">
        <v>21179</v>
      </c>
      <c r="L3964" s="368" t="s">
        <v>21180</v>
      </c>
      <c r="M3964" s="368">
        <v>72</v>
      </c>
      <c r="N3964" s="368">
        <v>47</v>
      </c>
      <c r="O3964" s="368">
        <v>25</v>
      </c>
    </row>
    <row r="3965" spans="1:15" x14ac:dyDescent="0.35">
      <c r="A3965" s="368" t="s">
        <v>704</v>
      </c>
      <c r="B3965" s="368" t="s">
        <v>1292</v>
      </c>
      <c r="C3965" s="368" t="s">
        <v>786</v>
      </c>
      <c r="D3965" s="368">
        <v>750</v>
      </c>
      <c r="E3965" s="368">
        <v>487</v>
      </c>
      <c r="F3965" s="368">
        <v>263</v>
      </c>
      <c r="G3965" s="368" t="s">
        <v>21177</v>
      </c>
      <c r="H3965" s="368" t="s">
        <v>21178</v>
      </c>
      <c r="I3965" s="368" t="s">
        <v>1885</v>
      </c>
      <c r="J3965" s="368" t="s">
        <v>1884</v>
      </c>
      <c r="K3965" s="368" t="s">
        <v>21181</v>
      </c>
      <c r="L3965" s="368" t="s">
        <v>21182</v>
      </c>
      <c r="M3965" s="368">
        <v>71</v>
      </c>
      <c r="N3965" s="368">
        <v>46</v>
      </c>
      <c r="O3965" s="368">
        <v>25</v>
      </c>
    </row>
    <row r="3966" spans="1:15" x14ac:dyDescent="0.35">
      <c r="A3966" s="368" t="s">
        <v>705</v>
      </c>
      <c r="B3966" s="368" t="s">
        <v>1293</v>
      </c>
      <c r="C3966" s="368" t="s">
        <v>791</v>
      </c>
      <c r="D3966" s="368">
        <v>690</v>
      </c>
      <c r="E3966" s="368">
        <v>448</v>
      </c>
      <c r="F3966" s="368">
        <v>242</v>
      </c>
      <c r="G3966" s="368" t="s">
        <v>21183</v>
      </c>
      <c r="H3966" s="368" t="s">
        <v>21184</v>
      </c>
      <c r="I3966" s="368" t="s">
        <v>1883</v>
      </c>
      <c r="J3966" s="368" t="s">
        <v>1882</v>
      </c>
      <c r="K3966" s="368" t="s">
        <v>21185</v>
      </c>
      <c r="L3966" s="368" t="s">
        <v>1882</v>
      </c>
      <c r="M3966" s="368">
        <v>72</v>
      </c>
      <c r="N3966" s="368">
        <v>47</v>
      </c>
      <c r="O3966" s="368">
        <v>25</v>
      </c>
    </row>
    <row r="3967" spans="1:15" x14ac:dyDescent="0.35">
      <c r="A3967" s="368" t="s">
        <v>705</v>
      </c>
      <c r="B3967" s="368" t="s">
        <v>1293</v>
      </c>
      <c r="C3967" s="368" t="s">
        <v>791</v>
      </c>
      <c r="D3967" s="368">
        <v>690</v>
      </c>
      <c r="E3967" s="368">
        <v>448</v>
      </c>
      <c r="F3967" s="368">
        <v>242</v>
      </c>
      <c r="G3967" s="368" t="s">
        <v>21186</v>
      </c>
      <c r="H3967" s="368" t="s">
        <v>21187</v>
      </c>
      <c r="I3967" s="368" t="s">
        <v>1881</v>
      </c>
      <c r="J3967" s="368" t="s">
        <v>1880</v>
      </c>
      <c r="K3967" s="368" t="s">
        <v>21188</v>
      </c>
      <c r="L3967" s="368" t="s">
        <v>1880</v>
      </c>
      <c r="M3967" s="368">
        <v>109</v>
      </c>
      <c r="N3967" s="368">
        <v>71</v>
      </c>
      <c r="O3967" s="368">
        <v>38</v>
      </c>
    </row>
    <row r="3968" spans="1:15" x14ac:dyDescent="0.35">
      <c r="A3968" s="368" t="s">
        <v>705</v>
      </c>
      <c r="B3968" s="368" t="s">
        <v>1293</v>
      </c>
      <c r="C3968" s="368" t="s">
        <v>791</v>
      </c>
      <c r="D3968" s="368">
        <v>690</v>
      </c>
      <c r="E3968" s="368">
        <v>448</v>
      </c>
      <c r="F3968" s="368">
        <v>242</v>
      </c>
      <c r="G3968" s="368" t="s">
        <v>21189</v>
      </c>
      <c r="H3968" s="368" t="s">
        <v>21190</v>
      </c>
      <c r="I3968" s="368" t="s">
        <v>1879</v>
      </c>
      <c r="J3968" s="368" t="s">
        <v>1878</v>
      </c>
      <c r="K3968" s="368" t="s">
        <v>21191</v>
      </c>
      <c r="L3968" s="368" t="s">
        <v>21192</v>
      </c>
      <c r="M3968" s="368">
        <v>109</v>
      </c>
      <c r="N3968" s="368">
        <v>71</v>
      </c>
      <c r="O3968" s="368">
        <v>38</v>
      </c>
    </row>
    <row r="3969" spans="1:15" x14ac:dyDescent="0.35">
      <c r="A3969" s="368" t="s">
        <v>705</v>
      </c>
      <c r="B3969" s="368" t="s">
        <v>1293</v>
      </c>
      <c r="C3969" s="368" t="s">
        <v>791</v>
      </c>
      <c r="D3969" s="368">
        <v>690</v>
      </c>
      <c r="E3969" s="368">
        <v>448</v>
      </c>
      <c r="F3969" s="368">
        <v>242</v>
      </c>
      <c r="G3969" s="368" t="s">
        <v>21189</v>
      </c>
      <c r="H3969" s="368" t="s">
        <v>21190</v>
      </c>
      <c r="I3969" s="368" t="s">
        <v>1879</v>
      </c>
      <c r="J3969" s="368" t="s">
        <v>1878</v>
      </c>
      <c r="K3969" s="368" t="s">
        <v>21193</v>
      </c>
      <c r="L3969" s="368" t="s">
        <v>21194</v>
      </c>
      <c r="M3969" s="368">
        <v>109</v>
      </c>
      <c r="N3969" s="368">
        <v>71</v>
      </c>
      <c r="O3969" s="368">
        <v>38</v>
      </c>
    </row>
    <row r="3970" spans="1:15" x14ac:dyDescent="0.35">
      <c r="A3970" s="368" t="s">
        <v>705</v>
      </c>
      <c r="B3970" s="368" t="s">
        <v>1293</v>
      </c>
      <c r="C3970" s="368" t="s">
        <v>791</v>
      </c>
      <c r="D3970" s="368">
        <v>690</v>
      </c>
      <c r="E3970" s="368">
        <v>448</v>
      </c>
      <c r="F3970" s="368">
        <v>242</v>
      </c>
      <c r="G3970" s="368" t="s">
        <v>21189</v>
      </c>
      <c r="H3970" s="368" t="s">
        <v>21190</v>
      </c>
      <c r="I3970" s="368" t="s">
        <v>1879</v>
      </c>
      <c r="J3970" s="368" t="s">
        <v>1878</v>
      </c>
      <c r="K3970" s="368" t="s">
        <v>21195</v>
      </c>
      <c r="L3970" s="368" t="s">
        <v>21196</v>
      </c>
      <c r="M3970" s="368">
        <v>109</v>
      </c>
      <c r="N3970" s="368">
        <v>71</v>
      </c>
      <c r="O3970" s="368">
        <v>38</v>
      </c>
    </row>
    <row r="3971" spans="1:15" x14ac:dyDescent="0.35">
      <c r="A3971" s="368" t="s">
        <v>705</v>
      </c>
      <c r="B3971" s="368" t="s">
        <v>1293</v>
      </c>
      <c r="C3971" s="368" t="s">
        <v>791</v>
      </c>
      <c r="D3971" s="368">
        <v>690</v>
      </c>
      <c r="E3971" s="368">
        <v>448</v>
      </c>
      <c r="F3971" s="368">
        <v>242</v>
      </c>
      <c r="G3971" s="368" t="s">
        <v>21197</v>
      </c>
      <c r="H3971" s="368" t="s">
        <v>21198</v>
      </c>
      <c r="I3971" s="368" t="s">
        <v>1877</v>
      </c>
      <c r="J3971" s="368" t="s">
        <v>1876</v>
      </c>
      <c r="K3971" s="368" t="s">
        <v>21199</v>
      </c>
      <c r="L3971" s="368" t="s">
        <v>21200</v>
      </c>
      <c r="M3971" s="368">
        <v>73</v>
      </c>
      <c r="N3971" s="368">
        <v>46</v>
      </c>
      <c r="O3971" s="368">
        <v>27</v>
      </c>
    </row>
    <row r="3972" spans="1:15" x14ac:dyDescent="0.35">
      <c r="A3972" s="368" t="s">
        <v>705</v>
      </c>
      <c r="B3972" s="368" t="s">
        <v>1293</v>
      </c>
      <c r="C3972" s="368" t="s">
        <v>791</v>
      </c>
      <c r="D3972" s="368">
        <v>690</v>
      </c>
      <c r="E3972" s="368">
        <v>448</v>
      </c>
      <c r="F3972" s="368">
        <v>242</v>
      </c>
      <c r="G3972" s="368" t="s">
        <v>21197</v>
      </c>
      <c r="H3972" s="368" t="s">
        <v>21198</v>
      </c>
      <c r="I3972" s="368" t="s">
        <v>1877</v>
      </c>
      <c r="J3972" s="368" t="s">
        <v>1876</v>
      </c>
      <c r="K3972" s="368" t="s">
        <v>21201</v>
      </c>
      <c r="L3972" s="368" t="s">
        <v>21202</v>
      </c>
      <c r="M3972" s="368">
        <v>109</v>
      </c>
      <c r="N3972" s="368">
        <v>71</v>
      </c>
      <c r="O3972" s="368">
        <v>38</v>
      </c>
    </row>
    <row r="3973" spans="1:15" x14ac:dyDescent="0.35">
      <c r="A3973" s="368" t="s">
        <v>706</v>
      </c>
      <c r="B3973" s="368" t="s">
        <v>1294</v>
      </c>
      <c r="C3973" s="368" t="s">
        <v>796</v>
      </c>
      <c r="D3973" s="368">
        <v>390</v>
      </c>
      <c r="E3973" s="368">
        <v>253</v>
      </c>
      <c r="F3973" s="368">
        <v>137</v>
      </c>
      <c r="G3973" s="368" t="s">
        <v>21203</v>
      </c>
      <c r="H3973" s="368" t="s">
        <v>21204</v>
      </c>
      <c r="I3973" s="368" t="s">
        <v>1875</v>
      </c>
      <c r="J3973" s="368" t="s">
        <v>1874</v>
      </c>
      <c r="K3973" s="368" t="s">
        <v>21205</v>
      </c>
      <c r="L3973" s="368" t="s">
        <v>1874</v>
      </c>
      <c r="M3973" s="368">
        <v>63</v>
      </c>
      <c r="N3973" s="368">
        <v>41</v>
      </c>
      <c r="O3973" s="368">
        <v>22</v>
      </c>
    </row>
    <row r="3974" spans="1:15" x14ac:dyDescent="0.35">
      <c r="A3974" s="368" t="s">
        <v>706</v>
      </c>
      <c r="B3974" s="368" t="s">
        <v>1294</v>
      </c>
      <c r="C3974" s="368" t="s">
        <v>796</v>
      </c>
      <c r="D3974" s="368">
        <v>390</v>
      </c>
      <c r="E3974" s="368">
        <v>253</v>
      </c>
      <c r="F3974" s="368">
        <v>137</v>
      </c>
      <c r="G3974" s="368" t="s">
        <v>21206</v>
      </c>
      <c r="H3974" s="368" t="s">
        <v>21207</v>
      </c>
      <c r="I3974" s="368" t="s">
        <v>1847</v>
      </c>
      <c r="J3974" s="368" t="s">
        <v>1846</v>
      </c>
      <c r="K3974" s="368" t="s">
        <v>21208</v>
      </c>
      <c r="L3974" s="368" t="s">
        <v>1846</v>
      </c>
      <c r="M3974" s="368">
        <v>88</v>
      </c>
      <c r="N3974" s="368">
        <v>57</v>
      </c>
      <c r="O3974" s="368">
        <v>31</v>
      </c>
    </row>
    <row r="3975" spans="1:15" x14ac:dyDescent="0.35">
      <c r="A3975" s="368" t="s">
        <v>706</v>
      </c>
      <c r="B3975" s="368" t="s">
        <v>1294</v>
      </c>
      <c r="C3975" s="368" t="s">
        <v>796</v>
      </c>
      <c r="D3975" s="368">
        <v>390</v>
      </c>
      <c r="E3975" s="368">
        <v>253</v>
      </c>
      <c r="F3975" s="368">
        <v>137</v>
      </c>
      <c r="G3975" s="368" t="s">
        <v>21209</v>
      </c>
      <c r="H3975" s="368" t="s">
        <v>21210</v>
      </c>
      <c r="I3975" s="368" t="s">
        <v>1873</v>
      </c>
      <c r="J3975" s="368" t="s">
        <v>1872</v>
      </c>
      <c r="K3975" s="368" t="s">
        <v>21211</v>
      </c>
      <c r="L3975" s="368" t="s">
        <v>21212</v>
      </c>
      <c r="M3975" s="368">
        <v>76</v>
      </c>
      <c r="N3975" s="368">
        <v>49</v>
      </c>
      <c r="O3975" s="368">
        <v>27</v>
      </c>
    </row>
    <row r="3976" spans="1:15" x14ac:dyDescent="0.35">
      <c r="A3976" s="368" t="s">
        <v>706</v>
      </c>
      <c r="B3976" s="368" t="s">
        <v>1294</v>
      </c>
      <c r="C3976" s="368" t="s">
        <v>796</v>
      </c>
      <c r="D3976" s="368">
        <v>390</v>
      </c>
      <c r="E3976" s="368">
        <v>253</v>
      </c>
      <c r="F3976" s="368">
        <v>137</v>
      </c>
      <c r="G3976" s="368" t="s">
        <v>21209</v>
      </c>
      <c r="H3976" s="368" t="s">
        <v>21210</v>
      </c>
      <c r="I3976" s="368" t="s">
        <v>1873</v>
      </c>
      <c r="J3976" s="368" t="s">
        <v>1872</v>
      </c>
      <c r="K3976" s="368" t="s">
        <v>21213</v>
      </c>
      <c r="L3976" s="368" t="s">
        <v>21214</v>
      </c>
      <c r="M3976" s="368">
        <v>50</v>
      </c>
      <c r="N3976" s="368">
        <v>32</v>
      </c>
      <c r="O3976" s="368">
        <v>18</v>
      </c>
    </row>
    <row r="3977" spans="1:15" x14ac:dyDescent="0.35">
      <c r="A3977" s="368" t="s">
        <v>706</v>
      </c>
      <c r="B3977" s="368" t="s">
        <v>1294</v>
      </c>
      <c r="C3977" s="368" t="s">
        <v>796</v>
      </c>
      <c r="D3977" s="368">
        <v>390</v>
      </c>
      <c r="E3977" s="368">
        <v>253</v>
      </c>
      <c r="F3977" s="368">
        <v>137</v>
      </c>
      <c r="G3977" s="368" t="s">
        <v>21215</v>
      </c>
      <c r="H3977" s="368" t="s">
        <v>21216</v>
      </c>
      <c r="I3977" s="368" t="s">
        <v>1871</v>
      </c>
      <c r="J3977" s="368" t="s">
        <v>1870</v>
      </c>
      <c r="K3977" s="368" t="s">
        <v>21211</v>
      </c>
      <c r="L3977" s="368" t="s">
        <v>21212</v>
      </c>
      <c r="M3977" s="368">
        <v>76</v>
      </c>
      <c r="N3977" s="368">
        <v>49</v>
      </c>
      <c r="O3977" s="368">
        <v>27</v>
      </c>
    </row>
    <row r="3978" spans="1:15" x14ac:dyDescent="0.35">
      <c r="A3978" s="368" t="s">
        <v>706</v>
      </c>
      <c r="B3978" s="368" t="s">
        <v>1294</v>
      </c>
      <c r="C3978" s="368" t="s">
        <v>796</v>
      </c>
      <c r="D3978" s="368">
        <v>390</v>
      </c>
      <c r="E3978" s="368">
        <v>253</v>
      </c>
      <c r="F3978" s="368">
        <v>137</v>
      </c>
      <c r="G3978" s="368" t="s">
        <v>21215</v>
      </c>
      <c r="H3978" s="368" t="s">
        <v>21216</v>
      </c>
      <c r="I3978" s="368" t="s">
        <v>1871</v>
      </c>
      <c r="J3978" s="368" t="s">
        <v>1870</v>
      </c>
      <c r="K3978" s="368" t="s">
        <v>21217</v>
      </c>
      <c r="L3978" s="368" t="s">
        <v>21218</v>
      </c>
      <c r="M3978" s="368">
        <v>75</v>
      </c>
      <c r="N3978" s="368">
        <v>49</v>
      </c>
      <c r="O3978" s="368">
        <v>26</v>
      </c>
    </row>
    <row r="3979" spans="1:15" x14ac:dyDescent="0.35">
      <c r="A3979" s="368" t="s">
        <v>706</v>
      </c>
      <c r="B3979" s="368" t="s">
        <v>1294</v>
      </c>
      <c r="C3979" s="368" t="s">
        <v>796</v>
      </c>
      <c r="D3979" s="368">
        <v>390</v>
      </c>
      <c r="E3979" s="368">
        <v>253</v>
      </c>
      <c r="F3979" s="368">
        <v>137</v>
      </c>
      <c r="G3979" s="368" t="s">
        <v>21215</v>
      </c>
      <c r="H3979" s="368" t="s">
        <v>21216</v>
      </c>
      <c r="I3979" s="368" t="s">
        <v>1871</v>
      </c>
      <c r="J3979" s="368" t="s">
        <v>1870</v>
      </c>
      <c r="K3979" s="368" t="s">
        <v>21219</v>
      </c>
      <c r="L3979" s="368" t="s">
        <v>21220</v>
      </c>
      <c r="M3979" s="368">
        <v>38</v>
      </c>
      <c r="N3979" s="368">
        <v>25</v>
      </c>
      <c r="O3979" s="368">
        <v>13</v>
      </c>
    </row>
    <row r="3980" spans="1:15" x14ac:dyDescent="0.35">
      <c r="A3980" s="368" t="s">
        <v>707</v>
      </c>
      <c r="B3980" s="368" t="s">
        <v>1295</v>
      </c>
      <c r="C3980" s="368" t="s">
        <v>796</v>
      </c>
      <c r="D3980" s="368">
        <v>360</v>
      </c>
      <c r="E3980" s="368">
        <v>234</v>
      </c>
      <c r="F3980" s="368">
        <v>126</v>
      </c>
      <c r="G3980" s="368" t="s">
        <v>21221</v>
      </c>
      <c r="H3980" s="368" t="s">
        <v>21222</v>
      </c>
      <c r="I3980" s="368" t="s">
        <v>1869</v>
      </c>
      <c r="J3980" s="368" t="s">
        <v>1868</v>
      </c>
      <c r="K3980" s="368" t="s">
        <v>21223</v>
      </c>
      <c r="L3980" s="368" t="s">
        <v>1868</v>
      </c>
      <c r="M3980" s="368">
        <v>90</v>
      </c>
      <c r="N3980" s="368">
        <v>59</v>
      </c>
      <c r="O3980" s="368">
        <v>31</v>
      </c>
    </row>
    <row r="3981" spans="1:15" x14ac:dyDescent="0.35">
      <c r="A3981" s="368" t="s">
        <v>707</v>
      </c>
      <c r="B3981" s="368" t="s">
        <v>1295</v>
      </c>
      <c r="C3981" s="368" t="s">
        <v>796</v>
      </c>
      <c r="D3981" s="368">
        <v>360</v>
      </c>
      <c r="E3981" s="368">
        <v>234</v>
      </c>
      <c r="F3981" s="368">
        <v>126</v>
      </c>
      <c r="G3981" s="368" t="s">
        <v>21224</v>
      </c>
      <c r="H3981" s="368" t="s">
        <v>21225</v>
      </c>
      <c r="I3981" s="368" t="s">
        <v>1867</v>
      </c>
      <c r="J3981" s="368" t="s">
        <v>1866</v>
      </c>
      <c r="K3981" s="368" t="s">
        <v>21226</v>
      </c>
      <c r="L3981" s="368" t="s">
        <v>21227</v>
      </c>
      <c r="M3981" s="368">
        <v>116</v>
      </c>
      <c r="N3981" s="368">
        <v>75</v>
      </c>
      <c r="O3981" s="368">
        <v>41</v>
      </c>
    </row>
    <row r="3982" spans="1:15" x14ac:dyDescent="0.35">
      <c r="A3982" s="368" t="s">
        <v>707</v>
      </c>
      <c r="B3982" s="368" t="s">
        <v>1295</v>
      </c>
      <c r="C3982" s="368" t="s">
        <v>796</v>
      </c>
      <c r="D3982" s="368">
        <v>360</v>
      </c>
      <c r="E3982" s="368">
        <v>234</v>
      </c>
      <c r="F3982" s="368">
        <v>126</v>
      </c>
      <c r="G3982" s="368" t="s">
        <v>21224</v>
      </c>
      <c r="H3982" s="368" t="s">
        <v>21225</v>
      </c>
      <c r="I3982" s="368" t="s">
        <v>1867</v>
      </c>
      <c r="J3982" s="368" t="s">
        <v>1866</v>
      </c>
      <c r="K3982" s="368" t="s">
        <v>21228</v>
      </c>
      <c r="L3982" s="368" t="s">
        <v>21229</v>
      </c>
      <c r="M3982" s="368">
        <v>77</v>
      </c>
      <c r="N3982" s="368">
        <v>50</v>
      </c>
      <c r="O3982" s="368">
        <v>27</v>
      </c>
    </row>
    <row r="3983" spans="1:15" x14ac:dyDescent="0.35">
      <c r="A3983" s="368" t="s">
        <v>707</v>
      </c>
      <c r="B3983" s="368" t="s">
        <v>1295</v>
      </c>
      <c r="C3983" s="368" t="s">
        <v>796</v>
      </c>
      <c r="D3983" s="368">
        <v>360</v>
      </c>
      <c r="E3983" s="368">
        <v>234</v>
      </c>
      <c r="F3983" s="368">
        <v>126</v>
      </c>
      <c r="G3983" s="368" t="s">
        <v>21224</v>
      </c>
      <c r="H3983" s="368" t="s">
        <v>21225</v>
      </c>
      <c r="I3983" s="368" t="s">
        <v>1867</v>
      </c>
      <c r="J3983" s="368" t="s">
        <v>1866</v>
      </c>
      <c r="K3983" s="368" t="s">
        <v>21230</v>
      </c>
      <c r="L3983" s="368" t="s">
        <v>21231</v>
      </c>
      <c r="M3983" s="368">
        <v>77</v>
      </c>
      <c r="N3983" s="368">
        <v>50</v>
      </c>
      <c r="O3983" s="368">
        <v>27</v>
      </c>
    </row>
    <row r="3984" spans="1:15" x14ac:dyDescent="0.35">
      <c r="A3984" s="368" t="s">
        <v>708</v>
      </c>
      <c r="B3984" s="368" t="s">
        <v>1296</v>
      </c>
      <c r="C3984" s="368" t="s">
        <v>796</v>
      </c>
      <c r="D3984" s="368">
        <v>330</v>
      </c>
      <c r="E3984" s="368">
        <v>214</v>
      </c>
      <c r="F3984" s="368">
        <v>116</v>
      </c>
      <c r="G3984" s="368" t="s">
        <v>14216</v>
      </c>
      <c r="H3984" s="368" t="s">
        <v>14217</v>
      </c>
      <c r="I3984" s="368" t="s">
        <v>1731</v>
      </c>
      <c r="J3984" s="368" t="s">
        <v>1730</v>
      </c>
      <c r="K3984" s="368" t="s">
        <v>14218</v>
      </c>
      <c r="L3984" s="368" t="s">
        <v>1730</v>
      </c>
      <c r="M3984" s="368">
        <v>57</v>
      </c>
      <c r="N3984" s="368">
        <v>37</v>
      </c>
      <c r="O3984" s="368">
        <v>20</v>
      </c>
    </row>
    <row r="3985" spans="1:15" x14ac:dyDescent="0.35">
      <c r="A3985" s="368" t="s">
        <v>708</v>
      </c>
      <c r="B3985" s="368" t="s">
        <v>1296</v>
      </c>
      <c r="C3985" s="368" t="s">
        <v>796</v>
      </c>
      <c r="D3985" s="368">
        <v>330</v>
      </c>
      <c r="E3985" s="368">
        <v>214</v>
      </c>
      <c r="F3985" s="368">
        <v>116</v>
      </c>
      <c r="G3985" s="368" t="s">
        <v>21232</v>
      </c>
      <c r="H3985" s="368" t="s">
        <v>21233</v>
      </c>
      <c r="I3985" s="368" t="s">
        <v>1865</v>
      </c>
      <c r="J3985" s="368" t="s">
        <v>1864</v>
      </c>
      <c r="K3985" s="368" t="s">
        <v>21234</v>
      </c>
      <c r="L3985" s="368" t="s">
        <v>1864</v>
      </c>
      <c r="M3985" s="368">
        <v>57</v>
      </c>
      <c r="N3985" s="368">
        <v>37</v>
      </c>
      <c r="O3985" s="368">
        <v>20</v>
      </c>
    </row>
    <row r="3986" spans="1:15" x14ac:dyDescent="0.35">
      <c r="A3986" s="368" t="s">
        <v>708</v>
      </c>
      <c r="B3986" s="368" t="s">
        <v>1296</v>
      </c>
      <c r="C3986" s="368" t="s">
        <v>796</v>
      </c>
      <c r="D3986" s="368">
        <v>330</v>
      </c>
      <c r="E3986" s="368">
        <v>214</v>
      </c>
      <c r="F3986" s="368">
        <v>116</v>
      </c>
      <c r="G3986" s="368" t="s">
        <v>21235</v>
      </c>
      <c r="H3986" s="368" t="s">
        <v>21236</v>
      </c>
      <c r="I3986" s="368" t="s">
        <v>1863</v>
      </c>
      <c r="J3986" s="368" t="s">
        <v>1862</v>
      </c>
      <c r="K3986" s="368" t="s">
        <v>21237</v>
      </c>
      <c r="L3986" s="368" t="s">
        <v>21238</v>
      </c>
      <c r="M3986" s="368">
        <v>57</v>
      </c>
      <c r="N3986" s="368">
        <v>37</v>
      </c>
      <c r="O3986" s="368">
        <v>20</v>
      </c>
    </row>
    <row r="3987" spans="1:15" x14ac:dyDescent="0.35">
      <c r="A3987" s="368" t="s">
        <v>708</v>
      </c>
      <c r="B3987" s="368" t="s">
        <v>1296</v>
      </c>
      <c r="C3987" s="368" t="s">
        <v>796</v>
      </c>
      <c r="D3987" s="368">
        <v>330</v>
      </c>
      <c r="E3987" s="368">
        <v>214</v>
      </c>
      <c r="F3987" s="368">
        <v>116</v>
      </c>
      <c r="G3987" s="368" t="s">
        <v>21235</v>
      </c>
      <c r="H3987" s="368" t="s">
        <v>21236</v>
      </c>
      <c r="I3987" s="368" t="s">
        <v>1863</v>
      </c>
      <c r="J3987" s="368" t="s">
        <v>1862</v>
      </c>
      <c r="K3987" s="368" t="s">
        <v>21239</v>
      </c>
      <c r="L3987" s="368" t="s">
        <v>21240</v>
      </c>
      <c r="M3987" s="368">
        <v>91</v>
      </c>
      <c r="N3987" s="368">
        <v>59</v>
      </c>
      <c r="O3987" s="368">
        <v>32</v>
      </c>
    </row>
    <row r="3988" spans="1:15" x14ac:dyDescent="0.35">
      <c r="A3988" s="368" t="s">
        <v>708</v>
      </c>
      <c r="B3988" s="368" t="s">
        <v>1296</v>
      </c>
      <c r="C3988" s="368" t="s">
        <v>796</v>
      </c>
      <c r="D3988" s="368">
        <v>330</v>
      </c>
      <c r="E3988" s="368">
        <v>214</v>
      </c>
      <c r="F3988" s="368">
        <v>116</v>
      </c>
      <c r="G3988" s="368" t="s">
        <v>21235</v>
      </c>
      <c r="H3988" s="368" t="s">
        <v>21236</v>
      </c>
      <c r="I3988" s="368" t="s">
        <v>1863</v>
      </c>
      <c r="J3988" s="368" t="s">
        <v>1862</v>
      </c>
      <c r="K3988" s="368" t="s">
        <v>21241</v>
      </c>
      <c r="L3988" s="368" t="s">
        <v>21242</v>
      </c>
      <c r="M3988" s="368">
        <v>68</v>
      </c>
      <c r="N3988" s="368">
        <v>44</v>
      </c>
      <c r="O3988" s="368">
        <v>24</v>
      </c>
    </row>
    <row r="3989" spans="1:15" x14ac:dyDescent="0.35">
      <c r="A3989" s="368" t="s">
        <v>709</v>
      </c>
      <c r="B3989" s="368" t="s">
        <v>1297</v>
      </c>
      <c r="C3989" s="368" t="s">
        <v>791</v>
      </c>
      <c r="D3989" s="368">
        <v>690</v>
      </c>
      <c r="E3989" s="368">
        <v>448</v>
      </c>
      <c r="F3989" s="368">
        <v>242</v>
      </c>
      <c r="G3989" s="368" t="s">
        <v>21243</v>
      </c>
      <c r="H3989" s="368" t="s">
        <v>21244</v>
      </c>
      <c r="I3989" s="368" t="s">
        <v>1861</v>
      </c>
      <c r="J3989" s="368" t="s">
        <v>1860</v>
      </c>
      <c r="K3989" s="368" t="s">
        <v>21245</v>
      </c>
      <c r="L3989" s="368" t="s">
        <v>21246</v>
      </c>
      <c r="M3989" s="368">
        <v>72</v>
      </c>
      <c r="N3989" s="368">
        <v>47</v>
      </c>
      <c r="O3989" s="368">
        <v>25</v>
      </c>
    </row>
    <row r="3990" spans="1:15" x14ac:dyDescent="0.35">
      <c r="A3990" s="368" t="s">
        <v>709</v>
      </c>
      <c r="B3990" s="368" t="s">
        <v>1297</v>
      </c>
      <c r="C3990" s="368" t="s">
        <v>791</v>
      </c>
      <c r="D3990" s="368">
        <v>690</v>
      </c>
      <c r="E3990" s="368">
        <v>448</v>
      </c>
      <c r="F3990" s="368">
        <v>242</v>
      </c>
      <c r="G3990" s="368" t="s">
        <v>21243</v>
      </c>
      <c r="H3990" s="368" t="s">
        <v>21244</v>
      </c>
      <c r="I3990" s="368" t="s">
        <v>1861</v>
      </c>
      <c r="J3990" s="368" t="s">
        <v>1860</v>
      </c>
      <c r="K3990" s="368" t="s">
        <v>21247</v>
      </c>
      <c r="L3990" s="368" t="s">
        <v>21248</v>
      </c>
      <c r="M3990" s="368">
        <v>61</v>
      </c>
      <c r="N3990" s="368">
        <v>40</v>
      </c>
      <c r="O3990" s="368">
        <v>21</v>
      </c>
    </row>
    <row r="3991" spans="1:15" x14ac:dyDescent="0.35">
      <c r="A3991" s="368" t="s">
        <v>709</v>
      </c>
      <c r="B3991" s="368" t="s">
        <v>1297</v>
      </c>
      <c r="C3991" s="368" t="s">
        <v>791</v>
      </c>
      <c r="D3991" s="368">
        <v>690</v>
      </c>
      <c r="E3991" s="368">
        <v>448</v>
      </c>
      <c r="F3991" s="368">
        <v>242</v>
      </c>
      <c r="G3991" s="368" t="s">
        <v>21243</v>
      </c>
      <c r="H3991" s="368" t="s">
        <v>21244</v>
      </c>
      <c r="I3991" s="368" t="s">
        <v>1861</v>
      </c>
      <c r="J3991" s="368" t="s">
        <v>1860</v>
      </c>
      <c r="K3991" s="368" t="s">
        <v>21249</v>
      </c>
      <c r="L3991" s="368" t="s">
        <v>21250</v>
      </c>
      <c r="M3991" s="368">
        <v>49</v>
      </c>
      <c r="N3991" s="368">
        <v>32</v>
      </c>
      <c r="O3991" s="368">
        <v>17</v>
      </c>
    </row>
    <row r="3992" spans="1:15" x14ac:dyDescent="0.35">
      <c r="A3992" s="368" t="s">
        <v>709</v>
      </c>
      <c r="B3992" s="368" t="s">
        <v>1297</v>
      </c>
      <c r="C3992" s="368" t="s">
        <v>791</v>
      </c>
      <c r="D3992" s="368">
        <v>690</v>
      </c>
      <c r="E3992" s="368">
        <v>448</v>
      </c>
      <c r="F3992" s="368">
        <v>242</v>
      </c>
      <c r="G3992" s="368" t="s">
        <v>21251</v>
      </c>
      <c r="H3992" s="368" t="s">
        <v>21252</v>
      </c>
      <c r="I3992" s="368" t="s">
        <v>1859</v>
      </c>
      <c r="J3992" s="368" t="s">
        <v>1858</v>
      </c>
      <c r="K3992" s="368" t="s">
        <v>21253</v>
      </c>
      <c r="L3992" s="368" t="s">
        <v>21254</v>
      </c>
      <c r="M3992" s="368">
        <v>109</v>
      </c>
      <c r="N3992" s="368">
        <v>71</v>
      </c>
      <c r="O3992" s="368">
        <v>38</v>
      </c>
    </row>
    <row r="3993" spans="1:15" x14ac:dyDescent="0.35">
      <c r="A3993" s="368" t="s">
        <v>709</v>
      </c>
      <c r="B3993" s="368" t="s">
        <v>1297</v>
      </c>
      <c r="C3993" s="368" t="s">
        <v>791</v>
      </c>
      <c r="D3993" s="368">
        <v>690</v>
      </c>
      <c r="E3993" s="368">
        <v>448</v>
      </c>
      <c r="F3993" s="368">
        <v>242</v>
      </c>
      <c r="G3993" s="368" t="s">
        <v>21251</v>
      </c>
      <c r="H3993" s="368" t="s">
        <v>21252</v>
      </c>
      <c r="I3993" s="368" t="s">
        <v>1859</v>
      </c>
      <c r="J3993" s="368" t="s">
        <v>1858</v>
      </c>
      <c r="K3993" s="368" t="s">
        <v>21255</v>
      </c>
      <c r="L3993" s="368" t="s">
        <v>21256</v>
      </c>
      <c r="M3993" s="368">
        <v>73</v>
      </c>
      <c r="N3993" s="368">
        <v>47</v>
      </c>
      <c r="O3993" s="368">
        <v>26</v>
      </c>
    </row>
    <row r="3994" spans="1:15" x14ac:dyDescent="0.35">
      <c r="A3994" s="368" t="s">
        <v>709</v>
      </c>
      <c r="B3994" s="368" t="s">
        <v>1297</v>
      </c>
      <c r="C3994" s="368" t="s">
        <v>791</v>
      </c>
      <c r="D3994" s="368">
        <v>690</v>
      </c>
      <c r="E3994" s="368">
        <v>448</v>
      </c>
      <c r="F3994" s="368">
        <v>242</v>
      </c>
      <c r="G3994" s="368" t="s">
        <v>21257</v>
      </c>
      <c r="H3994" s="368" t="s">
        <v>21258</v>
      </c>
      <c r="I3994" s="368" t="s">
        <v>1857</v>
      </c>
      <c r="J3994" s="368" t="s">
        <v>1856</v>
      </c>
      <c r="K3994" s="368" t="s">
        <v>21259</v>
      </c>
      <c r="L3994" s="368" t="s">
        <v>21260</v>
      </c>
      <c r="M3994" s="368">
        <v>109</v>
      </c>
      <c r="N3994" s="368">
        <v>71</v>
      </c>
      <c r="O3994" s="368">
        <v>38</v>
      </c>
    </row>
    <row r="3995" spans="1:15" x14ac:dyDescent="0.35">
      <c r="A3995" s="368" t="s">
        <v>709</v>
      </c>
      <c r="B3995" s="368" t="s">
        <v>1297</v>
      </c>
      <c r="C3995" s="368" t="s">
        <v>791</v>
      </c>
      <c r="D3995" s="368">
        <v>690</v>
      </c>
      <c r="E3995" s="368">
        <v>448</v>
      </c>
      <c r="F3995" s="368">
        <v>242</v>
      </c>
      <c r="G3995" s="368" t="s">
        <v>21257</v>
      </c>
      <c r="H3995" s="368" t="s">
        <v>21258</v>
      </c>
      <c r="I3995" s="368" t="s">
        <v>1857</v>
      </c>
      <c r="J3995" s="368" t="s">
        <v>1856</v>
      </c>
      <c r="K3995" s="368" t="s">
        <v>21261</v>
      </c>
      <c r="L3995" s="368" t="s">
        <v>21262</v>
      </c>
      <c r="M3995" s="368">
        <v>109</v>
      </c>
      <c r="N3995" s="368">
        <v>71</v>
      </c>
      <c r="O3995" s="368">
        <v>38</v>
      </c>
    </row>
    <row r="3996" spans="1:15" x14ac:dyDescent="0.35">
      <c r="A3996" s="368" t="s">
        <v>709</v>
      </c>
      <c r="B3996" s="368" t="s">
        <v>1297</v>
      </c>
      <c r="C3996" s="368" t="s">
        <v>791</v>
      </c>
      <c r="D3996" s="368">
        <v>690</v>
      </c>
      <c r="E3996" s="368">
        <v>448</v>
      </c>
      <c r="F3996" s="368">
        <v>242</v>
      </c>
      <c r="G3996" s="368" t="s">
        <v>21263</v>
      </c>
      <c r="H3996" s="368" t="s">
        <v>21264</v>
      </c>
      <c r="I3996" s="368" t="s">
        <v>1855</v>
      </c>
      <c r="J3996" s="368" t="s">
        <v>1854</v>
      </c>
      <c r="K3996" s="368" t="s">
        <v>21265</v>
      </c>
      <c r="L3996" s="368" t="s">
        <v>1854</v>
      </c>
      <c r="M3996" s="368">
        <v>108</v>
      </c>
      <c r="N3996" s="368">
        <v>69</v>
      </c>
      <c r="O3996" s="368">
        <v>39</v>
      </c>
    </row>
    <row r="3997" spans="1:15" x14ac:dyDescent="0.35">
      <c r="A3997" s="368" t="s">
        <v>710</v>
      </c>
      <c r="B3997" s="368" t="s">
        <v>1298</v>
      </c>
      <c r="C3997" s="368" t="s">
        <v>796</v>
      </c>
      <c r="D3997" s="368">
        <v>320</v>
      </c>
      <c r="E3997" s="368">
        <v>208</v>
      </c>
      <c r="F3997" s="368">
        <v>112</v>
      </c>
      <c r="G3997" s="368" t="s">
        <v>21266</v>
      </c>
      <c r="H3997" s="368" t="s">
        <v>21267</v>
      </c>
      <c r="I3997" s="368" t="s">
        <v>1853</v>
      </c>
      <c r="J3997" s="368" t="s">
        <v>1852</v>
      </c>
      <c r="K3997" s="368" t="s">
        <v>21268</v>
      </c>
      <c r="L3997" s="368" t="s">
        <v>1852</v>
      </c>
      <c r="M3997" s="368">
        <v>67</v>
      </c>
      <c r="N3997" s="368">
        <v>44</v>
      </c>
      <c r="O3997" s="368">
        <v>23</v>
      </c>
    </row>
    <row r="3998" spans="1:15" x14ac:dyDescent="0.35">
      <c r="A3998" s="368" t="s">
        <v>710</v>
      </c>
      <c r="B3998" s="368" t="s">
        <v>1298</v>
      </c>
      <c r="C3998" s="368" t="s">
        <v>796</v>
      </c>
      <c r="D3998" s="368">
        <v>320</v>
      </c>
      <c r="E3998" s="368">
        <v>208</v>
      </c>
      <c r="F3998" s="368">
        <v>112</v>
      </c>
      <c r="G3998" s="368" t="s">
        <v>21269</v>
      </c>
      <c r="H3998" s="368" t="s">
        <v>21270</v>
      </c>
      <c r="I3998" s="368" t="s">
        <v>1851</v>
      </c>
      <c r="J3998" s="368" t="s">
        <v>1850</v>
      </c>
      <c r="K3998" s="368" t="s">
        <v>21211</v>
      </c>
      <c r="L3998" s="368" t="s">
        <v>21271</v>
      </c>
      <c r="M3998" s="368">
        <v>80</v>
      </c>
      <c r="N3998" s="368">
        <v>52</v>
      </c>
      <c r="O3998" s="368">
        <v>28</v>
      </c>
    </row>
    <row r="3999" spans="1:15" x14ac:dyDescent="0.35">
      <c r="A3999" s="368" t="s">
        <v>710</v>
      </c>
      <c r="B3999" s="368" t="s">
        <v>1298</v>
      </c>
      <c r="C3999" s="368" t="s">
        <v>796</v>
      </c>
      <c r="D3999" s="368">
        <v>320</v>
      </c>
      <c r="E3999" s="368">
        <v>208</v>
      </c>
      <c r="F3999" s="368">
        <v>112</v>
      </c>
      <c r="G3999" s="368" t="s">
        <v>21269</v>
      </c>
      <c r="H3999" s="368" t="s">
        <v>21270</v>
      </c>
      <c r="I3999" s="368" t="s">
        <v>1851</v>
      </c>
      <c r="J3999" s="368" t="s">
        <v>1850</v>
      </c>
      <c r="K3999" s="368" t="s">
        <v>21272</v>
      </c>
      <c r="L3999" s="368" t="s">
        <v>21273</v>
      </c>
      <c r="M3999" s="368">
        <v>40</v>
      </c>
      <c r="N3999" s="368">
        <v>26</v>
      </c>
      <c r="O3999" s="368">
        <v>14</v>
      </c>
    </row>
    <row r="4000" spans="1:15" x14ac:dyDescent="0.35">
      <c r="A4000" s="368" t="s">
        <v>710</v>
      </c>
      <c r="B4000" s="368" t="s">
        <v>1298</v>
      </c>
      <c r="C4000" s="368" t="s">
        <v>796</v>
      </c>
      <c r="D4000" s="368">
        <v>320</v>
      </c>
      <c r="E4000" s="368">
        <v>208</v>
      </c>
      <c r="F4000" s="368">
        <v>112</v>
      </c>
      <c r="G4000" s="368" t="s">
        <v>21269</v>
      </c>
      <c r="H4000" s="368" t="s">
        <v>21270</v>
      </c>
      <c r="I4000" s="368" t="s">
        <v>1851</v>
      </c>
      <c r="J4000" s="368" t="s">
        <v>1850</v>
      </c>
      <c r="K4000" s="368" t="s">
        <v>21274</v>
      </c>
      <c r="L4000" s="368" t="s">
        <v>21275</v>
      </c>
      <c r="M4000" s="368">
        <v>80</v>
      </c>
      <c r="N4000" s="368">
        <v>52</v>
      </c>
      <c r="O4000" s="368">
        <v>28</v>
      </c>
    </row>
    <row r="4001" spans="1:15" x14ac:dyDescent="0.35">
      <c r="A4001" s="368" t="s">
        <v>710</v>
      </c>
      <c r="B4001" s="368" t="s">
        <v>1298</v>
      </c>
      <c r="C4001" s="368" t="s">
        <v>796</v>
      </c>
      <c r="D4001" s="368">
        <v>320</v>
      </c>
      <c r="E4001" s="368">
        <v>208</v>
      </c>
      <c r="F4001" s="368">
        <v>112</v>
      </c>
      <c r="G4001" s="368" t="s">
        <v>21276</v>
      </c>
      <c r="H4001" s="368" t="s">
        <v>21277</v>
      </c>
      <c r="I4001" s="368" t="s">
        <v>1849</v>
      </c>
      <c r="J4001" s="368" t="s">
        <v>1848</v>
      </c>
      <c r="K4001" s="368" t="s">
        <v>21211</v>
      </c>
      <c r="L4001" s="368" t="s">
        <v>21271</v>
      </c>
      <c r="M4001" s="368">
        <v>80</v>
      </c>
      <c r="N4001" s="368">
        <v>52</v>
      </c>
      <c r="O4001" s="368">
        <v>28</v>
      </c>
    </row>
    <row r="4002" spans="1:15" x14ac:dyDescent="0.35">
      <c r="A4002" s="368" t="s">
        <v>710</v>
      </c>
      <c r="B4002" s="368" t="s">
        <v>1298</v>
      </c>
      <c r="C4002" s="368" t="s">
        <v>796</v>
      </c>
      <c r="D4002" s="368">
        <v>320</v>
      </c>
      <c r="E4002" s="368">
        <v>208</v>
      </c>
      <c r="F4002" s="368">
        <v>112</v>
      </c>
      <c r="G4002" s="368" t="s">
        <v>21276</v>
      </c>
      <c r="H4002" s="368" t="s">
        <v>21277</v>
      </c>
      <c r="I4002" s="368" t="s">
        <v>1849</v>
      </c>
      <c r="J4002" s="368" t="s">
        <v>1848</v>
      </c>
      <c r="K4002" s="368" t="s">
        <v>21272</v>
      </c>
      <c r="L4002" s="368" t="s">
        <v>21271</v>
      </c>
      <c r="M4002" s="368">
        <v>40</v>
      </c>
      <c r="N4002" s="368">
        <v>26</v>
      </c>
      <c r="O4002" s="368">
        <v>14</v>
      </c>
    </row>
    <row r="4003" spans="1:15" x14ac:dyDescent="0.35">
      <c r="A4003" s="368" t="s">
        <v>710</v>
      </c>
      <c r="B4003" s="368" t="s">
        <v>1298</v>
      </c>
      <c r="C4003" s="368" t="s">
        <v>796</v>
      </c>
      <c r="D4003" s="368">
        <v>320</v>
      </c>
      <c r="E4003" s="368">
        <v>208</v>
      </c>
      <c r="F4003" s="368">
        <v>112</v>
      </c>
      <c r="G4003" s="368" t="s">
        <v>21276</v>
      </c>
      <c r="H4003" s="368" t="s">
        <v>21277</v>
      </c>
      <c r="I4003" s="368" t="s">
        <v>1849</v>
      </c>
      <c r="J4003" s="368" t="s">
        <v>1848</v>
      </c>
      <c r="K4003" s="368" t="s">
        <v>21278</v>
      </c>
      <c r="L4003" s="368" t="s">
        <v>21279</v>
      </c>
      <c r="M4003" s="368">
        <v>53</v>
      </c>
      <c r="N4003" s="368">
        <v>34</v>
      </c>
      <c r="O4003" s="368">
        <v>19</v>
      </c>
    </row>
    <row r="4004" spans="1:15" x14ac:dyDescent="0.35">
      <c r="A4004" s="368" t="s">
        <v>711</v>
      </c>
      <c r="B4004" s="368" t="s">
        <v>1299</v>
      </c>
      <c r="C4004" s="368" t="s">
        <v>791</v>
      </c>
      <c r="D4004" s="368">
        <v>660</v>
      </c>
      <c r="E4004" s="368">
        <v>429</v>
      </c>
      <c r="F4004" s="368">
        <v>231</v>
      </c>
      <c r="G4004" s="368" t="s">
        <v>21206</v>
      </c>
      <c r="H4004" s="368" t="s">
        <v>21207</v>
      </c>
      <c r="I4004" s="368" t="s">
        <v>1847</v>
      </c>
      <c r="J4004" s="368" t="s">
        <v>1846</v>
      </c>
      <c r="K4004" s="368" t="s">
        <v>21208</v>
      </c>
      <c r="L4004" s="368" t="s">
        <v>1846</v>
      </c>
      <c r="M4004" s="368">
        <v>80</v>
      </c>
      <c r="N4004" s="368">
        <v>53</v>
      </c>
      <c r="O4004" s="368">
        <v>27</v>
      </c>
    </row>
    <row r="4005" spans="1:15" x14ac:dyDescent="0.35">
      <c r="A4005" s="368" t="s">
        <v>711</v>
      </c>
      <c r="B4005" s="368" t="s">
        <v>1299</v>
      </c>
      <c r="C4005" s="368" t="s">
        <v>791</v>
      </c>
      <c r="D4005" s="368">
        <v>660</v>
      </c>
      <c r="E4005" s="368">
        <v>429</v>
      </c>
      <c r="F4005" s="368">
        <v>231</v>
      </c>
      <c r="G4005" s="368" t="s">
        <v>21280</v>
      </c>
      <c r="H4005" s="368" t="s">
        <v>21281</v>
      </c>
      <c r="I4005" s="368" t="s">
        <v>1845</v>
      </c>
      <c r="J4005" s="368" t="s">
        <v>1844</v>
      </c>
      <c r="K4005" s="368" t="s">
        <v>21282</v>
      </c>
      <c r="L4005" s="368" t="s">
        <v>21283</v>
      </c>
      <c r="M4005" s="368">
        <v>34</v>
      </c>
      <c r="N4005" s="368">
        <v>22</v>
      </c>
      <c r="O4005" s="368">
        <v>12</v>
      </c>
    </row>
    <row r="4006" spans="1:15" x14ac:dyDescent="0.35">
      <c r="A4006" s="368" t="s">
        <v>711</v>
      </c>
      <c r="B4006" s="368" t="s">
        <v>1299</v>
      </c>
      <c r="C4006" s="368" t="s">
        <v>791</v>
      </c>
      <c r="D4006" s="368">
        <v>660</v>
      </c>
      <c r="E4006" s="368">
        <v>429</v>
      </c>
      <c r="F4006" s="368">
        <v>231</v>
      </c>
      <c r="G4006" s="368" t="s">
        <v>21280</v>
      </c>
      <c r="H4006" s="368" t="s">
        <v>21281</v>
      </c>
      <c r="I4006" s="368" t="s">
        <v>1845</v>
      </c>
      <c r="J4006" s="368" t="s">
        <v>1844</v>
      </c>
      <c r="K4006" s="368" t="s">
        <v>21284</v>
      </c>
      <c r="L4006" s="368" t="s">
        <v>21285</v>
      </c>
      <c r="M4006" s="368">
        <v>103</v>
      </c>
      <c r="N4006" s="368">
        <v>67</v>
      </c>
      <c r="O4006" s="368">
        <v>36</v>
      </c>
    </row>
    <row r="4007" spans="1:15" x14ac:dyDescent="0.35">
      <c r="A4007" s="368" t="s">
        <v>711</v>
      </c>
      <c r="B4007" s="368" t="s">
        <v>1299</v>
      </c>
      <c r="C4007" s="368" t="s">
        <v>791</v>
      </c>
      <c r="D4007" s="368">
        <v>660</v>
      </c>
      <c r="E4007" s="368">
        <v>429</v>
      </c>
      <c r="F4007" s="368">
        <v>231</v>
      </c>
      <c r="G4007" s="368" t="s">
        <v>21286</v>
      </c>
      <c r="H4007" s="368" t="s">
        <v>21287</v>
      </c>
      <c r="I4007" s="368" t="s">
        <v>1843</v>
      </c>
      <c r="J4007" s="368" t="s">
        <v>1842</v>
      </c>
      <c r="K4007" s="368" t="s">
        <v>21288</v>
      </c>
      <c r="L4007" s="368" t="s">
        <v>21289</v>
      </c>
      <c r="M4007" s="368">
        <v>69</v>
      </c>
      <c r="N4007" s="368">
        <v>45</v>
      </c>
      <c r="O4007" s="368">
        <v>24</v>
      </c>
    </row>
    <row r="4008" spans="1:15" x14ac:dyDescent="0.35">
      <c r="A4008" s="368" t="s">
        <v>711</v>
      </c>
      <c r="B4008" s="368" t="s">
        <v>1299</v>
      </c>
      <c r="C4008" s="368" t="s">
        <v>791</v>
      </c>
      <c r="D4008" s="368">
        <v>660</v>
      </c>
      <c r="E4008" s="368">
        <v>429</v>
      </c>
      <c r="F4008" s="368">
        <v>231</v>
      </c>
      <c r="G4008" s="368" t="s">
        <v>21286</v>
      </c>
      <c r="H4008" s="368" t="s">
        <v>21287</v>
      </c>
      <c r="I4008" s="368" t="s">
        <v>1843</v>
      </c>
      <c r="J4008" s="368" t="s">
        <v>1842</v>
      </c>
      <c r="K4008" s="368" t="s">
        <v>21290</v>
      </c>
      <c r="L4008" s="368" t="s">
        <v>21291</v>
      </c>
      <c r="M4008" s="368">
        <v>102</v>
      </c>
      <c r="N4008" s="368">
        <v>66</v>
      </c>
      <c r="O4008" s="368">
        <v>36</v>
      </c>
    </row>
    <row r="4009" spans="1:15" x14ac:dyDescent="0.35">
      <c r="A4009" s="368" t="s">
        <v>711</v>
      </c>
      <c r="B4009" s="368" t="s">
        <v>1299</v>
      </c>
      <c r="C4009" s="368" t="s">
        <v>791</v>
      </c>
      <c r="D4009" s="368">
        <v>660</v>
      </c>
      <c r="E4009" s="368">
        <v>429</v>
      </c>
      <c r="F4009" s="368">
        <v>231</v>
      </c>
      <c r="G4009" s="368" t="s">
        <v>21286</v>
      </c>
      <c r="H4009" s="368" t="s">
        <v>21287</v>
      </c>
      <c r="I4009" s="368" t="s">
        <v>1843</v>
      </c>
      <c r="J4009" s="368" t="s">
        <v>1842</v>
      </c>
      <c r="K4009" s="368" t="s">
        <v>21292</v>
      </c>
      <c r="L4009" s="368" t="s">
        <v>21293</v>
      </c>
      <c r="M4009" s="368">
        <v>102</v>
      </c>
      <c r="N4009" s="368">
        <v>66</v>
      </c>
      <c r="O4009" s="368">
        <v>36</v>
      </c>
    </row>
    <row r="4010" spans="1:15" x14ac:dyDescent="0.35">
      <c r="A4010" s="368" t="s">
        <v>711</v>
      </c>
      <c r="B4010" s="368" t="s">
        <v>1299</v>
      </c>
      <c r="C4010" s="368" t="s">
        <v>791</v>
      </c>
      <c r="D4010" s="368">
        <v>660</v>
      </c>
      <c r="E4010" s="368">
        <v>429</v>
      </c>
      <c r="F4010" s="368">
        <v>231</v>
      </c>
      <c r="G4010" s="368" t="s">
        <v>21294</v>
      </c>
      <c r="H4010" s="368" t="s">
        <v>21295</v>
      </c>
      <c r="I4010" s="368" t="s">
        <v>1841</v>
      </c>
      <c r="J4010" s="368" t="s">
        <v>1840</v>
      </c>
      <c r="K4010" s="368" t="s">
        <v>21296</v>
      </c>
      <c r="L4010" s="368" t="s">
        <v>1840</v>
      </c>
      <c r="M4010" s="368">
        <v>102</v>
      </c>
      <c r="N4010" s="368">
        <v>66</v>
      </c>
      <c r="O4010" s="368">
        <v>36</v>
      </c>
    </row>
    <row r="4011" spans="1:15" x14ac:dyDescent="0.35">
      <c r="A4011" s="368" t="s">
        <v>711</v>
      </c>
      <c r="B4011" s="368" t="s">
        <v>1299</v>
      </c>
      <c r="C4011" s="368" t="s">
        <v>791</v>
      </c>
      <c r="D4011" s="368">
        <v>660</v>
      </c>
      <c r="E4011" s="368">
        <v>429</v>
      </c>
      <c r="F4011" s="368">
        <v>231</v>
      </c>
      <c r="G4011" s="368" t="s">
        <v>21297</v>
      </c>
      <c r="H4011" s="368" t="s">
        <v>21298</v>
      </c>
      <c r="I4011" s="368" t="s">
        <v>1839</v>
      </c>
      <c r="J4011" s="368" t="s">
        <v>1838</v>
      </c>
      <c r="K4011" s="368" t="s">
        <v>21299</v>
      </c>
      <c r="L4011" s="368" t="s">
        <v>1838</v>
      </c>
      <c r="M4011" s="368">
        <v>68</v>
      </c>
      <c r="N4011" s="368">
        <v>44</v>
      </c>
      <c r="O4011" s="368">
        <v>24</v>
      </c>
    </row>
    <row r="4012" spans="1:15" x14ac:dyDescent="0.35">
      <c r="A4012" s="368" t="s">
        <v>712</v>
      </c>
      <c r="B4012" s="368" t="s">
        <v>1300</v>
      </c>
      <c r="C4012" s="368" t="s">
        <v>796</v>
      </c>
      <c r="D4012" s="368">
        <v>360</v>
      </c>
      <c r="E4012" s="368">
        <v>234</v>
      </c>
      <c r="F4012" s="368">
        <v>126</v>
      </c>
      <c r="G4012" s="368" t="s">
        <v>21300</v>
      </c>
      <c r="H4012" s="368" t="s">
        <v>21301</v>
      </c>
      <c r="I4012" s="368" t="s">
        <v>1837</v>
      </c>
      <c r="J4012" s="368" t="s">
        <v>1836</v>
      </c>
      <c r="K4012" s="368" t="s">
        <v>21302</v>
      </c>
      <c r="L4012" s="368" t="s">
        <v>1836</v>
      </c>
      <c r="M4012" s="368">
        <v>65</v>
      </c>
      <c r="N4012" s="368">
        <v>42</v>
      </c>
      <c r="O4012" s="368">
        <v>23</v>
      </c>
    </row>
    <row r="4013" spans="1:15" x14ac:dyDescent="0.35">
      <c r="A4013" s="368" t="s">
        <v>712</v>
      </c>
      <c r="B4013" s="368" t="s">
        <v>1300</v>
      </c>
      <c r="C4013" s="368" t="s">
        <v>796</v>
      </c>
      <c r="D4013" s="368">
        <v>360</v>
      </c>
      <c r="E4013" s="368">
        <v>234</v>
      </c>
      <c r="F4013" s="368">
        <v>126</v>
      </c>
      <c r="G4013" s="368" t="s">
        <v>21303</v>
      </c>
      <c r="H4013" s="368" t="s">
        <v>21304</v>
      </c>
      <c r="I4013" s="368" t="s">
        <v>1835</v>
      </c>
      <c r="J4013" s="368" t="s">
        <v>1834</v>
      </c>
      <c r="K4013" s="368" t="s">
        <v>21211</v>
      </c>
      <c r="L4013" s="368" t="s">
        <v>21271</v>
      </c>
      <c r="M4013" s="368">
        <v>77</v>
      </c>
      <c r="N4013" s="368">
        <v>50</v>
      </c>
      <c r="O4013" s="368">
        <v>27</v>
      </c>
    </row>
    <row r="4014" spans="1:15" x14ac:dyDescent="0.35">
      <c r="A4014" s="368" t="s">
        <v>712</v>
      </c>
      <c r="B4014" s="368" t="s">
        <v>1300</v>
      </c>
      <c r="C4014" s="368" t="s">
        <v>796</v>
      </c>
      <c r="D4014" s="368">
        <v>360</v>
      </c>
      <c r="E4014" s="368">
        <v>234</v>
      </c>
      <c r="F4014" s="368">
        <v>126</v>
      </c>
      <c r="G4014" s="368" t="s">
        <v>21303</v>
      </c>
      <c r="H4014" s="368" t="s">
        <v>21304</v>
      </c>
      <c r="I4014" s="368" t="s">
        <v>1835</v>
      </c>
      <c r="J4014" s="368" t="s">
        <v>1834</v>
      </c>
      <c r="K4014" s="368" t="s">
        <v>21305</v>
      </c>
      <c r="L4014" s="368" t="s">
        <v>21306</v>
      </c>
      <c r="M4014" s="368">
        <v>39</v>
      </c>
      <c r="N4014" s="368">
        <v>25</v>
      </c>
      <c r="O4014" s="368">
        <v>14</v>
      </c>
    </row>
    <row r="4015" spans="1:15" x14ac:dyDescent="0.35">
      <c r="A4015" s="368" t="s">
        <v>712</v>
      </c>
      <c r="B4015" s="368" t="s">
        <v>1300</v>
      </c>
      <c r="C4015" s="368" t="s">
        <v>796</v>
      </c>
      <c r="D4015" s="368">
        <v>360</v>
      </c>
      <c r="E4015" s="368">
        <v>234</v>
      </c>
      <c r="F4015" s="368">
        <v>126</v>
      </c>
      <c r="G4015" s="368" t="s">
        <v>21303</v>
      </c>
      <c r="H4015" s="368" t="s">
        <v>21304</v>
      </c>
      <c r="I4015" s="368" t="s">
        <v>1835</v>
      </c>
      <c r="J4015" s="368" t="s">
        <v>1834</v>
      </c>
      <c r="K4015" s="368" t="s">
        <v>21307</v>
      </c>
      <c r="L4015" s="368" t="s">
        <v>21308</v>
      </c>
      <c r="M4015" s="368">
        <v>64</v>
      </c>
      <c r="N4015" s="368">
        <v>42</v>
      </c>
      <c r="O4015" s="368">
        <v>22</v>
      </c>
    </row>
    <row r="4016" spans="1:15" x14ac:dyDescent="0.35">
      <c r="A4016" s="368" t="s">
        <v>712</v>
      </c>
      <c r="B4016" s="368" t="s">
        <v>1300</v>
      </c>
      <c r="C4016" s="368" t="s">
        <v>796</v>
      </c>
      <c r="D4016" s="368">
        <v>360</v>
      </c>
      <c r="E4016" s="368">
        <v>234</v>
      </c>
      <c r="F4016" s="368">
        <v>126</v>
      </c>
      <c r="G4016" s="368" t="s">
        <v>21309</v>
      </c>
      <c r="H4016" s="368" t="s">
        <v>21310</v>
      </c>
      <c r="I4016" s="368" t="s">
        <v>1833</v>
      </c>
      <c r="J4016" s="368" t="s">
        <v>1832</v>
      </c>
      <c r="K4016" s="368" t="s">
        <v>21211</v>
      </c>
      <c r="L4016" s="368" t="s">
        <v>21271</v>
      </c>
      <c r="M4016" s="368">
        <v>77</v>
      </c>
      <c r="N4016" s="368">
        <v>50</v>
      </c>
      <c r="O4016" s="368">
        <v>27</v>
      </c>
    </row>
    <row r="4017" spans="1:15" x14ac:dyDescent="0.35">
      <c r="A4017" s="368" t="s">
        <v>712</v>
      </c>
      <c r="B4017" s="368" t="s">
        <v>1300</v>
      </c>
      <c r="C4017" s="368" t="s">
        <v>796</v>
      </c>
      <c r="D4017" s="368">
        <v>360</v>
      </c>
      <c r="E4017" s="368">
        <v>234</v>
      </c>
      <c r="F4017" s="368">
        <v>126</v>
      </c>
      <c r="G4017" s="368" t="s">
        <v>21309</v>
      </c>
      <c r="H4017" s="368" t="s">
        <v>21310</v>
      </c>
      <c r="I4017" s="368" t="s">
        <v>1833</v>
      </c>
      <c r="J4017" s="368" t="s">
        <v>1832</v>
      </c>
      <c r="K4017" s="368" t="s">
        <v>21305</v>
      </c>
      <c r="L4017" s="368" t="s">
        <v>21306</v>
      </c>
      <c r="M4017" s="368">
        <v>39</v>
      </c>
      <c r="N4017" s="368">
        <v>25</v>
      </c>
      <c r="O4017" s="368">
        <v>14</v>
      </c>
    </row>
    <row r="4018" spans="1:15" x14ac:dyDescent="0.35">
      <c r="A4018" s="368" t="s">
        <v>712</v>
      </c>
      <c r="B4018" s="368" t="s">
        <v>1300</v>
      </c>
      <c r="C4018" s="368" t="s">
        <v>796</v>
      </c>
      <c r="D4018" s="368">
        <v>360</v>
      </c>
      <c r="E4018" s="368">
        <v>234</v>
      </c>
      <c r="F4018" s="368">
        <v>126</v>
      </c>
      <c r="G4018" s="368" t="s">
        <v>21309</v>
      </c>
      <c r="H4018" s="368" t="s">
        <v>21310</v>
      </c>
      <c r="I4018" s="368" t="s">
        <v>1833</v>
      </c>
      <c r="J4018" s="368" t="s">
        <v>1832</v>
      </c>
      <c r="K4018" s="368" t="s">
        <v>21311</v>
      </c>
      <c r="L4018" s="368" t="s">
        <v>21312</v>
      </c>
      <c r="M4018" s="368">
        <v>64</v>
      </c>
      <c r="N4018" s="368">
        <v>42</v>
      </c>
      <c r="O4018" s="368">
        <v>22</v>
      </c>
    </row>
    <row r="4019" spans="1:15" x14ac:dyDescent="0.35">
      <c r="A4019" s="368" t="s">
        <v>712</v>
      </c>
      <c r="B4019" s="368" t="s">
        <v>1300</v>
      </c>
      <c r="C4019" s="368" t="s">
        <v>796</v>
      </c>
      <c r="D4019" s="368">
        <v>360</v>
      </c>
      <c r="E4019" s="368">
        <v>234</v>
      </c>
      <c r="F4019" s="368">
        <v>126</v>
      </c>
      <c r="G4019" s="368" t="s">
        <v>21309</v>
      </c>
      <c r="H4019" s="368" t="s">
        <v>21310</v>
      </c>
      <c r="I4019" s="368" t="s">
        <v>1833</v>
      </c>
      <c r="J4019" s="368" t="s">
        <v>1832</v>
      </c>
      <c r="K4019" s="368" t="s">
        <v>21313</v>
      </c>
      <c r="L4019" s="368" t="s">
        <v>21314</v>
      </c>
      <c r="M4019" s="368">
        <v>51</v>
      </c>
      <c r="N4019" s="368">
        <v>33</v>
      </c>
      <c r="O4019" s="368">
        <v>18</v>
      </c>
    </row>
    <row r="4020" spans="1:15" x14ac:dyDescent="0.35">
      <c r="A4020" s="368" t="s">
        <v>713</v>
      </c>
      <c r="B4020" s="368" t="s">
        <v>1301</v>
      </c>
      <c r="C4020" s="368" t="s">
        <v>786</v>
      </c>
      <c r="D4020" s="368">
        <v>620</v>
      </c>
      <c r="E4020" s="368">
        <v>403</v>
      </c>
      <c r="F4020" s="368">
        <v>217</v>
      </c>
      <c r="G4020" s="368" t="s">
        <v>21315</v>
      </c>
      <c r="H4020" s="368" t="s">
        <v>21316</v>
      </c>
      <c r="I4020" s="368" t="s">
        <v>1831</v>
      </c>
      <c r="J4020" s="368" t="s">
        <v>1830</v>
      </c>
      <c r="K4020" s="368" t="s">
        <v>21317</v>
      </c>
      <c r="L4020" s="368" t="s">
        <v>21318</v>
      </c>
      <c r="M4020" s="368">
        <v>58</v>
      </c>
      <c r="N4020" s="368">
        <v>38</v>
      </c>
      <c r="O4020" s="368">
        <v>20</v>
      </c>
    </row>
    <row r="4021" spans="1:15" x14ac:dyDescent="0.35">
      <c r="A4021" s="368" t="s">
        <v>713</v>
      </c>
      <c r="B4021" s="368" t="s">
        <v>1301</v>
      </c>
      <c r="C4021" s="368" t="s">
        <v>786</v>
      </c>
      <c r="D4021" s="368">
        <v>620</v>
      </c>
      <c r="E4021" s="368">
        <v>403</v>
      </c>
      <c r="F4021" s="368">
        <v>217</v>
      </c>
      <c r="G4021" s="368" t="s">
        <v>21315</v>
      </c>
      <c r="H4021" s="368" t="s">
        <v>21316</v>
      </c>
      <c r="I4021" s="368" t="s">
        <v>1831</v>
      </c>
      <c r="J4021" s="368" t="s">
        <v>1830</v>
      </c>
      <c r="K4021" s="368" t="s">
        <v>21319</v>
      </c>
      <c r="L4021" s="368" t="s">
        <v>21320</v>
      </c>
      <c r="M4021" s="368">
        <v>69</v>
      </c>
      <c r="N4021" s="368">
        <v>45</v>
      </c>
      <c r="O4021" s="368">
        <v>24</v>
      </c>
    </row>
    <row r="4022" spans="1:15" x14ac:dyDescent="0.35">
      <c r="A4022" s="368" t="s">
        <v>713</v>
      </c>
      <c r="B4022" s="368" t="s">
        <v>1301</v>
      </c>
      <c r="C4022" s="368" t="s">
        <v>786</v>
      </c>
      <c r="D4022" s="368">
        <v>620</v>
      </c>
      <c r="E4022" s="368">
        <v>403</v>
      </c>
      <c r="F4022" s="368">
        <v>217</v>
      </c>
      <c r="G4022" s="368" t="s">
        <v>21315</v>
      </c>
      <c r="H4022" s="368" t="s">
        <v>21316</v>
      </c>
      <c r="I4022" s="368" t="s">
        <v>1831</v>
      </c>
      <c r="J4022" s="368" t="s">
        <v>1830</v>
      </c>
      <c r="K4022" s="368" t="s">
        <v>21321</v>
      </c>
      <c r="L4022" s="368" t="s">
        <v>21322</v>
      </c>
      <c r="M4022" s="368">
        <v>80</v>
      </c>
      <c r="N4022" s="368">
        <v>52</v>
      </c>
      <c r="O4022" s="368">
        <v>28</v>
      </c>
    </row>
    <row r="4023" spans="1:15" x14ac:dyDescent="0.35">
      <c r="A4023" s="368" t="s">
        <v>713</v>
      </c>
      <c r="B4023" s="368" t="s">
        <v>1301</v>
      </c>
      <c r="C4023" s="368" t="s">
        <v>786</v>
      </c>
      <c r="D4023" s="368">
        <v>620</v>
      </c>
      <c r="E4023" s="368">
        <v>403</v>
      </c>
      <c r="F4023" s="368">
        <v>217</v>
      </c>
      <c r="G4023" s="368" t="s">
        <v>21323</v>
      </c>
      <c r="H4023" s="368" t="s">
        <v>21324</v>
      </c>
      <c r="I4023" s="368" t="s">
        <v>1829</v>
      </c>
      <c r="J4023" s="368" t="s">
        <v>1828</v>
      </c>
      <c r="K4023" s="368" t="s">
        <v>21325</v>
      </c>
      <c r="L4023" s="368" t="s">
        <v>21326</v>
      </c>
      <c r="M4023" s="368">
        <v>35</v>
      </c>
      <c r="N4023" s="368">
        <v>23</v>
      </c>
      <c r="O4023" s="368">
        <v>12</v>
      </c>
    </row>
    <row r="4024" spans="1:15" x14ac:dyDescent="0.35">
      <c r="A4024" s="368" t="s">
        <v>713</v>
      </c>
      <c r="B4024" s="368" t="s">
        <v>1301</v>
      </c>
      <c r="C4024" s="368" t="s">
        <v>786</v>
      </c>
      <c r="D4024" s="368">
        <v>620</v>
      </c>
      <c r="E4024" s="368">
        <v>403</v>
      </c>
      <c r="F4024" s="368">
        <v>217</v>
      </c>
      <c r="G4024" s="368" t="s">
        <v>21323</v>
      </c>
      <c r="H4024" s="368" t="s">
        <v>21324</v>
      </c>
      <c r="I4024" s="368" t="s">
        <v>1829</v>
      </c>
      <c r="J4024" s="368" t="s">
        <v>1828</v>
      </c>
      <c r="K4024" s="368" t="s">
        <v>21327</v>
      </c>
      <c r="L4024" s="368" t="s">
        <v>21328</v>
      </c>
      <c r="M4024" s="368">
        <v>80</v>
      </c>
      <c r="N4024" s="368">
        <v>52</v>
      </c>
      <c r="O4024" s="368">
        <v>28</v>
      </c>
    </row>
    <row r="4025" spans="1:15" x14ac:dyDescent="0.35">
      <c r="A4025" s="368" t="s">
        <v>713</v>
      </c>
      <c r="B4025" s="368" t="s">
        <v>1301</v>
      </c>
      <c r="C4025" s="368" t="s">
        <v>786</v>
      </c>
      <c r="D4025" s="368">
        <v>620</v>
      </c>
      <c r="E4025" s="368">
        <v>403</v>
      </c>
      <c r="F4025" s="368">
        <v>217</v>
      </c>
      <c r="G4025" s="368" t="s">
        <v>21323</v>
      </c>
      <c r="H4025" s="368" t="s">
        <v>21324</v>
      </c>
      <c r="I4025" s="368" t="s">
        <v>1829</v>
      </c>
      <c r="J4025" s="368" t="s">
        <v>1828</v>
      </c>
      <c r="K4025" s="368" t="s">
        <v>21329</v>
      </c>
      <c r="L4025" s="368" t="s">
        <v>21330</v>
      </c>
      <c r="M4025" s="368">
        <v>34</v>
      </c>
      <c r="N4025" s="368">
        <v>22</v>
      </c>
      <c r="O4025" s="368">
        <v>12</v>
      </c>
    </row>
    <row r="4026" spans="1:15" x14ac:dyDescent="0.35">
      <c r="A4026" s="368" t="s">
        <v>713</v>
      </c>
      <c r="B4026" s="368" t="s">
        <v>1301</v>
      </c>
      <c r="C4026" s="368" t="s">
        <v>786</v>
      </c>
      <c r="D4026" s="368">
        <v>620</v>
      </c>
      <c r="E4026" s="368">
        <v>403</v>
      </c>
      <c r="F4026" s="368">
        <v>217</v>
      </c>
      <c r="G4026" s="368" t="s">
        <v>21323</v>
      </c>
      <c r="H4026" s="368" t="s">
        <v>21324</v>
      </c>
      <c r="I4026" s="368" t="s">
        <v>1829</v>
      </c>
      <c r="J4026" s="368" t="s">
        <v>1828</v>
      </c>
      <c r="K4026" s="368" t="s">
        <v>21331</v>
      </c>
      <c r="L4026" s="368" t="s">
        <v>21332</v>
      </c>
      <c r="M4026" s="368">
        <v>57</v>
      </c>
      <c r="N4026" s="368">
        <v>36</v>
      </c>
      <c r="O4026" s="368">
        <v>21</v>
      </c>
    </row>
    <row r="4027" spans="1:15" x14ac:dyDescent="0.35">
      <c r="A4027" s="368" t="s">
        <v>713</v>
      </c>
      <c r="B4027" s="368" t="s">
        <v>1301</v>
      </c>
      <c r="C4027" s="368" t="s">
        <v>786</v>
      </c>
      <c r="D4027" s="368">
        <v>620</v>
      </c>
      <c r="E4027" s="368">
        <v>403</v>
      </c>
      <c r="F4027" s="368">
        <v>217</v>
      </c>
      <c r="G4027" s="368" t="s">
        <v>21333</v>
      </c>
      <c r="H4027" s="368" t="s">
        <v>21334</v>
      </c>
      <c r="I4027" s="368" t="s">
        <v>1827</v>
      </c>
      <c r="J4027" s="368" t="s">
        <v>1826</v>
      </c>
      <c r="K4027" s="368" t="s">
        <v>21335</v>
      </c>
      <c r="L4027" s="368" t="s">
        <v>21336</v>
      </c>
      <c r="M4027" s="368">
        <v>35</v>
      </c>
      <c r="N4027" s="368">
        <v>23</v>
      </c>
      <c r="O4027" s="368">
        <v>12</v>
      </c>
    </row>
    <row r="4028" spans="1:15" x14ac:dyDescent="0.35">
      <c r="A4028" s="368" t="s">
        <v>713</v>
      </c>
      <c r="B4028" s="368" t="s">
        <v>1301</v>
      </c>
      <c r="C4028" s="368" t="s">
        <v>786</v>
      </c>
      <c r="D4028" s="368">
        <v>620</v>
      </c>
      <c r="E4028" s="368">
        <v>403</v>
      </c>
      <c r="F4028" s="368">
        <v>217</v>
      </c>
      <c r="G4028" s="368" t="s">
        <v>21333</v>
      </c>
      <c r="H4028" s="368" t="s">
        <v>21334</v>
      </c>
      <c r="I4028" s="368" t="s">
        <v>1827</v>
      </c>
      <c r="J4028" s="368" t="s">
        <v>1826</v>
      </c>
      <c r="K4028" s="368" t="s">
        <v>21337</v>
      </c>
      <c r="L4028" s="368" t="s">
        <v>21338</v>
      </c>
      <c r="M4028" s="368">
        <v>68</v>
      </c>
      <c r="N4028" s="368">
        <v>44</v>
      </c>
      <c r="O4028" s="368">
        <v>24</v>
      </c>
    </row>
    <row r="4029" spans="1:15" x14ac:dyDescent="0.35">
      <c r="A4029" s="368" t="s">
        <v>713</v>
      </c>
      <c r="B4029" s="368" t="s">
        <v>1301</v>
      </c>
      <c r="C4029" s="368" t="s">
        <v>786</v>
      </c>
      <c r="D4029" s="368">
        <v>620</v>
      </c>
      <c r="E4029" s="368">
        <v>403</v>
      </c>
      <c r="F4029" s="368">
        <v>217</v>
      </c>
      <c r="G4029" s="368" t="s">
        <v>21333</v>
      </c>
      <c r="H4029" s="368" t="s">
        <v>21334</v>
      </c>
      <c r="I4029" s="368" t="s">
        <v>1827</v>
      </c>
      <c r="J4029" s="368" t="s">
        <v>1826</v>
      </c>
      <c r="K4029" s="368" t="s">
        <v>21339</v>
      </c>
      <c r="L4029" s="368" t="s">
        <v>21340</v>
      </c>
      <c r="M4029" s="368">
        <v>104</v>
      </c>
      <c r="N4029" s="368">
        <v>68</v>
      </c>
      <c r="O4029" s="368">
        <v>36</v>
      </c>
    </row>
    <row r="4030" spans="1:15" x14ac:dyDescent="0.35">
      <c r="A4030" s="368" t="s">
        <v>714</v>
      </c>
      <c r="B4030" s="368" t="s">
        <v>1302</v>
      </c>
      <c r="C4030" s="368" t="s">
        <v>786</v>
      </c>
      <c r="D4030" s="368">
        <v>780</v>
      </c>
      <c r="E4030" s="368">
        <v>507</v>
      </c>
      <c r="F4030" s="368">
        <v>273</v>
      </c>
      <c r="G4030" s="368" t="s">
        <v>21157</v>
      </c>
      <c r="H4030" s="368" t="s">
        <v>21158</v>
      </c>
      <c r="I4030" s="368" t="s">
        <v>1805</v>
      </c>
      <c r="J4030" s="368" t="s">
        <v>1804</v>
      </c>
      <c r="K4030" s="368" t="s">
        <v>21159</v>
      </c>
      <c r="L4030" s="368" t="s">
        <v>21160</v>
      </c>
      <c r="M4030" s="368">
        <v>106</v>
      </c>
      <c r="N4030" s="368">
        <v>69</v>
      </c>
      <c r="O4030" s="368">
        <v>37</v>
      </c>
    </row>
    <row r="4031" spans="1:15" x14ac:dyDescent="0.35">
      <c r="A4031" s="368" t="s">
        <v>714</v>
      </c>
      <c r="B4031" s="368" t="s">
        <v>1302</v>
      </c>
      <c r="C4031" s="368" t="s">
        <v>786</v>
      </c>
      <c r="D4031" s="368">
        <v>780</v>
      </c>
      <c r="E4031" s="368">
        <v>507</v>
      </c>
      <c r="F4031" s="368">
        <v>273</v>
      </c>
      <c r="G4031" s="368" t="s">
        <v>21157</v>
      </c>
      <c r="H4031" s="368" t="s">
        <v>21158</v>
      </c>
      <c r="I4031" s="368" t="s">
        <v>1805</v>
      </c>
      <c r="J4031" s="368" t="s">
        <v>1804</v>
      </c>
      <c r="K4031" s="368" t="s">
        <v>21161</v>
      </c>
      <c r="L4031" s="368" t="s">
        <v>21162</v>
      </c>
      <c r="M4031" s="368">
        <v>71</v>
      </c>
      <c r="N4031" s="368">
        <v>45</v>
      </c>
      <c r="O4031" s="368">
        <v>26</v>
      </c>
    </row>
    <row r="4032" spans="1:15" x14ac:dyDescent="0.35">
      <c r="A4032" s="368" t="s">
        <v>714</v>
      </c>
      <c r="B4032" s="368" t="s">
        <v>1302</v>
      </c>
      <c r="C4032" s="368" t="s">
        <v>786</v>
      </c>
      <c r="D4032" s="368">
        <v>780</v>
      </c>
      <c r="E4032" s="368">
        <v>507</v>
      </c>
      <c r="F4032" s="368">
        <v>273</v>
      </c>
      <c r="G4032" s="368" t="s">
        <v>14762</v>
      </c>
      <c r="H4032" s="368" t="s">
        <v>14763</v>
      </c>
      <c r="I4032" s="368" t="s">
        <v>1825</v>
      </c>
      <c r="J4032" s="368" t="s">
        <v>1824</v>
      </c>
      <c r="K4032" s="368" t="s">
        <v>14764</v>
      </c>
      <c r="L4032" s="368" t="s">
        <v>1824</v>
      </c>
      <c r="M4032" s="368">
        <v>107</v>
      </c>
      <c r="N4032" s="368">
        <v>70</v>
      </c>
      <c r="O4032" s="368">
        <v>37</v>
      </c>
    </row>
    <row r="4033" spans="1:15" x14ac:dyDescent="0.35">
      <c r="A4033" s="368" t="s">
        <v>714</v>
      </c>
      <c r="B4033" s="368" t="s">
        <v>1302</v>
      </c>
      <c r="C4033" s="368" t="s">
        <v>786</v>
      </c>
      <c r="D4033" s="368">
        <v>780</v>
      </c>
      <c r="E4033" s="368">
        <v>507</v>
      </c>
      <c r="F4033" s="368">
        <v>273</v>
      </c>
      <c r="G4033" s="368" t="s">
        <v>21341</v>
      </c>
      <c r="H4033" s="368" t="s">
        <v>21342</v>
      </c>
      <c r="I4033" s="368" t="s">
        <v>1823</v>
      </c>
      <c r="J4033" s="368" t="s">
        <v>1822</v>
      </c>
      <c r="K4033" s="368" t="s">
        <v>21343</v>
      </c>
      <c r="L4033" s="368" t="s">
        <v>21344</v>
      </c>
      <c r="M4033" s="368">
        <v>35</v>
      </c>
      <c r="N4033" s="368">
        <v>23</v>
      </c>
      <c r="O4033" s="368">
        <v>12</v>
      </c>
    </row>
    <row r="4034" spans="1:15" x14ac:dyDescent="0.35">
      <c r="A4034" s="368" t="s">
        <v>714</v>
      </c>
      <c r="B4034" s="368" t="s">
        <v>1302</v>
      </c>
      <c r="C4034" s="368" t="s">
        <v>786</v>
      </c>
      <c r="D4034" s="368">
        <v>780</v>
      </c>
      <c r="E4034" s="368">
        <v>507</v>
      </c>
      <c r="F4034" s="368">
        <v>273</v>
      </c>
      <c r="G4034" s="368" t="s">
        <v>21341</v>
      </c>
      <c r="H4034" s="368" t="s">
        <v>21342</v>
      </c>
      <c r="I4034" s="368" t="s">
        <v>1823</v>
      </c>
      <c r="J4034" s="368" t="s">
        <v>1822</v>
      </c>
      <c r="K4034" s="368" t="s">
        <v>21345</v>
      </c>
      <c r="L4034" s="368" t="s">
        <v>21346</v>
      </c>
      <c r="M4034" s="368">
        <v>71</v>
      </c>
      <c r="N4034" s="368">
        <v>46</v>
      </c>
      <c r="O4034" s="368">
        <v>25</v>
      </c>
    </row>
    <row r="4035" spans="1:15" x14ac:dyDescent="0.35">
      <c r="A4035" s="368" t="s">
        <v>714</v>
      </c>
      <c r="B4035" s="368" t="s">
        <v>1302</v>
      </c>
      <c r="C4035" s="368" t="s">
        <v>786</v>
      </c>
      <c r="D4035" s="368">
        <v>780</v>
      </c>
      <c r="E4035" s="368">
        <v>507</v>
      </c>
      <c r="F4035" s="368">
        <v>273</v>
      </c>
      <c r="G4035" s="368" t="s">
        <v>21341</v>
      </c>
      <c r="H4035" s="368" t="s">
        <v>21342</v>
      </c>
      <c r="I4035" s="368" t="s">
        <v>1823</v>
      </c>
      <c r="J4035" s="368" t="s">
        <v>1822</v>
      </c>
      <c r="K4035" s="368" t="s">
        <v>21347</v>
      </c>
      <c r="L4035" s="368" t="s">
        <v>21348</v>
      </c>
      <c r="M4035" s="368">
        <v>71</v>
      </c>
      <c r="N4035" s="368">
        <v>46</v>
      </c>
      <c r="O4035" s="368">
        <v>25</v>
      </c>
    </row>
    <row r="4036" spans="1:15" x14ac:dyDescent="0.35">
      <c r="A4036" s="368" t="s">
        <v>714</v>
      </c>
      <c r="B4036" s="368" t="s">
        <v>1302</v>
      </c>
      <c r="C4036" s="368" t="s">
        <v>786</v>
      </c>
      <c r="D4036" s="368">
        <v>780</v>
      </c>
      <c r="E4036" s="368">
        <v>507</v>
      </c>
      <c r="F4036" s="368">
        <v>273</v>
      </c>
      <c r="G4036" s="368" t="s">
        <v>21349</v>
      </c>
      <c r="H4036" s="368" t="s">
        <v>21350</v>
      </c>
      <c r="I4036" s="368" t="s">
        <v>1821</v>
      </c>
      <c r="J4036" s="368" t="s">
        <v>1820</v>
      </c>
      <c r="K4036" s="368" t="s">
        <v>21351</v>
      </c>
      <c r="L4036" s="368" t="s">
        <v>1820</v>
      </c>
      <c r="M4036" s="368">
        <v>107</v>
      </c>
      <c r="N4036" s="368">
        <v>70</v>
      </c>
      <c r="O4036" s="368">
        <v>37</v>
      </c>
    </row>
    <row r="4037" spans="1:15" x14ac:dyDescent="0.35">
      <c r="A4037" s="368" t="s">
        <v>714</v>
      </c>
      <c r="B4037" s="368" t="s">
        <v>1302</v>
      </c>
      <c r="C4037" s="368" t="s">
        <v>786</v>
      </c>
      <c r="D4037" s="368">
        <v>780</v>
      </c>
      <c r="E4037" s="368">
        <v>507</v>
      </c>
      <c r="F4037" s="368">
        <v>273</v>
      </c>
      <c r="G4037" s="368" t="s">
        <v>21352</v>
      </c>
      <c r="H4037" s="368" t="s">
        <v>21353</v>
      </c>
      <c r="I4037" s="368" t="s">
        <v>1819</v>
      </c>
      <c r="J4037" s="368" t="s">
        <v>1818</v>
      </c>
      <c r="K4037" s="368" t="s">
        <v>21354</v>
      </c>
      <c r="L4037" s="368" t="s">
        <v>1818</v>
      </c>
      <c r="M4037" s="368">
        <v>106</v>
      </c>
      <c r="N4037" s="368">
        <v>69</v>
      </c>
      <c r="O4037" s="368">
        <v>37</v>
      </c>
    </row>
    <row r="4038" spans="1:15" x14ac:dyDescent="0.35">
      <c r="A4038" s="368" t="s">
        <v>714</v>
      </c>
      <c r="B4038" s="368" t="s">
        <v>1302</v>
      </c>
      <c r="C4038" s="368" t="s">
        <v>786</v>
      </c>
      <c r="D4038" s="368">
        <v>780</v>
      </c>
      <c r="E4038" s="368">
        <v>507</v>
      </c>
      <c r="F4038" s="368">
        <v>273</v>
      </c>
      <c r="G4038" s="368" t="s">
        <v>21355</v>
      </c>
      <c r="H4038" s="368" t="s">
        <v>21356</v>
      </c>
      <c r="I4038" s="368" t="s">
        <v>1817</v>
      </c>
      <c r="J4038" s="368" t="s">
        <v>1816</v>
      </c>
      <c r="K4038" s="368" t="s">
        <v>21357</v>
      </c>
      <c r="L4038" s="368" t="s">
        <v>1816</v>
      </c>
      <c r="M4038" s="368">
        <v>106</v>
      </c>
      <c r="N4038" s="368">
        <v>69</v>
      </c>
      <c r="O4038" s="368">
        <v>37</v>
      </c>
    </row>
    <row r="4039" spans="1:15" x14ac:dyDescent="0.35">
      <c r="A4039" s="368" t="s">
        <v>715</v>
      </c>
      <c r="B4039" s="368" t="s">
        <v>1303</v>
      </c>
      <c r="C4039" s="368" t="s">
        <v>791</v>
      </c>
      <c r="D4039" s="368">
        <v>370</v>
      </c>
      <c r="E4039" s="368">
        <v>240</v>
      </c>
      <c r="F4039" s="368">
        <v>130</v>
      </c>
      <c r="G4039" s="368" t="s">
        <v>21358</v>
      </c>
      <c r="H4039" s="368" t="s">
        <v>21359</v>
      </c>
      <c r="I4039" s="368" t="s">
        <v>1811</v>
      </c>
      <c r="J4039" s="368" t="s">
        <v>1810</v>
      </c>
      <c r="K4039" s="368" t="s">
        <v>21360</v>
      </c>
      <c r="L4039" s="368" t="s">
        <v>21361</v>
      </c>
      <c r="M4039" s="368">
        <v>101</v>
      </c>
      <c r="N4039" s="368">
        <v>66</v>
      </c>
      <c r="O4039" s="368">
        <v>35</v>
      </c>
    </row>
    <row r="4040" spans="1:15" x14ac:dyDescent="0.35">
      <c r="A4040" s="368" t="s">
        <v>715</v>
      </c>
      <c r="B4040" s="368" t="s">
        <v>1303</v>
      </c>
      <c r="C4040" s="368" t="s">
        <v>791</v>
      </c>
      <c r="D4040" s="368">
        <v>370</v>
      </c>
      <c r="E4040" s="368">
        <v>240</v>
      </c>
      <c r="F4040" s="368">
        <v>130</v>
      </c>
      <c r="G4040" s="368" t="s">
        <v>21358</v>
      </c>
      <c r="H4040" s="368" t="s">
        <v>21359</v>
      </c>
      <c r="I4040" s="368" t="s">
        <v>1811</v>
      </c>
      <c r="J4040" s="368" t="s">
        <v>1810</v>
      </c>
      <c r="K4040" s="368" t="s">
        <v>21362</v>
      </c>
      <c r="L4040" s="368" t="s">
        <v>21363</v>
      </c>
      <c r="M4040" s="368">
        <v>67</v>
      </c>
      <c r="N4040" s="368">
        <v>42</v>
      </c>
      <c r="O4040" s="368">
        <v>25</v>
      </c>
    </row>
    <row r="4041" spans="1:15" x14ac:dyDescent="0.35">
      <c r="A4041" s="368" t="s">
        <v>715</v>
      </c>
      <c r="B4041" s="368" t="s">
        <v>1303</v>
      </c>
      <c r="C4041" s="368" t="s">
        <v>791</v>
      </c>
      <c r="D4041" s="368">
        <v>370</v>
      </c>
      <c r="E4041" s="368">
        <v>240</v>
      </c>
      <c r="F4041" s="368">
        <v>130</v>
      </c>
      <c r="G4041" s="368" t="s">
        <v>21364</v>
      </c>
      <c r="H4041" s="368" t="s">
        <v>21365</v>
      </c>
      <c r="I4041" s="368" t="s">
        <v>1815</v>
      </c>
      <c r="J4041" s="368" t="s">
        <v>1814</v>
      </c>
      <c r="K4041" s="368" t="s">
        <v>21366</v>
      </c>
      <c r="L4041" s="368" t="s">
        <v>1814</v>
      </c>
      <c r="M4041" s="368">
        <v>101</v>
      </c>
      <c r="N4041" s="368">
        <v>66</v>
      </c>
      <c r="O4041" s="368">
        <v>35</v>
      </c>
    </row>
    <row r="4042" spans="1:15" x14ac:dyDescent="0.35">
      <c r="A4042" s="368" t="s">
        <v>715</v>
      </c>
      <c r="B4042" s="368" t="s">
        <v>1303</v>
      </c>
      <c r="C4042" s="368" t="s">
        <v>791</v>
      </c>
      <c r="D4042" s="368">
        <v>370</v>
      </c>
      <c r="E4042" s="368">
        <v>240</v>
      </c>
      <c r="F4042" s="368">
        <v>130</v>
      </c>
      <c r="G4042" s="368" t="s">
        <v>21367</v>
      </c>
      <c r="H4042" s="368" t="s">
        <v>21368</v>
      </c>
      <c r="I4042" s="368" t="s">
        <v>1813</v>
      </c>
      <c r="J4042" s="368" t="s">
        <v>1812</v>
      </c>
      <c r="K4042" s="368" t="s">
        <v>21369</v>
      </c>
      <c r="L4042" s="368" t="s">
        <v>1812</v>
      </c>
      <c r="M4042" s="368">
        <v>101</v>
      </c>
      <c r="N4042" s="368">
        <v>66</v>
      </c>
      <c r="O4042" s="368">
        <v>35</v>
      </c>
    </row>
    <row r="4043" spans="1:15" x14ac:dyDescent="0.35">
      <c r="A4043" s="368" t="s">
        <v>716</v>
      </c>
      <c r="B4043" s="368" t="s">
        <v>1304</v>
      </c>
      <c r="C4043" s="368" t="s">
        <v>791</v>
      </c>
      <c r="D4043" s="368">
        <v>550</v>
      </c>
      <c r="E4043" s="368">
        <v>357</v>
      </c>
      <c r="F4043" s="368">
        <v>193</v>
      </c>
      <c r="G4043" s="368" t="s">
        <v>21358</v>
      </c>
      <c r="H4043" s="368" t="s">
        <v>21359</v>
      </c>
      <c r="I4043" s="368" t="s">
        <v>1811</v>
      </c>
      <c r="J4043" s="368" t="s">
        <v>1810</v>
      </c>
      <c r="K4043" s="368" t="s">
        <v>21360</v>
      </c>
      <c r="L4043" s="368" t="s">
        <v>21361</v>
      </c>
      <c r="M4043" s="368">
        <v>97</v>
      </c>
      <c r="N4043" s="368">
        <v>63</v>
      </c>
      <c r="O4043" s="368">
        <v>34</v>
      </c>
    </row>
    <row r="4044" spans="1:15" x14ac:dyDescent="0.35">
      <c r="A4044" s="368" t="s">
        <v>716</v>
      </c>
      <c r="B4044" s="368" t="s">
        <v>1304</v>
      </c>
      <c r="C4044" s="368" t="s">
        <v>791</v>
      </c>
      <c r="D4044" s="368">
        <v>550</v>
      </c>
      <c r="E4044" s="368">
        <v>357</v>
      </c>
      <c r="F4044" s="368">
        <v>193</v>
      </c>
      <c r="G4044" s="368" t="s">
        <v>21358</v>
      </c>
      <c r="H4044" s="368" t="s">
        <v>21359</v>
      </c>
      <c r="I4044" s="368" t="s">
        <v>1811</v>
      </c>
      <c r="J4044" s="368" t="s">
        <v>1810</v>
      </c>
      <c r="K4044" s="368" t="s">
        <v>21362</v>
      </c>
      <c r="L4044" s="368" t="s">
        <v>21363</v>
      </c>
      <c r="M4044" s="368">
        <v>65</v>
      </c>
      <c r="N4044" s="368">
        <v>42</v>
      </c>
      <c r="O4044" s="368">
        <v>23</v>
      </c>
    </row>
    <row r="4045" spans="1:15" x14ac:dyDescent="0.35">
      <c r="A4045" s="368" t="s">
        <v>716</v>
      </c>
      <c r="B4045" s="368" t="s">
        <v>1304</v>
      </c>
      <c r="C4045" s="368" t="s">
        <v>791</v>
      </c>
      <c r="D4045" s="368">
        <v>550</v>
      </c>
      <c r="E4045" s="368">
        <v>357</v>
      </c>
      <c r="F4045" s="368">
        <v>193</v>
      </c>
      <c r="G4045" s="368" t="s">
        <v>21370</v>
      </c>
      <c r="H4045" s="368" t="s">
        <v>21371</v>
      </c>
      <c r="I4045" s="368" t="s">
        <v>1809</v>
      </c>
      <c r="J4045" s="368" t="s">
        <v>1808</v>
      </c>
      <c r="K4045" s="368" t="s">
        <v>21372</v>
      </c>
      <c r="L4045" s="368" t="s">
        <v>21373</v>
      </c>
      <c r="M4045" s="368">
        <v>32</v>
      </c>
      <c r="N4045" s="368">
        <v>21</v>
      </c>
      <c r="O4045" s="368">
        <v>11</v>
      </c>
    </row>
    <row r="4046" spans="1:15" x14ac:dyDescent="0.35">
      <c r="A4046" s="368" t="s">
        <v>716</v>
      </c>
      <c r="B4046" s="368" t="s">
        <v>1304</v>
      </c>
      <c r="C4046" s="368" t="s">
        <v>791</v>
      </c>
      <c r="D4046" s="368">
        <v>550</v>
      </c>
      <c r="E4046" s="368">
        <v>357</v>
      </c>
      <c r="F4046" s="368">
        <v>193</v>
      </c>
      <c r="G4046" s="368" t="s">
        <v>21370</v>
      </c>
      <c r="H4046" s="368" t="s">
        <v>21371</v>
      </c>
      <c r="I4046" s="368" t="s">
        <v>1809</v>
      </c>
      <c r="J4046" s="368" t="s">
        <v>1808</v>
      </c>
      <c r="K4046" s="368" t="s">
        <v>21374</v>
      </c>
      <c r="L4046" s="368" t="s">
        <v>21375</v>
      </c>
      <c r="M4046" s="368">
        <v>65</v>
      </c>
      <c r="N4046" s="368">
        <v>42</v>
      </c>
      <c r="O4046" s="368">
        <v>23</v>
      </c>
    </row>
    <row r="4047" spans="1:15" x14ac:dyDescent="0.35">
      <c r="A4047" s="368" t="s">
        <v>716</v>
      </c>
      <c r="B4047" s="368" t="s">
        <v>1304</v>
      </c>
      <c r="C4047" s="368" t="s">
        <v>791</v>
      </c>
      <c r="D4047" s="368">
        <v>550</v>
      </c>
      <c r="E4047" s="368">
        <v>357</v>
      </c>
      <c r="F4047" s="368">
        <v>193</v>
      </c>
      <c r="G4047" s="368" t="s">
        <v>21370</v>
      </c>
      <c r="H4047" s="368" t="s">
        <v>21371</v>
      </c>
      <c r="I4047" s="368" t="s">
        <v>1809</v>
      </c>
      <c r="J4047" s="368" t="s">
        <v>1808</v>
      </c>
      <c r="K4047" s="368" t="s">
        <v>21376</v>
      </c>
      <c r="L4047" s="368" t="s">
        <v>21377</v>
      </c>
      <c r="M4047" s="368">
        <v>97</v>
      </c>
      <c r="N4047" s="368">
        <v>63</v>
      </c>
      <c r="O4047" s="368">
        <v>34</v>
      </c>
    </row>
    <row r="4048" spans="1:15" x14ac:dyDescent="0.35">
      <c r="A4048" s="368" t="s">
        <v>716</v>
      </c>
      <c r="B4048" s="368" t="s">
        <v>1304</v>
      </c>
      <c r="C4048" s="368" t="s">
        <v>791</v>
      </c>
      <c r="D4048" s="368">
        <v>550</v>
      </c>
      <c r="E4048" s="368">
        <v>357</v>
      </c>
      <c r="F4048" s="368">
        <v>193</v>
      </c>
      <c r="G4048" s="368" t="s">
        <v>21378</v>
      </c>
      <c r="H4048" s="368" t="s">
        <v>21379</v>
      </c>
      <c r="I4048" s="368" t="s">
        <v>1807</v>
      </c>
      <c r="J4048" s="368" t="s">
        <v>1806</v>
      </c>
      <c r="K4048" s="368" t="s">
        <v>21380</v>
      </c>
      <c r="L4048" s="368" t="s">
        <v>21381</v>
      </c>
      <c r="M4048" s="368">
        <v>32</v>
      </c>
      <c r="N4048" s="368">
        <v>21</v>
      </c>
      <c r="O4048" s="368">
        <v>11</v>
      </c>
    </row>
    <row r="4049" spans="1:15" x14ac:dyDescent="0.35">
      <c r="A4049" s="368" t="s">
        <v>716</v>
      </c>
      <c r="B4049" s="368" t="s">
        <v>1304</v>
      </c>
      <c r="C4049" s="368" t="s">
        <v>791</v>
      </c>
      <c r="D4049" s="368">
        <v>550</v>
      </c>
      <c r="E4049" s="368">
        <v>357</v>
      </c>
      <c r="F4049" s="368">
        <v>193</v>
      </c>
      <c r="G4049" s="368" t="s">
        <v>21378</v>
      </c>
      <c r="H4049" s="368" t="s">
        <v>21379</v>
      </c>
      <c r="I4049" s="368" t="s">
        <v>1807</v>
      </c>
      <c r="J4049" s="368" t="s">
        <v>1806</v>
      </c>
      <c r="K4049" s="368" t="s">
        <v>21382</v>
      </c>
      <c r="L4049" s="368" t="s">
        <v>21383</v>
      </c>
      <c r="M4049" s="368">
        <v>65</v>
      </c>
      <c r="N4049" s="368">
        <v>42</v>
      </c>
      <c r="O4049" s="368">
        <v>23</v>
      </c>
    </row>
    <row r="4050" spans="1:15" x14ac:dyDescent="0.35">
      <c r="A4050" s="368" t="s">
        <v>716</v>
      </c>
      <c r="B4050" s="368" t="s">
        <v>1304</v>
      </c>
      <c r="C4050" s="368" t="s">
        <v>791</v>
      </c>
      <c r="D4050" s="368">
        <v>550</v>
      </c>
      <c r="E4050" s="368">
        <v>357</v>
      </c>
      <c r="F4050" s="368">
        <v>193</v>
      </c>
      <c r="G4050" s="368" t="s">
        <v>21378</v>
      </c>
      <c r="H4050" s="368" t="s">
        <v>21379</v>
      </c>
      <c r="I4050" s="368" t="s">
        <v>1807</v>
      </c>
      <c r="J4050" s="368" t="s">
        <v>1806</v>
      </c>
      <c r="K4050" s="368" t="s">
        <v>21384</v>
      </c>
      <c r="L4050" s="368" t="s">
        <v>21385</v>
      </c>
      <c r="M4050" s="368">
        <v>97</v>
      </c>
      <c r="N4050" s="368">
        <v>63</v>
      </c>
      <c r="O4050" s="368">
        <v>34</v>
      </c>
    </row>
    <row r="4051" spans="1:15" x14ac:dyDescent="0.35">
      <c r="A4051" s="368" t="s">
        <v>717</v>
      </c>
      <c r="B4051" s="368" t="s">
        <v>1305</v>
      </c>
      <c r="C4051" s="368" t="s">
        <v>786</v>
      </c>
      <c r="D4051" s="368">
        <v>780</v>
      </c>
      <c r="E4051" s="368">
        <v>507</v>
      </c>
      <c r="F4051" s="368">
        <v>273</v>
      </c>
      <c r="G4051" s="368" t="s">
        <v>21157</v>
      </c>
      <c r="H4051" s="368" t="s">
        <v>21158</v>
      </c>
      <c r="I4051" s="368" t="s">
        <v>1805</v>
      </c>
      <c r="J4051" s="368" t="s">
        <v>1804</v>
      </c>
      <c r="K4051" s="368" t="s">
        <v>21161</v>
      </c>
      <c r="L4051" s="368" t="s">
        <v>21162</v>
      </c>
      <c r="M4051" s="368">
        <v>71</v>
      </c>
      <c r="N4051" s="368">
        <v>46</v>
      </c>
      <c r="O4051" s="368">
        <v>25</v>
      </c>
    </row>
    <row r="4052" spans="1:15" x14ac:dyDescent="0.35">
      <c r="A4052" s="368" t="s">
        <v>717</v>
      </c>
      <c r="B4052" s="368" t="s">
        <v>1305</v>
      </c>
      <c r="C4052" s="368" t="s">
        <v>786</v>
      </c>
      <c r="D4052" s="368">
        <v>780</v>
      </c>
      <c r="E4052" s="368">
        <v>507</v>
      </c>
      <c r="F4052" s="368">
        <v>273</v>
      </c>
      <c r="G4052" s="368" t="s">
        <v>21157</v>
      </c>
      <c r="H4052" s="368" t="s">
        <v>21158</v>
      </c>
      <c r="I4052" s="368" t="s">
        <v>1805</v>
      </c>
      <c r="J4052" s="368" t="s">
        <v>1804</v>
      </c>
      <c r="K4052" s="368" t="s">
        <v>21159</v>
      </c>
      <c r="L4052" s="368" t="s">
        <v>21160</v>
      </c>
      <c r="M4052" s="368">
        <v>106</v>
      </c>
      <c r="N4052" s="368">
        <v>69</v>
      </c>
      <c r="O4052" s="368">
        <v>37</v>
      </c>
    </row>
    <row r="4053" spans="1:15" x14ac:dyDescent="0.35">
      <c r="A4053" s="368" t="s">
        <v>717</v>
      </c>
      <c r="B4053" s="368" t="s">
        <v>1305</v>
      </c>
      <c r="C4053" s="368" t="s">
        <v>786</v>
      </c>
      <c r="D4053" s="368">
        <v>780</v>
      </c>
      <c r="E4053" s="368">
        <v>507</v>
      </c>
      <c r="F4053" s="368">
        <v>273</v>
      </c>
      <c r="G4053" s="368" t="s">
        <v>21163</v>
      </c>
      <c r="H4053" s="368" t="s">
        <v>21164</v>
      </c>
      <c r="I4053" s="368" t="s">
        <v>1803</v>
      </c>
      <c r="J4053" s="368" t="s">
        <v>1802</v>
      </c>
      <c r="K4053" s="368" t="s">
        <v>21165</v>
      </c>
      <c r="L4053" s="368" t="s">
        <v>1802</v>
      </c>
      <c r="M4053" s="368">
        <v>71</v>
      </c>
      <c r="N4053" s="368">
        <v>46</v>
      </c>
      <c r="O4053" s="368">
        <v>25</v>
      </c>
    </row>
    <row r="4054" spans="1:15" x14ac:dyDescent="0.35">
      <c r="A4054" s="368" t="s">
        <v>717</v>
      </c>
      <c r="B4054" s="368" t="s">
        <v>1305</v>
      </c>
      <c r="C4054" s="368" t="s">
        <v>786</v>
      </c>
      <c r="D4054" s="368">
        <v>780</v>
      </c>
      <c r="E4054" s="368">
        <v>507</v>
      </c>
      <c r="F4054" s="368">
        <v>273</v>
      </c>
      <c r="G4054" s="368" t="s">
        <v>21386</v>
      </c>
      <c r="H4054" s="368" t="s">
        <v>21387</v>
      </c>
      <c r="I4054" s="368" t="s">
        <v>1801</v>
      </c>
      <c r="J4054" s="368" t="s">
        <v>1800</v>
      </c>
      <c r="K4054" s="368" t="s">
        <v>21388</v>
      </c>
      <c r="L4054" s="368" t="s">
        <v>21389</v>
      </c>
      <c r="M4054" s="368">
        <v>35</v>
      </c>
      <c r="N4054" s="368">
        <v>23</v>
      </c>
      <c r="O4054" s="368">
        <v>12</v>
      </c>
    </row>
    <row r="4055" spans="1:15" x14ac:dyDescent="0.35">
      <c r="A4055" s="368" t="s">
        <v>717</v>
      </c>
      <c r="B4055" s="368" t="s">
        <v>1305</v>
      </c>
      <c r="C4055" s="368" t="s">
        <v>786</v>
      </c>
      <c r="D4055" s="368">
        <v>780</v>
      </c>
      <c r="E4055" s="368">
        <v>507</v>
      </c>
      <c r="F4055" s="368">
        <v>273</v>
      </c>
      <c r="G4055" s="368" t="s">
        <v>21386</v>
      </c>
      <c r="H4055" s="368" t="s">
        <v>21387</v>
      </c>
      <c r="I4055" s="368" t="s">
        <v>1801</v>
      </c>
      <c r="J4055" s="368" t="s">
        <v>1800</v>
      </c>
      <c r="K4055" s="368" t="s">
        <v>21390</v>
      </c>
      <c r="L4055" s="368" t="s">
        <v>21391</v>
      </c>
      <c r="M4055" s="368">
        <v>71</v>
      </c>
      <c r="N4055" s="368">
        <v>46</v>
      </c>
      <c r="O4055" s="368">
        <v>25</v>
      </c>
    </row>
    <row r="4056" spans="1:15" x14ac:dyDescent="0.35">
      <c r="A4056" s="368" t="s">
        <v>717</v>
      </c>
      <c r="B4056" s="368" t="s">
        <v>1305</v>
      </c>
      <c r="C4056" s="368" t="s">
        <v>786</v>
      </c>
      <c r="D4056" s="368">
        <v>780</v>
      </c>
      <c r="E4056" s="368">
        <v>507</v>
      </c>
      <c r="F4056" s="368">
        <v>273</v>
      </c>
      <c r="G4056" s="368" t="s">
        <v>21392</v>
      </c>
      <c r="H4056" s="368" t="s">
        <v>21393</v>
      </c>
      <c r="I4056" s="368" t="s">
        <v>1799</v>
      </c>
      <c r="J4056" s="368" t="s">
        <v>1798</v>
      </c>
      <c r="K4056" s="368" t="s">
        <v>21394</v>
      </c>
      <c r="L4056" s="368" t="s">
        <v>21395</v>
      </c>
      <c r="M4056" s="368">
        <v>107</v>
      </c>
      <c r="N4056" s="368">
        <v>70</v>
      </c>
      <c r="O4056" s="368">
        <v>37</v>
      </c>
    </row>
    <row r="4057" spans="1:15" x14ac:dyDescent="0.35">
      <c r="A4057" s="368" t="s">
        <v>717</v>
      </c>
      <c r="B4057" s="368" t="s">
        <v>1305</v>
      </c>
      <c r="C4057" s="368" t="s">
        <v>786</v>
      </c>
      <c r="D4057" s="368">
        <v>780</v>
      </c>
      <c r="E4057" s="368">
        <v>507</v>
      </c>
      <c r="F4057" s="368">
        <v>273</v>
      </c>
      <c r="G4057" s="368" t="s">
        <v>21392</v>
      </c>
      <c r="H4057" s="368" t="s">
        <v>21393</v>
      </c>
      <c r="I4057" s="368" t="s">
        <v>1799</v>
      </c>
      <c r="J4057" s="368" t="s">
        <v>1798</v>
      </c>
      <c r="K4057" s="368" t="s">
        <v>21396</v>
      </c>
      <c r="L4057" s="368" t="s">
        <v>21397</v>
      </c>
      <c r="M4057" s="368">
        <v>106</v>
      </c>
      <c r="N4057" s="368">
        <v>69</v>
      </c>
      <c r="O4057" s="368">
        <v>37</v>
      </c>
    </row>
    <row r="4058" spans="1:15" x14ac:dyDescent="0.35">
      <c r="A4058" s="368" t="s">
        <v>717</v>
      </c>
      <c r="B4058" s="368" t="s">
        <v>1305</v>
      </c>
      <c r="C4058" s="368" t="s">
        <v>786</v>
      </c>
      <c r="D4058" s="368">
        <v>780</v>
      </c>
      <c r="E4058" s="368">
        <v>507</v>
      </c>
      <c r="F4058" s="368">
        <v>273</v>
      </c>
      <c r="G4058" s="368" t="s">
        <v>21392</v>
      </c>
      <c r="H4058" s="368" t="s">
        <v>21393</v>
      </c>
      <c r="I4058" s="368" t="s">
        <v>1799</v>
      </c>
      <c r="J4058" s="368" t="s">
        <v>1798</v>
      </c>
      <c r="K4058" s="368" t="s">
        <v>21398</v>
      </c>
      <c r="L4058" s="368" t="s">
        <v>21399</v>
      </c>
      <c r="M4058" s="368">
        <v>71</v>
      </c>
      <c r="N4058" s="368">
        <v>46</v>
      </c>
      <c r="O4058" s="368">
        <v>25</v>
      </c>
    </row>
    <row r="4059" spans="1:15" x14ac:dyDescent="0.35">
      <c r="A4059" s="368" t="s">
        <v>717</v>
      </c>
      <c r="B4059" s="368" t="s">
        <v>1305</v>
      </c>
      <c r="C4059" s="368" t="s">
        <v>786</v>
      </c>
      <c r="D4059" s="368">
        <v>780</v>
      </c>
      <c r="E4059" s="368">
        <v>507</v>
      </c>
      <c r="F4059" s="368">
        <v>273</v>
      </c>
      <c r="G4059" s="368" t="s">
        <v>21400</v>
      </c>
      <c r="H4059" s="368" t="s">
        <v>21401</v>
      </c>
      <c r="I4059" s="368" t="s">
        <v>1797</v>
      </c>
      <c r="J4059" s="368" t="s">
        <v>1796</v>
      </c>
      <c r="K4059" s="368" t="s">
        <v>21402</v>
      </c>
      <c r="L4059" s="368" t="s">
        <v>21403</v>
      </c>
      <c r="M4059" s="368">
        <v>71</v>
      </c>
      <c r="N4059" s="368">
        <v>46</v>
      </c>
      <c r="O4059" s="368">
        <v>25</v>
      </c>
    </row>
    <row r="4060" spans="1:15" x14ac:dyDescent="0.35">
      <c r="A4060" s="368" t="s">
        <v>717</v>
      </c>
      <c r="B4060" s="368" t="s">
        <v>1305</v>
      </c>
      <c r="C4060" s="368" t="s">
        <v>786</v>
      </c>
      <c r="D4060" s="368">
        <v>780</v>
      </c>
      <c r="E4060" s="368">
        <v>507</v>
      </c>
      <c r="F4060" s="368">
        <v>273</v>
      </c>
      <c r="G4060" s="368" t="s">
        <v>21400</v>
      </c>
      <c r="H4060" s="368" t="s">
        <v>21401</v>
      </c>
      <c r="I4060" s="368" t="s">
        <v>1797</v>
      </c>
      <c r="J4060" s="368" t="s">
        <v>1796</v>
      </c>
      <c r="K4060" s="368" t="s">
        <v>21404</v>
      </c>
      <c r="L4060" s="368" t="s">
        <v>21405</v>
      </c>
      <c r="M4060" s="368">
        <v>71</v>
      </c>
      <c r="N4060" s="368">
        <v>46</v>
      </c>
      <c r="O4060" s="368">
        <v>25</v>
      </c>
    </row>
    <row r="4061" spans="1:15" x14ac:dyDescent="0.35">
      <c r="A4061" s="368" t="s">
        <v>718</v>
      </c>
      <c r="B4061" s="368" t="s">
        <v>1306</v>
      </c>
      <c r="C4061" s="368" t="s">
        <v>786</v>
      </c>
      <c r="D4061" s="368">
        <v>770</v>
      </c>
      <c r="E4061" s="368">
        <v>500</v>
      </c>
      <c r="F4061" s="368">
        <v>270</v>
      </c>
      <c r="G4061" s="368" t="s">
        <v>21406</v>
      </c>
      <c r="H4061" s="368" t="s">
        <v>21407</v>
      </c>
      <c r="I4061" s="368" t="s">
        <v>1795</v>
      </c>
      <c r="J4061" s="368" t="s">
        <v>1794</v>
      </c>
      <c r="K4061" s="368" t="s">
        <v>21408</v>
      </c>
      <c r="L4061" s="368" t="s">
        <v>21409</v>
      </c>
      <c r="M4061" s="368">
        <v>100</v>
      </c>
      <c r="N4061" s="368">
        <v>65</v>
      </c>
      <c r="O4061" s="368">
        <v>35</v>
      </c>
    </row>
    <row r="4062" spans="1:15" x14ac:dyDescent="0.35">
      <c r="A4062" s="368" t="s">
        <v>718</v>
      </c>
      <c r="B4062" s="368" t="s">
        <v>1306</v>
      </c>
      <c r="C4062" s="368" t="s">
        <v>786</v>
      </c>
      <c r="D4062" s="368">
        <v>770</v>
      </c>
      <c r="E4062" s="368">
        <v>500</v>
      </c>
      <c r="F4062" s="368">
        <v>270</v>
      </c>
      <c r="G4062" s="368" t="s">
        <v>21406</v>
      </c>
      <c r="H4062" s="368" t="s">
        <v>21407</v>
      </c>
      <c r="I4062" s="368" t="s">
        <v>1795</v>
      </c>
      <c r="J4062" s="368" t="s">
        <v>1794</v>
      </c>
      <c r="K4062" s="368" t="s">
        <v>21410</v>
      </c>
      <c r="L4062" s="368" t="s">
        <v>21411</v>
      </c>
      <c r="M4062" s="368">
        <v>67</v>
      </c>
      <c r="N4062" s="368">
        <v>43</v>
      </c>
      <c r="O4062" s="368">
        <v>24</v>
      </c>
    </row>
    <row r="4063" spans="1:15" x14ac:dyDescent="0.35">
      <c r="A4063" s="368" t="s">
        <v>718</v>
      </c>
      <c r="B4063" s="368" t="s">
        <v>1306</v>
      </c>
      <c r="C4063" s="368" t="s">
        <v>786</v>
      </c>
      <c r="D4063" s="368">
        <v>770</v>
      </c>
      <c r="E4063" s="368">
        <v>500</v>
      </c>
      <c r="F4063" s="368">
        <v>270</v>
      </c>
      <c r="G4063" s="368" t="s">
        <v>21406</v>
      </c>
      <c r="H4063" s="368" t="s">
        <v>21407</v>
      </c>
      <c r="I4063" s="368" t="s">
        <v>1795</v>
      </c>
      <c r="J4063" s="368" t="s">
        <v>1794</v>
      </c>
      <c r="K4063" s="368" t="s">
        <v>21412</v>
      </c>
      <c r="L4063" s="368" t="s">
        <v>21413</v>
      </c>
      <c r="M4063" s="368">
        <v>34</v>
      </c>
      <c r="N4063" s="368">
        <v>21</v>
      </c>
      <c r="O4063" s="368">
        <v>13</v>
      </c>
    </row>
    <row r="4064" spans="1:15" x14ac:dyDescent="0.35">
      <c r="A4064" s="368" t="s">
        <v>718</v>
      </c>
      <c r="B4064" s="368" t="s">
        <v>1306</v>
      </c>
      <c r="C4064" s="368" t="s">
        <v>786</v>
      </c>
      <c r="D4064" s="368">
        <v>770</v>
      </c>
      <c r="E4064" s="368">
        <v>500</v>
      </c>
      <c r="F4064" s="368">
        <v>270</v>
      </c>
      <c r="G4064" s="368" t="s">
        <v>21414</v>
      </c>
      <c r="H4064" s="368" t="s">
        <v>21415</v>
      </c>
      <c r="I4064" s="368" t="s">
        <v>1793</v>
      </c>
      <c r="J4064" s="368" t="s">
        <v>1792</v>
      </c>
      <c r="K4064" s="368" t="s">
        <v>21416</v>
      </c>
      <c r="L4064" s="368" t="s">
        <v>1792</v>
      </c>
      <c r="M4064" s="368">
        <v>101</v>
      </c>
      <c r="N4064" s="368">
        <v>66</v>
      </c>
      <c r="O4064" s="368">
        <v>35</v>
      </c>
    </row>
    <row r="4065" spans="1:15" x14ac:dyDescent="0.35">
      <c r="A4065" s="368" t="s">
        <v>718</v>
      </c>
      <c r="B4065" s="368" t="s">
        <v>1306</v>
      </c>
      <c r="C4065" s="368" t="s">
        <v>786</v>
      </c>
      <c r="D4065" s="368">
        <v>770</v>
      </c>
      <c r="E4065" s="368">
        <v>500</v>
      </c>
      <c r="F4065" s="368">
        <v>270</v>
      </c>
      <c r="G4065" s="368" t="s">
        <v>21417</v>
      </c>
      <c r="H4065" s="368" t="s">
        <v>21418</v>
      </c>
      <c r="I4065" s="368" t="s">
        <v>1791</v>
      </c>
      <c r="J4065" s="368" t="s">
        <v>1790</v>
      </c>
      <c r="K4065" s="368" t="s">
        <v>21419</v>
      </c>
      <c r="L4065" s="368" t="s">
        <v>21420</v>
      </c>
      <c r="M4065" s="368">
        <v>101</v>
      </c>
      <c r="N4065" s="368">
        <v>66</v>
      </c>
      <c r="O4065" s="368">
        <v>35</v>
      </c>
    </row>
    <row r="4066" spans="1:15" x14ac:dyDescent="0.35">
      <c r="A4066" s="368" t="s">
        <v>718</v>
      </c>
      <c r="B4066" s="368" t="s">
        <v>1306</v>
      </c>
      <c r="C4066" s="368" t="s">
        <v>786</v>
      </c>
      <c r="D4066" s="368">
        <v>770</v>
      </c>
      <c r="E4066" s="368">
        <v>500</v>
      </c>
      <c r="F4066" s="368">
        <v>270</v>
      </c>
      <c r="G4066" s="368" t="s">
        <v>21417</v>
      </c>
      <c r="H4066" s="368" t="s">
        <v>21418</v>
      </c>
      <c r="I4066" s="368" t="s">
        <v>1791</v>
      </c>
      <c r="J4066" s="368" t="s">
        <v>1790</v>
      </c>
      <c r="K4066" s="368" t="s">
        <v>21421</v>
      </c>
      <c r="L4066" s="368" t="s">
        <v>21422</v>
      </c>
      <c r="M4066" s="368">
        <v>100</v>
      </c>
      <c r="N4066" s="368">
        <v>65</v>
      </c>
      <c r="O4066" s="368">
        <v>35</v>
      </c>
    </row>
    <row r="4067" spans="1:15" x14ac:dyDescent="0.35">
      <c r="A4067" s="368" t="s">
        <v>718</v>
      </c>
      <c r="B4067" s="368" t="s">
        <v>1306</v>
      </c>
      <c r="C4067" s="368" t="s">
        <v>786</v>
      </c>
      <c r="D4067" s="368">
        <v>770</v>
      </c>
      <c r="E4067" s="368">
        <v>500</v>
      </c>
      <c r="F4067" s="368">
        <v>270</v>
      </c>
      <c r="G4067" s="368" t="s">
        <v>21417</v>
      </c>
      <c r="H4067" s="368" t="s">
        <v>21418</v>
      </c>
      <c r="I4067" s="368" t="s">
        <v>1791</v>
      </c>
      <c r="J4067" s="368" t="s">
        <v>1790</v>
      </c>
      <c r="K4067" s="368" t="s">
        <v>21423</v>
      </c>
      <c r="L4067" s="368" t="s">
        <v>21424</v>
      </c>
      <c r="M4067" s="368">
        <v>100</v>
      </c>
      <c r="N4067" s="368">
        <v>65</v>
      </c>
      <c r="O4067" s="368">
        <v>35</v>
      </c>
    </row>
    <row r="4068" spans="1:15" x14ac:dyDescent="0.35">
      <c r="A4068" s="368" t="s">
        <v>718</v>
      </c>
      <c r="B4068" s="368" t="s">
        <v>1306</v>
      </c>
      <c r="C4068" s="368" t="s">
        <v>786</v>
      </c>
      <c r="D4068" s="368">
        <v>770</v>
      </c>
      <c r="E4068" s="368">
        <v>500</v>
      </c>
      <c r="F4068" s="368">
        <v>270</v>
      </c>
      <c r="G4068" s="368" t="s">
        <v>21425</v>
      </c>
      <c r="H4068" s="368" t="s">
        <v>21426</v>
      </c>
      <c r="I4068" s="368" t="s">
        <v>1789</v>
      </c>
      <c r="J4068" s="368" t="s">
        <v>1788</v>
      </c>
      <c r="K4068" s="368" t="s">
        <v>21427</v>
      </c>
      <c r="L4068" s="368" t="s">
        <v>21428</v>
      </c>
      <c r="M4068" s="368">
        <v>78</v>
      </c>
      <c r="N4068" s="368">
        <v>51</v>
      </c>
      <c r="O4068" s="368">
        <v>27</v>
      </c>
    </row>
    <row r="4069" spans="1:15" x14ac:dyDescent="0.35">
      <c r="A4069" s="368" t="s">
        <v>718</v>
      </c>
      <c r="B4069" s="368" t="s">
        <v>1306</v>
      </c>
      <c r="C4069" s="368" t="s">
        <v>786</v>
      </c>
      <c r="D4069" s="368">
        <v>770</v>
      </c>
      <c r="E4069" s="368">
        <v>500</v>
      </c>
      <c r="F4069" s="368">
        <v>270</v>
      </c>
      <c r="G4069" s="368" t="s">
        <v>21425</v>
      </c>
      <c r="H4069" s="368" t="s">
        <v>21426</v>
      </c>
      <c r="I4069" s="368" t="s">
        <v>1789</v>
      </c>
      <c r="J4069" s="368" t="s">
        <v>1788</v>
      </c>
      <c r="K4069" s="368" t="s">
        <v>21429</v>
      </c>
      <c r="L4069" s="368" t="s">
        <v>21430</v>
      </c>
      <c r="M4069" s="368">
        <v>89</v>
      </c>
      <c r="N4069" s="368">
        <v>58</v>
      </c>
      <c r="O4069" s="368">
        <v>31</v>
      </c>
    </row>
    <row r="4070" spans="1:15" x14ac:dyDescent="0.35">
      <c r="A4070" s="368" t="s">
        <v>719</v>
      </c>
      <c r="B4070" s="368" t="s">
        <v>1307</v>
      </c>
      <c r="C4070" s="368" t="s">
        <v>786</v>
      </c>
      <c r="D4070" s="368">
        <v>850</v>
      </c>
      <c r="E4070" s="368">
        <v>552</v>
      </c>
      <c r="F4070" s="368">
        <v>298</v>
      </c>
      <c r="G4070" s="368" t="s">
        <v>21431</v>
      </c>
      <c r="H4070" s="368" t="s">
        <v>21432</v>
      </c>
      <c r="I4070" s="368" t="s">
        <v>1787</v>
      </c>
      <c r="J4070" s="368" t="s">
        <v>1786</v>
      </c>
      <c r="K4070" s="368" t="s">
        <v>21433</v>
      </c>
      <c r="L4070" s="368" t="s">
        <v>1786</v>
      </c>
      <c r="M4070" s="368">
        <v>70</v>
      </c>
      <c r="N4070" s="368">
        <v>45</v>
      </c>
      <c r="O4070" s="368">
        <v>25</v>
      </c>
    </row>
    <row r="4071" spans="1:15" x14ac:dyDescent="0.35">
      <c r="A4071" s="368" t="s">
        <v>719</v>
      </c>
      <c r="B4071" s="368" t="s">
        <v>1307</v>
      </c>
      <c r="C4071" s="368" t="s">
        <v>786</v>
      </c>
      <c r="D4071" s="368">
        <v>850</v>
      </c>
      <c r="E4071" s="368">
        <v>552</v>
      </c>
      <c r="F4071" s="368">
        <v>298</v>
      </c>
      <c r="G4071" s="368" t="s">
        <v>21434</v>
      </c>
      <c r="H4071" s="368" t="s">
        <v>21435</v>
      </c>
      <c r="I4071" s="368" t="s">
        <v>1785</v>
      </c>
      <c r="J4071" s="368" t="s">
        <v>1784</v>
      </c>
      <c r="K4071" s="368" t="s">
        <v>21436</v>
      </c>
      <c r="L4071" s="368" t="s">
        <v>1784</v>
      </c>
      <c r="M4071" s="368">
        <v>70</v>
      </c>
      <c r="N4071" s="368">
        <v>45</v>
      </c>
      <c r="O4071" s="368">
        <v>25</v>
      </c>
    </row>
    <row r="4072" spans="1:15" x14ac:dyDescent="0.35">
      <c r="A4072" s="368" t="s">
        <v>719</v>
      </c>
      <c r="B4072" s="368" t="s">
        <v>1307</v>
      </c>
      <c r="C4072" s="368" t="s">
        <v>786</v>
      </c>
      <c r="D4072" s="368">
        <v>850</v>
      </c>
      <c r="E4072" s="368">
        <v>552</v>
      </c>
      <c r="F4072" s="368">
        <v>298</v>
      </c>
      <c r="G4072" s="368" t="s">
        <v>21437</v>
      </c>
      <c r="H4072" s="368" t="s">
        <v>21438</v>
      </c>
      <c r="I4072" s="368" t="s">
        <v>1783</v>
      </c>
      <c r="J4072" s="368" t="s">
        <v>1782</v>
      </c>
      <c r="K4072" s="368" t="s">
        <v>21439</v>
      </c>
      <c r="L4072" s="368" t="s">
        <v>21440</v>
      </c>
      <c r="M4072" s="368">
        <v>35</v>
      </c>
      <c r="N4072" s="368">
        <v>23</v>
      </c>
      <c r="O4072" s="368">
        <v>12</v>
      </c>
    </row>
    <row r="4073" spans="1:15" x14ac:dyDescent="0.35">
      <c r="A4073" s="368" t="s">
        <v>719</v>
      </c>
      <c r="B4073" s="368" t="s">
        <v>1307</v>
      </c>
      <c r="C4073" s="368" t="s">
        <v>786</v>
      </c>
      <c r="D4073" s="368">
        <v>850</v>
      </c>
      <c r="E4073" s="368">
        <v>552</v>
      </c>
      <c r="F4073" s="368">
        <v>298</v>
      </c>
      <c r="G4073" s="368" t="s">
        <v>21437</v>
      </c>
      <c r="H4073" s="368" t="s">
        <v>21438</v>
      </c>
      <c r="I4073" s="368" t="s">
        <v>1783</v>
      </c>
      <c r="J4073" s="368" t="s">
        <v>1782</v>
      </c>
      <c r="K4073" s="368" t="s">
        <v>21441</v>
      </c>
      <c r="L4073" s="368" t="s">
        <v>21442</v>
      </c>
      <c r="M4073" s="368">
        <v>105</v>
      </c>
      <c r="N4073" s="368">
        <v>68</v>
      </c>
      <c r="O4073" s="368">
        <v>37</v>
      </c>
    </row>
    <row r="4074" spans="1:15" x14ac:dyDescent="0.35">
      <c r="A4074" s="368" t="s">
        <v>719</v>
      </c>
      <c r="B4074" s="368" t="s">
        <v>1307</v>
      </c>
      <c r="C4074" s="368" t="s">
        <v>786</v>
      </c>
      <c r="D4074" s="368">
        <v>850</v>
      </c>
      <c r="E4074" s="368">
        <v>552</v>
      </c>
      <c r="F4074" s="368">
        <v>298</v>
      </c>
      <c r="G4074" s="368" t="s">
        <v>21437</v>
      </c>
      <c r="H4074" s="368" t="s">
        <v>21438</v>
      </c>
      <c r="I4074" s="368" t="s">
        <v>1783</v>
      </c>
      <c r="J4074" s="368" t="s">
        <v>1782</v>
      </c>
      <c r="K4074" s="368" t="s">
        <v>21443</v>
      </c>
      <c r="L4074" s="368" t="s">
        <v>21444</v>
      </c>
      <c r="M4074" s="368">
        <v>81</v>
      </c>
      <c r="N4074" s="368">
        <v>53</v>
      </c>
      <c r="O4074" s="368">
        <v>28</v>
      </c>
    </row>
    <row r="4075" spans="1:15" x14ac:dyDescent="0.35">
      <c r="A4075" s="368" t="s">
        <v>719</v>
      </c>
      <c r="B4075" s="368" t="s">
        <v>1307</v>
      </c>
      <c r="C4075" s="368" t="s">
        <v>786</v>
      </c>
      <c r="D4075" s="368">
        <v>850</v>
      </c>
      <c r="E4075" s="368">
        <v>552</v>
      </c>
      <c r="F4075" s="368">
        <v>298</v>
      </c>
      <c r="G4075" s="368" t="s">
        <v>21437</v>
      </c>
      <c r="H4075" s="368" t="s">
        <v>21438</v>
      </c>
      <c r="I4075" s="368" t="s">
        <v>1783</v>
      </c>
      <c r="J4075" s="368" t="s">
        <v>1782</v>
      </c>
      <c r="K4075" s="368" t="s">
        <v>21445</v>
      </c>
      <c r="L4075" s="368" t="s">
        <v>21446</v>
      </c>
      <c r="M4075" s="368">
        <v>35</v>
      </c>
      <c r="N4075" s="368">
        <v>23</v>
      </c>
      <c r="O4075" s="368">
        <v>12</v>
      </c>
    </row>
    <row r="4076" spans="1:15" x14ac:dyDescent="0.35">
      <c r="A4076" s="368" t="s">
        <v>719</v>
      </c>
      <c r="B4076" s="368" t="s">
        <v>1307</v>
      </c>
      <c r="C4076" s="368" t="s">
        <v>786</v>
      </c>
      <c r="D4076" s="368">
        <v>850</v>
      </c>
      <c r="E4076" s="368">
        <v>552</v>
      </c>
      <c r="F4076" s="368">
        <v>298</v>
      </c>
      <c r="G4076" s="368" t="s">
        <v>21447</v>
      </c>
      <c r="H4076" s="368" t="s">
        <v>21448</v>
      </c>
      <c r="I4076" s="368" t="s">
        <v>1781</v>
      </c>
      <c r="J4076" s="368" t="s">
        <v>1780</v>
      </c>
      <c r="K4076" s="368" t="s">
        <v>21449</v>
      </c>
      <c r="L4076" s="368" t="s">
        <v>21450</v>
      </c>
      <c r="M4076" s="368">
        <v>105</v>
      </c>
      <c r="N4076" s="368">
        <v>68</v>
      </c>
      <c r="O4076" s="368">
        <v>37</v>
      </c>
    </row>
    <row r="4077" spans="1:15" x14ac:dyDescent="0.35">
      <c r="A4077" s="368" t="s">
        <v>719</v>
      </c>
      <c r="B4077" s="368" t="s">
        <v>1307</v>
      </c>
      <c r="C4077" s="368" t="s">
        <v>786</v>
      </c>
      <c r="D4077" s="368">
        <v>850</v>
      </c>
      <c r="E4077" s="368">
        <v>552</v>
      </c>
      <c r="F4077" s="368">
        <v>298</v>
      </c>
      <c r="G4077" s="368" t="s">
        <v>21447</v>
      </c>
      <c r="H4077" s="368" t="s">
        <v>21448</v>
      </c>
      <c r="I4077" s="368" t="s">
        <v>1781</v>
      </c>
      <c r="J4077" s="368" t="s">
        <v>1780</v>
      </c>
      <c r="K4077" s="368" t="s">
        <v>21451</v>
      </c>
      <c r="L4077" s="368" t="s">
        <v>21452</v>
      </c>
      <c r="M4077" s="368">
        <v>104</v>
      </c>
      <c r="N4077" s="368">
        <v>68</v>
      </c>
      <c r="O4077" s="368">
        <v>36</v>
      </c>
    </row>
    <row r="4078" spans="1:15" x14ac:dyDescent="0.35">
      <c r="A4078" s="368" t="s">
        <v>719</v>
      </c>
      <c r="B4078" s="368" t="s">
        <v>1307</v>
      </c>
      <c r="C4078" s="368" t="s">
        <v>786</v>
      </c>
      <c r="D4078" s="368">
        <v>850</v>
      </c>
      <c r="E4078" s="368">
        <v>552</v>
      </c>
      <c r="F4078" s="368">
        <v>298</v>
      </c>
      <c r="G4078" s="368" t="s">
        <v>21447</v>
      </c>
      <c r="H4078" s="368" t="s">
        <v>21448</v>
      </c>
      <c r="I4078" s="368" t="s">
        <v>1781</v>
      </c>
      <c r="J4078" s="368" t="s">
        <v>1780</v>
      </c>
      <c r="K4078" s="368" t="s">
        <v>21453</v>
      </c>
      <c r="L4078" s="368" t="s">
        <v>21454</v>
      </c>
      <c r="M4078" s="368">
        <v>70</v>
      </c>
      <c r="N4078" s="368">
        <v>45</v>
      </c>
      <c r="O4078" s="368">
        <v>25</v>
      </c>
    </row>
    <row r="4079" spans="1:15" x14ac:dyDescent="0.35">
      <c r="A4079" s="368" t="s">
        <v>719</v>
      </c>
      <c r="B4079" s="368" t="s">
        <v>1307</v>
      </c>
      <c r="C4079" s="368" t="s">
        <v>786</v>
      </c>
      <c r="D4079" s="368">
        <v>850</v>
      </c>
      <c r="E4079" s="368">
        <v>552</v>
      </c>
      <c r="F4079" s="368">
        <v>298</v>
      </c>
      <c r="G4079" s="368" t="s">
        <v>21447</v>
      </c>
      <c r="H4079" s="368" t="s">
        <v>21448</v>
      </c>
      <c r="I4079" s="368" t="s">
        <v>1781</v>
      </c>
      <c r="J4079" s="368" t="s">
        <v>1780</v>
      </c>
      <c r="K4079" s="368" t="s">
        <v>21455</v>
      </c>
      <c r="L4079" s="368" t="s">
        <v>21456</v>
      </c>
      <c r="M4079" s="368">
        <v>35</v>
      </c>
      <c r="N4079" s="368">
        <v>23</v>
      </c>
      <c r="O4079" s="368">
        <v>12</v>
      </c>
    </row>
    <row r="4080" spans="1:15" x14ac:dyDescent="0.35">
      <c r="A4080" s="368" t="s">
        <v>719</v>
      </c>
      <c r="B4080" s="368" t="s">
        <v>1307</v>
      </c>
      <c r="C4080" s="368" t="s">
        <v>786</v>
      </c>
      <c r="D4080" s="368">
        <v>850</v>
      </c>
      <c r="E4080" s="368">
        <v>552</v>
      </c>
      <c r="F4080" s="368">
        <v>298</v>
      </c>
      <c r="G4080" s="368" t="s">
        <v>21457</v>
      </c>
      <c r="H4080" s="368" t="s">
        <v>21458</v>
      </c>
      <c r="I4080" s="368" t="s">
        <v>1779</v>
      </c>
      <c r="J4080" s="368" t="s">
        <v>1778</v>
      </c>
      <c r="K4080" s="368" t="s">
        <v>21459</v>
      </c>
      <c r="L4080" s="368" t="s">
        <v>21460</v>
      </c>
      <c r="M4080" s="368">
        <v>47</v>
      </c>
      <c r="N4080" s="368">
        <v>31</v>
      </c>
      <c r="O4080" s="368">
        <v>16</v>
      </c>
    </row>
    <row r="4081" spans="1:15" x14ac:dyDescent="0.35">
      <c r="A4081" s="368" t="s">
        <v>719</v>
      </c>
      <c r="B4081" s="368" t="s">
        <v>1307</v>
      </c>
      <c r="C4081" s="368" t="s">
        <v>786</v>
      </c>
      <c r="D4081" s="368">
        <v>850</v>
      </c>
      <c r="E4081" s="368">
        <v>552</v>
      </c>
      <c r="F4081" s="368">
        <v>298</v>
      </c>
      <c r="G4081" s="368" t="s">
        <v>21457</v>
      </c>
      <c r="H4081" s="368" t="s">
        <v>21458</v>
      </c>
      <c r="I4081" s="368" t="s">
        <v>1779</v>
      </c>
      <c r="J4081" s="368" t="s">
        <v>1778</v>
      </c>
      <c r="K4081" s="368" t="s">
        <v>21461</v>
      </c>
      <c r="L4081" s="368" t="s">
        <v>21462</v>
      </c>
      <c r="M4081" s="368">
        <v>93</v>
      </c>
      <c r="N4081" s="368">
        <v>60</v>
      </c>
      <c r="O4081" s="368">
        <v>33</v>
      </c>
    </row>
    <row r="4082" spans="1:15" x14ac:dyDescent="0.35">
      <c r="A4082" s="368" t="s">
        <v>720</v>
      </c>
      <c r="B4082" s="368" t="s">
        <v>1308</v>
      </c>
      <c r="C4082" s="368" t="s">
        <v>796</v>
      </c>
      <c r="D4082" s="368">
        <v>300</v>
      </c>
      <c r="E4082" s="368">
        <v>195</v>
      </c>
      <c r="F4082" s="368">
        <v>105</v>
      </c>
      <c r="G4082" s="368" t="s">
        <v>14216</v>
      </c>
      <c r="H4082" s="368" t="s">
        <v>14217</v>
      </c>
      <c r="I4082" s="368" t="s">
        <v>1731</v>
      </c>
      <c r="J4082" s="368" t="s">
        <v>1730</v>
      </c>
      <c r="K4082" s="368" t="s">
        <v>14218</v>
      </c>
      <c r="L4082" s="368" t="s">
        <v>1730</v>
      </c>
      <c r="M4082" s="368">
        <v>68</v>
      </c>
      <c r="N4082" s="368">
        <v>44</v>
      </c>
      <c r="O4082" s="368">
        <v>24</v>
      </c>
    </row>
    <row r="4083" spans="1:15" x14ac:dyDescent="0.35">
      <c r="A4083" s="368" t="s">
        <v>720</v>
      </c>
      <c r="B4083" s="368" t="s">
        <v>1308</v>
      </c>
      <c r="C4083" s="368" t="s">
        <v>796</v>
      </c>
      <c r="D4083" s="368">
        <v>300</v>
      </c>
      <c r="E4083" s="368">
        <v>195</v>
      </c>
      <c r="F4083" s="368">
        <v>105</v>
      </c>
      <c r="G4083" s="368" t="s">
        <v>16137</v>
      </c>
      <c r="H4083" s="368" t="s">
        <v>16138</v>
      </c>
      <c r="I4083" s="368" t="s">
        <v>1777</v>
      </c>
      <c r="J4083" s="368" t="s">
        <v>1776</v>
      </c>
      <c r="K4083" s="368" t="s">
        <v>16139</v>
      </c>
      <c r="L4083" s="368" t="s">
        <v>1776</v>
      </c>
      <c r="M4083" s="368">
        <v>41</v>
      </c>
      <c r="N4083" s="368">
        <v>27</v>
      </c>
      <c r="O4083" s="368">
        <v>14</v>
      </c>
    </row>
    <row r="4084" spans="1:15" x14ac:dyDescent="0.35">
      <c r="A4084" s="368" t="s">
        <v>720</v>
      </c>
      <c r="B4084" s="368" t="s">
        <v>1308</v>
      </c>
      <c r="C4084" s="368" t="s">
        <v>796</v>
      </c>
      <c r="D4084" s="368">
        <v>300</v>
      </c>
      <c r="E4084" s="368">
        <v>195</v>
      </c>
      <c r="F4084" s="368">
        <v>105</v>
      </c>
      <c r="G4084" s="368" t="s">
        <v>21463</v>
      </c>
      <c r="H4084" s="368" t="s">
        <v>21464</v>
      </c>
      <c r="I4084" s="368" t="s">
        <v>1775</v>
      </c>
      <c r="J4084" s="368" t="s">
        <v>1774</v>
      </c>
      <c r="K4084" s="368" t="s">
        <v>21465</v>
      </c>
      <c r="L4084" s="368" t="s">
        <v>1774</v>
      </c>
      <c r="M4084" s="368">
        <v>68</v>
      </c>
      <c r="N4084" s="368">
        <v>44</v>
      </c>
      <c r="O4084" s="368">
        <v>24</v>
      </c>
    </row>
    <row r="4085" spans="1:15" x14ac:dyDescent="0.35">
      <c r="A4085" s="368" t="s">
        <v>720</v>
      </c>
      <c r="B4085" s="368" t="s">
        <v>1308</v>
      </c>
      <c r="C4085" s="368" t="s">
        <v>796</v>
      </c>
      <c r="D4085" s="368">
        <v>300</v>
      </c>
      <c r="E4085" s="368">
        <v>195</v>
      </c>
      <c r="F4085" s="368">
        <v>105</v>
      </c>
      <c r="G4085" s="368" t="s">
        <v>21466</v>
      </c>
      <c r="H4085" s="368" t="s">
        <v>21467</v>
      </c>
      <c r="I4085" s="368" t="s">
        <v>1773</v>
      </c>
      <c r="J4085" s="368" t="s">
        <v>1772</v>
      </c>
      <c r="K4085" s="368" t="s">
        <v>21468</v>
      </c>
      <c r="L4085" s="368" t="s">
        <v>1772</v>
      </c>
      <c r="M4085" s="368">
        <v>123</v>
      </c>
      <c r="N4085" s="368">
        <v>80</v>
      </c>
      <c r="O4085" s="368">
        <v>43</v>
      </c>
    </row>
    <row r="4086" spans="1:15" x14ac:dyDescent="0.35">
      <c r="A4086" s="368" t="s">
        <v>721</v>
      </c>
      <c r="B4086" s="368" t="s">
        <v>1309</v>
      </c>
      <c r="C4086" s="368" t="s">
        <v>791</v>
      </c>
      <c r="D4086" s="368">
        <v>540</v>
      </c>
      <c r="E4086" s="368">
        <v>351</v>
      </c>
      <c r="F4086" s="368">
        <v>189</v>
      </c>
      <c r="G4086" s="368" t="s">
        <v>21469</v>
      </c>
      <c r="H4086" s="368" t="s">
        <v>21470</v>
      </c>
      <c r="I4086" s="368" t="s">
        <v>1691</v>
      </c>
      <c r="J4086" s="368" t="s">
        <v>1690</v>
      </c>
      <c r="K4086" s="368" t="s">
        <v>21471</v>
      </c>
      <c r="L4086" s="368" t="s">
        <v>1690</v>
      </c>
      <c r="M4086" s="368">
        <v>106</v>
      </c>
      <c r="N4086" s="368">
        <v>67</v>
      </c>
      <c r="O4086" s="368">
        <v>39</v>
      </c>
    </row>
    <row r="4087" spans="1:15" x14ac:dyDescent="0.35">
      <c r="A4087" s="368" t="s">
        <v>721</v>
      </c>
      <c r="B4087" s="368" t="s">
        <v>1309</v>
      </c>
      <c r="C4087" s="368" t="s">
        <v>791</v>
      </c>
      <c r="D4087" s="368">
        <v>540</v>
      </c>
      <c r="E4087" s="368">
        <v>351</v>
      </c>
      <c r="F4087" s="368">
        <v>189</v>
      </c>
      <c r="G4087" s="368" t="s">
        <v>21472</v>
      </c>
      <c r="H4087" s="368" t="s">
        <v>21473</v>
      </c>
      <c r="I4087" s="368" t="s">
        <v>1767</v>
      </c>
      <c r="J4087" s="368" t="s">
        <v>1766</v>
      </c>
      <c r="K4087" s="368" t="s">
        <v>21474</v>
      </c>
      <c r="L4087" s="368" t="s">
        <v>21475</v>
      </c>
      <c r="M4087" s="368">
        <v>58</v>
      </c>
      <c r="N4087" s="368">
        <v>37</v>
      </c>
      <c r="O4087" s="368">
        <v>21</v>
      </c>
    </row>
    <row r="4088" spans="1:15" x14ac:dyDescent="0.35">
      <c r="A4088" s="368" t="s">
        <v>721</v>
      </c>
      <c r="B4088" s="368" t="s">
        <v>1309</v>
      </c>
      <c r="C4088" s="368" t="s">
        <v>791</v>
      </c>
      <c r="D4088" s="368">
        <v>540</v>
      </c>
      <c r="E4088" s="368">
        <v>351</v>
      </c>
      <c r="F4088" s="368">
        <v>189</v>
      </c>
      <c r="G4088" s="368" t="s">
        <v>21472</v>
      </c>
      <c r="H4088" s="368" t="s">
        <v>21473</v>
      </c>
      <c r="I4088" s="368" t="s">
        <v>1767</v>
      </c>
      <c r="J4088" s="368" t="s">
        <v>1766</v>
      </c>
      <c r="K4088" s="368" t="s">
        <v>21476</v>
      </c>
      <c r="L4088" s="368" t="s">
        <v>21477</v>
      </c>
      <c r="M4088" s="368">
        <v>58</v>
      </c>
      <c r="N4088" s="368">
        <v>36</v>
      </c>
      <c r="O4088" s="368">
        <v>22</v>
      </c>
    </row>
    <row r="4089" spans="1:15" x14ac:dyDescent="0.35">
      <c r="A4089" s="368" t="s">
        <v>721</v>
      </c>
      <c r="B4089" s="368" t="s">
        <v>1309</v>
      </c>
      <c r="C4089" s="368" t="s">
        <v>791</v>
      </c>
      <c r="D4089" s="368">
        <v>540</v>
      </c>
      <c r="E4089" s="368">
        <v>351</v>
      </c>
      <c r="F4089" s="368">
        <v>189</v>
      </c>
      <c r="G4089" s="368" t="s">
        <v>21478</v>
      </c>
      <c r="H4089" s="368" t="s">
        <v>21479</v>
      </c>
      <c r="I4089" s="368" t="s">
        <v>1771</v>
      </c>
      <c r="J4089" s="368" t="s">
        <v>1770</v>
      </c>
      <c r="K4089" s="368" t="s">
        <v>21480</v>
      </c>
      <c r="L4089" s="368" t="s">
        <v>21481</v>
      </c>
      <c r="M4089" s="368">
        <v>60</v>
      </c>
      <c r="N4089" s="368">
        <v>38</v>
      </c>
      <c r="O4089" s="368">
        <v>22</v>
      </c>
    </row>
    <row r="4090" spans="1:15" x14ac:dyDescent="0.35">
      <c r="A4090" s="368" t="s">
        <v>721</v>
      </c>
      <c r="B4090" s="368" t="s">
        <v>1309</v>
      </c>
      <c r="C4090" s="368" t="s">
        <v>791</v>
      </c>
      <c r="D4090" s="368">
        <v>540</v>
      </c>
      <c r="E4090" s="368">
        <v>351</v>
      </c>
      <c r="F4090" s="368">
        <v>189</v>
      </c>
      <c r="G4090" s="368" t="s">
        <v>21478</v>
      </c>
      <c r="H4090" s="368" t="s">
        <v>21479</v>
      </c>
      <c r="I4090" s="368" t="s">
        <v>1771</v>
      </c>
      <c r="J4090" s="368" t="s">
        <v>1770</v>
      </c>
      <c r="K4090" s="368" t="s">
        <v>21482</v>
      </c>
      <c r="L4090" s="368" t="s">
        <v>21483</v>
      </c>
      <c r="M4090" s="368">
        <v>72</v>
      </c>
      <c r="N4090" s="368">
        <v>45</v>
      </c>
      <c r="O4090" s="368">
        <v>27</v>
      </c>
    </row>
    <row r="4091" spans="1:15" x14ac:dyDescent="0.35">
      <c r="A4091" s="368" t="s">
        <v>721</v>
      </c>
      <c r="B4091" s="368" t="s">
        <v>1309</v>
      </c>
      <c r="C4091" s="368" t="s">
        <v>791</v>
      </c>
      <c r="D4091" s="368">
        <v>540</v>
      </c>
      <c r="E4091" s="368">
        <v>351</v>
      </c>
      <c r="F4091" s="368">
        <v>189</v>
      </c>
      <c r="G4091" s="368" t="s">
        <v>21478</v>
      </c>
      <c r="H4091" s="368" t="s">
        <v>21479</v>
      </c>
      <c r="I4091" s="368" t="s">
        <v>1771</v>
      </c>
      <c r="J4091" s="368" t="s">
        <v>1770</v>
      </c>
      <c r="K4091" s="368" t="s">
        <v>21484</v>
      </c>
      <c r="L4091" s="368" t="s">
        <v>21485</v>
      </c>
      <c r="M4091" s="368">
        <v>30</v>
      </c>
      <c r="N4091" s="368">
        <v>30</v>
      </c>
      <c r="O4091" s="368">
        <v>0</v>
      </c>
    </row>
    <row r="4092" spans="1:15" x14ac:dyDescent="0.35">
      <c r="A4092" s="368" t="s">
        <v>721</v>
      </c>
      <c r="B4092" s="368" t="s">
        <v>1309</v>
      </c>
      <c r="C4092" s="368" t="s">
        <v>791</v>
      </c>
      <c r="D4092" s="368">
        <v>540</v>
      </c>
      <c r="E4092" s="368">
        <v>351</v>
      </c>
      <c r="F4092" s="368">
        <v>189</v>
      </c>
      <c r="G4092" s="368" t="s">
        <v>21486</v>
      </c>
      <c r="H4092" s="368" t="s">
        <v>21487</v>
      </c>
      <c r="I4092" s="368" t="s">
        <v>1769</v>
      </c>
      <c r="J4092" s="368" t="s">
        <v>1768</v>
      </c>
      <c r="K4092" s="368" t="s">
        <v>21488</v>
      </c>
      <c r="L4092" s="368" t="s">
        <v>21489</v>
      </c>
      <c r="M4092" s="368">
        <v>60</v>
      </c>
      <c r="N4092" s="368">
        <v>38</v>
      </c>
      <c r="O4092" s="368">
        <v>22</v>
      </c>
    </row>
    <row r="4093" spans="1:15" x14ac:dyDescent="0.35">
      <c r="A4093" s="368" t="s">
        <v>721</v>
      </c>
      <c r="B4093" s="368" t="s">
        <v>1309</v>
      </c>
      <c r="C4093" s="368" t="s">
        <v>791</v>
      </c>
      <c r="D4093" s="368">
        <v>540</v>
      </c>
      <c r="E4093" s="368">
        <v>351</v>
      </c>
      <c r="F4093" s="368">
        <v>189</v>
      </c>
      <c r="G4093" s="368" t="s">
        <v>21486</v>
      </c>
      <c r="H4093" s="368" t="s">
        <v>21487</v>
      </c>
      <c r="I4093" s="368" t="s">
        <v>1769</v>
      </c>
      <c r="J4093" s="368" t="s">
        <v>1768</v>
      </c>
      <c r="K4093" s="368" t="s">
        <v>21490</v>
      </c>
      <c r="L4093" s="368" t="s">
        <v>21491</v>
      </c>
      <c r="M4093" s="368">
        <v>60</v>
      </c>
      <c r="N4093" s="368">
        <v>38</v>
      </c>
      <c r="O4093" s="368">
        <v>22</v>
      </c>
    </row>
    <row r="4094" spans="1:15" x14ac:dyDescent="0.35">
      <c r="A4094" s="368" t="s">
        <v>721</v>
      </c>
      <c r="B4094" s="368" t="s">
        <v>1309</v>
      </c>
      <c r="C4094" s="368" t="s">
        <v>791</v>
      </c>
      <c r="D4094" s="368">
        <v>540</v>
      </c>
      <c r="E4094" s="368">
        <v>351</v>
      </c>
      <c r="F4094" s="368">
        <v>189</v>
      </c>
      <c r="G4094" s="368" t="s">
        <v>21486</v>
      </c>
      <c r="H4094" s="368" t="s">
        <v>21487</v>
      </c>
      <c r="I4094" s="368" t="s">
        <v>1769</v>
      </c>
      <c r="J4094" s="368" t="s">
        <v>1768</v>
      </c>
      <c r="K4094" s="368" t="s">
        <v>21492</v>
      </c>
      <c r="L4094" s="368" t="s">
        <v>21493</v>
      </c>
      <c r="M4094" s="368">
        <v>36</v>
      </c>
      <c r="N4094" s="368">
        <v>22</v>
      </c>
      <c r="O4094" s="368">
        <v>14</v>
      </c>
    </row>
    <row r="4095" spans="1:15" x14ac:dyDescent="0.35">
      <c r="A4095" s="368" t="s">
        <v>721</v>
      </c>
      <c r="B4095" s="368" t="s">
        <v>1309</v>
      </c>
      <c r="C4095" s="368" t="s">
        <v>791</v>
      </c>
      <c r="D4095" s="368">
        <v>540</v>
      </c>
      <c r="E4095" s="368">
        <v>351</v>
      </c>
      <c r="F4095" s="368">
        <v>189</v>
      </c>
      <c r="G4095" s="368" t="s">
        <v>21486</v>
      </c>
      <c r="H4095" s="368" t="s">
        <v>21487</v>
      </c>
      <c r="I4095" s="368" t="s">
        <v>1769</v>
      </c>
      <c r="J4095" s="368" t="s">
        <v>1768</v>
      </c>
      <c r="K4095" s="368" t="s">
        <v>21484</v>
      </c>
      <c r="L4095" s="368" t="s">
        <v>21485</v>
      </c>
      <c r="M4095" s="368">
        <v>30</v>
      </c>
      <c r="N4095" s="368">
        <v>30</v>
      </c>
      <c r="O4095" s="368">
        <v>0</v>
      </c>
    </row>
    <row r="4096" spans="1:15" x14ac:dyDescent="0.35">
      <c r="A4096" s="368" t="s">
        <v>722</v>
      </c>
      <c r="B4096" s="368" t="s">
        <v>1310</v>
      </c>
      <c r="C4096" s="368" t="s">
        <v>791</v>
      </c>
      <c r="D4096" s="368">
        <v>490</v>
      </c>
      <c r="E4096" s="368">
        <v>318</v>
      </c>
      <c r="F4096" s="368">
        <v>172</v>
      </c>
      <c r="G4096" s="368" t="s">
        <v>21469</v>
      </c>
      <c r="H4096" s="368" t="s">
        <v>21470</v>
      </c>
      <c r="I4096" s="368" t="s">
        <v>1691</v>
      </c>
      <c r="J4096" s="368" t="s">
        <v>1690</v>
      </c>
      <c r="K4096" s="368" t="s">
        <v>21471</v>
      </c>
      <c r="L4096" s="368" t="s">
        <v>1690</v>
      </c>
      <c r="M4096" s="368">
        <v>108</v>
      </c>
      <c r="N4096" s="368">
        <v>68</v>
      </c>
      <c r="O4096" s="368">
        <v>40</v>
      </c>
    </row>
    <row r="4097" spans="1:15" x14ac:dyDescent="0.35">
      <c r="A4097" s="368" t="s">
        <v>722</v>
      </c>
      <c r="B4097" s="368" t="s">
        <v>1310</v>
      </c>
      <c r="C4097" s="368" t="s">
        <v>791</v>
      </c>
      <c r="D4097" s="368">
        <v>490</v>
      </c>
      <c r="E4097" s="368">
        <v>318</v>
      </c>
      <c r="F4097" s="368">
        <v>172</v>
      </c>
      <c r="G4097" s="368" t="s">
        <v>21472</v>
      </c>
      <c r="H4097" s="368" t="s">
        <v>21473</v>
      </c>
      <c r="I4097" s="368" t="s">
        <v>1767</v>
      </c>
      <c r="J4097" s="368" t="s">
        <v>1766</v>
      </c>
      <c r="K4097" s="368" t="s">
        <v>21474</v>
      </c>
      <c r="L4097" s="368" t="s">
        <v>21475</v>
      </c>
      <c r="M4097" s="368">
        <v>60</v>
      </c>
      <c r="N4097" s="368">
        <v>38</v>
      </c>
      <c r="O4097" s="368">
        <v>22</v>
      </c>
    </row>
    <row r="4098" spans="1:15" x14ac:dyDescent="0.35">
      <c r="A4098" s="368" t="s">
        <v>722</v>
      </c>
      <c r="B4098" s="368" t="s">
        <v>1310</v>
      </c>
      <c r="C4098" s="368" t="s">
        <v>791</v>
      </c>
      <c r="D4098" s="368">
        <v>490</v>
      </c>
      <c r="E4098" s="368">
        <v>318</v>
      </c>
      <c r="F4098" s="368">
        <v>172</v>
      </c>
      <c r="G4098" s="368" t="s">
        <v>21472</v>
      </c>
      <c r="H4098" s="368" t="s">
        <v>21473</v>
      </c>
      <c r="I4098" s="368" t="s">
        <v>1767</v>
      </c>
      <c r="J4098" s="368" t="s">
        <v>1766</v>
      </c>
      <c r="K4098" s="368" t="s">
        <v>21476</v>
      </c>
      <c r="L4098" s="368" t="s">
        <v>21477</v>
      </c>
      <c r="M4098" s="368">
        <v>59</v>
      </c>
      <c r="N4098" s="368">
        <v>37</v>
      </c>
      <c r="O4098" s="368">
        <v>22</v>
      </c>
    </row>
    <row r="4099" spans="1:15" x14ac:dyDescent="0.35">
      <c r="A4099" s="368" t="s">
        <v>722</v>
      </c>
      <c r="B4099" s="368" t="s">
        <v>1310</v>
      </c>
      <c r="C4099" s="368" t="s">
        <v>791</v>
      </c>
      <c r="D4099" s="368">
        <v>490</v>
      </c>
      <c r="E4099" s="368">
        <v>318</v>
      </c>
      <c r="F4099" s="368">
        <v>172</v>
      </c>
      <c r="G4099" s="368" t="s">
        <v>21494</v>
      </c>
      <c r="H4099" s="368" t="s">
        <v>21495</v>
      </c>
      <c r="I4099" s="368" t="s">
        <v>1765</v>
      </c>
      <c r="J4099" s="368" t="s">
        <v>1764</v>
      </c>
      <c r="K4099" s="368" t="s">
        <v>21496</v>
      </c>
      <c r="L4099" s="368" t="s">
        <v>21497</v>
      </c>
      <c r="M4099" s="368">
        <v>50</v>
      </c>
      <c r="N4099" s="368">
        <v>31</v>
      </c>
      <c r="O4099" s="368">
        <v>19</v>
      </c>
    </row>
    <row r="4100" spans="1:15" x14ac:dyDescent="0.35">
      <c r="A4100" s="368" t="s">
        <v>722</v>
      </c>
      <c r="B4100" s="368" t="s">
        <v>1310</v>
      </c>
      <c r="C4100" s="368" t="s">
        <v>791</v>
      </c>
      <c r="D4100" s="368">
        <v>490</v>
      </c>
      <c r="E4100" s="368">
        <v>318</v>
      </c>
      <c r="F4100" s="368">
        <v>172</v>
      </c>
      <c r="G4100" s="368" t="s">
        <v>21494</v>
      </c>
      <c r="H4100" s="368" t="s">
        <v>21495</v>
      </c>
      <c r="I4100" s="368" t="s">
        <v>1765</v>
      </c>
      <c r="J4100" s="368" t="s">
        <v>1764</v>
      </c>
      <c r="K4100" s="368" t="s">
        <v>21498</v>
      </c>
      <c r="L4100" s="368" t="s">
        <v>21499</v>
      </c>
      <c r="M4100" s="368">
        <v>36</v>
      </c>
      <c r="N4100" s="368">
        <v>22</v>
      </c>
      <c r="O4100" s="368">
        <v>14</v>
      </c>
    </row>
    <row r="4101" spans="1:15" x14ac:dyDescent="0.35">
      <c r="A4101" s="368" t="s">
        <v>722</v>
      </c>
      <c r="B4101" s="368" t="s">
        <v>1310</v>
      </c>
      <c r="C4101" s="368" t="s">
        <v>791</v>
      </c>
      <c r="D4101" s="368">
        <v>490</v>
      </c>
      <c r="E4101" s="368">
        <v>318</v>
      </c>
      <c r="F4101" s="368">
        <v>172</v>
      </c>
      <c r="G4101" s="368" t="s">
        <v>21494</v>
      </c>
      <c r="H4101" s="368" t="s">
        <v>21495</v>
      </c>
      <c r="I4101" s="368" t="s">
        <v>1765</v>
      </c>
      <c r="J4101" s="368" t="s">
        <v>1764</v>
      </c>
      <c r="K4101" s="368" t="s">
        <v>21500</v>
      </c>
      <c r="L4101" s="368" t="s">
        <v>21501</v>
      </c>
      <c r="M4101" s="368">
        <v>36</v>
      </c>
      <c r="N4101" s="368">
        <v>23</v>
      </c>
      <c r="O4101" s="368">
        <v>13</v>
      </c>
    </row>
    <row r="4102" spans="1:15" x14ac:dyDescent="0.35">
      <c r="A4102" s="368" t="s">
        <v>722</v>
      </c>
      <c r="B4102" s="368" t="s">
        <v>1310</v>
      </c>
      <c r="C4102" s="368" t="s">
        <v>791</v>
      </c>
      <c r="D4102" s="368">
        <v>490</v>
      </c>
      <c r="E4102" s="368">
        <v>318</v>
      </c>
      <c r="F4102" s="368">
        <v>172</v>
      </c>
      <c r="G4102" s="368" t="s">
        <v>21494</v>
      </c>
      <c r="H4102" s="368" t="s">
        <v>21495</v>
      </c>
      <c r="I4102" s="368" t="s">
        <v>1765</v>
      </c>
      <c r="J4102" s="368" t="s">
        <v>1764</v>
      </c>
      <c r="K4102" s="368" t="s">
        <v>21484</v>
      </c>
      <c r="L4102" s="368" t="s">
        <v>21485</v>
      </c>
      <c r="M4102" s="368">
        <v>30</v>
      </c>
      <c r="N4102" s="368">
        <v>30</v>
      </c>
      <c r="O4102" s="368">
        <v>0</v>
      </c>
    </row>
    <row r="4103" spans="1:15" x14ac:dyDescent="0.35">
      <c r="A4103" s="368" t="s">
        <v>722</v>
      </c>
      <c r="B4103" s="368" t="s">
        <v>1310</v>
      </c>
      <c r="C4103" s="368" t="s">
        <v>791</v>
      </c>
      <c r="D4103" s="368">
        <v>490</v>
      </c>
      <c r="E4103" s="368">
        <v>318</v>
      </c>
      <c r="F4103" s="368">
        <v>172</v>
      </c>
      <c r="G4103" s="368" t="s">
        <v>21502</v>
      </c>
      <c r="H4103" s="368" t="s">
        <v>21503</v>
      </c>
      <c r="I4103" s="368" t="s">
        <v>1763</v>
      </c>
      <c r="J4103" s="368" t="s">
        <v>1762</v>
      </c>
      <c r="K4103" s="368" t="s">
        <v>21504</v>
      </c>
      <c r="L4103" s="368" t="s">
        <v>21505</v>
      </c>
      <c r="M4103" s="368">
        <v>37</v>
      </c>
      <c r="N4103" s="368">
        <v>23</v>
      </c>
      <c r="O4103" s="368">
        <v>14</v>
      </c>
    </row>
    <row r="4104" spans="1:15" x14ac:dyDescent="0.35">
      <c r="A4104" s="368" t="s">
        <v>722</v>
      </c>
      <c r="B4104" s="368" t="s">
        <v>1310</v>
      </c>
      <c r="C4104" s="368" t="s">
        <v>791</v>
      </c>
      <c r="D4104" s="368">
        <v>490</v>
      </c>
      <c r="E4104" s="368">
        <v>318</v>
      </c>
      <c r="F4104" s="368">
        <v>172</v>
      </c>
      <c r="G4104" s="368" t="s">
        <v>21502</v>
      </c>
      <c r="H4104" s="368" t="s">
        <v>21503</v>
      </c>
      <c r="I4104" s="368" t="s">
        <v>1763</v>
      </c>
      <c r="J4104" s="368" t="s">
        <v>1762</v>
      </c>
      <c r="K4104" s="368" t="s">
        <v>21506</v>
      </c>
      <c r="L4104" s="368" t="s">
        <v>21507</v>
      </c>
      <c r="M4104" s="368">
        <v>37</v>
      </c>
      <c r="N4104" s="368">
        <v>23</v>
      </c>
      <c r="O4104" s="368">
        <v>14</v>
      </c>
    </row>
    <row r="4105" spans="1:15" x14ac:dyDescent="0.35">
      <c r="A4105" s="368" t="s">
        <v>722</v>
      </c>
      <c r="B4105" s="368" t="s">
        <v>1310</v>
      </c>
      <c r="C4105" s="368" t="s">
        <v>791</v>
      </c>
      <c r="D4105" s="368">
        <v>490</v>
      </c>
      <c r="E4105" s="368">
        <v>318</v>
      </c>
      <c r="F4105" s="368">
        <v>172</v>
      </c>
      <c r="G4105" s="368" t="s">
        <v>21502</v>
      </c>
      <c r="H4105" s="368" t="s">
        <v>21503</v>
      </c>
      <c r="I4105" s="368" t="s">
        <v>1763</v>
      </c>
      <c r="J4105" s="368" t="s">
        <v>1762</v>
      </c>
      <c r="K4105" s="368" t="s">
        <v>21508</v>
      </c>
      <c r="L4105" s="368" t="s">
        <v>21509</v>
      </c>
      <c r="M4105" s="368">
        <v>37</v>
      </c>
      <c r="N4105" s="368">
        <v>23</v>
      </c>
      <c r="O4105" s="368">
        <v>14</v>
      </c>
    </row>
    <row r="4106" spans="1:15" x14ac:dyDescent="0.35">
      <c r="A4106" s="368" t="s">
        <v>722</v>
      </c>
      <c r="B4106" s="368" t="s">
        <v>1310</v>
      </c>
      <c r="C4106" s="368" t="s">
        <v>791</v>
      </c>
      <c r="D4106" s="368">
        <v>490</v>
      </c>
      <c r="E4106" s="368">
        <v>318</v>
      </c>
      <c r="F4106" s="368">
        <v>172</v>
      </c>
      <c r="G4106" s="368" t="s">
        <v>21502</v>
      </c>
      <c r="H4106" s="368" t="s">
        <v>21503</v>
      </c>
      <c r="I4106" s="368" t="s">
        <v>1763</v>
      </c>
      <c r="J4106" s="368" t="s">
        <v>1762</v>
      </c>
      <c r="K4106" s="368" t="s">
        <v>21484</v>
      </c>
      <c r="L4106" s="368" t="s">
        <v>21485</v>
      </c>
      <c r="M4106" s="368">
        <v>30</v>
      </c>
      <c r="N4106" s="368">
        <v>30</v>
      </c>
      <c r="O4106" s="368">
        <v>0</v>
      </c>
    </row>
    <row r="4107" spans="1:15" x14ac:dyDescent="0.35">
      <c r="A4107" s="368" t="s">
        <v>723</v>
      </c>
      <c r="B4107" s="368" t="s">
        <v>1311</v>
      </c>
      <c r="C4107" s="368" t="s">
        <v>796</v>
      </c>
      <c r="D4107" s="368">
        <v>340</v>
      </c>
      <c r="E4107" s="368">
        <v>221</v>
      </c>
      <c r="F4107" s="368">
        <v>119</v>
      </c>
      <c r="G4107" s="368" t="s">
        <v>21510</v>
      </c>
      <c r="H4107" s="368" t="s">
        <v>21511</v>
      </c>
      <c r="I4107" s="368" t="s">
        <v>1761</v>
      </c>
      <c r="J4107" s="368" t="s">
        <v>1760</v>
      </c>
      <c r="K4107" s="368" t="s">
        <v>21512</v>
      </c>
      <c r="L4107" s="368" t="s">
        <v>1760</v>
      </c>
      <c r="M4107" s="368">
        <v>68</v>
      </c>
      <c r="N4107" s="368">
        <v>44</v>
      </c>
      <c r="O4107" s="368">
        <v>24</v>
      </c>
    </row>
    <row r="4108" spans="1:15" x14ac:dyDescent="0.35">
      <c r="A4108" s="368" t="s">
        <v>723</v>
      </c>
      <c r="B4108" s="368" t="s">
        <v>1311</v>
      </c>
      <c r="C4108" s="368" t="s">
        <v>796</v>
      </c>
      <c r="D4108" s="368">
        <v>340</v>
      </c>
      <c r="E4108" s="368">
        <v>221</v>
      </c>
      <c r="F4108" s="368">
        <v>119</v>
      </c>
      <c r="G4108" s="368" t="s">
        <v>21513</v>
      </c>
      <c r="H4108" s="368" t="s">
        <v>21514</v>
      </c>
      <c r="I4108" s="368" t="s">
        <v>1759</v>
      </c>
      <c r="J4108" s="368" t="s">
        <v>1758</v>
      </c>
      <c r="K4108" s="368" t="s">
        <v>21515</v>
      </c>
      <c r="L4108" s="368" t="s">
        <v>1758</v>
      </c>
      <c r="M4108" s="368">
        <v>102</v>
      </c>
      <c r="N4108" s="368">
        <v>67</v>
      </c>
      <c r="O4108" s="368">
        <v>35</v>
      </c>
    </row>
    <row r="4109" spans="1:15" x14ac:dyDescent="0.35">
      <c r="A4109" s="368" t="s">
        <v>723</v>
      </c>
      <c r="B4109" s="368" t="s">
        <v>1311</v>
      </c>
      <c r="C4109" s="368" t="s">
        <v>796</v>
      </c>
      <c r="D4109" s="368">
        <v>340</v>
      </c>
      <c r="E4109" s="368">
        <v>221</v>
      </c>
      <c r="F4109" s="368">
        <v>119</v>
      </c>
      <c r="G4109" s="368" t="s">
        <v>21516</v>
      </c>
      <c r="H4109" s="368" t="s">
        <v>21517</v>
      </c>
      <c r="I4109" s="368" t="s">
        <v>1757</v>
      </c>
      <c r="J4109" s="368" t="s">
        <v>1756</v>
      </c>
      <c r="K4109" s="368" t="s">
        <v>21518</v>
      </c>
      <c r="L4109" s="368" t="s">
        <v>1756</v>
      </c>
      <c r="M4109" s="368">
        <v>68</v>
      </c>
      <c r="N4109" s="368">
        <v>44</v>
      </c>
      <c r="O4109" s="368">
        <v>24</v>
      </c>
    </row>
    <row r="4110" spans="1:15" x14ac:dyDescent="0.35">
      <c r="A4110" s="368" t="s">
        <v>723</v>
      </c>
      <c r="B4110" s="368" t="s">
        <v>1311</v>
      </c>
      <c r="C4110" s="368" t="s">
        <v>796</v>
      </c>
      <c r="D4110" s="368">
        <v>340</v>
      </c>
      <c r="E4110" s="368">
        <v>221</v>
      </c>
      <c r="F4110" s="368">
        <v>119</v>
      </c>
      <c r="G4110" s="368" t="s">
        <v>21519</v>
      </c>
      <c r="H4110" s="368" t="s">
        <v>21520</v>
      </c>
      <c r="I4110" s="368" t="s">
        <v>1755</v>
      </c>
      <c r="J4110" s="368" t="s">
        <v>1754</v>
      </c>
      <c r="K4110" s="368" t="s">
        <v>21521</v>
      </c>
      <c r="L4110" s="368" t="s">
        <v>1754</v>
      </c>
      <c r="M4110" s="368">
        <v>102</v>
      </c>
      <c r="N4110" s="368">
        <v>66</v>
      </c>
      <c r="O4110" s="368">
        <v>36</v>
      </c>
    </row>
    <row r="4111" spans="1:15" x14ac:dyDescent="0.35">
      <c r="A4111" s="368" t="s">
        <v>724</v>
      </c>
      <c r="B4111" s="368" t="s">
        <v>1312</v>
      </c>
      <c r="C4111" s="368" t="s">
        <v>786</v>
      </c>
      <c r="D4111" s="368">
        <v>630</v>
      </c>
      <c r="E4111" s="368">
        <v>409</v>
      </c>
      <c r="F4111" s="368">
        <v>221</v>
      </c>
      <c r="G4111" s="368" t="s">
        <v>21522</v>
      </c>
      <c r="H4111" s="368" t="s">
        <v>21523</v>
      </c>
      <c r="I4111" s="368" t="s">
        <v>1683</v>
      </c>
      <c r="J4111" s="368" t="s">
        <v>1682</v>
      </c>
      <c r="K4111" s="368" t="s">
        <v>21524</v>
      </c>
      <c r="L4111" s="368" t="s">
        <v>21525</v>
      </c>
      <c r="M4111" s="368">
        <v>32</v>
      </c>
      <c r="N4111" s="368">
        <v>21</v>
      </c>
      <c r="O4111" s="368">
        <v>11</v>
      </c>
    </row>
    <row r="4112" spans="1:15" x14ac:dyDescent="0.35">
      <c r="A4112" s="368" t="s">
        <v>724</v>
      </c>
      <c r="B4112" s="368" t="s">
        <v>1312</v>
      </c>
      <c r="C4112" s="368" t="s">
        <v>786</v>
      </c>
      <c r="D4112" s="368">
        <v>630</v>
      </c>
      <c r="E4112" s="368">
        <v>409</v>
      </c>
      <c r="F4112" s="368">
        <v>221</v>
      </c>
      <c r="G4112" s="368" t="s">
        <v>21522</v>
      </c>
      <c r="H4112" s="368" t="s">
        <v>21523</v>
      </c>
      <c r="I4112" s="368" t="s">
        <v>1683</v>
      </c>
      <c r="J4112" s="368" t="s">
        <v>1682</v>
      </c>
      <c r="K4112" s="368" t="s">
        <v>21526</v>
      </c>
      <c r="L4112" s="368" t="s">
        <v>21527</v>
      </c>
      <c r="M4112" s="368">
        <v>75</v>
      </c>
      <c r="N4112" s="368">
        <v>49</v>
      </c>
      <c r="O4112" s="368">
        <v>26</v>
      </c>
    </row>
    <row r="4113" spans="1:15" x14ac:dyDescent="0.35">
      <c r="A4113" s="368" t="s">
        <v>724</v>
      </c>
      <c r="B4113" s="368" t="s">
        <v>1312</v>
      </c>
      <c r="C4113" s="368" t="s">
        <v>786</v>
      </c>
      <c r="D4113" s="368">
        <v>630</v>
      </c>
      <c r="E4113" s="368">
        <v>409</v>
      </c>
      <c r="F4113" s="368">
        <v>221</v>
      </c>
      <c r="G4113" s="368" t="s">
        <v>21522</v>
      </c>
      <c r="H4113" s="368" t="s">
        <v>21523</v>
      </c>
      <c r="I4113" s="368" t="s">
        <v>1683</v>
      </c>
      <c r="J4113" s="368" t="s">
        <v>1682</v>
      </c>
      <c r="K4113" s="368" t="s">
        <v>21528</v>
      </c>
      <c r="L4113" s="368" t="s">
        <v>21529</v>
      </c>
      <c r="M4113" s="368">
        <v>53</v>
      </c>
      <c r="N4113" s="368">
        <v>34</v>
      </c>
      <c r="O4113" s="368">
        <v>19</v>
      </c>
    </row>
    <row r="4114" spans="1:15" x14ac:dyDescent="0.35">
      <c r="A4114" s="368" t="s">
        <v>724</v>
      </c>
      <c r="B4114" s="368" t="s">
        <v>1312</v>
      </c>
      <c r="C4114" s="368" t="s">
        <v>786</v>
      </c>
      <c r="D4114" s="368">
        <v>630</v>
      </c>
      <c r="E4114" s="368">
        <v>409</v>
      </c>
      <c r="F4114" s="368">
        <v>221</v>
      </c>
      <c r="G4114" s="368" t="s">
        <v>21530</v>
      </c>
      <c r="H4114" s="368" t="s">
        <v>21531</v>
      </c>
      <c r="I4114" s="368" t="s">
        <v>1753</v>
      </c>
      <c r="J4114" s="368" t="s">
        <v>1752</v>
      </c>
      <c r="K4114" s="368" t="s">
        <v>21532</v>
      </c>
      <c r="L4114" s="368" t="s">
        <v>21533</v>
      </c>
      <c r="M4114" s="368">
        <v>86</v>
      </c>
      <c r="N4114" s="368">
        <v>56</v>
      </c>
      <c r="O4114" s="368">
        <v>30</v>
      </c>
    </row>
    <row r="4115" spans="1:15" x14ac:dyDescent="0.35">
      <c r="A4115" s="368" t="s">
        <v>724</v>
      </c>
      <c r="B4115" s="368" t="s">
        <v>1312</v>
      </c>
      <c r="C4115" s="368" t="s">
        <v>786</v>
      </c>
      <c r="D4115" s="368">
        <v>630</v>
      </c>
      <c r="E4115" s="368">
        <v>409</v>
      </c>
      <c r="F4115" s="368">
        <v>221</v>
      </c>
      <c r="G4115" s="368" t="s">
        <v>21530</v>
      </c>
      <c r="H4115" s="368" t="s">
        <v>21531</v>
      </c>
      <c r="I4115" s="368" t="s">
        <v>1753</v>
      </c>
      <c r="J4115" s="368" t="s">
        <v>1752</v>
      </c>
      <c r="K4115" s="368" t="s">
        <v>21534</v>
      </c>
      <c r="L4115" s="368" t="s">
        <v>21535</v>
      </c>
      <c r="M4115" s="368">
        <v>64</v>
      </c>
      <c r="N4115" s="368">
        <v>42</v>
      </c>
      <c r="O4115" s="368">
        <v>22</v>
      </c>
    </row>
    <row r="4116" spans="1:15" x14ac:dyDescent="0.35">
      <c r="A4116" s="368" t="s">
        <v>724</v>
      </c>
      <c r="B4116" s="368" t="s">
        <v>1312</v>
      </c>
      <c r="C4116" s="368" t="s">
        <v>786</v>
      </c>
      <c r="D4116" s="368">
        <v>630</v>
      </c>
      <c r="E4116" s="368">
        <v>409</v>
      </c>
      <c r="F4116" s="368">
        <v>221</v>
      </c>
      <c r="G4116" s="368" t="s">
        <v>21530</v>
      </c>
      <c r="H4116" s="368" t="s">
        <v>21531</v>
      </c>
      <c r="I4116" s="368" t="s">
        <v>1753</v>
      </c>
      <c r="J4116" s="368" t="s">
        <v>1752</v>
      </c>
      <c r="K4116" s="368" t="s">
        <v>21536</v>
      </c>
      <c r="L4116" s="368" t="s">
        <v>21537</v>
      </c>
      <c r="M4116" s="368">
        <v>64</v>
      </c>
      <c r="N4116" s="368">
        <v>42</v>
      </c>
      <c r="O4116" s="368">
        <v>22</v>
      </c>
    </row>
    <row r="4117" spans="1:15" x14ac:dyDescent="0.35">
      <c r="A4117" s="368" t="s">
        <v>724</v>
      </c>
      <c r="B4117" s="368" t="s">
        <v>1312</v>
      </c>
      <c r="C4117" s="368" t="s">
        <v>786</v>
      </c>
      <c r="D4117" s="368">
        <v>630</v>
      </c>
      <c r="E4117" s="368">
        <v>409</v>
      </c>
      <c r="F4117" s="368">
        <v>221</v>
      </c>
      <c r="G4117" s="368" t="s">
        <v>21538</v>
      </c>
      <c r="H4117" s="368" t="s">
        <v>21539</v>
      </c>
      <c r="I4117" s="368" t="s">
        <v>1751</v>
      </c>
      <c r="J4117" s="368" t="s">
        <v>1750</v>
      </c>
      <c r="K4117" s="368" t="s">
        <v>21540</v>
      </c>
      <c r="L4117" s="368" t="s">
        <v>21541</v>
      </c>
      <c r="M4117" s="368">
        <v>85</v>
      </c>
      <c r="N4117" s="368">
        <v>54</v>
      </c>
      <c r="O4117" s="368">
        <v>31</v>
      </c>
    </row>
    <row r="4118" spans="1:15" x14ac:dyDescent="0.35">
      <c r="A4118" s="368" t="s">
        <v>724</v>
      </c>
      <c r="B4118" s="368" t="s">
        <v>1312</v>
      </c>
      <c r="C4118" s="368" t="s">
        <v>786</v>
      </c>
      <c r="D4118" s="368">
        <v>630</v>
      </c>
      <c r="E4118" s="368">
        <v>409</v>
      </c>
      <c r="F4118" s="368">
        <v>221</v>
      </c>
      <c r="G4118" s="368" t="s">
        <v>21538</v>
      </c>
      <c r="H4118" s="368" t="s">
        <v>21539</v>
      </c>
      <c r="I4118" s="368" t="s">
        <v>1751</v>
      </c>
      <c r="J4118" s="368" t="s">
        <v>1750</v>
      </c>
      <c r="K4118" s="368" t="s">
        <v>21542</v>
      </c>
      <c r="L4118" s="368" t="s">
        <v>21543</v>
      </c>
      <c r="M4118" s="368">
        <v>43</v>
      </c>
      <c r="N4118" s="368">
        <v>28</v>
      </c>
      <c r="O4118" s="368">
        <v>15</v>
      </c>
    </row>
    <row r="4119" spans="1:15" x14ac:dyDescent="0.35">
      <c r="A4119" s="368" t="s">
        <v>724</v>
      </c>
      <c r="B4119" s="368" t="s">
        <v>1312</v>
      </c>
      <c r="C4119" s="368" t="s">
        <v>786</v>
      </c>
      <c r="D4119" s="368">
        <v>630</v>
      </c>
      <c r="E4119" s="368">
        <v>409</v>
      </c>
      <c r="F4119" s="368">
        <v>221</v>
      </c>
      <c r="G4119" s="368" t="s">
        <v>21544</v>
      </c>
      <c r="H4119" s="368" t="s">
        <v>21545</v>
      </c>
      <c r="I4119" s="368" t="s">
        <v>1749</v>
      </c>
      <c r="J4119" s="368" t="s">
        <v>1748</v>
      </c>
      <c r="K4119" s="368" t="s">
        <v>21546</v>
      </c>
      <c r="L4119" s="368" t="s">
        <v>21547</v>
      </c>
      <c r="M4119" s="368">
        <v>43</v>
      </c>
      <c r="N4119" s="368">
        <v>28</v>
      </c>
      <c r="O4119" s="368">
        <v>15</v>
      </c>
    </row>
    <row r="4120" spans="1:15" x14ac:dyDescent="0.35">
      <c r="A4120" s="368" t="s">
        <v>724</v>
      </c>
      <c r="B4120" s="368" t="s">
        <v>1312</v>
      </c>
      <c r="C4120" s="368" t="s">
        <v>786</v>
      </c>
      <c r="D4120" s="368">
        <v>630</v>
      </c>
      <c r="E4120" s="368">
        <v>409</v>
      </c>
      <c r="F4120" s="368">
        <v>221</v>
      </c>
      <c r="G4120" s="368" t="s">
        <v>21544</v>
      </c>
      <c r="H4120" s="368" t="s">
        <v>21545</v>
      </c>
      <c r="I4120" s="368" t="s">
        <v>1749</v>
      </c>
      <c r="J4120" s="368" t="s">
        <v>1748</v>
      </c>
      <c r="K4120" s="368" t="s">
        <v>21548</v>
      </c>
      <c r="L4120" s="368" t="s">
        <v>21549</v>
      </c>
      <c r="M4120" s="368">
        <v>85</v>
      </c>
      <c r="N4120" s="368">
        <v>55</v>
      </c>
      <c r="O4120" s="368">
        <v>30</v>
      </c>
    </row>
    <row r="4121" spans="1:15" x14ac:dyDescent="0.35">
      <c r="A4121" s="368" t="s">
        <v>725</v>
      </c>
      <c r="B4121" s="368" t="s">
        <v>1313</v>
      </c>
      <c r="C4121" s="368" t="s">
        <v>791</v>
      </c>
      <c r="D4121" s="368">
        <v>470</v>
      </c>
      <c r="E4121" s="368">
        <v>305</v>
      </c>
      <c r="F4121" s="368">
        <v>165</v>
      </c>
      <c r="G4121" s="368" t="s">
        <v>21550</v>
      </c>
      <c r="H4121" s="368" t="s">
        <v>21551</v>
      </c>
      <c r="I4121" s="368" t="s">
        <v>1741</v>
      </c>
      <c r="J4121" s="368" t="s">
        <v>1740</v>
      </c>
      <c r="K4121" s="368" t="s">
        <v>21552</v>
      </c>
      <c r="L4121" s="368" t="s">
        <v>21553</v>
      </c>
      <c r="M4121" s="368">
        <v>84</v>
      </c>
      <c r="N4121" s="368">
        <v>52</v>
      </c>
      <c r="O4121" s="368">
        <v>32</v>
      </c>
    </row>
    <row r="4122" spans="1:15" x14ac:dyDescent="0.35">
      <c r="A4122" s="368" t="s">
        <v>725</v>
      </c>
      <c r="B4122" s="368" t="s">
        <v>1313</v>
      </c>
      <c r="C4122" s="368" t="s">
        <v>791</v>
      </c>
      <c r="D4122" s="368">
        <v>470</v>
      </c>
      <c r="E4122" s="368">
        <v>305</v>
      </c>
      <c r="F4122" s="368">
        <v>165</v>
      </c>
      <c r="G4122" s="368" t="s">
        <v>21550</v>
      </c>
      <c r="H4122" s="368" t="s">
        <v>21551</v>
      </c>
      <c r="I4122" s="368" t="s">
        <v>1741</v>
      </c>
      <c r="J4122" s="368" t="s">
        <v>1740</v>
      </c>
      <c r="K4122" s="368" t="s">
        <v>21554</v>
      </c>
      <c r="L4122" s="368" t="s">
        <v>21555</v>
      </c>
      <c r="M4122" s="368">
        <v>36</v>
      </c>
      <c r="N4122" s="368">
        <v>23</v>
      </c>
      <c r="O4122" s="368">
        <v>13</v>
      </c>
    </row>
    <row r="4123" spans="1:15" x14ac:dyDescent="0.35">
      <c r="A4123" s="368" t="s">
        <v>725</v>
      </c>
      <c r="B4123" s="368" t="s">
        <v>1313</v>
      </c>
      <c r="C4123" s="368" t="s">
        <v>791</v>
      </c>
      <c r="D4123" s="368">
        <v>470</v>
      </c>
      <c r="E4123" s="368">
        <v>305</v>
      </c>
      <c r="F4123" s="368">
        <v>165</v>
      </c>
      <c r="G4123" s="368" t="s">
        <v>21556</v>
      </c>
      <c r="H4123" s="368" t="s">
        <v>21557</v>
      </c>
      <c r="I4123" s="368" t="s">
        <v>1747</v>
      </c>
      <c r="J4123" s="368" t="s">
        <v>1746</v>
      </c>
      <c r="K4123" s="368" t="s">
        <v>21558</v>
      </c>
      <c r="L4123" s="368" t="s">
        <v>21559</v>
      </c>
      <c r="M4123" s="368">
        <v>87</v>
      </c>
      <c r="N4123" s="368">
        <v>54</v>
      </c>
      <c r="O4123" s="368">
        <v>33</v>
      </c>
    </row>
    <row r="4124" spans="1:15" x14ac:dyDescent="0.35">
      <c r="A4124" s="368" t="s">
        <v>725</v>
      </c>
      <c r="B4124" s="368" t="s">
        <v>1313</v>
      </c>
      <c r="C4124" s="368" t="s">
        <v>791</v>
      </c>
      <c r="D4124" s="368">
        <v>470</v>
      </c>
      <c r="E4124" s="368">
        <v>305</v>
      </c>
      <c r="F4124" s="368">
        <v>165</v>
      </c>
      <c r="G4124" s="368" t="s">
        <v>21556</v>
      </c>
      <c r="H4124" s="368" t="s">
        <v>21557</v>
      </c>
      <c r="I4124" s="368" t="s">
        <v>1747</v>
      </c>
      <c r="J4124" s="368" t="s">
        <v>1746</v>
      </c>
      <c r="K4124" s="368" t="s">
        <v>21560</v>
      </c>
      <c r="L4124" s="368" t="s">
        <v>21561</v>
      </c>
      <c r="M4124" s="368">
        <v>38</v>
      </c>
      <c r="N4124" s="368">
        <v>24</v>
      </c>
      <c r="O4124" s="368">
        <v>14</v>
      </c>
    </row>
    <row r="4125" spans="1:15" x14ac:dyDescent="0.35">
      <c r="A4125" s="368" t="s">
        <v>725</v>
      </c>
      <c r="B4125" s="368" t="s">
        <v>1313</v>
      </c>
      <c r="C4125" s="368" t="s">
        <v>791</v>
      </c>
      <c r="D4125" s="368">
        <v>470</v>
      </c>
      <c r="E4125" s="368">
        <v>305</v>
      </c>
      <c r="F4125" s="368">
        <v>165</v>
      </c>
      <c r="G4125" s="368" t="s">
        <v>21556</v>
      </c>
      <c r="H4125" s="368" t="s">
        <v>21557</v>
      </c>
      <c r="I4125" s="368" t="s">
        <v>1747</v>
      </c>
      <c r="J4125" s="368" t="s">
        <v>1746</v>
      </c>
      <c r="K4125" s="368" t="s">
        <v>21484</v>
      </c>
      <c r="L4125" s="368" t="s">
        <v>21485</v>
      </c>
      <c r="M4125" s="368">
        <v>30</v>
      </c>
      <c r="N4125" s="368">
        <v>30</v>
      </c>
      <c r="O4125" s="368">
        <v>0</v>
      </c>
    </row>
    <row r="4126" spans="1:15" x14ac:dyDescent="0.35">
      <c r="A4126" s="368" t="s">
        <v>725</v>
      </c>
      <c r="B4126" s="368" t="s">
        <v>1313</v>
      </c>
      <c r="C4126" s="368" t="s">
        <v>791</v>
      </c>
      <c r="D4126" s="368">
        <v>470</v>
      </c>
      <c r="E4126" s="368">
        <v>305</v>
      </c>
      <c r="F4126" s="368">
        <v>165</v>
      </c>
      <c r="G4126" s="368" t="s">
        <v>21562</v>
      </c>
      <c r="H4126" s="368" t="s">
        <v>21563</v>
      </c>
      <c r="I4126" s="368" t="s">
        <v>1745</v>
      </c>
      <c r="J4126" s="368" t="s">
        <v>1744</v>
      </c>
      <c r="K4126" s="368" t="s">
        <v>21564</v>
      </c>
      <c r="L4126" s="368" t="s">
        <v>21565</v>
      </c>
      <c r="M4126" s="368">
        <v>87</v>
      </c>
      <c r="N4126" s="368">
        <v>54</v>
      </c>
      <c r="O4126" s="368">
        <v>33</v>
      </c>
    </row>
    <row r="4127" spans="1:15" x14ac:dyDescent="0.35">
      <c r="A4127" s="368" t="s">
        <v>725</v>
      </c>
      <c r="B4127" s="368" t="s">
        <v>1313</v>
      </c>
      <c r="C4127" s="368" t="s">
        <v>791</v>
      </c>
      <c r="D4127" s="368">
        <v>470</v>
      </c>
      <c r="E4127" s="368">
        <v>305</v>
      </c>
      <c r="F4127" s="368">
        <v>165</v>
      </c>
      <c r="G4127" s="368" t="s">
        <v>21562</v>
      </c>
      <c r="H4127" s="368" t="s">
        <v>21563</v>
      </c>
      <c r="I4127" s="368" t="s">
        <v>1745</v>
      </c>
      <c r="J4127" s="368" t="s">
        <v>1744</v>
      </c>
      <c r="K4127" s="368" t="s">
        <v>21566</v>
      </c>
      <c r="L4127" s="368" t="s">
        <v>21567</v>
      </c>
      <c r="M4127" s="368">
        <v>38</v>
      </c>
      <c r="N4127" s="368">
        <v>24</v>
      </c>
      <c r="O4127" s="368">
        <v>14</v>
      </c>
    </row>
    <row r="4128" spans="1:15" x14ac:dyDescent="0.35">
      <c r="A4128" s="368" t="s">
        <v>725</v>
      </c>
      <c r="B4128" s="368" t="s">
        <v>1313</v>
      </c>
      <c r="C4128" s="368" t="s">
        <v>791</v>
      </c>
      <c r="D4128" s="368">
        <v>470</v>
      </c>
      <c r="E4128" s="368">
        <v>305</v>
      </c>
      <c r="F4128" s="368">
        <v>165</v>
      </c>
      <c r="G4128" s="368" t="s">
        <v>21562</v>
      </c>
      <c r="H4128" s="368" t="s">
        <v>21563</v>
      </c>
      <c r="I4128" s="368" t="s">
        <v>1745</v>
      </c>
      <c r="J4128" s="368" t="s">
        <v>1744</v>
      </c>
      <c r="K4128" s="368" t="s">
        <v>21484</v>
      </c>
      <c r="L4128" s="368" t="s">
        <v>21485</v>
      </c>
      <c r="M4128" s="368">
        <v>30</v>
      </c>
      <c r="N4128" s="368">
        <v>30</v>
      </c>
      <c r="O4128" s="368">
        <v>0</v>
      </c>
    </row>
    <row r="4129" spans="1:15" x14ac:dyDescent="0.35">
      <c r="A4129" s="368" t="s">
        <v>725</v>
      </c>
      <c r="B4129" s="368" t="s">
        <v>1313</v>
      </c>
      <c r="C4129" s="368" t="s">
        <v>791</v>
      </c>
      <c r="D4129" s="368">
        <v>470</v>
      </c>
      <c r="E4129" s="368">
        <v>305</v>
      </c>
      <c r="F4129" s="368">
        <v>165</v>
      </c>
      <c r="G4129" s="368" t="s">
        <v>21568</v>
      </c>
      <c r="H4129" s="368" t="s">
        <v>21569</v>
      </c>
      <c r="I4129" s="368" t="s">
        <v>1743</v>
      </c>
      <c r="J4129" s="368" t="s">
        <v>1742</v>
      </c>
      <c r="K4129" s="368" t="s">
        <v>21570</v>
      </c>
      <c r="L4129" s="368" t="s">
        <v>1742</v>
      </c>
      <c r="M4129" s="368">
        <v>70</v>
      </c>
      <c r="N4129" s="368">
        <v>44</v>
      </c>
      <c r="O4129" s="368">
        <v>26</v>
      </c>
    </row>
    <row r="4130" spans="1:15" x14ac:dyDescent="0.35">
      <c r="A4130" s="368" t="s">
        <v>726</v>
      </c>
      <c r="B4130" s="368" t="s">
        <v>1314</v>
      </c>
      <c r="C4130" s="368" t="s">
        <v>791</v>
      </c>
      <c r="D4130" s="368">
        <v>520</v>
      </c>
      <c r="E4130" s="368">
        <v>338</v>
      </c>
      <c r="F4130" s="368">
        <v>182</v>
      </c>
      <c r="G4130" s="368" t="s">
        <v>21550</v>
      </c>
      <c r="H4130" s="368" t="s">
        <v>21551</v>
      </c>
      <c r="I4130" s="368" t="s">
        <v>1741</v>
      </c>
      <c r="J4130" s="368" t="s">
        <v>1740</v>
      </c>
      <c r="K4130" s="368" t="s">
        <v>21552</v>
      </c>
      <c r="L4130" s="368" t="s">
        <v>21553</v>
      </c>
      <c r="M4130" s="368">
        <v>82</v>
      </c>
      <c r="N4130" s="368">
        <v>52</v>
      </c>
      <c r="O4130" s="368">
        <v>30</v>
      </c>
    </row>
    <row r="4131" spans="1:15" x14ac:dyDescent="0.35">
      <c r="A4131" s="368" t="s">
        <v>726</v>
      </c>
      <c r="B4131" s="368" t="s">
        <v>1314</v>
      </c>
      <c r="C4131" s="368" t="s">
        <v>791</v>
      </c>
      <c r="D4131" s="368">
        <v>520</v>
      </c>
      <c r="E4131" s="368">
        <v>338</v>
      </c>
      <c r="F4131" s="368">
        <v>182</v>
      </c>
      <c r="G4131" s="368" t="s">
        <v>21550</v>
      </c>
      <c r="H4131" s="368" t="s">
        <v>21551</v>
      </c>
      <c r="I4131" s="368" t="s">
        <v>1741</v>
      </c>
      <c r="J4131" s="368" t="s">
        <v>1740</v>
      </c>
      <c r="K4131" s="368" t="s">
        <v>21554</v>
      </c>
      <c r="L4131" s="368" t="s">
        <v>21555</v>
      </c>
      <c r="M4131" s="368">
        <v>35</v>
      </c>
      <c r="N4131" s="368">
        <v>22</v>
      </c>
      <c r="O4131" s="368">
        <v>13</v>
      </c>
    </row>
    <row r="4132" spans="1:15" x14ac:dyDescent="0.35">
      <c r="A4132" s="368" t="s">
        <v>726</v>
      </c>
      <c r="B4132" s="368" t="s">
        <v>1314</v>
      </c>
      <c r="C4132" s="368" t="s">
        <v>791</v>
      </c>
      <c r="D4132" s="368">
        <v>520</v>
      </c>
      <c r="E4132" s="368">
        <v>338</v>
      </c>
      <c r="F4132" s="368">
        <v>182</v>
      </c>
      <c r="G4132" s="368" t="s">
        <v>21571</v>
      </c>
      <c r="H4132" s="368" t="s">
        <v>21572</v>
      </c>
      <c r="I4132" s="368" t="s">
        <v>1739</v>
      </c>
      <c r="J4132" s="368" t="s">
        <v>1738</v>
      </c>
      <c r="K4132" s="368" t="s">
        <v>21573</v>
      </c>
      <c r="L4132" s="368" t="s">
        <v>21574</v>
      </c>
      <c r="M4132" s="368">
        <v>85</v>
      </c>
      <c r="N4132" s="368">
        <v>53</v>
      </c>
      <c r="O4132" s="368">
        <v>32</v>
      </c>
    </row>
    <row r="4133" spans="1:15" x14ac:dyDescent="0.35">
      <c r="A4133" s="368" t="s">
        <v>726</v>
      </c>
      <c r="B4133" s="368" t="s">
        <v>1314</v>
      </c>
      <c r="C4133" s="368" t="s">
        <v>791</v>
      </c>
      <c r="D4133" s="368">
        <v>520</v>
      </c>
      <c r="E4133" s="368">
        <v>338</v>
      </c>
      <c r="F4133" s="368">
        <v>182</v>
      </c>
      <c r="G4133" s="368" t="s">
        <v>21571</v>
      </c>
      <c r="H4133" s="368" t="s">
        <v>21572</v>
      </c>
      <c r="I4133" s="368" t="s">
        <v>1739</v>
      </c>
      <c r="J4133" s="368" t="s">
        <v>1738</v>
      </c>
      <c r="K4133" s="368" t="s">
        <v>21575</v>
      </c>
      <c r="L4133" s="368" t="s">
        <v>21576</v>
      </c>
      <c r="M4133" s="368">
        <v>37</v>
      </c>
      <c r="N4133" s="368">
        <v>23</v>
      </c>
      <c r="O4133" s="368">
        <v>14</v>
      </c>
    </row>
    <row r="4134" spans="1:15" x14ac:dyDescent="0.35">
      <c r="A4134" s="368" t="s">
        <v>726</v>
      </c>
      <c r="B4134" s="368" t="s">
        <v>1314</v>
      </c>
      <c r="C4134" s="368" t="s">
        <v>791</v>
      </c>
      <c r="D4134" s="368">
        <v>520</v>
      </c>
      <c r="E4134" s="368">
        <v>338</v>
      </c>
      <c r="F4134" s="368">
        <v>182</v>
      </c>
      <c r="G4134" s="368" t="s">
        <v>21571</v>
      </c>
      <c r="H4134" s="368" t="s">
        <v>21572</v>
      </c>
      <c r="I4134" s="368" t="s">
        <v>1739</v>
      </c>
      <c r="J4134" s="368" t="s">
        <v>1738</v>
      </c>
      <c r="K4134" s="368" t="s">
        <v>21484</v>
      </c>
      <c r="L4134" s="368" t="s">
        <v>21485</v>
      </c>
      <c r="M4134" s="368">
        <v>30</v>
      </c>
      <c r="N4134" s="368">
        <v>30</v>
      </c>
      <c r="O4134" s="368">
        <v>0</v>
      </c>
    </row>
    <row r="4135" spans="1:15" x14ac:dyDescent="0.35">
      <c r="A4135" s="368" t="s">
        <v>726</v>
      </c>
      <c r="B4135" s="368" t="s">
        <v>1314</v>
      </c>
      <c r="C4135" s="368" t="s">
        <v>791</v>
      </c>
      <c r="D4135" s="368">
        <v>520</v>
      </c>
      <c r="E4135" s="368">
        <v>338</v>
      </c>
      <c r="F4135" s="368">
        <v>182</v>
      </c>
      <c r="G4135" s="368" t="s">
        <v>21577</v>
      </c>
      <c r="H4135" s="368" t="s">
        <v>21578</v>
      </c>
      <c r="I4135" s="368" t="s">
        <v>1737</v>
      </c>
      <c r="J4135" s="368" t="s">
        <v>1736</v>
      </c>
      <c r="K4135" s="368" t="s">
        <v>21579</v>
      </c>
      <c r="L4135" s="368" t="s">
        <v>21580</v>
      </c>
      <c r="M4135" s="368">
        <v>95</v>
      </c>
      <c r="N4135" s="368">
        <v>60</v>
      </c>
      <c r="O4135" s="368">
        <v>35</v>
      </c>
    </row>
    <row r="4136" spans="1:15" x14ac:dyDescent="0.35">
      <c r="A4136" s="368" t="s">
        <v>726</v>
      </c>
      <c r="B4136" s="368" t="s">
        <v>1314</v>
      </c>
      <c r="C4136" s="368" t="s">
        <v>791</v>
      </c>
      <c r="D4136" s="368">
        <v>520</v>
      </c>
      <c r="E4136" s="368">
        <v>338</v>
      </c>
      <c r="F4136" s="368">
        <v>182</v>
      </c>
      <c r="G4136" s="368" t="s">
        <v>21577</v>
      </c>
      <c r="H4136" s="368" t="s">
        <v>21578</v>
      </c>
      <c r="I4136" s="368" t="s">
        <v>1737</v>
      </c>
      <c r="J4136" s="368" t="s">
        <v>1736</v>
      </c>
      <c r="K4136" s="368" t="s">
        <v>21581</v>
      </c>
      <c r="L4136" s="368" t="s">
        <v>21582</v>
      </c>
      <c r="M4136" s="368">
        <v>50</v>
      </c>
      <c r="N4136" s="368">
        <v>31</v>
      </c>
      <c r="O4136" s="368">
        <v>19</v>
      </c>
    </row>
    <row r="4137" spans="1:15" x14ac:dyDescent="0.35">
      <c r="A4137" s="368" t="s">
        <v>726</v>
      </c>
      <c r="B4137" s="368" t="s">
        <v>1314</v>
      </c>
      <c r="C4137" s="368" t="s">
        <v>791</v>
      </c>
      <c r="D4137" s="368">
        <v>520</v>
      </c>
      <c r="E4137" s="368">
        <v>338</v>
      </c>
      <c r="F4137" s="368">
        <v>182</v>
      </c>
      <c r="G4137" s="368" t="s">
        <v>21577</v>
      </c>
      <c r="H4137" s="368" t="s">
        <v>21578</v>
      </c>
      <c r="I4137" s="368" t="s">
        <v>1737</v>
      </c>
      <c r="J4137" s="368" t="s">
        <v>1736</v>
      </c>
      <c r="K4137" s="368" t="s">
        <v>21484</v>
      </c>
      <c r="L4137" s="368" t="s">
        <v>21485</v>
      </c>
      <c r="M4137" s="368">
        <v>30</v>
      </c>
      <c r="N4137" s="368">
        <v>30</v>
      </c>
      <c r="O4137" s="368">
        <v>0</v>
      </c>
    </row>
    <row r="4138" spans="1:15" x14ac:dyDescent="0.35">
      <c r="A4138" s="368" t="s">
        <v>726</v>
      </c>
      <c r="B4138" s="368" t="s">
        <v>1314</v>
      </c>
      <c r="C4138" s="368" t="s">
        <v>791</v>
      </c>
      <c r="D4138" s="368">
        <v>520</v>
      </c>
      <c r="E4138" s="368">
        <v>338</v>
      </c>
      <c r="F4138" s="368">
        <v>182</v>
      </c>
      <c r="G4138" s="368" t="s">
        <v>21583</v>
      </c>
      <c r="H4138" s="368" t="s">
        <v>21584</v>
      </c>
      <c r="I4138" s="368" t="s">
        <v>1735</v>
      </c>
      <c r="J4138" s="368" t="s">
        <v>1734</v>
      </c>
      <c r="K4138" s="368" t="s">
        <v>21585</v>
      </c>
      <c r="L4138" s="368" t="s">
        <v>1734</v>
      </c>
      <c r="M4138" s="368">
        <v>106</v>
      </c>
      <c r="N4138" s="368">
        <v>67</v>
      </c>
      <c r="O4138" s="368">
        <v>39</v>
      </c>
    </row>
    <row r="4139" spans="1:15" x14ac:dyDescent="0.35">
      <c r="A4139" s="368" t="s">
        <v>727</v>
      </c>
      <c r="B4139" s="368" t="s">
        <v>1315</v>
      </c>
      <c r="C4139" s="368" t="s">
        <v>796</v>
      </c>
      <c r="D4139" s="368">
        <v>300</v>
      </c>
      <c r="E4139" s="368">
        <v>195</v>
      </c>
      <c r="F4139" s="368">
        <v>105</v>
      </c>
      <c r="G4139" s="368" t="s">
        <v>21586</v>
      </c>
      <c r="H4139" s="368" t="s">
        <v>21587</v>
      </c>
      <c r="I4139" s="368" t="s">
        <v>1733</v>
      </c>
      <c r="J4139" s="368" t="s">
        <v>1732</v>
      </c>
      <c r="K4139" s="368" t="s">
        <v>21588</v>
      </c>
      <c r="L4139" s="368" t="s">
        <v>1732</v>
      </c>
      <c r="M4139" s="368">
        <v>69</v>
      </c>
      <c r="N4139" s="368">
        <v>45</v>
      </c>
      <c r="O4139" s="368">
        <v>24</v>
      </c>
    </row>
    <row r="4140" spans="1:15" x14ac:dyDescent="0.35">
      <c r="A4140" s="368" t="s">
        <v>727</v>
      </c>
      <c r="B4140" s="368" t="s">
        <v>1315</v>
      </c>
      <c r="C4140" s="368" t="s">
        <v>796</v>
      </c>
      <c r="D4140" s="368">
        <v>300</v>
      </c>
      <c r="E4140" s="368">
        <v>195</v>
      </c>
      <c r="F4140" s="368">
        <v>105</v>
      </c>
      <c r="G4140" s="368" t="s">
        <v>14216</v>
      </c>
      <c r="H4140" s="368" t="s">
        <v>14217</v>
      </c>
      <c r="I4140" s="368" t="s">
        <v>1731</v>
      </c>
      <c r="J4140" s="368" t="s">
        <v>1730</v>
      </c>
      <c r="K4140" s="368" t="s">
        <v>14218</v>
      </c>
      <c r="L4140" s="368" t="s">
        <v>1730</v>
      </c>
      <c r="M4140" s="368">
        <v>58</v>
      </c>
      <c r="N4140" s="368">
        <v>37</v>
      </c>
      <c r="O4140" s="368">
        <v>21</v>
      </c>
    </row>
    <row r="4141" spans="1:15" x14ac:dyDescent="0.35">
      <c r="A4141" s="368" t="s">
        <v>727</v>
      </c>
      <c r="B4141" s="368" t="s">
        <v>1315</v>
      </c>
      <c r="C4141" s="368" t="s">
        <v>796</v>
      </c>
      <c r="D4141" s="368">
        <v>300</v>
      </c>
      <c r="E4141" s="368">
        <v>195</v>
      </c>
      <c r="F4141" s="368">
        <v>105</v>
      </c>
      <c r="G4141" s="368" t="s">
        <v>21589</v>
      </c>
      <c r="H4141" s="368" t="s">
        <v>21590</v>
      </c>
      <c r="I4141" s="368" t="s">
        <v>1729</v>
      </c>
      <c r="J4141" s="368" t="s">
        <v>1728</v>
      </c>
      <c r="K4141" s="368" t="s">
        <v>21591</v>
      </c>
      <c r="L4141" s="368" t="s">
        <v>21592</v>
      </c>
      <c r="M4141" s="368">
        <v>69</v>
      </c>
      <c r="N4141" s="368">
        <v>45</v>
      </c>
      <c r="O4141" s="368">
        <v>24</v>
      </c>
    </row>
    <row r="4142" spans="1:15" x14ac:dyDescent="0.35">
      <c r="A4142" s="368" t="s">
        <v>727</v>
      </c>
      <c r="B4142" s="368" t="s">
        <v>1315</v>
      </c>
      <c r="C4142" s="368" t="s">
        <v>796</v>
      </c>
      <c r="D4142" s="368">
        <v>300</v>
      </c>
      <c r="E4142" s="368">
        <v>195</v>
      </c>
      <c r="F4142" s="368">
        <v>105</v>
      </c>
      <c r="G4142" s="368" t="s">
        <v>21589</v>
      </c>
      <c r="H4142" s="368" t="s">
        <v>21590</v>
      </c>
      <c r="I4142" s="368" t="s">
        <v>1729</v>
      </c>
      <c r="J4142" s="368" t="s">
        <v>1728</v>
      </c>
      <c r="K4142" s="368" t="s">
        <v>21593</v>
      </c>
      <c r="L4142" s="368" t="s">
        <v>21594</v>
      </c>
      <c r="M4142" s="368">
        <v>35</v>
      </c>
      <c r="N4142" s="368">
        <v>23</v>
      </c>
      <c r="O4142" s="368">
        <v>12</v>
      </c>
    </row>
    <row r="4143" spans="1:15" x14ac:dyDescent="0.35">
      <c r="A4143" s="368" t="s">
        <v>727</v>
      </c>
      <c r="B4143" s="368" t="s">
        <v>1315</v>
      </c>
      <c r="C4143" s="368" t="s">
        <v>796</v>
      </c>
      <c r="D4143" s="368">
        <v>300</v>
      </c>
      <c r="E4143" s="368">
        <v>195</v>
      </c>
      <c r="F4143" s="368">
        <v>105</v>
      </c>
      <c r="G4143" s="368" t="s">
        <v>21589</v>
      </c>
      <c r="H4143" s="368" t="s">
        <v>21590</v>
      </c>
      <c r="I4143" s="368" t="s">
        <v>1729</v>
      </c>
      <c r="J4143" s="368" t="s">
        <v>1728</v>
      </c>
      <c r="K4143" s="368" t="s">
        <v>21595</v>
      </c>
      <c r="L4143" s="368" t="s">
        <v>21596</v>
      </c>
      <c r="M4143" s="368">
        <v>69</v>
      </c>
      <c r="N4143" s="368">
        <v>45</v>
      </c>
      <c r="O4143" s="368">
        <v>24</v>
      </c>
    </row>
    <row r="4144" spans="1:15" x14ac:dyDescent="0.35">
      <c r="A4144" s="368" t="s">
        <v>728</v>
      </c>
      <c r="B4144" s="368" t="s">
        <v>1316</v>
      </c>
      <c r="C4144" s="368" t="s">
        <v>786</v>
      </c>
      <c r="D4144" s="368">
        <v>600</v>
      </c>
      <c r="E4144" s="368">
        <v>390</v>
      </c>
      <c r="F4144" s="368">
        <v>210</v>
      </c>
      <c r="G4144" s="368" t="s">
        <v>21522</v>
      </c>
      <c r="H4144" s="368" t="s">
        <v>21523</v>
      </c>
      <c r="I4144" s="368" t="s">
        <v>1683</v>
      </c>
      <c r="J4144" s="368" t="s">
        <v>1682</v>
      </c>
      <c r="K4144" s="368" t="s">
        <v>21524</v>
      </c>
      <c r="L4144" s="368" t="s">
        <v>21525</v>
      </c>
      <c r="M4144" s="368">
        <v>32</v>
      </c>
      <c r="N4144" s="368">
        <v>21</v>
      </c>
      <c r="O4144" s="368">
        <v>11</v>
      </c>
    </row>
    <row r="4145" spans="1:15" x14ac:dyDescent="0.35">
      <c r="A4145" s="368" t="s">
        <v>728</v>
      </c>
      <c r="B4145" s="368" t="s">
        <v>1316</v>
      </c>
      <c r="C4145" s="368" t="s">
        <v>786</v>
      </c>
      <c r="D4145" s="368">
        <v>600</v>
      </c>
      <c r="E4145" s="368">
        <v>390</v>
      </c>
      <c r="F4145" s="368">
        <v>210</v>
      </c>
      <c r="G4145" s="368" t="s">
        <v>21522</v>
      </c>
      <c r="H4145" s="368" t="s">
        <v>21523</v>
      </c>
      <c r="I4145" s="368" t="s">
        <v>1683</v>
      </c>
      <c r="J4145" s="368" t="s">
        <v>1682</v>
      </c>
      <c r="K4145" s="368" t="s">
        <v>21526</v>
      </c>
      <c r="L4145" s="368" t="s">
        <v>21527</v>
      </c>
      <c r="M4145" s="368">
        <v>75</v>
      </c>
      <c r="N4145" s="368">
        <v>49</v>
      </c>
      <c r="O4145" s="368">
        <v>26</v>
      </c>
    </row>
    <row r="4146" spans="1:15" x14ac:dyDescent="0.35">
      <c r="A4146" s="368" t="s">
        <v>728</v>
      </c>
      <c r="B4146" s="368" t="s">
        <v>1316</v>
      </c>
      <c r="C4146" s="368" t="s">
        <v>786</v>
      </c>
      <c r="D4146" s="368">
        <v>600</v>
      </c>
      <c r="E4146" s="368">
        <v>390</v>
      </c>
      <c r="F4146" s="368">
        <v>210</v>
      </c>
      <c r="G4146" s="368" t="s">
        <v>21522</v>
      </c>
      <c r="H4146" s="368" t="s">
        <v>21523</v>
      </c>
      <c r="I4146" s="368" t="s">
        <v>1683</v>
      </c>
      <c r="J4146" s="368" t="s">
        <v>1682</v>
      </c>
      <c r="K4146" s="368" t="s">
        <v>21528</v>
      </c>
      <c r="L4146" s="368" t="s">
        <v>21529</v>
      </c>
      <c r="M4146" s="368">
        <v>54</v>
      </c>
      <c r="N4146" s="368">
        <v>35</v>
      </c>
      <c r="O4146" s="368">
        <v>19</v>
      </c>
    </row>
    <row r="4147" spans="1:15" x14ac:dyDescent="0.35">
      <c r="A4147" s="368" t="s">
        <v>728</v>
      </c>
      <c r="B4147" s="368" t="s">
        <v>1316</v>
      </c>
      <c r="C4147" s="368" t="s">
        <v>786</v>
      </c>
      <c r="D4147" s="368">
        <v>600</v>
      </c>
      <c r="E4147" s="368">
        <v>390</v>
      </c>
      <c r="F4147" s="368">
        <v>210</v>
      </c>
      <c r="G4147" s="368" t="s">
        <v>21597</v>
      </c>
      <c r="H4147" s="368" t="s">
        <v>21598</v>
      </c>
      <c r="I4147" s="368" t="s">
        <v>1727</v>
      </c>
      <c r="J4147" s="368" t="s">
        <v>1726</v>
      </c>
      <c r="K4147" s="368" t="s">
        <v>21599</v>
      </c>
      <c r="L4147" s="368" t="s">
        <v>1726</v>
      </c>
      <c r="M4147" s="368">
        <v>64</v>
      </c>
      <c r="N4147" s="368">
        <v>42</v>
      </c>
      <c r="O4147" s="368">
        <v>22</v>
      </c>
    </row>
    <row r="4148" spans="1:15" x14ac:dyDescent="0.35">
      <c r="A4148" s="368" t="s">
        <v>728</v>
      </c>
      <c r="B4148" s="368" t="s">
        <v>1316</v>
      </c>
      <c r="C4148" s="368" t="s">
        <v>786</v>
      </c>
      <c r="D4148" s="368">
        <v>600</v>
      </c>
      <c r="E4148" s="368">
        <v>390</v>
      </c>
      <c r="F4148" s="368">
        <v>210</v>
      </c>
      <c r="G4148" s="368" t="s">
        <v>21600</v>
      </c>
      <c r="H4148" s="368" t="s">
        <v>21601</v>
      </c>
      <c r="I4148" s="368" t="s">
        <v>1725</v>
      </c>
      <c r="J4148" s="368" t="s">
        <v>1724</v>
      </c>
      <c r="K4148" s="368" t="s">
        <v>21602</v>
      </c>
      <c r="L4148" s="368" t="s">
        <v>21603</v>
      </c>
      <c r="M4148" s="368">
        <v>96</v>
      </c>
      <c r="N4148" s="368">
        <v>62</v>
      </c>
      <c r="O4148" s="368">
        <v>34</v>
      </c>
    </row>
    <row r="4149" spans="1:15" x14ac:dyDescent="0.35">
      <c r="A4149" s="368" t="s">
        <v>728</v>
      </c>
      <c r="B4149" s="368" t="s">
        <v>1316</v>
      </c>
      <c r="C4149" s="368" t="s">
        <v>786</v>
      </c>
      <c r="D4149" s="368">
        <v>600</v>
      </c>
      <c r="E4149" s="368">
        <v>390</v>
      </c>
      <c r="F4149" s="368">
        <v>210</v>
      </c>
      <c r="G4149" s="368" t="s">
        <v>21600</v>
      </c>
      <c r="H4149" s="368" t="s">
        <v>21601</v>
      </c>
      <c r="I4149" s="368" t="s">
        <v>1725</v>
      </c>
      <c r="J4149" s="368" t="s">
        <v>1724</v>
      </c>
      <c r="K4149" s="368" t="s">
        <v>21604</v>
      </c>
      <c r="L4149" s="368" t="s">
        <v>21605</v>
      </c>
      <c r="M4149" s="368">
        <v>96</v>
      </c>
      <c r="N4149" s="368">
        <v>62</v>
      </c>
      <c r="O4149" s="368">
        <v>34</v>
      </c>
    </row>
    <row r="4150" spans="1:15" x14ac:dyDescent="0.35">
      <c r="A4150" s="368" t="s">
        <v>728</v>
      </c>
      <c r="B4150" s="368" t="s">
        <v>1316</v>
      </c>
      <c r="C4150" s="368" t="s">
        <v>786</v>
      </c>
      <c r="D4150" s="368">
        <v>600</v>
      </c>
      <c r="E4150" s="368">
        <v>390</v>
      </c>
      <c r="F4150" s="368">
        <v>210</v>
      </c>
      <c r="G4150" s="368" t="s">
        <v>21600</v>
      </c>
      <c r="H4150" s="368" t="s">
        <v>21601</v>
      </c>
      <c r="I4150" s="368" t="s">
        <v>1725</v>
      </c>
      <c r="J4150" s="368" t="s">
        <v>1724</v>
      </c>
      <c r="K4150" s="368" t="s">
        <v>21606</v>
      </c>
      <c r="L4150" s="368" t="s">
        <v>21607</v>
      </c>
      <c r="M4150" s="368">
        <v>76</v>
      </c>
      <c r="N4150" s="368">
        <v>49</v>
      </c>
      <c r="O4150" s="368">
        <v>27</v>
      </c>
    </row>
    <row r="4151" spans="1:15" x14ac:dyDescent="0.35">
      <c r="A4151" s="368" t="s">
        <v>728</v>
      </c>
      <c r="B4151" s="368" t="s">
        <v>1316</v>
      </c>
      <c r="C4151" s="368" t="s">
        <v>786</v>
      </c>
      <c r="D4151" s="368">
        <v>600</v>
      </c>
      <c r="E4151" s="368">
        <v>390</v>
      </c>
      <c r="F4151" s="368">
        <v>210</v>
      </c>
      <c r="G4151" s="368" t="s">
        <v>21608</v>
      </c>
      <c r="H4151" s="368" t="s">
        <v>21609</v>
      </c>
      <c r="I4151" s="368" t="s">
        <v>1723</v>
      </c>
      <c r="J4151" s="368" t="s">
        <v>1722</v>
      </c>
      <c r="K4151" s="368" t="s">
        <v>21610</v>
      </c>
      <c r="L4151" s="368" t="s">
        <v>21611</v>
      </c>
      <c r="M4151" s="368">
        <v>75</v>
      </c>
      <c r="N4151" s="368">
        <v>49</v>
      </c>
      <c r="O4151" s="368">
        <v>26</v>
      </c>
    </row>
    <row r="4152" spans="1:15" x14ac:dyDescent="0.35">
      <c r="A4152" s="368" t="s">
        <v>728</v>
      </c>
      <c r="B4152" s="368" t="s">
        <v>1316</v>
      </c>
      <c r="C4152" s="368" t="s">
        <v>786</v>
      </c>
      <c r="D4152" s="368">
        <v>600</v>
      </c>
      <c r="E4152" s="368">
        <v>390</v>
      </c>
      <c r="F4152" s="368">
        <v>210</v>
      </c>
      <c r="G4152" s="368" t="s">
        <v>21608</v>
      </c>
      <c r="H4152" s="368" t="s">
        <v>21609</v>
      </c>
      <c r="I4152" s="368" t="s">
        <v>1723</v>
      </c>
      <c r="J4152" s="368" t="s">
        <v>1722</v>
      </c>
      <c r="K4152" s="368" t="s">
        <v>21612</v>
      </c>
      <c r="L4152" s="368" t="s">
        <v>21613</v>
      </c>
      <c r="M4152" s="368">
        <v>32</v>
      </c>
      <c r="N4152" s="368">
        <v>21</v>
      </c>
      <c r="O4152" s="368">
        <v>11</v>
      </c>
    </row>
    <row r="4153" spans="1:15" x14ac:dyDescent="0.35">
      <c r="A4153" s="368" t="s">
        <v>729</v>
      </c>
      <c r="B4153" s="368" t="s">
        <v>1317</v>
      </c>
      <c r="C4153" s="368" t="s">
        <v>791</v>
      </c>
      <c r="D4153" s="368">
        <v>610</v>
      </c>
      <c r="E4153" s="368">
        <v>396</v>
      </c>
      <c r="F4153" s="368">
        <v>214</v>
      </c>
      <c r="G4153" s="368" t="s">
        <v>21469</v>
      </c>
      <c r="H4153" s="368" t="s">
        <v>21470</v>
      </c>
      <c r="I4153" s="368" t="s">
        <v>1691</v>
      </c>
      <c r="J4153" s="368" t="s">
        <v>1690</v>
      </c>
      <c r="K4153" s="368" t="s">
        <v>21471</v>
      </c>
      <c r="L4153" s="368" t="s">
        <v>1690</v>
      </c>
      <c r="M4153" s="368">
        <v>103</v>
      </c>
      <c r="N4153" s="368">
        <v>65</v>
      </c>
      <c r="O4153" s="368">
        <v>38</v>
      </c>
    </row>
    <row r="4154" spans="1:15" x14ac:dyDescent="0.35">
      <c r="A4154" s="368" t="s">
        <v>729</v>
      </c>
      <c r="B4154" s="368" t="s">
        <v>1317</v>
      </c>
      <c r="C4154" s="368" t="s">
        <v>791</v>
      </c>
      <c r="D4154" s="368">
        <v>610</v>
      </c>
      <c r="E4154" s="368">
        <v>396</v>
      </c>
      <c r="F4154" s="368">
        <v>214</v>
      </c>
      <c r="G4154" s="368" t="s">
        <v>21614</v>
      </c>
      <c r="H4154" s="368" t="s">
        <v>21615</v>
      </c>
      <c r="I4154" s="368" t="s">
        <v>1721</v>
      </c>
      <c r="J4154" s="368" t="s">
        <v>1720</v>
      </c>
      <c r="K4154" s="368" t="s">
        <v>21616</v>
      </c>
      <c r="L4154" s="368" t="s">
        <v>21617</v>
      </c>
      <c r="M4154" s="368">
        <v>30</v>
      </c>
      <c r="N4154" s="368">
        <v>30</v>
      </c>
      <c r="O4154" s="368">
        <v>0</v>
      </c>
    </row>
    <row r="4155" spans="1:15" x14ac:dyDescent="0.35">
      <c r="A4155" s="368" t="s">
        <v>729</v>
      </c>
      <c r="B4155" s="368" t="s">
        <v>1317</v>
      </c>
      <c r="C4155" s="368" t="s">
        <v>791</v>
      </c>
      <c r="D4155" s="368">
        <v>610</v>
      </c>
      <c r="E4155" s="368">
        <v>396</v>
      </c>
      <c r="F4155" s="368">
        <v>214</v>
      </c>
      <c r="G4155" s="368" t="s">
        <v>21614</v>
      </c>
      <c r="H4155" s="368" t="s">
        <v>21615</v>
      </c>
      <c r="I4155" s="368" t="s">
        <v>1721</v>
      </c>
      <c r="J4155" s="368" t="s">
        <v>1720</v>
      </c>
      <c r="K4155" s="368" t="s">
        <v>21618</v>
      </c>
      <c r="L4155" s="368" t="s">
        <v>21619</v>
      </c>
      <c r="M4155" s="368">
        <v>83</v>
      </c>
      <c r="N4155" s="368">
        <v>52</v>
      </c>
      <c r="O4155" s="368">
        <v>31</v>
      </c>
    </row>
    <row r="4156" spans="1:15" x14ac:dyDescent="0.35">
      <c r="A4156" s="368" t="s">
        <v>729</v>
      </c>
      <c r="B4156" s="368" t="s">
        <v>1317</v>
      </c>
      <c r="C4156" s="368" t="s">
        <v>791</v>
      </c>
      <c r="D4156" s="368">
        <v>610</v>
      </c>
      <c r="E4156" s="368">
        <v>396</v>
      </c>
      <c r="F4156" s="368">
        <v>214</v>
      </c>
      <c r="G4156" s="368" t="s">
        <v>21620</v>
      </c>
      <c r="H4156" s="368" t="s">
        <v>21621</v>
      </c>
      <c r="I4156" s="368" t="s">
        <v>1719</v>
      </c>
      <c r="J4156" s="368" t="s">
        <v>1718</v>
      </c>
      <c r="K4156" s="368" t="s">
        <v>21622</v>
      </c>
      <c r="L4156" s="368" t="s">
        <v>21623</v>
      </c>
      <c r="M4156" s="368">
        <v>94</v>
      </c>
      <c r="N4156" s="368">
        <v>59</v>
      </c>
      <c r="O4156" s="368">
        <v>35</v>
      </c>
    </row>
    <row r="4157" spans="1:15" x14ac:dyDescent="0.35">
      <c r="A4157" s="368" t="s">
        <v>729</v>
      </c>
      <c r="B4157" s="368" t="s">
        <v>1317</v>
      </c>
      <c r="C4157" s="368" t="s">
        <v>791</v>
      </c>
      <c r="D4157" s="368">
        <v>610</v>
      </c>
      <c r="E4157" s="368">
        <v>396</v>
      </c>
      <c r="F4157" s="368">
        <v>214</v>
      </c>
      <c r="G4157" s="368" t="s">
        <v>21620</v>
      </c>
      <c r="H4157" s="368" t="s">
        <v>21621</v>
      </c>
      <c r="I4157" s="368" t="s">
        <v>1719</v>
      </c>
      <c r="J4157" s="368" t="s">
        <v>1718</v>
      </c>
      <c r="K4157" s="368" t="s">
        <v>21624</v>
      </c>
      <c r="L4157" s="368" t="s">
        <v>21625</v>
      </c>
      <c r="M4157" s="368">
        <v>69</v>
      </c>
      <c r="N4157" s="368">
        <v>44</v>
      </c>
      <c r="O4157" s="368">
        <v>25</v>
      </c>
    </row>
    <row r="4158" spans="1:15" x14ac:dyDescent="0.35">
      <c r="A4158" s="368" t="s">
        <v>729</v>
      </c>
      <c r="B4158" s="368" t="s">
        <v>1317</v>
      </c>
      <c r="C4158" s="368" t="s">
        <v>791</v>
      </c>
      <c r="D4158" s="368">
        <v>610</v>
      </c>
      <c r="E4158" s="368">
        <v>396</v>
      </c>
      <c r="F4158" s="368">
        <v>214</v>
      </c>
      <c r="G4158" s="368" t="s">
        <v>21620</v>
      </c>
      <c r="H4158" s="368" t="s">
        <v>21621</v>
      </c>
      <c r="I4158" s="368" t="s">
        <v>1719</v>
      </c>
      <c r="J4158" s="368" t="s">
        <v>1718</v>
      </c>
      <c r="K4158" s="368" t="s">
        <v>21616</v>
      </c>
      <c r="L4158" s="368" t="s">
        <v>21617</v>
      </c>
      <c r="M4158" s="368">
        <v>30</v>
      </c>
      <c r="N4158" s="368">
        <v>30</v>
      </c>
      <c r="O4158" s="368">
        <v>0</v>
      </c>
    </row>
    <row r="4159" spans="1:15" x14ac:dyDescent="0.35">
      <c r="A4159" s="368" t="s">
        <v>729</v>
      </c>
      <c r="B4159" s="368" t="s">
        <v>1317</v>
      </c>
      <c r="C4159" s="368" t="s">
        <v>791</v>
      </c>
      <c r="D4159" s="368">
        <v>610</v>
      </c>
      <c r="E4159" s="368">
        <v>396</v>
      </c>
      <c r="F4159" s="368">
        <v>214</v>
      </c>
      <c r="G4159" s="368" t="s">
        <v>21626</v>
      </c>
      <c r="H4159" s="368" t="s">
        <v>21627</v>
      </c>
      <c r="I4159" s="368" t="s">
        <v>1717</v>
      </c>
      <c r="J4159" s="368" t="s">
        <v>1716</v>
      </c>
      <c r="K4159" s="368" t="s">
        <v>21628</v>
      </c>
      <c r="L4159" s="368" t="s">
        <v>21629</v>
      </c>
      <c r="M4159" s="368">
        <v>93</v>
      </c>
      <c r="N4159" s="368">
        <v>59</v>
      </c>
      <c r="O4159" s="368">
        <v>34</v>
      </c>
    </row>
    <row r="4160" spans="1:15" x14ac:dyDescent="0.35">
      <c r="A4160" s="368" t="s">
        <v>729</v>
      </c>
      <c r="B4160" s="368" t="s">
        <v>1317</v>
      </c>
      <c r="C4160" s="368" t="s">
        <v>791</v>
      </c>
      <c r="D4160" s="368">
        <v>610</v>
      </c>
      <c r="E4160" s="368">
        <v>396</v>
      </c>
      <c r="F4160" s="368">
        <v>214</v>
      </c>
      <c r="G4160" s="368" t="s">
        <v>21626</v>
      </c>
      <c r="H4160" s="368" t="s">
        <v>21627</v>
      </c>
      <c r="I4160" s="368" t="s">
        <v>1717</v>
      </c>
      <c r="J4160" s="368" t="s">
        <v>1716</v>
      </c>
      <c r="K4160" s="368" t="s">
        <v>21630</v>
      </c>
      <c r="L4160" s="368" t="s">
        <v>21631</v>
      </c>
      <c r="M4160" s="368">
        <v>58</v>
      </c>
      <c r="N4160" s="368">
        <v>37</v>
      </c>
      <c r="O4160" s="368">
        <v>21</v>
      </c>
    </row>
    <row r="4161" spans="1:15" x14ac:dyDescent="0.35">
      <c r="A4161" s="368" t="s">
        <v>729</v>
      </c>
      <c r="B4161" s="368" t="s">
        <v>1317</v>
      </c>
      <c r="C4161" s="368" t="s">
        <v>791</v>
      </c>
      <c r="D4161" s="368">
        <v>610</v>
      </c>
      <c r="E4161" s="368">
        <v>396</v>
      </c>
      <c r="F4161" s="368">
        <v>214</v>
      </c>
      <c r="G4161" s="368" t="s">
        <v>21626</v>
      </c>
      <c r="H4161" s="368" t="s">
        <v>21627</v>
      </c>
      <c r="I4161" s="368" t="s">
        <v>1717</v>
      </c>
      <c r="J4161" s="368" t="s">
        <v>1716</v>
      </c>
      <c r="K4161" s="368" t="s">
        <v>21632</v>
      </c>
      <c r="L4161" s="368" t="s">
        <v>21633</v>
      </c>
      <c r="M4161" s="368">
        <v>80</v>
      </c>
      <c r="N4161" s="368">
        <v>50</v>
      </c>
      <c r="O4161" s="368">
        <v>30</v>
      </c>
    </row>
    <row r="4162" spans="1:15" x14ac:dyDescent="0.35">
      <c r="A4162" s="368" t="s">
        <v>729</v>
      </c>
      <c r="B4162" s="368" t="s">
        <v>1317</v>
      </c>
      <c r="C4162" s="368" t="s">
        <v>791</v>
      </c>
      <c r="D4162" s="368">
        <v>610</v>
      </c>
      <c r="E4162" s="368">
        <v>396</v>
      </c>
      <c r="F4162" s="368">
        <v>214</v>
      </c>
      <c r="G4162" s="368" t="s">
        <v>21626</v>
      </c>
      <c r="H4162" s="368" t="s">
        <v>21627</v>
      </c>
      <c r="I4162" s="368" t="s">
        <v>1717</v>
      </c>
      <c r="J4162" s="368" t="s">
        <v>1716</v>
      </c>
      <c r="K4162" s="368" t="s">
        <v>21616</v>
      </c>
      <c r="L4162" s="368" t="s">
        <v>21617</v>
      </c>
      <c r="M4162" s="368">
        <v>30</v>
      </c>
      <c r="N4162" s="368">
        <v>30</v>
      </c>
      <c r="O4162" s="368">
        <v>0</v>
      </c>
    </row>
    <row r="4163" spans="1:15" x14ac:dyDescent="0.35">
      <c r="A4163" s="368" t="s">
        <v>730</v>
      </c>
      <c r="B4163" s="368" t="s">
        <v>1318</v>
      </c>
      <c r="C4163" s="368" t="s">
        <v>791</v>
      </c>
      <c r="D4163" s="368">
        <v>560</v>
      </c>
      <c r="E4163" s="368">
        <v>364</v>
      </c>
      <c r="F4163" s="368">
        <v>196</v>
      </c>
      <c r="G4163" s="368" t="s">
        <v>21469</v>
      </c>
      <c r="H4163" s="368" t="s">
        <v>21470</v>
      </c>
      <c r="I4163" s="368" t="s">
        <v>1691</v>
      </c>
      <c r="J4163" s="368" t="s">
        <v>1690</v>
      </c>
      <c r="K4163" s="368" t="s">
        <v>21471</v>
      </c>
      <c r="L4163" s="368" t="s">
        <v>1690</v>
      </c>
      <c r="M4163" s="368">
        <v>105</v>
      </c>
      <c r="N4163" s="368">
        <v>66</v>
      </c>
      <c r="O4163" s="368">
        <v>39</v>
      </c>
    </row>
    <row r="4164" spans="1:15" x14ac:dyDescent="0.35">
      <c r="A4164" s="368" t="s">
        <v>730</v>
      </c>
      <c r="B4164" s="368" t="s">
        <v>1318</v>
      </c>
      <c r="C4164" s="368" t="s">
        <v>791</v>
      </c>
      <c r="D4164" s="368">
        <v>560</v>
      </c>
      <c r="E4164" s="368">
        <v>364</v>
      </c>
      <c r="F4164" s="368">
        <v>196</v>
      </c>
      <c r="G4164" s="368" t="s">
        <v>21634</v>
      </c>
      <c r="H4164" s="368" t="s">
        <v>21635</v>
      </c>
      <c r="I4164" s="368" t="s">
        <v>1715</v>
      </c>
      <c r="J4164" s="368" t="s">
        <v>1714</v>
      </c>
      <c r="K4164" s="368" t="s">
        <v>21636</v>
      </c>
      <c r="L4164" s="368" t="s">
        <v>21637</v>
      </c>
      <c r="M4164" s="368">
        <v>106</v>
      </c>
      <c r="N4164" s="368">
        <v>67</v>
      </c>
      <c r="O4164" s="368">
        <v>39</v>
      </c>
    </row>
    <row r="4165" spans="1:15" x14ac:dyDescent="0.35">
      <c r="A4165" s="368" t="s">
        <v>730</v>
      </c>
      <c r="B4165" s="368" t="s">
        <v>1318</v>
      </c>
      <c r="C4165" s="368" t="s">
        <v>791</v>
      </c>
      <c r="D4165" s="368">
        <v>560</v>
      </c>
      <c r="E4165" s="368">
        <v>364</v>
      </c>
      <c r="F4165" s="368">
        <v>196</v>
      </c>
      <c r="G4165" s="368" t="s">
        <v>21634</v>
      </c>
      <c r="H4165" s="368" t="s">
        <v>21635</v>
      </c>
      <c r="I4165" s="368" t="s">
        <v>1715</v>
      </c>
      <c r="J4165" s="368" t="s">
        <v>1714</v>
      </c>
      <c r="K4165" s="368" t="s">
        <v>21638</v>
      </c>
      <c r="L4165" s="368" t="s">
        <v>21639</v>
      </c>
      <c r="M4165" s="368">
        <v>106</v>
      </c>
      <c r="N4165" s="368">
        <v>67</v>
      </c>
      <c r="O4165" s="368">
        <v>39</v>
      </c>
    </row>
    <row r="4166" spans="1:15" x14ac:dyDescent="0.35">
      <c r="A4166" s="368" t="s">
        <v>730</v>
      </c>
      <c r="B4166" s="368" t="s">
        <v>1318</v>
      </c>
      <c r="C4166" s="368" t="s">
        <v>791</v>
      </c>
      <c r="D4166" s="368">
        <v>560</v>
      </c>
      <c r="E4166" s="368">
        <v>364</v>
      </c>
      <c r="F4166" s="368">
        <v>196</v>
      </c>
      <c r="G4166" s="368" t="s">
        <v>21634</v>
      </c>
      <c r="H4166" s="368" t="s">
        <v>21635</v>
      </c>
      <c r="I4166" s="368" t="s">
        <v>1715</v>
      </c>
      <c r="J4166" s="368" t="s">
        <v>1714</v>
      </c>
      <c r="K4166" s="368" t="s">
        <v>21640</v>
      </c>
      <c r="L4166" s="368" t="s">
        <v>21641</v>
      </c>
      <c r="M4166" s="368">
        <v>70</v>
      </c>
      <c r="N4166" s="368">
        <v>44</v>
      </c>
      <c r="O4166" s="368">
        <v>26</v>
      </c>
    </row>
    <row r="4167" spans="1:15" x14ac:dyDescent="0.35">
      <c r="A4167" s="368" t="s">
        <v>730</v>
      </c>
      <c r="B4167" s="368" t="s">
        <v>1318</v>
      </c>
      <c r="C4167" s="368" t="s">
        <v>791</v>
      </c>
      <c r="D4167" s="368">
        <v>560</v>
      </c>
      <c r="E4167" s="368">
        <v>364</v>
      </c>
      <c r="F4167" s="368">
        <v>196</v>
      </c>
      <c r="G4167" s="368" t="s">
        <v>21634</v>
      </c>
      <c r="H4167" s="368" t="s">
        <v>21635</v>
      </c>
      <c r="I4167" s="368" t="s">
        <v>1715</v>
      </c>
      <c r="J4167" s="368" t="s">
        <v>1714</v>
      </c>
      <c r="K4167" s="368" t="s">
        <v>21616</v>
      </c>
      <c r="L4167" s="368" t="s">
        <v>21617</v>
      </c>
      <c r="M4167" s="368">
        <v>30</v>
      </c>
      <c r="N4167" s="368">
        <v>30</v>
      </c>
      <c r="O4167" s="368">
        <v>0</v>
      </c>
    </row>
    <row r="4168" spans="1:15" x14ac:dyDescent="0.35">
      <c r="A4168" s="368" t="s">
        <v>730</v>
      </c>
      <c r="B4168" s="368" t="s">
        <v>1318</v>
      </c>
      <c r="C4168" s="368" t="s">
        <v>791</v>
      </c>
      <c r="D4168" s="368">
        <v>560</v>
      </c>
      <c r="E4168" s="368">
        <v>364</v>
      </c>
      <c r="F4168" s="368">
        <v>196</v>
      </c>
      <c r="G4168" s="368" t="s">
        <v>21642</v>
      </c>
      <c r="H4168" s="368" t="s">
        <v>21643</v>
      </c>
      <c r="I4168" s="368" t="s">
        <v>1713</v>
      </c>
      <c r="J4168" s="368" t="s">
        <v>1712</v>
      </c>
      <c r="K4168" s="368" t="s">
        <v>21616</v>
      </c>
      <c r="L4168" s="368" t="s">
        <v>21617</v>
      </c>
      <c r="M4168" s="368">
        <v>30</v>
      </c>
      <c r="N4168" s="368">
        <v>30</v>
      </c>
      <c r="O4168" s="368">
        <v>0</v>
      </c>
    </row>
    <row r="4169" spans="1:15" x14ac:dyDescent="0.35">
      <c r="A4169" s="368" t="s">
        <v>730</v>
      </c>
      <c r="B4169" s="368" t="s">
        <v>1318</v>
      </c>
      <c r="C4169" s="368" t="s">
        <v>791</v>
      </c>
      <c r="D4169" s="368">
        <v>560</v>
      </c>
      <c r="E4169" s="368">
        <v>364</v>
      </c>
      <c r="F4169" s="368">
        <v>196</v>
      </c>
      <c r="G4169" s="368" t="s">
        <v>21642</v>
      </c>
      <c r="H4169" s="368" t="s">
        <v>21643</v>
      </c>
      <c r="I4169" s="368" t="s">
        <v>1713</v>
      </c>
      <c r="J4169" s="368" t="s">
        <v>1712</v>
      </c>
      <c r="K4169" s="368" t="s">
        <v>21644</v>
      </c>
      <c r="L4169" s="368" t="s">
        <v>21645</v>
      </c>
      <c r="M4169" s="368">
        <v>60</v>
      </c>
      <c r="N4169" s="368">
        <v>38</v>
      </c>
      <c r="O4169" s="368">
        <v>22</v>
      </c>
    </row>
    <row r="4170" spans="1:15" x14ac:dyDescent="0.35">
      <c r="A4170" s="368" t="s">
        <v>730</v>
      </c>
      <c r="B4170" s="368" t="s">
        <v>1318</v>
      </c>
      <c r="C4170" s="368" t="s">
        <v>791</v>
      </c>
      <c r="D4170" s="368">
        <v>560</v>
      </c>
      <c r="E4170" s="368">
        <v>364</v>
      </c>
      <c r="F4170" s="368">
        <v>196</v>
      </c>
      <c r="G4170" s="368" t="s">
        <v>21642</v>
      </c>
      <c r="H4170" s="368" t="s">
        <v>21643</v>
      </c>
      <c r="I4170" s="368" t="s">
        <v>1713</v>
      </c>
      <c r="J4170" s="368" t="s">
        <v>1712</v>
      </c>
      <c r="K4170" s="368" t="s">
        <v>21646</v>
      </c>
      <c r="L4170" s="368" t="s">
        <v>1674</v>
      </c>
      <c r="M4170" s="368">
        <v>83</v>
      </c>
      <c r="N4170" s="368">
        <v>52</v>
      </c>
      <c r="O4170" s="368">
        <v>31</v>
      </c>
    </row>
    <row r="4171" spans="1:15" x14ac:dyDescent="0.35">
      <c r="A4171" s="368" t="s">
        <v>731</v>
      </c>
      <c r="B4171" s="368" t="s">
        <v>1319</v>
      </c>
      <c r="C4171" s="368" t="s">
        <v>786</v>
      </c>
      <c r="D4171" s="368">
        <v>600</v>
      </c>
      <c r="E4171" s="368">
        <v>390</v>
      </c>
      <c r="F4171" s="368">
        <v>210</v>
      </c>
      <c r="G4171" s="368" t="s">
        <v>21647</v>
      </c>
      <c r="H4171" s="368" t="s">
        <v>21648</v>
      </c>
      <c r="I4171" s="368" t="s">
        <v>1711</v>
      </c>
      <c r="J4171" s="368" t="s">
        <v>1710</v>
      </c>
      <c r="K4171" s="368" t="s">
        <v>21649</v>
      </c>
      <c r="L4171" s="368" t="s">
        <v>1710</v>
      </c>
      <c r="M4171" s="368">
        <v>82</v>
      </c>
      <c r="N4171" s="368">
        <v>51</v>
      </c>
      <c r="O4171" s="368">
        <v>31</v>
      </c>
    </row>
    <row r="4172" spans="1:15" x14ac:dyDescent="0.35">
      <c r="A4172" s="368" t="s">
        <v>731</v>
      </c>
      <c r="B4172" s="368" t="s">
        <v>1319</v>
      </c>
      <c r="C4172" s="368" t="s">
        <v>786</v>
      </c>
      <c r="D4172" s="368">
        <v>600</v>
      </c>
      <c r="E4172" s="368">
        <v>390</v>
      </c>
      <c r="F4172" s="368">
        <v>210</v>
      </c>
      <c r="G4172" s="368" t="s">
        <v>21650</v>
      </c>
      <c r="H4172" s="368" t="s">
        <v>21651</v>
      </c>
      <c r="I4172" s="368" t="s">
        <v>1709</v>
      </c>
      <c r="J4172" s="368" t="s">
        <v>1708</v>
      </c>
      <c r="K4172" s="368" t="s">
        <v>21652</v>
      </c>
      <c r="L4172" s="368" t="s">
        <v>21653</v>
      </c>
      <c r="M4172" s="368">
        <v>50</v>
      </c>
      <c r="N4172" s="368">
        <v>50</v>
      </c>
      <c r="O4172" s="368">
        <v>0</v>
      </c>
    </row>
    <row r="4173" spans="1:15" x14ac:dyDescent="0.35">
      <c r="A4173" s="368" t="s">
        <v>731</v>
      </c>
      <c r="B4173" s="368" t="s">
        <v>1319</v>
      </c>
      <c r="C4173" s="368" t="s">
        <v>786</v>
      </c>
      <c r="D4173" s="368">
        <v>600</v>
      </c>
      <c r="E4173" s="368">
        <v>390</v>
      </c>
      <c r="F4173" s="368">
        <v>210</v>
      </c>
      <c r="G4173" s="368" t="s">
        <v>21650</v>
      </c>
      <c r="H4173" s="368" t="s">
        <v>21651</v>
      </c>
      <c r="I4173" s="368" t="s">
        <v>1709</v>
      </c>
      <c r="J4173" s="368" t="s">
        <v>1708</v>
      </c>
      <c r="K4173" s="368" t="s">
        <v>21654</v>
      </c>
      <c r="L4173" s="368" t="s">
        <v>21655</v>
      </c>
      <c r="M4173" s="368">
        <v>59</v>
      </c>
      <c r="N4173" s="368">
        <v>36</v>
      </c>
      <c r="O4173" s="368">
        <v>23</v>
      </c>
    </row>
    <row r="4174" spans="1:15" x14ac:dyDescent="0.35">
      <c r="A4174" s="368" t="s">
        <v>731</v>
      </c>
      <c r="B4174" s="368" t="s">
        <v>1319</v>
      </c>
      <c r="C4174" s="368" t="s">
        <v>786</v>
      </c>
      <c r="D4174" s="368">
        <v>600</v>
      </c>
      <c r="E4174" s="368">
        <v>390</v>
      </c>
      <c r="F4174" s="368">
        <v>210</v>
      </c>
      <c r="G4174" s="368" t="s">
        <v>21650</v>
      </c>
      <c r="H4174" s="368" t="s">
        <v>21651</v>
      </c>
      <c r="I4174" s="368" t="s">
        <v>1709</v>
      </c>
      <c r="J4174" s="368" t="s">
        <v>1708</v>
      </c>
      <c r="K4174" s="368" t="s">
        <v>21656</v>
      </c>
      <c r="L4174" s="368" t="s">
        <v>21657</v>
      </c>
      <c r="M4174" s="368">
        <v>82</v>
      </c>
      <c r="N4174" s="368">
        <v>51</v>
      </c>
      <c r="O4174" s="368">
        <v>31</v>
      </c>
    </row>
    <row r="4175" spans="1:15" x14ac:dyDescent="0.35">
      <c r="A4175" s="368" t="s">
        <v>731</v>
      </c>
      <c r="B4175" s="368" t="s">
        <v>1319</v>
      </c>
      <c r="C4175" s="368" t="s">
        <v>786</v>
      </c>
      <c r="D4175" s="368">
        <v>600</v>
      </c>
      <c r="E4175" s="368">
        <v>390</v>
      </c>
      <c r="F4175" s="368">
        <v>210</v>
      </c>
      <c r="G4175" s="368" t="s">
        <v>21658</v>
      </c>
      <c r="H4175" s="368" t="s">
        <v>21659</v>
      </c>
      <c r="I4175" s="368" t="s">
        <v>1707</v>
      </c>
      <c r="J4175" s="368" t="s">
        <v>1706</v>
      </c>
      <c r="K4175" s="368" t="s">
        <v>21660</v>
      </c>
      <c r="L4175" s="368" t="s">
        <v>1706</v>
      </c>
      <c r="M4175" s="368">
        <v>82</v>
      </c>
      <c r="N4175" s="368">
        <v>51</v>
      </c>
      <c r="O4175" s="368">
        <v>31</v>
      </c>
    </row>
    <row r="4176" spans="1:15" x14ac:dyDescent="0.35">
      <c r="A4176" s="368" t="s">
        <v>731</v>
      </c>
      <c r="B4176" s="368" t="s">
        <v>1319</v>
      </c>
      <c r="C4176" s="368" t="s">
        <v>786</v>
      </c>
      <c r="D4176" s="368">
        <v>600</v>
      </c>
      <c r="E4176" s="368">
        <v>390</v>
      </c>
      <c r="F4176" s="368">
        <v>210</v>
      </c>
      <c r="G4176" s="368" t="s">
        <v>21661</v>
      </c>
      <c r="H4176" s="368" t="s">
        <v>21662</v>
      </c>
      <c r="I4176" s="368" t="s">
        <v>1705</v>
      </c>
      <c r="J4176" s="368" t="s">
        <v>1704</v>
      </c>
      <c r="K4176" s="368" t="s">
        <v>21663</v>
      </c>
      <c r="L4176" s="368" t="s">
        <v>21664</v>
      </c>
      <c r="M4176" s="368">
        <v>70</v>
      </c>
      <c r="N4176" s="368">
        <v>43</v>
      </c>
      <c r="O4176" s="368">
        <v>27</v>
      </c>
    </row>
    <row r="4177" spans="1:15" x14ac:dyDescent="0.35">
      <c r="A4177" s="368" t="s">
        <v>731</v>
      </c>
      <c r="B4177" s="368" t="s">
        <v>1319</v>
      </c>
      <c r="C4177" s="368" t="s">
        <v>786</v>
      </c>
      <c r="D4177" s="368">
        <v>600</v>
      </c>
      <c r="E4177" s="368">
        <v>390</v>
      </c>
      <c r="F4177" s="368">
        <v>210</v>
      </c>
      <c r="G4177" s="368" t="s">
        <v>21661</v>
      </c>
      <c r="H4177" s="368" t="s">
        <v>21662</v>
      </c>
      <c r="I4177" s="368" t="s">
        <v>1705</v>
      </c>
      <c r="J4177" s="368" t="s">
        <v>1704</v>
      </c>
      <c r="K4177" s="368" t="s">
        <v>21665</v>
      </c>
      <c r="L4177" s="368" t="s">
        <v>21666</v>
      </c>
      <c r="M4177" s="368">
        <v>105</v>
      </c>
      <c r="N4177" s="368">
        <v>65</v>
      </c>
      <c r="O4177" s="368">
        <v>40</v>
      </c>
    </row>
    <row r="4178" spans="1:15" x14ac:dyDescent="0.35">
      <c r="A4178" s="368" t="s">
        <v>731</v>
      </c>
      <c r="B4178" s="368" t="s">
        <v>1319</v>
      </c>
      <c r="C4178" s="368" t="s">
        <v>786</v>
      </c>
      <c r="D4178" s="368">
        <v>600</v>
      </c>
      <c r="E4178" s="368">
        <v>390</v>
      </c>
      <c r="F4178" s="368">
        <v>210</v>
      </c>
      <c r="G4178" s="368" t="s">
        <v>21661</v>
      </c>
      <c r="H4178" s="368" t="s">
        <v>21662</v>
      </c>
      <c r="I4178" s="368" t="s">
        <v>1705</v>
      </c>
      <c r="J4178" s="368" t="s">
        <v>1704</v>
      </c>
      <c r="K4178" s="368" t="s">
        <v>21667</v>
      </c>
      <c r="L4178" s="368" t="s">
        <v>21668</v>
      </c>
      <c r="M4178" s="368">
        <v>70</v>
      </c>
      <c r="N4178" s="368">
        <v>43</v>
      </c>
      <c r="O4178" s="368">
        <v>27</v>
      </c>
    </row>
    <row r="4179" spans="1:15" x14ac:dyDescent="0.35">
      <c r="A4179" s="368" t="s">
        <v>731</v>
      </c>
      <c r="B4179" s="368" t="s">
        <v>1319</v>
      </c>
      <c r="C4179" s="368" t="s">
        <v>786</v>
      </c>
      <c r="D4179" s="368">
        <v>600</v>
      </c>
      <c r="E4179" s="368">
        <v>390</v>
      </c>
      <c r="F4179" s="368">
        <v>210</v>
      </c>
      <c r="G4179" s="368" t="s">
        <v>21661</v>
      </c>
      <c r="H4179" s="368" t="s">
        <v>21662</v>
      </c>
      <c r="I4179" s="368" t="s">
        <v>1705</v>
      </c>
      <c r="J4179" s="368" t="s">
        <v>1704</v>
      </c>
      <c r="K4179" s="368" t="s">
        <v>21652</v>
      </c>
      <c r="L4179" s="368" t="s">
        <v>21653</v>
      </c>
      <c r="M4179" s="368">
        <v>50</v>
      </c>
      <c r="N4179" s="368">
        <v>50</v>
      </c>
      <c r="O4179" s="368">
        <v>0</v>
      </c>
    </row>
    <row r="4180" spans="1:15" x14ac:dyDescent="0.35">
      <c r="A4180" s="368" t="s">
        <v>732</v>
      </c>
      <c r="B4180" s="368" t="s">
        <v>1320</v>
      </c>
      <c r="C4180" s="368" t="s">
        <v>786</v>
      </c>
      <c r="D4180" s="368">
        <v>670</v>
      </c>
      <c r="E4180" s="368">
        <v>435</v>
      </c>
      <c r="F4180" s="368">
        <v>235</v>
      </c>
      <c r="G4180" s="368" t="s">
        <v>21522</v>
      </c>
      <c r="H4180" s="368" t="s">
        <v>21523</v>
      </c>
      <c r="I4180" s="368" t="s">
        <v>1683</v>
      </c>
      <c r="J4180" s="368" t="s">
        <v>1682</v>
      </c>
      <c r="K4180" s="368" t="s">
        <v>21524</v>
      </c>
      <c r="L4180" s="368" t="s">
        <v>21525</v>
      </c>
      <c r="M4180" s="368">
        <v>32</v>
      </c>
      <c r="N4180" s="368">
        <v>20</v>
      </c>
      <c r="O4180" s="368">
        <v>12</v>
      </c>
    </row>
    <row r="4181" spans="1:15" x14ac:dyDescent="0.35">
      <c r="A4181" s="368" t="s">
        <v>732</v>
      </c>
      <c r="B4181" s="368" t="s">
        <v>1320</v>
      </c>
      <c r="C4181" s="368" t="s">
        <v>786</v>
      </c>
      <c r="D4181" s="368">
        <v>670</v>
      </c>
      <c r="E4181" s="368">
        <v>435</v>
      </c>
      <c r="F4181" s="368">
        <v>235</v>
      </c>
      <c r="G4181" s="368" t="s">
        <v>21522</v>
      </c>
      <c r="H4181" s="368" t="s">
        <v>21523</v>
      </c>
      <c r="I4181" s="368" t="s">
        <v>1683</v>
      </c>
      <c r="J4181" s="368" t="s">
        <v>1682</v>
      </c>
      <c r="K4181" s="368" t="s">
        <v>21526</v>
      </c>
      <c r="L4181" s="368" t="s">
        <v>21527</v>
      </c>
      <c r="M4181" s="368">
        <v>75</v>
      </c>
      <c r="N4181" s="368">
        <v>48</v>
      </c>
      <c r="O4181" s="368">
        <v>27</v>
      </c>
    </row>
    <row r="4182" spans="1:15" x14ac:dyDescent="0.35">
      <c r="A4182" s="368" t="s">
        <v>732</v>
      </c>
      <c r="B4182" s="368" t="s">
        <v>1320</v>
      </c>
      <c r="C4182" s="368" t="s">
        <v>786</v>
      </c>
      <c r="D4182" s="368">
        <v>670</v>
      </c>
      <c r="E4182" s="368">
        <v>435</v>
      </c>
      <c r="F4182" s="368">
        <v>235</v>
      </c>
      <c r="G4182" s="368" t="s">
        <v>21522</v>
      </c>
      <c r="H4182" s="368" t="s">
        <v>21523</v>
      </c>
      <c r="I4182" s="368" t="s">
        <v>1683</v>
      </c>
      <c r="J4182" s="368" t="s">
        <v>1682</v>
      </c>
      <c r="K4182" s="368" t="s">
        <v>21528</v>
      </c>
      <c r="L4182" s="368" t="s">
        <v>21529</v>
      </c>
      <c r="M4182" s="368">
        <v>53</v>
      </c>
      <c r="N4182" s="368">
        <v>34</v>
      </c>
      <c r="O4182" s="368">
        <v>19</v>
      </c>
    </row>
    <row r="4183" spans="1:15" x14ac:dyDescent="0.35">
      <c r="A4183" s="368" t="s">
        <v>732</v>
      </c>
      <c r="B4183" s="368" t="s">
        <v>1320</v>
      </c>
      <c r="C4183" s="368" t="s">
        <v>786</v>
      </c>
      <c r="D4183" s="368">
        <v>670</v>
      </c>
      <c r="E4183" s="368">
        <v>435</v>
      </c>
      <c r="F4183" s="368">
        <v>235</v>
      </c>
      <c r="G4183" s="368" t="s">
        <v>21669</v>
      </c>
      <c r="H4183" s="368" t="s">
        <v>21670</v>
      </c>
      <c r="I4183" s="368" t="s">
        <v>1703</v>
      </c>
      <c r="J4183" s="368" t="s">
        <v>1702</v>
      </c>
      <c r="K4183" s="368" t="s">
        <v>21671</v>
      </c>
      <c r="L4183" s="368" t="s">
        <v>21672</v>
      </c>
      <c r="M4183" s="368">
        <v>64</v>
      </c>
      <c r="N4183" s="368">
        <v>40</v>
      </c>
      <c r="O4183" s="368">
        <v>24</v>
      </c>
    </row>
    <row r="4184" spans="1:15" x14ac:dyDescent="0.35">
      <c r="A4184" s="368" t="s">
        <v>732</v>
      </c>
      <c r="B4184" s="368" t="s">
        <v>1320</v>
      </c>
      <c r="C4184" s="368" t="s">
        <v>786</v>
      </c>
      <c r="D4184" s="368">
        <v>670</v>
      </c>
      <c r="E4184" s="368">
        <v>435</v>
      </c>
      <c r="F4184" s="368">
        <v>235</v>
      </c>
      <c r="G4184" s="368" t="s">
        <v>21669</v>
      </c>
      <c r="H4184" s="368" t="s">
        <v>21670</v>
      </c>
      <c r="I4184" s="368" t="s">
        <v>1703</v>
      </c>
      <c r="J4184" s="368" t="s">
        <v>1702</v>
      </c>
      <c r="K4184" s="368" t="s">
        <v>21673</v>
      </c>
      <c r="L4184" s="368" t="s">
        <v>21674</v>
      </c>
      <c r="M4184" s="368">
        <v>64</v>
      </c>
      <c r="N4184" s="368">
        <v>41</v>
      </c>
      <c r="O4184" s="368">
        <v>23</v>
      </c>
    </row>
    <row r="4185" spans="1:15" x14ac:dyDescent="0.35">
      <c r="A4185" s="368" t="s">
        <v>732</v>
      </c>
      <c r="B4185" s="368" t="s">
        <v>1320</v>
      </c>
      <c r="C4185" s="368" t="s">
        <v>786</v>
      </c>
      <c r="D4185" s="368">
        <v>670</v>
      </c>
      <c r="E4185" s="368">
        <v>435</v>
      </c>
      <c r="F4185" s="368">
        <v>235</v>
      </c>
      <c r="G4185" s="368" t="s">
        <v>21675</v>
      </c>
      <c r="H4185" s="368" t="s">
        <v>21676</v>
      </c>
      <c r="I4185" s="368" t="s">
        <v>1701</v>
      </c>
      <c r="J4185" s="368" t="s">
        <v>1700</v>
      </c>
      <c r="K4185" s="368" t="s">
        <v>21677</v>
      </c>
      <c r="L4185" s="368" t="s">
        <v>1700</v>
      </c>
      <c r="M4185" s="368">
        <v>92</v>
      </c>
      <c r="N4185" s="368">
        <v>58</v>
      </c>
      <c r="O4185" s="368">
        <v>34</v>
      </c>
    </row>
    <row r="4186" spans="1:15" x14ac:dyDescent="0.35">
      <c r="A4186" s="368" t="s">
        <v>732</v>
      </c>
      <c r="B4186" s="368" t="s">
        <v>1320</v>
      </c>
      <c r="C4186" s="368" t="s">
        <v>786</v>
      </c>
      <c r="D4186" s="368">
        <v>670</v>
      </c>
      <c r="E4186" s="368">
        <v>435</v>
      </c>
      <c r="F4186" s="368">
        <v>235</v>
      </c>
      <c r="G4186" s="368" t="s">
        <v>21678</v>
      </c>
      <c r="H4186" s="368" t="s">
        <v>21679</v>
      </c>
      <c r="I4186" s="368" t="s">
        <v>1699</v>
      </c>
      <c r="J4186" s="368" t="s">
        <v>1698</v>
      </c>
      <c r="K4186" s="368" t="s">
        <v>21616</v>
      </c>
      <c r="L4186" s="368" t="s">
        <v>21617</v>
      </c>
      <c r="M4186" s="368">
        <v>30</v>
      </c>
      <c r="N4186" s="368">
        <v>30</v>
      </c>
      <c r="O4186" s="368">
        <v>0</v>
      </c>
    </row>
    <row r="4187" spans="1:15" x14ac:dyDescent="0.35">
      <c r="A4187" s="368" t="s">
        <v>732</v>
      </c>
      <c r="B4187" s="368" t="s">
        <v>1320</v>
      </c>
      <c r="C4187" s="368" t="s">
        <v>786</v>
      </c>
      <c r="D4187" s="368">
        <v>670</v>
      </c>
      <c r="E4187" s="368">
        <v>435</v>
      </c>
      <c r="F4187" s="368">
        <v>235</v>
      </c>
      <c r="G4187" s="368" t="s">
        <v>21678</v>
      </c>
      <c r="H4187" s="368" t="s">
        <v>21679</v>
      </c>
      <c r="I4187" s="368" t="s">
        <v>1699</v>
      </c>
      <c r="J4187" s="368" t="s">
        <v>1698</v>
      </c>
      <c r="K4187" s="368" t="s">
        <v>21680</v>
      </c>
      <c r="L4187" s="368" t="s">
        <v>21681</v>
      </c>
      <c r="M4187" s="368">
        <v>32</v>
      </c>
      <c r="N4187" s="368">
        <v>20</v>
      </c>
      <c r="O4187" s="368">
        <v>12</v>
      </c>
    </row>
    <row r="4188" spans="1:15" x14ac:dyDescent="0.35">
      <c r="A4188" s="368" t="s">
        <v>732</v>
      </c>
      <c r="B4188" s="368" t="s">
        <v>1320</v>
      </c>
      <c r="C4188" s="368" t="s">
        <v>786</v>
      </c>
      <c r="D4188" s="368">
        <v>670</v>
      </c>
      <c r="E4188" s="368">
        <v>435</v>
      </c>
      <c r="F4188" s="368">
        <v>235</v>
      </c>
      <c r="G4188" s="368" t="s">
        <v>21678</v>
      </c>
      <c r="H4188" s="368" t="s">
        <v>21679</v>
      </c>
      <c r="I4188" s="368" t="s">
        <v>1699</v>
      </c>
      <c r="J4188" s="368" t="s">
        <v>1698</v>
      </c>
      <c r="K4188" s="368" t="s">
        <v>21682</v>
      </c>
      <c r="L4188" s="368" t="s">
        <v>21683</v>
      </c>
      <c r="M4188" s="368">
        <v>54</v>
      </c>
      <c r="N4188" s="368">
        <v>34</v>
      </c>
      <c r="O4188" s="368">
        <v>20</v>
      </c>
    </row>
    <row r="4189" spans="1:15" x14ac:dyDescent="0.35">
      <c r="A4189" s="368" t="s">
        <v>732</v>
      </c>
      <c r="B4189" s="368" t="s">
        <v>1320</v>
      </c>
      <c r="C4189" s="368" t="s">
        <v>786</v>
      </c>
      <c r="D4189" s="368">
        <v>670</v>
      </c>
      <c r="E4189" s="368">
        <v>435</v>
      </c>
      <c r="F4189" s="368">
        <v>235</v>
      </c>
      <c r="G4189" s="368" t="s">
        <v>21678</v>
      </c>
      <c r="H4189" s="368" t="s">
        <v>21679</v>
      </c>
      <c r="I4189" s="368" t="s">
        <v>1699</v>
      </c>
      <c r="J4189" s="368" t="s">
        <v>1698</v>
      </c>
      <c r="K4189" s="368" t="s">
        <v>21684</v>
      </c>
      <c r="L4189" s="368" t="s">
        <v>21685</v>
      </c>
      <c r="M4189" s="368">
        <v>44</v>
      </c>
      <c r="N4189" s="368">
        <v>28</v>
      </c>
      <c r="O4189" s="368">
        <v>16</v>
      </c>
    </row>
    <row r="4190" spans="1:15" x14ac:dyDescent="0.35">
      <c r="A4190" s="368" t="s">
        <v>732</v>
      </c>
      <c r="B4190" s="368" t="s">
        <v>1320</v>
      </c>
      <c r="C4190" s="368" t="s">
        <v>786</v>
      </c>
      <c r="D4190" s="368">
        <v>670</v>
      </c>
      <c r="E4190" s="368">
        <v>435</v>
      </c>
      <c r="F4190" s="368">
        <v>235</v>
      </c>
      <c r="G4190" s="368" t="s">
        <v>21686</v>
      </c>
      <c r="H4190" s="368" t="s">
        <v>21687</v>
      </c>
      <c r="I4190" s="368" t="s">
        <v>1697</v>
      </c>
      <c r="J4190" s="368" t="s">
        <v>1696</v>
      </c>
      <c r="K4190" s="368" t="s">
        <v>21616</v>
      </c>
      <c r="L4190" s="368" t="s">
        <v>21617</v>
      </c>
      <c r="M4190" s="368">
        <v>30</v>
      </c>
      <c r="N4190" s="368">
        <v>30</v>
      </c>
      <c r="O4190" s="368">
        <v>0</v>
      </c>
    </row>
    <row r="4191" spans="1:15" x14ac:dyDescent="0.35">
      <c r="A4191" s="368" t="s">
        <v>732</v>
      </c>
      <c r="B4191" s="368" t="s">
        <v>1320</v>
      </c>
      <c r="C4191" s="368" t="s">
        <v>786</v>
      </c>
      <c r="D4191" s="368">
        <v>670</v>
      </c>
      <c r="E4191" s="368">
        <v>435</v>
      </c>
      <c r="F4191" s="368">
        <v>235</v>
      </c>
      <c r="G4191" s="368" t="s">
        <v>21686</v>
      </c>
      <c r="H4191" s="368" t="s">
        <v>21687</v>
      </c>
      <c r="I4191" s="368" t="s">
        <v>1697</v>
      </c>
      <c r="J4191" s="368" t="s">
        <v>1696</v>
      </c>
      <c r="K4191" s="368" t="s">
        <v>21688</v>
      </c>
      <c r="L4191" s="368" t="s">
        <v>21689</v>
      </c>
      <c r="M4191" s="368">
        <v>32</v>
      </c>
      <c r="N4191" s="368">
        <v>20</v>
      </c>
      <c r="O4191" s="368">
        <v>12</v>
      </c>
    </row>
    <row r="4192" spans="1:15" x14ac:dyDescent="0.35">
      <c r="A4192" s="368" t="s">
        <v>732</v>
      </c>
      <c r="B4192" s="368" t="s">
        <v>1320</v>
      </c>
      <c r="C4192" s="368" t="s">
        <v>786</v>
      </c>
      <c r="D4192" s="368">
        <v>670</v>
      </c>
      <c r="E4192" s="368">
        <v>435</v>
      </c>
      <c r="F4192" s="368">
        <v>235</v>
      </c>
      <c r="G4192" s="368" t="s">
        <v>21686</v>
      </c>
      <c r="H4192" s="368" t="s">
        <v>21687</v>
      </c>
      <c r="I4192" s="368" t="s">
        <v>1697</v>
      </c>
      <c r="J4192" s="368" t="s">
        <v>1696</v>
      </c>
      <c r="K4192" s="368" t="s">
        <v>21690</v>
      </c>
      <c r="L4192" s="368" t="s">
        <v>21691</v>
      </c>
      <c r="M4192" s="368">
        <v>54</v>
      </c>
      <c r="N4192" s="368">
        <v>34</v>
      </c>
      <c r="O4192" s="368">
        <v>20</v>
      </c>
    </row>
    <row r="4193" spans="1:15" x14ac:dyDescent="0.35">
      <c r="A4193" s="368" t="s">
        <v>732</v>
      </c>
      <c r="B4193" s="368" t="s">
        <v>1320</v>
      </c>
      <c r="C4193" s="368" t="s">
        <v>786</v>
      </c>
      <c r="D4193" s="368">
        <v>670</v>
      </c>
      <c r="E4193" s="368">
        <v>435</v>
      </c>
      <c r="F4193" s="368">
        <v>235</v>
      </c>
      <c r="G4193" s="368" t="s">
        <v>21686</v>
      </c>
      <c r="H4193" s="368" t="s">
        <v>21687</v>
      </c>
      <c r="I4193" s="368" t="s">
        <v>1697</v>
      </c>
      <c r="J4193" s="368" t="s">
        <v>1696</v>
      </c>
      <c r="K4193" s="368" t="s">
        <v>21692</v>
      </c>
      <c r="L4193" s="368" t="s">
        <v>21693</v>
      </c>
      <c r="M4193" s="368">
        <v>44</v>
      </c>
      <c r="N4193" s="368">
        <v>28</v>
      </c>
      <c r="O4193" s="368">
        <v>16</v>
      </c>
    </row>
    <row r="4194" spans="1:15" x14ac:dyDescent="0.35">
      <c r="A4194" s="368" t="s">
        <v>733</v>
      </c>
      <c r="B4194" s="368" t="s">
        <v>1321</v>
      </c>
      <c r="C4194" s="368" t="s">
        <v>791</v>
      </c>
      <c r="D4194" s="368">
        <v>540</v>
      </c>
      <c r="E4194" s="368">
        <v>351</v>
      </c>
      <c r="F4194" s="368">
        <v>189</v>
      </c>
      <c r="G4194" s="368" t="s">
        <v>21469</v>
      </c>
      <c r="H4194" s="368" t="s">
        <v>21470</v>
      </c>
      <c r="I4194" s="368" t="s">
        <v>1691</v>
      </c>
      <c r="J4194" s="368" t="s">
        <v>1690</v>
      </c>
      <c r="K4194" s="368" t="s">
        <v>21471</v>
      </c>
      <c r="L4194" s="368" t="s">
        <v>1690</v>
      </c>
      <c r="M4194" s="368">
        <v>95</v>
      </c>
      <c r="N4194" s="368">
        <v>60</v>
      </c>
      <c r="O4194" s="368">
        <v>35</v>
      </c>
    </row>
    <row r="4195" spans="1:15" x14ac:dyDescent="0.35">
      <c r="A4195" s="368" t="s">
        <v>733</v>
      </c>
      <c r="B4195" s="368" t="s">
        <v>1321</v>
      </c>
      <c r="C4195" s="368" t="s">
        <v>791</v>
      </c>
      <c r="D4195" s="368">
        <v>540</v>
      </c>
      <c r="E4195" s="368">
        <v>351</v>
      </c>
      <c r="F4195" s="368">
        <v>189</v>
      </c>
      <c r="G4195" s="368" t="s">
        <v>21694</v>
      </c>
      <c r="H4195" s="368" t="s">
        <v>21695</v>
      </c>
      <c r="I4195" s="368" t="s">
        <v>1695</v>
      </c>
      <c r="J4195" s="368" t="s">
        <v>1694</v>
      </c>
      <c r="K4195" s="368" t="s">
        <v>21616</v>
      </c>
      <c r="L4195" s="368" t="s">
        <v>21617</v>
      </c>
      <c r="M4195" s="368">
        <v>30</v>
      </c>
      <c r="N4195" s="368">
        <v>30</v>
      </c>
      <c r="O4195" s="368">
        <v>0</v>
      </c>
    </row>
    <row r="4196" spans="1:15" x14ac:dyDescent="0.35">
      <c r="A4196" s="368" t="s">
        <v>733</v>
      </c>
      <c r="B4196" s="368" t="s">
        <v>1321</v>
      </c>
      <c r="C4196" s="368" t="s">
        <v>791</v>
      </c>
      <c r="D4196" s="368">
        <v>540</v>
      </c>
      <c r="E4196" s="368">
        <v>351</v>
      </c>
      <c r="F4196" s="368">
        <v>189</v>
      </c>
      <c r="G4196" s="368" t="s">
        <v>21694</v>
      </c>
      <c r="H4196" s="368" t="s">
        <v>21695</v>
      </c>
      <c r="I4196" s="368" t="s">
        <v>1695</v>
      </c>
      <c r="J4196" s="368" t="s">
        <v>1694</v>
      </c>
      <c r="K4196" s="368" t="s">
        <v>21696</v>
      </c>
      <c r="L4196" s="368" t="s">
        <v>21697</v>
      </c>
      <c r="M4196" s="368">
        <v>98</v>
      </c>
      <c r="N4196" s="368">
        <v>61</v>
      </c>
      <c r="O4196" s="368">
        <v>37</v>
      </c>
    </row>
    <row r="4197" spans="1:15" x14ac:dyDescent="0.35">
      <c r="A4197" s="368" t="s">
        <v>733</v>
      </c>
      <c r="B4197" s="368" t="s">
        <v>1321</v>
      </c>
      <c r="C4197" s="368" t="s">
        <v>791</v>
      </c>
      <c r="D4197" s="368">
        <v>540</v>
      </c>
      <c r="E4197" s="368">
        <v>351</v>
      </c>
      <c r="F4197" s="368">
        <v>189</v>
      </c>
      <c r="G4197" s="368" t="s">
        <v>21694</v>
      </c>
      <c r="H4197" s="368" t="s">
        <v>21695</v>
      </c>
      <c r="I4197" s="368" t="s">
        <v>1695</v>
      </c>
      <c r="J4197" s="368" t="s">
        <v>1694</v>
      </c>
      <c r="K4197" s="368" t="s">
        <v>21698</v>
      </c>
      <c r="L4197" s="368" t="s">
        <v>21699</v>
      </c>
      <c r="M4197" s="368">
        <v>76</v>
      </c>
      <c r="N4197" s="368">
        <v>48</v>
      </c>
      <c r="O4197" s="368">
        <v>28</v>
      </c>
    </row>
    <row r="4198" spans="1:15" x14ac:dyDescent="0.35">
      <c r="A4198" s="368" t="s">
        <v>733</v>
      </c>
      <c r="B4198" s="368" t="s">
        <v>1321</v>
      </c>
      <c r="C4198" s="368" t="s">
        <v>791</v>
      </c>
      <c r="D4198" s="368">
        <v>540</v>
      </c>
      <c r="E4198" s="368">
        <v>351</v>
      </c>
      <c r="F4198" s="368">
        <v>189</v>
      </c>
      <c r="G4198" s="368" t="s">
        <v>21694</v>
      </c>
      <c r="H4198" s="368" t="s">
        <v>21695</v>
      </c>
      <c r="I4198" s="368" t="s">
        <v>1695</v>
      </c>
      <c r="J4198" s="368" t="s">
        <v>1694</v>
      </c>
      <c r="K4198" s="368" t="s">
        <v>21700</v>
      </c>
      <c r="L4198" s="368" t="s">
        <v>21701</v>
      </c>
      <c r="M4198" s="368">
        <v>66</v>
      </c>
      <c r="N4198" s="368">
        <v>42</v>
      </c>
      <c r="O4198" s="368">
        <v>24</v>
      </c>
    </row>
    <row r="4199" spans="1:15" x14ac:dyDescent="0.35">
      <c r="A4199" s="368" t="s">
        <v>733</v>
      </c>
      <c r="B4199" s="368" t="s">
        <v>1321</v>
      </c>
      <c r="C4199" s="368" t="s">
        <v>791</v>
      </c>
      <c r="D4199" s="368">
        <v>540</v>
      </c>
      <c r="E4199" s="368">
        <v>351</v>
      </c>
      <c r="F4199" s="368">
        <v>189</v>
      </c>
      <c r="G4199" s="368" t="s">
        <v>21702</v>
      </c>
      <c r="H4199" s="368" t="s">
        <v>21703</v>
      </c>
      <c r="I4199" s="368" t="s">
        <v>1693</v>
      </c>
      <c r="J4199" s="368" t="s">
        <v>1692</v>
      </c>
      <c r="K4199" s="368" t="s">
        <v>21616</v>
      </c>
      <c r="L4199" s="368" t="s">
        <v>21617</v>
      </c>
      <c r="M4199" s="368">
        <v>30</v>
      </c>
      <c r="N4199" s="368">
        <v>30</v>
      </c>
      <c r="O4199" s="368">
        <v>0</v>
      </c>
    </row>
    <row r="4200" spans="1:15" x14ac:dyDescent="0.35">
      <c r="A4200" s="368" t="s">
        <v>733</v>
      </c>
      <c r="B4200" s="368" t="s">
        <v>1321</v>
      </c>
      <c r="C4200" s="368" t="s">
        <v>791</v>
      </c>
      <c r="D4200" s="368">
        <v>540</v>
      </c>
      <c r="E4200" s="368">
        <v>351</v>
      </c>
      <c r="F4200" s="368">
        <v>189</v>
      </c>
      <c r="G4200" s="368" t="s">
        <v>21702</v>
      </c>
      <c r="H4200" s="368" t="s">
        <v>21703</v>
      </c>
      <c r="I4200" s="368" t="s">
        <v>1693</v>
      </c>
      <c r="J4200" s="368" t="s">
        <v>1692</v>
      </c>
      <c r="K4200" s="368" t="s">
        <v>21704</v>
      </c>
      <c r="L4200" s="368" t="s">
        <v>21705</v>
      </c>
      <c r="M4200" s="368">
        <v>98</v>
      </c>
      <c r="N4200" s="368">
        <v>61</v>
      </c>
      <c r="O4200" s="368">
        <v>37</v>
      </c>
    </row>
    <row r="4201" spans="1:15" x14ac:dyDescent="0.35">
      <c r="A4201" s="368" t="s">
        <v>733</v>
      </c>
      <c r="B4201" s="368" t="s">
        <v>1321</v>
      </c>
      <c r="C4201" s="368" t="s">
        <v>791</v>
      </c>
      <c r="D4201" s="368">
        <v>540</v>
      </c>
      <c r="E4201" s="368">
        <v>351</v>
      </c>
      <c r="F4201" s="368">
        <v>189</v>
      </c>
      <c r="G4201" s="368" t="s">
        <v>21702</v>
      </c>
      <c r="H4201" s="368" t="s">
        <v>21703</v>
      </c>
      <c r="I4201" s="368" t="s">
        <v>1693</v>
      </c>
      <c r="J4201" s="368" t="s">
        <v>1692</v>
      </c>
      <c r="K4201" s="368" t="s">
        <v>21706</v>
      </c>
      <c r="L4201" s="368" t="s">
        <v>21707</v>
      </c>
      <c r="M4201" s="368">
        <v>33</v>
      </c>
      <c r="N4201" s="368">
        <v>21</v>
      </c>
      <c r="O4201" s="368">
        <v>12</v>
      </c>
    </row>
    <row r="4202" spans="1:15" x14ac:dyDescent="0.35">
      <c r="A4202" s="368" t="s">
        <v>733</v>
      </c>
      <c r="B4202" s="368" t="s">
        <v>1321</v>
      </c>
      <c r="C4202" s="368" t="s">
        <v>791</v>
      </c>
      <c r="D4202" s="368">
        <v>540</v>
      </c>
      <c r="E4202" s="368">
        <v>351</v>
      </c>
      <c r="F4202" s="368">
        <v>189</v>
      </c>
      <c r="G4202" s="368" t="s">
        <v>21702</v>
      </c>
      <c r="H4202" s="368" t="s">
        <v>21703</v>
      </c>
      <c r="I4202" s="368" t="s">
        <v>1693</v>
      </c>
      <c r="J4202" s="368" t="s">
        <v>1692</v>
      </c>
      <c r="K4202" s="368" t="s">
        <v>21708</v>
      </c>
      <c r="L4202" s="368" t="s">
        <v>21709</v>
      </c>
      <c r="M4202" s="368">
        <v>44</v>
      </c>
      <c r="N4202" s="368">
        <v>28</v>
      </c>
      <c r="O4202" s="368">
        <v>16</v>
      </c>
    </row>
    <row r="4203" spans="1:15" x14ac:dyDescent="0.35">
      <c r="A4203" s="368" t="s">
        <v>734</v>
      </c>
      <c r="B4203" s="368" t="s">
        <v>1322</v>
      </c>
      <c r="C4203" s="368" t="s">
        <v>791</v>
      </c>
      <c r="D4203" s="368">
        <v>610</v>
      </c>
      <c r="E4203" s="368">
        <v>396</v>
      </c>
      <c r="F4203" s="368">
        <v>214</v>
      </c>
      <c r="G4203" s="368" t="s">
        <v>21469</v>
      </c>
      <c r="H4203" s="368" t="s">
        <v>21470</v>
      </c>
      <c r="I4203" s="368" t="s">
        <v>1691</v>
      </c>
      <c r="J4203" s="368" t="s">
        <v>1690</v>
      </c>
      <c r="K4203" s="368" t="s">
        <v>21471</v>
      </c>
      <c r="L4203" s="368" t="s">
        <v>1690</v>
      </c>
      <c r="M4203" s="368">
        <v>93</v>
      </c>
      <c r="N4203" s="368">
        <v>59</v>
      </c>
      <c r="O4203" s="368">
        <v>34</v>
      </c>
    </row>
    <row r="4204" spans="1:15" x14ac:dyDescent="0.35">
      <c r="A4204" s="368" t="s">
        <v>734</v>
      </c>
      <c r="B4204" s="368" t="s">
        <v>1322</v>
      </c>
      <c r="C4204" s="368" t="s">
        <v>791</v>
      </c>
      <c r="D4204" s="368">
        <v>610</v>
      </c>
      <c r="E4204" s="368">
        <v>396</v>
      </c>
      <c r="F4204" s="368">
        <v>214</v>
      </c>
      <c r="G4204" s="368" t="s">
        <v>21710</v>
      </c>
      <c r="H4204" s="368" t="s">
        <v>21711</v>
      </c>
      <c r="I4204" s="368" t="s">
        <v>1689</v>
      </c>
      <c r="J4204" s="368" t="s">
        <v>1688</v>
      </c>
      <c r="K4204" s="368" t="s">
        <v>21712</v>
      </c>
      <c r="L4204" s="368" t="s">
        <v>21713</v>
      </c>
      <c r="M4204" s="368">
        <v>77</v>
      </c>
      <c r="N4204" s="368">
        <v>49</v>
      </c>
      <c r="O4204" s="368">
        <v>28</v>
      </c>
    </row>
    <row r="4205" spans="1:15" x14ac:dyDescent="0.35">
      <c r="A4205" s="368" t="s">
        <v>734</v>
      </c>
      <c r="B4205" s="368" t="s">
        <v>1322</v>
      </c>
      <c r="C4205" s="368" t="s">
        <v>791</v>
      </c>
      <c r="D4205" s="368">
        <v>610</v>
      </c>
      <c r="E4205" s="368">
        <v>396</v>
      </c>
      <c r="F4205" s="368">
        <v>214</v>
      </c>
      <c r="G4205" s="368" t="s">
        <v>21710</v>
      </c>
      <c r="H4205" s="368" t="s">
        <v>21711</v>
      </c>
      <c r="I4205" s="368" t="s">
        <v>1689</v>
      </c>
      <c r="J4205" s="368" t="s">
        <v>1688</v>
      </c>
      <c r="K4205" s="368" t="s">
        <v>21616</v>
      </c>
      <c r="L4205" s="368" t="s">
        <v>21617</v>
      </c>
      <c r="M4205" s="368">
        <v>30</v>
      </c>
      <c r="N4205" s="368">
        <v>30</v>
      </c>
      <c r="O4205" s="368">
        <v>0</v>
      </c>
    </row>
    <row r="4206" spans="1:15" x14ac:dyDescent="0.35">
      <c r="A4206" s="368" t="s">
        <v>734</v>
      </c>
      <c r="B4206" s="368" t="s">
        <v>1322</v>
      </c>
      <c r="C4206" s="368" t="s">
        <v>791</v>
      </c>
      <c r="D4206" s="368">
        <v>610</v>
      </c>
      <c r="E4206" s="368">
        <v>396</v>
      </c>
      <c r="F4206" s="368">
        <v>214</v>
      </c>
      <c r="G4206" s="368" t="s">
        <v>21714</v>
      </c>
      <c r="H4206" s="368" t="s">
        <v>21715</v>
      </c>
      <c r="I4206" s="368" t="s">
        <v>1687</v>
      </c>
      <c r="J4206" s="368" t="s">
        <v>1686</v>
      </c>
      <c r="K4206" s="368" t="s">
        <v>21616</v>
      </c>
      <c r="L4206" s="368" t="s">
        <v>21617</v>
      </c>
      <c r="M4206" s="368">
        <v>30</v>
      </c>
      <c r="N4206" s="368">
        <v>30</v>
      </c>
      <c r="O4206" s="368">
        <v>0</v>
      </c>
    </row>
    <row r="4207" spans="1:15" x14ac:dyDescent="0.35">
      <c r="A4207" s="368" t="s">
        <v>734</v>
      </c>
      <c r="B4207" s="368" t="s">
        <v>1322</v>
      </c>
      <c r="C4207" s="368" t="s">
        <v>791</v>
      </c>
      <c r="D4207" s="368">
        <v>610</v>
      </c>
      <c r="E4207" s="368">
        <v>396</v>
      </c>
      <c r="F4207" s="368">
        <v>214</v>
      </c>
      <c r="G4207" s="368" t="s">
        <v>21714</v>
      </c>
      <c r="H4207" s="368" t="s">
        <v>21715</v>
      </c>
      <c r="I4207" s="368" t="s">
        <v>1687</v>
      </c>
      <c r="J4207" s="368" t="s">
        <v>1686</v>
      </c>
      <c r="K4207" s="368" t="s">
        <v>21716</v>
      </c>
      <c r="L4207" s="368" t="s">
        <v>21717</v>
      </c>
      <c r="M4207" s="368">
        <v>86</v>
      </c>
      <c r="N4207" s="368">
        <v>54</v>
      </c>
      <c r="O4207" s="368">
        <v>32</v>
      </c>
    </row>
    <row r="4208" spans="1:15" x14ac:dyDescent="0.35">
      <c r="A4208" s="368" t="s">
        <v>734</v>
      </c>
      <c r="B4208" s="368" t="s">
        <v>1322</v>
      </c>
      <c r="C4208" s="368" t="s">
        <v>791</v>
      </c>
      <c r="D4208" s="368">
        <v>610</v>
      </c>
      <c r="E4208" s="368">
        <v>396</v>
      </c>
      <c r="F4208" s="368">
        <v>214</v>
      </c>
      <c r="G4208" s="368" t="s">
        <v>21714</v>
      </c>
      <c r="H4208" s="368" t="s">
        <v>21715</v>
      </c>
      <c r="I4208" s="368" t="s">
        <v>1687</v>
      </c>
      <c r="J4208" s="368" t="s">
        <v>1686</v>
      </c>
      <c r="K4208" s="368" t="s">
        <v>21718</v>
      </c>
      <c r="L4208" s="368" t="s">
        <v>21719</v>
      </c>
      <c r="M4208" s="368">
        <v>87</v>
      </c>
      <c r="N4208" s="368">
        <v>55</v>
      </c>
      <c r="O4208" s="368">
        <v>32</v>
      </c>
    </row>
    <row r="4209" spans="1:15" x14ac:dyDescent="0.35">
      <c r="A4209" s="368" t="s">
        <v>734</v>
      </c>
      <c r="B4209" s="368" t="s">
        <v>1322</v>
      </c>
      <c r="C4209" s="368" t="s">
        <v>791</v>
      </c>
      <c r="D4209" s="368">
        <v>610</v>
      </c>
      <c r="E4209" s="368">
        <v>396</v>
      </c>
      <c r="F4209" s="368">
        <v>214</v>
      </c>
      <c r="G4209" s="368" t="s">
        <v>21714</v>
      </c>
      <c r="H4209" s="368" t="s">
        <v>21715</v>
      </c>
      <c r="I4209" s="368" t="s">
        <v>1687</v>
      </c>
      <c r="J4209" s="368" t="s">
        <v>1686</v>
      </c>
      <c r="K4209" s="368" t="s">
        <v>21720</v>
      </c>
      <c r="L4209" s="368" t="s">
        <v>21721</v>
      </c>
      <c r="M4209" s="368">
        <v>32</v>
      </c>
      <c r="N4209" s="368">
        <v>20</v>
      </c>
      <c r="O4209" s="368">
        <v>12</v>
      </c>
    </row>
    <row r="4210" spans="1:15" x14ac:dyDescent="0.35">
      <c r="A4210" s="368" t="s">
        <v>734</v>
      </c>
      <c r="B4210" s="368" t="s">
        <v>1322</v>
      </c>
      <c r="C4210" s="368" t="s">
        <v>791</v>
      </c>
      <c r="D4210" s="368">
        <v>610</v>
      </c>
      <c r="E4210" s="368">
        <v>396</v>
      </c>
      <c r="F4210" s="368">
        <v>214</v>
      </c>
      <c r="G4210" s="368" t="s">
        <v>21722</v>
      </c>
      <c r="H4210" s="368" t="s">
        <v>21723</v>
      </c>
      <c r="I4210" s="368" t="s">
        <v>1685</v>
      </c>
      <c r="J4210" s="368" t="s">
        <v>1684</v>
      </c>
      <c r="K4210" s="368" t="s">
        <v>21616</v>
      </c>
      <c r="L4210" s="368" t="s">
        <v>21617</v>
      </c>
      <c r="M4210" s="368">
        <v>30</v>
      </c>
      <c r="N4210" s="368">
        <v>30</v>
      </c>
      <c r="O4210" s="368">
        <v>0</v>
      </c>
    </row>
    <row r="4211" spans="1:15" x14ac:dyDescent="0.35">
      <c r="A4211" s="368" t="s">
        <v>734</v>
      </c>
      <c r="B4211" s="368" t="s">
        <v>1322</v>
      </c>
      <c r="C4211" s="368" t="s">
        <v>791</v>
      </c>
      <c r="D4211" s="368">
        <v>610</v>
      </c>
      <c r="E4211" s="368">
        <v>396</v>
      </c>
      <c r="F4211" s="368">
        <v>214</v>
      </c>
      <c r="G4211" s="368" t="s">
        <v>21722</v>
      </c>
      <c r="H4211" s="368" t="s">
        <v>21723</v>
      </c>
      <c r="I4211" s="368" t="s">
        <v>1685</v>
      </c>
      <c r="J4211" s="368" t="s">
        <v>1684</v>
      </c>
      <c r="K4211" s="368" t="s">
        <v>21724</v>
      </c>
      <c r="L4211" s="368" t="s">
        <v>21725</v>
      </c>
      <c r="M4211" s="368">
        <v>86</v>
      </c>
      <c r="N4211" s="368">
        <v>54</v>
      </c>
      <c r="O4211" s="368">
        <v>32</v>
      </c>
    </row>
    <row r="4212" spans="1:15" x14ac:dyDescent="0.35">
      <c r="A4212" s="368" t="s">
        <v>734</v>
      </c>
      <c r="B4212" s="368" t="s">
        <v>1322</v>
      </c>
      <c r="C4212" s="368" t="s">
        <v>791</v>
      </c>
      <c r="D4212" s="368">
        <v>610</v>
      </c>
      <c r="E4212" s="368">
        <v>396</v>
      </c>
      <c r="F4212" s="368">
        <v>214</v>
      </c>
      <c r="G4212" s="368" t="s">
        <v>21722</v>
      </c>
      <c r="H4212" s="368" t="s">
        <v>21723</v>
      </c>
      <c r="I4212" s="368" t="s">
        <v>1685</v>
      </c>
      <c r="J4212" s="368" t="s">
        <v>1684</v>
      </c>
      <c r="K4212" s="368" t="s">
        <v>21726</v>
      </c>
      <c r="L4212" s="368" t="s">
        <v>21727</v>
      </c>
      <c r="M4212" s="368">
        <v>87</v>
      </c>
      <c r="N4212" s="368">
        <v>55</v>
      </c>
      <c r="O4212" s="368">
        <v>32</v>
      </c>
    </row>
    <row r="4213" spans="1:15" x14ac:dyDescent="0.35">
      <c r="A4213" s="368" t="s">
        <v>734</v>
      </c>
      <c r="B4213" s="368" t="s">
        <v>1322</v>
      </c>
      <c r="C4213" s="368" t="s">
        <v>791</v>
      </c>
      <c r="D4213" s="368">
        <v>610</v>
      </c>
      <c r="E4213" s="368">
        <v>396</v>
      </c>
      <c r="F4213" s="368">
        <v>214</v>
      </c>
      <c r="G4213" s="368" t="s">
        <v>21722</v>
      </c>
      <c r="H4213" s="368" t="s">
        <v>21723</v>
      </c>
      <c r="I4213" s="368" t="s">
        <v>1685</v>
      </c>
      <c r="J4213" s="368" t="s">
        <v>1684</v>
      </c>
      <c r="K4213" s="368" t="s">
        <v>21728</v>
      </c>
      <c r="L4213" s="368" t="s">
        <v>21729</v>
      </c>
      <c r="M4213" s="368">
        <v>32</v>
      </c>
      <c r="N4213" s="368">
        <v>20</v>
      </c>
      <c r="O4213" s="368">
        <v>12</v>
      </c>
    </row>
    <row r="4214" spans="1:15" x14ac:dyDescent="0.35">
      <c r="A4214" s="368" t="s">
        <v>735</v>
      </c>
      <c r="B4214" s="368" t="s">
        <v>1323</v>
      </c>
      <c r="C4214" s="368" t="s">
        <v>786</v>
      </c>
      <c r="D4214" s="368">
        <v>650</v>
      </c>
      <c r="E4214" s="368">
        <v>422</v>
      </c>
      <c r="F4214" s="368">
        <v>228</v>
      </c>
      <c r="G4214" s="368" t="s">
        <v>21522</v>
      </c>
      <c r="H4214" s="368" t="s">
        <v>21523</v>
      </c>
      <c r="I4214" s="368" t="s">
        <v>1683</v>
      </c>
      <c r="J4214" s="368" t="s">
        <v>1682</v>
      </c>
      <c r="K4214" s="368" t="s">
        <v>21524</v>
      </c>
      <c r="L4214" s="368" t="s">
        <v>21525</v>
      </c>
      <c r="M4214" s="368">
        <v>34</v>
      </c>
      <c r="N4214" s="368">
        <v>21</v>
      </c>
      <c r="O4214" s="368">
        <v>13</v>
      </c>
    </row>
    <row r="4215" spans="1:15" x14ac:dyDescent="0.35">
      <c r="A4215" s="368" t="s">
        <v>735</v>
      </c>
      <c r="B4215" s="368" t="s">
        <v>1323</v>
      </c>
      <c r="C4215" s="368" t="s">
        <v>786</v>
      </c>
      <c r="D4215" s="368">
        <v>650</v>
      </c>
      <c r="E4215" s="368">
        <v>422</v>
      </c>
      <c r="F4215" s="368">
        <v>228</v>
      </c>
      <c r="G4215" s="368" t="s">
        <v>21522</v>
      </c>
      <c r="H4215" s="368" t="s">
        <v>21523</v>
      </c>
      <c r="I4215" s="368" t="s">
        <v>1683</v>
      </c>
      <c r="J4215" s="368" t="s">
        <v>1682</v>
      </c>
      <c r="K4215" s="368" t="s">
        <v>21526</v>
      </c>
      <c r="L4215" s="368" t="s">
        <v>21527</v>
      </c>
      <c r="M4215" s="368">
        <v>80</v>
      </c>
      <c r="N4215" s="368">
        <v>51</v>
      </c>
      <c r="O4215" s="368">
        <v>29</v>
      </c>
    </row>
    <row r="4216" spans="1:15" x14ac:dyDescent="0.35">
      <c r="A4216" s="368" t="s">
        <v>735</v>
      </c>
      <c r="B4216" s="368" t="s">
        <v>1323</v>
      </c>
      <c r="C4216" s="368" t="s">
        <v>786</v>
      </c>
      <c r="D4216" s="368">
        <v>650</v>
      </c>
      <c r="E4216" s="368">
        <v>422</v>
      </c>
      <c r="F4216" s="368">
        <v>228</v>
      </c>
      <c r="G4216" s="368" t="s">
        <v>21522</v>
      </c>
      <c r="H4216" s="368" t="s">
        <v>21523</v>
      </c>
      <c r="I4216" s="368" t="s">
        <v>1683</v>
      </c>
      <c r="J4216" s="368" t="s">
        <v>1682</v>
      </c>
      <c r="K4216" s="368" t="s">
        <v>21528</v>
      </c>
      <c r="L4216" s="368" t="s">
        <v>21529</v>
      </c>
      <c r="M4216" s="368">
        <v>57</v>
      </c>
      <c r="N4216" s="368">
        <v>36</v>
      </c>
      <c r="O4216" s="368">
        <v>21</v>
      </c>
    </row>
    <row r="4217" spans="1:15" x14ac:dyDescent="0.35">
      <c r="A4217" s="368" t="s">
        <v>735</v>
      </c>
      <c r="B4217" s="368" t="s">
        <v>1323</v>
      </c>
      <c r="C4217" s="368" t="s">
        <v>786</v>
      </c>
      <c r="D4217" s="368">
        <v>650</v>
      </c>
      <c r="E4217" s="368">
        <v>422</v>
      </c>
      <c r="F4217" s="368">
        <v>228</v>
      </c>
      <c r="G4217" s="368" t="s">
        <v>21730</v>
      </c>
      <c r="H4217" s="368" t="s">
        <v>21731</v>
      </c>
      <c r="I4217" s="368" t="s">
        <v>1681</v>
      </c>
      <c r="J4217" s="368" t="s">
        <v>1680</v>
      </c>
      <c r="K4217" s="368" t="s">
        <v>21732</v>
      </c>
      <c r="L4217" s="368" t="s">
        <v>1680</v>
      </c>
      <c r="M4217" s="368">
        <v>80</v>
      </c>
      <c r="N4217" s="368">
        <v>51</v>
      </c>
      <c r="O4217" s="368">
        <v>29</v>
      </c>
    </row>
    <row r="4218" spans="1:15" x14ac:dyDescent="0.35">
      <c r="A4218" s="368" t="s">
        <v>735</v>
      </c>
      <c r="B4218" s="368" t="s">
        <v>1323</v>
      </c>
      <c r="C4218" s="368" t="s">
        <v>786</v>
      </c>
      <c r="D4218" s="368">
        <v>650</v>
      </c>
      <c r="E4218" s="368">
        <v>422</v>
      </c>
      <c r="F4218" s="368">
        <v>228</v>
      </c>
      <c r="G4218" s="368" t="s">
        <v>21733</v>
      </c>
      <c r="H4218" s="368" t="s">
        <v>21734</v>
      </c>
      <c r="I4218" s="368" t="s">
        <v>1679</v>
      </c>
      <c r="J4218" s="368" t="s">
        <v>1678</v>
      </c>
      <c r="K4218" s="368" t="s">
        <v>21735</v>
      </c>
      <c r="L4218" s="368" t="s">
        <v>1678</v>
      </c>
      <c r="M4218" s="368">
        <v>68</v>
      </c>
      <c r="N4218" s="368">
        <v>43</v>
      </c>
      <c r="O4218" s="368">
        <v>25</v>
      </c>
    </row>
    <row r="4219" spans="1:15" x14ac:dyDescent="0.35">
      <c r="A4219" s="368" t="s">
        <v>735</v>
      </c>
      <c r="B4219" s="368" t="s">
        <v>1323</v>
      </c>
      <c r="C4219" s="368" t="s">
        <v>786</v>
      </c>
      <c r="D4219" s="368">
        <v>650</v>
      </c>
      <c r="E4219" s="368">
        <v>422</v>
      </c>
      <c r="F4219" s="368">
        <v>228</v>
      </c>
      <c r="G4219" s="368" t="s">
        <v>21736</v>
      </c>
      <c r="H4219" s="368" t="s">
        <v>21737</v>
      </c>
      <c r="I4219" s="368" t="s">
        <v>1677</v>
      </c>
      <c r="J4219" s="368" t="s">
        <v>1676</v>
      </c>
      <c r="K4219" s="368" t="s">
        <v>21616</v>
      </c>
      <c r="L4219" s="368" t="s">
        <v>21617</v>
      </c>
      <c r="M4219" s="368">
        <v>30</v>
      </c>
      <c r="N4219" s="368">
        <v>30</v>
      </c>
      <c r="O4219" s="368">
        <v>0</v>
      </c>
    </row>
    <row r="4220" spans="1:15" x14ac:dyDescent="0.35">
      <c r="A4220" s="368" t="s">
        <v>735</v>
      </c>
      <c r="B4220" s="368" t="s">
        <v>1323</v>
      </c>
      <c r="C4220" s="368" t="s">
        <v>786</v>
      </c>
      <c r="D4220" s="368">
        <v>650</v>
      </c>
      <c r="E4220" s="368">
        <v>422</v>
      </c>
      <c r="F4220" s="368">
        <v>228</v>
      </c>
      <c r="G4220" s="368" t="s">
        <v>21736</v>
      </c>
      <c r="H4220" s="368" t="s">
        <v>21737</v>
      </c>
      <c r="I4220" s="368" t="s">
        <v>1677</v>
      </c>
      <c r="J4220" s="368" t="s">
        <v>1676</v>
      </c>
      <c r="K4220" s="368" t="s">
        <v>21738</v>
      </c>
      <c r="L4220" s="368" t="s">
        <v>21739</v>
      </c>
      <c r="M4220" s="368">
        <v>69</v>
      </c>
      <c r="N4220" s="368">
        <v>44</v>
      </c>
      <c r="O4220" s="368">
        <v>25</v>
      </c>
    </row>
    <row r="4221" spans="1:15" x14ac:dyDescent="0.35">
      <c r="A4221" s="368" t="s">
        <v>735</v>
      </c>
      <c r="B4221" s="368" t="s">
        <v>1323</v>
      </c>
      <c r="C4221" s="368" t="s">
        <v>786</v>
      </c>
      <c r="D4221" s="368">
        <v>650</v>
      </c>
      <c r="E4221" s="368">
        <v>422</v>
      </c>
      <c r="F4221" s="368">
        <v>228</v>
      </c>
      <c r="G4221" s="368" t="s">
        <v>21736</v>
      </c>
      <c r="H4221" s="368" t="s">
        <v>21737</v>
      </c>
      <c r="I4221" s="368" t="s">
        <v>1677</v>
      </c>
      <c r="J4221" s="368" t="s">
        <v>1676</v>
      </c>
      <c r="K4221" s="368" t="s">
        <v>21740</v>
      </c>
      <c r="L4221" s="368" t="s">
        <v>21741</v>
      </c>
      <c r="M4221" s="368">
        <v>35</v>
      </c>
      <c r="N4221" s="368">
        <v>22</v>
      </c>
      <c r="O4221" s="368">
        <v>13</v>
      </c>
    </row>
    <row r="4222" spans="1:15" x14ac:dyDescent="0.35">
      <c r="A4222" s="368" t="s">
        <v>735</v>
      </c>
      <c r="B4222" s="368" t="s">
        <v>1323</v>
      </c>
      <c r="C4222" s="368" t="s">
        <v>786</v>
      </c>
      <c r="D4222" s="368">
        <v>650</v>
      </c>
      <c r="E4222" s="368">
        <v>422</v>
      </c>
      <c r="F4222" s="368">
        <v>228</v>
      </c>
      <c r="G4222" s="368" t="s">
        <v>21742</v>
      </c>
      <c r="H4222" s="368" t="s">
        <v>21743</v>
      </c>
      <c r="I4222" s="368" t="s">
        <v>1675</v>
      </c>
      <c r="J4222" s="368" t="s">
        <v>1674</v>
      </c>
      <c r="K4222" s="368" t="s">
        <v>21616</v>
      </c>
      <c r="L4222" s="368" t="s">
        <v>21617</v>
      </c>
      <c r="M4222" s="368">
        <v>30</v>
      </c>
      <c r="N4222" s="368">
        <v>30</v>
      </c>
      <c r="O4222" s="368">
        <v>0</v>
      </c>
    </row>
    <row r="4223" spans="1:15" x14ac:dyDescent="0.35">
      <c r="A4223" s="368" t="s">
        <v>735</v>
      </c>
      <c r="B4223" s="368" t="s">
        <v>1323</v>
      </c>
      <c r="C4223" s="368" t="s">
        <v>786</v>
      </c>
      <c r="D4223" s="368">
        <v>650</v>
      </c>
      <c r="E4223" s="368">
        <v>422</v>
      </c>
      <c r="F4223" s="368">
        <v>228</v>
      </c>
      <c r="G4223" s="368" t="s">
        <v>21742</v>
      </c>
      <c r="H4223" s="368" t="s">
        <v>21743</v>
      </c>
      <c r="I4223" s="368" t="s">
        <v>1675</v>
      </c>
      <c r="J4223" s="368" t="s">
        <v>1674</v>
      </c>
      <c r="K4223" s="368" t="s">
        <v>21744</v>
      </c>
      <c r="L4223" s="368" t="s">
        <v>21745</v>
      </c>
      <c r="M4223" s="368">
        <v>47</v>
      </c>
      <c r="N4223" s="368">
        <v>30</v>
      </c>
      <c r="O4223" s="368">
        <v>17</v>
      </c>
    </row>
    <row r="4224" spans="1:15" x14ac:dyDescent="0.35">
      <c r="A4224" s="368" t="s">
        <v>735</v>
      </c>
      <c r="B4224" s="368" t="s">
        <v>1323</v>
      </c>
      <c r="C4224" s="368" t="s">
        <v>786</v>
      </c>
      <c r="D4224" s="368">
        <v>650</v>
      </c>
      <c r="E4224" s="368">
        <v>422</v>
      </c>
      <c r="F4224" s="368">
        <v>228</v>
      </c>
      <c r="G4224" s="368" t="s">
        <v>21742</v>
      </c>
      <c r="H4224" s="368" t="s">
        <v>21743</v>
      </c>
      <c r="I4224" s="368" t="s">
        <v>1675</v>
      </c>
      <c r="J4224" s="368" t="s">
        <v>1674</v>
      </c>
      <c r="K4224" s="368" t="s">
        <v>21746</v>
      </c>
      <c r="L4224" s="368" t="s">
        <v>21747</v>
      </c>
      <c r="M4224" s="368">
        <v>35</v>
      </c>
      <c r="N4224" s="368">
        <v>22</v>
      </c>
      <c r="O4224" s="368">
        <v>13</v>
      </c>
    </row>
    <row r="4225" spans="1:15" x14ac:dyDescent="0.35">
      <c r="A4225" s="368" t="s">
        <v>735</v>
      </c>
      <c r="B4225" s="368" t="s">
        <v>1323</v>
      </c>
      <c r="C4225" s="368" t="s">
        <v>786</v>
      </c>
      <c r="D4225" s="368">
        <v>650</v>
      </c>
      <c r="E4225" s="368">
        <v>422</v>
      </c>
      <c r="F4225" s="368">
        <v>228</v>
      </c>
      <c r="G4225" s="368" t="s">
        <v>21748</v>
      </c>
      <c r="H4225" s="368" t="s">
        <v>21749</v>
      </c>
      <c r="I4225" s="368" t="s">
        <v>1673</v>
      </c>
      <c r="J4225" s="368" t="s">
        <v>1672</v>
      </c>
      <c r="K4225" s="368" t="s">
        <v>21616</v>
      </c>
      <c r="L4225" s="368" t="s">
        <v>21617</v>
      </c>
      <c r="M4225" s="368">
        <v>30</v>
      </c>
      <c r="N4225" s="368">
        <v>30</v>
      </c>
      <c r="O4225" s="368">
        <v>0</v>
      </c>
    </row>
    <row r="4226" spans="1:15" x14ac:dyDescent="0.35">
      <c r="A4226" s="368" t="s">
        <v>735</v>
      </c>
      <c r="B4226" s="368" t="s">
        <v>1323</v>
      </c>
      <c r="C4226" s="368" t="s">
        <v>786</v>
      </c>
      <c r="D4226" s="368">
        <v>650</v>
      </c>
      <c r="E4226" s="368">
        <v>422</v>
      </c>
      <c r="F4226" s="368">
        <v>228</v>
      </c>
      <c r="G4226" s="368" t="s">
        <v>21748</v>
      </c>
      <c r="H4226" s="368" t="s">
        <v>21749</v>
      </c>
      <c r="I4226" s="368" t="s">
        <v>1673</v>
      </c>
      <c r="J4226" s="368" t="s">
        <v>1672</v>
      </c>
      <c r="K4226" s="368" t="s">
        <v>21750</v>
      </c>
      <c r="L4226" s="368" t="s">
        <v>21751</v>
      </c>
      <c r="M4226" s="368">
        <v>81</v>
      </c>
      <c r="N4226" s="368">
        <v>51</v>
      </c>
      <c r="O4226" s="368">
        <v>30</v>
      </c>
    </row>
    <row r="4227" spans="1:15" x14ac:dyDescent="0.35">
      <c r="A4227" s="368" t="s">
        <v>735</v>
      </c>
      <c r="B4227" s="368" t="s">
        <v>1323</v>
      </c>
      <c r="C4227" s="368" t="s">
        <v>786</v>
      </c>
      <c r="D4227" s="368">
        <v>650</v>
      </c>
      <c r="E4227" s="368">
        <v>422</v>
      </c>
      <c r="F4227" s="368">
        <v>228</v>
      </c>
      <c r="G4227" s="368" t="s">
        <v>21748</v>
      </c>
      <c r="H4227" s="368" t="s">
        <v>21749</v>
      </c>
      <c r="I4227" s="368" t="s">
        <v>1673</v>
      </c>
      <c r="J4227" s="368" t="s">
        <v>1672</v>
      </c>
      <c r="K4227" s="368" t="s">
        <v>21752</v>
      </c>
      <c r="L4227" s="368" t="s">
        <v>21753</v>
      </c>
      <c r="M4227" s="368">
        <v>34</v>
      </c>
      <c r="N4227" s="368">
        <v>21</v>
      </c>
      <c r="O4227" s="368">
        <v>13</v>
      </c>
    </row>
    <row r="4228" spans="1:15" x14ac:dyDescent="0.35">
      <c r="A4228" s="368" t="s">
        <v>736</v>
      </c>
      <c r="B4228" s="368" t="s">
        <v>1324</v>
      </c>
      <c r="C4228" s="368" t="s">
        <v>791</v>
      </c>
      <c r="D4228" s="368">
        <v>710</v>
      </c>
      <c r="E4228" s="368">
        <v>461</v>
      </c>
      <c r="F4228" s="368">
        <v>249</v>
      </c>
      <c r="G4228" s="368" t="s">
        <v>21754</v>
      </c>
      <c r="H4228" s="368" t="s">
        <v>21755</v>
      </c>
      <c r="I4228" s="368" t="s">
        <v>1635</v>
      </c>
      <c r="J4228" s="368" t="s">
        <v>1634</v>
      </c>
      <c r="K4228" s="368" t="s">
        <v>21756</v>
      </c>
      <c r="L4228" s="368" t="s">
        <v>21757</v>
      </c>
      <c r="M4228" s="368">
        <v>30</v>
      </c>
      <c r="N4228" s="368">
        <v>30</v>
      </c>
      <c r="O4228" s="368">
        <v>0</v>
      </c>
    </row>
    <row r="4229" spans="1:15" x14ac:dyDescent="0.35">
      <c r="A4229" s="368" t="s">
        <v>736</v>
      </c>
      <c r="B4229" s="368" t="s">
        <v>1324</v>
      </c>
      <c r="C4229" s="368" t="s">
        <v>791</v>
      </c>
      <c r="D4229" s="368">
        <v>710</v>
      </c>
      <c r="E4229" s="368">
        <v>461</v>
      </c>
      <c r="F4229" s="368">
        <v>249</v>
      </c>
      <c r="G4229" s="368" t="s">
        <v>21754</v>
      </c>
      <c r="H4229" s="368" t="s">
        <v>21755</v>
      </c>
      <c r="I4229" s="368" t="s">
        <v>1635</v>
      </c>
      <c r="J4229" s="368" t="s">
        <v>1634</v>
      </c>
      <c r="K4229" s="368" t="s">
        <v>21758</v>
      </c>
      <c r="L4229" s="368" t="s">
        <v>21759</v>
      </c>
      <c r="M4229" s="368">
        <v>111</v>
      </c>
      <c r="N4229" s="368">
        <v>68</v>
      </c>
      <c r="O4229" s="368">
        <v>43</v>
      </c>
    </row>
    <row r="4230" spans="1:15" x14ac:dyDescent="0.35">
      <c r="A4230" s="368" t="s">
        <v>736</v>
      </c>
      <c r="B4230" s="368" t="s">
        <v>1324</v>
      </c>
      <c r="C4230" s="368" t="s">
        <v>791</v>
      </c>
      <c r="D4230" s="368">
        <v>710</v>
      </c>
      <c r="E4230" s="368">
        <v>461</v>
      </c>
      <c r="F4230" s="368">
        <v>249</v>
      </c>
      <c r="G4230" s="368" t="s">
        <v>21754</v>
      </c>
      <c r="H4230" s="368" t="s">
        <v>21755</v>
      </c>
      <c r="I4230" s="368" t="s">
        <v>1635</v>
      </c>
      <c r="J4230" s="368" t="s">
        <v>1634</v>
      </c>
      <c r="K4230" s="368" t="s">
        <v>21760</v>
      </c>
      <c r="L4230" s="368" t="s">
        <v>21761</v>
      </c>
      <c r="M4230" s="368">
        <v>110</v>
      </c>
      <c r="N4230" s="368">
        <v>68</v>
      </c>
      <c r="O4230" s="368">
        <v>42</v>
      </c>
    </row>
    <row r="4231" spans="1:15" x14ac:dyDescent="0.35">
      <c r="A4231" s="368" t="s">
        <v>736</v>
      </c>
      <c r="B4231" s="368" t="s">
        <v>1324</v>
      </c>
      <c r="C4231" s="368" t="s">
        <v>791</v>
      </c>
      <c r="D4231" s="368">
        <v>710</v>
      </c>
      <c r="E4231" s="368">
        <v>461</v>
      </c>
      <c r="F4231" s="368">
        <v>249</v>
      </c>
      <c r="G4231" s="368" t="s">
        <v>21762</v>
      </c>
      <c r="H4231" s="368" t="s">
        <v>21763</v>
      </c>
      <c r="I4231" s="368" t="s">
        <v>1671</v>
      </c>
      <c r="J4231" s="368" t="s">
        <v>1670</v>
      </c>
      <c r="K4231" s="368" t="s">
        <v>21764</v>
      </c>
      <c r="L4231" s="368" t="s">
        <v>21765</v>
      </c>
      <c r="M4231" s="368">
        <v>48</v>
      </c>
      <c r="N4231" s="368">
        <v>30</v>
      </c>
      <c r="O4231" s="368">
        <v>18</v>
      </c>
    </row>
    <row r="4232" spans="1:15" x14ac:dyDescent="0.35">
      <c r="A4232" s="368" t="s">
        <v>736</v>
      </c>
      <c r="B4232" s="368" t="s">
        <v>1324</v>
      </c>
      <c r="C4232" s="368" t="s">
        <v>791</v>
      </c>
      <c r="D4232" s="368">
        <v>710</v>
      </c>
      <c r="E4232" s="368">
        <v>461</v>
      </c>
      <c r="F4232" s="368">
        <v>249</v>
      </c>
      <c r="G4232" s="368" t="s">
        <v>21762</v>
      </c>
      <c r="H4232" s="368" t="s">
        <v>21763</v>
      </c>
      <c r="I4232" s="368" t="s">
        <v>1671</v>
      </c>
      <c r="J4232" s="368" t="s">
        <v>1670</v>
      </c>
      <c r="K4232" s="368" t="s">
        <v>21766</v>
      </c>
      <c r="L4232" s="368" t="s">
        <v>21767</v>
      </c>
      <c r="M4232" s="368">
        <v>110</v>
      </c>
      <c r="N4232" s="368">
        <v>68</v>
      </c>
      <c r="O4232" s="368">
        <v>42</v>
      </c>
    </row>
    <row r="4233" spans="1:15" x14ac:dyDescent="0.35">
      <c r="A4233" s="368" t="s">
        <v>736</v>
      </c>
      <c r="B4233" s="368" t="s">
        <v>1324</v>
      </c>
      <c r="C4233" s="368" t="s">
        <v>791</v>
      </c>
      <c r="D4233" s="368">
        <v>710</v>
      </c>
      <c r="E4233" s="368">
        <v>461</v>
      </c>
      <c r="F4233" s="368">
        <v>249</v>
      </c>
      <c r="G4233" s="368" t="s">
        <v>21762</v>
      </c>
      <c r="H4233" s="368" t="s">
        <v>21763</v>
      </c>
      <c r="I4233" s="368" t="s">
        <v>1671</v>
      </c>
      <c r="J4233" s="368" t="s">
        <v>1670</v>
      </c>
      <c r="K4233" s="368" t="s">
        <v>21768</v>
      </c>
      <c r="L4233" s="368" t="s">
        <v>21769</v>
      </c>
      <c r="M4233" s="368">
        <v>110</v>
      </c>
      <c r="N4233" s="368">
        <v>68</v>
      </c>
      <c r="O4233" s="368">
        <v>42</v>
      </c>
    </row>
    <row r="4234" spans="1:15" x14ac:dyDescent="0.35">
      <c r="A4234" s="368" t="s">
        <v>736</v>
      </c>
      <c r="B4234" s="368" t="s">
        <v>1324</v>
      </c>
      <c r="C4234" s="368" t="s">
        <v>791</v>
      </c>
      <c r="D4234" s="368">
        <v>710</v>
      </c>
      <c r="E4234" s="368">
        <v>461</v>
      </c>
      <c r="F4234" s="368">
        <v>249</v>
      </c>
      <c r="G4234" s="368" t="s">
        <v>21762</v>
      </c>
      <c r="H4234" s="368" t="s">
        <v>21763</v>
      </c>
      <c r="I4234" s="368" t="s">
        <v>1671</v>
      </c>
      <c r="J4234" s="368" t="s">
        <v>1670</v>
      </c>
      <c r="K4234" s="368" t="s">
        <v>21770</v>
      </c>
      <c r="L4234" s="368" t="s">
        <v>21771</v>
      </c>
      <c r="M4234" s="368">
        <v>30</v>
      </c>
      <c r="N4234" s="368">
        <v>30</v>
      </c>
      <c r="O4234" s="368">
        <v>0</v>
      </c>
    </row>
    <row r="4235" spans="1:15" x14ac:dyDescent="0.35">
      <c r="A4235" s="368" t="s">
        <v>736</v>
      </c>
      <c r="B4235" s="368" t="s">
        <v>1324</v>
      </c>
      <c r="C4235" s="368" t="s">
        <v>791</v>
      </c>
      <c r="D4235" s="368">
        <v>710</v>
      </c>
      <c r="E4235" s="368">
        <v>461</v>
      </c>
      <c r="F4235" s="368">
        <v>249</v>
      </c>
      <c r="G4235" s="368" t="s">
        <v>21772</v>
      </c>
      <c r="H4235" s="368" t="s">
        <v>21773</v>
      </c>
      <c r="I4235" s="368" t="s">
        <v>1669</v>
      </c>
      <c r="J4235" s="368" t="s">
        <v>1668</v>
      </c>
      <c r="K4235" s="368" t="s">
        <v>21774</v>
      </c>
      <c r="L4235" s="368" t="s">
        <v>21775</v>
      </c>
      <c r="M4235" s="368">
        <v>111</v>
      </c>
      <c r="N4235" s="368">
        <v>68</v>
      </c>
      <c r="O4235" s="368">
        <v>43</v>
      </c>
    </row>
    <row r="4236" spans="1:15" x14ac:dyDescent="0.35">
      <c r="A4236" s="368" t="s">
        <v>736</v>
      </c>
      <c r="B4236" s="368" t="s">
        <v>1324</v>
      </c>
      <c r="C4236" s="368" t="s">
        <v>791</v>
      </c>
      <c r="D4236" s="368">
        <v>710</v>
      </c>
      <c r="E4236" s="368">
        <v>461</v>
      </c>
      <c r="F4236" s="368">
        <v>249</v>
      </c>
      <c r="G4236" s="368" t="s">
        <v>21772</v>
      </c>
      <c r="H4236" s="368" t="s">
        <v>21773</v>
      </c>
      <c r="I4236" s="368" t="s">
        <v>1669</v>
      </c>
      <c r="J4236" s="368" t="s">
        <v>1668</v>
      </c>
      <c r="K4236" s="368" t="s">
        <v>21776</v>
      </c>
      <c r="L4236" s="368" t="s">
        <v>21777</v>
      </c>
      <c r="M4236" s="368">
        <v>50</v>
      </c>
      <c r="N4236" s="368">
        <v>31</v>
      </c>
      <c r="O4236" s="368">
        <v>19</v>
      </c>
    </row>
    <row r="4237" spans="1:15" x14ac:dyDescent="0.35">
      <c r="A4237" s="368" t="s">
        <v>736</v>
      </c>
      <c r="B4237" s="368" t="s">
        <v>1324</v>
      </c>
      <c r="C4237" s="368" t="s">
        <v>791</v>
      </c>
      <c r="D4237" s="368">
        <v>710</v>
      </c>
      <c r="E4237" s="368">
        <v>461</v>
      </c>
      <c r="F4237" s="368">
        <v>249</v>
      </c>
      <c r="G4237" s="368" t="s">
        <v>21772</v>
      </c>
      <c r="H4237" s="368" t="s">
        <v>21773</v>
      </c>
      <c r="I4237" s="368" t="s">
        <v>1669</v>
      </c>
      <c r="J4237" s="368" t="s">
        <v>1668</v>
      </c>
      <c r="K4237" s="368" t="s">
        <v>21770</v>
      </c>
      <c r="L4237" s="368" t="s">
        <v>21771</v>
      </c>
      <c r="M4237" s="368">
        <v>30</v>
      </c>
      <c r="N4237" s="368">
        <v>30</v>
      </c>
      <c r="O4237" s="368">
        <v>0</v>
      </c>
    </row>
    <row r="4238" spans="1:15" x14ac:dyDescent="0.35">
      <c r="A4238" s="368" t="s">
        <v>737</v>
      </c>
      <c r="B4238" s="368" t="s">
        <v>1325</v>
      </c>
      <c r="C4238" s="368" t="s">
        <v>791</v>
      </c>
      <c r="D4238" s="368">
        <v>510</v>
      </c>
      <c r="E4238" s="368">
        <v>331</v>
      </c>
      <c r="F4238" s="368">
        <v>179</v>
      </c>
      <c r="G4238" s="368" t="s">
        <v>21778</v>
      </c>
      <c r="H4238" s="368" t="s">
        <v>21779</v>
      </c>
      <c r="I4238" s="368" t="s">
        <v>1667</v>
      </c>
      <c r="J4238" s="368" t="s">
        <v>1666</v>
      </c>
      <c r="K4238" s="368" t="s">
        <v>21770</v>
      </c>
      <c r="L4238" s="368" t="s">
        <v>21771</v>
      </c>
      <c r="M4238" s="368">
        <v>30</v>
      </c>
      <c r="N4238" s="368">
        <v>30</v>
      </c>
      <c r="O4238" s="368">
        <v>0</v>
      </c>
    </row>
    <row r="4239" spans="1:15" x14ac:dyDescent="0.35">
      <c r="A4239" s="368" t="s">
        <v>737</v>
      </c>
      <c r="B4239" s="368" t="s">
        <v>1325</v>
      </c>
      <c r="C4239" s="368" t="s">
        <v>791</v>
      </c>
      <c r="D4239" s="368">
        <v>510</v>
      </c>
      <c r="E4239" s="368">
        <v>331</v>
      </c>
      <c r="F4239" s="368">
        <v>179</v>
      </c>
      <c r="G4239" s="368" t="s">
        <v>21778</v>
      </c>
      <c r="H4239" s="368" t="s">
        <v>21779</v>
      </c>
      <c r="I4239" s="368" t="s">
        <v>1667</v>
      </c>
      <c r="J4239" s="368" t="s">
        <v>1666</v>
      </c>
      <c r="K4239" s="368" t="s">
        <v>21780</v>
      </c>
      <c r="L4239" s="368" t="s">
        <v>21781</v>
      </c>
      <c r="M4239" s="368">
        <v>119</v>
      </c>
      <c r="N4239" s="368">
        <v>75</v>
      </c>
      <c r="O4239" s="368">
        <v>44</v>
      </c>
    </row>
    <row r="4240" spans="1:15" x14ac:dyDescent="0.35">
      <c r="A4240" s="368" t="s">
        <v>737</v>
      </c>
      <c r="B4240" s="368" t="s">
        <v>1325</v>
      </c>
      <c r="C4240" s="368" t="s">
        <v>791</v>
      </c>
      <c r="D4240" s="368">
        <v>510</v>
      </c>
      <c r="E4240" s="368">
        <v>331</v>
      </c>
      <c r="F4240" s="368">
        <v>179</v>
      </c>
      <c r="G4240" s="368" t="s">
        <v>21778</v>
      </c>
      <c r="H4240" s="368" t="s">
        <v>21779</v>
      </c>
      <c r="I4240" s="368" t="s">
        <v>1667</v>
      </c>
      <c r="J4240" s="368" t="s">
        <v>1666</v>
      </c>
      <c r="K4240" s="368" t="s">
        <v>21782</v>
      </c>
      <c r="L4240" s="368" t="s">
        <v>21783</v>
      </c>
      <c r="M4240" s="368">
        <v>82</v>
      </c>
      <c r="N4240" s="368">
        <v>51</v>
      </c>
      <c r="O4240" s="368">
        <v>31</v>
      </c>
    </row>
    <row r="4241" spans="1:15" x14ac:dyDescent="0.35">
      <c r="A4241" s="368" t="s">
        <v>737</v>
      </c>
      <c r="B4241" s="368" t="s">
        <v>1325</v>
      </c>
      <c r="C4241" s="368" t="s">
        <v>791</v>
      </c>
      <c r="D4241" s="368">
        <v>510</v>
      </c>
      <c r="E4241" s="368">
        <v>331</v>
      </c>
      <c r="F4241" s="368">
        <v>179</v>
      </c>
      <c r="G4241" s="368" t="s">
        <v>21778</v>
      </c>
      <c r="H4241" s="368" t="s">
        <v>21779</v>
      </c>
      <c r="I4241" s="368" t="s">
        <v>1667</v>
      </c>
      <c r="J4241" s="368" t="s">
        <v>1666</v>
      </c>
      <c r="K4241" s="368" t="s">
        <v>21784</v>
      </c>
      <c r="L4241" s="368" t="s">
        <v>21785</v>
      </c>
      <c r="M4241" s="368">
        <v>119</v>
      </c>
      <c r="N4241" s="368">
        <v>75</v>
      </c>
      <c r="O4241" s="368">
        <v>44</v>
      </c>
    </row>
    <row r="4242" spans="1:15" x14ac:dyDescent="0.35">
      <c r="A4242" s="368" t="s">
        <v>737</v>
      </c>
      <c r="B4242" s="368" t="s">
        <v>1325</v>
      </c>
      <c r="C4242" s="368" t="s">
        <v>791</v>
      </c>
      <c r="D4242" s="368">
        <v>510</v>
      </c>
      <c r="E4242" s="368">
        <v>331</v>
      </c>
      <c r="F4242" s="368">
        <v>179</v>
      </c>
      <c r="G4242" s="368" t="s">
        <v>21786</v>
      </c>
      <c r="H4242" s="368" t="s">
        <v>21787</v>
      </c>
      <c r="I4242" s="368" t="s">
        <v>1665</v>
      </c>
      <c r="J4242" s="368" t="s">
        <v>1664</v>
      </c>
      <c r="K4242" s="368" t="s">
        <v>21788</v>
      </c>
      <c r="L4242" s="368" t="s">
        <v>21789</v>
      </c>
      <c r="M4242" s="368">
        <v>78</v>
      </c>
      <c r="N4242" s="368">
        <v>49</v>
      </c>
      <c r="O4242" s="368">
        <v>29</v>
      </c>
    </row>
    <row r="4243" spans="1:15" x14ac:dyDescent="0.35">
      <c r="A4243" s="368" t="s">
        <v>737</v>
      </c>
      <c r="B4243" s="368" t="s">
        <v>1325</v>
      </c>
      <c r="C4243" s="368" t="s">
        <v>791</v>
      </c>
      <c r="D4243" s="368">
        <v>510</v>
      </c>
      <c r="E4243" s="368">
        <v>331</v>
      </c>
      <c r="F4243" s="368">
        <v>179</v>
      </c>
      <c r="G4243" s="368" t="s">
        <v>21786</v>
      </c>
      <c r="H4243" s="368" t="s">
        <v>21787</v>
      </c>
      <c r="I4243" s="368" t="s">
        <v>1665</v>
      </c>
      <c r="J4243" s="368" t="s">
        <v>1664</v>
      </c>
      <c r="K4243" s="368" t="s">
        <v>21770</v>
      </c>
      <c r="L4243" s="368" t="s">
        <v>21771</v>
      </c>
      <c r="M4243" s="368">
        <v>30</v>
      </c>
      <c r="N4243" s="368">
        <v>30</v>
      </c>
      <c r="O4243" s="368">
        <v>0</v>
      </c>
    </row>
    <row r="4244" spans="1:15" x14ac:dyDescent="0.35">
      <c r="A4244" s="368" t="s">
        <v>737</v>
      </c>
      <c r="B4244" s="368" t="s">
        <v>1325</v>
      </c>
      <c r="C4244" s="368" t="s">
        <v>791</v>
      </c>
      <c r="D4244" s="368">
        <v>510</v>
      </c>
      <c r="E4244" s="368">
        <v>331</v>
      </c>
      <c r="F4244" s="368">
        <v>179</v>
      </c>
      <c r="G4244" s="368" t="s">
        <v>21786</v>
      </c>
      <c r="H4244" s="368" t="s">
        <v>21787</v>
      </c>
      <c r="I4244" s="368" t="s">
        <v>1665</v>
      </c>
      <c r="J4244" s="368" t="s">
        <v>1664</v>
      </c>
      <c r="K4244" s="368" t="s">
        <v>21784</v>
      </c>
      <c r="L4244" s="368" t="s">
        <v>21785</v>
      </c>
      <c r="M4244" s="368">
        <v>119</v>
      </c>
      <c r="N4244" s="368">
        <v>75</v>
      </c>
      <c r="O4244" s="368">
        <v>44</v>
      </c>
    </row>
    <row r="4245" spans="1:15" x14ac:dyDescent="0.35">
      <c r="A4245" s="368" t="s">
        <v>737</v>
      </c>
      <c r="B4245" s="368" t="s">
        <v>1325</v>
      </c>
      <c r="C4245" s="368" t="s">
        <v>791</v>
      </c>
      <c r="D4245" s="368">
        <v>510</v>
      </c>
      <c r="E4245" s="368">
        <v>331</v>
      </c>
      <c r="F4245" s="368">
        <v>179</v>
      </c>
      <c r="G4245" s="368" t="s">
        <v>21786</v>
      </c>
      <c r="H4245" s="368" t="s">
        <v>21787</v>
      </c>
      <c r="I4245" s="368" t="s">
        <v>1665</v>
      </c>
      <c r="J4245" s="368" t="s">
        <v>1664</v>
      </c>
      <c r="K4245" s="368" t="s">
        <v>21790</v>
      </c>
      <c r="L4245" s="368" t="s">
        <v>21791</v>
      </c>
      <c r="M4245" s="368">
        <v>82</v>
      </c>
      <c r="N4245" s="368">
        <v>51</v>
      </c>
      <c r="O4245" s="368">
        <v>31</v>
      </c>
    </row>
    <row r="4246" spans="1:15" x14ac:dyDescent="0.35">
      <c r="A4246" s="368" t="s">
        <v>738</v>
      </c>
      <c r="B4246" s="368" t="s">
        <v>1326</v>
      </c>
      <c r="C4246" s="368" t="s">
        <v>796</v>
      </c>
      <c r="D4246" s="368">
        <v>310</v>
      </c>
      <c r="E4246" s="368">
        <v>201</v>
      </c>
      <c r="F4246" s="368">
        <v>109</v>
      </c>
      <c r="G4246" s="368" t="s">
        <v>15743</v>
      </c>
      <c r="H4246" s="368" t="s">
        <v>15744</v>
      </c>
      <c r="I4246" s="368" t="s">
        <v>1551</v>
      </c>
      <c r="J4246" s="368" t="s">
        <v>1550</v>
      </c>
      <c r="K4246" s="368" t="s">
        <v>15745</v>
      </c>
      <c r="L4246" s="368" t="s">
        <v>1550</v>
      </c>
      <c r="M4246" s="368">
        <v>104</v>
      </c>
      <c r="N4246" s="368">
        <v>67</v>
      </c>
      <c r="O4246" s="368">
        <v>37</v>
      </c>
    </row>
    <row r="4247" spans="1:15" x14ac:dyDescent="0.35">
      <c r="A4247" s="368" t="s">
        <v>738</v>
      </c>
      <c r="B4247" s="368" t="s">
        <v>1326</v>
      </c>
      <c r="C4247" s="368" t="s">
        <v>796</v>
      </c>
      <c r="D4247" s="368">
        <v>310</v>
      </c>
      <c r="E4247" s="368">
        <v>201</v>
      </c>
      <c r="F4247" s="368">
        <v>109</v>
      </c>
      <c r="G4247" s="368" t="s">
        <v>21792</v>
      </c>
      <c r="H4247" s="368" t="s">
        <v>21793</v>
      </c>
      <c r="I4247" s="368" t="s">
        <v>1663</v>
      </c>
      <c r="J4247" s="368" t="s">
        <v>1662</v>
      </c>
      <c r="K4247" s="368" t="s">
        <v>21794</v>
      </c>
      <c r="L4247" s="368" t="s">
        <v>1662</v>
      </c>
      <c r="M4247" s="368">
        <v>103</v>
      </c>
      <c r="N4247" s="368">
        <v>67</v>
      </c>
      <c r="O4247" s="368">
        <v>36</v>
      </c>
    </row>
    <row r="4248" spans="1:15" x14ac:dyDescent="0.35">
      <c r="A4248" s="368" t="s">
        <v>738</v>
      </c>
      <c r="B4248" s="368" t="s">
        <v>1326</v>
      </c>
      <c r="C4248" s="368" t="s">
        <v>796</v>
      </c>
      <c r="D4248" s="368">
        <v>310</v>
      </c>
      <c r="E4248" s="368">
        <v>201</v>
      </c>
      <c r="F4248" s="368">
        <v>109</v>
      </c>
      <c r="G4248" s="368" t="s">
        <v>21795</v>
      </c>
      <c r="H4248" s="368" t="s">
        <v>21796</v>
      </c>
      <c r="I4248" s="368" t="s">
        <v>1661</v>
      </c>
      <c r="J4248" s="368" t="s">
        <v>1660</v>
      </c>
      <c r="K4248" s="368" t="s">
        <v>21797</v>
      </c>
      <c r="L4248" s="368" t="s">
        <v>1660</v>
      </c>
      <c r="M4248" s="368">
        <v>103</v>
      </c>
      <c r="N4248" s="368">
        <v>67</v>
      </c>
      <c r="O4248" s="368">
        <v>36</v>
      </c>
    </row>
    <row r="4249" spans="1:15" x14ac:dyDescent="0.35">
      <c r="A4249" s="368" t="s">
        <v>739</v>
      </c>
      <c r="B4249" s="368" t="s">
        <v>1327</v>
      </c>
      <c r="C4249" s="368" t="s">
        <v>786</v>
      </c>
      <c r="D4249" s="368">
        <v>660</v>
      </c>
      <c r="E4249" s="368">
        <v>429</v>
      </c>
      <c r="F4249" s="368">
        <v>231</v>
      </c>
      <c r="G4249" s="368" t="s">
        <v>21798</v>
      </c>
      <c r="H4249" s="368" t="s">
        <v>21799</v>
      </c>
      <c r="I4249" s="368" t="s">
        <v>1589</v>
      </c>
      <c r="J4249" s="368" t="s">
        <v>1588</v>
      </c>
      <c r="K4249" s="368" t="s">
        <v>21800</v>
      </c>
      <c r="L4249" s="368" t="s">
        <v>21801</v>
      </c>
      <c r="M4249" s="368">
        <v>60</v>
      </c>
      <c r="N4249" s="368">
        <v>39</v>
      </c>
      <c r="O4249" s="368">
        <v>21</v>
      </c>
    </row>
    <row r="4250" spans="1:15" x14ac:dyDescent="0.35">
      <c r="A4250" s="368" t="s">
        <v>739</v>
      </c>
      <c r="B4250" s="368" t="s">
        <v>1327</v>
      </c>
      <c r="C4250" s="368" t="s">
        <v>786</v>
      </c>
      <c r="D4250" s="368">
        <v>660</v>
      </c>
      <c r="E4250" s="368">
        <v>429</v>
      </c>
      <c r="F4250" s="368">
        <v>231</v>
      </c>
      <c r="G4250" s="368" t="s">
        <v>21798</v>
      </c>
      <c r="H4250" s="368" t="s">
        <v>21799</v>
      </c>
      <c r="I4250" s="368" t="s">
        <v>1589</v>
      </c>
      <c r="J4250" s="368" t="s">
        <v>1588</v>
      </c>
      <c r="K4250" s="368" t="s">
        <v>21802</v>
      </c>
      <c r="L4250" s="368" t="s">
        <v>21803</v>
      </c>
      <c r="M4250" s="368">
        <v>57</v>
      </c>
      <c r="N4250" s="368">
        <v>36</v>
      </c>
      <c r="O4250" s="368">
        <v>21</v>
      </c>
    </row>
    <row r="4251" spans="1:15" x14ac:dyDescent="0.35">
      <c r="A4251" s="368" t="s">
        <v>739</v>
      </c>
      <c r="B4251" s="368" t="s">
        <v>1327</v>
      </c>
      <c r="C4251" s="368" t="s">
        <v>786</v>
      </c>
      <c r="D4251" s="368">
        <v>660</v>
      </c>
      <c r="E4251" s="368">
        <v>429</v>
      </c>
      <c r="F4251" s="368">
        <v>231</v>
      </c>
      <c r="G4251" s="368" t="s">
        <v>21798</v>
      </c>
      <c r="H4251" s="368" t="s">
        <v>21799</v>
      </c>
      <c r="I4251" s="368" t="s">
        <v>1589</v>
      </c>
      <c r="J4251" s="368" t="s">
        <v>1588</v>
      </c>
      <c r="K4251" s="368" t="s">
        <v>21756</v>
      </c>
      <c r="L4251" s="368" t="s">
        <v>21757</v>
      </c>
      <c r="M4251" s="368">
        <v>30</v>
      </c>
      <c r="N4251" s="368">
        <v>30</v>
      </c>
      <c r="O4251" s="368">
        <v>0</v>
      </c>
    </row>
    <row r="4252" spans="1:15" x14ac:dyDescent="0.35">
      <c r="A4252" s="368" t="s">
        <v>739</v>
      </c>
      <c r="B4252" s="368" t="s">
        <v>1327</v>
      </c>
      <c r="C4252" s="368" t="s">
        <v>786</v>
      </c>
      <c r="D4252" s="368">
        <v>660</v>
      </c>
      <c r="E4252" s="368">
        <v>429</v>
      </c>
      <c r="F4252" s="368">
        <v>231</v>
      </c>
      <c r="G4252" s="368" t="s">
        <v>21804</v>
      </c>
      <c r="H4252" s="368" t="s">
        <v>21805</v>
      </c>
      <c r="I4252" s="368" t="s">
        <v>1659</v>
      </c>
      <c r="J4252" s="368" t="s">
        <v>1658</v>
      </c>
      <c r="K4252" s="368" t="s">
        <v>21806</v>
      </c>
      <c r="L4252" s="368" t="s">
        <v>21807</v>
      </c>
      <c r="M4252" s="368">
        <v>103</v>
      </c>
      <c r="N4252" s="368">
        <v>65</v>
      </c>
      <c r="O4252" s="368">
        <v>38</v>
      </c>
    </row>
    <row r="4253" spans="1:15" x14ac:dyDescent="0.35">
      <c r="A4253" s="368" t="s">
        <v>739</v>
      </c>
      <c r="B4253" s="368" t="s">
        <v>1327</v>
      </c>
      <c r="C4253" s="368" t="s">
        <v>786</v>
      </c>
      <c r="D4253" s="368">
        <v>660</v>
      </c>
      <c r="E4253" s="368">
        <v>429</v>
      </c>
      <c r="F4253" s="368">
        <v>231</v>
      </c>
      <c r="G4253" s="368" t="s">
        <v>21804</v>
      </c>
      <c r="H4253" s="368" t="s">
        <v>21805</v>
      </c>
      <c r="I4253" s="368" t="s">
        <v>1659</v>
      </c>
      <c r="J4253" s="368" t="s">
        <v>1658</v>
      </c>
      <c r="K4253" s="368" t="s">
        <v>21808</v>
      </c>
      <c r="L4253" s="368" t="s">
        <v>21809</v>
      </c>
      <c r="M4253" s="368">
        <v>68</v>
      </c>
      <c r="N4253" s="368">
        <v>43</v>
      </c>
      <c r="O4253" s="368">
        <v>25</v>
      </c>
    </row>
    <row r="4254" spans="1:15" x14ac:dyDescent="0.35">
      <c r="A4254" s="368" t="s">
        <v>739</v>
      </c>
      <c r="B4254" s="368" t="s">
        <v>1327</v>
      </c>
      <c r="C4254" s="368" t="s">
        <v>786</v>
      </c>
      <c r="D4254" s="368">
        <v>660</v>
      </c>
      <c r="E4254" s="368">
        <v>429</v>
      </c>
      <c r="F4254" s="368">
        <v>231</v>
      </c>
      <c r="G4254" s="368" t="s">
        <v>21810</v>
      </c>
      <c r="H4254" s="368" t="s">
        <v>21811</v>
      </c>
      <c r="I4254" s="368" t="s">
        <v>1657</v>
      </c>
      <c r="J4254" s="368" t="s">
        <v>1656</v>
      </c>
      <c r="K4254" s="368" t="s">
        <v>21812</v>
      </c>
      <c r="L4254" s="368" t="s">
        <v>21813</v>
      </c>
      <c r="M4254" s="368">
        <v>57</v>
      </c>
      <c r="N4254" s="368">
        <v>36</v>
      </c>
      <c r="O4254" s="368">
        <v>21</v>
      </c>
    </row>
    <row r="4255" spans="1:15" x14ac:dyDescent="0.35">
      <c r="A4255" s="368" t="s">
        <v>739</v>
      </c>
      <c r="B4255" s="368" t="s">
        <v>1327</v>
      </c>
      <c r="C4255" s="368" t="s">
        <v>786</v>
      </c>
      <c r="D4255" s="368">
        <v>660</v>
      </c>
      <c r="E4255" s="368">
        <v>429</v>
      </c>
      <c r="F4255" s="368">
        <v>231</v>
      </c>
      <c r="G4255" s="368" t="s">
        <v>21810</v>
      </c>
      <c r="H4255" s="368" t="s">
        <v>21811</v>
      </c>
      <c r="I4255" s="368" t="s">
        <v>1657</v>
      </c>
      <c r="J4255" s="368" t="s">
        <v>1656</v>
      </c>
      <c r="K4255" s="368" t="s">
        <v>21814</v>
      </c>
      <c r="L4255" s="368" t="s">
        <v>21815</v>
      </c>
      <c r="M4255" s="368">
        <v>57</v>
      </c>
      <c r="N4255" s="368">
        <v>36</v>
      </c>
      <c r="O4255" s="368">
        <v>21</v>
      </c>
    </row>
    <row r="4256" spans="1:15" x14ac:dyDescent="0.35">
      <c r="A4256" s="368" t="s">
        <v>739</v>
      </c>
      <c r="B4256" s="368" t="s">
        <v>1327</v>
      </c>
      <c r="C4256" s="368" t="s">
        <v>786</v>
      </c>
      <c r="D4256" s="368">
        <v>660</v>
      </c>
      <c r="E4256" s="368">
        <v>429</v>
      </c>
      <c r="F4256" s="368">
        <v>231</v>
      </c>
      <c r="G4256" s="368" t="s">
        <v>21810</v>
      </c>
      <c r="H4256" s="368" t="s">
        <v>21811</v>
      </c>
      <c r="I4256" s="368" t="s">
        <v>1657</v>
      </c>
      <c r="J4256" s="368" t="s">
        <v>1656</v>
      </c>
      <c r="K4256" s="368" t="s">
        <v>21816</v>
      </c>
      <c r="L4256" s="368" t="s">
        <v>21817</v>
      </c>
      <c r="M4256" s="368">
        <v>57</v>
      </c>
      <c r="N4256" s="368">
        <v>36</v>
      </c>
      <c r="O4256" s="368">
        <v>21</v>
      </c>
    </row>
    <row r="4257" spans="1:15" x14ac:dyDescent="0.35">
      <c r="A4257" s="368" t="s">
        <v>739</v>
      </c>
      <c r="B4257" s="368" t="s">
        <v>1327</v>
      </c>
      <c r="C4257" s="368" t="s">
        <v>786</v>
      </c>
      <c r="D4257" s="368">
        <v>660</v>
      </c>
      <c r="E4257" s="368">
        <v>429</v>
      </c>
      <c r="F4257" s="368">
        <v>231</v>
      </c>
      <c r="G4257" s="368" t="s">
        <v>21818</v>
      </c>
      <c r="H4257" s="368" t="s">
        <v>21819</v>
      </c>
      <c r="I4257" s="368" t="s">
        <v>1655</v>
      </c>
      <c r="J4257" s="368" t="s">
        <v>1654</v>
      </c>
      <c r="K4257" s="368" t="s">
        <v>21820</v>
      </c>
      <c r="L4257" s="368" t="s">
        <v>21821</v>
      </c>
      <c r="M4257" s="368">
        <v>68</v>
      </c>
      <c r="N4257" s="368">
        <v>43</v>
      </c>
      <c r="O4257" s="368">
        <v>25</v>
      </c>
    </row>
    <row r="4258" spans="1:15" x14ac:dyDescent="0.35">
      <c r="A4258" s="368" t="s">
        <v>739</v>
      </c>
      <c r="B4258" s="368" t="s">
        <v>1327</v>
      </c>
      <c r="C4258" s="368" t="s">
        <v>786</v>
      </c>
      <c r="D4258" s="368">
        <v>660</v>
      </c>
      <c r="E4258" s="368">
        <v>429</v>
      </c>
      <c r="F4258" s="368">
        <v>231</v>
      </c>
      <c r="G4258" s="368" t="s">
        <v>21818</v>
      </c>
      <c r="H4258" s="368" t="s">
        <v>21819</v>
      </c>
      <c r="I4258" s="368" t="s">
        <v>1655</v>
      </c>
      <c r="J4258" s="368" t="s">
        <v>1654</v>
      </c>
      <c r="K4258" s="368" t="s">
        <v>21822</v>
      </c>
      <c r="L4258" s="368" t="s">
        <v>21823</v>
      </c>
      <c r="M4258" s="368">
        <v>103</v>
      </c>
      <c r="N4258" s="368">
        <v>65</v>
      </c>
      <c r="O4258" s="368">
        <v>38</v>
      </c>
    </row>
    <row r="4259" spans="1:15" x14ac:dyDescent="0.35">
      <c r="A4259" s="368" t="s">
        <v>740</v>
      </c>
      <c r="B4259" s="368" t="s">
        <v>1328</v>
      </c>
      <c r="C4259" s="368" t="s">
        <v>791</v>
      </c>
      <c r="D4259" s="368">
        <v>520</v>
      </c>
      <c r="E4259" s="368">
        <v>338</v>
      </c>
      <c r="F4259" s="368">
        <v>182</v>
      </c>
      <c r="G4259" s="368" t="s">
        <v>21824</v>
      </c>
      <c r="H4259" s="368" t="s">
        <v>21825</v>
      </c>
      <c r="I4259" s="368" t="s">
        <v>1653</v>
      </c>
      <c r="J4259" s="368" t="s">
        <v>1652</v>
      </c>
      <c r="K4259" s="368" t="s">
        <v>21756</v>
      </c>
      <c r="L4259" s="368" t="s">
        <v>21757</v>
      </c>
      <c r="M4259" s="368">
        <v>30</v>
      </c>
      <c r="N4259" s="368">
        <v>30</v>
      </c>
      <c r="O4259" s="368">
        <v>0</v>
      </c>
    </row>
    <row r="4260" spans="1:15" x14ac:dyDescent="0.35">
      <c r="A4260" s="368" t="s">
        <v>740</v>
      </c>
      <c r="B4260" s="368" t="s">
        <v>1328</v>
      </c>
      <c r="C4260" s="368" t="s">
        <v>791</v>
      </c>
      <c r="D4260" s="368">
        <v>520</v>
      </c>
      <c r="E4260" s="368">
        <v>338</v>
      </c>
      <c r="F4260" s="368">
        <v>182</v>
      </c>
      <c r="G4260" s="368" t="s">
        <v>21824</v>
      </c>
      <c r="H4260" s="368" t="s">
        <v>21825</v>
      </c>
      <c r="I4260" s="368" t="s">
        <v>1653</v>
      </c>
      <c r="J4260" s="368" t="s">
        <v>1652</v>
      </c>
      <c r="K4260" s="368" t="s">
        <v>21826</v>
      </c>
      <c r="L4260" s="368" t="s">
        <v>21827</v>
      </c>
      <c r="M4260" s="368">
        <v>94</v>
      </c>
      <c r="N4260" s="368">
        <v>59</v>
      </c>
      <c r="O4260" s="368">
        <v>35</v>
      </c>
    </row>
    <row r="4261" spans="1:15" x14ac:dyDescent="0.35">
      <c r="A4261" s="368" t="s">
        <v>740</v>
      </c>
      <c r="B4261" s="368" t="s">
        <v>1328</v>
      </c>
      <c r="C4261" s="368" t="s">
        <v>791</v>
      </c>
      <c r="D4261" s="368">
        <v>520</v>
      </c>
      <c r="E4261" s="368">
        <v>338</v>
      </c>
      <c r="F4261" s="368">
        <v>182</v>
      </c>
      <c r="G4261" s="368" t="s">
        <v>21824</v>
      </c>
      <c r="H4261" s="368" t="s">
        <v>21825</v>
      </c>
      <c r="I4261" s="368" t="s">
        <v>1653</v>
      </c>
      <c r="J4261" s="368" t="s">
        <v>1652</v>
      </c>
      <c r="K4261" s="368" t="s">
        <v>21828</v>
      </c>
      <c r="L4261" s="368" t="s">
        <v>21829</v>
      </c>
      <c r="M4261" s="368">
        <v>59</v>
      </c>
      <c r="N4261" s="368">
        <v>37</v>
      </c>
      <c r="O4261" s="368">
        <v>22</v>
      </c>
    </row>
    <row r="4262" spans="1:15" x14ac:dyDescent="0.35">
      <c r="A4262" s="368" t="s">
        <v>740</v>
      </c>
      <c r="B4262" s="368" t="s">
        <v>1328</v>
      </c>
      <c r="C4262" s="368" t="s">
        <v>791</v>
      </c>
      <c r="D4262" s="368">
        <v>520</v>
      </c>
      <c r="E4262" s="368">
        <v>338</v>
      </c>
      <c r="F4262" s="368">
        <v>182</v>
      </c>
      <c r="G4262" s="368" t="s">
        <v>21824</v>
      </c>
      <c r="H4262" s="368" t="s">
        <v>21825</v>
      </c>
      <c r="I4262" s="368" t="s">
        <v>1653</v>
      </c>
      <c r="J4262" s="368" t="s">
        <v>1652</v>
      </c>
      <c r="K4262" s="368" t="s">
        <v>21830</v>
      </c>
      <c r="L4262" s="368" t="s">
        <v>21831</v>
      </c>
      <c r="M4262" s="368">
        <v>60</v>
      </c>
      <c r="N4262" s="368">
        <v>38</v>
      </c>
      <c r="O4262" s="368">
        <v>22</v>
      </c>
    </row>
    <row r="4263" spans="1:15" x14ac:dyDescent="0.35">
      <c r="A4263" s="368" t="s">
        <v>740</v>
      </c>
      <c r="B4263" s="368" t="s">
        <v>1328</v>
      </c>
      <c r="C4263" s="368" t="s">
        <v>791</v>
      </c>
      <c r="D4263" s="368">
        <v>520</v>
      </c>
      <c r="E4263" s="368">
        <v>338</v>
      </c>
      <c r="F4263" s="368">
        <v>182</v>
      </c>
      <c r="G4263" s="368" t="s">
        <v>21832</v>
      </c>
      <c r="H4263" s="368" t="s">
        <v>21833</v>
      </c>
      <c r="I4263" s="368" t="s">
        <v>1651</v>
      </c>
      <c r="J4263" s="368" t="s">
        <v>1650</v>
      </c>
      <c r="K4263" s="368" t="s">
        <v>21756</v>
      </c>
      <c r="L4263" s="368" t="s">
        <v>21757</v>
      </c>
      <c r="M4263" s="368">
        <v>30</v>
      </c>
      <c r="N4263" s="368">
        <v>30</v>
      </c>
      <c r="O4263" s="368">
        <v>0</v>
      </c>
    </row>
    <row r="4264" spans="1:15" x14ac:dyDescent="0.35">
      <c r="A4264" s="368" t="s">
        <v>740</v>
      </c>
      <c r="B4264" s="368" t="s">
        <v>1328</v>
      </c>
      <c r="C4264" s="368" t="s">
        <v>791</v>
      </c>
      <c r="D4264" s="368">
        <v>520</v>
      </c>
      <c r="E4264" s="368">
        <v>338</v>
      </c>
      <c r="F4264" s="368">
        <v>182</v>
      </c>
      <c r="G4264" s="368" t="s">
        <v>21832</v>
      </c>
      <c r="H4264" s="368" t="s">
        <v>21833</v>
      </c>
      <c r="I4264" s="368" t="s">
        <v>1651</v>
      </c>
      <c r="J4264" s="368" t="s">
        <v>1650</v>
      </c>
      <c r="K4264" s="368" t="s">
        <v>21834</v>
      </c>
      <c r="L4264" s="368" t="s">
        <v>21835</v>
      </c>
      <c r="M4264" s="368">
        <v>60</v>
      </c>
      <c r="N4264" s="368">
        <v>38</v>
      </c>
      <c r="O4264" s="368">
        <v>22</v>
      </c>
    </row>
    <row r="4265" spans="1:15" x14ac:dyDescent="0.35">
      <c r="A4265" s="368" t="s">
        <v>740</v>
      </c>
      <c r="B4265" s="368" t="s">
        <v>1328</v>
      </c>
      <c r="C4265" s="368" t="s">
        <v>791</v>
      </c>
      <c r="D4265" s="368">
        <v>520</v>
      </c>
      <c r="E4265" s="368">
        <v>338</v>
      </c>
      <c r="F4265" s="368">
        <v>182</v>
      </c>
      <c r="G4265" s="368" t="s">
        <v>21832</v>
      </c>
      <c r="H4265" s="368" t="s">
        <v>21833</v>
      </c>
      <c r="I4265" s="368" t="s">
        <v>1651</v>
      </c>
      <c r="J4265" s="368" t="s">
        <v>1650</v>
      </c>
      <c r="K4265" s="368" t="s">
        <v>21836</v>
      </c>
      <c r="L4265" s="368" t="s">
        <v>21837</v>
      </c>
      <c r="M4265" s="368">
        <v>36</v>
      </c>
      <c r="N4265" s="368">
        <v>23</v>
      </c>
      <c r="O4265" s="368">
        <v>13</v>
      </c>
    </row>
    <row r="4266" spans="1:15" x14ac:dyDescent="0.35">
      <c r="A4266" s="368" t="s">
        <v>740</v>
      </c>
      <c r="B4266" s="368" t="s">
        <v>1328</v>
      </c>
      <c r="C4266" s="368" t="s">
        <v>791</v>
      </c>
      <c r="D4266" s="368">
        <v>520</v>
      </c>
      <c r="E4266" s="368">
        <v>338</v>
      </c>
      <c r="F4266" s="368">
        <v>182</v>
      </c>
      <c r="G4266" s="368" t="s">
        <v>21832</v>
      </c>
      <c r="H4266" s="368" t="s">
        <v>21833</v>
      </c>
      <c r="I4266" s="368" t="s">
        <v>1651</v>
      </c>
      <c r="J4266" s="368" t="s">
        <v>1650</v>
      </c>
      <c r="K4266" s="368" t="s">
        <v>21838</v>
      </c>
      <c r="L4266" s="368" t="s">
        <v>21839</v>
      </c>
      <c r="M4266" s="368">
        <v>48</v>
      </c>
      <c r="N4266" s="368">
        <v>30</v>
      </c>
      <c r="O4266" s="368">
        <v>18</v>
      </c>
    </row>
    <row r="4267" spans="1:15" x14ac:dyDescent="0.35">
      <c r="A4267" s="368" t="s">
        <v>740</v>
      </c>
      <c r="B4267" s="368" t="s">
        <v>1328</v>
      </c>
      <c r="C4267" s="368" t="s">
        <v>791</v>
      </c>
      <c r="D4267" s="368">
        <v>520</v>
      </c>
      <c r="E4267" s="368">
        <v>338</v>
      </c>
      <c r="F4267" s="368">
        <v>182</v>
      </c>
      <c r="G4267" s="368" t="s">
        <v>21840</v>
      </c>
      <c r="H4267" s="368" t="s">
        <v>21841</v>
      </c>
      <c r="I4267" s="368" t="s">
        <v>1649</v>
      </c>
      <c r="J4267" s="368" t="s">
        <v>1648</v>
      </c>
      <c r="K4267" s="368" t="s">
        <v>21756</v>
      </c>
      <c r="L4267" s="368" t="s">
        <v>21757</v>
      </c>
      <c r="M4267" s="368">
        <v>30</v>
      </c>
      <c r="N4267" s="368">
        <v>30</v>
      </c>
      <c r="O4267" s="368">
        <v>0</v>
      </c>
    </row>
    <row r="4268" spans="1:15" x14ac:dyDescent="0.35">
      <c r="A4268" s="368" t="s">
        <v>740</v>
      </c>
      <c r="B4268" s="368" t="s">
        <v>1328</v>
      </c>
      <c r="C4268" s="368" t="s">
        <v>791</v>
      </c>
      <c r="D4268" s="368">
        <v>520</v>
      </c>
      <c r="E4268" s="368">
        <v>338</v>
      </c>
      <c r="F4268" s="368">
        <v>182</v>
      </c>
      <c r="G4268" s="368" t="s">
        <v>21840</v>
      </c>
      <c r="H4268" s="368" t="s">
        <v>21841</v>
      </c>
      <c r="I4268" s="368" t="s">
        <v>1649</v>
      </c>
      <c r="J4268" s="368" t="s">
        <v>1648</v>
      </c>
      <c r="K4268" s="368" t="s">
        <v>21842</v>
      </c>
      <c r="L4268" s="368" t="s">
        <v>21843</v>
      </c>
      <c r="M4268" s="368">
        <v>49</v>
      </c>
      <c r="N4268" s="368">
        <v>31</v>
      </c>
      <c r="O4268" s="368">
        <v>18</v>
      </c>
    </row>
    <row r="4269" spans="1:15" x14ac:dyDescent="0.35">
      <c r="A4269" s="368" t="s">
        <v>740</v>
      </c>
      <c r="B4269" s="368" t="s">
        <v>1328</v>
      </c>
      <c r="C4269" s="368" t="s">
        <v>791</v>
      </c>
      <c r="D4269" s="368">
        <v>520</v>
      </c>
      <c r="E4269" s="368">
        <v>338</v>
      </c>
      <c r="F4269" s="368">
        <v>182</v>
      </c>
      <c r="G4269" s="368" t="s">
        <v>21840</v>
      </c>
      <c r="H4269" s="368" t="s">
        <v>21841</v>
      </c>
      <c r="I4269" s="368" t="s">
        <v>1649</v>
      </c>
      <c r="J4269" s="368" t="s">
        <v>1648</v>
      </c>
      <c r="K4269" s="368" t="s">
        <v>21844</v>
      </c>
      <c r="L4269" s="368" t="s">
        <v>21845</v>
      </c>
      <c r="M4269" s="368">
        <v>48</v>
      </c>
      <c r="N4269" s="368">
        <v>30</v>
      </c>
      <c r="O4269" s="368">
        <v>18</v>
      </c>
    </row>
    <row r="4270" spans="1:15" x14ac:dyDescent="0.35">
      <c r="A4270" s="368" t="s">
        <v>740</v>
      </c>
      <c r="B4270" s="368" t="s">
        <v>1328</v>
      </c>
      <c r="C4270" s="368" t="s">
        <v>791</v>
      </c>
      <c r="D4270" s="368">
        <v>520</v>
      </c>
      <c r="E4270" s="368">
        <v>338</v>
      </c>
      <c r="F4270" s="368">
        <v>182</v>
      </c>
      <c r="G4270" s="368" t="s">
        <v>21840</v>
      </c>
      <c r="H4270" s="368" t="s">
        <v>21841</v>
      </c>
      <c r="I4270" s="368" t="s">
        <v>1649</v>
      </c>
      <c r="J4270" s="368" t="s">
        <v>1648</v>
      </c>
      <c r="K4270" s="368" t="s">
        <v>21846</v>
      </c>
      <c r="L4270" s="368" t="s">
        <v>21847</v>
      </c>
      <c r="M4270" s="368">
        <v>36</v>
      </c>
      <c r="N4270" s="368">
        <v>22</v>
      </c>
      <c r="O4270" s="368">
        <v>14</v>
      </c>
    </row>
    <row r="4271" spans="1:15" x14ac:dyDescent="0.35">
      <c r="A4271" s="368" t="s">
        <v>741</v>
      </c>
      <c r="B4271" s="368" t="s">
        <v>1329</v>
      </c>
      <c r="C4271" s="368" t="s">
        <v>791</v>
      </c>
      <c r="D4271" s="368">
        <v>680</v>
      </c>
      <c r="E4271" s="368">
        <v>442</v>
      </c>
      <c r="F4271" s="368">
        <v>238</v>
      </c>
      <c r="G4271" s="368" t="s">
        <v>21848</v>
      </c>
      <c r="H4271" s="368" t="s">
        <v>21849</v>
      </c>
      <c r="I4271" s="368" t="s">
        <v>1647</v>
      </c>
      <c r="J4271" s="368" t="s">
        <v>1646</v>
      </c>
      <c r="K4271" s="368" t="s">
        <v>21850</v>
      </c>
      <c r="L4271" s="368" t="s">
        <v>21851</v>
      </c>
      <c r="M4271" s="368">
        <v>68</v>
      </c>
      <c r="N4271" s="368">
        <v>43</v>
      </c>
      <c r="O4271" s="368">
        <v>25</v>
      </c>
    </row>
    <row r="4272" spans="1:15" x14ac:dyDescent="0.35">
      <c r="A4272" s="368" t="s">
        <v>741</v>
      </c>
      <c r="B4272" s="368" t="s">
        <v>1329</v>
      </c>
      <c r="C4272" s="368" t="s">
        <v>791</v>
      </c>
      <c r="D4272" s="368">
        <v>680</v>
      </c>
      <c r="E4272" s="368">
        <v>442</v>
      </c>
      <c r="F4272" s="368">
        <v>238</v>
      </c>
      <c r="G4272" s="368" t="s">
        <v>21848</v>
      </c>
      <c r="H4272" s="368" t="s">
        <v>21849</v>
      </c>
      <c r="I4272" s="368" t="s">
        <v>1647</v>
      </c>
      <c r="J4272" s="368" t="s">
        <v>1646</v>
      </c>
      <c r="K4272" s="368" t="s">
        <v>21852</v>
      </c>
      <c r="L4272" s="368" t="s">
        <v>21853</v>
      </c>
      <c r="M4272" s="368">
        <v>80</v>
      </c>
      <c r="N4272" s="368">
        <v>51</v>
      </c>
      <c r="O4272" s="368">
        <v>29</v>
      </c>
    </row>
    <row r="4273" spans="1:15" x14ac:dyDescent="0.35">
      <c r="A4273" s="368" t="s">
        <v>741</v>
      </c>
      <c r="B4273" s="368" t="s">
        <v>1329</v>
      </c>
      <c r="C4273" s="368" t="s">
        <v>791</v>
      </c>
      <c r="D4273" s="368">
        <v>680</v>
      </c>
      <c r="E4273" s="368">
        <v>442</v>
      </c>
      <c r="F4273" s="368">
        <v>238</v>
      </c>
      <c r="G4273" s="368" t="s">
        <v>21848</v>
      </c>
      <c r="H4273" s="368" t="s">
        <v>21849</v>
      </c>
      <c r="I4273" s="368" t="s">
        <v>1647</v>
      </c>
      <c r="J4273" s="368" t="s">
        <v>1646</v>
      </c>
      <c r="K4273" s="368" t="s">
        <v>21756</v>
      </c>
      <c r="L4273" s="368" t="s">
        <v>21757</v>
      </c>
      <c r="M4273" s="368">
        <v>30</v>
      </c>
      <c r="N4273" s="368">
        <v>30</v>
      </c>
      <c r="O4273" s="368">
        <v>0</v>
      </c>
    </row>
    <row r="4274" spans="1:15" x14ac:dyDescent="0.35">
      <c r="A4274" s="368" t="s">
        <v>741</v>
      </c>
      <c r="B4274" s="368" t="s">
        <v>1329</v>
      </c>
      <c r="C4274" s="368" t="s">
        <v>791</v>
      </c>
      <c r="D4274" s="368">
        <v>680</v>
      </c>
      <c r="E4274" s="368">
        <v>442</v>
      </c>
      <c r="F4274" s="368">
        <v>238</v>
      </c>
      <c r="G4274" s="368" t="s">
        <v>21854</v>
      </c>
      <c r="H4274" s="368" t="s">
        <v>21855</v>
      </c>
      <c r="I4274" s="368" t="s">
        <v>1645</v>
      </c>
      <c r="J4274" s="368" t="s">
        <v>1644</v>
      </c>
      <c r="K4274" s="368" t="s">
        <v>21856</v>
      </c>
      <c r="L4274" s="368" t="s">
        <v>21857</v>
      </c>
      <c r="M4274" s="368">
        <v>56</v>
      </c>
      <c r="N4274" s="368">
        <v>35</v>
      </c>
      <c r="O4274" s="368">
        <v>21</v>
      </c>
    </row>
    <row r="4275" spans="1:15" x14ac:dyDescent="0.35">
      <c r="A4275" s="368" t="s">
        <v>741</v>
      </c>
      <c r="B4275" s="368" t="s">
        <v>1329</v>
      </c>
      <c r="C4275" s="368" t="s">
        <v>791</v>
      </c>
      <c r="D4275" s="368">
        <v>680</v>
      </c>
      <c r="E4275" s="368">
        <v>442</v>
      </c>
      <c r="F4275" s="368">
        <v>238</v>
      </c>
      <c r="G4275" s="368" t="s">
        <v>21854</v>
      </c>
      <c r="H4275" s="368" t="s">
        <v>21855</v>
      </c>
      <c r="I4275" s="368" t="s">
        <v>1645</v>
      </c>
      <c r="J4275" s="368" t="s">
        <v>1644</v>
      </c>
      <c r="K4275" s="368" t="s">
        <v>21756</v>
      </c>
      <c r="L4275" s="368" t="s">
        <v>21757</v>
      </c>
      <c r="M4275" s="368">
        <v>30</v>
      </c>
      <c r="N4275" s="368">
        <v>30</v>
      </c>
      <c r="O4275" s="368">
        <v>0</v>
      </c>
    </row>
    <row r="4276" spans="1:15" x14ac:dyDescent="0.35">
      <c r="A4276" s="368" t="s">
        <v>741</v>
      </c>
      <c r="B4276" s="368" t="s">
        <v>1329</v>
      </c>
      <c r="C4276" s="368" t="s">
        <v>791</v>
      </c>
      <c r="D4276" s="368">
        <v>680</v>
      </c>
      <c r="E4276" s="368">
        <v>442</v>
      </c>
      <c r="F4276" s="368">
        <v>238</v>
      </c>
      <c r="G4276" s="368" t="s">
        <v>21854</v>
      </c>
      <c r="H4276" s="368" t="s">
        <v>21855</v>
      </c>
      <c r="I4276" s="368" t="s">
        <v>1645</v>
      </c>
      <c r="J4276" s="368" t="s">
        <v>1644</v>
      </c>
      <c r="K4276" s="368" t="s">
        <v>21858</v>
      </c>
      <c r="L4276" s="368" t="s">
        <v>21859</v>
      </c>
      <c r="M4276" s="368">
        <v>104</v>
      </c>
      <c r="N4276" s="368">
        <v>66</v>
      </c>
      <c r="O4276" s="368">
        <v>38</v>
      </c>
    </row>
    <row r="4277" spans="1:15" x14ac:dyDescent="0.35">
      <c r="A4277" s="368" t="s">
        <v>741</v>
      </c>
      <c r="B4277" s="368" t="s">
        <v>1329</v>
      </c>
      <c r="C4277" s="368" t="s">
        <v>791</v>
      </c>
      <c r="D4277" s="368">
        <v>680</v>
      </c>
      <c r="E4277" s="368">
        <v>442</v>
      </c>
      <c r="F4277" s="368">
        <v>238</v>
      </c>
      <c r="G4277" s="368" t="s">
        <v>21860</v>
      </c>
      <c r="H4277" s="368" t="s">
        <v>21861</v>
      </c>
      <c r="I4277" s="368" t="s">
        <v>1643</v>
      </c>
      <c r="J4277" s="368" t="s">
        <v>1642</v>
      </c>
      <c r="K4277" s="368" t="s">
        <v>21862</v>
      </c>
      <c r="L4277" s="368" t="s">
        <v>21863</v>
      </c>
      <c r="M4277" s="368">
        <v>104</v>
      </c>
      <c r="N4277" s="368">
        <v>66</v>
      </c>
      <c r="O4277" s="368">
        <v>38</v>
      </c>
    </row>
    <row r="4278" spans="1:15" x14ac:dyDescent="0.35">
      <c r="A4278" s="368" t="s">
        <v>741</v>
      </c>
      <c r="B4278" s="368" t="s">
        <v>1329</v>
      </c>
      <c r="C4278" s="368" t="s">
        <v>791</v>
      </c>
      <c r="D4278" s="368">
        <v>680</v>
      </c>
      <c r="E4278" s="368">
        <v>442</v>
      </c>
      <c r="F4278" s="368">
        <v>238</v>
      </c>
      <c r="G4278" s="368" t="s">
        <v>21860</v>
      </c>
      <c r="H4278" s="368" t="s">
        <v>21861</v>
      </c>
      <c r="I4278" s="368" t="s">
        <v>1643</v>
      </c>
      <c r="J4278" s="368" t="s">
        <v>1642</v>
      </c>
      <c r="K4278" s="368" t="s">
        <v>21864</v>
      </c>
      <c r="L4278" s="368" t="s">
        <v>21865</v>
      </c>
      <c r="M4278" s="368">
        <v>67</v>
      </c>
      <c r="N4278" s="368">
        <v>43</v>
      </c>
      <c r="O4278" s="368">
        <v>24</v>
      </c>
    </row>
    <row r="4279" spans="1:15" x14ac:dyDescent="0.35">
      <c r="A4279" s="368" t="s">
        <v>741</v>
      </c>
      <c r="B4279" s="368" t="s">
        <v>1329</v>
      </c>
      <c r="C4279" s="368" t="s">
        <v>791</v>
      </c>
      <c r="D4279" s="368">
        <v>680</v>
      </c>
      <c r="E4279" s="368">
        <v>442</v>
      </c>
      <c r="F4279" s="368">
        <v>238</v>
      </c>
      <c r="G4279" s="368" t="s">
        <v>21860</v>
      </c>
      <c r="H4279" s="368" t="s">
        <v>21861</v>
      </c>
      <c r="I4279" s="368" t="s">
        <v>1643</v>
      </c>
      <c r="J4279" s="368" t="s">
        <v>1642</v>
      </c>
      <c r="K4279" s="368" t="s">
        <v>21756</v>
      </c>
      <c r="L4279" s="368" t="s">
        <v>21757</v>
      </c>
      <c r="M4279" s="368">
        <v>30</v>
      </c>
      <c r="N4279" s="368">
        <v>30</v>
      </c>
      <c r="O4279" s="368">
        <v>0</v>
      </c>
    </row>
    <row r="4280" spans="1:15" x14ac:dyDescent="0.35">
      <c r="A4280" s="368" t="s">
        <v>741</v>
      </c>
      <c r="B4280" s="368" t="s">
        <v>1329</v>
      </c>
      <c r="C4280" s="368" t="s">
        <v>791</v>
      </c>
      <c r="D4280" s="368">
        <v>680</v>
      </c>
      <c r="E4280" s="368">
        <v>442</v>
      </c>
      <c r="F4280" s="368">
        <v>238</v>
      </c>
      <c r="G4280" s="368" t="s">
        <v>21860</v>
      </c>
      <c r="H4280" s="368" t="s">
        <v>21861</v>
      </c>
      <c r="I4280" s="368" t="s">
        <v>1643</v>
      </c>
      <c r="J4280" s="368" t="s">
        <v>1642</v>
      </c>
      <c r="K4280" s="368" t="s">
        <v>21866</v>
      </c>
      <c r="L4280" s="368" t="s">
        <v>21867</v>
      </c>
      <c r="M4280" s="368">
        <v>56</v>
      </c>
      <c r="N4280" s="368">
        <v>35</v>
      </c>
      <c r="O4280" s="368">
        <v>21</v>
      </c>
    </row>
    <row r="4281" spans="1:15" x14ac:dyDescent="0.35">
      <c r="A4281" s="368" t="s">
        <v>741</v>
      </c>
      <c r="B4281" s="368" t="s">
        <v>1329</v>
      </c>
      <c r="C4281" s="368" t="s">
        <v>791</v>
      </c>
      <c r="D4281" s="368">
        <v>680</v>
      </c>
      <c r="E4281" s="368">
        <v>442</v>
      </c>
      <c r="F4281" s="368">
        <v>238</v>
      </c>
      <c r="G4281" s="368" t="s">
        <v>21868</v>
      </c>
      <c r="H4281" s="368" t="s">
        <v>21869</v>
      </c>
      <c r="I4281" s="368" t="s">
        <v>1641</v>
      </c>
      <c r="J4281" s="368" t="s">
        <v>1640</v>
      </c>
      <c r="K4281" s="368" t="s">
        <v>21870</v>
      </c>
      <c r="L4281" s="368" t="s">
        <v>21871</v>
      </c>
      <c r="M4281" s="368">
        <v>34</v>
      </c>
      <c r="N4281" s="368">
        <v>22</v>
      </c>
      <c r="O4281" s="368">
        <v>12</v>
      </c>
    </row>
    <row r="4282" spans="1:15" x14ac:dyDescent="0.35">
      <c r="A4282" s="368" t="s">
        <v>741</v>
      </c>
      <c r="B4282" s="368" t="s">
        <v>1329</v>
      </c>
      <c r="C4282" s="368" t="s">
        <v>791</v>
      </c>
      <c r="D4282" s="368">
        <v>680</v>
      </c>
      <c r="E4282" s="368">
        <v>442</v>
      </c>
      <c r="F4282" s="368">
        <v>238</v>
      </c>
      <c r="G4282" s="368" t="s">
        <v>21868</v>
      </c>
      <c r="H4282" s="368" t="s">
        <v>21869</v>
      </c>
      <c r="I4282" s="368" t="s">
        <v>1641</v>
      </c>
      <c r="J4282" s="368" t="s">
        <v>1640</v>
      </c>
      <c r="K4282" s="368" t="s">
        <v>21756</v>
      </c>
      <c r="L4282" s="368" t="s">
        <v>21757</v>
      </c>
      <c r="M4282" s="368">
        <v>30</v>
      </c>
      <c r="N4282" s="368">
        <v>30</v>
      </c>
      <c r="O4282" s="368">
        <v>0</v>
      </c>
    </row>
    <row r="4283" spans="1:15" x14ac:dyDescent="0.35">
      <c r="A4283" s="368" t="s">
        <v>741</v>
      </c>
      <c r="B4283" s="368" t="s">
        <v>1329</v>
      </c>
      <c r="C4283" s="368" t="s">
        <v>791</v>
      </c>
      <c r="D4283" s="368">
        <v>680</v>
      </c>
      <c r="E4283" s="368">
        <v>442</v>
      </c>
      <c r="F4283" s="368">
        <v>238</v>
      </c>
      <c r="G4283" s="368" t="s">
        <v>21868</v>
      </c>
      <c r="H4283" s="368" t="s">
        <v>21869</v>
      </c>
      <c r="I4283" s="368" t="s">
        <v>1641</v>
      </c>
      <c r="J4283" s="368" t="s">
        <v>1640</v>
      </c>
      <c r="K4283" s="368" t="s">
        <v>21872</v>
      </c>
      <c r="L4283" s="368" t="s">
        <v>21873</v>
      </c>
      <c r="M4283" s="368">
        <v>81</v>
      </c>
      <c r="N4283" s="368">
        <v>51</v>
      </c>
      <c r="O4283" s="368">
        <v>30</v>
      </c>
    </row>
    <row r="4284" spans="1:15" x14ac:dyDescent="0.35">
      <c r="A4284" s="368" t="s">
        <v>742</v>
      </c>
      <c r="B4284" s="368" t="s">
        <v>1330</v>
      </c>
      <c r="C4284" s="368" t="s">
        <v>791</v>
      </c>
      <c r="D4284" s="368">
        <v>480</v>
      </c>
      <c r="E4284" s="368">
        <v>312</v>
      </c>
      <c r="F4284" s="368">
        <v>168</v>
      </c>
      <c r="G4284" s="368" t="s">
        <v>21874</v>
      </c>
      <c r="H4284" s="368" t="s">
        <v>21875</v>
      </c>
      <c r="I4284" s="368" t="s">
        <v>1639</v>
      </c>
      <c r="J4284" s="368" t="s">
        <v>1638</v>
      </c>
      <c r="K4284" s="368" t="s">
        <v>21876</v>
      </c>
      <c r="L4284" s="368" t="s">
        <v>21877</v>
      </c>
      <c r="M4284" s="368">
        <v>73</v>
      </c>
      <c r="N4284" s="368">
        <v>46</v>
      </c>
      <c r="O4284" s="368">
        <v>27</v>
      </c>
    </row>
    <row r="4285" spans="1:15" x14ac:dyDescent="0.35">
      <c r="A4285" s="368" t="s">
        <v>742</v>
      </c>
      <c r="B4285" s="368" t="s">
        <v>1330</v>
      </c>
      <c r="C4285" s="368" t="s">
        <v>791</v>
      </c>
      <c r="D4285" s="368">
        <v>480</v>
      </c>
      <c r="E4285" s="368">
        <v>312</v>
      </c>
      <c r="F4285" s="368">
        <v>168</v>
      </c>
      <c r="G4285" s="368" t="s">
        <v>21874</v>
      </c>
      <c r="H4285" s="368" t="s">
        <v>21875</v>
      </c>
      <c r="I4285" s="368" t="s">
        <v>1639</v>
      </c>
      <c r="J4285" s="368" t="s">
        <v>1638</v>
      </c>
      <c r="K4285" s="368" t="s">
        <v>21878</v>
      </c>
      <c r="L4285" s="368" t="s">
        <v>21879</v>
      </c>
      <c r="M4285" s="368">
        <v>37</v>
      </c>
      <c r="N4285" s="368">
        <v>23</v>
      </c>
      <c r="O4285" s="368">
        <v>14</v>
      </c>
    </row>
    <row r="4286" spans="1:15" x14ac:dyDescent="0.35">
      <c r="A4286" s="368" t="s">
        <v>742</v>
      </c>
      <c r="B4286" s="368" t="s">
        <v>1330</v>
      </c>
      <c r="C4286" s="368" t="s">
        <v>791</v>
      </c>
      <c r="D4286" s="368">
        <v>480</v>
      </c>
      <c r="E4286" s="368">
        <v>312</v>
      </c>
      <c r="F4286" s="368">
        <v>168</v>
      </c>
      <c r="G4286" s="368" t="s">
        <v>21874</v>
      </c>
      <c r="H4286" s="368" t="s">
        <v>21875</v>
      </c>
      <c r="I4286" s="368" t="s">
        <v>1639</v>
      </c>
      <c r="J4286" s="368" t="s">
        <v>1638</v>
      </c>
      <c r="K4286" s="368" t="s">
        <v>21880</v>
      </c>
      <c r="L4286" s="368" t="s">
        <v>21881</v>
      </c>
      <c r="M4286" s="368">
        <v>97</v>
      </c>
      <c r="N4286" s="368">
        <v>61</v>
      </c>
      <c r="O4286" s="368">
        <v>36</v>
      </c>
    </row>
    <row r="4287" spans="1:15" x14ac:dyDescent="0.35">
      <c r="A4287" s="368" t="s">
        <v>742</v>
      </c>
      <c r="B4287" s="368" t="s">
        <v>1330</v>
      </c>
      <c r="C4287" s="368" t="s">
        <v>791</v>
      </c>
      <c r="D4287" s="368">
        <v>480</v>
      </c>
      <c r="E4287" s="368">
        <v>312</v>
      </c>
      <c r="F4287" s="368">
        <v>168</v>
      </c>
      <c r="G4287" s="368" t="s">
        <v>21874</v>
      </c>
      <c r="H4287" s="368" t="s">
        <v>21875</v>
      </c>
      <c r="I4287" s="368" t="s">
        <v>1639</v>
      </c>
      <c r="J4287" s="368" t="s">
        <v>1638</v>
      </c>
      <c r="K4287" s="368" t="s">
        <v>21756</v>
      </c>
      <c r="L4287" s="368" t="s">
        <v>21757</v>
      </c>
      <c r="M4287" s="368">
        <v>30</v>
      </c>
      <c r="N4287" s="368">
        <v>30</v>
      </c>
      <c r="O4287" s="368">
        <v>0</v>
      </c>
    </row>
    <row r="4288" spans="1:15" x14ac:dyDescent="0.35">
      <c r="A4288" s="368" t="s">
        <v>742</v>
      </c>
      <c r="B4288" s="368" t="s">
        <v>1330</v>
      </c>
      <c r="C4288" s="368" t="s">
        <v>791</v>
      </c>
      <c r="D4288" s="368">
        <v>480</v>
      </c>
      <c r="E4288" s="368">
        <v>312</v>
      </c>
      <c r="F4288" s="368">
        <v>168</v>
      </c>
      <c r="G4288" s="368" t="s">
        <v>21882</v>
      </c>
      <c r="H4288" s="368" t="s">
        <v>21883</v>
      </c>
      <c r="I4288" s="368" t="s">
        <v>1637</v>
      </c>
      <c r="J4288" s="368" t="s">
        <v>1636</v>
      </c>
      <c r="K4288" s="368" t="s">
        <v>21756</v>
      </c>
      <c r="L4288" s="368" t="s">
        <v>21757</v>
      </c>
      <c r="M4288" s="368">
        <v>30</v>
      </c>
      <c r="N4288" s="368">
        <v>30</v>
      </c>
      <c r="O4288" s="368">
        <v>0</v>
      </c>
    </row>
    <row r="4289" spans="1:15" x14ac:dyDescent="0.35">
      <c r="A4289" s="368" t="s">
        <v>742</v>
      </c>
      <c r="B4289" s="368" t="s">
        <v>1330</v>
      </c>
      <c r="C4289" s="368" t="s">
        <v>791</v>
      </c>
      <c r="D4289" s="368">
        <v>480</v>
      </c>
      <c r="E4289" s="368">
        <v>312</v>
      </c>
      <c r="F4289" s="368">
        <v>168</v>
      </c>
      <c r="G4289" s="368" t="s">
        <v>21882</v>
      </c>
      <c r="H4289" s="368" t="s">
        <v>21883</v>
      </c>
      <c r="I4289" s="368" t="s">
        <v>1637</v>
      </c>
      <c r="J4289" s="368" t="s">
        <v>1636</v>
      </c>
      <c r="K4289" s="368" t="s">
        <v>21884</v>
      </c>
      <c r="L4289" s="368" t="s">
        <v>21885</v>
      </c>
      <c r="M4289" s="368">
        <v>110</v>
      </c>
      <c r="N4289" s="368">
        <v>69</v>
      </c>
      <c r="O4289" s="368">
        <v>41</v>
      </c>
    </row>
    <row r="4290" spans="1:15" x14ac:dyDescent="0.35">
      <c r="A4290" s="368" t="s">
        <v>742</v>
      </c>
      <c r="B4290" s="368" t="s">
        <v>1330</v>
      </c>
      <c r="C4290" s="368" t="s">
        <v>791</v>
      </c>
      <c r="D4290" s="368">
        <v>480</v>
      </c>
      <c r="E4290" s="368">
        <v>312</v>
      </c>
      <c r="F4290" s="368">
        <v>168</v>
      </c>
      <c r="G4290" s="368" t="s">
        <v>21882</v>
      </c>
      <c r="H4290" s="368" t="s">
        <v>21883</v>
      </c>
      <c r="I4290" s="368" t="s">
        <v>1637</v>
      </c>
      <c r="J4290" s="368" t="s">
        <v>1636</v>
      </c>
      <c r="K4290" s="368" t="s">
        <v>21886</v>
      </c>
      <c r="L4290" s="368" t="s">
        <v>21887</v>
      </c>
      <c r="M4290" s="368">
        <v>73</v>
      </c>
      <c r="N4290" s="368">
        <v>46</v>
      </c>
      <c r="O4290" s="368">
        <v>27</v>
      </c>
    </row>
    <row r="4291" spans="1:15" x14ac:dyDescent="0.35">
      <c r="A4291" s="368" t="s">
        <v>742</v>
      </c>
      <c r="B4291" s="368" t="s">
        <v>1330</v>
      </c>
      <c r="C4291" s="368" t="s">
        <v>791</v>
      </c>
      <c r="D4291" s="368">
        <v>480</v>
      </c>
      <c r="E4291" s="368">
        <v>312</v>
      </c>
      <c r="F4291" s="368">
        <v>168</v>
      </c>
      <c r="G4291" s="368" t="s">
        <v>21882</v>
      </c>
      <c r="H4291" s="368" t="s">
        <v>21883</v>
      </c>
      <c r="I4291" s="368" t="s">
        <v>1637</v>
      </c>
      <c r="J4291" s="368" t="s">
        <v>1636</v>
      </c>
      <c r="K4291" s="368" t="s">
        <v>21888</v>
      </c>
      <c r="L4291" s="368" t="s">
        <v>21889</v>
      </c>
      <c r="M4291" s="368">
        <v>60</v>
      </c>
      <c r="N4291" s="368">
        <v>37</v>
      </c>
      <c r="O4291" s="368">
        <v>23</v>
      </c>
    </row>
    <row r="4292" spans="1:15" x14ac:dyDescent="0.35">
      <c r="A4292" s="368" t="s">
        <v>743</v>
      </c>
      <c r="B4292" s="368" t="s">
        <v>1331</v>
      </c>
      <c r="C4292" s="368" t="s">
        <v>791</v>
      </c>
      <c r="D4292" s="368">
        <v>510</v>
      </c>
      <c r="E4292" s="368">
        <v>331</v>
      </c>
      <c r="F4292" s="368">
        <v>179</v>
      </c>
      <c r="G4292" s="368" t="s">
        <v>21754</v>
      </c>
      <c r="H4292" s="368" t="s">
        <v>21755</v>
      </c>
      <c r="I4292" s="368" t="s">
        <v>1635</v>
      </c>
      <c r="J4292" s="368" t="s">
        <v>1634</v>
      </c>
      <c r="K4292" s="368" t="s">
        <v>21760</v>
      </c>
      <c r="L4292" s="368" t="s">
        <v>21761</v>
      </c>
      <c r="M4292" s="368">
        <v>108</v>
      </c>
      <c r="N4292" s="368">
        <v>68</v>
      </c>
      <c r="O4292" s="368">
        <v>40</v>
      </c>
    </row>
    <row r="4293" spans="1:15" x14ac:dyDescent="0.35">
      <c r="A4293" s="368" t="s">
        <v>743</v>
      </c>
      <c r="B4293" s="368" t="s">
        <v>1331</v>
      </c>
      <c r="C4293" s="368" t="s">
        <v>791</v>
      </c>
      <c r="D4293" s="368">
        <v>510</v>
      </c>
      <c r="E4293" s="368">
        <v>331</v>
      </c>
      <c r="F4293" s="368">
        <v>179</v>
      </c>
      <c r="G4293" s="368" t="s">
        <v>21754</v>
      </c>
      <c r="H4293" s="368" t="s">
        <v>21755</v>
      </c>
      <c r="I4293" s="368" t="s">
        <v>1635</v>
      </c>
      <c r="J4293" s="368" t="s">
        <v>1634</v>
      </c>
      <c r="K4293" s="368" t="s">
        <v>21758</v>
      </c>
      <c r="L4293" s="368" t="s">
        <v>21759</v>
      </c>
      <c r="M4293" s="368">
        <v>108</v>
      </c>
      <c r="N4293" s="368">
        <v>68</v>
      </c>
      <c r="O4293" s="368">
        <v>40</v>
      </c>
    </row>
    <row r="4294" spans="1:15" x14ac:dyDescent="0.35">
      <c r="A4294" s="368" t="s">
        <v>743</v>
      </c>
      <c r="B4294" s="368" t="s">
        <v>1331</v>
      </c>
      <c r="C4294" s="368" t="s">
        <v>791</v>
      </c>
      <c r="D4294" s="368">
        <v>510</v>
      </c>
      <c r="E4294" s="368">
        <v>331</v>
      </c>
      <c r="F4294" s="368">
        <v>179</v>
      </c>
      <c r="G4294" s="368" t="s">
        <v>21754</v>
      </c>
      <c r="H4294" s="368" t="s">
        <v>21755</v>
      </c>
      <c r="I4294" s="368" t="s">
        <v>1635</v>
      </c>
      <c r="J4294" s="368" t="s">
        <v>1634</v>
      </c>
      <c r="K4294" s="368" t="s">
        <v>21756</v>
      </c>
      <c r="L4294" s="368" t="s">
        <v>21757</v>
      </c>
      <c r="M4294" s="368">
        <v>30</v>
      </c>
      <c r="N4294" s="368">
        <v>30</v>
      </c>
      <c r="O4294" s="368">
        <v>0</v>
      </c>
    </row>
    <row r="4295" spans="1:15" x14ac:dyDescent="0.35">
      <c r="A4295" s="368" t="s">
        <v>743</v>
      </c>
      <c r="B4295" s="368" t="s">
        <v>1331</v>
      </c>
      <c r="C4295" s="368" t="s">
        <v>791</v>
      </c>
      <c r="D4295" s="368">
        <v>510</v>
      </c>
      <c r="E4295" s="368">
        <v>331</v>
      </c>
      <c r="F4295" s="368">
        <v>179</v>
      </c>
      <c r="G4295" s="368" t="s">
        <v>21890</v>
      </c>
      <c r="H4295" s="368" t="s">
        <v>21891</v>
      </c>
      <c r="I4295" s="368" t="s">
        <v>1633</v>
      </c>
      <c r="J4295" s="368" t="s">
        <v>1632</v>
      </c>
      <c r="K4295" s="368" t="s">
        <v>21892</v>
      </c>
      <c r="L4295" s="368" t="s">
        <v>21893</v>
      </c>
      <c r="M4295" s="368">
        <v>84</v>
      </c>
      <c r="N4295" s="368">
        <v>52</v>
      </c>
      <c r="O4295" s="368">
        <v>32</v>
      </c>
    </row>
    <row r="4296" spans="1:15" x14ac:dyDescent="0.35">
      <c r="A4296" s="368" t="s">
        <v>743</v>
      </c>
      <c r="B4296" s="368" t="s">
        <v>1331</v>
      </c>
      <c r="C4296" s="368" t="s">
        <v>791</v>
      </c>
      <c r="D4296" s="368">
        <v>510</v>
      </c>
      <c r="E4296" s="368">
        <v>331</v>
      </c>
      <c r="F4296" s="368">
        <v>179</v>
      </c>
      <c r="G4296" s="368" t="s">
        <v>21890</v>
      </c>
      <c r="H4296" s="368" t="s">
        <v>21891</v>
      </c>
      <c r="I4296" s="368" t="s">
        <v>1633</v>
      </c>
      <c r="J4296" s="368" t="s">
        <v>1632</v>
      </c>
      <c r="K4296" s="368" t="s">
        <v>21894</v>
      </c>
      <c r="L4296" s="368" t="s">
        <v>21895</v>
      </c>
      <c r="M4296" s="368">
        <v>72</v>
      </c>
      <c r="N4296" s="368">
        <v>45</v>
      </c>
      <c r="O4296" s="368">
        <v>27</v>
      </c>
    </row>
    <row r="4297" spans="1:15" x14ac:dyDescent="0.35">
      <c r="A4297" s="368" t="s">
        <v>743</v>
      </c>
      <c r="B4297" s="368" t="s">
        <v>1331</v>
      </c>
      <c r="C4297" s="368" t="s">
        <v>791</v>
      </c>
      <c r="D4297" s="368">
        <v>510</v>
      </c>
      <c r="E4297" s="368">
        <v>331</v>
      </c>
      <c r="F4297" s="368">
        <v>179</v>
      </c>
      <c r="G4297" s="368" t="s">
        <v>21890</v>
      </c>
      <c r="H4297" s="368" t="s">
        <v>21891</v>
      </c>
      <c r="I4297" s="368" t="s">
        <v>1633</v>
      </c>
      <c r="J4297" s="368" t="s">
        <v>1632</v>
      </c>
      <c r="K4297" s="368" t="s">
        <v>21896</v>
      </c>
      <c r="L4297" s="368" t="s">
        <v>21897</v>
      </c>
      <c r="M4297" s="368">
        <v>108</v>
      </c>
      <c r="N4297" s="368">
        <v>68</v>
      </c>
      <c r="O4297" s="368">
        <v>40</v>
      </c>
    </row>
    <row r="4298" spans="1:15" x14ac:dyDescent="0.35">
      <c r="A4298" s="368" t="s">
        <v>743</v>
      </c>
      <c r="B4298" s="368" t="s">
        <v>1331</v>
      </c>
      <c r="C4298" s="368" t="s">
        <v>791</v>
      </c>
      <c r="D4298" s="368">
        <v>510</v>
      </c>
      <c r="E4298" s="368">
        <v>331</v>
      </c>
      <c r="F4298" s="368">
        <v>179</v>
      </c>
      <c r="G4298" s="368" t="s">
        <v>21890</v>
      </c>
      <c r="H4298" s="368" t="s">
        <v>21891</v>
      </c>
      <c r="I4298" s="368" t="s">
        <v>1633</v>
      </c>
      <c r="J4298" s="368" t="s">
        <v>1632</v>
      </c>
      <c r="K4298" s="368" t="s">
        <v>21756</v>
      </c>
      <c r="L4298" s="368" t="s">
        <v>21757</v>
      </c>
      <c r="M4298" s="368">
        <v>30</v>
      </c>
      <c r="N4298" s="368">
        <v>30</v>
      </c>
      <c r="O4298" s="368">
        <v>0</v>
      </c>
    </row>
    <row r="4299" spans="1:15" x14ac:dyDescent="0.35">
      <c r="A4299" s="368" t="s">
        <v>744</v>
      </c>
      <c r="B4299" s="368" t="s">
        <v>1332</v>
      </c>
      <c r="C4299" s="368" t="s">
        <v>791</v>
      </c>
      <c r="D4299" s="368">
        <v>520</v>
      </c>
      <c r="E4299" s="368">
        <v>338</v>
      </c>
      <c r="F4299" s="368">
        <v>182</v>
      </c>
      <c r="G4299" s="368" t="s">
        <v>21898</v>
      </c>
      <c r="H4299" s="368" t="s">
        <v>21899</v>
      </c>
      <c r="I4299" s="368" t="s">
        <v>1535</v>
      </c>
      <c r="J4299" s="368" t="s">
        <v>1534</v>
      </c>
      <c r="K4299" s="368" t="s">
        <v>21756</v>
      </c>
      <c r="L4299" s="368" t="s">
        <v>21757</v>
      </c>
      <c r="M4299" s="368">
        <v>30</v>
      </c>
      <c r="N4299" s="368">
        <v>30</v>
      </c>
      <c r="O4299" s="368">
        <v>0</v>
      </c>
    </row>
    <row r="4300" spans="1:15" x14ac:dyDescent="0.35">
      <c r="A4300" s="368" t="s">
        <v>744</v>
      </c>
      <c r="B4300" s="368" t="s">
        <v>1332</v>
      </c>
      <c r="C4300" s="368" t="s">
        <v>791</v>
      </c>
      <c r="D4300" s="368">
        <v>520</v>
      </c>
      <c r="E4300" s="368">
        <v>338</v>
      </c>
      <c r="F4300" s="368">
        <v>182</v>
      </c>
      <c r="G4300" s="368" t="s">
        <v>21898</v>
      </c>
      <c r="H4300" s="368" t="s">
        <v>21899</v>
      </c>
      <c r="I4300" s="368" t="s">
        <v>1535</v>
      </c>
      <c r="J4300" s="368" t="s">
        <v>1534</v>
      </c>
      <c r="K4300" s="368" t="s">
        <v>21900</v>
      </c>
      <c r="L4300" s="368" t="s">
        <v>21901</v>
      </c>
      <c r="M4300" s="368">
        <v>61</v>
      </c>
      <c r="N4300" s="368">
        <v>38</v>
      </c>
      <c r="O4300" s="368">
        <v>23</v>
      </c>
    </row>
    <row r="4301" spans="1:15" x14ac:dyDescent="0.35">
      <c r="A4301" s="368" t="s">
        <v>744</v>
      </c>
      <c r="B4301" s="368" t="s">
        <v>1332</v>
      </c>
      <c r="C4301" s="368" t="s">
        <v>791</v>
      </c>
      <c r="D4301" s="368">
        <v>520</v>
      </c>
      <c r="E4301" s="368">
        <v>338</v>
      </c>
      <c r="F4301" s="368">
        <v>182</v>
      </c>
      <c r="G4301" s="368" t="s">
        <v>21898</v>
      </c>
      <c r="H4301" s="368" t="s">
        <v>21899</v>
      </c>
      <c r="I4301" s="368" t="s">
        <v>1535</v>
      </c>
      <c r="J4301" s="368" t="s">
        <v>1534</v>
      </c>
      <c r="K4301" s="368" t="s">
        <v>21902</v>
      </c>
      <c r="L4301" s="368" t="s">
        <v>21903</v>
      </c>
      <c r="M4301" s="368">
        <v>108</v>
      </c>
      <c r="N4301" s="368">
        <v>68</v>
      </c>
      <c r="O4301" s="368">
        <v>40</v>
      </c>
    </row>
    <row r="4302" spans="1:15" x14ac:dyDescent="0.35">
      <c r="A4302" s="368" t="s">
        <v>744</v>
      </c>
      <c r="B4302" s="368" t="s">
        <v>1332</v>
      </c>
      <c r="C4302" s="368" t="s">
        <v>791</v>
      </c>
      <c r="D4302" s="368">
        <v>520</v>
      </c>
      <c r="E4302" s="368">
        <v>338</v>
      </c>
      <c r="F4302" s="368">
        <v>182</v>
      </c>
      <c r="G4302" s="368" t="s">
        <v>21898</v>
      </c>
      <c r="H4302" s="368" t="s">
        <v>21899</v>
      </c>
      <c r="I4302" s="368" t="s">
        <v>1535</v>
      </c>
      <c r="J4302" s="368" t="s">
        <v>1534</v>
      </c>
      <c r="K4302" s="368" t="s">
        <v>21904</v>
      </c>
      <c r="L4302" s="368" t="s">
        <v>21905</v>
      </c>
      <c r="M4302" s="368">
        <v>108</v>
      </c>
      <c r="N4302" s="368">
        <v>68</v>
      </c>
      <c r="O4302" s="368">
        <v>40</v>
      </c>
    </row>
    <row r="4303" spans="1:15" x14ac:dyDescent="0.35">
      <c r="A4303" s="368" t="s">
        <v>744</v>
      </c>
      <c r="B4303" s="368" t="s">
        <v>1332</v>
      </c>
      <c r="C4303" s="368" t="s">
        <v>791</v>
      </c>
      <c r="D4303" s="368">
        <v>520</v>
      </c>
      <c r="E4303" s="368">
        <v>338</v>
      </c>
      <c r="F4303" s="368">
        <v>182</v>
      </c>
      <c r="G4303" s="368" t="s">
        <v>21906</v>
      </c>
      <c r="H4303" s="368" t="s">
        <v>21907</v>
      </c>
      <c r="I4303" s="368" t="s">
        <v>1533</v>
      </c>
      <c r="J4303" s="368" t="s">
        <v>1532</v>
      </c>
      <c r="K4303" s="368" t="s">
        <v>21908</v>
      </c>
      <c r="L4303" s="368" t="s">
        <v>21909</v>
      </c>
      <c r="M4303" s="368">
        <v>107</v>
      </c>
      <c r="N4303" s="368">
        <v>67</v>
      </c>
      <c r="O4303" s="368">
        <v>40</v>
      </c>
    </row>
    <row r="4304" spans="1:15" x14ac:dyDescent="0.35">
      <c r="A4304" s="368" t="s">
        <v>744</v>
      </c>
      <c r="B4304" s="368" t="s">
        <v>1332</v>
      </c>
      <c r="C4304" s="368" t="s">
        <v>791</v>
      </c>
      <c r="D4304" s="368">
        <v>520</v>
      </c>
      <c r="E4304" s="368">
        <v>338</v>
      </c>
      <c r="F4304" s="368">
        <v>182</v>
      </c>
      <c r="G4304" s="368" t="s">
        <v>21906</v>
      </c>
      <c r="H4304" s="368" t="s">
        <v>21907</v>
      </c>
      <c r="I4304" s="368" t="s">
        <v>1533</v>
      </c>
      <c r="J4304" s="368" t="s">
        <v>1532</v>
      </c>
      <c r="K4304" s="368" t="s">
        <v>21910</v>
      </c>
      <c r="L4304" s="368" t="s">
        <v>21911</v>
      </c>
      <c r="M4304" s="368">
        <v>106</v>
      </c>
      <c r="N4304" s="368">
        <v>67</v>
      </c>
      <c r="O4304" s="368">
        <v>39</v>
      </c>
    </row>
    <row r="4305" spans="1:15" x14ac:dyDescent="0.35">
      <c r="A4305" s="368" t="s">
        <v>745</v>
      </c>
      <c r="B4305" s="368" t="s">
        <v>1333</v>
      </c>
      <c r="C4305" s="368" t="s">
        <v>791</v>
      </c>
      <c r="D4305" s="368">
        <v>370</v>
      </c>
      <c r="E4305" s="368">
        <v>240</v>
      </c>
      <c r="F4305" s="368">
        <v>130</v>
      </c>
      <c r="G4305" s="368" t="s">
        <v>21912</v>
      </c>
      <c r="H4305" s="368" t="s">
        <v>21913</v>
      </c>
      <c r="I4305" s="368" t="s">
        <v>1625</v>
      </c>
      <c r="J4305" s="368" t="s">
        <v>1624</v>
      </c>
      <c r="K4305" s="368" t="s">
        <v>21914</v>
      </c>
      <c r="L4305" s="368" t="s">
        <v>1624</v>
      </c>
      <c r="M4305" s="368">
        <v>82</v>
      </c>
      <c r="N4305" s="368">
        <v>48</v>
      </c>
      <c r="O4305" s="368">
        <v>34</v>
      </c>
    </row>
    <row r="4306" spans="1:15" x14ac:dyDescent="0.35">
      <c r="A4306" s="368" t="s">
        <v>745</v>
      </c>
      <c r="B4306" s="368" t="s">
        <v>1333</v>
      </c>
      <c r="C4306" s="368" t="s">
        <v>791</v>
      </c>
      <c r="D4306" s="368">
        <v>370</v>
      </c>
      <c r="E4306" s="368">
        <v>240</v>
      </c>
      <c r="F4306" s="368">
        <v>130</v>
      </c>
      <c r="G4306" s="368" t="s">
        <v>21915</v>
      </c>
      <c r="H4306" s="368" t="s">
        <v>21916</v>
      </c>
      <c r="I4306" s="368" t="s">
        <v>1623</v>
      </c>
      <c r="J4306" s="368" t="s">
        <v>1622</v>
      </c>
      <c r="K4306" s="368" t="s">
        <v>21917</v>
      </c>
      <c r="L4306" s="368" t="s">
        <v>21918</v>
      </c>
      <c r="M4306" s="368">
        <v>94</v>
      </c>
      <c r="N4306" s="368">
        <v>54</v>
      </c>
      <c r="O4306" s="368">
        <v>40</v>
      </c>
    </row>
    <row r="4307" spans="1:15" x14ac:dyDescent="0.35">
      <c r="A4307" s="368" t="s">
        <v>745</v>
      </c>
      <c r="B4307" s="368" t="s">
        <v>1333</v>
      </c>
      <c r="C4307" s="368" t="s">
        <v>791</v>
      </c>
      <c r="D4307" s="368">
        <v>370</v>
      </c>
      <c r="E4307" s="368">
        <v>240</v>
      </c>
      <c r="F4307" s="368">
        <v>130</v>
      </c>
      <c r="G4307" s="368" t="s">
        <v>21915</v>
      </c>
      <c r="H4307" s="368" t="s">
        <v>21916</v>
      </c>
      <c r="I4307" s="368" t="s">
        <v>1623</v>
      </c>
      <c r="J4307" s="368" t="s">
        <v>1622</v>
      </c>
      <c r="K4307" s="368" t="s">
        <v>21919</v>
      </c>
      <c r="L4307" s="368" t="s">
        <v>21920</v>
      </c>
      <c r="M4307" s="368">
        <v>60</v>
      </c>
      <c r="N4307" s="368">
        <v>60</v>
      </c>
      <c r="O4307" s="368">
        <v>0</v>
      </c>
    </row>
    <row r="4308" spans="1:15" x14ac:dyDescent="0.35">
      <c r="A4308" s="368" t="s">
        <v>745</v>
      </c>
      <c r="B4308" s="368" t="s">
        <v>1333</v>
      </c>
      <c r="C4308" s="368" t="s">
        <v>791</v>
      </c>
      <c r="D4308" s="368">
        <v>370</v>
      </c>
      <c r="E4308" s="368">
        <v>240</v>
      </c>
      <c r="F4308" s="368">
        <v>130</v>
      </c>
      <c r="G4308" s="368" t="s">
        <v>21921</v>
      </c>
      <c r="H4308" s="368" t="s">
        <v>21922</v>
      </c>
      <c r="I4308" s="368" t="s">
        <v>1621</v>
      </c>
      <c r="J4308" s="368" t="s">
        <v>1620</v>
      </c>
      <c r="K4308" s="368" t="s">
        <v>21923</v>
      </c>
      <c r="L4308" s="368" t="s">
        <v>1620</v>
      </c>
      <c r="M4308" s="368">
        <v>67</v>
      </c>
      <c r="N4308" s="368">
        <v>39</v>
      </c>
      <c r="O4308" s="368">
        <v>28</v>
      </c>
    </row>
    <row r="4309" spans="1:15" x14ac:dyDescent="0.35">
      <c r="A4309" s="368" t="s">
        <v>745</v>
      </c>
      <c r="B4309" s="368" t="s">
        <v>1333</v>
      </c>
      <c r="C4309" s="368" t="s">
        <v>791</v>
      </c>
      <c r="D4309" s="368">
        <v>370</v>
      </c>
      <c r="E4309" s="368">
        <v>240</v>
      </c>
      <c r="F4309" s="368">
        <v>130</v>
      </c>
      <c r="G4309" s="368" t="s">
        <v>14732</v>
      </c>
      <c r="H4309" s="368" t="s">
        <v>14733</v>
      </c>
      <c r="I4309" s="368" t="s">
        <v>1631</v>
      </c>
      <c r="J4309" s="368" t="s">
        <v>1630</v>
      </c>
      <c r="K4309" s="368" t="s">
        <v>14734</v>
      </c>
      <c r="L4309" s="368" t="s">
        <v>1630</v>
      </c>
      <c r="M4309" s="368">
        <v>67</v>
      </c>
      <c r="N4309" s="368">
        <v>39</v>
      </c>
      <c r="O4309" s="368">
        <v>28</v>
      </c>
    </row>
    <row r="4310" spans="1:15" x14ac:dyDescent="0.35">
      <c r="A4310" s="368" t="s">
        <v>746</v>
      </c>
      <c r="B4310" s="368" t="s">
        <v>1334</v>
      </c>
      <c r="C4310" s="368" t="s">
        <v>791</v>
      </c>
      <c r="D4310" s="368">
        <v>280</v>
      </c>
      <c r="E4310" s="368">
        <v>182</v>
      </c>
      <c r="F4310" s="368">
        <v>98</v>
      </c>
      <c r="G4310" s="368" t="s">
        <v>21912</v>
      </c>
      <c r="H4310" s="368" t="s">
        <v>21913</v>
      </c>
      <c r="I4310" s="368" t="s">
        <v>1625</v>
      </c>
      <c r="J4310" s="368" t="s">
        <v>1624</v>
      </c>
      <c r="K4310" s="368" t="s">
        <v>21914</v>
      </c>
      <c r="L4310" s="368" t="s">
        <v>1624</v>
      </c>
      <c r="M4310" s="368">
        <v>71</v>
      </c>
      <c r="N4310" s="368">
        <v>43</v>
      </c>
      <c r="O4310" s="368">
        <v>28</v>
      </c>
    </row>
    <row r="4311" spans="1:15" x14ac:dyDescent="0.35">
      <c r="A4311" s="368" t="s">
        <v>746</v>
      </c>
      <c r="B4311" s="368" t="s">
        <v>1334</v>
      </c>
      <c r="C4311" s="368" t="s">
        <v>791</v>
      </c>
      <c r="D4311" s="368">
        <v>280</v>
      </c>
      <c r="E4311" s="368">
        <v>182</v>
      </c>
      <c r="F4311" s="368">
        <v>98</v>
      </c>
      <c r="G4311" s="368" t="s">
        <v>21924</v>
      </c>
      <c r="H4311" s="368" t="s">
        <v>21925</v>
      </c>
      <c r="I4311" s="368" t="s">
        <v>1629</v>
      </c>
      <c r="J4311" s="368" t="s">
        <v>1628</v>
      </c>
      <c r="K4311" s="368" t="s">
        <v>21926</v>
      </c>
      <c r="L4311" s="368" t="s">
        <v>21927</v>
      </c>
      <c r="M4311" s="368">
        <v>59</v>
      </c>
      <c r="N4311" s="368">
        <v>37</v>
      </c>
      <c r="O4311" s="368">
        <v>22</v>
      </c>
    </row>
    <row r="4312" spans="1:15" x14ac:dyDescent="0.35">
      <c r="A4312" s="368" t="s">
        <v>746</v>
      </c>
      <c r="B4312" s="368" t="s">
        <v>1334</v>
      </c>
      <c r="C4312" s="368" t="s">
        <v>791</v>
      </c>
      <c r="D4312" s="368">
        <v>280</v>
      </c>
      <c r="E4312" s="368">
        <v>182</v>
      </c>
      <c r="F4312" s="368">
        <v>98</v>
      </c>
      <c r="G4312" s="368" t="s">
        <v>21924</v>
      </c>
      <c r="H4312" s="368" t="s">
        <v>21925</v>
      </c>
      <c r="I4312" s="368" t="s">
        <v>1629</v>
      </c>
      <c r="J4312" s="368" t="s">
        <v>1628</v>
      </c>
      <c r="K4312" s="368" t="s">
        <v>21928</v>
      </c>
      <c r="L4312" s="368" t="s">
        <v>21929</v>
      </c>
      <c r="M4312" s="368">
        <v>60</v>
      </c>
      <c r="N4312" s="368">
        <v>36</v>
      </c>
      <c r="O4312" s="368">
        <v>24</v>
      </c>
    </row>
    <row r="4313" spans="1:15" x14ac:dyDescent="0.35">
      <c r="A4313" s="368" t="s">
        <v>746</v>
      </c>
      <c r="B4313" s="368" t="s">
        <v>1334</v>
      </c>
      <c r="C4313" s="368" t="s">
        <v>791</v>
      </c>
      <c r="D4313" s="368">
        <v>280</v>
      </c>
      <c r="E4313" s="368">
        <v>182</v>
      </c>
      <c r="F4313" s="368">
        <v>98</v>
      </c>
      <c r="G4313" s="368" t="s">
        <v>21924</v>
      </c>
      <c r="H4313" s="368" t="s">
        <v>21925</v>
      </c>
      <c r="I4313" s="368" t="s">
        <v>1629</v>
      </c>
      <c r="J4313" s="368" t="s">
        <v>1628</v>
      </c>
      <c r="K4313" s="368" t="s">
        <v>21930</v>
      </c>
      <c r="L4313" s="368" t="s">
        <v>21931</v>
      </c>
      <c r="M4313" s="368">
        <v>30</v>
      </c>
      <c r="N4313" s="368">
        <v>30</v>
      </c>
      <c r="O4313" s="368">
        <v>0</v>
      </c>
    </row>
    <row r="4314" spans="1:15" x14ac:dyDescent="0.35">
      <c r="A4314" s="368" t="s">
        <v>746</v>
      </c>
      <c r="B4314" s="368" t="s">
        <v>1334</v>
      </c>
      <c r="C4314" s="368" t="s">
        <v>791</v>
      </c>
      <c r="D4314" s="368">
        <v>280</v>
      </c>
      <c r="E4314" s="368">
        <v>182</v>
      </c>
      <c r="F4314" s="368">
        <v>98</v>
      </c>
      <c r="G4314" s="368" t="s">
        <v>21932</v>
      </c>
      <c r="H4314" s="368" t="s">
        <v>21933</v>
      </c>
      <c r="I4314" s="368" t="s">
        <v>1627</v>
      </c>
      <c r="J4314" s="368" t="s">
        <v>1626</v>
      </c>
      <c r="K4314" s="368" t="s">
        <v>21934</v>
      </c>
      <c r="L4314" s="368" t="s">
        <v>1626</v>
      </c>
      <c r="M4314" s="368">
        <v>60</v>
      </c>
      <c r="N4314" s="368">
        <v>36</v>
      </c>
      <c r="O4314" s="368">
        <v>24</v>
      </c>
    </row>
    <row r="4315" spans="1:15" x14ac:dyDescent="0.35">
      <c r="A4315" s="368" t="s">
        <v>747</v>
      </c>
      <c r="B4315" s="368" t="s">
        <v>1335</v>
      </c>
      <c r="C4315" s="368" t="s">
        <v>791</v>
      </c>
      <c r="D4315" s="368">
        <v>390</v>
      </c>
      <c r="E4315" s="368">
        <v>253</v>
      </c>
      <c r="F4315" s="368">
        <v>137</v>
      </c>
      <c r="G4315" s="368" t="s">
        <v>21912</v>
      </c>
      <c r="H4315" s="368" t="s">
        <v>21913</v>
      </c>
      <c r="I4315" s="368" t="s">
        <v>1625</v>
      </c>
      <c r="J4315" s="368" t="s">
        <v>1624</v>
      </c>
      <c r="K4315" s="368" t="s">
        <v>21914</v>
      </c>
      <c r="L4315" s="368" t="s">
        <v>1624</v>
      </c>
      <c r="M4315" s="368">
        <v>79</v>
      </c>
      <c r="N4315" s="368">
        <v>46</v>
      </c>
      <c r="O4315" s="368">
        <v>33</v>
      </c>
    </row>
    <row r="4316" spans="1:15" x14ac:dyDescent="0.35">
      <c r="A4316" s="368" t="s">
        <v>747</v>
      </c>
      <c r="B4316" s="368" t="s">
        <v>1335</v>
      </c>
      <c r="C4316" s="368" t="s">
        <v>791</v>
      </c>
      <c r="D4316" s="368">
        <v>390</v>
      </c>
      <c r="E4316" s="368">
        <v>253</v>
      </c>
      <c r="F4316" s="368">
        <v>137</v>
      </c>
      <c r="G4316" s="368" t="s">
        <v>21915</v>
      </c>
      <c r="H4316" s="368" t="s">
        <v>21916</v>
      </c>
      <c r="I4316" s="368" t="s">
        <v>1623</v>
      </c>
      <c r="J4316" s="368" t="s">
        <v>1622</v>
      </c>
      <c r="K4316" s="368" t="s">
        <v>21917</v>
      </c>
      <c r="L4316" s="368" t="s">
        <v>21918</v>
      </c>
      <c r="M4316" s="368">
        <v>93</v>
      </c>
      <c r="N4316" s="368">
        <v>54</v>
      </c>
      <c r="O4316" s="368">
        <v>39</v>
      </c>
    </row>
    <row r="4317" spans="1:15" x14ac:dyDescent="0.35">
      <c r="A4317" s="368" t="s">
        <v>747</v>
      </c>
      <c r="B4317" s="368" t="s">
        <v>1335</v>
      </c>
      <c r="C4317" s="368" t="s">
        <v>791</v>
      </c>
      <c r="D4317" s="368">
        <v>390</v>
      </c>
      <c r="E4317" s="368">
        <v>253</v>
      </c>
      <c r="F4317" s="368">
        <v>137</v>
      </c>
      <c r="G4317" s="368" t="s">
        <v>21915</v>
      </c>
      <c r="H4317" s="368" t="s">
        <v>21916</v>
      </c>
      <c r="I4317" s="368" t="s">
        <v>1623</v>
      </c>
      <c r="J4317" s="368" t="s">
        <v>1622</v>
      </c>
      <c r="K4317" s="368" t="s">
        <v>21919</v>
      </c>
      <c r="L4317" s="368" t="s">
        <v>21920</v>
      </c>
      <c r="M4317" s="368">
        <v>60</v>
      </c>
      <c r="N4317" s="368">
        <v>60</v>
      </c>
      <c r="O4317" s="368">
        <v>0</v>
      </c>
    </row>
    <row r="4318" spans="1:15" x14ac:dyDescent="0.35">
      <c r="A4318" s="368" t="s">
        <v>747</v>
      </c>
      <c r="B4318" s="368" t="s">
        <v>1335</v>
      </c>
      <c r="C4318" s="368" t="s">
        <v>791</v>
      </c>
      <c r="D4318" s="368">
        <v>390</v>
      </c>
      <c r="E4318" s="368">
        <v>253</v>
      </c>
      <c r="F4318" s="368">
        <v>137</v>
      </c>
      <c r="G4318" s="368" t="s">
        <v>21921</v>
      </c>
      <c r="H4318" s="368" t="s">
        <v>21922</v>
      </c>
      <c r="I4318" s="368" t="s">
        <v>1621</v>
      </c>
      <c r="J4318" s="368" t="s">
        <v>1620</v>
      </c>
      <c r="K4318" s="368" t="s">
        <v>21923</v>
      </c>
      <c r="L4318" s="368" t="s">
        <v>1620</v>
      </c>
      <c r="M4318" s="368">
        <v>66</v>
      </c>
      <c r="N4318" s="368">
        <v>39</v>
      </c>
      <c r="O4318" s="368">
        <v>27</v>
      </c>
    </row>
    <row r="4319" spans="1:15" x14ac:dyDescent="0.35">
      <c r="A4319" s="368" t="s">
        <v>747</v>
      </c>
      <c r="B4319" s="368" t="s">
        <v>1335</v>
      </c>
      <c r="C4319" s="368" t="s">
        <v>791</v>
      </c>
      <c r="D4319" s="368">
        <v>390</v>
      </c>
      <c r="E4319" s="368">
        <v>253</v>
      </c>
      <c r="F4319" s="368">
        <v>137</v>
      </c>
      <c r="G4319" s="368" t="s">
        <v>21935</v>
      </c>
      <c r="H4319" s="368" t="s">
        <v>21936</v>
      </c>
      <c r="I4319" s="368" t="s">
        <v>1619</v>
      </c>
      <c r="J4319" s="368" t="s">
        <v>1618</v>
      </c>
      <c r="K4319" s="368" t="s">
        <v>21937</v>
      </c>
      <c r="L4319" s="368" t="s">
        <v>1618</v>
      </c>
      <c r="M4319" s="368">
        <v>92</v>
      </c>
      <c r="N4319" s="368">
        <v>54</v>
      </c>
      <c r="O4319" s="368">
        <v>38</v>
      </c>
    </row>
    <row r="4320" spans="1:15" x14ac:dyDescent="0.35">
      <c r="A4320" s="368" t="s">
        <v>748</v>
      </c>
      <c r="B4320" s="368" t="s">
        <v>1336</v>
      </c>
      <c r="C4320" s="368" t="s">
        <v>796</v>
      </c>
      <c r="D4320" s="368">
        <v>310</v>
      </c>
      <c r="E4320" s="368">
        <v>201</v>
      </c>
      <c r="F4320" s="368">
        <v>109</v>
      </c>
      <c r="G4320" s="368" t="s">
        <v>15743</v>
      </c>
      <c r="H4320" s="368" t="s">
        <v>15744</v>
      </c>
      <c r="I4320" s="368" t="s">
        <v>1551</v>
      </c>
      <c r="J4320" s="368" t="s">
        <v>1550</v>
      </c>
      <c r="K4320" s="368" t="s">
        <v>15745</v>
      </c>
      <c r="L4320" s="368" t="s">
        <v>1550</v>
      </c>
      <c r="M4320" s="368">
        <v>104</v>
      </c>
      <c r="N4320" s="368">
        <v>67</v>
      </c>
      <c r="O4320" s="368">
        <v>37</v>
      </c>
    </row>
    <row r="4321" spans="1:15" x14ac:dyDescent="0.35">
      <c r="A4321" s="368" t="s">
        <v>748</v>
      </c>
      <c r="B4321" s="368" t="s">
        <v>1336</v>
      </c>
      <c r="C4321" s="368" t="s">
        <v>796</v>
      </c>
      <c r="D4321" s="368">
        <v>310</v>
      </c>
      <c r="E4321" s="368">
        <v>201</v>
      </c>
      <c r="F4321" s="368">
        <v>109</v>
      </c>
      <c r="G4321" s="368" t="s">
        <v>21938</v>
      </c>
      <c r="H4321" s="368" t="s">
        <v>21939</v>
      </c>
      <c r="I4321" s="368" t="s">
        <v>1617</v>
      </c>
      <c r="J4321" s="368" t="s">
        <v>1616</v>
      </c>
      <c r="K4321" s="368" t="s">
        <v>21940</v>
      </c>
      <c r="L4321" s="368" t="s">
        <v>1616</v>
      </c>
      <c r="M4321" s="368">
        <v>103</v>
      </c>
      <c r="N4321" s="368">
        <v>67</v>
      </c>
      <c r="O4321" s="368">
        <v>36</v>
      </c>
    </row>
    <row r="4322" spans="1:15" x14ac:dyDescent="0.35">
      <c r="A4322" s="368" t="s">
        <v>748</v>
      </c>
      <c r="B4322" s="368" t="s">
        <v>1336</v>
      </c>
      <c r="C4322" s="368" t="s">
        <v>796</v>
      </c>
      <c r="D4322" s="368">
        <v>310</v>
      </c>
      <c r="E4322" s="368">
        <v>201</v>
      </c>
      <c r="F4322" s="368">
        <v>109</v>
      </c>
      <c r="G4322" s="368" t="s">
        <v>21941</v>
      </c>
      <c r="H4322" s="368" t="s">
        <v>21942</v>
      </c>
      <c r="I4322" s="368" t="s">
        <v>1615</v>
      </c>
      <c r="J4322" s="368" t="s">
        <v>1614</v>
      </c>
      <c r="K4322" s="368" t="s">
        <v>21943</v>
      </c>
      <c r="L4322" s="368" t="s">
        <v>1614</v>
      </c>
      <c r="M4322" s="368">
        <v>103</v>
      </c>
      <c r="N4322" s="368">
        <v>67</v>
      </c>
      <c r="O4322" s="368">
        <v>36</v>
      </c>
    </row>
    <row r="4323" spans="1:15" x14ac:dyDescent="0.35">
      <c r="A4323" s="368" t="s">
        <v>749</v>
      </c>
      <c r="B4323" s="368" t="s">
        <v>1337</v>
      </c>
      <c r="C4323" s="368" t="s">
        <v>791</v>
      </c>
      <c r="D4323" s="368">
        <v>630</v>
      </c>
      <c r="E4323" s="368">
        <v>409</v>
      </c>
      <c r="F4323" s="368">
        <v>221</v>
      </c>
      <c r="G4323" s="368" t="s">
        <v>21944</v>
      </c>
      <c r="H4323" s="368" t="s">
        <v>21945</v>
      </c>
      <c r="I4323" s="368" t="s">
        <v>1613</v>
      </c>
      <c r="J4323" s="368" t="s">
        <v>1612</v>
      </c>
      <c r="K4323" s="368" t="s">
        <v>21946</v>
      </c>
      <c r="L4323" s="368" t="s">
        <v>21947</v>
      </c>
      <c r="M4323" s="368">
        <v>85</v>
      </c>
      <c r="N4323" s="368">
        <v>55</v>
      </c>
      <c r="O4323" s="368">
        <v>30</v>
      </c>
    </row>
    <row r="4324" spans="1:15" x14ac:dyDescent="0.35">
      <c r="A4324" s="368" t="s">
        <v>749</v>
      </c>
      <c r="B4324" s="368" t="s">
        <v>1337</v>
      </c>
      <c r="C4324" s="368" t="s">
        <v>791</v>
      </c>
      <c r="D4324" s="368">
        <v>630</v>
      </c>
      <c r="E4324" s="368">
        <v>409</v>
      </c>
      <c r="F4324" s="368">
        <v>221</v>
      </c>
      <c r="G4324" s="368" t="s">
        <v>21944</v>
      </c>
      <c r="H4324" s="368" t="s">
        <v>21945</v>
      </c>
      <c r="I4324" s="368" t="s">
        <v>1613</v>
      </c>
      <c r="J4324" s="368" t="s">
        <v>1612</v>
      </c>
      <c r="K4324" s="368" t="s">
        <v>21948</v>
      </c>
      <c r="L4324" s="368" t="s">
        <v>21949</v>
      </c>
      <c r="M4324" s="368">
        <v>96</v>
      </c>
      <c r="N4324" s="368">
        <v>61</v>
      </c>
      <c r="O4324" s="368">
        <v>35</v>
      </c>
    </row>
    <row r="4325" spans="1:15" x14ac:dyDescent="0.35">
      <c r="A4325" s="368" t="s">
        <v>749</v>
      </c>
      <c r="B4325" s="368" t="s">
        <v>1337</v>
      </c>
      <c r="C4325" s="368" t="s">
        <v>791</v>
      </c>
      <c r="D4325" s="368">
        <v>630</v>
      </c>
      <c r="E4325" s="368">
        <v>409</v>
      </c>
      <c r="F4325" s="368">
        <v>221</v>
      </c>
      <c r="G4325" s="368" t="s">
        <v>21944</v>
      </c>
      <c r="H4325" s="368" t="s">
        <v>21945</v>
      </c>
      <c r="I4325" s="368" t="s">
        <v>1613</v>
      </c>
      <c r="J4325" s="368" t="s">
        <v>1612</v>
      </c>
      <c r="K4325" s="368" t="s">
        <v>21950</v>
      </c>
      <c r="L4325" s="368" t="s">
        <v>21951</v>
      </c>
      <c r="M4325" s="368">
        <v>54</v>
      </c>
      <c r="N4325" s="368">
        <v>34</v>
      </c>
      <c r="O4325" s="368">
        <v>20</v>
      </c>
    </row>
    <row r="4326" spans="1:15" x14ac:dyDescent="0.35">
      <c r="A4326" s="368" t="s">
        <v>749</v>
      </c>
      <c r="B4326" s="368" t="s">
        <v>1337</v>
      </c>
      <c r="C4326" s="368" t="s">
        <v>791</v>
      </c>
      <c r="D4326" s="368">
        <v>630</v>
      </c>
      <c r="E4326" s="368">
        <v>409</v>
      </c>
      <c r="F4326" s="368">
        <v>221</v>
      </c>
      <c r="G4326" s="368" t="s">
        <v>21952</v>
      </c>
      <c r="H4326" s="368" t="s">
        <v>21953</v>
      </c>
      <c r="I4326" s="368" t="s">
        <v>1611</v>
      </c>
      <c r="J4326" s="368" t="s">
        <v>1610</v>
      </c>
      <c r="K4326" s="368" t="s">
        <v>21954</v>
      </c>
      <c r="L4326" s="368" t="s">
        <v>21955</v>
      </c>
      <c r="M4326" s="368">
        <v>86</v>
      </c>
      <c r="N4326" s="368">
        <v>54</v>
      </c>
      <c r="O4326" s="368">
        <v>32</v>
      </c>
    </row>
    <row r="4327" spans="1:15" x14ac:dyDescent="0.35">
      <c r="A4327" s="368" t="s">
        <v>749</v>
      </c>
      <c r="B4327" s="368" t="s">
        <v>1337</v>
      </c>
      <c r="C4327" s="368" t="s">
        <v>791</v>
      </c>
      <c r="D4327" s="368">
        <v>630</v>
      </c>
      <c r="E4327" s="368">
        <v>409</v>
      </c>
      <c r="F4327" s="368">
        <v>221</v>
      </c>
      <c r="G4327" s="368" t="s">
        <v>21952</v>
      </c>
      <c r="H4327" s="368" t="s">
        <v>21953</v>
      </c>
      <c r="I4327" s="368" t="s">
        <v>1611</v>
      </c>
      <c r="J4327" s="368" t="s">
        <v>1610</v>
      </c>
      <c r="K4327" s="368" t="s">
        <v>21956</v>
      </c>
      <c r="L4327" s="368" t="s">
        <v>21957</v>
      </c>
      <c r="M4327" s="368">
        <v>45</v>
      </c>
      <c r="N4327" s="368">
        <v>28</v>
      </c>
      <c r="O4327" s="368">
        <v>17</v>
      </c>
    </row>
    <row r="4328" spans="1:15" x14ac:dyDescent="0.35">
      <c r="A4328" s="368" t="s">
        <v>749</v>
      </c>
      <c r="B4328" s="368" t="s">
        <v>1337</v>
      </c>
      <c r="C4328" s="368" t="s">
        <v>791</v>
      </c>
      <c r="D4328" s="368">
        <v>630</v>
      </c>
      <c r="E4328" s="368">
        <v>409</v>
      </c>
      <c r="F4328" s="368">
        <v>221</v>
      </c>
      <c r="G4328" s="368" t="s">
        <v>21952</v>
      </c>
      <c r="H4328" s="368" t="s">
        <v>21953</v>
      </c>
      <c r="I4328" s="368" t="s">
        <v>1611</v>
      </c>
      <c r="J4328" s="368" t="s">
        <v>1610</v>
      </c>
      <c r="K4328" s="368" t="s">
        <v>21958</v>
      </c>
      <c r="L4328" s="368" t="s">
        <v>21959</v>
      </c>
      <c r="M4328" s="368">
        <v>85</v>
      </c>
      <c r="N4328" s="368">
        <v>54</v>
      </c>
      <c r="O4328" s="368">
        <v>31</v>
      </c>
    </row>
    <row r="4329" spans="1:15" x14ac:dyDescent="0.35">
      <c r="A4329" s="368" t="s">
        <v>749</v>
      </c>
      <c r="B4329" s="368" t="s">
        <v>1337</v>
      </c>
      <c r="C4329" s="368" t="s">
        <v>791</v>
      </c>
      <c r="D4329" s="368">
        <v>630</v>
      </c>
      <c r="E4329" s="368">
        <v>409</v>
      </c>
      <c r="F4329" s="368">
        <v>221</v>
      </c>
      <c r="G4329" s="368" t="s">
        <v>21952</v>
      </c>
      <c r="H4329" s="368" t="s">
        <v>21953</v>
      </c>
      <c r="I4329" s="368" t="s">
        <v>1611</v>
      </c>
      <c r="J4329" s="368" t="s">
        <v>1610</v>
      </c>
      <c r="K4329" s="368" t="s">
        <v>21756</v>
      </c>
      <c r="L4329" s="368" t="s">
        <v>21757</v>
      </c>
      <c r="M4329" s="368">
        <v>30</v>
      </c>
      <c r="N4329" s="368">
        <v>30</v>
      </c>
      <c r="O4329" s="368">
        <v>0</v>
      </c>
    </row>
    <row r="4330" spans="1:15" x14ac:dyDescent="0.35">
      <c r="A4330" s="368" t="s">
        <v>749</v>
      </c>
      <c r="B4330" s="368" t="s">
        <v>1337</v>
      </c>
      <c r="C4330" s="368" t="s">
        <v>791</v>
      </c>
      <c r="D4330" s="368">
        <v>630</v>
      </c>
      <c r="E4330" s="368">
        <v>409</v>
      </c>
      <c r="F4330" s="368">
        <v>221</v>
      </c>
      <c r="G4330" s="368" t="s">
        <v>21960</v>
      </c>
      <c r="H4330" s="368" t="s">
        <v>21961</v>
      </c>
      <c r="I4330" s="368" t="s">
        <v>1609</v>
      </c>
      <c r="J4330" s="368" t="s">
        <v>1608</v>
      </c>
      <c r="K4330" s="368" t="s">
        <v>21962</v>
      </c>
      <c r="L4330" s="368" t="s">
        <v>21963</v>
      </c>
      <c r="M4330" s="368">
        <v>64</v>
      </c>
      <c r="N4330" s="368">
        <v>40</v>
      </c>
      <c r="O4330" s="368">
        <v>24</v>
      </c>
    </row>
    <row r="4331" spans="1:15" x14ac:dyDescent="0.35">
      <c r="A4331" s="368" t="s">
        <v>749</v>
      </c>
      <c r="B4331" s="368" t="s">
        <v>1337</v>
      </c>
      <c r="C4331" s="368" t="s">
        <v>791</v>
      </c>
      <c r="D4331" s="368">
        <v>630</v>
      </c>
      <c r="E4331" s="368">
        <v>409</v>
      </c>
      <c r="F4331" s="368">
        <v>221</v>
      </c>
      <c r="G4331" s="368" t="s">
        <v>21960</v>
      </c>
      <c r="H4331" s="368" t="s">
        <v>21961</v>
      </c>
      <c r="I4331" s="368" t="s">
        <v>1609</v>
      </c>
      <c r="J4331" s="368" t="s">
        <v>1608</v>
      </c>
      <c r="K4331" s="368" t="s">
        <v>21964</v>
      </c>
      <c r="L4331" s="368" t="s">
        <v>21965</v>
      </c>
      <c r="M4331" s="368">
        <v>53</v>
      </c>
      <c r="N4331" s="368">
        <v>33</v>
      </c>
      <c r="O4331" s="368">
        <v>20</v>
      </c>
    </row>
    <row r="4332" spans="1:15" x14ac:dyDescent="0.35">
      <c r="A4332" s="368" t="s">
        <v>749</v>
      </c>
      <c r="B4332" s="368" t="s">
        <v>1337</v>
      </c>
      <c r="C4332" s="368" t="s">
        <v>791</v>
      </c>
      <c r="D4332" s="368">
        <v>630</v>
      </c>
      <c r="E4332" s="368">
        <v>409</v>
      </c>
      <c r="F4332" s="368">
        <v>221</v>
      </c>
      <c r="G4332" s="368" t="s">
        <v>21960</v>
      </c>
      <c r="H4332" s="368" t="s">
        <v>21961</v>
      </c>
      <c r="I4332" s="368" t="s">
        <v>1609</v>
      </c>
      <c r="J4332" s="368" t="s">
        <v>1608</v>
      </c>
      <c r="K4332" s="368" t="s">
        <v>21966</v>
      </c>
      <c r="L4332" s="368" t="s">
        <v>21967</v>
      </c>
      <c r="M4332" s="368">
        <v>32</v>
      </c>
      <c r="N4332" s="368">
        <v>20</v>
      </c>
      <c r="O4332" s="368">
        <v>12</v>
      </c>
    </row>
    <row r="4333" spans="1:15" x14ac:dyDescent="0.35">
      <c r="A4333" s="368" t="s">
        <v>750</v>
      </c>
      <c r="B4333" s="368" t="s">
        <v>1338</v>
      </c>
      <c r="C4333" s="368" t="s">
        <v>791</v>
      </c>
      <c r="D4333" s="368">
        <v>560</v>
      </c>
      <c r="E4333" s="368">
        <v>364</v>
      </c>
      <c r="F4333" s="368">
        <v>196</v>
      </c>
      <c r="G4333" s="368" t="s">
        <v>21968</v>
      </c>
      <c r="H4333" s="368" t="s">
        <v>21969</v>
      </c>
      <c r="I4333" s="368" t="s">
        <v>1607</v>
      </c>
      <c r="J4333" s="368" t="s">
        <v>1606</v>
      </c>
      <c r="K4333" s="368" t="s">
        <v>21962</v>
      </c>
      <c r="L4333" s="368" t="s">
        <v>21963</v>
      </c>
      <c r="M4333" s="368">
        <v>65</v>
      </c>
      <c r="N4333" s="368">
        <v>42</v>
      </c>
      <c r="O4333" s="368">
        <v>23</v>
      </c>
    </row>
    <row r="4334" spans="1:15" x14ac:dyDescent="0.35">
      <c r="A4334" s="368" t="s">
        <v>750</v>
      </c>
      <c r="B4334" s="368" t="s">
        <v>1338</v>
      </c>
      <c r="C4334" s="368" t="s">
        <v>791</v>
      </c>
      <c r="D4334" s="368">
        <v>560</v>
      </c>
      <c r="E4334" s="368">
        <v>364</v>
      </c>
      <c r="F4334" s="368">
        <v>196</v>
      </c>
      <c r="G4334" s="368" t="s">
        <v>21968</v>
      </c>
      <c r="H4334" s="368" t="s">
        <v>21969</v>
      </c>
      <c r="I4334" s="368" t="s">
        <v>1607</v>
      </c>
      <c r="J4334" s="368" t="s">
        <v>1606</v>
      </c>
      <c r="K4334" s="368" t="s">
        <v>21966</v>
      </c>
      <c r="L4334" s="368" t="s">
        <v>21967</v>
      </c>
      <c r="M4334" s="368">
        <v>32</v>
      </c>
      <c r="N4334" s="368">
        <v>20</v>
      </c>
      <c r="O4334" s="368">
        <v>12</v>
      </c>
    </row>
    <row r="4335" spans="1:15" x14ac:dyDescent="0.35">
      <c r="A4335" s="368" t="s">
        <v>750</v>
      </c>
      <c r="B4335" s="368" t="s">
        <v>1338</v>
      </c>
      <c r="C4335" s="368" t="s">
        <v>791</v>
      </c>
      <c r="D4335" s="368">
        <v>560</v>
      </c>
      <c r="E4335" s="368">
        <v>364</v>
      </c>
      <c r="F4335" s="368">
        <v>196</v>
      </c>
      <c r="G4335" s="368" t="s">
        <v>21968</v>
      </c>
      <c r="H4335" s="368" t="s">
        <v>21969</v>
      </c>
      <c r="I4335" s="368" t="s">
        <v>1607</v>
      </c>
      <c r="J4335" s="368" t="s">
        <v>1606</v>
      </c>
      <c r="K4335" s="368" t="s">
        <v>21970</v>
      </c>
      <c r="L4335" s="368" t="s">
        <v>21971</v>
      </c>
      <c r="M4335" s="368">
        <v>97</v>
      </c>
      <c r="N4335" s="368">
        <v>61</v>
      </c>
      <c r="O4335" s="368">
        <v>36</v>
      </c>
    </row>
    <row r="4336" spans="1:15" x14ac:dyDescent="0.35">
      <c r="A4336" s="368" t="s">
        <v>750</v>
      </c>
      <c r="B4336" s="368" t="s">
        <v>1338</v>
      </c>
      <c r="C4336" s="368" t="s">
        <v>791</v>
      </c>
      <c r="D4336" s="368">
        <v>560</v>
      </c>
      <c r="E4336" s="368">
        <v>364</v>
      </c>
      <c r="F4336" s="368">
        <v>196</v>
      </c>
      <c r="G4336" s="368" t="s">
        <v>21972</v>
      </c>
      <c r="H4336" s="368" t="s">
        <v>21973</v>
      </c>
      <c r="I4336" s="368" t="s">
        <v>1605</v>
      </c>
      <c r="J4336" s="368" t="s">
        <v>1604</v>
      </c>
      <c r="K4336" s="368" t="s">
        <v>21974</v>
      </c>
      <c r="L4336" s="368" t="s">
        <v>21975</v>
      </c>
      <c r="M4336" s="368">
        <v>43</v>
      </c>
      <c r="N4336" s="368">
        <v>27</v>
      </c>
      <c r="O4336" s="368">
        <v>16</v>
      </c>
    </row>
    <row r="4337" spans="1:15" x14ac:dyDescent="0.35">
      <c r="A4337" s="368" t="s">
        <v>750</v>
      </c>
      <c r="B4337" s="368" t="s">
        <v>1338</v>
      </c>
      <c r="C4337" s="368" t="s">
        <v>791</v>
      </c>
      <c r="D4337" s="368">
        <v>560</v>
      </c>
      <c r="E4337" s="368">
        <v>364</v>
      </c>
      <c r="F4337" s="368">
        <v>196</v>
      </c>
      <c r="G4337" s="368" t="s">
        <v>21972</v>
      </c>
      <c r="H4337" s="368" t="s">
        <v>21973</v>
      </c>
      <c r="I4337" s="368" t="s">
        <v>1605</v>
      </c>
      <c r="J4337" s="368" t="s">
        <v>1604</v>
      </c>
      <c r="K4337" s="368" t="s">
        <v>21976</v>
      </c>
      <c r="L4337" s="368" t="s">
        <v>21977</v>
      </c>
      <c r="M4337" s="368">
        <v>97</v>
      </c>
      <c r="N4337" s="368">
        <v>61</v>
      </c>
      <c r="O4337" s="368">
        <v>36</v>
      </c>
    </row>
    <row r="4338" spans="1:15" x14ac:dyDescent="0.35">
      <c r="A4338" s="368" t="s">
        <v>750</v>
      </c>
      <c r="B4338" s="368" t="s">
        <v>1338</v>
      </c>
      <c r="C4338" s="368" t="s">
        <v>791</v>
      </c>
      <c r="D4338" s="368">
        <v>560</v>
      </c>
      <c r="E4338" s="368">
        <v>364</v>
      </c>
      <c r="F4338" s="368">
        <v>196</v>
      </c>
      <c r="G4338" s="368" t="s">
        <v>21972</v>
      </c>
      <c r="H4338" s="368" t="s">
        <v>21973</v>
      </c>
      <c r="I4338" s="368" t="s">
        <v>1605</v>
      </c>
      <c r="J4338" s="368" t="s">
        <v>1604</v>
      </c>
      <c r="K4338" s="368" t="s">
        <v>21978</v>
      </c>
      <c r="L4338" s="368" t="s">
        <v>21979</v>
      </c>
      <c r="M4338" s="368">
        <v>75</v>
      </c>
      <c r="N4338" s="368">
        <v>47</v>
      </c>
      <c r="O4338" s="368">
        <v>28</v>
      </c>
    </row>
    <row r="4339" spans="1:15" x14ac:dyDescent="0.35">
      <c r="A4339" s="368" t="s">
        <v>750</v>
      </c>
      <c r="B4339" s="368" t="s">
        <v>1338</v>
      </c>
      <c r="C4339" s="368" t="s">
        <v>791</v>
      </c>
      <c r="D4339" s="368">
        <v>560</v>
      </c>
      <c r="E4339" s="368">
        <v>364</v>
      </c>
      <c r="F4339" s="368">
        <v>196</v>
      </c>
      <c r="G4339" s="368" t="s">
        <v>21980</v>
      </c>
      <c r="H4339" s="368" t="s">
        <v>21981</v>
      </c>
      <c r="I4339" s="368" t="s">
        <v>1603</v>
      </c>
      <c r="J4339" s="368" t="s">
        <v>1596</v>
      </c>
      <c r="K4339" s="368" t="s">
        <v>21954</v>
      </c>
      <c r="L4339" s="368" t="s">
        <v>21955</v>
      </c>
      <c r="M4339" s="368">
        <v>86</v>
      </c>
      <c r="N4339" s="368">
        <v>54</v>
      </c>
      <c r="O4339" s="368">
        <v>32</v>
      </c>
    </row>
    <row r="4340" spans="1:15" x14ac:dyDescent="0.35">
      <c r="A4340" s="368" t="s">
        <v>750</v>
      </c>
      <c r="B4340" s="368" t="s">
        <v>1338</v>
      </c>
      <c r="C4340" s="368" t="s">
        <v>791</v>
      </c>
      <c r="D4340" s="368">
        <v>560</v>
      </c>
      <c r="E4340" s="368">
        <v>364</v>
      </c>
      <c r="F4340" s="368">
        <v>196</v>
      </c>
      <c r="G4340" s="368" t="s">
        <v>21980</v>
      </c>
      <c r="H4340" s="368" t="s">
        <v>21981</v>
      </c>
      <c r="I4340" s="368" t="s">
        <v>1603</v>
      </c>
      <c r="J4340" s="368" t="s">
        <v>1596</v>
      </c>
      <c r="K4340" s="368" t="s">
        <v>21756</v>
      </c>
      <c r="L4340" s="368" t="s">
        <v>21757</v>
      </c>
      <c r="M4340" s="368">
        <v>30</v>
      </c>
      <c r="N4340" s="368">
        <v>30</v>
      </c>
      <c r="O4340" s="368">
        <v>0</v>
      </c>
    </row>
    <row r="4341" spans="1:15" x14ac:dyDescent="0.35">
      <c r="A4341" s="368" t="s">
        <v>750</v>
      </c>
      <c r="B4341" s="368" t="s">
        <v>1338</v>
      </c>
      <c r="C4341" s="368" t="s">
        <v>791</v>
      </c>
      <c r="D4341" s="368">
        <v>560</v>
      </c>
      <c r="E4341" s="368">
        <v>364</v>
      </c>
      <c r="F4341" s="368">
        <v>196</v>
      </c>
      <c r="G4341" s="368" t="s">
        <v>21980</v>
      </c>
      <c r="H4341" s="368" t="s">
        <v>21981</v>
      </c>
      <c r="I4341" s="368" t="s">
        <v>1603</v>
      </c>
      <c r="J4341" s="368" t="s">
        <v>1596</v>
      </c>
      <c r="K4341" s="368" t="s">
        <v>21982</v>
      </c>
      <c r="L4341" s="368" t="s">
        <v>21983</v>
      </c>
      <c r="M4341" s="368">
        <v>35</v>
      </c>
      <c r="N4341" s="368">
        <v>22</v>
      </c>
      <c r="O4341" s="368">
        <v>13</v>
      </c>
    </row>
    <row r="4342" spans="1:15" x14ac:dyDescent="0.35">
      <c r="A4342" s="368" t="s">
        <v>751</v>
      </c>
      <c r="B4342" s="368" t="s">
        <v>1339</v>
      </c>
      <c r="C4342" s="368" t="s">
        <v>791</v>
      </c>
      <c r="D4342" s="368">
        <v>540</v>
      </c>
      <c r="E4342" s="368">
        <v>351</v>
      </c>
      <c r="F4342" s="368">
        <v>189</v>
      </c>
      <c r="G4342" s="368" t="s">
        <v>21984</v>
      </c>
      <c r="H4342" s="368" t="s">
        <v>21985</v>
      </c>
      <c r="I4342" s="368" t="s">
        <v>1598</v>
      </c>
      <c r="J4342" s="368" t="s">
        <v>1597</v>
      </c>
      <c r="K4342" s="368" t="s">
        <v>21986</v>
      </c>
      <c r="L4342" s="368" t="s">
        <v>21987</v>
      </c>
      <c r="M4342" s="368">
        <v>97</v>
      </c>
      <c r="N4342" s="368">
        <v>61</v>
      </c>
      <c r="O4342" s="368">
        <v>36</v>
      </c>
    </row>
    <row r="4343" spans="1:15" x14ac:dyDescent="0.35">
      <c r="A4343" s="368" t="s">
        <v>751</v>
      </c>
      <c r="B4343" s="368" t="s">
        <v>1339</v>
      </c>
      <c r="C4343" s="368" t="s">
        <v>791</v>
      </c>
      <c r="D4343" s="368">
        <v>540</v>
      </c>
      <c r="E4343" s="368">
        <v>351</v>
      </c>
      <c r="F4343" s="368">
        <v>189</v>
      </c>
      <c r="G4343" s="368" t="s">
        <v>21984</v>
      </c>
      <c r="H4343" s="368" t="s">
        <v>21985</v>
      </c>
      <c r="I4343" s="368" t="s">
        <v>1598</v>
      </c>
      <c r="J4343" s="368" t="s">
        <v>1597</v>
      </c>
      <c r="K4343" s="368" t="s">
        <v>21988</v>
      </c>
      <c r="L4343" s="368" t="s">
        <v>21989</v>
      </c>
      <c r="M4343" s="368">
        <v>97</v>
      </c>
      <c r="N4343" s="368">
        <v>61</v>
      </c>
      <c r="O4343" s="368">
        <v>36</v>
      </c>
    </row>
    <row r="4344" spans="1:15" x14ac:dyDescent="0.35">
      <c r="A4344" s="368" t="s">
        <v>751</v>
      </c>
      <c r="B4344" s="368" t="s">
        <v>1339</v>
      </c>
      <c r="C4344" s="368" t="s">
        <v>791</v>
      </c>
      <c r="D4344" s="368">
        <v>540</v>
      </c>
      <c r="E4344" s="368">
        <v>351</v>
      </c>
      <c r="F4344" s="368">
        <v>189</v>
      </c>
      <c r="G4344" s="368" t="s">
        <v>21984</v>
      </c>
      <c r="H4344" s="368" t="s">
        <v>21985</v>
      </c>
      <c r="I4344" s="368" t="s">
        <v>1598</v>
      </c>
      <c r="J4344" s="368" t="s">
        <v>1597</v>
      </c>
      <c r="K4344" s="368" t="s">
        <v>21990</v>
      </c>
      <c r="L4344" s="368" t="s">
        <v>21991</v>
      </c>
      <c r="M4344" s="368">
        <v>54</v>
      </c>
      <c r="N4344" s="368">
        <v>34</v>
      </c>
      <c r="O4344" s="368">
        <v>20</v>
      </c>
    </row>
    <row r="4345" spans="1:15" x14ac:dyDescent="0.35">
      <c r="A4345" s="368" t="s">
        <v>751</v>
      </c>
      <c r="B4345" s="368" t="s">
        <v>1339</v>
      </c>
      <c r="C4345" s="368" t="s">
        <v>791</v>
      </c>
      <c r="D4345" s="368">
        <v>540</v>
      </c>
      <c r="E4345" s="368">
        <v>351</v>
      </c>
      <c r="F4345" s="368">
        <v>189</v>
      </c>
      <c r="G4345" s="368" t="s">
        <v>21992</v>
      </c>
      <c r="H4345" s="368" t="s">
        <v>21993</v>
      </c>
      <c r="I4345" s="368" t="s">
        <v>1602</v>
      </c>
      <c r="J4345" s="368" t="s">
        <v>1601</v>
      </c>
      <c r="K4345" s="368" t="s">
        <v>21756</v>
      </c>
      <c r="L4345" s="368" t="s">
        <v>21757</v>
      </c>
      <c r="M4345" s="368">
        <v>30</v>
      </c>
      <c r="N4345" s="368">
        <v>30</v>
      </c>
      <c r="O4345" s="368">
        <v>0</v>
      </c>
    </row>
    <row r="4346" spans="1:15" x14ac:dyDescent="0.35">
      <c r="A4346" s="368" t="s">
        <v>751</v>
      </c>
      <c r="B4346" s="368" t="s">
        <v>1339</v>
      </c>
      <c r="C4346" s="368" t="s">
        <v>791</v>
      </c>
      <c r="D4346" s="368">
        <v>540</v>
      </c>
      <c r="E4346" s="368">
        <v>351</v>
      </c>
      <c r="F4346" s="368">
        <v>189</v>
      </c>
      <c r="G4346" s="368" t="s">
        <v>21992</v>
      </c>
      <c r="H4346" s="368" t="s">
        <v>21993</v>
      </c>
      <c r="I4346" s="368" t="s">
        <v>1602</v>
      </c>
      <c r="J4346" s="368" t="s">
        <v>1601</v>
      </c>
      <c r="K4346" s="368" t="s">
        <v>21994</v>
      </c>
      <c r="L4346" s="368" t="s">
        <v>21995</v>
      </c>
      <c r="M4346" s="368">
        <v>97</v>
      </c>
      <c r="N4346" s="368">
        <v>61</v>
      </c>
      <c r="O4346" s="368">
        <v>36</v>
      </c>
    </row>
    <row r="4347" spans="1:15" x14ac:dyDescent="0.35">
      <c r="A4347" s="368" t="s">
        <v>751</v>
      </c>
      <c r="B4347" s="368" t="s">
        <v>1339</v>
      </c>
      <c r="C4347" s="368" t="s">
        <v>791</v>
      </c>
      <c r="D4347" s="368">
        <v>540</v>
      </c>
      <c r="E4347" s="368">
        <v>351</v>
      </c>
      <c r="F4347" s="368">
        <v>189</v>
      </c>
      <c r="G4347" s="368" t="s">
        <v>21992</v>
      </c>
      <c r="H4347" s="368" t="s">
        <v>21993</v>
      </c>
      <c r="I4347" s="368" t="s">
        <v>1602</v>
      </c>
      <c r="J4347" s="368" t="s">
        <v>1601</v>
      </c>
      <c r="K4347" s="368" t="s">
        <v>21996</v>
      </c>
      <c r="L4347" s="368" t="s">
        <v>21997</v>
      </c>
      <c r="M4347" s="368">
        <v>97</v>
      </c>
      <c r="N4347" s="368">
        <v>61</v>
      </c>
      <c r="O4347" s="368">
        <v>36</v>
      </c>
    </row>
    <row r="4348" spans="1:15" x14ac:dyDescent="0.35">
      <c r="A4348" s="368" t="s">
        <v>751</v>
      </c>
      <c r="B4348" s="368" t="s">
        <v>1339</v>
      </c>
      <c r="C4348" s="368" t="s">
        <v>791</v>
      </c>
      <c r="D4348" s="368">
        <v>540</v>
      </c>
      <c r="E4348" s="368">
        <v>351</v>
      </c>
      <c r="F4348" s="368">
        <v>189</v>
      </c>
      <c r="G4348" s="368" t="s">
        <v>21992</v>
      </c>
      <c r="H4348" s="368" t="s">
        <v>21993</v>
      </c>
      <c r="I4348" s="368" t="s">
        <v>1602</v>
      </c>
      <c r="J4348" s="368" t="s">
        <v>1601</v>
      </c>
      <c r="K4348" s="368" t="s">
        <v>21998</v>
      </c>
      <c r="L4348" s="368" t="s">
        <v>21999</v>
      </c>
      <c r="M4348" s="368">
        <v>68</v>
      </c>
      <c r="N4348" s="368">
        <v>43</v>
      </c>
      <c r="O4348" s="368">
        <v>25</v>
      </c>
    </row>
    <row r="4349" spans="1:15" x14ac:dyDescent="0.35">
      <c r="A4349" s="368" t="s">
        <v>752</v>
      </c>
      <c r="B4349" s="368" t="s">
        <v>1340</v>
      </c>
      <c r="C4349" s="368" t="s">
        <v>791</v>
      </c>
      <c r="D4349" s="368">
        <v>500</v>
      </c>
      <c r="E4349" s="368">
        <v>325</v>
      </c>
      <c r="F4349" s="368">
        <v>175</v>
      </c>
      <c r="G4349" s="368" t="s">
        <v>22000</v>
      </c>
      <c r="H4349" s="368" t="s">
        <v>22001</v>
      </c>
      <c r="I4349" s="368" t="s">
        <v>1600</v>
      </c>
      <c r="J4349" s="368" t="s">
        <v>1599</v>
      </c>
      <c r="K4349" s="368" t="s">
        <v>21756</v>
      </c>
      <c r="L4349" s="368" t="s">
        <v>21757</v>
      </c>
      <c r="M4349" s="368">
        <v>30</v>
      </c>
      <c r="N4349" s="368">
        <v>30</v>
      </c>
      <c r="O4349" s="368">
        <v>0</v>
      </c>
    </row>
    <row r="4350" spans="1:15" x14ac:dyDescent="0.35">
      <c r="A4350" s="368" t="s">
        <v>752</v>
      </c>
      <c r="B4350" s="368" t="s">
        <v>1340</v>
      </c>
      <c r="C4350" s="368" t="s">
        <v>791</v>
      </c>
      <c r="D4350" s="368">
        <v>500</v>
      </c>
      <c r="E4350" s="368">
        <v>325</v>
      </c>
      <c r="F4350" s="368">
        <v>175</v>
      </c>
      <c r="G4350" s="368" t="s">
        <v>22000</v>
      </c>
      <c r="H4350" s="368" t="s">
        <v>22001</v>
      </c>
      <c r="I4350" s="368" t="s">
        <v>1600</v>
      </c>
      <c r="J4350" s="368" t="s">
        <v>1599</v>
      </c>
      <c r="K4350" s="368" t="s">
        <v>22002</v>
      </c>
      <c r="L4350" s="368" t="s">
        <v>22003</v>
      </c>
      <c r="M4350" s="368">
        <v>33</v>
      </c>
      <c r="N4350" s="368">
        <v>22</v>
      </c>
      <c r="O4350" s="368">
        <v>11</v>
      </c>
    </row>
    <row r="4351" spans="1:15" x14ac:dyDescent="0.35">
      <c r="A4351" s="368" t="s">
        <v>752</v>
      </c>
      <c r="B4351" s="368" t="s">
        <v>1340</v>
      </c>
      <c r="C4351" s="368" t="s">
        <v>791</v>
      </c>
      <c r="D4351" s="368">
        <v>500</v>
      </c>
      <c r="E4351" s="368">
        <v>325</v>
      </c>
      <c r="F4351" s="368">
        <v>175</v>
      </c>
      <c r="G4351" s="368" t="s">
        <v>22000</v>
      </c>
      <c r="H4351" s="368" t="s">
        <v>22001</v>
      </c>
      <c r="I4351" s="368" t="s">
        <v>1600</v>
      </c>
      <c r="J4351" s="368" t="s">
        <v>1599</v>
      </c>
      <c r="K4351" s="368" t="s">
        <v>22004</v>
      </c>
      <c r="L4351" s="368" t="s">
        <v>22005</v>
      </c>
      <c r="M4351" s="368">
        <v>87</v>
      </c>
      <c r="N4351" s="368">
        <v>54</v>
      </c>
      <c r="O4351" s="368">
        <v>33</v>
      </c>
    </row>
    <row r="4352" spans="1:15" x14ac:dyDescent="0.35">
      <c r="A4352" s="368" t="s">
        <v>752</v>
      </c>
      <c r="B4352" s="368" t="s">
        <v>1340</v>
      </c>
      <c r="C4352" s="368" t="s">
        <v>791</v>
      </c>
      <c r="D4352" s="368">
        <v>500</v>
      </c>
      <c r="E4352" s="368">
        <v>325</v>
      </c>
      <c r="F4352" s="368">
        <v>175</v>
      </c>
      <c r="G4352" s="368" t="s">
        <v>22000</v>
      </c>
      <c r="H4352" s="368" t="s">
        <v>22001</v>
      </c>
      <c r="I4352" s="368" t="s">
        <v>1600</v>
      </c>
      <c r="J4352" s="368" t="s">
        <v>1599</v>
      </c>
      <c r="K4352" s="368" t="s">
        <v>22006</v>
      </c>
      <c r="L4352" s="368" t="s">
        <v>22007</v>
      </c>
      <c r="M4352" s="368">
        <v>98</v>
      </c>
      <c r="N4352" s="368">
        <v>61</v>
      </c>
      <c r="O4352" s="368">
        <v>37</v>
      </c>
    </row>
    <row r="4353" spans="1:15" x14ac:dyDescent="0.35">
      <c r="A4353" s="368" t="s">
        <v>752</v>
      </c>
      <c r="B4353" s="368" t="s">
        <v>1340</v>
      </c>
      <c r="C4353" s="368" t="s">
        <v>791</v>
      </c>
      <c r="D4353" s="368">
        <v>500</v>
      </c>
      <c r="E4353" s="368">
        <v>325</v>
      </c>
      <c r="F4353" s="368">
        <v>175</v>
      </c>
      <c r="G4353" s="368" t="s">
        <v>21984</v>
      </c>
      <c r="H4353" s="368" t="s">
        <v>21985</v>
      </c>
      <c r="I4353" s="368" t="s">
        <v>1598</v>
      </c>
      <c r="J4353" s="368" t="s">
        <v>1597</v>
      </c>
      <c r="K4353" s="368" t="s">
        <v>21986</v>
      </c>
      <c r="L4353" s="368" t="s">
        <v>21987</v>
      </c>
      <c r="M4353" s="368">
        <v>98</v>
      </c>
      <c r="N4353" s="368">
        <v>61</v>
      </c>
      <c r="O4353" s="368">
        <v>37</v>
      </c>
    </row>
    <row r="4354" spans="1:15" x14ac:dyDescent="0.35">
      <c r="A4354" s="368" t="s">
        <v>752</v>
      </c>
      <c r="B4354" s="368" t="s">
        <v>1340</v>
      </c>
      <c r="C4354" s="368" t="s">
        <v>791</v>
      </c>
      <c r="D4354" s="368">
        <v>500</v>
      </c>
      <c r="E4354" s="368">
        <v>325</v>
      </c>
      <c r="F4354" s="368">
        <v>175</v>
      </c>
      <c r="G4354" s="368" t="s">
        <v>21984</v>
      </c>
      <c r="H4354" s="368" t="s">
        <v>21985</v>
      </c>
      <c r="I4354" s="368" t="s">
        <v>1598</v>
      </c>
      <c r="J4354" s="368" t="s">
        <v>1597</v>
      </c>
      <c r="K4354" s="368" t="s">
        <v>21988</v>
      </c>
      <c r="L4354" s="368" t="s">
        <v>21989</v>
      </c>
      <c r="M4354" s="368">
        <v>98</v>
      </c>
      <c r="N4354" s="368">
        <v>61</v>
      </c>
      <c r="O4354" s="368">
        <v>37</v>
      </c>
    </row>
    <row r="4355" spans="1:15" x14ac:dyDescent="0.35">
      <c r="A4355" s="368" t="s">
        <v>752</v>
      </c>
      <c r="B4355" s="368" t="s">
        <v>1340</v>
      </c>
      <c r="C4355" s="368" t="s">
        <v>791</v>
      </c>
      <c r="D4355" s="368">
        <v>500</v>
      </c>
      <c r="E4355" s="368">
        <v>325</v>
      </c>
      <c r="F4355" s="368">
        <v>175</v>
      </c>
      <c r="G4355" s="368" t="s">
        <v>21984</v>
      </c>
      <c r="H4355" s="368" t="s">
        <v>21985</v>
      </c>
      <c r="I4355" s="368" t="s">
        <v>1598</v>
      </c>
      <c r="J4355" s="368" t="s">
        <v>1597</v>
      </c>
      <c r="K4355" s="368" t="s">
        <v>21990</v>
      </c>
      <c r="L4355" s="368" t="s">
        <v>21991</v>
      </c>
      <c r="M4355" s="368">
        <v>56</v>
      </c>
      <c r="N4355" s="368">
        <v>36</v>
      </c>
      <c r="O4355" s="368">
        <v>20</v>
      </c>
    </row>
    <row r="4356" spans="1:15" x14ac:dyDescent="0.35">
      <c r="A4356" s="368" t="s">
        <v>753</v>
      </c>
      <c r="B4356" s="368" t="s">
        <v>1341</v>
      </c>
      <c r="C4356" s="368" t="s">
        <v>786</v>
      </c>
      <c r="D4356" s="368">
        <v>660</v>
      </c>
      <c r="E4356" s="368">
        <v>429</v>
      </c>
      <c r="F4356" s="368">
        <v>231</v>
      </c>
      <c r="G4356" s="368" t="s">
        <v>22008</v>
      </c>
      <c r="H4356" s="368" t="s">
        <v>22009</v>
      </c>
      <c r="I4356" s="368" t="s">
        <v>1595</v>
      </c>
      <c r="J4356" s="368" t="s">
        <v>1594</v>
      </c>
      <c r="K4356" s="368" t="s">
        <v>22010</v>
      </c>
      <c r="L4356" s="368" t="s">
        <v>1596</v>
      </c>
      <c r="M4356" s="368">
        <v>64</v>
      </c>
      <c r="N4356" s="368">
        <v>41</v>
      </c>
      <c r="O4356" s="368">
        <v>23</v>
      </c>
    </row>
    <row r="4357" spans="1:15" x14ac:dyDescent="0.35">
      <c r="A4357" s="368" t="s">
        <v>753</v>
      </c>
      <c r="B4357" s="368" t="s">
        <v>1341</v>
      </c>
      <c r="C4357" s="368" t="s">
        <v>786</v>
      </c>
      <c r="D4357" s="368">
        <v>660</v>
      </c>
      <c r="E4357" s="368">
        <v>429</v>
      </c>
      <c r="F4357" s="368">
        <v>231</v>
      </c>
      <c r="G4357" s="368" t="s">
        <v>22008</v>
      </c>
      <c r="H4357" s="368" t="s">
        <v>22009</v>
      </c>
      <c r="I4357" s="368" t="s">
        <v>1595</v>
      </c>
      <c r="J4357" s="368" t="s">
        <v>1594</v>
      </c>
      <c r="K4357" s="368" t="s">
        <v>22011</v>
      </c>
      <c r="L4357" s="368" t="s">
        <v>22012</v>
      </c>
      <c r="M4357" s="368">
        <v>43</v>
      </c>
      <c r="N4357" s="368">
        <v>27</v>
      </c>
      <c r="O4357" s="368">
        <v>16</v>
      </c>
    </row>
    <row r="4358" spans="1:15" x14ac:dyDescent="0.35">
      <c r="A4358" s="368" t="s">
        <v>753</v>
      </c>
      <c r="B4358" s="368" t="s">
        <v>1341</v>
      </c>
      <c r="C4358" s="368" t="s">
        <v>786</v>
      </c>
      <c r="D4358" s="368">
        <v>660</v>
      </c>
      <c r="E4358" s="368">
        <v>429</v>
      </c>
      <c r="F4358" s="368">
        <v>231</v>
      </c>
      <c r="G4358" s="368" t="s">
        <v>22008</v>
      </c>
      <c r="H4358" s="368" t="s">
        <v>22009</v>
      </c>
      <c r="I4358" s="368" t="s">
        <v>1595</v>
      </c>
      <c r="J4358" s="368" t="s">
        <v>1594</v>
      </c>
      <c r="K4358" s="368" t="s">
        <v>22013</v>
      </c>
      <c r="L4358" s="368" t="s">
        <v>1594</v>
      </c>
      <c r="M4358" s="368">
        <v>85</v>
      </c>
      <c r="N4358" s="368">
        <v>54</v>
      </c>
      <c r="O4358" s="368">
        <v>31</v>
      </c>
    </row>
    <row r="4359" spans="1:15" x14ac:dyDescent="0.35">
      <c r="A4359" s="368" t="s">
        <v>753</v>
      </c>
      <c r="B4359" s="368" t="s">
        <v>1341</v>
      </c>
      <c r="C4359" s="368" t="s">
        <v>786</v>
      </c>
      <c r="D4359" s="368">
        <v>660</v>
      </c>
      <c r="E4359" s="368">
        <v>429</v>
      </c>
      <c r="F4359" s="368">
        <v>231</v>
      </c>
      <c r="G4359" s="368" t="s">
        <v>22014</v>
      </c>
      <c r="H4359" s="368" t="s">
        <v>22015</v>
      </c>
      <c r="I4359" s="368" t="s">
        <v>1593</v>
      </c>
      <c r="J4359" s="368" t="s">
        <v>1592</v>
      </c>
      <c r="K4359" s="368" t="s">
        <v>22016</v>
      </c>
      <c r="L4359" s="368" t="s">
        <v>22017</v>
      </c>
      <c r="M4359" s="368">
        <v>53</v>
      </c>
      <c r="N4359" s="368">
        <v>34</v>
      </c>
      <c r="O4359" s="368">
        <v>19</v>
      </c>
    </row>
    <row r="4360" spans="1:15" x14ac:dyDescent="0.35">
      <c r="A4360" s="368" t="s">
        <v>753</v>
      </c>
      <c r="B4360" s="368" t="s">
        <v>1341</v>
      </c>
      <c r="C4360" s="368" t="s">
        <v>786</v>
      </c>
      <c r="D4360" s="368">
        <v>660</v>
      </c>
      <c r="E4360" s="368">
        <v>429</v>
      </c>
      <c r="F4360" s="368">
        <v>231</v>
      </c>
      <c r="G4360" s="368" t="s">
        <v>22014</v>
      </c>
      <c r="H4360" s="368" t="s">
        <v>22015</v>
      </c>
      <c r="I4360" s="368" t="s">
        <v>1593</v>
      </c>
      <c r="J4360" s="368" t="s">
        <v>1592</v>
      </c>
      <c r="K4360" s="368" t="s">
        <v>22018</v>
      </c>
      <c r="L4360" s="368" t="s">
        <v>22019</v>
      </c>
      <c r="M4360" s="368">
        <v>53</v>
      </c>
      <c r="N4360" s="368">
        <v>34</v>
      </c>
      <c r="O4360" s="368">
        <v>19</v>
      </c>
    </row>
    <row r="4361" spans="1:15" x14ac:dyDescent="0.35">
      <c r="A4361" s="368" t="s">
        <v>753</v>
      </c>
      <c r="B4361" s="368" t="s">
        <v>1341</v>
      </c>
      <c r="C4361" s="368" t="s">
        <v>786</v>
      </c>
      <c r="D4361" s="368">
        <v>660</v>
      </c>
      <c r="E4361" s="368">
        <v>429</v>
      </c>
      <c r="F4361" s="368">
        <v>231</v>
      </c>
      <c r="G4361" s="368" t="s">
        <v>22014</v>
      </c>
      <c r="H4361" s="368" t="s">
        <v>22015</v>
      </c>
      <c r="I4361" s="368" t="s">
        <v>1593</v>
      </c>
      <c r="J4361" s="368" t="s">
        <v>1592</v>
      </c>
      <c r="K4361" s="368" t="s">
        <v>22020</v>
      </c>
      <c r="L4361" s="368" t="s">
        <v>22021</v>
      </c>
      <c r="M4361" s="368">
        <v>32</v>
      </c>
      <c r="N4361" s="368">
        <v>20</v>
      </c>
      <c r="O4361" s="368">
        <v>12</v>
      </c>
    </row>
    <row r="4362" spans="1:15" x14ac:dyDescent="0.35">
      <c r="A4362" s="368" t="s">
        <v>753</v>
      </c>
      <c r="B4362" s="368" t="s">
        <v>1341</v>
      </c>
      <c r="C4362" s="368" t="s">
        <v>786</v>
      </c>
      <c r="D4362" s="368">
        <v>660</v>
      </c>
      <c r="E4362" s="368">
        <v>429</v>
      </c>
      <c r="F4362" s="368">
        <v>231</v>
      </c>
      <c r="G4362" s="368" t="s">
        <v>22022</v>
      </c>
      <c r="H4362" s="368" t="s">
        <v>22023</v>
      </c>
      <c r="I4362" s="368" t="s">
        <v>1591</v>
      </c>
      <c r="J4362" s="368" t="s">
        <v>1590</v>
      </c>
      <c r="K4362" s="368" t="s">
        <v>22024</v>
      </c>
      <c r="L4362" s="368" t="s">
        <v>22025</v>
      </c>
      <c r="M4362" s="368">
        <v>64</v>
      </c>
      <c r="N4362" s="368">
        <v>41</v>
      </c>
      <c r="O4362" s="368">
        <v>23</v>
      </c>
    </row>
    <row r="4363" spans="1:15" x14ac:dyDescent="0.35">
      <c r="A4363" s="368" t="s">
        <v>753</v>
      </c>
      <c r="B4363" s="368" t="s">
        <v>1341</v>
      </c>
      <c r="C4363" s="368" t="s">
        <v>786</v>
      </c>
      <c r="D4363" s="368">
        <v>660</v>
      </c>
      <c r="E4363" s="368">
        <v>429</v>
      </c>
      <c r="F4363" s="368">
        <v>231</v>
      </c>
      <c r="G4363" s="368" t="s">
        <v>22022</v>
      </c>
      <c r="H4363" s="368" t="s">
        <v>22023</v>
      </c>
      <c r="I4363" s="368" t="s">
        <v>1591</v>
      </c>
      <c r="J4363" s="368" t="s">
        <v>1590</v>
      </c>
      <c r="K4363" s="368" t="s">
        <v>22026</v>
      </c>
      <c r="L4363" s="368" t="s">
        <v>22027</v>
      </c>
      <c r="M4363" s="368">
        <v>64</v>
      </c>
      <c r="N4363" s="368">
        <v>41</v>
      </c>
      <c r="O4363" s="368">
        <v>23</v>
      </c>
    </row>
    <row r="4364" spans="1:15" x14ac:dyDescent="0.35">
      <c r="A4364" s="368" t="s">
        <v>753</v>
      </c>
      <c r="B4364" s="368" t="s">
        <v>1341</v>
      </c>
      <c r="C4364" s="368" t="s">
        <v>786</v>
      </c>
      <c r="D4364" s="368">
        <v>660</v>
      </c>
      <c r="E4364" s="368">
        <v>429</v>
      </c>
      <c r="F4364" s="368">
        <v>231</v>
      </c>
      <c r="G4364" s="368" t="s">
        <v>22022</v>
      </c>
      <c r="H4364" s="368" t="s">
        <v>22023</v>
      </c>
      <c r="I4364" s="368" t="s">
        <v>1591</v>
      </c>
      <c r="J4364" s="368" t="s">
        <v>1590</v>
      </c>
      <c r="K4364" s="368" t="s">
        <v>22028</v>
      </c>
      <c r="L4364" s="368" t="s">
        <v>22029</v>
      </c>
      <c r="M4364" s="368">
        <v>64</v>
      </c>
      <c r="N4364" s="368">
        <v>41</v>
      </c>
      <c r="O4364" s="368">
        <v>23</v>
      </c>
    </row>
    <row r="4365" spans="1:15" x14ac:dyDescent="0.35">
      <c r="A4365" s="368" t="s">
        <v>753</v>
      </c>
      <c r="B4365" s="368" t="s">
        <v>1341</v>
      </c>
      <c r="C4365" s="368" t="s">
        <v>786</v>
      </c>
      <c r="D4365" s="368">
        <v>660</v>
      </c>
      <c r="E4365" s="368">
        <v>429</v>
      </c>
      <c r="F4365" s="368">
        <v>231</v>
      </c>
      <c r="G4365" s="368" t="s">
        <v>21798</v>
      </c>
      <c r="H4365" s="368" t="s">
        <v>21799</v>
      </c>
      <c r="I4365" s="368" t="s">
        <v>1589</v>
      </c>
      <c r="J4365" s="368" t="s">
        <v>1588</v>
      </c>
      <c r="K4365" s="368" t="s">
        <v>21756</v>
      </c>
      <c r="L4365" s="368" t="s">
        <v>21757</v>
      </c>
      <c r="M4365" s="368">
        <v>30</v>
      </c>
      <c r="N4365" s="368">
        <v>30</v>
      </c>
      <c r="O4365" s="368">
        <v>0</v>
      </c>
    </row>
    <row r="4366" spans="1:15" x14ac:dyDescent="0.35">
      <c r="A4366" s="368" t="s">
        <v>753</v>
      </c>
      <c r="B4366" s="368" t="s">
        <v>1341</v>
      </c>
      <c r="C4366" s="368" t="s">
        <v>786</v>
      </c>
      <c r="D4366" s="368">
        <v>660</v>
      </c>
      <c r="E4366" s="368">
        <v>429</v>
      </c>
      <c r="F4366" s="368">
        <v>231</v>
      </c>
      <c r="G4366" s="368" t="s">
        <v>21798</v>
      </c>
      <c r="H4366" s="368" t="s">
        <v>21799</v>
      </c>
      <c r="I4366" s="368" t="s">
        <v>1589</v>
      </c>
      <c r="J4366" s="368" t="s">
        <v>1588</v>
      </c>
      <c r="K4366" s="368" t="s">
        <v>21800</v>
      </c>
      <c r="L4366" s="368" t="s">
        <v>21801</v>
      </c>
      <c r="M4366" s="368">
        <v>54</v>
      </c>
      <c r="N4366" s="368">
        <v>33</v>
      </c>
      <c r="O4366" s="368">
        <v>21</v>
      </c>
    </row>
    <row r="4367" spans="1:15" x14ac:dyDescent="0.35">
      <c r="A4367" s="368" t="s">
        <v>753</v>
      </c>
      <c r="B4367" s="368" t="s">
        <v>1341</v>
      </c>
      <c r="C4367" s="368" t="s">
        <v>786</v>
      </c>
      <c r="D4367" s="368">
        <v>660</v>
      </c>
      <c r="E4367" s="368">
        <v>429</v>
      </c>
      <c r="F4367" s="368">
        <v>231</v>
      </c>
      <c r="G4367" s="368" t="s">
        <v>21798</v>
      </c>
      <c r="H4367" s="368" t="s">
        <v>21799</v>
      </c>
      <c r="I4367" s="368" t="s">
        <v>1589</v>
      </c>
      <c r="J4367" s="368" t="s">
        <v>1588</v>
      </c>
      <c r="K4367" s="368" t="s">
        <v>21802</v>
      </c>
      <c r="L4367" s="368" t="s">
        <v>21803</v>
      </c>
      <c r="M4367" s="368">
        <v>54</v>
      </c>
      <c r="N4367" s="368">
        <v>33</v>
      </c>
      <c r="O4367" s="368">
        <v>21</v>
      </c>
    </row>
    <row r="4368" spans="1:15" x14ac:dyDescent="0.35">
      <c r="A4368" s="368" t="s">
        <v>754</v>
      </c>
      <c r="B4368" s="368" t="s">
        <v>1342</v>
      </c>
      <c r="C4368" s="368" t="s">
        <v>796</v>
      </c>
      <c r="D4368" s="368">
        <v>410</v>
      </c>
      <c r="E4368" s="368">
        <v>266</v>
      </c>
      <c r="F4368" s="368">
        <v>144</v>
      </c>
      <c r="G4368" s="368" t="s">
        <v>22030</v>
      </c>
      <c r="H4368" s="368" t="s">
        <v>22031</v>
      </c>
      <c r="I4368" s="368" t="s">
        <v>1587</v>
      </c>
      <c r="J4368" s="368" t="s">
        <v>1586</v>
      </c>
      <c r="K4368" s="368" t="s">
        <v>22032</v>
      </c>
      <c r="L4368" s="368" t="s">
        <v>22033</v>
      </c>
      <c r="M4368" s="368">
        <v>51</v>
      </c>
      <c r="N4368" s="368">
        <v>32</v>
      </c>
      <c r="O4368" s="368">
        <v>19</v>
      </c>
    </row>
    <row r="4369" spans="1:15" x14ac:dyDescent="0.35">
      <c r="A4369" s="368" t="s">
        <v>754</v>
      </c>
      <c r="B4369" s="368" t="s">
        <v>1342</v>
      </c>
      <c r="C4369" s="368" t="s">
        <v>796</v>
      </c>
      <c r="D4369" s="368">
        <v>410</v>
      </c>
      <c r="E4369" s="368">
        <v>266</v>
      </c>
      <c r="F4369" s="368">
        <v>144</v>
      </c>
      <c r="G4369" s="368" t="s">
        <v>22030</v>
      </c>
      <c r="H4369" s="368" t="s">
        <v>22031</v>
      </c>
      <c r="I4369" s="368" t="s">
        <v>1587</v>
      </c>
      <c r="J4369" s="368" t="s">
        <v>1586</v>
      </c>
      <c r="K4369" s="368" t="s">
        <v>22034</v>
      </c>
      <c r="L4369" s="368" t="s">
        <v>22035</v>
      </c>
      <c r="M4369" s="368">
        <v>38</v>
      </c>
      <c r="N4369" s="368">
        <v>23</v>
      </c>
      <c r="O4369" s="368">
        <v>15</v>
      </c>
    </row>
    <row r="4370" spans="1:15" x14ac:dyDescent="0.35">
      <c r="A4370" s="368" t="s">
        <v>754</v>
      </c>
      <c r="B4370" s="368" t="s">
        <v>1342</v>
      </c>
      <c r="C4370" s="368" t="s">
        <v>796</v>
      </c>
      <c r="D4370" s="368">
        <v>410</v>
      </c>
      <c r="E4370" s="368">
        <v>266</v>
      </c>
      <c r="F4370" s="368">
        <v>144</v>
      </c>
      <c r="G4370" s="368" t="s">
        <v>22030</v>
      </c>
      <c r="H4370" s="368" t="s">
        <v>22031</v>
      </c>
      <c r="I4370" s="368" t="s">
        <v>1587</v>
      </c>
      <c r="J4370" s="368" t="s">
        <v>1586</v>
      </c>
      <c r="K4370" s="368" t="s">
        <v>22036</v>
      </c>
      <c r="L4370" s="368" t="s">
        <v>22037</v>
      </c>
      <c r="M4370" s="368">
        <v>63</v>
      </c>
      <c r="N4370" s="368">
        <v>39</v>
      </c>
      <c r="O4370" s="368">
        <v>24</v>
      </c>
    </row>
    <row r="4371" spans="1:15" x14ac:dyDescent="0.35">
      <c r="A4371" s="368" t="s">
        <v>754</v>
      </c>
      <c r="B4371" s="368" t="s">
        <v>1342</v>
      </c>
      <c r="C4371" s="368" t="s">
        <v>796</v>
      </c>
      <c r="D4371" s="368">
        <v>410</v>
      </c>
      <c r="E4371" s="368">
        <v>266</v>
      </c>
      <c r="F4371" s="368">
        <v>144</v>
      </c>
      <c r="G4371" s="368" t="s">
        <v>22030</v>
      </c>
      <c r="H4371" s="368" t="s">
        <v>22031</v>
      </c>
      <c r="I4371" s="368" t="s">
        <v>1587</v>
      </c>
      <c r="J4371" s="368" t="s">
        <v>1586</v>
      </c>
      <c r="K4371" s="368" t="s">
        <v>22038</v>
      </c>
      <c r="L4371" s="368" t="s">
        <v>22039</v>
      </c>
      <c r="M4371" s="368">
        <v>30</v>
      </c>
      <c r="N4371" s="368">
        <v>30</v>
      </c>
      <c r="O4371" s="368">
        <v>0</v>
      </c>
    </row>
    <row r="4372" spans="1:15" x14ac:dyDescent="0.35">
      <c r="A4372" s="368" t="s">
        <v>754</v>
      </c>
      <c r="B4372" s="368" t="s">
        <v>1342</v>
      </c>
      <c r="C4372" s="368" t="s">
        <v>796</v>
      </c>
      <c r="D4372" s="368">
        <v>410</v>
      </c>
      <c r="E4372" s="368">
        <v>266</v>
      </c>
      <c r="F4372" s="368">
        <v>144</v>
      </c>
      <c r="G4372" s="368" t="s">
        <v>22040</v>
      </c>
      <c r="H4372" s="368" t="s">
        <v>22041</v>
      </c>
      <c r="I4372" s="368" t="s">
        <v>1585</v>
      </c>
      <c r="J4372" s="368" t="s">
        <v>1584</v>
      </c>
      <c r="K4372" s="368" t="s">
        <v>22038</v>
      </c>
      <c r="L4372" s="368" t="s">
        <v>22039</v>
      </c>
      <c r="M4372" s="368">
        <v>30</v>
      </c>
      <c r="N4372" s="368">
        <v>30</v>
      </c>
      <c r="O4372" s="368">
        <v>0</v>
      </c>
    </row>
    <row r="4373" spans="1:15" x14ac:dyDescent="0.35">
      <c r="A4373" s="368" t="s">
        <v>754</v>
      </c>
      <c r="B4373" s="368" t="s">
        <v>1342</v>
      </c>
      <c r="C4373" s="368" t="s">
        <v>796</v>
      </c>
      <c r="D4373" s="368">
        <v>410</v>
      </c>
      <c r="E4373" s="368">
        <v>266</v>
      </c>
      <c r="F4373" s="368">
        <v>144</v>
      </c>
      <c r="G4373" s="368" t="s">
        <v>22040</v>
      </c>
      <c r="H4373" s="368" t="s">
        <v>22041</v>
      </c>
      <c r="I4373" s="368" t="s">
        <v>1585</v>
      </c>
      <c r="J4373" s="368" t="s">
        <v>1584</v>
      </c>
      <c r="K4373" s="368" t="s">
        <v>22042</v>
      </c>
      <c r="L4373" s="368" t="s">
        <v>22043</v>
      </c>
      <c r="M4373" s="368">
        <v>63</v>
      </c>
      <c r="N4373" s="368">
        <v>39</v>
      </c>
      <c r="O4373" s="368">
        <v>24</v>
      </c>
    </row>
    <row r="4374" spans="1:15" x14ac:dyDescent="0.35">
      <c r="A4374" s="368" t="s">
        <v>754</v>
      </c>
      <c r="B4374" s="368" t="s">
        <v>1342</v>
      </c>
      <c r="C4374" s="368" t="s">
        <v>796</v>
      </c>
      <c r="D4374" s="368">
        <v>410</v>
      </c>
      <c r="E4374" s="368">
        <v>266</v>
      </c>
      <c r="F4374" s="368">
        <v>144</v>
      </c>
      <c r="G4374" s="368" t="s">
        <v>22040</v>
      </c>
      <c r="H4374" s="368" t="s">
        <v>22041</v>
      </c>
      <c r="I4374" s="368" t="s">
        <v>1585</v>
      </c>
      <c r="J4374" s="368" t="s">
        <v>1584</v>
      </c>
      <c r="K4374" s="368" t="s">
        <v>22044</v>
      </c>
      <c r="L4374" s="368" t="s">
        <v>22045</v>
      </c>
      <c r="M4374" s="368">
        <v>51</v>
      </c>
      <c r="N4374" s="368">
        <v>32</v>
      </c>
      <c r="O4374" s="368">
        <v>19</v>
      </c>
    </row>
    <row r="4375" spans="1:15" x14ac:dyDescent="0.35">
      <c r="A4375" s="368" t="s">
        <v>754</v>
      </c>
      <c r="B4375" s="368" t="s">
        <v>1342</v>
      </c>
      <c r="C4375" s="368" t="s">
        <v>796</v>
      </c>
      <c r="D4375" s="368">
        <v>410</v>
      </c>
      <c r="E4375" s="368">
        <v>266</v>
      </c>
      <c r="F4375" s="368">
        <v>144</v>
      </c>
      <c r="G4375" s="368" t="s">
        <v>22040</v>
      </c>
      <c r="H4375" s="368" t="s">
        <v>22041</v>
      </c>
      <c r="I4375" s="368" t="s">
        <v>1585</v>
      </c>
      <c r="J4375" s="368" t="s">
        <v>1584</v>
      </c>
      <c r="K4375" s="368" t="s">
        <v>22046</v>
      </c>
      <c r="L4375" s="368" t="s">
        <v>22047</v>
      </c>
      <c r="M4375" s="368">
        <v>76</v>
      </c>
      <c r="N4375" s="368">
        <v>47</v>
      </c>
      <c r="O4375" s="368">
        <v>29</v>
      </c>
    </row>
    <row r="4376" spans="1:15" x14ac:dyDescent="0.35">
      <c r="A4376" s="368" t="s">
        <v>754</v>
      </c>
      <c r="B4376" s="368" t="s">
        <v>1342</v>
      </c>
      <c r="C4376" s="368" t="s">
        <v>796</v>
      </c>
      <c r="D4376" s="368">
        <v>410</v>
      </c>
      <c r="E4376" s="368">
        <v>266</v>
      </c>
      <c r="F4376" s="368">
        <v>144</v>
      </c>
      <c r="G4376" s="368" t="s">
        <v>22040</v>
      </c>
      <c r="H4376" s="368" t="s">
        <v>22041</v>
      </c>
      <c r="I4376" s="368" t="s">
        <v>1585</v>
      </c>
      <c r="J4376" s="368" t="s">
        <v>1584</v>
      </c>
      <c r="K4376" s="368" t="s">
        <v>22048</v>
      </c>
      <c r="L4376" s="368" t="s">
        <v>22049</v>
      </c>
      <c r="M4376" s="368">
        <v>38</v>
      </c>
      <c r="N4376" s="368">
        <v>24</v>
      </c>
      <c r="O4376" s="368">
        <v>14</v>
      </c>
    </row>
    <row r="4377" spans="1:15" x14ac:dyDescent="0.35">
      <c r="A4377" s="368" t="s">
        <v>755</v>
      </c>
      <c r="B4377" s="368" t="s">
        <v>1343</v>
      </c>
      <c r="C4377" s="368" t="s">
        <v>786</v>
      </c>
      <c r="D4377" s="368">
        <v>550</v>
      </c>
      <c r="E4377" s="368">
        <v>357</v>
      </c>
      <c r="F4377" s="368">
        <v>193</v>
      </c>
      <c r="G4377" s="368" t="s">
        <v>22050</v>
      </c>
      <c r="H4377" s="368" t="s">
        <v>22051</v>
      </c>
      <c r="I4377" s="368" t="s">
        <v>1583</v>
      </c>
      <c r="J4377" s="368" t="s">
        <v>1582</v>
      </c>
      <c r="K4377" s="368" t="s">
        <v>22052</v>
      </c>
      <c r="L4377" s="368" t="s">
        <v>1582</v>
      </c>
      <c r="M4377" s="368">
        <v>96</v>
      </c>
      <c r="N4377" s="368">
        <v>62</v>
      </c>
      <c r="O4377" s="368">
        <v>34</v>
      </c>
    </row>
    <row r="4378" spans="1:15" x14ac:dyDescent="0.35">
      <c r="A4378" s="368" t="s">
        <v>755</v>
      </c>
      <c r="B4378" s="368" t="s">
        <v>1343</v>
      </c>
      <c r="C4378" s="368" t="s">
        <v>786</v>
      </c>
      <c r="D4378" s="368">
        <v>550</v>
      </c>
      <c r="E4378" s="368">
        <v>357</v>
      </c>
      <c r="F4378" s="368">
        <v>193</v>
      </c>
      <c r="G4378" s="368" t="s">
        <v>22053</v>
      </c>
      <c r="H4378" s="368" t="s">
        <v>22054</v>
      </c>
      <c r="I4378" s="368" t="s">
        <v>1581</v>
      </c>
      <c r="J4378" s="368" t="s">
        <v>1580</v>
      </c>
      <c r="K4378" s="368" t="s">
        <v>22055</v>
      </c>
      <c r="L4378" s="368" t="s">
        <v>22056</v>
      </c>
      <c r="M4378" s="368">
        <v>65</v>
      </c>
      <c r="N4378" s="368">
        <v>42</v>
      </c>
      <c r="O4378" s="368">
        <v>23</v>
      </c>
    </row>
    <row r="4379" spans="1:15" x14ac:dyDescent="0.35">
      <c r="A4379" s="368" t="s">
        <v>755</v>
      </c>
      <c r="B4379" s="368" t="s">
        <v>1343</v>
      </c>
      <c r="C4379" s="368" t="s">
        <v>786</v>
      </c>
      <c r="D4379" s="368">
        <v>550</v>
      </c>
      <c r="E4379" s="368">
        <v>357</v>
      </c>
      <c r="F4379" s="368">
        <v>193</v>
      </c>
      <c r="G4379" s="368" t="s">
        <v>22053</v>
      </c>
      <c r="H4379" s="368" t="s">
        <v>22054</v>
      </c>
      <c r="I4379" s="368" t="s">
        <v>1581</v>
      </c>
      <c r="J4379" s="368" t="s">
        <v>1580</v>
      </c>
      <c r="K4379" s="368" t="s">
        <v>22057</v>
      </c>
      <c r="L4379" s="368" t="s">
        <v>22058</v>
      </c>
      <c r="M4379" s="368">
        <v>32</v>
      </c>
      <c r="N4379" s="368">
        <v>22</v>
      </c>
      <c r="O4379" s="368">
        <v>10</v>
      </c>
    </row>
    <row r="4380" spans="1:15" x14ac:dyDescent="0.35">
      <c r="A4380" s="368" t="s">
        <v>755</v>
      </c>
      <c r="B4380" s="368" t="s">
        <v>1343</v>
      </c>
      <c r="C4380" s="368" t="s">
        <v>786</v>
      </c>
      <c r="D4380" s="368">
        <v>550</v>
      </c>
      <c r="E4380" s="368">
        <v>357</v>
      </c>
      <c r="F4380" s="368">
        <v>193</v>
      </c>
      <c r="G4380" s="368" t="s">
        <v>22053</v>
      </c>
      <c r="H4380" s="368" t="s">
        <v>22054</v>
      </c>
      <c r="I4380" s="368" t="s">
        <v>1581</v>
      </c>
      <c r="J4380" s="368" t="s">
        <v>1580</v>
      </c>
      <c r="K4380" s="368" t="s">
        <v>22059</v>
      </c>
      <c r="L4380" s="368" t="s">
        <v>22060</v>
      </c>
      <c r="M4380" s="368">
        <v>32</v>
      </c>
      <c r="N4380" s="368">
        <v>21</v>
      </c>
      <c r="O4380" s="368">
        <v>11</v>
      </c>
    </row>
    <row r="4381" spans="1:15" x14ac:dyDescent="0.35">
      <c r="A4381" s="368" t="s">
        <v>755</v>
      </c>
      <c r="B4381" s="368" t="s">
        <v>1343</v>
      </c>
      <c r="C4381" s="368" t="s">
        <v>786</v>
      </c>
      <c r="D4381" s="368">
        <v>550</v>
      </c>
      <c r="E4381" s="368">
        <v>357</v>
      </c>
      <c r="F4381" s="368">
        <v>193</v>
      </c>
      <c r="G4381" s="368" t="s">
        <v>22061</v>
      </c>
      <c r="H4381" s="368" t="s">
        <v>22062</v>
      </c>
      <c r="I4381" s="368" t="s">
        <v>1579</v>
      </c>
      <c r="J4381" s="368" t="s">
        <v>1578</v>
      </c>
      <c r="K4381" s="368" t="s">
        <v>22063</v>
      </c>
      <c r="L4381" s="368" t="s">
        <v>1578</v>
      </c>
      <c r="M4381" s="368">
        <v>65</v>
      </c>
      <c r="N4381" s="368">
        <v>42</v>
      </c>
      <c r="O4381" s="368">
        <v>23</v>
      </c>
    </row>
    <row r="4382" spans="1:15" x14ac:dyDescent="0.35">
      <c r="A4382" s="368" t="s">
        <v>755</v>
      </c>
      <c r="B4382" s="368" t="s">
        <v>1343</v>
      </c>
      <c r="C4382" s="368" t="s">
        <v>786</v>
      </c>
      <c r="D4382" s="368">
        <v>550</v>
      </c>
      <c r="E4382" s="368">
        <v>357</v>
      </c>
      <c r="F4382" s="368">
        <v>193</v>
      </c>
      <c r="G4382" s="368" t="s">
        <v>22064</v>
      </c>
      <c r="H4382" s="368" t="s">
        <v>22065</v>
      </c>
      <c r="I4382" s="368" t="s">
        <v>1577</v>
      </c>
      <c r="J4382" s="368" t="s">
        <v>1576</v>
      </c>
      <c r="K4382" s="368" t="s">
        <v>22066</v>
      </c>
      <c r="L4382" s="368" t="s">
        <v>1576</v>
      </c>
      <c r="M4382" s="368">
        <v>65</v>
      </c>
      <c r="N4382" s="368">
        <v>42</v>
      </c>
      <c r="O4382" s="368">
        <v>23</v>
      </c>
    </row>
    <row r="4383" spans="1:15" x14ac:dyDescent="0.35">
      <c r="A4383" s="368" t="s">
        <v>755</v>
      </c>
      <c r="B4383" s="368" t="s">
        <v>1343</v>
      </c>
      <c r="C4383" s="368" t="s">
        <v>786</v>
      </c>
      <c r="D4383" s="368">
        <v>550</v>
      </c>
      <c r="E4383" s="368">
        <v>357</v>
      </c>
      <c r="F4383" s="368">
        <v>193</v>
      </c>
      <c r="G4383" s="368" t="s">
        <v>17277</v>
      </c>
      <c r="H4383" s="368" t="s">
        <v>17278</v>
      </c>
      <c r="I4383" s="368" t="s">
        <v>1575</v>
      </c>
      <c r="J4383" s="368" t="s">
        <v>1574</v>
      </c>
      <c r="K4383" s="368" t="s">
        <v>17279</v>
      </c>
      <c r="L4383" s="368" t="s">
        <v>1574</v>
      </c>
      <c r="M4383" s="368">
        <v>65</v>
      </c>
      <c r="N4383" s="368">
        <v>42</v>
      </c>
      <c r="O4383" s="368">
        <v>23</v>
      </c>
    </row>
    <row r="4384" spans="1:15" x14ac:dyDescent="0.35">
      <c r="A4384" s="368" t="s">
        <v>755</v>
      </c>
      <c r="B4384" s="368" t="s">
        <v>1343</v>
      </c>
      <c r="C4384" s="368" t="s">
        <v>786</v>
      </c>
      <c r="D4384" s="368">
        <v>550</v>
      </c>
      <c r="E4384" s="368">
        <v>357</v>
      </c>
      <c r="F4384" s="368">
        <v>193</v>
      </c>
      <c r="G4384" s="368" t="s">
        <v>22067</v>
      </c>
      <c r="H4384" s="368" t="s">
        <v>22068</v>
      </c>
      <c r="I4384" s="368" t="s">
        <v>1573</v>
      </c>
      <c r="J4384" s="368" t="s">
        <v>1572</v>
      </c>
      <c r="K4384" s="368" t="s">
        <v>22069</v>
      </c>
      <c r="L4384" s="368" t="s">
        <v>1572</v>
      </c>
      <c r="M4384" s="368">
        <v>65</v>
      </c>
      <c r="N4384" s="368">
        <v>42</v>
      </c>
      <c r="O4384" s="368">
        <v>23</v>
      </c>
    </row>
    <row r="4385" spans="1:15" x14ac:dyDescent="0.35">
      <c r="A4385" s="368" t="s">
        <v>755</v>
      </c>
      <c r="B4385" s="368" t="s">
        <v>1343</v>
      </c>
      <c r="C4385" s="368" t="s">
        <v>786</v>
      </c>
      <c r="D4385" s="368">
        <v>550</v>
      </c>
      <c r="E4385" s="368">
        <v>357</v>
      </c>
      <c r="F4385" s="368">
        <v>193</v>
      </c>
      <c r="G4385" s="368" t="s">
        <v>17280</v>
      </c>
      <c r="H4385" s="368" t="s">
        <v>17281</v>
      </c>
      <c r="I4385" s="368" t="s">
        <v>1571</v>
      </c>
      <c r="J4385" s="368" t="s">
        <v>1570</v>
      </c>
      <c r="K4385" s="368" t="s">
        <v>17282</v>
      </c>
      <c r="L4385" s="368" t="s">
        <v>1570</v>
      </c>
      <c r="M4385" s="368">
        <v>65</v>
      </c>
      <c r="N4385" s="368">
        <v>42</v>
      </c>
      <c r="O4385" s="368">
        <v>23</v>
      </c>
    </row>
    <row r="4386" spans="1:15" x14ac:dyDescent="0.35">
      <c r="A4386" s="368" t="s">
        <v>756</v>
      </c>
      <c r="B4386" s="368" t="s">
        <v>1344</v>
      </c>
      <c r="C4386" s="368" t="s">
        <v>796</v>
      </c>
      <c r="D4386" s="368">
        <v>480</v>
      </c>
      <c r="E4386" s="368">
        <v>312</v>
      </c>
      <c r="F4386" s="368">
        <v>168</v>
      </c>
      <c r="G4386" s="368" t="s">
        <v>22070</v>
      </c>
      <c r="H4386" s="368" t="s">
        <v>22071</v>
      </c>
      <c r="I4386" s="368" t="s">
        <v>1569</v>
      </c>
      <c r="J4386" s="368" t="s">
        <v>1568</v>
      </c>
      <c r="K4386" s="368" t="s">
        <v>22072</v>
      </c>
      <c r="L4386" s="368" t="s">
        <v>1568</v>
      </c>
      <c r="M4386" s="368">
        <v>110</v>
      </c>
      <c r="N4386" s="368">
        <v>68</v>
      </c>
      <c r="O4386" s="368">
        <v>42</v>
      </c>
    </row>
    <row r="4387" spans="1:15" x14ac:dyDescent="0.35">
      <c r="A4387" s="368" t="s">
        <v>756</v>
      </c>
      <c r="B4387" s="368" t="s">
        <v>1344</v>
      </c>
      <c r="C4387" s="368" t="s">
        <v>796</v>
      </c>
      <c r="D4387" s="368">
        <v>480</v>
      </c>
      <c r="E4387" s="368">
        <v>312</v>
      </c>
      <c r="F4387" s="368">
        <v>168</v>
      </c>
      <c r="G4387" s="368" t="s">
        <v>22073</v>
      </c>
      <c r="H4387" s="368" t="s">
        <v>22074</v>
      </c>
      <c r="I4387" s="368" t="s">
        <v>1567</v>
      </c>
      <c r="J4387" s="368" t="s">
        <v>1566</v>
      </c>
      <c r="K4387" s="368" t="s">
        <v>22075</v>
      </c>
      <c r="L4387" s="368" t="s">
        <v>22076</v>
      </c>
      <c r="M4387" s="368">
        <v>40</v>
      </c>
      <c r="N4387" s="368">
        <v>40</v>
      </c>
      <c r="O4387" s="368">
        <v>0</v>
      </c>
    </row>
    <row r="4388" spans="1:15" x14ac:dyDescent="0.35">
      <c r="A4388" s="368" t="s">
        <v>756</v>
      </c>
      <c r="B4388" s="368" t="s">
        <v>1344</v>
      </c>
      <c r="C4388" s="368" t="s">
        <v>796</v>
      </c>
      <c r="D4388" s="368">
        <v>480</v>
      </c>
      <c r="E4388" s="368">
        <v>312</v>
      </c>
      <c r="F4388" s="368">
        <v>168</v>
      </c>
      <c r="G4388" s="368" t="s">
        <v>22073</v>
      </c>
      <c r="H4388" s="368" t="s">
        <v>22074</v>
      </c>
      <c r="I4388" s="368" t="s">
        <v>1567</v>
      </c>
      <c r="J4388" s="368" t="s">
        <v>1566</v>
      </c>
      <c r="K4388" s="368" t="s">
        <v>22077</v>
      </c>
      <c r="L4388" s="368" t="s">
        <v>22078</v>
      </c>
      <c r="M4388" s="368">
        <v>69</v>
      </c>
      <c r="N4388" s="368">
        <v>43</v>
      </c>
      <c r="O4388" s="368">
        <v>26</v>
      </c>
    </row>
    <row r="4389" spans="1:15" x14ac:dyDescent="0.35">
      <c r="A4389" s="368" t="s">
        <v>756</v>
      </c>
      <c r="B4389" s="368" t="s">
        <v>1344</v>
      </c>
      <c r="C4389" s="368" t="s">
        <v>796</v>
      </c>
      <c r="D4389" s="368">
        <v>480</v>
      </c>
      <c r="E4389" s="368">
        <v>312</v>
      </c>
      <c r="F4389" s="368">
        <v>168</v>
      </c>
      <c r="G4389" s="368" t="s">
        <v>22079</v>
      </c>
      <c r="H4389" s="368" t="s">
        <v>22080</v>
      </c>
      <c r="I4389" s="368" t="s">
        <v>1565</v>
      </c>
      <c r="J4389" s="368" t="s">
        <v>1564</v>
      </c>
      <c r="K4389" s="368" t="s">
        <v>22081</v>
      </c>
      <c r="L4389" s="368" t="s">
        <v>22082</v>
      </c>
      <c r="M4389" s="368">
        <v>69</v>
      </c>
      <c r="N4389" s="368">
        <v>43</v>
      </c>
      <c r="O4389" s="368">
        <v>26</v>
      </c>
    </row>
    <row r="4390" spans="1:15" x14ac:dyDescent="0.35">
      <c r="A4390" s="368" t="s">
        <v>756</v>
      </c>
      <c r="B4390" s="368" t="s">
        <v>1344</v>
      </c>
      <c r="C4390" s="368" t="s">
        <v>796</v>
      </c>
      <c r="D4390" s="368">
        <v>480</v>
      </c>
      <c r="E4390" s="368">
        <v>312</v>
      </c>
      <c r="F4390" s="368">
        <v>168</v>
      </c>
      <c r="G4390" s="368" t="s">
        <v>22079</v>
      </c>
      <c r="H4390" s="368" t="s">
        <v>22080</v>
      </c>
      <c r="I4390" s="368" t="s">
        <v>1565</v>
      </c>
      <c r="J4390" s="368" t="s">
        <v>1564</v>
      </c>
      <c r="K4390" s="368" t="s">
        <v>22075</v>
      </c>
      <c r="L4390" s="368" t="s">
        <v>22076</v>
      </c>
      <c r="M4390" s="368">
        <v>40</v>
      </c>
      <c r="N4390" s="368">
        <v>40</v>
      </c>
      <c r="O4390" s="368">
        <v>0</v>
      </c>
    </row>
    <row r="4391" spans="1:15" x14ac:dyDescent="0.35">
      <c r="A4391" s="368" t="s">
        <v>756</v>
      </c>
      <c r="B4391" s="368" t="s">
        <v>1344</v>
      </c>
      <c r="C4391" s="368" t="s">
        <v>796</v>
      </c>
      <c r="D4391" s="368">
        <v>480</v>
      </c>
      <c r="E4391" s="368">
        <v>312</v>
      </c>
      <c r="F4391" s="368">
        <v>168</v>
      </c>
      <c r="G4391" s="368" t="s">
        <v>22083</v>
      </c>
      <c r="H4391" s="368" t="s">
        <v>22084</v>
      </c>
      <c r="I4391" s="368" t="s">
        <v>1563</v>
      </c>
      <c r="J4391" s="368" t="s">
        <v>1562</v>
      </c>
      <c r="K4391" s="368" t="s">
        <v>22085</v>
      </c>
      <c r="L4391" s="368" t="s">
        <v>22086</v>
      </c>
      <c r="M4391" s="368">
        <v>110</v>
      </c>
      <c r="N4391" s="368">
        <v>68</v>
      </c>
      <c r="O4391" s="368">
        <v>42</v>
      </c>
    </row>
    <row r="4392" spans="1:15" x14ac:dyDescent="0.35">
      <c r="A4392" s="368" t="s">
        <v>756</v>
      </c>
      <c r="B4392" s="368" t="s">
        <v>1344</v>
      </c>
      <c r="C4392" s="368" t="s">
        <v>796</v>
      </c>
      <c r="D4392" s="368">
        <v>480</v>
      </c>
      <c r="E4392" s="368">
        <v>312</v>
      </c>
      <c r="F4392" s="368">
        <v>168</v>
      </c>
      <c r="G4392" s="368" t="s">
        <v>22083</v>
      </c>
      <c r="H4392" s="368" t="s">
        <v>22084</v>
      </c>
      <c r="I4392" s="368" t="s">
        <v>1563</v>
      </c>
      <c r="J4392" s="368" t="s">
        <v>1562</v>
      </c>
      <c r="K4392" s="368" t="s">
        <v>22087</v>
      </c>
      <c r="L4392" s="368" t="s">
        <v>22088</v>
      </c>
      <c r="M4392" s="368">
        <v>82</v>
      </c>
      <c r="N4392" s="368">
        <v>50</v>
      </c>
      <c r="O4392" s="368">
        <v>32</v>
      </c>
    </row>
    <row r="4393" spans="1:15" x14ac:dyDescent="0.35">
      <c r="A4393" s="368" t="s">
        <v>757</v>
      </c>
      <c r="B4393" s="368" t="s">
        <v>1345</v>
      </c>
      <c r="C4393" s="368" t="s">
        <v>791</v>
      </c>
      <c r="D4393" s="368">
        <v>720</v>
      </c>
      <c r="E4393" s="368">
        <v>468</v>
      </c>
      <c r="F4393" s="368">
        <v>252</v>
      </c>
      <c r="G4393" s="368" t="s">
        <v>22089</v>
      </c>
      <c r="H4393" s="368" t="s">
        <v>22090</v>
      </c>
      <c r="I4393" s="368" t="s">
        <v>1561</v>
      </c>
      <c r="J4393" s="368" t="s">
        <v>1560</v>
      </c>
      <c r="K4393" s="368" t="s">
        <v>22091</v>
      </c>
      <c r="L4393" s="368" t="s">
        <v>22092</v>
      </c>
      <c r="M4393" s="368">
        <v>48</v>
      </c>
      <c r="N4393" s="368">
        <v>31</v>
      </c>
      <c r="O4393" s="368">
        <v>17</v>
      </c>
    </row>
    <row r="4394" spans="1:15" x14ac:dyDescent="0.35">
      <c r="A4394" s="368" t="s">
        <v>757</v>
      </c>
      <c r="B4394" s="368" t="s">
        <v>1345</v>
      </c>
      <c r="C4394" s="368" t="s">
        <v>791</v>
      </c>
      <c r="D4394" s="368">
        <v>720</v>
      </c>
      <c r="E4394" s="368">
        <v>468</v>
      </c>
      <c r="F4394" s="368">
        <v>252</v>
      </c>
      <c r="G4394" s="368" t="s">
        <v>22089</v>
      </c>
      <c r="H4394" s="368" t="s">
        <v>22090</v>
      </c>
      <c r="I4394" s="368" t="s">
        <v>1561</v>
      </c>
      <c r="J4394" s="368" t="s">
        <v>1560</v>
      </c>
      <c r="K4394" s="368" t="s">
        <v>22093</v>
      </c>
      <c r="L4394" s="368" t="s">
        <v>22094</v>
      </c>
      <c r="M4394" s="368">
        <v>96</v>
      </c>
      <c r="N4394" s="368">
        <v>62</v>
      </c>
      <c r="O4394" s="368">
        <v>34</v>
      </c>
    </row>
    <row r="4395" spans="1:15" x14ac:dyDescent="0.35">
      <c r="A4395" s="368" t="s">
        <v>757</v>
      </c>
      <c r="B4395" s="368" t="s">
        <v>1345</v>
      </c>
      <c r="C4395" s="368" t="s">
        <v>791</v>
      </c>
      <c r="D4395" s="368">
        <v>720</v>
      </c>
      <c r="E4395" s="368">
        <v>468</v>
      </c>
      <c r="F4395" s="368">
        <v>252</v>
      </c>
      <c r="G4395" s="368" t="s">
        <v>22089</v>
      </c>
      <c r="H4395" s="368" t="s">
        <v>22090</v>
      </c>
      <c r="I4395" s="368" t="s">
        <v>1561</v>
      </c>
      <c r="J4395" s="368" t="s">
        <v>1560</v>
      </c>
      <c r="K4395" s="368" t="s">
        <v>22095</v>
      </c>
      <c r="L4395" s="368" t="s">
        <v>22096</v>
      </c>
      <c r="M4395" s="368">
        <v>48</v>
      </c>
      <c r="N4395" s="368">
        <v>31</v>
      </c>
      <c r="O4395" s="368">
        <v>17</v>
      </c>
    </row>
    <row r="4396" spans="1:15" x14ac:dyDescent="0.35">
      <c r="A4396" s="368" t="s">
        <v>757</v>
      </c>
      <c r="B4396" s="368" t="s">
        <v>1345</v>
      </c>
      <c r="C4396" s="368" t="s">
        <v>791</v>
      </c>
      <c r="D4396" s="368">
        <v>720</v>
      </c>
      <c r="E4396" s="368">
        <v>468</v>
      </c>
      <c r="F4396" s="368">
        <v>252</v>
      </c>
      <c r="G4396" s="368" t="s">
        <v>22097</v>
      </c>
      <c r="H4396" s="368" t="s">
        <v>22098</v>
      </c>
      <c r="I4396" s="368" t="s">
        <v>1559</v>
      </c>
      <c r="J4396" s="368" t="s">
        <v>1558</v>
      </c>
      <c r="K4396" s="368" t="s">
        <v>22099</v>
      </c>
      <c r="L4396" s="368" t="s">
        <v>1558</v>
      </c>
      <c r="M4396" s="368">
        <v>96</v>
      </c>
      <c r="N4396" s="368">
        <v>62</v>
      </c>
      <c r="O4396" s="368">
        <v>34</v>
      </c>
    </row>
    <row r="4397" spans="1:15" x14ac:dyDescent="0.35">
      <c r="A4397" s="368" t="s">
        <v>757</v>
      </c>
      <c r="B4397" s="368" t="s">
        <v>1345</v>
      </c>
      <c r="C4397" s="368" t="s">
        <v>791</v>
      </c>
      <c r="D4397" s="368">
        <v>720</v>
      </c>
      <c r="E4397" s="368">
        <v>468</v>
      </c>
      <c r="F4397" s="368">
        <v>252</v>
      </c>
      <c r="G4397" s="368" t="s">
        <v>22100</v>
      </c>
      <c r="H4397" s="368" t="s">
        <v>22101</v>
      </c>
      <c r="I4397" s="368" t="s">
        <v>1557</v>
      </c>
      <c r="J4397" s="368" t="s">
        <v>1556</v>
      </c>
      <c r="K4397" s="368" t="s">
        <v>22102</v>
      </c>
      <c r="L4397" s="368" t="s">
        <v>22103</v>
      </c>
      <c r="M4397" s="368">
        <v>48</v>
      </c>
      <c r="N4397" s="368">
        <v>31</v>
      </c>
      <c r="O4397" s="368">
        <v>17</v>
      </c>
    </row>
    <row r="4398" spans="1:15" x14ac:dyDescent="0.35">
      <c r="A4398" s="368" t="s">
        <v>757</v>
      </c>
      <c r="B4398" s="368" t="s">
        <v>1345</v>
      </c>
      <c r="C4398" s="368" t="s">
        <v>791</v>
      </c>
      <c r="D4398" s="368">
        <v>720</v>
      </c>
      <c r="E4398" s="368">
        <v>468</v>
      </c>
      <c r="F4398" s="368">
        <v>252</v>
      </c>
      <c r="G4398" s="368" t="s">
        <v>22100</v>
      </c>
      <c r="H4398" s="368" t="s">
        <v>22101</v>
      </c>
      <c r="I4398" s="368" t="s">
        <v>1557</v>
      </c>
      <c r="J4398" s="368" t="s">
        <v>1556</v>
      </c>
      <c r="K4398" s="368" t="s">
        <v>22104</v>
      </c>
      <c r="L4398" s="368" t="s">
        <v>22105</v>
      </c>
      <c r="M4398" s="368">
        <v>72</v>
      </c>
      <c r="N4398" s="368">
        <v>48</v>
      </c>
      <c r="O4398" s="368">
        <v>24</v>
      </c>
    </row>
    <row r="4399" spans="1:15" x14ac:dyDescent="0.35">
      <c r="A4399" s="368" t="s">
        <v>757</v>
      </c>
      <c r="B4399" s="368" t="s">
        <v>1345</v>
      </c>
      <c r="C4399" s="368" t="s">
        <v>791</v>
      </c>
      <c r="D4399" s="368">
        <v>720</v>
      </c>
      <c r="E4399" s="368">
        <v>468</v>
      </c>
      <c r="F4399" s="368">
        <v>252</v>
      </c>
      <c r="G4399" s="368" t="s">
        <v>22100</v>
      </c>
      <c r="H4399" s="368" t="s">
        <v>22101</v>
      </c>
      <c r="I4399" s="368" t="s">
        <v>1557</v>
      </c>
      <c r="J4399" s="368" t="s">
        <v>1556</v>
      </c>
      <c r="K4399" s="368" t="s">
        <v>22106</v>
      </c>
      <c r="L4399" s="368" t="s">
        <v>22107</v>
      </c>
      <c r="M4399" s="368">
        <v>36</v>
      </c>
      <c r="N4399" s="368">
        <v>23</v>
      </c>
      <c r="O4399" s="368">
        <v>13</v>
      </c>
    </row>
    <row r="4400" spans="1:15" x14ac:dyDescent="0.35">
      <c r="A4400" s="368" t="s">
        <v>757</v>
      </c>
      <c r="B4400" s="368" t="s">
        <v>1345</v>
      </c>
      <c r="C4400" s="368" t="s">
        <v>791</v>
      </c>
      <c r="D4400" s="368">
        <v>720</v>
      </c>
      <c r="E4400" s="368">
        <v>468</v>
      </c>
      <c r="F4400" s="368">
        <v>252</v>
      </c>
      <c r="G4400" s="368" t="s">
        <v>22108</v>
      </c>
      <c r="H4400" s="368" t="s">
        <v>22109</v>
      </c>
      <c r="I4400" s="368" t="s">
        <v>1555</v>
      </c>
      <c r="J4400" s="368" t="s">
        <v>1554</v>
      </c>
      <c r="K4400" s="368" t="s">
        <v>22102</v>
      </c>
      <c r="L4400" s="368" t="s">
        <v>22103</v>
      </c>
      <c r="M4400" s="368">
        <v>48</v>
      </c>
      <c r="N4400" s="368">
        <v>31</v>
      </c>
      <c r="O4400" s="368">
        <v>17</v>
      </c>
    </row>
    <row r="4401" spans="1:15" x14ac:dyDescent="0.35">
      <c r="A4401" s="368" t="s">
        <v>757</v>
      </c>
      <c r="B4401" s="368" t="s">
        <v>1345</v>
      </c>
      <c r="C4401" s="368" t="s">
        <v>791</v>
      </c>
      <c r="D4401" s="368">
        <v>720</v>
      </c>
      <c r="E4401" s="368">
        <v>468</v>
      </c>
      <c r="F4401" s="368">
        <v>252</v>
      </c>
      <c r="G4401" s="368" t="s">
        <v>22108</v>
      </c>
      <c r="H4401" s="368" t="s">
        <v>22109</v>
      </c>
      <c r="I4401" s="368" t="s">
        <v>1555</v>
      </c>
      <c r="J4401" s="368" t="s">
        <v>1554</v>
      </c>
      <c r="K4401" s="368" t="s">
        <v>22106</v>
      </c>
      <c r="L4401" s="368" t="s">
        <v>22107</v>
      </c>
      <c r="M4401" s="368">
        <v>36</v>
      </c>
      <c r="N4401" s="368">
        <v>23</v>
      </c>
      <c r="O4401" s="368">
        <v>13</v>
      </c>
    </row>
    <row r="4402" spans="1:15" x14ac:dyDescent="0.35">
      <c r="A4402" s="368" t="s">
        <v>757</v>
      </c>
      <c r="B4402" s="368" t="s">
        <v>1345</v>
      </c>
      <c r="C4402" s="368" t="s">
        <v>791</v>
      </c>
      <c r="D4402" s="368">
        <v>720</v>
      </c>
      <c r="E4402" s="368">
        <v>468</v>
      </c>
      <c r="F4402" s="368">
        <v>252</v>
      </c>
      <c r="G4402" s="368" t="s">
        <v>22108</v>
      </c>
      <c r="H4402" s="368" t="s">
        <v>22109</v>
      </c>
      <c r="I4402" s="368" t="s">
        <v>1555</v>
      </c>
      <c r="J4402" s="368" t="s">
        <v>1554</v>
      </c>
      <c r="K4402" s="368" t="s">
        <v>22110</v>
      </c>
      <c r="L4402" s="368" t="s">
        <v>22111</v>
      </c>
      <c r="M4402" s="368">
        <v>96</v>
      </c>
      <c r="N4402" s="368">
        <v>62</v>
      </c>
      <c r="O4402" s="368">
        <v>34</v>
      </c>
    </row>
    <row r="4403" spans="1:15" x14ac:dyDescent="0.35">
      <c r="A4403" s="368" t="s">
        <v>757</v>
      </c>
      <c r="B4403" s="368" t="s">
        <v>1345</v>
      </c>
      <c r="C4403" s="368" t="s">
        <v>791</v>
      </c>
      <c r="D4403" s="368">
        <v>720</v>
      </c>
      <c r="E4403" s="368">
        <v>468</v>
      </c>
      <c r="F4403" s="368">
        <v>252</v>
      </c>
      <c r="G4403" s="368" t="s">
        <v>22108</v>
      </c>
      <c r="H4403" s="368" t="s">
        <v>22109</v>
      </c>
      <c r="I4403" s="368" t="s">
        <v>1555</v>
      </c>
      <c r="J4403" s="368" t="s">
        <v>1554</v>
      </c>
      <c r="K4403" s="368" t="s">
        <v>22112</v>
      </c>
      <c r="L4403" s="368" t="s">
        <v>22113</v>
      </c>
      <c r="M4403" s="368">
        <v>72</v>
      </c>
      <c r="N4403" s="368">
        <v>48</v>
      </c>
      <c r="O4403" s="368">
        <v>24</v>
      </c>
    </row>
    <row r="4404" spans="1:15" x14ac:dyDescent="0.35">
      <c r="A4404" s="368" t="s">
        <v>757</v>
      </c>
      <c r="B4404" s="368" t="s">
        <v>1345</v>
      </c>
      <c r="C4404" s="368" t="s">
        <v>791</v>
      </c>
      <c r="D4404" s="368">
        <v>720</v>
      </c>
      <c r="E4404" s="368">
        <v>468</v>
      </c>
      <c r="F4404" s="368">
        <v>252</v>
      </c>
      <c r="G4404" s="368" t="s">
        <v>22114</v>
      </c>
      <c r="H4404" s="368" t="s">
        <v>22115</v>
      </c>
      <c r="I4404" s="368" t="s">
        <v>1553</v>
      </c>
      <c r="J4404" s="368" t="s">
        <v>1552</v>
      </c>
      <c r="K4404" s="368" t="s">
        <v>22116</v>
      </c>
      <c r="L4404" s="368" t="s">
        <v>1552</v>
      </c>
      <c r="M4404" s="368">
        <v>108</v>
      </c>
      <c r="N4404" s="368">
        <v>70</v>
      </c>
      <c r="O4404" s="368">
        <v>38</v>
      </c>
    </row>
    <row r="4405" spans="1:15" x14ac:dyDescent="0.35">
      <c r="A4405" s="368" t="s">
        <v>758</v>
      </c>
      <c r="B4405" s="368" t="s">
        <v>1346</v>
      </c>
      <c r="C4405" s="368" t="s">
        <v>796</v>
      </c>
      <c r="D4405" s="368">
        <v>390</v>
      </c>
      <c r="E4405" s="368">
        <v>253</v>
      </c>
      <c r="F4405" s="368">
        <v>137</v>
      </c>
      <c r="G4405" s="368" t="s">
        <v>15743</v>
      </c>
      <c r="H4405" s="368" t="s">
        <v>15744</v>
      </c>
      <c r="I4405" s="368" t="s">
        <v>1551</v>
      </c>
      <c r="J4405" s="368" t="s">
        <v>1550</v>
      </c>
      <c r="K4405" s="368" t="s">
        <v>15745</v>
      </c>
      <c r="L4405" s="368" t="s">
        <v>1550</v>
      </c>
      <c r="M4405" s="368">
        <v>101</v>
      </c>
      <c r="N4405" s="368">
        <v>62</v>
      </c>
      <c r="O4405" s="368">
        <v>39</v>
      </c>
    </row>
    <row r="4406" spans="1:15" x14ac:dyDescent="0.35">
      <c r="A4406" s="368" t="s">
        <v>758</v>
      </c>
      <c r="B4406" s="368" t="s">
        <v>1346</v>
      </c>
      <c r="C4406" s="368" t="s">
        <v>796</v>
      </c>
      <c r="D4406" s="368">
        <v>390</v>
      </c>
      <c r="E4406" s="368">
        <v>253</v>
      </c>
      <c r="F4406" s="368">
        <v>137</v>
      </c>
      <c r="G4406" s="368" t="s">
        <v>22117</v>
      </c>
      <c r="H4406" s="368" t="s">
        <v>22118</v>
      </c>
      <c r="I4406" s="368" t="s">
        <v>1549</v>
      </c>
      <c r="J4406" s="368" t="s">
        <v>1548</v>
      </c>
      <c r="K4406" s="368" t="s">
        <v>22119</v>
      </c>
      <c r="L4406" s="368" t="s">
        <v>22120</v>
      </c>
      <c r="M4406" s="368">
        <v>101</v>
      </c>
      <c r="N4406" s="368">
        <v>63</v>
      </c>
      <c r="O4406" s="368">
        <v>38</v>
      </c>
    </row>
    <row r="4407" spans="1:15" x14ac:dyDescent="0.35">
      <c r="A4407" s="368" t="s">
        <v>758</v>
      </c>
      <c r="B4407" s="368" t="s">
        <v>1346</v>
      </c>
      <c r="C4407" s="368" t="s">
        <v>796</v>
      </c>
      <c r="D4407" s="368">
        <v>390</v>
      </c>
      <c r="E4407" s="368">
        <v>253</v>
      </c>
      <c r="F4407" s="368">
        <v>137</v>
      </c>
      <c r="G4407" s="368" t="s">
        <v>22117</v>
      </c>
      <c r="H4407" s="368" t="s">
        <v>22118</v>
      </c>
      <c r="I4407" s="368" t="s">
        <v>1549</v>
      </c>
      <c r="J4407" s="368" t="s">
        <v>1548</v>
      </c>
      <c r="K4407" s="368" t="s">
        <v>22121</v>
      </c>
      <c r="L4407" s="368" t="s">
        <v>22122</v>
      </c>
      <c r="M4407" s="368">
        <v>30</v>
      </c>
      <c r="N4407" s="368">
        <v>30</v>
      </c>
      <c r="O4407" s="368">
        <v>0</v>
      </c>
    </row>
    <row r="4408" spans="1:15" x14ac:dyDescent="0.35">
      <c r="A4408" s="368" t="s">
        <v>758</v>
      </c>
      <c r="B4408" s="368" t="s">
        <v>1346</v>
      </c>
      <c r="C4408" s="368" t="s">
        <v>796</v>
      </c>
      <c r="D4408" s="368">
        <v>390</v>
      </c>
      <c r="E4408" s="368">
        <v>253</v>
      </c>
      <c r="F4408" s="368">
        <v>137</v>
      </c>
      <c r="G4408" s="368" t="s">
        <v>22123</v>
      </c>
      <c r="H4408" s="368" t="s">
        <v>22124</v>
      </c>
      <c r="I4408" s="368" t="s">
        <v>1547</v>
      </c>
      <c r="J4408" s="368" t="s">
        <v>1546</v>
      </c>
      <c r="K4408" s="368" t="s">
        <v>22121</v>
      </c>
      <c r="L4408" s="368" t="s">
        <v>22125</v>
      </c>
      <c r="M4408" s="368">
        <v>30</v>
      </c>
      <c r="N4408" s="368">
        <v>30</v>
      </c>
      <c r="O4408" s="368">
        <v>0</v>
      </c>
    </row>
    <row r="4409" spans="1:15" x14ac:dyDescent="0.35">
      <c r="A4409" s="368" t="s">
        <v>758</v>
      </c>
      <c r="B4409" s="368" t="s">
        <v>1346</v>
      </c>
      <c r="C4409" s="368" t="s">
        <v>796</v>
      </c>
      <c r="D4409" s="368">
        <v>390</v>
      </c>
      <c r="E4409" s="368">
        <v>253</v>
      </c>
      <c r="F4409" s="368">
        <v>137</v>
      </c>
      <c r="G4409" s="368" t="s">
        <v>22123</v>
      </c>
      <c r="H4409" s="368" t="s">
        <v>22124</v>
      </c>
      <c r="I4409" s="368" t="s">
        <v>1547</v>
      </c>
      <c r="J4409" s="368" t="s">
        <v>1546</v>
      </c>
      <c r="K4409" s="368" t="s">
        <v>22126</v>
      </c>
      <c r="L4409" s="368" t="s">
        <v>22127</v>
      </c>
      <c r="M4409" s="368">
        <v>79</v>
      </c>
      <c r="N4409" s="368">
        <v>49</v>
      </c>
      <c r="O4409" s="368">
        <v>30</v>
      </c>
    </row>
    <row r="4410" spans="1:15" x14ac:dyDescent="0.35">
      <c r="A4410" s="368" t="s">
        <v>758</v>
      </c>
      <c r="B4410" s="368" t="s">
        <v>1346</v>
      </c>
      <c r="C4410" s="368" t="s">
        <v>796</v>
      </c>
      <c r="D4410" s="368">
        <v>390</v>
      </c>
      <c r="E4410" s="368">
        <v>253</v>
      </c>
      <c r="F4410" s="368">
        <v>137</v>
      </c>
      <c r="G4410" s="368" t="s">
        <v>22128</v>
      </c>
      <c r="H4410" s="368" t="s">
        <v>22129</v>
      </c>
      <c r="I4410" s="368" t="s">
        <v>1545</v>
      </c>
      <c r="J4410" s="368" t="s">
        <v>1544</v>
      </c>
      <c r="K4410" s="368" t="s">
        <v>22121</v>
      </c>
      <c r="L4410" s="368" t="s">
        <v>22125</v>
      </c>
      <c r="M4410" s="368">
        <v>30</v>
      </c>
      <c r="N4410" s="368">
        <v>30</v>
      </c>
      <c r="O4410" s="368">
        <v>0</v>
      </c>
    </row>
    <row r="4411" spans="1:15" x14ac:dyDescent="0.35">
      <c r="A4411" s="368" t="s">
        <v>758</v>
      </c>
      <c r="B4411" s="368" t="s">
        <v>1346</v>
      </c>
      <c r="C4411" s="368" t="s">
        <v>796</v>
      </c>
      <c r="D4411" s="368">
        <v>390</v>
      </c>
      <c r="E4411" s="368">
        <v>253</v>
      </c>
      <c r="F4411" s="368">
        <v>137</v>
      </c>
      <c r="G4411" s="368" t="s">
        <v>22128</v>
      </c>
      <c r="H4411" s="368" t="s">
        <v>22129</v>
      </c>
      <c r="I4411" s="368" t="s">
        <v>1545</v>
      </c>
      <c r="J4411" s="368" t="s">
        <v>1544</v>
      </c>
      <c r="K4411" s="368" t="s">
        <v>22130</v>
      </c>
      <c r="L4411" s="368" t="s">
        <v>22131</v>
      </c>
      <c r="M4411" s="368">
        <v>79</v>
      </c>
      <c r="N4411" s="368">
        <v>49</v>
      </c>
      <c r="O4411" s="368">
        <v>30</v>
      </c>
    </row>
    <row r="4412" spans="1:15" x14ac:dyDescent="0.35">
      <c r="A4412" s="368" t="s">
        <v>759</v>
      </c>
      <c r="B4412" s="368" t="s">
        <v>1347</v>
      </c>
      <c r="C4412" s="368" t="s">
        <v>791</v>
      </c>
      <c r="D4412" s="368">
        <v>480</v>
      </c>
      <c r="E4412" s="368">
        <v>312</v>
      </c>
      <c r="F4412" s="368">
        <v>168</v>
      </c>
      <c r="G4412" s="368" t="s">
        <v>22132</v>
      </c>
      <c r="H4412" s="368" t="s">
        <v>22133</v>
      </c>
      <c r="I4412" s="368" t="s">
        <v>1543</v>
      </c>
      <c r="J4412" s="368" t="s">
        <v>1542</v>
      </c>
      <c r="K4412" s="368" t="s">
        <v>22134</v>
      </c>
      <c r="L4412" s="368" t="s">
        <v>22135</v>
      </c>
      <c r="M4412" s="368">
        <v>48</v>
      </c>
      <c r="N4412" s="368">
        <v>30</v>
      </c>
      <c r="O4412" s="368">
        <v>18</v>
      </c>
    </row>
    <row r="4413" spans="1:15" x14ac:dyDescent="0.35">
      <c r="A4413" s="368" t="s">
        <v>759</v>
      </c>
      <c r="B4413" s="368" t="s">
        <v>1347</v>
      </c>
      <c r="C4413" s="368" t="s">
        <v>791</v>
      </c>
      <c r="D4413" s="368">
        <v>480</v>
      </c>
      <c r="E4413" s="368">
        <v>312</v>
      </c>
      <c r="F4413" s="368">
        <v>168</v>
      </c>
      <c r="G4413" s="368" t="s">
        <v>22132</v>
      </c>
      <c r="H4413" s="368" t="s">
        <v>22133</v>
      </c>
      <c r="I4413" s="368" t="s">
        <v>1543</v>
      </c>
      <c r="J4413" s="368" t="s">
        <v>1542</v>
      </c>
      <c r="K4413" s="368" t="s">
        <v>22136</v>
      </c>
      <c r="L4413" s="368" t="s">
        <v>22137</v>
      </c>
      <c r="M4413" s="368">
        <v>72</v>
      </c>
      <c r="N4413" s="368">
        <v>45</v>
      </c>
      <c r="O4413" s="368">
        <v>27</v>
      </c>
    </row>
    <row r="4414" spans="1:15" x14ac:dyDescent="0.35">
      <c r="A4414" s="368" t="s">
        <v>759</v>
      </c>
      <c r="B4414" s="368" t="s">
        <v>1347</v>
      </c>
      <c r="C4414" s="368" t="s">
        <v>791</v>
      </c>
      <c r="D4414" s="368">
        <v>480</v>
      </c>
      <c r="E4414" s="368">
        <v>312</v>
      </c>
      <c r="F4414" s="368">
        <v>168</v>
      </c>
      <c r="G4414" s="368" t="s">
        <v>22138</v>
      </c>
      <c r="H4414" s="368" t="s">
        <v>22139</v>
      </c>
      <c r="I4414" s="368" t="s">
        <v>1541</v>
      </c>
      <c r="J4414" s="368" t="s">
        <v>1540</v>
      </c>
      <c r="K4414" s="368" t="s">
        <v>21756</v>
      </c>
      <c r="L4414" s="368" t="s">
        <v>21757</v>
      </c>
      <c r="M4414" s="368">
        <v>30</v>
      </c>
      <c r="N4414" s="368">
        <v>30</v>
      </c>
      <c r="O4414" s="368">
        <v>0</v>
      </c>
    </row>
    <row r="4415" spans="1:15" x14ac:dyDescent="0.35">
      <c r="A4415" s="368" t="s">
        <v>759</v>
      </c>
      <c r="B4415" s="368" t="s">
        <v>1347</v>
      </c>
      <c r="C4415" s="368" t="s">
        <v>791</v>
      </c>
      <c r="D4415" s="368">
        <v>480</v>
      </c>
      <c r="E4415" s="368">
        <v>312</v>
      </c>
      <c r="F4415" s="368">
        <v>168</v>
      </c>
      <c r="G4415" s="368" t="s">
        <v>22138</v>
      </c>
      <c r="H4415" s="368" t="s">
        <v>22139</v>
      </c>
      <c r="I4415" s="368" t="s">
        <v>1541</v>
      </c>
      <c r="J4415" s="368" t="s">
        <v>1540</v>
      </c>
      <c r="K4415" s="368" t="s">
        <v>22134</v>
      </c>
      <c r="L4415" s="368" t="s">
        <v>22135</v>
      </c>
      <c r="M4415" s="368">
        <v>48</v>
      </c>
      <c r="N4415" s="368">
        <v>30</v>
      </c>
      <c r="O4415" s="368">
        <v>18</v>
      </c>
    </row>
    <row r="4416" spans="1:15" x14ac:dyDescent="0.35">
      <c r="A4416" s="368" t="s">
        <v>759</v>
      </c>
      <c r="B4416" s="368" t="s">
        <v>1347</v>
      </c>
      <c r="C4416" s="368" t="s">
        <v>791</v>
      </c>
      <c r="D4416" s="368">
        <v>480</v>
      </c>
      <c r="E4416" s="368">
        <v>312</v>
      </c>
      <c r="F4416" s="368">
        <v>168</v>
      </c>
      <c r="G4416" s="368" t="s">
        <v>22138</v>
      </c>
      <c r="H4416" s="368" t="s">
        <v>22139</v>
      </c>
      <c r="I4416" s="368" t="s">
        <v>1541</v>
      </c>
      <c r="J4416" s="368" t="s">
        <v>1540</v>
      </c>
      <c r="K4416" s="368" t="s">
        <v>22140</v>
      </c>
      <c r="L4416" s="368" t="s">
        <v>22141</v>
      </c>
      <c r="M4416" s="368">
        <v>114</v>
      </c>
      <c r="N4416" s="368">
        <v>71</v>
      </c>
      <c r="O4416" s="368">
        <v>43</v>
      </c>
    </row>
    <row r="4417" spans="1:15" x14ac:dyDescent="0.35">
      <c r="A4417" s="368" t="s">
        <v>759</v>
      </c>
      <c r="B4417" s="368" t="s">
        <v>1347</v>
      </c>
      <c r="C4417" s="368" t="s">
        <v>791</v>
      </c>
      <c r="D4417" s="368">
        <v>480</v>
      </c>
      <c r="E4417" s="368">
        <v>312</v>
      </c>
      <c r="F4417" s="368">
        <v>168</v>
      </c>
      <c r="G4417" s="368" t="s">
        <v>22142</v>
      </c>
      <c r="H4417" s="368" t="s">
        <v>22143</v>
      </c>
      <c r="I4417" s="368" t="s">
        <v>1539</v>
      </c>
      <c r="J4417" s="368" t="s">
        <v>1538</v>
      </c>
      <c r="K4417" s="368" t="s">
        <v>22144</v>
      </c>
      <c r="L4417" s="368" t="s">
        <v>22145</v>
      </c>
      <c r="M4417" s="368">
        <v>108</v>
      </c>
      <c r="N4417" s="368">
        <v>68</v>
      </c>
      <c r="O4417" s="368">
        <v>40</v>
      </c>
    </row>
    <row r="4418" spans="1:15" x14ac:dyDescent="0.35">
      <c r="A4418" s="368" t="s">
        <v>759</v>
      </c>
      <c r="B4418" s="368" t="s">
        <v>1347</v>
      </c>
      <c r="C4418" s="368" t="s">
        <v>791</v>
      </c>
      <c r="D4418" s="368">
        <v>480</v>
      </c>
      <c r="E4418" s="368">
        <v>312</v>
      </c>
      <c r="F4418" s="368">
        <v>168</v>
      </c>
      <c r="G4418" s="368" t="s">
        <v>22142</v>
      </c>
      <c r="H4418" s="368" t="s">
        <v>22143</v>
      </c>
      <c r="I4418" s="368" t="s">
        <v>1539</v>
      </c>
      <c r="J4418" s="368" t="s">
        <v>1538</v>
      </c>
      <c r="K4418" s="368" t="s">
        <v>22134</v>
      </c>
      <c r="L4418" s="368" t="s">
        <v>22135</v>
      </c>
      <c r="M4418" s="368">
        <v>48</v>
      </c>
      <c r="N4418" s="368">
        <v>30</v>
      </c>
      <c r="O4418" s="368">
        <v>18</v>
      </c>
    </row>
    <row r="4419" spans="1:15" x14ac:dyDescent="0.35">
      <c r="A4419" s="368" t="s">
        <v>759</v>
      </c>
      <c r="B4419" s="368" t="s">
        <v>1347</v>
      </c>
      <c r="C4419" s="368" t="s">
        <v>791</v>
      </c>
      <c r="D4419" s="368">
        <v>480</v>
      </c>
      <c r="E4419" s="368">
        <v>312</v>
      </c>
      <c r="F4419" s="368">
        <v>168</v>
      </c>
      <c r="G4419" s="368" t="s">
        <v>22146</v>
      </c>
      <c r="H4419" s="368" t="s">
        <v>22147</v>
      </c>
      <c r="I4419" s="368" t="s">
        <v>1537</v>
      </c>
      <c r="J4419" s="368" t="s">
        <v>1536</v>
      </c>
      <c r="K4419" s="368" t="s">
        <v>22148</v>
      </c>
      <c r="L4419" s="368" t="s">
        <v>22149</v>
      </c>
      <c r="M4419" s="368">
        <v>108</v>
      </c>
      <c r="N4419" s="368">
        <v>68</v>
      </c>
      <c r="O4419" s="368">
        <v>40</v>
      </c>
    </row>
    <row r="4420" spans="1:15" x14ac:dyDescent="0.35">
      <c r="A4420" s="368" t="s">
        <v>759</v>
      </c>
      <c r="B4420" s="368" t="s">
        <v>1347</v>
      </c>
      <c r="C4420" s="368" t="s">
        <v>791</v>
      </c>
      <c r="D4420" s="368">
        <v>480</v>
      </c>
      <c r="E4420" s="368">
        <v>312</v>
      </c>
      <c r="F4420" s="368">
        <v>168</v>
      </c>
      <c r="G4420" s="368" t="s">
        <v>22146</v>
      </c>
      <c r="H4420" s="368" t="s">
        <v>22147</v>
      </c>
      <c r="I4420" s="368" t="s">
        <v>1537</v>
      </c>
      <c r="J4420" s="368" t="s">
        <v>1536</v>
      </c>
      <c r="K4420" s="368" t="s">
        <v>22134</v>
      </c>
      <c r="L4420" s="368" t="s">
        <v>22135</v>
      </c>
      <c r="M4420" s="368">
        <v>48</v>
      </c>
      <c r="N4420" s="368">
        <v>30</v>
      </c>
      <c r="O4420" s="368">
        <v>18</v>
      </c>
    </row>
    <row r="4421" spans="1:15" x14ac:dyDescent="0.35">
      <c r="A4421" s="368" t="s">
        <v>760</v>
      </c>
      <c r="B4421" s="368" t="s">
        <v>1348</v>
      </c>
      <c r="C4421" s="368" t="s">
        <v>791</v>
      </c>
      <c r="D4421" s="368">
        <v>840</v>
      </c>
      <c r="E4421" s="368">
        <v>546</v>
      </c>
      <c r="F4421" s="368">
        <v>294</v>
      </c>
      <c r="G4421" s="368" t="s">
        <v>21898</v>
      </c>
      <c r="H4421" s="368" t="s">
        <v>21899</v>
      </c>
      <c r="I4421" s="368" t="s">
        <v>1535</v>
      </c>
      <c r="J4421" s="368" t="s">
        <v>1534</v>
      </c>
      <c r="K4421" s="368" t="s">
        <v>21756</v>
      </c>
      <c r="L4421" s="368" t="s">
        <v>21757</v>
      </c>
      <c r="M4421" s="368">
        <v>30</v>
      </c>
      <c r="N4421" s="368">
        <v>30</v>
      </c>
      <c r="O4421" s="368">
        <v>0</v>
      </c>
    </row>
    <row r="4422" spans="1:15" x14ac:dyDescent="0.35">
      <c r="A4422" s="368" t="s">
        <v>760</v>
      </c>
      <c r="B4422" s="368" t="s">
        <v>1348</v>
      </c>
      <c r="C4422" s="368" t="s">
        <v>791</v>
      </c>
      <c r="D4422" s="368">
        <v>840</v>
      </c>
      <c r="E4422" s="368">
        <v>546</v>
      </c>
      <c r="F4422" s="368">
        <v>294</v>
      </c>
      <c r="G4422" s="368" t="s">
        <v>21898</v>
      </c>
      <c r="H4422" s="368" t="s">
        <v>21899</v>
      </c>
      <c r="I4422" s="368" t="s">
        <v>1535</v>
      </c>
      <c r="J4422" s="368" t="s">
        <v>1534</v>
      </c>
      <c r="K4422" s="368" t="s">
        <v>21900</v>
      </c>
      <c r="L4422" s="368" t="s">
        <v>21901</v>
      </c>
      <c r="M4422" s="368">
        <v>56</v>
      </c>
      <c r="N4422" s="368">
        <v>35</v>
      </c>
      <c r="O4422" s="368">
        <v>21</v>
      </c>
    </row>
    <row r="4423" spans="1:15" x14ac:dyDescent="0.35">
      <c r="A4423" s="368" t="s">
        <v>760</v>
      </c>
      <c r="B4423" s="368" t="s">
        <v>1348</v>
      </c>
      <c r="C4423" s="368" t="s">
        <v>791</v>
      </c>
      <c r="D4423" s="368">
        <v>840</v>
      </c>
      <c r="E4423" s="368">
        <v>546</v>
      </c>
      <c r="F4423" s="368">
        <v>294</v>
      </c>
      <c r="G4423" s="368" t="s">
        <v>21898</v>
      </c>
      <c r="H4423" s="368" t="s">
        <v>21899</v>
      </c>
      <c r="I4423" s="368" t="s">
        <v>1535</v>
      </c>
      <c r="J4423" s="368" t="s">
        <v>1534</v>
      </c>
      <c r="K4423" s="368" t="s">
        <v>21902</v>
      </c>
      <c r="L4423" s="368" t="s">
        <v>21903</v>
      </c>
      <c r="M4423" s="368">
        <v>100</v>
      </c>
      <c r="N4423" s="368">
        <v>64</v>
      </c>
      <c r="O4423" s="368">
        <v>36</v>
      </c>
    </row>
    <row r="4424" spans="1:15" x14ac:dyDescent="0.35">
      <c r="A4424" s="368" t="s">
        <v>760</v>
      </c>
      <c r="B4424" s="368" t="s">
        <v>1348</v>
      </c>
      <c r="C4424" s="368" t="s">
        <v>791</v>
      </c>
      <c r="D4424" s="368">
        <v>840</v>
      </c>
      <c r="E4424" s="368">
        <v>546</v>
      </c>
      <c r="F4424" s="368">
        <v>294</v>
      </c>
      <c r="G4424" s="368" t="s">
        <v>21898</v>
      </c>
      <c r="H4424" s="368" t="s">
        <v>21899</v>
      </c>
      <c r="I4424" s="368" t="s">
        <v>1535</v>
      </c>
      <c r="J4424" s="368" t="s">
        <v>1534</v>
      </c>
      <c r="K4424" s="368" t="s">
        <v>21904</v>
      </c>
      <c r="L4424" s="368" t="s">
        <v>21905</v>
      </c>
      <c r="M4424" s="368">
        <v>100</v>
      </c>
      <c r="N4424" s="368">
        <v>64</v>
      </c>
      <c r="O4424" s="368">
        <v>36</v>
      </c>
    </row>
    <row r="4425" spans="1:15" x14ac:dyDescent="0.35">
      <c r="A4425" s="368" t="s">
        <v>760</v>
      </c>
      <c r="B4425" s="368" t="s">
        <v>1348</v>
      </c>
      <c r="C4425" s="368" t="s">
        <v>791</v>
      </c>
      <c r="D4425" s="368">
        <v>840</v>
      </c>
      <c r="E4425" s="368">
        <v>546</v>
      </c>
      <c r="F4425" s="368">
        <v>294</v>
      </c>
      <c r="G4425" s="368" t="s">
        <v>21906</v>
      </c>
      <c r="H4425" s="368" t="s">
        <v>21907</v>
      </c>
      <c r="I4425" s="368" t="s">
        <v>1533</v>
      </c>
      <c r="J4425" s="368" t="s">
        <v>1532</v>
      </c>
      <c r="K4425" s="368" t="s">
        <v>21908</v>
      </c>
      <c r="L4425" s="368" t="s">
        <v>21909</v>
      </c>
      <c r="M4425" s="368">
        <v>100</v>
      </c>
      <c r="N4425" s="368">
        <v>64</v>
      </c>
      <c r="O4425" s="368">
        <v>36</v>
      </c>
    </row>
    <row r="4426" spans="1:15" x14ac:dyDescent="0.35">
      <c r="A4426" s="368" t="s">
        <v>760</v>
      </c>
      <c r="B4426" s="368" t="s">
        <v>1348</v>
      </c>
      <c r="C4426" s="368" t="s">
        <v>791</v>
      </c>
      <c r="D4426" s="368">
        <v>840</v>
      </c>
      <c r="E4426" s="368">
        <v>546</v>
      </c>
      <c r="F4426" s="368">
        <v>294</v>
      </c>
      <c r="G4426" s="368" t="s">
        <v>21906</v>
      </c>
      <c r="H4426" s="368" t="s">
        <v>21907</v>
      </c>
      <c r="I4426" s="368" t="s">
        <v>1533</v>
      </c>
      <c r="J4426" s="368" t="s">
        <v>1532</v>
      </c>
      <c r="K4426" s="368" t="s">
        <v>21910</v>
      </c>
      <c r="L4426" s="368" t="s">
        <v>21911</v>
      </c>
      <c r="M4426" s="368">
        <v>99</v>
      </c>
      <c r="N4426" s="368">
        <v>63</v>
      </c>
      <c r="O4426" s="368">
        <v>36</v>
      </c>
    </row>
    <row r="4427" spans="1:15" x14ac:dyDescent="0.35">
      <c r="A4427" s="368" t="s">
        <v>760</v>
      </c>
      <c r="B4427" s="368" t="s">
        <v>1348</v>
      </c>
      <c r="C4427" s="368" t="s">
        <v>791</v>
      </c>
      <c r="D4427" s="368">
        <v>840</v>
      </c>
      <c r="E4427" s="368">
        <v>546</v>
      </c>
      <c r="F4427" s="368">
        <v>294</v>
      </c>
      <c r="G4427" s="368" t="s">
        <v>22150</v>
      </c>
      <c r="H4427" s="368" t="s">
        <v>22151</v>
      </c>
      <c r="I4427" s="368" t="s">
        <v>1531</v>
      </c>
      <c r="J4427" s="368" t="s">
        <v>1530</v>
      </c>
      <c r="K4427" s="368" t="s">
        <v>22152</v>
      </c>
      <c r="L4427" s="368" t="s">
        <v>22153</v>
      </c>
      <c r="M4427" s="368">
        <v>67</v>
      </c>
      <c r="N4427" s="368">
        <v>43</v>
      </c>
      <c r="O4427" s="368">
        <v>24</v>
      </c>
    </row>
    <row r="4428" spans="1:15" x14ac:dyDescent="0.35">
      <c r="A4428" s="368" t="s">
        <v>760</v>
      </c>
      <c r="B4428" s="368" t="s">
        <v>1348</v>
      </c>
      <c r="C4428" s="368" t="s">
        <v>791</v>
      </c>
      <c r="D4428" s="368">
        <v>840</v>
      </c>
      <c r="E4428" s="368">
        <v>546</v>
      </c>
      <c r="F4428" s="368">
        <v>294</v>
      </c>
      <c r="G4428" s="368" t="s">
        <v>22150</v>
      </c>
      <c r="H4428" s="368" t="s">
        <v>22151</v>
      </c>
      <c r="I4428" s="368" t="s">
        <v>1531</v>
      </c>
      <c r="J4428" s="368" t="s">
        <v>1530</v>
      </c>
      <c r="K4428" s="368" t="s">
        <v>22154</v>
      </c>
      <c r="L4428" s="368" t="s">
        <v>22155</v>
      </c>
      <c r="M4428" s="368">
        <v>88</v>
      </c>
      <c r="N4428" s="368">
        <v>56</v>
      </c>
      <c r="O4428" s="368">
        <v>32</v>
      </c>
    </row>
    <row r="4429" spans="1:15" x14ac:dyDescent="0.35">
      <c r="A4429" s="368" t="s">
        <v>760</v>
      </c>
      <c r="B4429" s="368" t="s">
        <v>1348</v>
      </c>
      <c r="C4429" s="368" t="s">
        <v>791</v>
      </c>
      <c r="D4429" s="368">
        <v>840</v>
      </c>
      <c r="E4429" s="368">
        <v>546</v>
      </c>
      <c r="F4429" s="368">
        <v>294</v>
      </c>
      <c r="G4429" s="368" t="s">
        <v>22150</v>
      </c>
      <c r="H4429" s="368" t="s">
        <v>22151</v>
      </c>
      <c r="I4429" s="368" t="s">
        <v>1531</v>
      </c>
      <c r="J4429" s="368" t="s">
        <v>1530</v>
      </c>
      <c r="K4429" s="368" t="s">
        <v>22134</v>
      </c>
      <c r="L4429" s="368" t="s">
        <v>22135</v>
      </c>
      <c r="M4429" s="368">
        <v>44</v>
      </c>
      <c r="N4429" s="368">
        <v>28</v>
      </c>
      <c r="O4429" s="368">
        <v>16</v>
      </c>
    </row>
    <row r="4430" spans="1:15" x14ac:dyDescent="0.35">
      <c r="A4430" s="368" t="s">
        <v>760</v>
      </c>
      <c r="B4430" s="368" t="s">
        <v>1348</v>
      </c>
      <c r="C4430" s="368" t="s">
        <v>791</v>
      </c>
      <c r="D4430" s="368">
        <v>840</v>
      </c>
      <c r="E4430" s="368">
        <v>546</v>
      </c>
      <c r="F4430" s="368">
        <v>294</v>
      </c>
      <c r="G4430" s="368" t="s">
        <v>22156</v>
      </c>
      <c r="H4430" s="368" t="s">
        <v>22157</v>
      </c>
      <c r="I4430" s="368" t="s">
        <v>1529</v>
      </c>
      <c r="J4430" s="368" t="s">
        <v>1528</v>
      </c>
      <c r="K4430" s="368" t="s">
        <v>22134</v>
      </c>
      <c r="L4430" s="368" t="s">
        <v>22135</v>
      </c>
      <c r="M4430" s="368">
        <v>44</v>
      </c>
      <c r="N4430" s="368">
        <v>28</v>
      </c>
      <c r="O4430" s="368">
        <v>16</v>
      </c>
    </row>
    <row r="4431" spans="1:15" x14ac:dyDescent="0.35">
      <c r="A4431" s="368" t="s">
        <v>760</v>
      </c>
      <c r="B4431" s="368" t="s">
        <v>1348</v>
      </c>
      <c r="C4431" s="368" t="s">
        <v>791</v>
      </c>
      <c r="D4431" s="368">
        <v>840</v>
      </c>
      <c r="E4431" s="368">
        <v>546</v>
      </c>
      <c r="F4431" s="368">
        <v>294</v>
      </c>
      <c r="G4431" s="368" t="s">
        <v>22156</v>
      </c>
      <c r="H4431" s="368" t="s">
        <v>22157</v>
      </c>
      <c r="I4431" s="368" t="s">
        <v>1529</v>
      </c>
      <c r="J4431" s="368" t="s">
        <v>1528</v>
      </c>
      <c r="K4431" s="368" t="s">
        <v>22158</v>
      </c>
      <c r="L4431" s="368" t="s">
        <v>22159</v>
      </c>
      <c r="M4431" s="368">
        <v>67</v>
      </c>
      <c r="N4431" s="368">
        <v>43</v>
      </c>
      <c r="O4431" s="368">
        <v>24</v>
      </c>
    </row>
    <row r="4432" spans="1:15" x14ac:dyDescent="0.35">
      <c r="A4432" s="368" t="s">
        <v>760</v>
      </c>
      <c r="B4432" s="368" t="s">
        <v>1348</v>
      </c>
      <c r="C4432" s="368" t="s">
        <v>791</v>
      </c>
      <c r="D4432" s="368">
        <v>840</v>
      </c>
      <c r="E4432" s="368">
        <v>546</v>
      </c>
      <c r="F4432" s="368">
        <v>294</v>
      </c>
      <c r="G4432" s="368" t="s">
        <v>22160</v>
      </c>
      <c r="H4432" s="368" t="s">
        <v>22161</v>
      </c>
      <c r="I4432" s="368" t="s">
        <v>1527</v>
      </c>
      <c r="J4432" s="368" t="s">
        <v>1526</v>
      </c>
      <c r="K4432" s="368" t="s">
        <v>22134</v>
      </c>
      <c r="L4432" s="368" t="s">
        <v>22135</v>
      </c>
      <c r="M4432" s="368">
        <v>44</v>
      </c>
      <c r="N4432" s="368">
        <v>28</v>
      </c>
      <c r="O4432" s="368">
        <v>16</v>
      </c>
    </row>
    <row r="4433" spans="1:15" x14ac:dyDescent="0.35">
      <c r="A4433" s="368" t="s">
        <v>760</v>
      </c>
      <c r="B4433" s="368" t="s">
        <v>1348</v>
      </c>
      <c r="C4433" s="368" t="s">
        <v>791</v>
      </c>
      <c r="D4433" s="368">
        <v>840</v>
      </c>
      <c r="E4433" s="368">
        <v>546</v>
      </c>
      <c r="F4433" s="368">
        <v>294</v>
      </c>
      <c r="G4433" s="368" t="s">
        <v>22160</v>
      </c>
      <c r="H4433" s="368" t="s">
        <v>22161</v>
      </c>
      <c r="I4433" s="368" t="s">
        <v>1527</v>
      </c>
      <c r="J4433" s="368" t="s">
        <v>1526</v>
      </c>
      <c r="K4433" s="368" t="s">
        <v>22162</v>
      </c>
      <c r="L4433" s="368" t="s">
        <v>22163</v>
      </c>
      <c r="M4433" s="368">
        <v>89</v>
      </c>
      <c r="N4433" s="368">
        <v>56</v>
      </c>
      <c r="O4433" s="368">
        <v>33</v>
      </c>
    </row>
    <row r="4434" spans="1:15" x14ac:dyDescent="0.35">
      <c r="A4434" s="368" t="s">
        <v>761</v>
      </c>
      <c r="B4434" s="368" t="s">
        <v>1349</v>
      </c>
      <c r="C4434" s="368" t="s">
        <v>796</v>
      </c>
      <c r="D4434" s="368">
        <v>280</v>
      </c>
      <c r="E4434" s="368">
        <v>182</v>
      </c>
      <c r="F4434" s="368">
        <v>98</v>
      </c>
      <c r="G4434" s="368" t="s">
        <v>22164</v>
      </c>
      <c r="H4434" s="368" t="s">
        <v>22165</v>
      </c>
      <c r="I4434" s="368" t="s">
        <v>1525</v>
      </c>
      <c r="J4434" s="368" t="s">
        <v>1524</v>
      </c>
      <c r="K4434" s="368" t="s">
        <v>22166</v>
      </c>
      <c r="L4434" s="368" t="s">
        <v>22167</v>
      </c>
      <c r="M4434" s="368">
        <v>84</v>
      </c>
      <c r="N4434" s="368">
        <v>51</v>
      </c>
      <c r="O4434" s="368">
        <v>33</v>
      </c>
    </row>
    <row r="4435" spans="1:15" x14ac:dyDescent="0.35">
      <c r="A4435" s="368" t="s">
        <v>761</v>
      </c>
      <c r="B4435" s="368" t="s">
        <v>1349</v>
      </c>
      <c r="C4435" s="368" t="s">
        <v>796</v>
      </c>
      <c r="D4435" s="368">
        <v>280</v>
      </c>
      <c r="E4435" s="368">
        <v>182</v>
      </c>
      <c r="F4435" s="368">
        <v>98</v>
      </c>
      <c r="G4435" s="368" t="s">
        <v>22164</v>
      </c>
      <c r="H4435" s="368" t="s">
        <v>22165</v>
      </c>
      <c r="I4435" s="368" t="s">
        <v>1525</v>
      </c>
      <c r="J4435" s="368" t="s">
        <v>1524</v>
      </c>
      <c r="K4435" s="368" t="s">
        <v>22121</v>
      </c>
      <c r="L4435" s="368" t="s">
        <v>22168</v>
      </c>
      <c r="M4435" s="368">
        <v>30</v>
      </c>
      <c r="N4435" s="368">
        <v>30</v>
      </c>
      <c r="O4435" s="368">
        <v>0</v>
      </c>
    </row>
    <row r="4436" spans="1:15" x14ac:dyDescent="0.35">
      <c r="A4436" s="368" t="s">
        <v>761</v>
      </c>
      <c r="B4436" s="368" t="s">
        <v>1349</v>
      </c>
      <c r="C4436" s="368" t="s">
        <v>796</v>
      </c>
      <c r="D4436" s="368">
        <v>280</v>
      </c>
      <c r="E4436" s="368">
        <v>182</v>
      </c>
      <c r="F4436" s="368">
        <v>98</v>
      </c>
      <c r="G4436" s="368" t="s">
        <v>22169</v>
      </c>
      <c r="H4436" s="368" t="s">
        <v>22170</v>
      </c>
      <c r="I4436" s="368" t="s">
        <v>1523</v>
      </c>
      <c r="J4436" s="368" t="s">
        <v>1522</v>
      </c>
      <c r="K4436" s="368" t="s">
        <v>22121</v>
      </c>
      <c r="L4436" s="368" t="s">
        <v>22122</v>
      </c>
      <c r="M4436" s="368">
        <v>30</v>
      </c>
      <c r="N4436" s="368">
        <v>30</v>
      </c>
      <c r="O4436" s="368">
        <v>0</v>
      </c>
    </row>
    <row r="4437" spans="1:15" x14ac:dyDescent="0.35">
      <c r="A4437" s="368" t="s">
        <v>761</v>
      </c>
      <c r="B4437" s="368" t="s">
        <v>1349</v>
      </c>
      <c r="C4437" s="368" t="s">
        <v>796</v>
      </c>
      <c r="D4437" s="368">
        <v>280</v>
      </c>
      <c r="E4437" s="368">
        <v>182</v>
      </c>
      <c r="F4437" s="368">
        <v>98</v>
      </c>
      <c r="G4437" s="368" t="s">
        <v>22169</v>
      </c>
      <c r="H4437" s="368" t="s">
        <v>22170</v>
      </c>
      <c r="I4437" s="368" t="s">
        <v>1523</v>
      </c>
      <c r="J4437" s="368" t="s">
        <v>1522</v>
      </c>
      <c r="K4437" s="368" t="s">
        <v>22171</v>
      </c>
      <c r="L4437" s="368" t="s">
        <v>22172</v>
      </c>
      <c r="M4437" s="368">
        <v>83</v>
      </c>
      <c r="N4437" s="368">
        <v>50</v>
      </c>
      <c r="O4437" s="368">
        <v>33</v>
      </c>
    </row>
    <row r="4438" spans="1:15" x14ac:dyDescent="0.35">
      <c r="A4438" s="368" t="s">
        <v>761</v>
      </c>
      <c r="B4438" s="368" t="s">
        <v>1349</v>
      </c>
      <c r="C4438" s="368" t="s">
        <v>796</v>
      </c>
      <c r="D4438" s="368">
        <v>280</v>
      </c>
      <c r="E4438" s="368">
        <v>182</v>
      </c>
      <c r="F4438" s="368">
        <v>98</v>
      </c>
      <c r="G4438" s="368" t="s">
        <v>22173</v>
      </c>
      <c r="H4438" s="368" t="s">
        <v>22174</v>
      </c>
      <c r="I4438" s="368" t="s">
        <v>1521</v>
      </c>
      <c r="J4438" s="368" t="s">
        <v>1520</v>
      </c>
      <c r="K4438" s="368" t="s">
        <v>22175</v>
      </c>
      <c r="L4438" s="368" t="s">
        <v>22176</v>
      </c>
      <c r="M4438" s="368">
        <v>83</v>
      </c>
      <c r="N4438" s="368">
        <v>51</v>
      </c>
      <c r="O4438" s="368">
        <v>32</v>
      </c>
    </row>
    <row r="4439" spans="1:15" x14ac:dyDescent="0.35">
      <c r="A4439" s="368" t="s">
        <v>761</v>
      </c>
      <c r="B4439" s="368" t="s">
        <v>1349</v>
      </c>
      <c r="C4439" s="368" t="s">
        <v>796</v>
      </c>
      <c r="D4439" s="368">
        <v>280</v>
      </c>
      <c r="E4439" s="368">
        <v>182</v>
      </c>
      <c r="F4439" s="368">
        <v>98</v>
      </c>
      <c r="G4439" s="368" t="s">
        <v>22173</v>
      </c>
      <c r="H4439" s="368" t="s">
        <v>22174</v>
      </c>
      <c r="I4439" s="368" t="s">
        <v>1521</v>
      </c>
      <c r="J4439" s="368" t="s">
        <v>1520</v>
      </c>
      <c r="K4439" s="368" t="s">
        <v>22121</v>
      </c>
      <c r="L4439" s="368" t="s">
        <v>22122</v>
      </c>
      <c r="M4439" s="368">
        <v>30</v>
      </c>
      <c r="N4439" s="368">
        <v>30</v>
      </c>
      <c r="O4439" s="368">
        <v>0</v>
      </c>
    </row>
    <row r="4440" spans="1:15" x14ac:dyDescent="0.35">
      <c r="A4440" s="368" t="s">
        <v>762</v>
      </c>
      <c r="B4440" s="368" t="s">
        <v>1350</v>
      </c>
      <c r="C4440" s="368" t="s">
        <v>791</v>
      </c>
      <c r="D4440" s="368">
        <v>450</v>
      </c>
      <c r="E4440" s="368">
        <v>292</v>
      </c>
      <c r="F4440" s="368">
        <v>158</v>
      </c>
      <c r="G4440" s="368" t="s">
        <v>22177</v>
      </c>
      <c r="H4440" s="368" t="s">
        <v>22178</v>
      </c>
      <c r="I4440" s="368" t="s">
        <v>1519</v>
      </c>
      <c r="J4440" s="368" t="s">
        <v>1518</v>
      </c>
      <c r="K4440" s="368" t="s">
        <v>22134</v>
      </c>
      <c r="L4440" s="368" t="s">
        <v>22135</v>
      </c>
      <c r="M4440" s="368">
        <v>49</v>
      </c>
      <c r="N4440" s="368">
        <v>31</v>
      </c>
      <c r="O4440" s="368">
        <v>18</v>
      </c>
    </row>
    <row r="4441" spans="1:15" x14ac:dyDescent="0.35">
      <c r="A4441" s="368" t="s">
        <v>762</v>
      </c>
      <c r="B4441" s="368" t="s">
        <v>1350</v>
      </c>
      <c r="C4441" s="368" t="s">
        <v>791</v>
      </c>
      <c r="D4441" s="368">
        <v>450</v>
      </c>
      <c r="E4441" s="368">
        <v>292</v>
      </c>
      <c r="F4441" s="368">
        <v>158</v>
      </c>
      <c r="G4441" s="368" t="s">
        <v>22177</v>
      </c>
      <c r="H4441" s="368" t="s">
        <v>22178</v>
      </c>
      <c r="I4441" s="368" t="s">
        <v>1519</v>
      </c>
      <c r="J4441" s="368" t="s">
        <v>1518</v>
      </c>
      <c r="K4441" s="368" t="s">
        <v>22179</v>
      </c>
      <c r="L4441" s="368" t="s">
        <v>22180</v>
      </c>
      <c r="M4441" s="368">
        <v>109</v>
      </c>
      <c r="N4441" s="368">
        <v>68</v>
      </c>
      <c r="O4441" s="368">
        <v>41</v>
      </c>
    </row>
    <row r="4442" spans="1:15" x14ac:dyDescent="0.35">
      <c r="A4442" s="368" t="s">
        <v>762</v>
      </c>
      <c r="B4442" s="368" t="s">
        <v>1350</v>
      </c>
      <c r="C4442" s="368" t="s">
        <v>791</v>
      </c>
      <c r="D4442" s="368">
        <v>450</v>
      </c>
      <c r="E4442" s="368">
        <v>292</v>
      </c>
      <c r="F4442" s="368">
        <v>158</v>
      </c>
      <c r="G4442" s="368" t="s">
        <v>22177</v>
      </c>
      <c r="H4442" s="368" t="s">
        <v>22178</v>
      </c>
      <c r="I4442" s="368" t="s">
        <v>1519</v>
      </c>
      <c r="J4442" s="368" t="s">
        <v>1518</v>
      </c>
      <c r="K4442" s="368" t="s">
        <v>22181</v>
      </c>
      <c r="L4442" s="368" t="s">
        <v>22182</v>
      </c>
      <c r="M4442" s="368">
        <v>37</v>
      </c>
      <c r="N4442" s="368">
        <v>23</v>
      </c>
      <c r="O4442" s="368">
        <v>14</v>
      </c>
    </row>
    <row r="4443" spans="1:15" x14ac:dyDescent="0.35">
      <c r="A4443" s="368" t="s">
        <v>762</v>
      </c>
      <c r="B4443" s="368" t="s">
        <v>1350</v>
      </c>
      <c r="C4443" s="368" t="s">
        <v>791</v>
      </c>
      <c r="D4443" s="368">
        <v>450</v>
      </c>
      <c r="E4443" s="368">
        <v>292</v>
      </c>
      <c r="F4443" s="368">
        <v>158</v>
      </c>
      <c r="G4443" s="368" t="s">
        <v>22183</v>
      </c>
      <c r="H4443" s="368" t="s">
        <v>22184</v>
      </c>
      <c r="I4443" s="368" t="s">
        <v>1517</v>
      </c>
      <c r="J4443" s="368" t="s">
        <v>1516</v>
      </c>
      <c r="K4443" s="368" t="s">
        <v>22134</v>
      </c>
      <c r="L4443" s="368" t="s">
        <v>22135</v>
      </c>
      <c r="M4443" s="368">
        <v>49</v>
      </c>
      <c r="N4443" s="368">
        <v>31</v>
      </c>
      <c r="O4443" s="368">
        <v>18</v>
      </c>
    </row>
    <row r="4444" spans="1:15" x14ac:dyDescent="0.35">
      <c r="A4444" s="368" t="s">
        <v>762</v>
      </c>
      <c r="B4444" s="368" t="s">
        <v>1350</v>
      </c>
      <c r="C4444" s="368" t="s">
        <v>791</v>
      </c>
      <c r="D4444" s="368">
        <v>450</v>
      </c>
      <c r="E4444" s="368">
        <v>292</v>
      </c>
      <c r="F4444" s="368">
        <v>158</v>
      </c>
      <c r="G4444" s="368" t="s">
        <v>22183</v>
      </c>
      <c r="H4444" s="368" t="s">
        <v>22184</v>
      </c>
      <c r="I4444" s="368" t="s">
        <v>1517</v>
      </c>
      <c r="J4444" s="368" t="s">
        <v>1516</v>
      </c>
      <c r="K4444" s="368" t="s">
        <v>22185</v>
      </c>
      <c r="L4444" s="368" t="s">
        <v>22186</v>
      </c>
      <c r="M4444" s="368">
        <v>109</v>
      </c>
      <c r="N4444" s="368">
        <v>68</v>
      </c>
      <c r="O4444" s="368">
        <v>41</v>
      </c>
    </row>
    <row r="4445" spans="1:15" x14ac:dyDescent="0.35">
      <c r="A4445" s="368" t="s">
        <v>762</v>
      </c>
      <c r="B4445" s="368" t="s">
        <v>1350</v>
      </c>
      <c r="C4445" s="368" t="s">
        <v>791</v>
      </c>
      <c r="D4445" s="368">
        <v>450</v>
      </c>
      <c r="E4445" s="368">
        <v>292</v>
      </c>
      <c r="F4445" s="368">
        <v>158</v>
      </c>
      <c r="G4445" s="368" t="s">
        <v>22187</v>
      </c>
      <c r="H4445" s="368" t="s">
        <v>22188</v>
      </c>
      <c r="I4445" s="368" t="s">
        <v>1515</v>
      </c>
      <c r="J4445" s="368" t="s">
        <v>1514</v>
      </c>
      <c r="K4445" s="368" t="s">
        <v>21756</v>
      </c>
      <c r="L4445" s="368" t="s">
        <v>21757</v>
      </c>
      <c r="M4445" s="368">
        <v>30</v>
      </c>
      <c r="N4445" s="368">
        <v>30</v>
      </c>
      <c r="O4445" s="368">
        <v>0</v>
      </c>
    </row>
    <row r="4446" spans="1:15" x14ac:dyDescent="0.35">
      <c r="A4446" s="368" t="s">
        <v>762</v>
      </c>
      <c r="B4446" s="368" t="s">
        <v>1350</v>
      </c>
      <c r="C4446" s="368" t="s">
        <v>791</v>
      </c>
      <c r="D4446" s="368">
        <v>450</v>
      </c>
      <c r="E4446" s="368">
        <v>292</v>
      </c>
      <c r="F4446" s="368">
        <v>158</v>
      </c>
      <c r="G4446" s="368" t="s">
        <v>22187</v>
      </c>
      <c r="H4446" s="368" t="s">
        <v>22188</v>
      </c>
      <c r="I4446" s="368" t="s">
        <v>1515</v>
      </c>
      <c r="J4446" s="368" t="s">
        <v>1514</v>
      </c>
      <c r="K4446" s="368" t="s">
        <v>22134</v>
      </c>
      <c r="L4446" s="368" t="s">
        <v>22135</v>
      </c>
      <c r="M4446" s="368">
        <v>49</v>
      </c>
      <c r="N4446" s="368">
        <v>31</v>
      </c>
      <c r="O4446" s="368">
        <v>18</v>
      </c>
    </row>
    <row r="4447" spans="1:15" x14ac:dyDescent="0.35">
      <c r="A4447" s="368" t="s">
        <v>762</v>
      </c>
      <c r="B4447" s="368" t="s">
        <v>1350</v>
      </c>
      <c r="C4447" s="368" t="s">
        <v>791</v>
      </c>
      <c r="D4447" s="368">
        <v>450</v>
      </c>
      <c r="E4447" s="368">
        <v>292</v>
      </c>
      <c r="F4447" s="368">
        <v>158</v>
      </c>
      <c r="G4447" s="368" t="s">
        <v>22187</v>
      </c>
      <c r="H4447" s="368" t="s">
        <v>22188</v>
      </c>
      <c r="I4447" s="368" t="s">
        <v>1515</v>
      </c>
      <c r="J4447" s="368" t="s">
        <v>1514</v>
      </c>
      <c r="K4447" s="368" t="s">
        <v>22189</v>
      </c>
      <c r="L4447" s="368" t="s">
        <v>22190</v>
      </c>
      <c r="M4447" s="368">
        <v>116</v>
      </c>
      <c r="N4447" s="368">
        <v>72</v>
      </c>
      <c r="O4447" s="368">
        <v>44</v>
      </c>
    </row>
    <row r="4448" spans="1:15" x14ac:dyDescent="0.35">
      <c r="A4448" s="368" t="s">
        <v>763</v>
      </c>
      <c r="B4448" s="368" t="s">
        <v>1351</v>
      </c>
      <c r="C4448" s="368" t="s">
        <v>791</v>
      </c>
      <c r="D4448" s="368">
        <v>660</v>
      </c>
      <c r="E4448" s="368">
        <v>429</v>
      </c>
      <c r="F4448" s="368">
        <v>231</v>
      </c>
      <c r="G4448" s="368" t="s">
        <v>22191</v>
      </c>
      <c r="H4448" s="368" t="s">
        <v>22192</v>
      </c>
      <c r="I4448" s="368" t="s">
        <v>1513</v>
      </c>
      <c r="J4448" s="368" t="s">
        <v>1512</v>
      </c>
      <c r="K4448" s="368" t="s">
        <v>22193</v>
      </c>
      <c r="L4448" s="368" t="s">
        <v>22194</v>
      </c>
      <c r="M4448" s="368">
        <v>68</v>
      </c>
      <c r="N4448" s="368">
        <v>43</v>
      </c>
      <c r="O4448" s="368">
        <v>25</v>
      </c>
    </row>
    <row r="4449" spans="1:15" x14ac:dyDescent="0.35">
      <c r="A4449" s="368" t="s">
        <v>763</v>
      </c>
      <c r="B4449" s="368" t="s">
        <v>1351</v>
      </c>
      <c r="C4449" s="368" t="s">
        <v>791</v>
      </c>
      <c r="D4449" s="368">
        <v>660</v>
      </c>
      <c r="E4449" s="368">
        <v>429</v>
      </c>
      <c r="F4449" s="368">
        <v>231</v>
      </c>
      <c r="G4449" s="368" t="s">
        <v>22191</v>
      </c>
      <c r="H4449" s="368" t="s">
        <v>22192</v>
      </c>
      <c r="I4449" s="368" t="s">
        <v>1513</v>
      </c>
      <c r="J4449" s="368" t="s">
        <v>1512</v>
      </c>
      <c r="K4449" s="368" t="s">
        <v>22134</v>
      </c>
      <c r="L4449" s="368" t="s">
        <v>22135</v>
      </c>
      <c r="M4449" s="368">
        <v>45</v>
      </c>
      <c r="N4449" s="368">
        <v>28</v>
      </c>
      <c r="O4449" s="368">
        <v>17</v>
      </c>
    </row>
    <row r="4450" spans="1:15" x14ac:dyDescent="0.35">
      <c r="A4450" s="368" t="s">
        <v>763</v>
      </c>
      <c r="B4450" s="368" t="s">
        <v>1351</v>
      </c>
      <c r="C4450" s="368" t="s">
        <v>791</v>
      </c>
      <c r="D4450" s="368">
        <v>660</v>
      </c>
      <c r="E4450" s="368">
        <v>429</v>
      </c>
      <c r="F4450" s="368">
        <v>231</v>
      </c>
      <c r="G4450" s="368" t="s">
        <v>22191</v>
      </c>
      <c r="H4450" s="368" t="s">
        <v>22192</v>
      </c>
      <c r="I4450" s="368" t="s">
        <v>1513</v>
      </c>
      <c r="J4450" s="368" t="s">
        <v>1512</v>
      </c>
      <c r="K4450" s="368" t="s">
        <v>22195</v>
      </c>
      <c r="L4450" s="368" t="s">
        <v>22196</v>
      </c>
      <c r="M4450" s="368">
        <v>69</v>
      </c>
      <c r="N4450" s="368">
        <v>44</v>
      </c>
      <c r="O4450" s="368">
        <v>25</v>
      </c>
    </row>
    <row r="4451" spans="1:15" x14ac:dyDescent="0.35">
      <c r="A4451" s="368" t="s">
        <v>763</v>
      </c>
      <c r="B4451" s="368" t="s">
        <v>1351</v>
      </c>
      <c r="C4451" s="368" t="s">
        <v>791</v>
      </c>
      <c r="D4451" s="368">
        <v>660</v>
      </c>
      <c r="E4451" s="368">
        <v>429</v>
      </c>
      <c r="F4451" s="368">
        <v>231</v>
      </c>
      <c r="G4451" s="368" t="s">
        <v>22197</v>
      </c>
      <c r="H4451" s="368" t="s">
        <v>22198</v>
      </c>
      <c r="I4451" s="368" t="s">
        <v>1511</v>
      </c>
      <c r="J4451" s="368" t="s">
        <v>1510</v>
      </c>
      <c r="K4451" s="368" t="s">
        <v>21756</v>
      </c>
      <c r="L4451" s="368" t="s">
        <v>21757</v>
      </c>
      <c r="M4451" s="368">
        <v>30</v>
      </c>
      <c r="N4451" s="368">
        <v>30</v>
      </c>
      <c r="O4451" s="368">
        <v>0</v>
      </c>
    </row>
    <row r="4452" spans="1:15" x14ac:dyDescent="0.35">
      <c r="A4452" s="368" t="s">
        <v>763</v>
      </c>
      <c r="B4452" s="368" t="s">
        <v>1351</v>
      </c>
      <c r="C4452" s="368" t="s">
        <v>791</v>
      </c>
      <c r="D4452" s="368">
        <v>660</v>
      </c>
      <c r="E4452" s="368">
        <v>429</v>
      </c>
      <c r="F4452" s="368">
        <v>231</v>
      </c>
      <c r="G4452" s="368" t="s">
        <v>22197</v>
      </c>
      <c r="H4452" s="368" t="s">
        <v>22198</v>
      </c>
      <c r="I4452" s="368" t="s">
        <v>1511</v>
      </c>
      <c r="J4452" s="368" t="s">
        <v>1510</v>
      </c>
      <c r="K4452" s="368" t="s">
        <v>22199</v>
      </c>
      <c r="L4452" s="368" t="s">
        <v>22200</v>
      </c>
      <c r="M4452" s="368">
        <v>105</v>
      </c>
      <c r="N4452" s="368">
        <v>67</v>
      </c>
      <c r="O4452" s="368">
        <v>38</v>
      </c>
    </row>
    <row r="4453" spans="1:15" x14ac:dyDescent="0.35">
      <c r="A4453" s="368" t="s">
        <v>763</v>
      </c>
      <c r="B4453" s="368" t="s">
        <v>1351</v>
      </c>
      <c r="C4453" s="368" t="s">
        <v>791</v>
      </c>
      <c r="D4453" s="368">
        <v>660</v>
      </c>
      <c r="E4453" s="368">
        <v>429</v>
      </c>
      <c r="F4453" s="368">
        <v>231</v>
      </c>
      <c r="G4453" s="368" t="s">
        <v>22197</v>
      </c>
      <c r="H4453" s="368" t="s">
        <v>22198</v>
      </c>
      <c r="I4453" s="368" t="s">
        <v>1511</v>
      </c>
      <c r="J4453" s="368" t="s">
        <v>1510</v>
      </c>
      <c r="K4453" s="368" t="s">
        <v>22134</v>
      </c>
      <c r="L4453" s="368" t="s">
        <v>22135</v>
      </c>
      <c r="M4453" s="368">
        <v>45</v>
      </c>
      <c r="N4453" s="368">
        <v>28</v>
      </c>
      <c r="O4453" s="368">
        <v>17</v>
      </c>
    </row>
    <row r="4454" spans="1:15" x14ac:dyDescent="0.35">
      <c r="A4454" s="368" t="s">
        <v>763</v>
      </c>
      <c r="B4454" s="368" t="s">
        <v>1351</v>
      </c>
      <c r="C4454" s="368" t="s">
        <v>791</v>
      </c>
      <c r="D4454" s="368">
        <v>660</v>
      </c>
      <c r="E4454" s="368">
        <v>429</v>
      </c>
      <c r="F4454" s="368">
        <v>231</v>
      </c>
      <c r="G4454" s="368" t="s">
        <v>22201</v>
      </c>
      <c r="H4454" s="368" t="s">
        <v>22202</v>
      </c>
      <c r="I4454" s="368" t="s">
        <v>1509</v>
      </c>
      <c r="J4454" s="368" t="s">
        <v>1508</v>
      </c>
      <c r="K4454" s="368" t="s">
        <v>22134</v>
      </c>
      <c r="L4454" s="368" t="s">
        <v>22135</v>
      </c>
      <c r="M4454" s="368">
        <v>45</v>
      </c>
      <c r="N4454" s="368">
        <v>28</v>
      </c>
      <c r="O4454" s="368">
        <v>17</v>
      </c>
    </row>
    <row r="4455" spans="1:15" x14ac:dyDescent="0.35">
      <c r="A4455" s="368" t="s">
        <v>763</v>
      </c>
      <c r="B4455" s="368" t="s">
        <v>1351</v>
      </c>
      <c r="C4455" s="368" t="s">
        <v>791</v>
      </c>
      <c r="D4455" s="368">
        <v>660</v>
      </c>
      <c r="E4455" s="368">
        <v>429</v>
      </c>
      <c r="F4455" s="368">
        <v>231</v>
      </c>
      <c r="G4455" s="368" t="s">
        <v>22201</v>
      </c>
      <c r="H4455" s="368" t="s">
        <v>22202</v>
      </c>
      <c r="I4455" s="368" t="s">
        <v>1509</v>
      </c>
      <c r="J4455" s="368" t="s">
        <v>1508</v>
      </c>
      <c r="K4455" s="368" t="s">
        <v>21756</v>
      </c>
      <c r="L4455" s="368" t="s">
        <v>21757</v>
      </c>
      <c r="M4455" s="368">
        <v>30</v>
      </c>
      <c r="N4455" s="368">
        <v>30</v>
      </c>
      <c r="O4455" s="368">
        <v>0</v>
      </c>
    </row>
    <row r="4456" spans="1:15" x14ac:dyDescent="0.35">
      <c r="A4456" s="368" t="s">
        <v>763</v>
      </c>
      <c r="B4456" s="368" t="s">
        <v>1351</v>
      </c>
      <c r="C4456" s="368" t="s">
        <v>791</v>
      </c>
      <c r="D4456" s="368">
        <v>660</v>
      </c>
      <c r="E4456" s="368">
        <v>429</v>
      </c>
      <c r="F4456" s="368">
        <v>231</v>
      </c>
      <c r="G4456" s="368" t="s">
        <v>22201</v>
      </c>
      <c r="H4456" s="368" t="s">
        <v>22202</v>
      </c>
      <c r="I4456" s="368" t="s">
        <v>1509</v>
      </c>
      <c r="J4456" s="368" t="s">
        <v>1508</v>
      </c>
      <c r="K4456" s="368" t="s">
        <v>22203</v>
      </c>
      <c r="L4456" s="368" t="s">
        <v>22204</v>
      </c>
      <c r="M4456" s="368">
        <v>105</v>
      </c>
      <c r="N4456" s="368">
        <v>66</v>
      </c>
      <c r="O4456" s="368">
        <v>39</v>
      </c>
    </row>
    <row r="4457" spans="1:15" x14ac:dyDescent="0.35">
      <c r="A4457" s="368" t="s">
        <v>763</v>
      </c>
      <c r="B4457" s="368" t="s">
        <v>1351</v>
      </c>
      <c r="C4457" s="368" t="s">
        <v>791</v>
      </c>
      <c r="D4457" s="368">
        <v>660</v>
      </c>
      <c r="E4457" s="368">
        <v>429</v>
      </c>
      <c r="F4457" s="368">
        <v>231</v>
      </c>
      <c r="G4457" s="368" t="s">
        <v>22201</v>
      </c>
      <c r="H4457" s="368" t="s">
        <v>22202</v>
      </c>
      <c r="I4457" s="368" t="s">
        <v>1509</v>
      </c>
      <c r="J4457" s="368" t="s">
        <v>1508</v>
      </c>
      <c r="K4457" s="368" t="s">
        <v>22205</v>
      </c>
      <c r="L4457" s="368" t="s">
        <v>22206</v>
      </c>
      <c r="M4457" s="368">
        <v>68</v>
      </c>
      <c r="N4457" s="368">
        <v>43</v>
      </c>
      <c r="O4457" s="368">
        <v>25</v>
      </c>
    </row>
    <row r="4458" spans="1:15" x14ac:dyDescent="0.35">
      <c r="A4458" s="368" t="s">
        <v>763</v>
      </c>
      <c r="B4458" s="368" t="s">
        <v>1351</v>
      </c>
      <c r="C4458" s="368" t="s">
        <v>791</v>
      </c>
      <c r="D4458" s="368">
        <v>660</v>
      </c>
      <c r="E4458" s="368">
        <v>429</v>
      </c>
      <c r="F4458" s="368">
        <v>231</v>
      </c>
      <c r="G4458" s="368" t="s">
        <v>22207</v>
      </c>
      <c r="H4458" s="368" t="s">
        <v>22208</v>
      </c>
      <c r="I4458" s="368" t="s">
        <v>1507</v>
      </c>
      <c r="J4458" s="368" t="s">
        <v>1506</v>
      </c>
      <c r="K4458" s="368" t="s">
        <v>22209</v>
      </c>
      <c r="L4458" s="368" t="s">
        <v>22210</v>
      </c>
      <c r="M4458" s="368">
        <v>68</v>
      </c>
      <c r="N4458" s="368">
        <v>43</v>
      </c>
      <c r="O4458" s="368">
        <v>25</v>
      </c>
    </row>
    <row r="4459" spans="1:15" x14ac:dyDescent="0.35">
      <c r="A4459" s="368" t="s">
        <v>763</v>
      </c>
      <c r="B4459" s="368" t="s">
        <v>1351</v>
      </c>
      <c r="C4459" s="368" t="s">
        <v>791</v>
      </c>
      <c r="D4459" s="368">
        <v>660</v>
      </c>
      <c r="E4459" s="368">
        <v>429</v>
      </c>
      <c r="F4459" s="368">
        <v>231</v>
      </c>
      <c r="G4459" s="368" t="s">
        <v>22207</v>
      </c>
      <c r="H4459" s="368" t="s">
        <v>22208</v>
      </c>
      <c r="I4459" s="368" t="s">
        <v>1507</v>
      </c>
      <c r="J4459" s="368" t="s">
        <v>1506</v>
      </c>
      <c r="K4459" s="368" t="s">
        <v>22134</v>
      </c>
      <c r="L4459" s="368" t="s">
        <v>22135</v>
      </c>
      <c r="M4459" s="368">
        <v>45</v>
      </c>
      <c r="N4459" s="368">
        <v>28</v>
      </c>
      <c r="O4459" s="368">
        <v>17</v>
      </c>
    </row>
    <row r="4460" spans="1:15" x14ac:dyDescent="0.35">
      <c r="A4460" s="368" t="s">
        <v>763</v>
      </c>
      <c r="B4460" s="368" t="s">
        <v>1351</v>
      </c>
      <c r="C4460" s="368" t="s">
        <v>791</v>
      </c>
      <c r="D4460" s="368">
        <v>660</v>
      </c>
      <c r="E4460" s="368">
        <v>429</v>
      </c>
      <c r="F4460" s="368">
        <v>231</v>
      </c>
      <c r="G4460" s="368" t="s">
        <v>22207</v>
      </c>
      <c r="H4460" s="368" t="s">
        <v>22208</v>
      </c>
      <c r="I4460" s="368" t="s">
        <v>1507</v>
      </c>
      <c r="J4460" s="368" t="s">
        <v>1506</v>
      </c>
      <c r="K4460" s="368" t="s">
        <v>22211</v>
      </c>
      <c r="L4460" s="368" t="s">
        <v>22212</v>
      </c>
      <c r="M4460" s="368">
        <v>102</v>
      </c>
      <c r="N4460" s="368">
        <v>65</v>
      </c>
      <c r="O4460" s="368">
        <v>37</v>
      </c>
    </row>
    <row r="4461" spans="1:15" x14ac:dyDescent="0.35">
      <c r="A4461" s="368" t="s">
        <v>764</v>
      </c>
      <c r="B4461" s="368" t="s">
        <v>1352</v>
      </c>
      <c r="C4461" s="368" t="s">
        <v>791</v>
      </c>
      <c r="D4461" s="368">
        <v>570</v>
      </c>
      <c r="E4461" s="368">
        <v>370</v>
      </c>
      <c r="F4461" s="368">
        <v>200</v>
      </c>
      <c r="G4461" s="368" t="s">
        <v>22213</v>
      </c>
      <c r="H4461" s="368" t="s">
        <v>22214</v>
      </c>
      <c r="I4461" s="368" t="s">
        <v>1505</v>
      </c>
      <c r="J4461" s="368" t="s">
        <v>1504</v>
      </c>
      <c r="K4461" s="368" t="s">
        <v>22134</v>
      </c>
      <c r="L4461" s="368" t="s">
        <v>22135</v>
      </c>
      <c r="M4461" s="368">
        <v>46</v>
      </c>
      <c r="N4461" s="368">
        <v>29</v>
      </c>
      <c r="O4461" s="368">
        <v>17</v>
      </c>
    </row>
    <row r="4462" spans="1:15" x14ac:dyDescent="0.35">
      <c r="A4462" s="368" t="s">
        <v>764</v>
      </c>
      <c r="B4462" s="368" t="s">
        <v>1352</v>
      </c>
      <c r="C4462" s="368" t="s">
        <v>791</v>
      </c>
      <c r="D4462" s="368">
        <v>570</v>
      </c>
      <c r="E4462" s="368">
        <v>370</v>
      </c>
      <c r="F4462" s="368">
        <v>200</v>
      </c>
      <c r="G4462" s="368" t="s">
        <v>22213</v>
      </c>
      <c r="H4462" s="368" t="s">
        <v>22214</v>
      </c>
      <c r="I4462" s="368" t="s">
        <v>1505</v>
      </c>
      <c r="J4462" s="368" t="s">
        <v>1504</v>
      </c>
      <c r="K4462" s="368" t="s">
        <v>22215</v>
      </c>
      <c r="L4462" s="368" t="s">
        <v>22216</v>
      </c>
      <c r="M4462" s="368">
        <v>70</v>
      </c>
      <c r="N4462" s="368">
        <v>44</v>
      </c>
      <c r="O4462" s="368">
        <v>26</v>
      </c>
    </row>
    <row r="4463" spans="1:15" x14ac:dyDescent="0.35">
      <c r="A4463" s="368" t="s">
        <v>764</v>
      </c>
      <c r="B4463" s="368" t="s">
        <v>1352</v>
      </c>
      <c r="C4463" s="368" t="s">
        <v>791</v>
      </c>
      <c r="D4463" s="368">
        <v>570</v>
      </c>
      <c r="E4463" s="368">
        <v>370</v>
      </c>
      <c r="F4463" s="368">
        <v>200</v>
      </c>
      <c r="G4463" s="368" t="s">
        <v>22213</v>
      </c>
      <c r="H4463" s="368" t="s">
        <v>22214</v>
      </c>
      <c r="I4463" s="368" t="s">
        <v>1505</v>
      </c>
      <c r="J4463" s="368" t="s">
        <v>1504</v>
      </c>
      <c r="K4463" s="368" t="s">
        <v>22217</v>
      </c>
      <c r="L4463" s="368" t="s">
        <v>22218</v>
      </c>
      <c r="M4463" s="368">
        <v>70</v>
      </c>
      <c r="N4463" s="368">
        <v>44</v>
      </c>
      <c r="O4463" s="368">
        <v>26</v>
      </c>
    </row>
    <row r="4464" spans="1:15" x14ac:dyDescent="0.35">
      <c r="A4464" s="368" t="s">
        <v>764</v>
      </c>
      <c r="B4464" s="368" t="s">
        <v>1352</v>
      </c>
      <c r="C4464" s="368" t="s">
        <v>791</v>
      </c>
      <c r="D4464" s="368">
        <v>570</v>
      </c>
      <c r="E4464" s="368">
        <v>370</v>
      </c>
      <c r="F4464" s="368">
        <v>200</v>
      </c>
      <c r="G4464" s="368" t="s">
        <v>22219</v>
      </c>
      <c r="H4464" s="368" t="s">
        <v>22220</v>
      </c>
      <c r="I4464" s="368" t="s">
        <v>1503</v>
      </c>
      <c r="J4464" s="368" t="s">
        <v>1502</v>
      </c>
      <c r="K4464" s="368" t="s">
        <v>22134</v>
      </c>
      <c r="L4464" s="368" t="s">
        <v>22135</v>
      </c>
      <c r="M4464" s="368">
        <v>46</v>
      </c>
      <c r="N4464" s="368">
        <v>29</v>
      </c>
      <c r="O4464" s="368">
        <v>17</v>
      </c>
    </row>
    <row r="4465" spans="1:15" x14ac:dyDescent="0.35">
      <c r="A4465" s="368" t="s">
        <v>764</v>
      </c>
      <c r="B4465" s="368" t="s">
        <v>1352</v>
      </c>
      <c r="C4465" s="368" t="s">
        <v>791</v>
      </c>
      <c r="D4465" s="368">
        <v>570</v>
      </c>
      <c r="E4465" s="368">
        <v>370</v>
      </c>
      <c r="F4465" s="368">
        <v>200</v>
      </c>
      <c r="G4465" s="368" t="s">
        <v>22219</v>
      </c>
      <c r="H4465" s="368" t="s">
        <v>22220</v>
      </c>
      <c r="I4465" s="368" t="s">
        <v>1503</v>
      </c>
      <c r="J4465" s="368" t="s">
        <v>1502</v>
      </c>
      <c r="K4465" s="368" t="s">
        <v>22221</v>
      </c>
      <c r="L4465" s="368" t="s">
        <v>22222</v>
      </c>
      <c r="M4465" s="368">
        <v>105</v>
      </c>
      <c r="N4465" s="368">
        <v>66</v>
      </c>
      <c r="O4465" s="368">
        <v>39</v>
      </c>
    </row>
    <row r="4466" spans="1:15" x14ac:dyDescent="0.35">
      <c r="A4466" s="368" t="s">
        <v>764</v>
      </c>
      <c r="B4466" s="368" t="s">
        <v>1352</v>
      </c>
      <c r="C4466" s="368" t="s">
        <v>791</v>
      </c>
      <c r="D4466" s="368">
        <v>570</v>
      </c>
      <c r="E4466" s="368">
        <v>370</v>
      </c>
      <c r="F4466" s="368">
        <v>200</v>
      </c>
      <c r="G4466" s="368" t="s">
        <v>22219</v>
      </c>
      <c r="H4466" s="368" t="s">
        <v>22220</v>
      </c>
      <c r="I4466" s="368" t="s">
        <v>1503</v>
      </c>
      <c r="J4466" s="368" t="s">
        <v>1502</v>
      </c>
      <c r="K4466" s="368" t="s">
        <v>22223</v>
      </c>
      <c r="L4466" s="368" t="s">
        <v>22224</v>
      </c>
      <c r="M4466" s="368">
        <v>35</v>
      </c>
      <c r="N4466" s="368">
        <v>22</v>
      </c>
      <c r="O4466" s="368">
        <v>13</v>
      </c>
    </row>
    <row r="4467" spans="1:15" x14ac:dyDescent="0.35">
      <c r="A4467" s="368" t="s">
        <v>764</v>
      </c>
      <c r="B4467" s="368" t="s">
        <v>1352</v>
      </c>
      <c r="C4467" s="368" t="s">
        <v>791</v>
      </c>
      <c r="D4467" s="368">
        <v>570</v>
      </c>
      <c r="E4467" s="368">
        <v>370</v>
      </c>
      <c r="F4467" s="368">
        <v>200</v>
      </c>
      <c r="G4467" s="368" t="s">
        <v>22225</v>
      </c>
      <c r="H4467" s="368" t="s">
        <v>22226</v>
      </c>
      <c r="I4467" s="368" t="s">
        <v>1501</v>
      </c>
      <c r="J4467" s="368" t="s">
        <v>1500</v>
      </c>
      <c r="K4467" s="368" t="s">
        <v>22227</v>
      </c>
      <c r="L4467" s="368" t="s">
        <v>22228</v>
      </c>
      <c r="M4467" s="368">
        <v>74</v>
      </c>
      <c r="N4467" s="368">
        <v>47</v>
      </c>
      <c r="O4467" s="368">
        <v>27</v>
      </c>
    </row>
    <row r="4468" spans="1:15" x14ac:dyDescent="0.35">
      <c r="A4468" s="368" t="s">
        <v>764</v>
      </c>
      <c r="B4468" s="368" t="s">
        <v>1352</v>
      </c>
      <c r="C4468" s="368" t="s">
        <v>791</v>
      </c>
      <c r="D4468" s="368">
        <v>570</v>
      </c>
      <c r="E4468" s="368">
        <v>370</v>
      </c>
      <c r="F4468" s="368">
        <v>200</v>
      </c>
      <c r="G4468" s="368" t="s">
        <v>22225</v>
      </c>
      <c r="H4468" s="368" t="s">
        <v>22226</v>
      </c>
      <c r="I4468" s="368" t="s">
        <v>1501</v>
      </c>
      <c r="J4468" s="368" t="s">
        <v>1500</v>
      </c>
      <c r="K4468" s="368" t="s">
        <v>21756</v>
      </c>
      <c r="L4468" s="368" t="s">
        <v>21757</v>
      </c>
      <c r="M4468" s="368">
        <v>30</v>
      </c>
      <c r="N4468" s="368">
        <v>30</v>
      </c>
      <c r="O4468" s="368">
        <v>0</v>
      </c>
    </row>
    <row r="4469" spans="1:15" x14ac:dyDescent="0.35">
      <c r="A4469" s="368" t="s">
        <v>764</v>
      </c>
      <c r="B4469" s="368" t="s">
        <v>1352</v>
      </c>
      <c r="C4469" s="368" t="s">
        <v>791</v>
      </c>
      <c r="D4469" s="368">
        <v>570</v>
      </c>
      <c r="E4469" s="368">
        <v>370</v>
      </c>
      <c r="F4469" s="368">
        <v>200</v>
      </c>
      <c r="G4469" s="368" t="s">
        <v>22225</v>
      </c>
      <c r="H4469" s="368" t="s">
        <v>22226</v>
      </c>
      <c r="I4469" s="368" t="s">
        <v>1501</v>
      </c>
      <c r="J4469" s="368" t="s">
        <v>1500</v>
      </c>
      <c r="K4469" s="368" t="s">
        <v>22134</v>
      </c>
      <c r="L4469" s="368" t="s">
        <v>22135</v>
      </c>
      <c r="M4469" s="368">
        <v>46</v>
      </c>
      <c r="N4469" s="368">
        <v>29</v>
      </c>
      <c r="O4469" s="368">
        <v>17</v>
      </c>
    </row>
    <row r="4470" spans="1:15" x14ac:dyDescent="0.35">
      <c r="A4470" s="368" t="s">
        <v>764</v>
      </c>
      <c r="B4470" s="368" t="s">
        <v>1352</v>
      </c>
      <c r="C4470" s="368" t="s">
        <v>791</v>
      </c>
      <c r="D4470" s="368">
        <v>570</v>
      </c>
      <c r="E4470" s="368">
        <v>370</v>
      </c>
      <c r="F4470" s="368">
        <v>200</v>
      </c>
      <c r="G4470" s="368" t="s">
        <v>22229</v>
      </c>
      <c r="H4470" s="368" t="s">
        <v>22230</v>
      </c>
      <c r="I4470" s="368" t="s">
        <v>1499</v>
      </c>
      <c r="J4470" s="368" t="s">
        <v>1498</v>
      </c>
      <c r="K4470" s="368" t="s">
        <v>22231</v>
      </c>
      <c r="L4470" s="368" t="s">
        <v>22232</v>
      </c>
      <c r="M4470" s="368">
        <v>105</v>
      </c>
      <c r="N4470" s="368">
        <v>66</v>
      </c>
      <c r="O4470" s="368">
        <v>39</v>
      </c>
    </row>
    <row r="4471" spans="1:15" x14ac:dyDescent="0.35">
      <c r="A4471" s="368" t="s">
        <v>764</v>
      </c>
      <c r="B4471" s="368" t="s">
        <v>1352</v>
      </c>
      <c r="C4471" s="368" t="s">
        <v>791</v>
      </c>
      <c r="D4471" s="368">
        <v>570</v>
      </c>
      <c r="E4471" s="368">
        <v>370</v>
      </c>
      <c r="F4471" s="368">
        <v>200</v>
      </c>
      <c r="G4471" s="368" t="s">
        <v>22229</v>
      </c>
      <c r="H4471" s="368" t="s">
        <v>22230</v>
      </c>
      <c r="I4471" s="368" t="s">
        <v>1499</v>
      </c>
      <c r="J4471" s="368" t="s">
        <v>1498</v>
      </c>
      <c r="K4471" s="368" t="s">
        <v>22134</v>
      </c>
      <c r="L4471" s="368" t="s">
        <v>22135</v>
      </c>
      <c r="M4471" s="368">
        <v>46</v>
      </c>
      <c r="N4471" s="368">
        <v>29</v>
      </c>
      <c r="O4471" s="368">
        <v>17</v>
      </c>
    </row>
    <row r="4472" spans="1:15" x14ac:dyDescent="0.35">
      <c r="A4472" s="368" t="s">
        <v>764</v>
      </c>
      <c r="B4472" s="368" t="s">
        <v>1352</v>
      </c>
      <c r="C4472" s="368" t="s">
        <v>791</v>
      </c>
      <c r="D4472" s="368">
        <v>570</v>
      </c>
      <c r="E4472" s="368">
        <v>370</v>
      </c>
      <c r="F4472" s="368">
        <v>200</v>
      </c>
      <c r="G4472" s="368" t="s">
        <v>22229</v>
      </c>
      <c r="H4472" s="368" t="s">
        <v>22230</v>
      </c>
      <c r="I4472" s="368" t="s">
        <v>1499</v>
      </c>
      <c r="J4472" s="368" t="s">
        <v>1498</v>
      </c>
      <c r="K4472" s="368" t="s">
        <v>22233</v>
      </c>
      <c r="L4472" s="368" t="s">
        <v>22234</v>
      </c>
      <c r="M4472" s="368">
        <v>35</v>
      </c>
      <c r="N4472" s="368">
        <v>22</v>
      </c>
      <c r="O4472" s="368">
        <v>13</v>
      </c>
    </row>
    <row r="4473" spans="1:15" x14ac:dyDescent="0.35">
      <c r="A4473" s="368" t="s">
        <v>765</v>
      </c>
      <c r="B4473" s="368" t="s">
        <v>1353</v>
      </c>
      <c r="C4473" s="368" t="s">
        <v>786</v>
      </c>
      <c r="D4473" s="368">
        <v>530</v>
      </c>
      <c r="E4473" s="368">
        <v>344</v>
      </c>
      <c r="F4473" s="368">
        <v>186</v>
      </c>
      <c r="G4473" s="368" t="s">
        <v>22235</v>
      </c>
      <c r="H4473" s="368" t="s">
        <v>22236</v>
      </c>
      <c r="I4473" s="368" t="s">
        <v>1479</v>
      </c>
      <c r="J4473" s="368" t="s">
        <v>1478</v>
      </c>
      <c r="K4473" s="368" t="s">
        <v>21756</v>
      </c>
      <c r="L4473" s="368" t="s">
        <v>21757</v>
      </c>
      <c r="M4473" s="368">
        <v>30</v>
      </c>
      <c r="N4473" s="368">
        <v>30</v>
      </c>
      <c r="O4473" s="368">
        <v>0</v>
      </c>
    </row>
    <row r="4474" spans="1:15" x14ac:dyDescent="0.35">
      <c r="A4474" s="368" t="s">
        <v>765</v>
      </c>
      <c r="B4474" s="368" t="s">
        <v>1353</v>
      </c>
      <c r="C4474" s="368" t="s">
        <v>786</v>
      </c>
      <c r="D4474" s="368">
        <v>530</v>
      </c>
      <c r="E4474" s="368">
        <v>344</v>
      </c>
      <c r="F4474" s="368">
        <v>186</v>
      </c>
      <c r="G4474" s="368" t="s">
        <v>22235</v>
      </c>
      <c r="H4474" s="368" t="s">
        <v>22236</v>
      </c>
      <c r="I4474" s="368" t="s">
        <v>1479</v>
      </c>
      <c r="J4474" s="368" t="s">
        <v>1478</v>
      </c>
      <c r="K4474" s="368" t="s">
        <v>22237</v>
      </c>
      <c r="L4474" s="368" t="s">
        <v>22238</v>
      </c>
      <c r="M4474" s="368">
        <v>32</v>
      </c>
      <c r="N4474" s="368">
        <v>20</v>
      </c>
      <c r="O4474" s="368">
        <v>12</v>
      </c>
    </row>
    <row r="4475" spans="1:15" x14ac:dyDescent="0.35">
      <c r="A4475" s="368" t="s">
        <v>765</v>
      </c>
      <c r="B4475" s="368" t="s">
        <v>1353</v>
      </c>
      <c r="C4475" s="368" t="s">
        <v>786</v>
      </c>
      <c r="D4475" s="368">
        <v>530</v>
      </c>
      <c r="E4475" s="368">
        <v>344</v>
      </c>
      <c r="F4475" s="368">
        <v>186</v>
      </c>
      <c r="G4475" s="368" t="s">
        <v>22235</v>
      </c>
      <c r="H4475" s="368" t="s">
        <v>22236</v>
      </c>
      <c r="I4475" s="368" t="s">
        <v>1479</v>
      </c>
      <c r="J4475" s="368" t="s">
        <v>1478</v>
      </c>
      <c r="K4475" s="368" t="s">
        <v>22239</v>
      </c>
      <c r="L4475" s="368" t="s">
        <v>22240</v>
      </c>
      <c r="M4475" s="368">
        <v>44</v>
      </c>
      <c r="N4475" s="368">
        <v>28</v>
      </c>
      <c r="O4475" s="368">
        <v>16</v>
      </c>
    </row>
    <row r="4476" spans="1:15" x14ac:dyDescent="0.35">
      <c r="A4476" s="368" t="s">
        <v>765</v>
      </c>
      <c r="B4476" s="368" t="s">
        <v>1353</v>
      </c>
      <c r="C4476" s="368" t="s">
        <v>786</v>
      </c>
      <c r="D4476" s="368">
        <v>530</v>
      </c>
      <c r="E4476" s="368">
        <v>344</v>
      </c>
      <c r="F4476" s="368">
        <v>186</v>
      </c>
      <c r="G4476" s="368" t="s">
        <v>22241</v>
      </c>
      <c r="H4476" s="368" t="s">
        <v>22242</v>
      </c>
      <c r="I4476" s="368" t="s">
        <v>1497</v>
      </c>
      <c r="J4476" s="368" t="s">
        <v>1496</v>
      </c>
      <c r="K4476" s="368" t="s">
        <v>22243</v>
      </c>
      <c r="L4476" s="368" t="s">
        <v>22244</v>
      </c>
      <c r="M4476" s="368">
        <v>54</v>
      </c>
      <c r="N4476" s="368">
        <v>34</v>
      </c>
      <c r="O4476" s="368">
        <v>20</v>
      </c>
    </row>
    <row r="4477" spans="1:15" x14ac:dyDescent="0.35">
      <c r="A4477" s="368" t="s">
        <v>765</v>
      </c>
      <c r="B4477" s="368" t="s">
        <v>1353</v>
      </c>
      <c r="C4477" s="368" t="s">
        <v>786</v>
      </c>
      <c r="D4477" s="368">
        <v>530</v>
      </c>
      <c r="E4477" s="368">
        <v>344</v>
      </c>
      <c r="F4477" s="368">
        <v>186</v>
      </c>
      <c r="G4477" s="368" t="s">
        <v>22241</v>
      </c>
      <c r="H4477" s="368" t="s">
        <v>22242</v>
      </c>
      <c r="I4477" s="368" t="s">
        <v>1497</v>
      </c>
      <c r="J4477" s="368" t="s">
        <v>1496</v>
      </c>
      <c r="K4477" s="368" t="s">
        <v>22245</v>
      </c>
      <c r="L4477" s="368" t="s">
        <v>22246</v>
      </c>
      <c r="M4477" s="368">
        <v>44</v>
      </c>
      <c r="N4477" s="368">
        <v>28</v>
      </c>
      <c r="O4477" s="368">
        <v>16</v>
      </c>
    </row>
    <row r="4478" spans="1:15" x14ac:dyDescent="0.35">
      <c r="A4478" s="368" t="s">
        <v>765</v>
      </c>
      <c r="B4478" s="368" t="s">
        <v>1353</v>
      </c>
      <c r="C4478" s="368" t="s">
        <v>786</v>
      </c>
      <c r="D4478" s="368">
        <v>530</v>
      </c>
      <c r="E4478" s="368">
        <v>344</v>
      </c>
      <c r="F4478" s="368">
        <v>186</v>
      </c>
      <c r="G4478" s="368" t="s">
        <v>22241</v>
      </c>
      <c r="H4478" s="368" t="s">
        <v>22242</v>
      </c>
      <c r="I4478" s="368" t="s">
        <v>1497</v>
      </c>
      <c r="J4478" s="368" t="s">
        <v>1496</v>
      </c>
      <c r="K4478" s="368" t="s">
        <v>22237</v>
      </c>
      <c r="L4478" s="368" t="s">
        <v>22238</v>
      </c>
      <c r="M4478" s="368">
        <v>32</v>
      </c>
      <c r="N4478" s="368">
        <v>20</v>
      </c>
      <c r="O4478" s="368">
        <v>12</v>
      </c>
    </row>
    <row r="4479" spans="1:15" x14ac:dyDescent="0.35">
      <c r="A4479" s="368" t="s">
        <v>765</v>
      </c>
      <c r="B4479" s="368" t="s">
        <v>1353</v>
      </c>
      <c r="C4479" s="368" t="s">
        <v>786</v>
      </c>
      <c r="D4479" s="368">
        <v>530</v>
      </c>
      <c r="E4479" s="368">
        <v>344</v>
      </c>
      <c r="F4479" s="368">
        <v>186</v>
      </c>
      <c r="G4479" s="368" t="s">
        <v>22241</v>
      </c>
      <c r="H4479" s="368" t="s">
        <v>22242</v>
      </c>
      <c r="I4479" s="368" t="s">
        <v>1497</v>
      </c>
      <c r="J4479" s="368" t="s">
        <v>1496</v>
      </c>
      <c r="K4479" s="368" t="s">
        <v>22247</v>
      </c>
      <c r="L4479" s="368" t="s">
        <v>22248</v>
      </c>
      <c r="M4479" s="368">
        <v>32</v>
      </c>
      <c r="N4479" s="368">
        <v>20</v>
      </c>
      <c r="O4479" s="368">
        <v>12</v>
      </c>
    </row>
    <row r="4480" spans="1:15" x14ac:dyDescent="0.35">
      <c r="A4480" s="368" t="s">
        <v>765</v>
      </c>
      <c r="B4480" s="368" t="s">
        <v>1353</v>
      </c>
      <c r="C4480" s="368" t="s">
        <v>786</v>
      </c>
      <c r="D4480" s="368">
        <v>530</v>
      </c>
      <c r="E4480" s="368">
        <v>344</v>
      </c>
      <c r="F4480" s="368">
        <v>186</v>
      </c>
      <c r="G4480" s="368" t="s">
        <v>22249</v>
      </c>
      <c r="H4480" s="368" t="s">
        <v>22250</v>
      </c>
      <c r="I4480" s="368" t="s">
        <v>1495</v>
      </c>
      <c r="J4480" s="368" t="s">
        <v>1494</v>
      </c>
      <c r="K4480" s="368" t="s">
        <v>22251</v>
      </c>
      <c r="L4480" s="368" t="s">
        <v>22252</v>
      </c>
      <c r="M4480" s="368">
        <v>44</v>
      </c>
      <c r="N4480" s="368">
        <v>28</v>
      </c>
      <c r="O4480" s="368">
        <v>16</v>
      </c>
    </row>
    <row r="4481" spans="1:15" x14ac:dyDescent="0.35">
      <c r="A4481" s="368" t="s">
        <v>765</v>
      </c>
      <c r="B4481" s="368" t="s">
        <v>1353</v>
      </c>
      <c r="C4481" s="368" t="s">
        <v>786</v>
      </c>
      <c r="D4481" s="368">
        <v>530</v>
      </c>
      <c r="E4481" s="368">
        <v>344</v>
      </c>
      <c r="F4481" s="368">
        <v>186</v>
      </c>
      <c r="G4481" s="368" t="s">
        <v>22249</v>
      </c>
      <c r="H4481" s="368" t="s">
        <v>22250</v>
      </c>
      <c r="I4481" s="368" t="s">
        <v>1495</v>
      </c>
      <c r="J4481" s="368" t="s">
        <v>1494</v>
      </c>
      <c r="K4481" s="368" t="s">
        <v>22237</v>
      </c>
      <c r="L4481" s="368" t="s">
        <v>22238</v>
      </c>
      <c r="M4481" s="368">
        <v>32</v>
      </c>
      <c r="N4481" s="368">
        <v>20</v>
      </c>
      <c r="O4481" s="368">
        <v>12</v>
      </c>
    </row>
    <row r="4482" spans="1:15" x14ac:dyDescent="0.35">
      <c r="A4482" s="368" t="s">
        <v>765</v>
      </c>
      <c r="B4482" s="368" t="s">
        <v>1353</v>
      </c>
      <c r="C4482" s="368" t="s">
        <v>786</v>
      </c>
      <c r="D4482" s="368">
        <v>530</v>
      </c>
      <c r="E4482" s="368">
        <v>344</v>
      </c>
      <c r="F4482" s="368">
        <v>186</v>
      </c>
      <c r="G4482" s="368" t="s">
        <v>22249</v>
      </c>
      <c r="H4482" s="368" t="s">
        <v>22250</v>
      </c>
      <c r="I4482" s="368" t="s">
        <v>1495</v>
      </c>
      <c r="J4482" s="368" t="s">
        <v>1494</v>
      </c>
      <c r="K4482" s="368" t="s">
        <v>22247</v>
      </c>
      <c r="L4482" s="368" t="s">
        <v>22248</v>
      </c>
      <c r="M4482" s="368">
        <v>32</v>
      </c>
      <c r="N4482" s="368">
        <v>20</v>
      </c>
      <c r="O4482" s="368">
        <v>12</v>
      </c>
    </row>
    <row r="4483" spans="1:15" x14ac:dyDescent="0.35">
      <c r="A4483" s="368" t="s">
        <v>765</v>
      </c>
      <c r="B4483" s="368" t="s">
        <v>1353</v>
      </c>
      <c r="C4483" s="368" t="s">
        <v>786</v>
      </c>
      <c r="D4483" s="368">
        <v>530</v>
      </c>
      <c r="E4483" s="368">
        <v>344</v>
      </c>
      <c r="F4483" s="368">
        <v>186</v>
      </c>
      <c r="G4483" s="368" t="s">
        <v>22249</v>
      </c>
      <c r="H4483" s="368" t="s">
        <v>22250</v>
      </c>
      <c r="I4483" s="368" t="s">
        <v>1495</v>
      </c>
      <c r="J4483" s="368" t="s">
        <v>1494</v>
      </c>
      <c r="K4483" s="368" t="s">
        <v>22253</v>
      </c>
      <c r="L4483" s="368" t="s">
        <v>22254</v>
      </c>
      <c r="M4483" s="368">
        <v>54</v>
      </c>
      <c r="N4483" s="368">
        <v>34</v>
      </c>
      <c r="O4483" s="368">
        <v>20</v>
      </c>
    </row>
    <row r="4484" spans="1:15" x14ac:dyDescent="0.35">
      <c r="A4484" s="368" t="s">
        <v>765</v>
      </c>
      <c r="B4484" s="368" t="s">
        <v>1353</v>
      </c>
      <c r="C4484" s="368" t="s">
        <v>786</v>
      </c>
      <c r="D4484" s="368">
        <v>530</v>
      </c>
      <c r="E4484" s="368">
        <v>344</v>
      </c>
      <c r="F4484" s="368">
        <v>186</v>
      </c>
      <c r="G4484" s="368" t="s">
        <v>22255</v>
      </c>
      <c r="H4484" s="368" t="s">
        <v>22256</v>
      </c>
      <c r="I4484" s="368" t="s">
        <v>1493</v>
      </c>
      <c r="J4484" s="368" t="s">
        <v>1492</v>
      </c>
      <c r="K4484" s="368" t="s">
        <v>22257</v>
      </c>
      <c r="L4484" s="368" t="s">
        <v>22258</v>
      </c>
      <c r="M4484" s="368">
        <v>44</v>
      </c>
      <c r="N4484" s="368">
        <v>27</v>
      </c>
      <c r="O4484" s="368">
        <v>17</v>
      </c>
    </row>
    <row r="4485" spans="1:15" x14ac:dyDescent="0.35">
      <c r="A4485" s="368" t="s">
        <v>765</v>
      </c>
      <c r="B4485" s="368" t="s">
        <v>1353</v>
      </c>
      <c r="C4485" s="368" t="s">
        <v>786</v>
      </c>
      <c r="D4485" s="368">
        <v>530</v>
      </c>
      <c r="E4485" s="368">
        <v>344</v>
      </c>
      <c r="F4485" s="368">
        <v>186</v>
      </c>
      <c r="G4485" s="368" t="s">
        <v>22255</v>
      </c>
      <c r="H4485" s="368" t="s">
        <v>22256</v>
      </c>
      <c r="I4485" s="368" t="s">
        <v>1493</v>
      </c>
      <c r="J4485" s="368" t="s">
        <v>1492</v>
      </c>
      <c r="K4485" s="368" t="s">
        <v>22247</v>
      </c>
      <c r="L4485" s="368" t="s">
        <v>22248</v>
      </c>
      <c r="M4485" s="368">
        <v>32</v>
      </c>
      <c r="N4485" s="368">
        <v>20</v>
      </c>
      <c r="O4485" s="368">
        <v>12</v>
      </c>
    </row>
    <row r="4486" spans="1:15" x14ac:dyDescent="0.35">
      <c r="A4486" s="368" t="s">
        <v>765</v>
      </c>
      <c r="B4486" s="368" t="s">
        <v>1353</v>
      </c>
      <c r="C4486" s="368" t="s">
        <v>786</v>
      </c>
      <c r="D4486" s="368">
        <v>530</v>
      </c>
      <c r="E4486" s="368">
        <v>344</v>
      </c>
      <c r="F4486" s="368">
        <v>186</v>
      </c>
      <c r="G4486" s="368" t="s">
        <v>22255</v>
      </c>
      <c r="H4486" s="368" t="s">
        <v>22256</v>
      </c>
      <c r="I4486" s="368" t="s">
        <v>1493</v>
      </c>
      <c r="J4486" s="368" t="s">
        <v>1492</v>
      </c>
      <c r="K4486" s="368" t="s">
        <v>22259</v>
      </c>
      <c r="L4486" s="368" t="s">
        <v>22260</v>
      </c>
      <c r="M4486" s="368">
        <v>54</v>
      </c>
      <c r="N4486" s="368">
        <v>34</v>
      </c>
      <c r="O4486" s="368">
        <v>20</v>
      </c>
    </row>
    <row r="4487" spans="1:15" x14ac:dyDescent="0.35">
      <c r="A4487" s="368" t="s">
        <v>765</v>
      </c>
      <c r="B4487" s="368" t="s">
        <v>1353</v>
      </c>
      <c r="C4487" s="368" t="s">
        <v>786</v>
      </c>
      <c r="D4487" s="368">
        <v>530</v>
      </c>
      <c r="E4487" s="368">
        <v>344</v>
      </c>
      <c r="F4487" s="368">
        <v>186</v>
      </c>
      <c r="G4487" s="368" t="s">
        <v>22255</v>
      </c>
      <c r="H4487" s="368" t="s">
        <v>22256</v>
      </c>
      <c r="I4487" s="368" t="s">
        <v>1493</v>
      </c>
      <c r="J4487" s="368" t="s">
        <v>1492</v>
      </c>
      <c r="K4487" s="368" t="s">
        <v>22237</v>
      </c>
      <c r="L4487" s="368" t="s">
        <v>22238</v>
      </c>
      <c r="M4487" s="368">
        <v>32</v>
      </c>
      <c r="N4487" s="368">
        <v>20</v>
      </c>
      <c r="O4487" s="368">
        <v>12</v>
      </c>
    </row>
    <row r="4488" spans="1:15" x14ac:dyDescent="0.35">
      <c r="A4488" s="368" t="s">
        <v>765</v>
      </c>
      <c r="B4488" s="368" t="s">
        <v>1353</v>
      </c>
      <c r="C4488" s="368" t="s">
        <v>786</v>
      </c>
      <c r="D4488" s="368">
        <v>530</v>
      </c>
      <c r="E4488" s="368">
        <v>344</v>
      </c>
      <c r="F4488" s="368">
        <v>186</v>
      </c>
      <c r="G4488" s="368" t="s">
        <v>22261</v>
      </c>
      <c r="H4488" s="368" t="s">
        <v>22262</v>
      </c>
      <c r="I4488" s="368" t="s">
        <v>1491</v>
      </c>
      <c r="J4488" s="368" t="s">
        <v>1490</v>
      </c>
      <c r="K4488" s="368" t="s">
        <v>22263</v>
      </c>
      <c r="L4488" s="368" t="s">
        <v>22264</v>
      </c>
      <c r="M4488" s="368">
        <v>32</v>
      </c>
      <c r="N4488" s="368">
        <v>20</v>
      </c>
      <c r="O4488" s="368">
        <v>12</v>
      </c>
    </row>
    <row r="4489" spans="1:15" x14ac:dyDescent="0.35">
      <c r="A4489" s="368" t="s">
        <v>765</v>
      </c>
      <c r="B4489" s="368" t="s">
        <v>1353</v>
      </c>
      <c r="C4489" s="368" t="s">
        <v>786</v>
      </c>
      <c r="D4489" s="368">
        <v>530</v>
      </c>
      <c r="E4489" s="368">
        <v>344</v>
      </c>
      <c r="F4489" s="368">
        <v>186</v>
      </c>
      <c r="G4489" s="368" t="s">
        <v>22261</v>
      </c>
      <c r="H4489" s="368" t="s">
        <v>22262</v>
      </c>
      <c r="I4489" s="368" t="s">
        <v>1491</v>
      </c>
      <c r="J4489" s="368" t="s">
        <v>1490</v>
      </c>
      <c r="K4489" s="368" t="s">
        <v>22265</v>
      </c>
      <c r="L4489" s="368" t="s">
        <v>22266</v>
      </c>
      <c r="M4489" s="368">
        <v>34</v>
      </c>
      <c r="N4489" s="368">
        <v>21</v>
      </c>
      <c r="O4489" s="368">
        <v>13</v>
      </c>
    </row>
    <row r="4490" spans="1:15" x14ac:dyDescent="0.35">
      <c r="A4490" s="368" t="s">
        <v>765</v>
      </c>
      <c r="B4490" s="368" t="s">
        <v>1353</v>
      </c>
      <c r="C4490" s="368" t="s">
        <v>786</v>
      </c>
      <c r="D4490" s="368">
        <v>530</v>
      </c>
      <c r="E4490" s="368">
        <v>344</v>
      </c>
      <c r="F4490" s="368">
        <v>186</v>
      </c>
      <c r="G4490" s="368" t="s">
        <v>22261</v>
      </c>
      <c r="H4490" s="368" t="s">
        <v>22262</v>
      </c>
      <c r="I4490" s="368" t="s">
        <v>1491</v>
      </c>
      <c r="J4490" s="368" t="s">
        <v>1490</v>
      </c>
      <c r="K4490" s="368" t="s">
        <v>22237</v>
      </c>
      <c r="L4490" s="368" t="s">
        <v>22238</v>
      </c>
      <c r="M4490" s="368">
        <v>32</v>
      </c>
      <c r="N4490" s="368">
        <v>20</v>
      </c>
      <c r="O4490" s="368">
        <v>12</v>
      </c>
    </row>
    <row r="4491" spans="1:15" x14ac:dyDescent="0.35">
      <c r="A4491" s="368" t="s">
        <v>765</v>
      </c>
      <c r="B4491" s="368" t="s">
        <v>1353</v>
      </c>
      <c r="C4491" s="368" t="s">
        <v>786</v>
      </c>
      <c r="D4491" s="368">
        <v>530</v>
      </c>
      <c r="E4491" s="368">
        <v>344</v>
      </c>
      <c r="F4491" s="368">
        <v>186</v>
      </c>
      <c r="G4491" s="368" t="s">
        <v>22261</v>
      </c>
      <c r="H4491" s="368" t="s">
        <v>22262</v>
      </c>
      <c r="I4491" s="368" t="s">
        <v>1491</v>
      </c>
      <c r="J4491" s="368" t="s">
        <v>1490</v>
      </c>
      <c r="K4491" s="368" t="s">
        <v>22247</v>
      </c>
      <c r="L4491" s="368" t="s">
        <v>22248</v>
      </c>
      <c r="M4491" s="368">
        <v>32</v>
      </c>
      <c r="N4491" s="368">
        <v>20</v>
      </c>
      <c r="O4491" s="368">
        <v>12</v>
      </c>
    </row>
    <row r="4492" spans="1:15" x14ac:dyDescent="0.35">
      <c r="A4492" s="368" t="s">
        <v>765</v>
      </c>
      <c r="B4492" s="368" t="s">
        <v>1353</v>
      </c>
      <c r="C4492" s="368" t="s">
        <v>786</v>
      </c>
      <c r="D4492" s="368">
        <v>530</v>
      </c>
      <c r="E4492" s="368">
        <v>344</v>
      </c>
      <c r="F4492" s="368">
        <v>186</v>
      </c>
      <c r="G4492" s="368" t="s">
        <v>22261</v>
      </c>
      <c r="H4492" s="368" t="s">
        <v>22262</v>
      </c>
      <c r="I4492" s="368" t="s">
        <v>1491</v>
      </c>
      <c r="J4492" s="368" t="s">
        <v>1490</v>
      </c>
      <c r="K4492" s="368" t="s">
        <v>22267</v>
      </c>
      <c r="L4492" s="368" t="s">
        <v>22268</v>
      </c>
      <c r="M4492" s="368">
        <v>32</v>
      </c>
      <c r="N4492" s="368">
        <v>20</v>
      </c>
      <c r="O4492" s="368">
        <v>12</v>
      </c>
    </row>
    <row r="4493" spans="1:15" x14ac:dyDescent="0.35">
      <c r="A4493" s="368" t="s">
        <v>766</v>
      </c>
      <c r="B4493" s="368" t="s">
        <v>1354</v>
      </c>
      <c r="C4493" s="368" t="s">
        <v>786</v>
      </c>
      <c r="D4493" s="368">
        <v>380</v>
      </c>
      <c r="E4493" s="368">
        <v>247</v>
      </c>
      <c r="F4493" s="368">
        <v>133</v>
      </c>
      <c r="G4493" s="368" t="s">
        <v>22235</v>
      </c>
      <c r="H4493" s="368" t="s">
        <v>22236</v>
      </c>
      <c r="I4493" s="368" t="s">
        <v>1479</v>
      </c>
      <c r="J4493" s="368" t="s">
        <v>1478</v>
      </c>
      <c r="K4493" s="368" t="s">
        <v>21756</v>
      </c>
      <c r="L4493" s="368" t="s">
        <v>21757</v>
      </c>
      <c r="M4493" s="368">
        <v>30</v>
      </c>
      <c r="N4493" s="368">
        <v>30</v>
      </c>
      <c r="O4493" s="368">
        <v>0</v>
      </c>
    </row>
    <row r="4494" spans="1:15" x14ac:dyDescent="0.35">
      <c r="A4494" s="368" t="s">
        <v>766</v>
      </c>
      <c r="B4494" s="368" t="s">
        <v>1354</v>
      </c>
      <c r="C4494" s="368" t="s">
        <v>786</v>
      </c>
      <c r="D4494" s="368">
        <v>380</v>
      </c>
      <c r="E4494" s="368">
        <v>247</v>
      </c>
      <c r="F4494" s="368">
        <v>133</v>
      </c>
      <c r="G4494" s="368" t="s">
        <v>22235</v>
      </c>
      <c r="H4494" s="368" t="s">
        <v>22236</v>
      </c>
      <c r="I4494" s="368" t="s">
        <v>1479</v>
      </c>
      <c r="J4494" s="368" t="s">
        <v>1478</v>
      </c>
      <c r="K4494" s="368" t="s">
        <v>22237</v>
      </c>
      <c r="L4494" s="368" t="s">
        <v>22238</v>
      </c>
      <c r="M4494" s="368">
        <v>34</v>
      </c>
      <c r="N4494" s="368">
        <v>21</v>
      </c>
      <c r="O4494" s="368">
        <v>13</v>
      </c>
    </row>
    <row r="4495" spans="1:15" x14ac:dyDescent="0.35">
      <c r="A4495" s="368" t="s">
        <v>766</v>
      </c>
      <c r="B4495" s="368" t="s">
        <v>1354</v>
      </c>
      <c r="C4495" s="368" t="s">
        <v>786</v>
      </c>
      <c r="D4495" s="368">
        <v>380</v>
      </c>
      <c r="E4495" s="368">
        <v>247</v>
      </c>
      <c r="F4495" s="368">
        <v>133</v>
      </c>
      <c r="G4495" s="368" t="s">
        <v>22235</v>
      </c>
      <c r="H4495" s="368" t="s">
        <v>22236</v>
      </c>
      <c r="I4495" s="368" t="s">
        <v>1479</v>
      </c>
      <c r="J4495" s="368" t="s">
        <v>1478</v>
      </c>
      <c r="K4495" s="368" t="s">
        <v>22239</v>
      </c>
      <c r="L4495" s="368" t="s">
        <v>22240</v>
      </c>
      <c r="M4495" s="368">
        <v>48</v>
      </c>
      <c r="N4495" s="368">
        <v>30</v>
      </c>
      <c r="O4495" s="368">
        <v>18</v>
      </c>
    </row>
    <row r="4496" spans="1:15" x14ac:dyDescent="0.35">
      <c r="A4496" s="368" t="s">
        <v>766</v>
      </c>
      <c r="B4496" s="368" t="s">
        <v>1354</v>
      </c>
      <c r="C4496" s="368" t="s">
        <v>786</v>
      </c>
      <c r="D4496" s="368">
        <v>380</v>
      </c>
      <c r="E4496" s="368">
        <v>247</v>
      </c>
      <c r="F4496" s="368">
        <v>133</v>
      </c>
      <c r="G4496" s="368" t="s">
        <v>22269</v>
      </c>
      <c r="H4496" s="368" t="s">
        <v>22270</v>
      </c>
      <c r="I4496" s="368" t="s">
        <v>1489</v>
      </c>
      <c r="J4496" s="368" t="s">
        <v>1488</v>
      </c>
      <c r="K4496" s="368" t="s">
        <v>22271</v>
      </c>
      <c r="L4496" s="368" t="s">
        <v>22272</v>
      </c>
      <c r="M4496" s="368">
        <v>68</v>
      </c>
      <c r="N4496" s="368">
        <v>42</v>
      </c>
      <c r="O4496" s="368">
        <v>26</v>
      </c>
    </row>
    <row r="4497" spans="1:15" x14ac:dyDescent="0.35">
      <c r="A4497" s="368" t="s">
        <v>766</v>
      </c>
      <c r="B4497" s="368" t="s">
        <v>1354</v>
      </c>
      <c r="C4497" s="368" t="s">
        <v>786</v>
      </c>
      <c r="D4497" s="368">
        <v>380</v>
      </c>
      <c r="E4497" s="368">
        <v>247</v>
      </c>
      <c r="F4497" s="368">
        <v>133</v>
      </c>
      <c r="G4497" s="368" t="s">
        <v>22269</v>
      </c>
      <c r="H4497" s="368" t="s">
        <v>22270</v>
      </c>
      <c r="I4497" s="368" t="s">
        <v>1489</v>
      </c>
      <c r="J4497" s="368" t="s">
        <v>1488</v>
      </c>
      <c r="K4497" s="368" t="s">
        <v>22273</v>
      </c>
      <c r="L4497" s="368" t="s">
        <v>22274</v>
      </c>
      <c r="M4497" s="368">
        <v>44</v>
      </c>
      <c r="N4497" s="368">
        <v>27</v>
      </c>
      <c r="O4497" s="368">
        <v>17</v>
      </c>
    </row>
    <row r="4498" spans="1:15" x14ac:dyDescent="0.35">
      <c r="A4498" s="368" t="s">
        <v>766</v>
      </c>
      <c r="B4498" s="368" t="s">
        <v>1354</v>
      </c>
      <c r="C4498" s="368" t="s">
        <v>786</v>
      </c>
      <c r="D4498" s="368">
        <v>380</v>
      </c>
      <c r="E4498" s="368">
        <v>247</v>
      </c>
      <c r="F4498" s="368">
        <v>133</v>
      </c>
      <c r="G4498" s="368" t="s">
        <v>22269</v>
      </c>
      <c r="H4498" s="368" t="s">
        <v>22270</v>
      </c>
      <c r="I4498" s="368" t="s">
        <v>1489</v>
      </c>
      <c r="J4498" s="368" t="s">
        <v>1488</v>
      </c>
      <c r="K4498" s="368" t="s">
        <v>22237</v>
      </c>
      <c r="L4498" s="368" t="s">
        <v>22238</v>
      </c>
      <c r="M4498" s="368">
        <v>34</v>
      </c>
      <c r="N4498" s="368">
        <v>21</v>
      </c>
      <c r="O4498" s="368">
        <v>13</v>
      </c>
    </row>
    <row r="4499" spans="1:15" x14ac:dyDescent="0.35">
      <c r="A4499" s="368" t="s">
        <v>766</v>
      </c>
      <c r="B4499" s="368" t="s">
        <v>1354</v>
      </c>
      <c r="C4499" s="368" t="s">
        <v>786</v>
      </c>
      <c r="D4499" s="368">
        <v>380</v>
      </c>
      <c r="E4499" s="368">
        <v>247</v>
      </c>
      <c r="F4499" s="368">
        <v>133</v>
      </c>
      <c r="G4499" s="368" t="s">
        <v>22269</v>
      </c>
      <c r="H4499" s="368" t="s">
        <v>22270</v>
      </c>
      <c r="I4499" s="368" t="s">
        <v>1489</v>
      </c>
      <c r="J4499" s="368" t="s">
        <v>1488</v>
      </c>
      <c r="K4499" s="368" t="s">
        <v>22247</v>
      </c>
      <c r="L4499" s="368" t="s">
        <v>22248</v>
      </c>
      <c r="M4499" s="368">
        <v>34</v>
      </c>
      <c r="N4499" s="368">
        <v>21</v>
      </c>
      <c r="O4499" s="368">
        <v>13</v>
      </c>
    </row>
    <row r="4500" spans="1:15" x14ac:dyDescent="0.35">
      <c r="A4500" s="368" t="s">
        <v>766</v>
      </c>
      <c r="B4500" s="368" t="s">
        <v>1354</v>
      </c>
      <c r="C4500" s="368" t="s">
        <v>786</v>
      </c>
      <c r="D4500" s="368">
        <v>380</v>
      </c>
      <c r="E4500" s="368">
        <v>247</v>
      </c>
      <c r="F4500" s="368">
        <v>133</v>
      </c>
      <c r="G4500" s="368" t="s">
        <v>22275</v>
      </c>
      <c r="H4500" s="368" t="s">
        <v>22276</v>
      </c>
      <c r="I4500" s="368" t="s">
        <v>1487</v>
      </c>
      <c r="J4500" s="368" t="s">
        <v>1486</v>
      </c>
      <c r="K4500" s="368" t="s">
        <v>22247</v>
      </c>
      <c r="L4500" s="368" t="s">
        <v>22248</v>
      </c>
      <c r="M4500" s="368">
        <v>34</v>
      </c>
      <c r="N4500" s="368">
        <v>21</v>
      </c>
      <c r="O4500" s="368">
        <v>13</v>
      </c>
    </row>
    <row r="4501" spans="1:15" x14ac:dyDescent="0.35">
      <c r="A4501" s="368" t="s">
        <v>766</v>
      </c>
      <c r="B4501" s="368" t="s">
        <v>1354</v>
      </c>
      <c r="C4501" s="368" t="s">
        <v>786</v>
      </c>
      <c r="D4501" s="368">
        <v>380</v>
      </c>
      <c r="E4501" s="368">
        <v>247</v>
      </c>
      <c r="F4501" s="368">
        <v>133</v>
      </c>
      <c r="G4501" s="368" t="s">
        <v>22275</v>
      </c>
      <c r="H4501" s="368" t="s">
        <v>22276</v>
      </c>
      <c r="I4501" s="368" t="s">
        <v>1487</v>
      </c>
      <c r="J4501" s="368" t="s">
        <v>1486</v>
      </c>
      <c r="K4501" s="368" t="s">
        <v>22237</v>
      </c>
      <c r="L4501" s="368" t="s">
        <v>22238</v>
      </c>
      <c r="M4501" s="368">
        <v>34</v>
      </c>
      <c r="N4501" s="368">
        <v>21</v>
      </c>
      <c r="O4501" s="368">
        <v>13</v>
      </c>
    </row>
    <row r="4502" spans="1:15" x14ac:dyDescent="0.35">
      <c r="A4502" s="368" t="s">
        <v>766</v>
      </c>
      <c r="B4502" s="368" t="s">
        <v>1354</v>
      </c>
      <c r="C4502" s="368" t="s">
        <v>786</v>
      </c>
      <c r="D4502" s="368">
        <v>380</v>
      </c>
      <c r="E4502" s="368">
        <v>247</v>
      </c>
      <c r="F4502" s="368">
        <v>133</v>
      </c>
      <c r="G4502" s="368" t="s">
        <v>22275</v>
      </c>
      <c r="H4502" s="368" t="s">
        <v>22276</v>
      </c>
      <c r="I4502" s="368" t="s">
        <v>1487</v>
      </c>
      <c r="J4502" s="368" t="s">
        <v>1486</v>
      </c>
      <c r="K4502" s="368" t="s">
        <v>22277</v>
      </c>
      <c r="L4502" s="368" t="s">
        <v>22278</v>
      </c>
      <c r="M4502" s="368">
        <v>54</v>
      </c>
      <c r="N4502" s="368">
        <v>34</v>
      </c>
      <c r="O4502" s="368">
        <v>20</v>
      </c>
    </row>
    <row r="4503" spans="1:15" x14ac:dyDescent="0.35">
      <c r="A4503" s="368" t="s">
        <v>766</v>
      </c>
      <c r="B4503" s="368" t="s">
        <v>1354</v>
      </c>
      <c r="C4503" s="368" t="s">
        <v>786</v>
      </c>
      <c r="D4503" s="368">
        <v>380</v>
      </c>
      <c r="E4503" s="368">
        <v>247</v>
      </c>
      <c r="F4503" s="368">
        <v>133</v>
      </c>
      <c r="G4503" s="368" t="s">
        <v>22275</v>
      </c>
      <c r="H4503" s="368" t="s">
        <v>22276</v>
      </c>
      <c r="I4503" s="368" t="s">
        <v>1487</v>
      </c>
      <c r="J4503" s="368" t="s">
        <v>1486</v>
      </c>
      <c r="K4503" s="368" t="s">
        <v>22279</v>
      </c>
      <c r="L4503" s="368" t="s">
        <v>22280</v>
      </c>
      <c r="M4503" s="368">
        <v>34</v>
      </c>
      <c r="N4503" s="368">
        <v>21</v>
      </c>
      <c r="O4503" s="368">
        <v>13</v>
      </c>
    </row>
    <row r="4504" spans="1:15" x14ac:dyDescent="0.35">
      <c r="A4504" s="368" t="s">
        <v>766</v>
      </c>
      <c r="B4504" s="368" t="s">
        <v>1354</v>
      </c>
      <c r="C4504" s="368" t="s">
        <v>786</v>
      </c>
      <c r="D4504" s="368">
        <v>380</v>
      </c>
      <c r="E4504" s="368">
        <v>247</v>
      </c>
      <c r="F4504" s="368">
        <v>133</v>
      </c>
      <c r="G4504" s="368" t="s">
        <v>22275</v>
      </c>
      <c r="H4504" s="368" t="s">
        <v>22276</v>
      </c>
      <c r="I4504" s="368" t="s">
        <v>1487</v>
      </c>
      <c r="J4504" s="368" t="s">
        <v>1486</v>
      </c>
      <c r="K4504" s="368" t="s">
        <v>22281</v>
      </c>
      <c r="L4504" s="368" t="s">
        <v>22282</v>
      </c>
      <c r="M4504" s="368">
        <v>34</v>
      </c>
      <c r="N4504" s="368">
        <v>21</v>
      </c>
      <c r="O4504" s="368">
        <v>13</v>
      </c>
    </row>
    <row r="4505" spans="1:15" x14ac:dyDescent="0.35">
      <c r="A4505" s="368" t="s">
        <v>767</v>
      </c>
      <c r="B4505" s="368" t="s">
        <v>1355</v>
      </c>
      <c r="C4505" s="368" t="s">
        <v>786</v>
      </c>
      <c r="D4505" s="368">
        <v>430</v>
      </c>
      <c r="E4505" s="368">
        <v>279</v>
      </c>
      <c r="F4505" s="368">
        <v>151</v>
      </c>
      <c r="G4505" s="368" t="s">
        <v>22283</v>
      </c>
      <c r="H4505" s="368" t="s">
        <v>22284</v>
      </c>
      <c r="I4505" s="368" t="s">
        <v>1485</v>
      </c>
      <c r="J4505" s="368" t="s">
        <v>1484</v>
      </c>
      <c r="K4505" s="368" t="s">
        <v>22285</v>
      </c>
      <c r="L4505" s="368" t="s">
        <v>22286</v>
      </c>
      <c r="M4505" s="368">
        <v>33</v>
      </c>
      <c r="N4505" s="368">
        <v>21</v>
      </c>
      <c r="O4505" s="368">
        <v>12</v>
      </c>
    </row>
    <row r="4506" spans="1:15" x14ac:dyDescent="0.35">
      <c r="A4506" s="368" t="s">
        <v>767</v>
      </c>
      <c r="B4506" s="368" t="s">
        <v>1355</v>
      </c>
      <c r="C4506" s="368" t="s">
        <v>786</v>
      </c>
      <c r="D4506" s="368">
        <v>430</v>
      </c>
      <c r="E4506" s="368">
        <v>279</v>
      </c>
      <c r="F4506" s="368">
        <v>151</v>
      </c>
      <c r="G4506" s="368" t="s">
        <v>22283</v>
      </c>
      <c r="H4506" s="368" t="s">
        <v>22284</v>
      </c>
      <c r="I4506" s="368" t="s">
        <v>1485</v>
      </c>
      <c r="J4506" s="368" t="s">
        <v>1484</v>
      </c>
      <c r="K4506" s="368" t="s">
        <v>22237</v>
      </c>
      <c r="L4506" s="368" t="s">
        <v>22238</v>
      </c>
      <c r="M4506" s="368">
        <v>33</v>
      </c>
      <c r="N4506" s="368">
        <v>21</v>
      </c>
      <c r="O4506" s="368">
        <v>12</v>
      </c>
    </row>
    <row r="4507" spans="1:15" x14ac:dyDescent="0.35">
      <c r="A4507" s="368" t="s">
        <v>767</v>
      </c>
      <c r="B4507" s="368" t="s">
        <v>1355</v>
      </c>
      <c r="C4507" s="368" t="s">
        <v>786</v>
      </c>
      <c r="D4507" s="368">
        <v>430</v>
      </c>
      <c r="E4507" s="368">
        <v>279</v>
      </c>
      <c r="F4507" s="368">
        <v>151</v>
      </c>
      <c r="G4507" s="368" t="s">
        <v>22283</v>
      </c>
      <c r="H4507" s="368" t="s">
        <v>22284</v>
      </c>
      <c r="I4507" s="368" t="s">
        <v>1485</v>
      </c>
      <c r="J4507" s="368" t="s">
        <v>1484</v>
      </c>
      <c r="K4507" s="368" t="s">
        <v>22287</v>
      </c>
      <c r="L4507" s="368" t="s">
        <v>22288</v>
      </c>
      <c r="M4507" s="368">
        <v>56</v>
      </c>
      <c r="N4507" s="368">
        <v>35</v>
      </c>
      <c r="O4507" s="368">
        <v>21</v>
      </c>
    </row>
    <row r="4508" spans="1:15" x14ac:dyDescent="0.35">
      <c r="A4508" s="368" t="s">
        <v>767</v>
      </c>
      <c r="B4508" s="368" t="s">
        <v>1355</v>
      </c>
      <c r="C4508" s="368" t="s">
        <v>786</v>
      </c>
      <c r="D4508" s="368">
        <v>430</v>
      </c>
      <c r="E4508" s="368">
        <v>279</v>
      </c>
      <c r="F4508" s="368">
        <v>151</v>
      </c>
      <c r="G4508" s="368" t="s">
        <v>22283</v>
      </c>
      <c r="H4508" s="368" t="s">
        <v>22284</v>
      </c>
      <c r="I4508" s="368" t="s">
        <v>1485</v>
      </c>
      <c r="J4508" s="368" t="s">
        <v>1484</v>
      </c>
      <c r="K4508" s="368" t="s">
        <v>22247</v>
      </c>
      <c r="L4508" s="368" t="s">
        <v>22248</v>
      </c>
      <c r="M4508" s="368">
        <v>33</v>
      </c>
      <c r="N4508" s="368">
        <v>21</v>
      </c>
      <c r="O4508" s="368">
        <v>12</v>
      </c>
    </row>
    <row r="4509" spans="1:15" x14ac:dyDescent="0.35">
      <c r="A4509" s="368" t="s">
        <v>767</v>
      </c>
      <c r="B4509" s="368" t="s">
        <v>1355</v>
      </c>
      <c r="C4509" s="368" t="s">
        <v>786</v>
      </c>
      <c r="D4509" s="368">
        <v>430</v>
      </c>
      <c r="E4509" s="368">
        <v>279</v>
      </c>
      <c r="F4509" s="368">
        <v>151</v>
      </c>
      <c r="G4509" s="368" t="s">
        <v>22289</v>
      </c>
      <c r="H4509" s="368" t="s">
        <v>22290</v>
      </c>
      <c r="I4509" s="368" t="s">
        <v>1483</v>
      </c>
      <c r="J4509" s="368" t="s">
        <v>1482</v>
      </c>
      <c r="K4509" s="368" t="s">
        <v>22247</v>
      </c>
      <c r="L4509" s="368" t="s">
        <v>22248</v>
      </c>
      <c r="M4509" s="368">
        <v>33</v>
      </c>
      <c r="N4509" s="368">
        <v>21</v>
      </c>
      <c r="O4509" s="368">
        <v>12</v>
      </c>
    </row>
    <row r="4510" spans="1:15" x14ac:dyDescent="0.35">
      <c r="A4510" s="368" t="s">
        <v>767</v>
      </c>
      <c r="B4510" s="368" t="s">
        <v>1355</v>
      </c>
      <c r="C4510" s="368" t="s">
        <v>786</v>
      </c>
      <c r="D4510" s="368">
        <v>430</v>
      </c>
      <c r="E4510" s="368">
        <v>279</v>
      </c>
      <c r="F4510" s="368">
        <v>151</v>
      </c>
      <c r="G4510" s="368" t="s">
        <v>22289</v>
      </c>
      <c r="H4510" s="368" t="s">
        <v>22290</v>
      </c>
      <c r="I4510" s="368" t="s">
        <v>1483</v>
      </c>
      <c r="J4510" s="368" t="s">
        <v>1482</v>
      </c>
      <c r="K4510" s="368" t="s">
        <v>22291</v>
      </c>
      <c r="L4510" s="368" t="s">
        <v>22292</v>
      </c>
      <c r="M4510" s="368">
        <v>44</v>
      </c>
      <c r="N4510" s="368">
        <v>27</v>
      </c>
      <c r="O4510" s="368">
        <v>17</v>
      </c>
    </row>
    <row r="4511" spans="1:15" x14ac:dyDescent="0.35">
      <c r="A4511" s="368" t="s">
        <v>767</v>
      </c>
      <c r="B4511" s="368" t="s">
        <v>1355</v>
      </c>
      <c r="C4511" s="368" t="s">
        <v>786</v>
      </c>
      <c r="D4511" s="368">
        <v>430</v>
      </c>
      <c r="E4511" s="368">
        <v>279</v>
      </c>
      <c r="F4511" s="368">
        <v>151</v>
      </c>
      <c r="G4511" s="368" t="s">
        <v>22289</v>
      </c>
      <c r="H4511" s="368" t="s">
        <v>22290</v>
      </c>
      <c r="I4511" s="368" t="s">
        <v>1483</v>
      </c>
      <c r="J4511" s="368" t="s">
        <v>1482</v>
      </c>
      <c r="K4511" s="368" t="s">
        <v>22237</v>
      </c>
      <c r="L4511" s="368" t="s">
        <v>22238</v>
      </c>
      <c r="M4511" s="368">
        <v>33</v>
      </c>
      <c r="N4511" s="368">
        <v>21</v>
      </c>
      <c r="O4511" s="368">
        <v>12</v>
      </c>
    </row>
    <row r="4512" spans="1:15" x14ac:dyDescent="0.35">
      <c r="A4512" s="368" t="s">
        <v>767</v>
      </c>
      <c r="B4512" s="368" t="s">
        <v>1355</v>
      </c>
      <c r="C4512" s="368" t="s">
        <v>786</v>
      </c>
      <c r="D4512" s="368">
        <v>430</v>
      </c>
      <c r="E4512" s="368">
        <v>279</v>
      </c>
      <c r="F4512" s="368">
        <v>151</v>
      </c>
      <c r="G4512" s="368" t="s">
        <v>22289</v>
      </c>
      <c r="H4512" s="368" t="s">
        <v>22290</v>
      </c>
      <c r="I4512" s="368" t="s">
        <v>1483</v>
      </c>
      <c r="J4512" s="368" t="s">
        <v>1482</v>
      </c>
      <c r="K4512" s="368" t="s">
        <v>22293</v>
      </c>
      <c r="L4512" s="368" t="s">
        <v>22294</v>
      </c>
      <c r="M4512" s="368">
        <v>55</v>
      </c>
      <c r="N4512" s="368">
        <v>34</v>
      </c>
      <c r="O4512" s="368">
        <v>21</v>
      </c>
    </row>
    <row r="4513" spans="1:15" x14ac:dyDescent="0.35">
      <c r="A4513" s="368" t="s">
        <v>767</v>
      </c>
      <c r="B4513" s="368" t="s">
        <v>1355</v>
      </c>
      <c r="C4513" s="368" t="s">
        <v>786</v>
      </c>
      <c r="D4513" s="368">
        <v>430</v>
      </c>
      <c r="E4513" s="368">
        <v>279</v>
      </c>
      <c r="F4513" s="368">
        <v>151</v>
      </c>
      <c r="G4513" s="368" t="s">
        <v>22295</v>
      </c>
      <c r="H4513" s="368" t="s">
        <v>22296</v>
      </c>
      <c r="I4513" s="368" t="s">
        <v>1481</v>
      </c>
      <c r="J4513" s="368" t="s">
        <v>1480</v>
      </c>
      <c r="K4513" s="368" t="s">
        <v>22237</v>
      </c>
      <c r="L4513" s="368" t="s">
        <v>22238</v>
      </c>
      <c r="M4513" s="368">
        <v>33</v>
      </c>
      <c r="N4513" s="368">
        <v>21</v>
      </c>
      <c r="O4513" s="368">
        <v>12</v>
      </c>
    </row>
    <row r="4514" spans="1:15" x14ac:dyDescent="0.35">
      <c r="A4514" s="368" t="s">
        <v>767</v>
      </c>
      <c r="B4514" s="368" t="s">
        <v>1355</v>
      </c>
      <c r="C4514" s="368" t="s">
        <v>786</v>
      </c>
      <c r="D4514" s="368">
        <v>430</v>
      </c>
      <c r="E4514" s="368">
        <v>279</v>
      </c>
      <c r="F4514" s="368">
        <v>151</v>
      </c>
      <c r="G4514" s="368" t="s">
        <v>22295</v>
      </c>
      <c r="H4514" s="368" t="s">
        <v>22296</v>
      </c>
      <c r="I4514" s="368" t="s">
        <v>1481</v>
      </c>
      <c r="J4514" s="368" t="s">
        <v>1480</v>
      </c>
      <c r="K4514" s="368" t="s">
        <v>22297</v>
      </c>
      <c r="L4514" s="368" t="s">
        <v>1480</v>
      </c>
      <c r="M4514" s="368">
        <v>44</v>
      </c>
      <c r="N4514" s="368">
        <v>27</v>
      </c>
      <c r="O4514" s="368">
        <v>17</v>
      </c>
    </row>
    <row r="4515" spans="1:15" x14ac:dyDescent="0.35">
      <c r="A4515" s="368" t="s">
        <v>767</v>
      </c>
      <c r="B4515" s="368" t="s">
        <v>1355</v>
      </c>
      <c r="C4515" s="368" t="s">
        <v>786</v>
      </c>
      <c r="D4515" s="368">
        <v>430</v>
      </c>
      <c r="E4515" s="368">
        <v>279</v>
      </c>
      <c r="F4515" s="368">
        <v>151</v>
      </c>
      <c r="G4515" s="368" t="s">
        <v>22295</v>
      </c>
      <c r="H4515" s="368" t="s">
        <v>22296</v>
      </c>
      <c r="I4515" s="368" t="s">
        <v>1481</v>
      </c>
      <c r="J4515" s="368" t="s">
        <v>1480</v>
      </c>
      <c r="K4515" s="368" t="s">
        <v>22298</v>
      </c>
      <c r="L4515" s="368" t="s">
        <v>22299</v>
      </c>
      <c r="M4515" s="368">
        <v>55</v>
      </c>
      <c r="N4515" s="368">
        <v>34</v>
      </c>
      <c r="O4515" s="368">
        <v>21</v>
      </c>
    </row>
    <row r="4516" spans="1:15" x14ac:dyDescent="0.35">
      <c r="A4516" s="368" t="s">
        <v>767</v>
      </c>
      <c r="B4516" s="368" t="s">
        <v>1355</v>
      </c>
      <c r="C4516" s="368" t="s">
        <v>786</v>
      </c>
      <c r="D4516" s="368">
        <v>430</v>
      </c>
      <c r="E4516" s="368">
        <v>279</v>
      </c>
      <c r="F4516" s="368">
        <v>151</v>
      </c>
      <c r="G4516" s="368" t="s">
        <v>22295</v>
      </c>
      <c r="H4516" s="368" t="s">
        <v>22296</v>
      </c>
      <c r="I4516" s="368" t="s">
        <v>1481</v>
      </c>
      <c r="J4516" s="368" t="s">
        <v>1480</v>
      </c>
      <c r="K4516" s="368" t="s">
        <v>22247</v>
      </c>
      <c r="L4516" s="368" t="s">
        <v>22248</v>
      </c>
      <c r="M4516" s="368">
        <v>33</v>
      </c>
      <c r="N4516" s="368">
        <v>21</v>
      </c>
      <c r="O4516" s="368">
        <v>12</v>
      </c>
    </row>
    <row r="4517" spans="1:15" x14ac:dyDescent="0.35">
      <c r="A4517" s="368" t="s">
        <v>767</v>
      </c>
      <c r="B4517" s="368" t="s">
        <v>1355</v>
      </c>
      <c r="C4517" s="368" t="s">
        <v>786</v>
      </c>
      <c r="D4517" s="368">
        <v>430</v>
      </c>
      <c r="E4517" s="368">
        <v>279</v>
      </c>
      <c r="F4517" s="368">
        <v>151</v>
      </c>
      <c r="G4517" s="368" t="s">
        <v>22235</v>
      </c>
      <c r="H4517" s="368" t="s">
        <v>22236</v>
      </c>
      <c r="I4517" s="368" t="s">
        <v>1479</v>
      </c>
      <c r="J4517" s="368" t="s">
        <v>1478</v>
      </c>
      <c r="K4517" s="368" t="s">
        <v>21756</v>
      </c>
      <c r="L4517" s="368" t="s">
        <v>21757</v>
      </c>
      <c r="M4517" s="368">
        <v>30</v>
      </c>
      <c r="N4517" s="368">
        <v>30</v>
      </c>
      <c r="O4517" s="368">
        <v>0</v>
      </c>
    </row>
    <row r="4518" spans="1:15" x14ac:dyDescent="0.35">
      <c r="A4518" s="368" t="s">
        <v>767</v>
      </c>
      <c r="B4518" s="368" t="s">
        <v>1355</v>
      </c>
      <c r="C4518" s="368" t="s">
        <v>786</v>
      </c>
      <c r="D4518" s="368">
        <v>430</v>
      </c>
      <c r="E4518" s="368">
        <v>279</v>
      </c>
      <c r="F4518" s="368">
        <v>151</v>
      </c>
      <c r="G4518" s="368" t="s">
        <v>22235</v>
      </c>
      <c r="H4518" s="368" t="s">
        <v>22236</v>
      </c>
      <c r="I4518" s="368" t="s">
        <v>1479</v>
      </c>
      <c r="J4518" s="368" t="s">
        <v>1478</v>
      </c>
      <c r="K4518" s="368" t="s">
        <v>22239</v>
      </c>
      <c r="L4518" s="368" t="s">
        <v>22240</v>
      </c>
      <c r="M4518" s="368">
        <v>47</v>
      </c>
      <c r="N4518" s="368">
        <v>29</v>
      </c>
      <c r="O4518" s="368">
        <v>18</v>
      </c>
    </row>
    <row r="4519" spans="1:15" x14ac:dyDescent="0.35">
      <c r="A4519" s="368" t="s">
        <v>767</v>
      </c>
      <c r="B4519" s="368" t="s">
        <v>1355</v>
      </c>
      <c r="C4519" s="368" t="s">
        <v>786</v>
      </c>
      <c r="D4519" s="368">
        <v>430</v>
      </c>
      <c r="E4519" s="368">
        <v>279</v>
      </c>
      <c r="F4519" s="368">
        <v>151</v>
      </c>
      <c r="G4519" s="368" t="s">
        <v>22235</v>
      </c>
      <c r="H4519" s="368" t="s">
        <v>22236</v>
      </c>
      <c r="I4519" s="368" t="s">
        <v>1479</v>
      </c>
      <c r="J4519" s="368" t="s">
        <v>1478</v>
      </c>
      <c r="K4519" s="368" t="s">
        <v>22237</v>
      </c>
      <c r="L4519" s="368" t="s">
        <v>22238</v>
      </c>
      <c r="M4519" s="368">
        <v>33</v>
      </c>
      <c r="N4519" s="368">
        <v>21</v>
      </c>
      <c r="O4519" s="368">
        <v>12</v>
      </c>
    </row>
    <row r="4520" spans="1:15" x14ac:dyDescent="0.35">
      <c r="A4520" s="368" t="s">
        <v>768</v>
      </c>
      <c r="B4520" s="368" t="s">
        <v>1356</v>
      </c>
      <c r="C4520" s="368" t="s">
        <v>796</v>
      </c>
      <c r="D4520" s="368">
        <v>360</v>
      </c>
      <c r="E4520" s="368">
        <v>234</v>
      </c>
      <c r="F4520" s="368">
        <v>126</v>
      </c>
      <c r="G4520" s="368" t="s">
        <v>22300</v>
      </c>
      <c r="H4520" s="368" t="s">
        <v>22301</v>
      </c>
      <c r="I4520" s="368" t="s">
        <v>1477</v>
      </c>
      <c r="J4520" s="368" t="s">
        <v>1476</v>
      </c>
      <c r="K4520" s="368" t="s">
        <v>22302</v>
      </c>
      <c r="L4520" s="368" t="s">
        <v>1476</v>
      </c>
      <c r="M4520" s="368">
        <v>116</v>
      </c>
      <c r="N4520" s="368">
        <v>75</v>
      </c>
      <c r="O4520" s="368">
        <v>41</v>
      </c>
    </row>
    <row r="4521" spans="1:15" x14ac:dyDescent="0.35">
      <c r="A4521" s="368" t="s">
        <v>768</v>
      </c>
      <c r="B4521" s="368" t="s">
        <v>1356</v>
      </c>
      <c r="C4521" s="368" t="s">
        <v>796</v>
      </c>
      <c r="D4521" s="368">
        <v>360</v>
      </c>
      <c r="E4521" s="368">
        <v>234</v>
      </c>
      <c r="F4521" s="368">
        <v>126</v>
      </c>
      <c r="G4521" s="368" t="s">
        <v>22303</v>
      </c>
      <c r="H4521" s="368" t="s">
        <v>22304</v>
      </c>
      <c r="I4521" s="368" t="s">
        <v>1475</v>
      </c>
      <c r="J4521" s="368" t="s">
        <v>1474</v>
      </c>
      <c r="K4521" s="368" t="s">
        <v>22305</v>
      </c>
      <c r="L4521" s="368" t="s">
        <v>1474</v>
      </c>
      <c r="M4521" s="368">
        <v>115</v>
      </c>
      <c r="N4521" s="368">
        <v>75</v>
      </c>
      <c r="O4521" s="368">
        <v>40</v>
      </c>
    </row>
    <row r="4522" spans="1:15" x14ac:dyDescent="0.35">
      <c r="A4522" s="368" t="s">
        <v>768</v>
      </c>
      <c r="B4522" s="368" t="s">
        <v>1356</v>
      </c>
      <c r="C4522" s="368" t="s">
        <v>796</v>
      </c>
      <c r="D4522" s="368">
        <v>360</v>
      </c>
      <c r="E4522" s="368">
        <v>234</v>
      </c>
      <c r="F4522" s="368">
        <v>126</v>
      </c>
      <c r="G4522" s="368" t="s">
        <v>22306</v>
      </c>
      <c r="H4522" s="368" t="s">
        <v>22307</v>
      </c>
      <c r="I4522" s="368" t="s">
        <v>1473</v>
      </c>
      <c r="J4522" s="368" t="s">
        <v>1472</v>
      </c>
      <c r="K4522" s="368" t="s">
        <v>22308</v>
      </c>
      <c r="L4522" s="368" t="s">
        <v>22309</v>
      </c>
      <c r="M4522" s="368">
        <v>39</v>
      </c>
      <c r="N4522" s="368">
        <v>25</v>
      </c>
      <c r="O4522" s="368">
        <v>14</v>
      </c>
    </row>
    <row r="4523" spans="1:15" x14ac:dyDescent="0.35">
      <c r="A4523" s="368" t="s">
        <v>768</v>
      </c>
      <c r="B4523" s="368" t="s">
        <v>1356</v>
      </c>
      <c r="C4523" s="368" t="s">
        <v>796</v>
      </c>
      <c r="D4523" s="368">
        <v>360</v>
      </c>
      <c r="E4523" s="368">
        <v>234</v>
      </c>
      <c r="F4523" s="368">
        <v>126</v>
      </c>
      <c r="G4523" s="368" t="s">
        <v>22306</v>
      </c>
      <c r="H4523" s="368" t="s">
        <v>22307</v>
      </c>
      <c r="I4523" s="368" t="s">
        <v>1473</v>
      </c>
      <c r="J4523" s="368" t="s">
        <v>1472</v>
      </c>
      <c r="K4523" s="368" t="s">
        <v>22310</v>
      </c>
      <c r="L4523" s="368" t="s">
        <v>22311</v>
      </c>
      <c r="M4523" s="368">
        <v>52</v>
      </c>
      <c r="N4523" s="368">
        <v>34</v>
      </c>
      <c r="O4523" s="368">
        <v>18</v>
      </c>
    </row>
    <row r="4524" spans="1:15" x14ac:dyDescent="0.35">
      <c r="A4524" s="368" t="s">
        <v>768</v>
      </c>
      <c r="B4524" s="368" t="s">
        <v>1356</v>
      </c>
      <c r="C4524" s="368" t="s">
        <v>796</v>
      </c>
      <c r="D4524" s="368">
        <v>360</v>
      </c>
      <c r="E4524" s="368">
        <v>234</v>
      </c>
      <c r="F4524" s="368">
        <v>126</v>
      </c>
      <c r="G4524" s="368" t="s">
        <v>22306</v>
      </c>
      <c r="H4524" s="368" t="s">
        <v>22307</v>
      </c>
      <c r="I4524" s="368" t="s">
        <v>1473</v>
      </c>
      <c r="J4524" s="368" t="s">
        <v>1472</v>
      </c>
      <c r="K4524" s="368" t="s">
        <v>22312</v>
      </c>
      <c r="L4524" s="368" t="s">
        <v>22313</v>
      </c>
      <c r="M4524" s="368">
        <v>38</v>
      </c>
      <c r="N4524" s="368">
        <v>25</v>
      </c>
      <c r="O4524" s="368">
        <v>13</v>
      </c>
    </row>
    <row r="4525" spans="1:15" x14ac:dyDescent="0.35">
      <c r="A4525" s="368" t="s">
        <v>769</v>
      </c>
      <c r="B4525" s="368" t="s">
        <v>1357</v>
      </c>
      <c r="C4525" s="368" t="s">
        <v>791</v>
      </c>
      <c r="D4525" s="368">
        <v>300</v>
      </c>
      <c r="E4525" s="368">
        <v>195</v>
      </c>
      <c r="F4525" s="368">
        <v>105</v>
      </c>
      <c r="G4525" s="368" t="s">
        <v>22314</v>
      </c>
      <c r="H4525" s="368" t="s">
        <v>22315</v>
      </c>
      <c r="I4525" s="368" t="s">
        <v>1471</v>
      </c>
      <c r="J4525" s="368" t="s">
        <v>1470</v>
      </c>
      <c r="K4525" s="368" t="s">
        <v>22316</v>
      </c>
      <c r="L4525" s="368" t="s">
        <v>1470</v>
      </c>
      <c r="M4525" s="368">
        <v>92</v>
      </c>
      <c r="N4525" s="368">
        <v>60</v>
      </c>
      <c r="O4525" s="368">
        <v>32</v>
      </c>
    </row>
    <row r="4526" spans="1:15" x14ac:dyDescent="0.35">
      <c r="A4526" s="368" t="s">
        <v>769</v>
      </c>
      <c r="B4526" s="368" t="s">
        <v>1357</v>
      </c>
      <c r="C4526" s="368" t="s">
        <v>791</v>
      </c>
      <c r="D4526" s="368">
        <v>300</v>
      </c>
      <c r="E4526" s="368">
        <v>195</v>
      </c>
      <c r="F4526" s="368">
        <v>105</v>
      </c>
      <c r="G4526" s="368" t="s">
        <v>22317</v>
      </c>
      <c r="H4526" s="368" t="s">
        <v>22318</v>
      </c>
      <c r="I4526" s="368" t="s">
        <v>1469</v>
      </c>
      <c r="J4526" s="368" t="s">
        <v>1468</v>
      </c>
      <c r="K4526" s="368" t="s">
        <v>22319</v>
      </c>
      <c r="L4526" s="368" t="s">
        <v>1468</v>
      </c>
      <c r="M4526" s="368">
        <v>92</v>
      </c>
      <c r="N4526" s="368">
        <v>60</v>
      </c>
      <c r="O4526" s="368">
        <v>32</v>
      </c>
    </row>
    <row r="4527" spans="1:15" x14ac:dyDescent="0.35">
      <c r="A4527" s="368" t="s">
        <v>769</v>
      </c>
      <c r="B4527" s="368" t="s">
        <v>1357</v>
      </c>
      <c r="C4527" s="368" t="s">
        <v>791</v>
      </c>
      <c r="D4527" s="368">
        <v>300</v>
      </c>
      <c r="E4527" s="368">
        <v>195</v>
      </c>
      <c r="F4527" s="368">
        <v>105</v>
      </c>
      <c r="G4527" s="368" t="s">
        <v>22320</v>
      </c>
      <c r="H4527" s="368" t="s">
        <v>22321</v>
      </c>
      <c r="I4527" s="368" t="s">
        <v>1467</v>
      </c>
      <c r="J4527" s="368" t="s">
        <v>1466</v>
      </c>
      <c r="K4527" s="368" t="s">
        <v>22322</v>
      </c>
      <c r="L4527" s="368" t="s">
        <v>1466</v>
      </c>
      <c r="M4527" s="368">
        <v>58</v>
      </c>
      <c r="N4527" s="368">
        <v>37</v>
      </c>
      <c r="O4527" s="368">
        <v>21</v>
      </c>
    </row>
    <row r="4528" spans="1:15" x14ac:dyDescent="0.35">
      <c r="A4528" s="368" t="s">
        <v>769</v>
      </c>
      <c r="B4528" s="368" t="s">
        <v>1357</v>
      </c>
      <c r="C4528" s="368" t="s">
        <v>791</v>
      </c>
      <c r="D4528" s="368">
        <v>300</v>
      </c>
      <c r="E4528" s="368">
        <v>195</v>
      </c>
      <c r="F4528" s="368">
        <v>105</v>
      </c>
      <c r="G4528" s="368" t="s">
        <v>22323</v>
      </c>
      <c r="H4528" s="368" t="s">
        <v>22324</v>
      </c>
      <c r="I4528" s="368" t="s">
        <v>1465</v>
      </c>
      <c r="J4528" s="368" t="s">
        <v>1464</v>
      </c>
      <c r="K4528" s="368" t="s">
        <v>22325</v>
      </c>
      <c r="L4528" s="368" t="s">
        <v>1464</v>
      </c>
      <c r="M4528" s="368">
        <v>58</v>
      </c>
      <c r="N4528" s="368">
        <v>38</v>
      </c>
      <c r="O4528" s="368">
        <v>20</v>
      </c>
    </row>
    <row r="4529" spans="1:15" x14ac:dyDescent="0.35">
      <c r="A4529" s="368" t="s">
        <v>770</v>
      </c>
      <c r="B4529" s="368" t="s">
        <v>1358</v>
      </c>
      <c r="C4529" s="368" t="s">
        <v>786</v>
      </c>
      <c r="D4529" s="368">
        <v>370</v>
      </c>
      <c r="E4529" s="368">
        <v>240</v>
      </c>
      <c r="F4529" s="368">
        <v>130</v>
      </c>
      <c r="G4529" s="368" t="s">
        <v>22326</v>
      </c>
      <c r="H4529" s="368" t="s">
        <v>22327</v>
      </c>
      <c r="I4529" s="368" t="s">
        <v>1463</v>
      </c>
      <c r="J4529" s="368" t="s">
        <v>1462</v>
      </c>
      <c r="K4529" s="368" t="s">
        <v>22328</v>
      </c>
      <c r="L4529" s="368" t="s">
        <v>22329</v>
      </c>
      <c r="M4529" s="368">
        <v>56</v>
      </c>
      <c r="N4529" s="368">
        <v>36</v>
      </c>
      <c r="O4529" s="368">
        <v>20</v>
      </c>
    </row>
    <row r="4530" spans="1:15" x14ac:dyDescent="0.35">
      <c r="A4530" s="368" t="s">
        <v>770</v>
      </c>
      <c r="B4530" s="368" t="s">
        <v>1358</v>
      </c>
      <c r="C4530" s="368" t="s">
        <v>786</v>
      </c>
      <c r="D4530" s="368">
        <v>370</v>
      </c>
      <c r="E4530" s="368">
        <v>240</v>
      </c>
      <c r="F4530" s="368">
        <v>130</v>
      </c>
      <c r="G4530" s="368" t="s">
        <v>22326</v>
      </c>
      <c r="H4530" s="368" t="s">
        <v>22327</v>
      </c>
      <c r="I4530" s="368" t="s">
        <v>1463</v>
      </c>
      <c r="J4530" s="368" t="s">
        <v>1462</v>
      </c>
      <c r="K4530" s="368" t="s">
        <v>22330</v>
      </c>
      <c r="L4530" s="368" t="s">
        <v>22331</v>
      </c>
      <c r="M4530" s="368">
        <v>56</v>
      </c>
      <c r="N4530" s="368">
        <v>36</v>
      </c>
      <c r="O4530" s="368">
        <v>20</v>
      </c>
    </row>
    <row r="4531" spans="1:15" x14ac:dyDescent="0.35">
      <c r="A4531" s="368" t="s">
        <v>770</v>
      </c>
      <c r="B4531" s="368" t="s">
        <v>1358</v>
      </c>
      <c r="C4531" s="368" t="s">
        <v>786</v>
      </c>
      <c r="D4531" s="368">
        <v>370</v>
      </c>
      <c r="E4531" s="368">
        <v>240</v>
      </c>
      <c r="F4531" s="368">
        <v>130</v>
      </c>
      <c r="G4531" s="368" t="s">
        <v>22332</v>
      </c>
      <c r="H4531" s="368" t="s">
        <v>22333</v>
      </c>
      <c r="I4531" s="368" t="s">
        <v>1461</v>
      </c>
      <c r="J4531" s="368" t="s">
        <v>1460</v>
      </c>
      <c r="K4531" s="368" t="s">
        <v>22334</v>
      </c>
      <c r="L4531" s="368" t="s">
        <v>1460</v>
      </c>
      <c r="M4531" s="368">
        <v>90</v>
      </c>
      <c r="N4531" s="368">
        <v>58</v>
      </c>
      <c r="O4531" s="368">
        <v>32</v>
      </c>
    </row>
    <row r="4532" spans="1:15" x14ac:dyDescent="0.35">
      <c r="A4532" s="368" t="s">
        <v>770</v>
      </c>
      <c r="B4532" s="368" t="s">
        <v>1358</v>
      </c>
      <c r="C4532" s="368" t="s">
        <v>786</v>
      </c>
      <c r="D4532" s="368">
        <v>370</v>
      </c>
      <c r="E4532" s="368">
        <v>240</v>
      </c>
      <c r="F4532" s="368">
        <v>130</v>
      </c>
      <c r="G4532" s="368" t="s">
        <v>22335</v>
      </c>
      <c r="H4532" s="368" t="s">
        <v>22336</v>
      </c>
      <c r="I4532" s="368" t="s">
        <v>1399</v>
      </c>
      <c r="J4532" s="368" t="s">
        <v>1398</v>
      </c>
      <c r="K4532" s="368" t="s">
        <v>22337</v>
      </c>
      <c r="L4532" s="368" t="s">
        <v>1398</v>
      </c>
      <c r="M4532" s="368">
        <v>67</v>
      </c>
      <c r="N4532" s="368">
        <v>43</v>
      </c>
      <c r="O4532" s="368">
        <v>24</v>
      </c>
    </row>
    <row r="4533" spans="1:15" x14ac:dyDescent="0.35">
      <c r="A4533" s="368" t="s">
        <v>770</v>
      </c>
      <c r="B4533" s="368" t="s">
        <v>1358</v>
      </c>
      <c r="C4533" s="368" t="s">
        <v>786</v>
      </c>
      <c r="D4533" s="368">
        <v>370</v>
      </c>
      <c r="E4533" s="368">
        <v>240</v>
      </c>
      <c r="F4533" s="368">
        <v>130</v>
      </c>
      <c r="G4533" s="368" t="s">
        <v>22338</v>
      </c>
      <c r="H4533" s="368" t="s">
        <v>22339</v>
      </c>
      <c r="I4533" s="368" t="s">
        <v>1397</v>
      </c>
      <c r="J4533" s="368" t="s">
        <v>1396</v>
      </c>
      <c r="K4533" s="368" t="s">
        <v>22340</v>
      </c>
      <c r="L4533" s="368" t="s">
        <v>1396</v>
      </c>
      <c r="M4533" s="368">
        <v>101</v>
      </c>
      <c r="N4533" s="368">
        <v>67</v>
      </c>
      <c r="O4533" s="368">
        <v>34</v>
      </c>
    </row>
    <row r="4534" spans="1:15" x14ac:dyDescent="0.35">
      <c r="A4534" s="368" t="s">
        <v>771</v>
      </c>
      <c r="B4534" s="368" t="s">
        <v>1359</v>
      </c>
      <c r="C4534" s="368" t="s">
        <v>796</v>
      </c>
      <c r="D4534" s="368">
        <v>420</v>
      </c>
      <c r="E4534" s="368">
        <v>273</v>
      </c>
      <c r="F4534" s="368">
        <v>147</v>
      </c>
      <c r="G4534" s="368" t="s">
        <v>22341</v>
      </c>
      <c r="H4534" s="368" t="s">
        <v>22342</v>
      </c>
      <c r="I4534" s="368" t="s">
        <v>1459</v>
      </c>
      <c r="J4534" s="368" t="s">
        <v>1458</v>
      </c>
      <c r="K4534" s="368" t="s">
        <v>22343</v>
      </c>
      <c r="L4534" s="368" t="s">
        <v>1458</v>
      </c>
      <c r="M4534" s="368">
        <v>88</v>
      </c>
      <c r="N4534" s="368">
        <v>57</v>
      </c>
      <c r="O4534" s="368">
        <v>31</v>
      </c>
    </row>
    <row r="4535" spans="1:15" x14ac:dyDescent="0.35">
      <c r="A4535" s="368" t="s">
        <v>771</v>
      </c>
      <c r="B4535" s="368" t="s">
        <v>1359</v>
      </c>
      <c r="C4535" s="368" t="s">
        <v>796</v>
      </c>
      <c r="D4535" s="368">
        <v>420</v>
      </c>
      <c r="E4535" s="368">
        <v>273</v>
      </c>
      <c r="F4535" s="368">
        <v>147</v>
      </c>
      <c r="G4535" s="368" t="s">
        <v>22344</v>
      </c>
      <c r="H4535" s="368" t="s">
        <v>22345</v>
      </c>
      <c r="I4535" s="368" t="s">
        <v>1457</v>
      </c>
      <c r="J4535" s="368" t="s">
        <v>1456</v>
      </c>
      <c r="K4535" s="368" t="s">
        <v>22346</v>
      </c>
      <c r="L4535" s="368" t="s">
        <v>22347</v>
      </c>
      <c r="M4535" s="368">
        <v>34</v>
      </c>
      <c r="N4535" s="368">
        <v>22</v>
      </c>
      <c r="O4535" s="368">
        <v>12</v>
      </c>
    </row>
    <row r="4536" spans="1:15" x14ac:dyDescent="0.35">
      <c r="A4536" s="368" t="s">
        <v>771</v>
      </c>
      <c r="B4536" s="368" t="s">
        <v>1359</v>
      </c>
      <c r="C4536" s="368" t="s">
        <v>796</v>
      </c>
      <c r="D4536" s="368">
        <v>420</v>
      </c>
      <c r="E4536" s="368">
        <v>273</v>
      </c>
      <c r="F4536" s="368">
        <v>147</v>
      </c>
      <c r="G4536" s="368" t="s">
        <v>22344</v>
      </c>
      <c r="H4536" s="368" t="s">
        <v>22345</v>
      </c>
      <c r="I4536" s="368" t="s">
        <v>1457</v>
      </c>
      <c r="J4536" s="368" t="s">
        <v>1456</v>
      </c>
      <c r="K4536" s="368" t="s">
        <v>22348</v>
      </c>
      <c r="L4536" s="368" t="s">
        <v>22349</v>
      </c>
      <c r="M4536" s="368">
        <v>55</v>
      </c>
      <c r="N4536" s="368">
        <v>36</v>
      </c>
      <c r="O4536" s="368">
        <v>19</v>
      </c>
    </row>
    <row r="4537" spans="1:15" x14ac:dyDescent="0.35">
      <c r="A4537" s="368" t="s">
        <v>771</v>
      </c>
      <c r="B4537" s="368" t="s">
        <v>1359</v>
      </c>
      <c r="C4537" s="368" t="s">
        <v>796</v>
      </c>
      <c r="D4537" s="368">
        <v>420</v>
      </c>
      <c r="E4537" s="368">
        <v>273</v>
      </c>
      <c r="F4537" s="368">
        <v>147</v>
      </c>
      <c r="G4537" s="368" t="s">
        <v>22344</v>
      </c>
      <c r="H4537" s="368" t="s">
        <v>22345</v>
      </c>
      <c r="I4537" s="368" t="s">
        <v>1457</v>
      </c>
      <c r="J4537" s="368" t="s">
        <v>1456</v>
      </c>
      <c r="K4537" s="368" t="s">
        <v>22350</v>
      </c>
      <c r="L4537" s="368" t="s">
        <v>22351</v>
      </c>
      <c r="M4537" s="368">
        <v>77</v>
      </c>
      <c r="N4537" s="368">
        <v>50</v>
      </c>
      <c r="O4537" s="368">
        <v>27</v>
      </c>
    </row>
    <row r="4538" spans="1:15" x14ac:dyDescent="0.35">
      <c r="A4538" s="368" t="s">
        <v>771</v>
      </c>
      <c r="B4538" s="368" t="s">
        <v>1359</v>
      </c>
      <c r="C4538" s="368" t="s">
        <v>796</v>
      </c>
      <c r="D4538" s="368">
        <v>420</v>
      </c>
      <c r="E4538" s="368">
        <v>273</v>
      </c>
      <c r="F4538" s="368">
        <v>147</v>
      </c>
      <c r="G4538" s="368" t="s">
        <v>22352</v>
      </c>
      <c r="H4538" s="368" t="s">
        <v>22353</v>
      </c>
      <c r="I4538" s="368" t="s">
        <v>1455</v>
      </c>
      <c r="J4538" s="368" t="s">
        <v>1454</v>
      </c>
      <c r="K4538" s="368" t="s">
        <v>22354</v>
      </c>
      <c r="L4538" s="368" t="s">
        <v>22355</v>
      </c>
      <c r="M4538" s="368">
        <v>34</v>
      </c>
      <c r="N4538" s="368">
        <v>22</v>
      </c>
      <c r="O4538" s="368">
        <v>12</v>
      </c>
    </row>
    <row r="4539" spans="1:15" x14ac:dyDescent="0.35">
      <c r="A4539" s="368" t="s">
        <v>771</v>
      </c>
      <c r="B4539" s="368" t="s">
        <v>1359</v>
      </c>
      <c r="C4539" s="368" t="s">
        <v>796</v>
      </c>
      <c r="D4539" s="368">
        <v>420</v>
      </c>
      <c r="E4539" s="368">
        <v>273</v>
      </c>
      <c r="F4539" s="368">
        <v>147</v>
      </c>
      <c r="G4539" s="368" t="s">
        <v>22352</v>
      </c>
      <c r="H4539" s="368" t="s">
        <v>22353</v>
      </c>
      <c r="I4539" s="368" t="s">
        <v>1455</v>
      </c>
      <c r="J4539" s="368" t="s">
        <v>1454</v>
      </c>
      <c r="K4539" s="368" t="s">
        <v>22356</v>
      </c>
      <c r="L4539" s="368" t="s">
        <v>22357</v>
      </c>
      <c r="M4539" s="368">
        <v>33</v>
      </c>
      <c r="N4539" s="368">
        <v>21</v>
      </c>
      <c r="O4539" s="368">
        <v>12</v>
      </c>
    </row>
    <row r="4540" spans="1:15" x14ac:dyDescent="0.35">
      <c r="A4540" s="368" t="s">
        <v>771</v>
      </c>
      <c r="B4540" s="368" t="s">
        <v>1359</v>
      </c>
      <c r="C4540" s="368" t="s">
        <v>796</v>
      </c>
      <c r="D4540" s="368">
        <v>420</v>
      </c>
      <c r="E4540" s="368">
        <v>273</v>
      </c>
      <c r="F4540" s="368">
        <v>147</v>
      </c>
      <c r="G4540" s="368" t="s">
        <v>22352</v>
      </c>
      <c r="H4540" s="368" t="s">
        <v>22353</v>
      </c>
      <c r="I4540" s="368" t="s">
        <v>1455</v>
      </c>
      <c r="J4540" s="368" t="s">
        <v>1454</v>
      </c>
      <c r="K4540" s="368" t="s">
        <v>22358</v>
      </c>
      <c r="L4540" s="368" t="s">
        <v>22359</v>
      </c>
      <c r="M4540" s="368">
        <v>44</v>
      </c>
      <c r="N4540" s="368">
        <v>29</v>
      </c>
      <c r="O4540" s="368">
        <v>15</v>
      </c>
    </row>
    <row r="4541" spans="1:15" x14ac:dyDescent="0.35">
      <c r="A4541" s="368" t="s">
        <v>771</v>
      </c>
      <c r="B4541" s="368" t="s">
        <v>1359</v>
      </c>
      <c r="C4541" s="368" t="s">
        <v>796</v>
      </c>
      <c r="D4541" s="368">
        <v>420</v>
      </c>
      <c r="E4541" s="368">
        <v>273</v>
      </c>
      <c r="F4541" s="368">
        <v>147</v>
      </c>
      <c r="G4541" s="368" t="s">
        <v>22360</v>
      </c>
      <c r="H4541" s="368" t="s">
        <v>22361</v>
      </c>
      <c r="I4541" s="368" t="s">
        <v>1453</v>
      </c>
      <c r="J4541" s="368" t="s">
        <v>1452</v>
      </c>
      <c r="K4541" s="368" t="s">
        <v>22362</v>
      </c>
      <c r="L4541" s="368" t="s">
        <v>1452</v>
      </c>
      <c r="M4541" s="368">
        <v>55</v>
      </c>
      <c r="N4541" s="368">
        <v>36</v>
      </c>
      <c r="O4541" s="368">
        <v>19</v>
      </c>
    </row>
    <row r="4542" spans="1:15" x14ac:dyDescent="0.35">
      <c r="A4542" s="368" t="s">
        <v>772</v>
      </c>
      <c r="B4542" s="368" t="s">
        <v>1360</v>
      </c>
      <c r="C4542" s="368" t="s">
        <v>791</v>
      </c>
      <c r="D4542" s="368">
        <v>480</v>
      </c>
      <c r="E4542" s="368">
        <v>312</v>
      </c>
      <c r="F4542" s="368">
        <v>168</v>
      </c>
      <c r="G4542" s="368" t="s">
        <v>22363</v>
      </c>
      <c r="H4542" s="368" t="s">
        <v>22364</v>
      </c>
      <c r="I4542" s="368" t="s">
        <v>1451</v>
      </c>
      <c r="J4542" s="368" t="s">
        <v>1450</v>
      </c>
      <c r="K4542" s="368" t="s">
        <v>22365</v>
      </c>
      <c r="L4542" s="368" t="s">
        <v>1450</v>
      </c>
      <c r="M4542" s="368">
        <v>60</v>
      </c>
      <c r="N4542" s="368">
        <v>40</v>
      </c>
      <c r="O4542" s="368">
        <v>20</v>
      </c>
    </row>
    <row r="4543" spans="1:15" x14ac:dyDescent="0.35">
      <c r="A4543" s="368" t="s">
        <v>772</v>
      </c>
      <c r="B4543" s="368" t="s">
        <v>1360</v>
      </c>
      <c r="C4543" s="368" t="s">
        <v>791</v>
      </c>
      <c r="D4543" s="368">
        <v>480</v>
      </c>
      <c r="E4543" s="368">
        <v>312</v>
      </c>
      <c r="F4543" s="368">
        <v>168</v>
      </c>
      <c r="G4543" s="368" t="s">
        <v>22366</v>
      </c>
      <c r="H4543" s="368" t="s">
        <v>22367</v>
      </c>
      <c r="I4543" s="368" t="s">
        <v>1449</v>
      </c>
      <c r="J4543" s="368" t="s">
        <v>1448</v>
      </c>
      <c r="K4543" s="368" t="s">
        <v>22368</v>
      </c>
      <c r="L4543" s="368" t="s">
        <v>22369</v>
      </c>
      <c r="M4543" s="368">
        <v>48</v>
      </c>
      <c r="N4543" s="368">
        <v>31</v>
      </c>
      <c r="O4543" s="368">
        <v>17</v>
      </c>
    </row>
    <row r="4544" spans="1:15" x14ac:dyDescent="0.35">
      <c r="A4544" s="368" t="s">
        <v>772</v>
      </c>
      <c r="B4544" s="368" t="s">
        <v>1360</v>
      </c>
      <c r="C4544" s="368" t="s">
        <v>791</v>
      </c>
      <c r="D4544" s="368">
        <v>480</v>
      </c>
      <c r="E4544" s="368">
        <v>312</v>
      </c>
      <c r="F4544" s="368">
        <v>168</v>
      </c>
      <c r="G4544" s="368" t="s">
        <v>22366</v>
      </c>
      <c r="H4544" s="368" t="s">
        <v>22367</v>
      </c>
      <c r="I4544" s="368" t="s">
        <v>1449</v>
      </c>
      <c r="J4544" s="368" t="s">
        <v>1448</v>
      </c>
      <c r="K4544" s="368" t="s">
        <v>22370</v>
      </c>
      <c r="L4544" s="368" t="s">
        <v>22371</v>
      </c>
      <c r="M4544" s="368">
        <v>48</v>
      </c>
      <c r="N4544" s="368">
        <v>31</v>
      </c>
      <c r="O4544" s="368">
        <v>17</v>
      </c>
    </row>
    <row r="4545" spans="1:15" x14ac:dyDescent="0.35">
      <c r="A4545" s="368" t="s">
        <v>772</v>
      </c>
      <c r="B4545" s="368" t="s">
        <v>1360</v>
      </c>
      <c r="C4545" s="368" t="s">
        <v>791</v>
      </c>
      <c r="D4545" s="368">
        <v>480</v>
      </c>
      <c r="E4545" s="368">
        <v>312</v>
      </c>
      <c r="F4545" s="368">
        <v>168</v>
      </c>
      <c r="G4545" s="368" t="s">
        <v>22366</v>
      </c>
      <c r="H4545" s="368" t="s">
        <v>22367</v>
      </c>
      <c r="I4545" s="368" t="s">
        <v>1449</v>
      </c>
      <c r="J4545" s="368" t="s">
        <v>1448</v>
      </c>
      <c r="K4545" s="368" t="s">
        <v>22372</v>
      </c>
      <c r="L4545" s="368" t="s">
        <v>22373</v>
      </c>
      <c r="M4545" s="368">
        <v>48</v>
      </c>
      <c r="N4545" s="368">
        <v>31</v>
      </c>
      <c r="O4545" s="368">
        <v>17</v>
      </c>
    </row>
    <row r="4546" spans="1:15" x14ac:dyDescent="0.35">
      <c r="A4546" s="368" t="s">
        <v>772</v>
      </c>
      <c r="B4546" s="368" t="s">
        <v>1360</v>
      </c>
      <c r="C4546" s="368" t="s">
        <v>791</v>
      </c>
      <c r="D4546" s="368">
        <v>480</v>
      </c>
      <c r="E4546" s="368">
        <v>312</v>
      </c>
      <c r="F4546" s="368">
        <v>168</v>
      </c>
      <c r="G4546" s="368" t="s">
        <v>22374</v>
      </c>
      <c r="H4546" s="368" t="s">
        <v>22375</v>
      </c>
      <c r="I4546" s="368" t="s">
        <v>1447</v>
      </c>
      <c r="J4546" s="368" t="s">
        <v>1446</v>
      </c>
      <c r="K4546" s="368" t="s">
        <v>22376</v>
      </c>
      <c r="L4546" s="368" t="s">
        <v>1446</v>
      </c>
      <c r="M4546" s="368">
        <v>72</v>
      </c>
      <c r="N4546" s="368">
        <v>47</v>
      </c>
      <c r="O4546" s="368">
        <v>25</v>
      </c>
    </row>
    <row r="4547" spans="1:15" x14ac:dyDescent="0.35">
      <c r="A4547" s="368" t="s">
        <v>772</v>
      </c>
      <c r="B4547" s="368" t="s">
        <v>1360</v>
      </c>
      <c r="C4547" s="368" t="s">
        <v>791</v>
      </c>
      <c r="D4547" s="368">
        <v>480</v>
      </c>
      <c r="E4547" s="368">
        <v>312</v>
      </c>
      <c r="F4547" s="368">
        <v>168</v>
      </c>
      <c r="G4547" s="368" t="s">
        <v>22377</v>
      </c>
      <c r="H4547" s="368" t="s">
        <v>22378</v>
      </c>
      <c r="I4547" s="368" t="s">
        <v>1445</v>
      </c>
      <c r="J4547" s="368" t="s">
        <v>1444</v>
      </c>
      <c r="K4547" s="368" t="s">
        <v>22379</v>
      </c>
      <c r="L4547" s="368" t="s">
        <v>22380</v>
      </c>
      <c r="M4547" s="368">
        <v>48</v>
      </c>
      <c r="N4547" s="368">
        <v>31</v>
      </c>
      <c r="O4547" s="368">
        <v>17</v>
      </c>
    </row>
    <row r="4548" spans="1:15" x14ac:dyDescent="0.35">
      <c r="A4548" s="368" t="s">
        <v>772</v>
      </c>
      <c r="B4548" s="368" t="s">
        <v>1360</v>
      </c>
      <c r="C4548" s="368" t="s">
        <v>791</v>
      </c>
      <c r="D4548" s="368">
        <v>480</v>
      </c>
      <c r="E4548" s="368">
        <v>312</v>
      </c>
      <c r="F4548" s="368">
        <v>168</v>
      </c>
      <c r="G4548" s="368" t="s">
        <v>22377</v>
      </c>
      <c r="H4548" s="368" t="s">
        <v>22378</v>
      </c>
      <c r="I4548" s="368" t="s">
        <v>1445</v>
      </c>
      <c r="J4548" s="368" t="s">
        <v>1444</v>
      </c>
      <c r="K4548" s="368" t="s">
        <v>22381</v>
      </c>
      <c r="L4548" s="368" t="s">
        <v>22382</v>
      </c>
      <c r="M4548" s="368">
        <v>48</v>
      </c>
      <c r="N4548" s="368">
        <v>31</v>
      </c>
      <c r="O4548" s="368">
        <v>17</v>
      </c>
    </row>
    <row r="4549" spans="1:15" x14ac:dyDescent="0.35">
      <c r="A4549" s="368" t="s">
        <v>772</v>
      </c>
      <c r="B4549" s="368" t="s">
        <v>1360</v>
      </c>
      <c r="C4549" s="368" t="s">
        <v>791</v>
      </c>
      <c r="D4549" s="368">
        <v>480</v>
      </c>
      <c r="E4549" s="368">
        <v>312</v>
      </c>
      <c r="F4549" s="368">
        <v>168</v>
      </c>
      <c r="G4549" s="368" t="s">
        <v>22377</v>
      </c>
      <c r="H4549" s="368" t="s">
        <v>22378</v>
      </c>
      <c r="I4549" s="368" t="s">
        <v>1445</v>
      </c>
      <c r="J4549" s="368" t="s">
        <v>1444</v>
      </c>
      <c r="K4549" s="368" t="s">
        <v>22383</v>
      </c>
      <c r="L4549" s="368" t="s">
        <v>22384</v>
      </c>
      <c r="M4549" s="368">
        <v>48</v>
      </c>
      <c r="N4549" s="368">
        <v>31</v>
      </c>
      <c r="O4549" s="368">
        <v>17</v>
      </c>
    </row>
    <row r="4550" spans="1:15" x14ac:dyDescent="0.35">
      <c r="A4550" s="368" t="s">
        <v>772</v>
      </c>
      <c r="B4550" s="368" t="s">
        <v>1360</v>
      </c>
      <c r="C4550" s="368" t="s">
        <v>791</v>
      </c>
      <c r="D4550" s="368">
        <v>480</v>
      </c>
      <c r="E4550" s="368">
        <v>312</v>
      </c>
      <c r="F4550" s="368">
        <v>168</v>
      </c>
      <c r="G4550" s="368" t="s">
        <v>22385</v>
      </c>
      <c r="H4550" s="368" t="s">
        <v>22386</v>
      </c>
      <c r="I4550" s="368" t="s">
        <v>1443</v>
      </c>
      <c r="J4550" s="368" t="s">
        <v>1442</v>
      </c>
      <c r="K4550" s="368" t="s">
        <v>22387</v>
      </c>
      <c r="L4550" s="368" t="s">
        <v>1442</v>
      </c>
      <c r="M4550" s="368">
        <v>60</v>
      </c>
      <c r="N4550" s="368">
        <v>39</v>
      </c>
      <c r="O4550" s="368">
        <v>21</v>
      </c>
    </row>
    <row r="4551" spans="1:15" x14ac:dyDescent="0.35">
      <c r="A4551" s="368" t="s">
        <v>773</v>
      </c>
      <c r="B4551" s="368" t="s">
        <v>1361</v>
      </c>
      <c r="C4551" s="368" t="s">
        <v>786</v>
      </c>
      <c r="D4551" s="368">
        <v>480</v>
      </c>
      <c r="E4551" s="368">
        <v>312</v>
      </c>
      <c r="F4551" s="368">
        <v>168</v>
      </c>
      <c r="G4551" s="368" t="s">
        <v>22335</v>
      </c>
      <c r="H4551" s="368" t="s">
        <v>22336</v>
      </c>
      <c r="I4551" s="368" t="s">
        <v>1399</v>
      </c>
      <c r="J4551" s="368" t="s">
        <v>1398</v>
      </c>
      <c r="K4551" s="368" t="s">
        <v>22337</v>
      </c>
      <c r="L4551" s="368" t="s">
        <v>1398</v>
      </c>
      <c r="M4551" s="368">
        <v>66</v>
      </c>
      <c r="N4551" s="368">
        <v>43</v>
      </c>
      <c r="O4551" s="368">
        <v>23</v>
      </c>
    </row>
    <row r="4552" spans="1:15" x14ac:dyDescent="0.35">
      <c r="A4552" s="368" t="s">
        <v>773</v>
      </c>
      <c r="B4552" s="368" t="s">
        <v>1361</v>
      </c>
      <c r="C4552" s="368" t="s">
        <v>786</v>
      </c>
      <c r="D4552" s="368">
        <v>480</v>
      </c>
      <c r="E4552" s="368">
        <v>312</v>
      </c>
      <c r="F4552" s="368">
        <v>168</v>
      </c>
      <c r="G4552" s="368" t="s">
        <v>22338</v>
      </c>
      <c r="H4552" s="368" t="s">
        <v>22339</v>
      </c>
      <c r="I4552" s="368" t="s">
        <v>1397</v>
      </c>
      <c r="J4552" s="368" t="s">
        <v>1396</v>
      </c>
      <c r="K4552" s="368" t="s">
        <v>22340</v>
      </c>
      <c r="L4552" s="368" t="s">
        <v>1396</v>
      </c>
      <c r="M4552" s="368">
        <v>98</v>
      </c>
      <c r="N4552" s="368">
        <v>64</v>
      </c>
      <c r="O4552" s="368">
        <v>34</v>
      </c>
    </row>
    <row r="4553" spans="1:15" x14ac:dyDescent="0.35">
      <c r="A4553" s="368" t="s">
        <v>773</v>
      </c>
      <c r="B4553" s="368" t="s">
        <v>1361</v>
      </c>
      <c r="C4553" s="368" t="s">
        <v>786</v>
      </c>
      <c r="D4553" s="368">
        <v>480</v>
      </c>
      <c r="E4553" s="368">
        <v>312</v>
      </c>
      <c r="F4553" s="368">
        <v>168</v>
      </c>
      <c r="G4553" s="368" t="s">
        <v>22388</v>
      </c>
      <c r="H4553" s="368" t="s">
        <v>22389</v>
      </c>
      <c r="I4553" s="368" t="s">
        <v>1441</v>
      </c>
      <c r="J4553" s="368" t="s">
        <v>1440</v>
      </c>
      <c r="K4553" s="368" t="s">
        <v>22390</v>
      </c>
      <c r="L4553" s="368" t="s">
        <v>1440</v>
      </c>
      <c r="M4553" s="368">
        <v>87</v>
      </c>
      <c r="N4553" s="368">
        <v>57</v>
      </c>
      <c r="O4553" s="368">
        <v>30</v>
      </c>
    </row>
    <row r="4554" spans="1:15" x14ac:dyDescent="0.35">
      <c r="A4554" s="368" t="s">
        <v>773</v>
      </c>
      <c r="B4554" s="368" t="s">
        <v>1361</v>
      </c>
      <c r="C4554" s="368" t="s">
        <v>786</v>
      </c>
      <c r="D4554" s="368">
        <v>480</v>
      </c>
      <c r="E4554" s="368">
        <v>312</v>
      </c>
      <c r="F4554" s="368">
        <v>168</v>
      </c>
      <c r="G4554" s="368" t="s">
        <v>22391</v>
      </c>
      <c r="H4554" s="368" t="s">
        <v>22392</v>
      </c>
      <c r="I4554" s="368" t="s">
        <v>1439</v>
      </c>
      <c r="J4554" s="368" t="s">
        <v>1438</v>
      </c>
      <c r="K4554" s="368" t="s">
        <v>22393</v>
      </c>
      <c r="L4554" s="368" t="s">
        <v>22394</v>
      </c>
      <c r="M4554" s="368">
        <v>65</v>
      </c>
      <c r="N4554" s="368">
        <v>41</v>
      </c>
      <c r="O4554" s="368">
        <v>24</v>
      </c>
    </row>
    <row r="4555" spans="1:15" x14ac:dyDescent="0.35">
      <c r="A4555" s="368" t="s">
        <v>773</v>
      </c>
      <c r="B4555" s="368" t="s">
        <v>1361</v>
      </c>
      <c r="C4555" s="368" t="s">
        <v>786</v>
      </c>
      <c r="D4555" s="368">
        <v>480</v>
      </c>
      <c r="E4555" s="368">
        <v>312</v>
      </c>
      <c r="F4555" s="368">
        <v>168</v>
      </c>
      <c r="G4555" s="368" t="s">
        <v>22391</v>
      </c>
      <c r="H4555" s="368" t="s">
        <v>22392</v>
      </c>
      <c r="I4555" s="368" t="s">
        <v>1439</v>
      </c>
      <c r="J4555" s="368" t="s">
        <v>1438</v>
      </c>
      <c r="K4555" s="368" t="s">
        <v>22395</v>
      </c>
      <c r="L4555" s="368" t="s">
        <v>22396</v>
      </c>
      <c r="M4555" s="368">
        <v>44</v>
      </c>
      <c r="N4555" s="368">
        <v>29</v>
      </c>
      <c r="O4555" s="368">
        <v>15</v>
      </c>
    </row>
    <row r="4556" spans="1:15" x14ac:dyDescent="0.35">
      <c r="A4556" s="368" t="s">
        <v>773</v>
      </c>
      <c r="B4556" s="368" t="s">
        <v>1361</v>
      </c>
      <c r="C4556" s="368" t="s">
        <v>786</v>
      </c>
      <c r="D4556" s="368">
        <v>480</v>
      </c>
      <c r="E4556" s="368">
        <v>312</v>
      </c>
      <c r="F4556" s="368">
        <v>168</v>
      </c>
      <c r="G4556" s="368" t="s">
        <v>22391</v>
      </c>
      <c r="H4556" s="368" t="s">
        <v>22392</v>
      </c>
      <c r="I4556" s="368" t="s">
        <v>1439</v>
      </c>
      <c r="J4556" s="368" t="s">
        <v>1438</v>
      </c>
      <c r="K4556" s="368" t="s">
        <v>22397</v>
      </c>
      <c r="L4556" s="368" t="s">
        <v>22398</v>
      </c>
      <c r="M4556" s="368">
        <v>44</v>
      </c>
      <c r="N4556" s="368">
        <v>29</v>
      </c>
      <c r="O4556" s="368">
        <v>15</v>
      </c>
    </row>
    <row r="4557" spans="1:15" x14ac:dyDescent="0.35">
      <c r="A4557" s="368" t="s">
        <v>773</v>
      </c>
      <c r="B4557" s="368" t="s">
        <v>1361</v>
      </c>
      <c r="C4557" s="368" t="s">
        <v>786</v>
      </c>
      <c r="D4557" s="368">
        <v>480</v>
      </c>
      <c r="E4557" s="368">
        <v>312</v>
      </c>
      <c r="F4557" s="368">
        <v>168</v>
      </c>
      <c r="G4557" s="368" t="s">
        <v>22399</v>
      </c>
      <c r="H4557" s="368" t="s">
        <v>22400</v>
      </c>
      <c r="I4557" s="368" t="s">
        <v>1437</v>
      </c>
      <c r="J4557" s="368" t="s">
        <v>1436</v>
      </c>
      <c r="K4557" s="368" t="s">
        <v>22401</v>
      </c>
      <c r="L4557" s="368" t="s">
        <v>1436</v>
      </c>
      <c r="M4557" s="368">
        <v>76</v>
      </c>
      <c r="N4557" s="368">
        <v>49</v>
      </c>
      <c r="O4557" s="368">
        <v>27</v>
      </c>
    </row>
    <row r="4558" spans="1:15" x14ac:dyDescent="0.35">
      <c r="A4558" s="368" t="s">
        <v>774</v>
      </c>
      <c r="B4558" s="368" t="s">
        <v>1362</v>
      </c>
      <c r="C4558" s="368" t="s">
        <v>786</v>
      </c>
      <c r="D4558" s="368">
        <v>510</v>
      </c>
      <c r="E4558" s="368">
        <v>331</v>
      </c>
      <c r="F4558" s="368">
        <v>179</v>
      </c>
      <c r="G4558" s="368" t="s">
        <v>22402</v>
      </c>
      <c r="H4558" s="368" t="s">
        <v>22403</v>
      </c>
      <c r="I4558" s="368" t="s">
        <v>1435</v>
      </c>
      <c r="J4558" s="368" t="s">
        <v>1434</v>
      </c>
      <c r="K4558" s="368" t="s">
        <v>22404</v>
      </c>
      <c r="L4558" s="368" t="s">
        <v>22405</v>
      </c>
      <c r="M4558" s="368">
        <v>87</v>
      </c>
      <c r="N4558" s="368">
        <v>56</v>
      </c>
      <c r="O4558" s="368">
        <v>31</v>
      </c>
    </row>
    <row r="4559" spans="1:15" x14ac:dyDescent="0.35">
      <c r="A4559" s="368" t="s">
        <v>774</v>
      </c>
      <c r="B4559" s="368" t="s">
        <v>1362</v>
      </c>
      <c r="C4559" s="368" t="s">
        <v>786</v>
      </c>
      <c r="D4559" s="368">
        <v>510</v>
      </c>
      <c r="E4559" s="368">
        <v>331</v>
      </c>
      <c r="F4559" s="368">
        <v>179</v>
      </c>
      <c r="G4559" s="368" t="s">
        <v>22402</v>
      </c>
      <c r="H4559" s="368" t="s">
        <v>22403</v>
      </c>
      <c r="I4559" s="368" t="s">
        <v>1435</v>
      </c>
      <c r="J4559" s="368" t="s">
        <v>1434</v>
      </c>
      <c r="K4559" s="368" t="s">
        <v>22406</v>
      </c>
      <c r="L4559" s="368" t="s">
        <v>22407</v>
      </c>
      <c r="M4559" s="368">
        <v>65</v>
      </c>
      <c r="N4559" s="368">
        <v>42</v>
      </c>
      <c r="O4559" s="368">
        <v>23</v>
      </c>
    </row>
    <row r="4560" spans="1:15" x14ac:dyDescent="0.35">
      <c r="A4560" s="368" t="s">
        <v>774</v>
      </c>
      <c r="B4560" s="368" t="s">
        <v>1362</v>
      </c>
      <c r="C4560" s="368" t="s">
        <v>786</v>
      </c>
      <c r="D4560" s="368">
        <v>510</v>
      </c>
      <c r="E4560" s="368">
        <v>331</v>
      </c>
      <c r="F4560" s="368">
        <v>179</v>
      </c>
      <c r="G4560" s="368" t="s">
        <v>22402</v>
      </c>
      <c r="H4560" s="368" t="s">
        <v>22403</v>
      </c>
      <c r="I4560" s="368" t="s">
        <v>1435</v>
      </c>
      <c r="J4560" s="368" t="s">
        <v>1434</v>
      </c>
      <c r="K4560" s="368" t="s">
        <v>22408</v>
      </c>
      <c r="L4560" s="368" t="s">
        <v>22409</v>
      </c>
      <c r="M4560" s="368">
        <v>87</v>
      </c>
      <c r="N4560" s="368">
        <v>56</v>
      </c>
      <c r="O4560" s="368">
        <v>31</v>
      </c>
    </row>
    <row r="4561" spans="1:15" x14ac:dyDescent="0.35">
      <c r="A4561" s="368" t="s">
        <v>774</v>
      </c>
      <c r="B4561" s="368" t="s">
        <v>1362</v>
      </c>
      <c r="C4561" s="368" t="s">
        <v>786</v>
      </c>
      <c r="D4561" s="368">
        <v>510</v>
      </c>
      <c r="E4561" s="368">
        <v>331</v>
      </c>
      <c r="F4561" s="368">
        <v>179</v>
      </c>
      <c r="G4561" s="368" t="s">
        <v>22410</v>
      </c>
      <c r="H4561" s="368" t="s">
        <v>22411</v>
      </c>
      <c r="I4561" s="368" t="s">
        <v>1433</v>
      </c>
      <c r="J4561" s="368" t="s">
        <v>1432</v>
      </c>
      <c r="K4561" s="368" t="s">
        <v>22412</v>
      </c>
      <c r="L4561" s="368" t="s">
        <v>22413</v>
      </c>
      <c r="M4561" s="368">
        <v>98</v>
      </c>
      <c r="N4561" s="368">
        <v>64</v>
      </c>
      <c r="O4561" s="368">
        <v>34</v>
      </c>
    </row>
    <row r="4562" spans="1:15" x14ac:dyDescent="0.35">
      <c r="A4562" s="368" t="s">
        <v>774</v>
      </c>
      <c r="B4562" s="368" t="s">
        <v>1362</v>
      </c>
      <c r="C4562" s="368" t="s">
        <v>786</v>
      </c>
      <c r="D4562" s="368">
        <v>510</v>
      </c>
      <c r="E4562" s="368">
        <v>331</v>
      </c>
      <c r="F4562" s="368">
        <v>179</v>
      </c>
      <c r="G4562" s="368" t="s">
        <v>22410</v>
      </c>
      <c r="H4562" s="368" t="s">
        <v>22411</v>
      </c>
      <c r="I4562" s="368" t="s">
        <v>1433</v>
      </c>
      <c r="J4562" s="368" t="s">
        <v>1432</v>
      </c>
      <c r="K4562" s="368" t="s">
        <v>22414</v>
      </c>
      <c r="L4562" s="368" t="s">
        <v>22415</v>
      </c>
      <c r="M4562" s="368">
        <v>98</v>
      </c>
      <c r="N4562" s="368">
        <v>64</v>
      </c>
      <c r="O4562" s="368">
        <v>34</v>
      </c>
    </row>
    <row r="4563" spans="1:15" x14ac:dyDescent="0.35">
      <c r="A4563" s="368" t="s">
        <v>774</v>
      </c>
      <c r="B4563" s="368" t="s">
        <v>1362</v>
      </c>
      <c r="C4563" s="368" t="s">
        <v>786</v>
      </c>
      <c r="D4563" s="368">
        <v>510</v>
      </c>
      <c r="E4563" s="368">
        <v>331</v>
      </c>
      <c r="F4563" s="368">
        <v>179</v>
      </c>
      <c r="G4563" s="368" t="s">
        <v>22410</v>
      </c>
      <c r="H4563" s="368" t="s">
        <v>22411</v>
      </c>
      <c r="I4563" s="368" t="s">
        <v>1433</v>
      </c>
      <c r="J4563" s="368" t="s">
        <v>1432</v>
      </c>
      <c r="K4563" s="368" t="s">
        <v>22416</v>
      </c>
      <c r="L4563" s="368" t="s">
        <v>22417</v>
      </c>
      <c r="M4563" s="368">
        <v>75</v>
      </c>
      <c r="N4563" s="368">
        <v>49</v>
      </c>
      <c r="O4563" s="368">
        <v>26</v>
      </c>
    </row>
    <row r="4564" spans="1:15" x14ac:dyDescent="0.35">
      <c r="A4564" s="368" t="s">
        <v>775</v>
      </c>
      <c r="B4564" s="368" t="s">
        <v>1363</v>
      </c>
      <c r="C4564" s="368" t="s">
        <v>791</v>
      </c>
      <c r="D4564" s="368">
        <v>520</v>
      </c>
      <c r="E4564" s="368">
        <v>338</v>
      </c>
      <c r="F4564" s="368">
        <v>182</v>
      </c>
      <c r="G4564" s="368" t="s">
        <v>22418</v>
      </c>
      <c r="H4564" s="368" t="s">
        <v>22419</v>
      </c>
      <c r="I4564" s="368" t="s">
        <v>1431</v>
      </c>
      <c r="J4564" s="368" t="s">
        <v>1430</v>
      </c>
      <c r="K4564" s="368" t="s">
        <v>22420</v>
      </c>
      <c r="L4564" s="368" t="s">
        <v>22421</v>
      </c>
      <c r="M4564" s="368">
        <v>54</v>
      </c>
      <c r="N4564" s="368">
        <v>35</v>
      </c>
      <c r="O4564" s="368">
        <v>19</v>
      </c>
    </row>
    <row r="4565" spans="1:15" x14ac:dyDescent="0.35">
      <c r="A4565" s="368" t="s">
        <v>775</v>
      </c>
      <c r="B4565" s="368" t="s">
        <v>1363</v>
      </c>
      <c r="C4565" s="368" t="s">
        <v>791</v>
      </c>
      <c r="D4565" s="368">
        <v>520</v>
      </c>
      <c r="E4565" s="368">
        <v>338</v>
      </c>
      <c r="F4565" s="368">
        <v>182</v>
      </c>
      <c r="G4565" s="368" t="s">
        <v>22418</v>
      </c>
      <c r="H4565" s="368" t="s">
        <v>22419</v>
      </c>
      <c r="I4565" s="368" t="s">
        <v>1431</v>
      </c>
      <c r="J4565" s="368" t="s">
        <v>1430</v>
      </c>
      <c r="K4565" s="368" t="s">
        <v>22422</v>
      </c>
      <c r="L4565" s="368" t="s">
        <v>22423</v>
      </c>
      <c r="M4565" s="368">
        <v>98</v>
      </c>
      <c r="N4565" s="368">
        <v>64</v>
      </c>
      <c r="O4565" s="368">
        <v>34</v>
      </c>
    </row>
    <row r="4566" spans="1:15" x14ac:dyDescent="0.35">
      <c r="A4566" s="368" t="s">
        <v>775</v>
      </c>
      <c r="B4566" s="368" t="s">
        <v>1363</v>
      </c>
      <c r="C4566" s="368" t="s">
        <v>791</v>
      </c>
      <c r="D4566" s="368">
        <v>520</v>
      </c>
      <c r="E4566" s="368">
        <v>338</v>
      </c>
      <c r="F4566" s="368">
        <v>182</v>
      </c>
      <c r="G4566" s="368" t="s">
        <v>22424</v>
      </c>
      <c r="H4566" s="368" t="s">
        <v>22425</v>
      </c>
      <c r="I4566" s="368" t="s">
        <v>1429</v>
      </c>
      <c r="J4566" s="368" t="s">
        <v>1428</v>
      </c>
      <c r="K4566" s="368" t="s">
        <v>22426</v>
      </c>
      <c r="L4566" s="368" t="s">
        <v>22427</v>
      </c>
      <c r="M4566" s="368">
        <v>98</v>
      </c>
      <c r="N4566" s="368">
        <v>64</v>
      </c>
      <c r="O4566" s="368">
        <v>34</v>
      </c>
    </row>
    <row r="4567" spans="1:15" x14ac:dyDescent="0.35">
      <c r="A4567" s="368" t="s">
        <v>775</v>
      </c>
      <c r="B4567" s="368" t="s">
        <v>1363</v>
      </c>
      <c r="C4567" s="368" t="s">
        <v>791</v>
      </c>
      <c r="D4567" s="368">
        <v>520</v>
      </c>
      <c r="E4567" s="368">
        <v>338</v>
      </c>
      <c r="F4567" s="368">
        <v>182</v>
      </c>
      <c r="G4567" s="368" t="s">
        <v>22424</v>
      </c>
      <c r="H4567" s="368" t="s">
        <v>22425</v>
      </c>
      <c r="I4567" s="368" t="s">
        <v>1429</v>
      </c>
      <c r="J4567" s="368" t="s">
        <v>1428</v>
      </c>
      <c r="K4567" s="368" t="s">
        <v>22428</v>
      </c>
      <c r="L4567" s="368" t="s">
        <v>22429</v>
      </c>
      <c r="M4567" s="368">
        <v>32</v>
      </c>
      <c r="N4567" s="368">
        <v>21</v>
      </c>
      <c r="O4567" s="368">
        <v>11</v>
      </c>
    </row>
    <row r="4568" spans="1:15" x14ac:dyDescent="0.35">
      <c r="A4568" s="368" t="s">
        <v>775</v>
      </c>
      <c r="B4568" s="368" t="s">
        <v>1363</v>
      </c>
      <c r="C4568" s="368" t="s">
        <v>791</v>
      </c>
      <c r="D4568" s="368">
        <v>520</v>
      </c>
      <c r="E4568" s="368">
        <v>338</v>
      </c>
      <c r="F4568" s="368">
        <v>182</v>
      </c>
      <c r="G4568" s="368" t="s">
        <v>22430</v>
      </c>
      <c r="H4568" s="368" t="s">
        <v>22431</v>
      </c>
      <c r="I4568" s="368" t="s">
        <v>1427</v>
      </c>
      <c r="J4568" s="368" t="s">
        <v>1426</v>
      </c>
      <c r="K4568" s="368" t="s">
        <v>22432</v>
      </c>
      <c r="L4568" s="368" t="s">
        <v>22433</v>
      </c>
      <c r="M4568" s="368">
        <v>76</v>
      </c>
      <c r="N4568" s="368">
        <v>49</v>
      </c>
      <c r="O4568" s="368">
        <v>27</v>
      </c>
    </row>
    <row r="4569" spans="1:15" x14ac:dyDescent="0.35">
      <c r="A4569" s="368" t="s">
        <v>775</v>
      </c>
      <c r="B4569" s="368" t="s">
        <v>1363</v>
      </c>
      <c r="C4569" s="368" t="s">
        <v>791</v>
      </c>
      <c r="D4569" s="368">
        <v>520</v>
      </c>
      <c r="E4569" s="368">
        <v>338</v>
      </c>
      <c r="F4569" s="368">
        <v>182</v>
      </c>
      <c r="G4569" s="368" t="s">
        <v>22430</v>
      </c>
      <c r="H4569" s="368" t="s">
        <v>22431</v>
      </c>
      <c r="I4569" s="368" t="s">
        <v>1427</v>
      </c>
      <c r="J4569" s="368" t="s">
        <v>1426</v>
      </c>
      <c r="K4569" s="368" t="s">
        <v>22434</v>
      </c>
      <c r="L4569" s="368" t="s">
        <v>22435</v>
      </c>
      <c r="M4569" s="368">
        <v>76</v>
      </c>
      <c r="N4569" s="368">
        <v>49</v>
      </c>
      <c r="O4569" s="368">
        <v>27</v>
      </c>
    </row>
    <row r="4570" spans="1:15" x14ac:dyDescent="0.35">
      <c r="A4570" s="368" t="s">
        <v>775</v>
      </c>
      <c r="B4570" s="368" t="s">
        <v>1363</v>
      </c>
      <c r="C4570" s="368" t="s">
        <v>791</v>
      </c>
      <c r="D4570" s="368">
        <v>520</v>
      </c>
      <c r="E4570" s="368">
        <v>338</v>
      </c>
      <c r="F4570" s="368">
        <v>182</v>
      </c>
      <c r="G4570" s="368" t="s">
        <v>22430</v>
      </c>
      <c r="H4570" s="368" t="s">
        <v>22431</v>
      </c>
      <c r="I4570" s="368" t="s">
        <v>1427</v>
      </c>
      <c r="J4570" s="368" t="s">
        <v>1426</v>
      </c>
      <c r="K4570" s="368" t="s">
        <v>22436</v>
      </c>
      <c r="L4570" s="368" t="s">
        <v>22437</v>
      </c>
      <c r="M4570" s="368">
        <v>86</v>
      </c>
      <c r="N4570" s="368">
        <v>56</v>
      </c>
      <c r="O4570" s="368">
        <v>30</v>
      </c>
    </row>
    <row r="4571" spans="1:15" x14ac:dyDescent="0.35">
      <c r="A4571" s="368" t="s">
        <v>776</v>
      </c>
      <c r="B4571" s="368" t="s">
        <v>1364</v>
      </c>
      <c r="C4571" s="368" t="s">
        <v>796</v>
      </c>
      <c r="D4571" s="368">
        <v>360</v>
      </c>
      <c r="E4571" s="368">
        <v>234</v>
      </c>
      <c r="F4571" s="368">
        <v>126</v>
      </c>
      <c r="G4571" s="368" t="s">
        <v>22438</v>
      </c>
      <c r="H4571" s="368" t="s">
        <v>22439</v>
      </c>
      <c r="I4571" s="368" t="s">
        <v>1425</v>
      </c>
      <c r="J4571" s="368" t="s">
        <v>1424</v>
      </c>
      <c r="K4571" s="368" t="s">
        <v>22440</v>
      </c>
      <c r="L4571" s="368" t="s">
        <v>1422</v>
      </c>
      <c r="M4571" s="368">
        <v>103</v>
      </c>
      <c r="N4571" s="368">
        <v>68</v>
      </c>
      <c r="O4571" s="368">
        <v>35</v>
      </c>
    </row>
    <row r="4572" spans="1:15" x14ac:dyDescent="0.35">
      <c r="A4572" s="368" t="s">
        <v>776</v>
      </c>
      <c r="B4572" s="368" t="s">
        <v>1364</v>
      </c>
      <c r="C4572" s="368" t="s">
        <v>796</v>
      </c>
      <c r="D4572" s="368">
        <v>360</v>
      </c>
      <c r="E4572" s="368">
        <v>234</v>
      </c>
      <c r="F4572" s="368">
        <v>126</v>
      </c>
      <c r="G4572" s="368" t="s">
        <v>22438</v>
      </c>
      <c r="H4572" s="368" t="s">
        <v>22439</v>
      </c>
      <c r="I4572" s="368" t="s">
        <v>1425</v>
      </c>
      <c r="J4572" s="368" t="s">
        <v>1424</v>
      </c>
      <c r="K4572" s="368" t="s">
        <v>22441</v>
      </c>
      <c r="L4572" s="368" t="s">
        <v>22442</v>
      </c>
      <c r="M4572" s="368">
        <v>51</v>
      </c>
      <c r="N4572" s="368">
        <v>33</v>
      </c>
      <c r="O4572" s="368">
        <v>18</v>
      </c>
    </row>
    <row r="4573" spans="1:15" x14ac:dyDescent="0.35">
      <c r="A4573" s="368" t="s">
        <v>776</v>
      </c>
      <c r="B4573" s="368" t="s">
        <v>1364</v>
      </c>
      <c r="C4573" s="368" t="s">
        <v>796</v>
      </c>
      <c r="D4573" s="368">
        <v>360</v>
      </c>
      <c r="E4573" s="368">
        <v>234</v>
      </c>
      <c r="F4573" s="368">
        <v>126</v>
      </c>
      <c r="G4573" s="368" t="s">
        <v>22443</v>
      </c>
      <c r="H4573" s="368" t="s">
        <v>22444</v>
      </c>
      <c r="I4573" s="368" t="s">
        <v>1423</v>
      </c>
      <c r="J4573" s="368" t="s">
        <v>1422</v>
      </c>
      <c r="K4573" s="368" t="s">
        <v>22445</v>
      </c>
      <c r="L4573" s="368" t="s">
        <v>1422</v>
      </c>
      <c r="M4573" s="368">
        <v>90</v>
      </c>
      <c r="N4573" s="368">
        <v>58</v>
      </c>
      <c r="O4573" s="368">
        <v>32</v>
      </c>
    </row>
    <row r="4574" spans="1:15" x14ac:dyDescent="0.35">
      <c r="A4574" s="368" t="s">
        <v>776</v>
      </c>
      <c r="B4574" s="368" t="s">
        <v>1364</v>
      </c>
      <c r="C4574" s="368" t="s">
        <v>796</v>
      </c>
      <c r="D4574" s="368">
        <v>360</v>
      </c>
      <c r="E4574" s="368">
        <v>234</v>
      </c>
      <c r="F4574" s="368">
        <v>126</v>
      </c>
      <c r="G4574" s="368" t="s">
        <v>22446</v>
      </c>
      <c r="H4574" s="368" t="s">
        <v>22447</v>
      </c>
      <c r="I4574" s="368" t="s">
        <v>1421</v>
      </c>
      <c r="J4574" s="368" t="s">
        <v>1420</v>
      </c>
      <c r="K4574" s="368" t="s">
        <v>22448</v>
      </c>
      <c r="L4574" s="368" t="s">
        <v>1420</v>
      </c>
      <c r="M4574" s="368">
        <v>116</v>
      </c>
      <c r="N4574" s="368">
        <v>75</v>
      </c>
      <c r="O4574" s="368">
        <v>41</v>
      </c>
    </row>
    <row r="4575" spans="1:15" x14ac:dyDescent="0.35">
      <c r="A4575" s="368" t="s">
        <v>777</v>
      </c>
      <c r="B4575" s="368" t="s">
        <v>1365</v>
      </c>
      <c r="C4575" s="368" t="s">
        <v>796</v>
      </c>
      <c r="D4575" s="368">
        <v>480</v>
      </c>
      <c r="E4575" s="368">
        <v>312</v>
      </c>
      <c r="F4575" s="368">
        <v>168</v>
      </c>
      <c r="G4575" s="368" t="s">
        <v>22449</v>
      </c>
      <c r="H4575" s="368" t="s">
        <v>22450</v>
      </c>
      <c r="I4575" s="368" t="s">
        <v>1419</v>
      </c>
      <c r="J4575" s="368" t="s">
        <v>1418</v>
      </c>
      <c r="K4575" s="368" t="s">
        <v>22451</v>
      </c>
      <c r="L4575" s="368" t="s">
        <v>22452</v>
      </c>
      <c r="M4575" s="368">
        <v>60</v>
      </c>
      <c r="N4575" s="368">
        <v>39</v>
      </c>
      <c r="O4575" s="368">
        <v>21</v>
      </c>
    </row>
    <row r="4576" spans="1:15" x14ac:dyDescent="0.35">
      <c r="A4576" s="368" t="s">
        <v>777</v>
      </c>
      <c r="B4576" s="368" t="s">
        <v>1365</v>
      </c>
      <c r="C4576" s="368" t="s">
        <v>796</v>
      </c>
      <c r="D4576" s="368">
        <v>480</v>
      </c>
      <c r="E4576" s="368">
        <v>312</v>
      </c>
      <c r="F4576" s="368">
        <v>168</v>
      </c>
      <c r="G4576" s="368" t="s">
        <v>22449</v>
      </c>
      <c r="H4576" s="368" t="s">
        <v>22450</v>
      </c>
      <c r="I4576" s="368" t="s">
        <v>1419</v>
      </c>
      <c r="J4576" s="368" t="s">
        <v>1418</v>
      </c>
      <c r="K4576" s="368" t="s">
        <v>22453</v>
      </c>
      <c r="L4576" s="368" t="s">
        <v>22454</v>
      </c>
      <c r="M4576" s="368">
        <v>72</v>
      </c>
      <c r="N4576" s="368">
        <v>47</v>
      </c>
      <c r="O4576" s="368">
        <v>25</v>
      </c>
    </row>
    <row r="4577" spans="1:15" x14ac:dyDescent="0.35">
      <c r="A4577" s="368" t="s">
        <v>777</v>
      </c>
      <c r="B4577" s="368" t="s">
        <v>1365</v>
      </c>
      <c r="C4577" s="368" t="s">
        <v>796</v>
      </c>
      <c r="D4577" s="368">
        <v>480</v>
      </c>
      <c r="E4577" s="368">
        <v>312</v>
      </c>
      <c r="F4577" s="368">
        <v>168</v>
      </c>
      <c r="G4577" s="368" t="s">
        <v>22455</v>
      </c>
      <c r="H4577" s="368" t="s">
        <v>22456</v>
      </c>
      <c r="I4577" s="368" t="s">
        <v>1417</v>
      </c>
      <c r="J4577" s="368" t="s">
        <v>1416</v>
      </c>
      <c r="K4577" s="368" t="s">
        <v>22457</v>
      </c>
      <c r="L4577" s="368" t="s">
        <v>22458</v>
      </c>
      <c r="M4577" s="368">
        <v>72</v>
      </c>
      <c r="N4577" s="368">
        <v>47</v>
      </c>
      <c r="O4577" s="368">
        <v>25</v>
      </c>
    </row>
    <row r="4578" spans="1:15" x14ac:dyDescent="0.35">
      <c r="A4578" s="368" t="s">
        <v>777</v>
      </c>
      <c r="B4578" s="368" t="s">
        <v>1365</v>
      </c>
      <c r="C4578" s="368" t="s">
        <v>796</v>
      </c>
      <c r="D4578" s="368">
        <v>480</v>
      </c>
      <c r="E4578" s="368">
        <v>312</v>
      </c>
      <c r="F4578" s="368">
        <v>168</v>
      </c>
      <c r="G4578" s="368" t="s">
        <v>22455</v>
      </c>
      <c r="H4578" s="368" t="s">
        <v>22456</v>
      </c>
      <c r="I4578" s="368" t="s">
        <v>1417</v>
      </c>
      <c r="J4578" s="368" t="s">
        <v>1416</v>
      </c>
      <c r="K4578" s="368" t="s">
        <v>22459</v>
      </c>
      <c r="L4578" s="368" t="s">
        <v>22460</v>
      </c>
      <c r="M4578" s="368">
        <v>60</v>
      </c>
      <c r="N4578" s="368">
        <v>39</v>
      </c>
      <c r="O4578" s="368">
        <v>21</v>
      </c>
    </row>
    <row r="4579" spans="1:15" x14ac:dyDescent="0.35">
      <c r="A4579" s="368" t="s">
        <v>777</v>
      </c>
      <c r="B4579" s="368" t="s">
        <v>1365</v>
      </c>
      <c r="C4579" s="368" t="s">
        <v>796</v>
      </c>
      <c r="D4579" s="368">
        <v>480</v>
      </c>
      <c r="E4579" s="368">
        <v>312</v>
      </c>
      <c r="F4579" s="368">
        <v>168</v>
      </c>
      <c r="G4579" s="368" t="s">
        <v>22461</v>
      </c>
      <c r="H4579" s="368" t="s">
        <v>22462</v>
      </c>
      <c r="I4579" s="368" t="s">
        <v>1415</v>
      </c>
      <c r="J4579" s="368" t="s">
        <v>1414</v>
      </c>
      <c r="K4579" s="368" t="s">
        <v>22463</v>
      </c>
      <c r="L4579" s="368" t="s">
        <v>1414</v>
      </c>
      <c r="M4579" s="368">
        <v>108</v>
      </c>
      <c r="N4579" s="368">
        <v>70</v>
      </c>
      <c r="O4579" s="368">
        <v>38</v>
      </c>
    </row>
    <row r="4580" spans="1:15" x14ac:dyDescent="0.35">
      <c r="A4580" s="368" t="s">
        <v>777</v>
      </c>
      <c r="B4580" s="368" t="s">
        <v>1365</v>
      </c>
      <c r="C4580" s="368" t="s">
        <v>796</v>
      </c>
      <c r="D4580" s="368">
        <v>480</v>
      </c>
      <c r="E4580" s="368">
        <v>312</v>
      </c>
      <c r="F4580" s="368">
        <v>168</v>
      </c>
      <c r="G4580" s="368" t="s">
        <v>22464</v>
      </c>
      <c r="H4580" s="368" t="s">
        <v>22465</v>
      </c>
      <c r="I4580" s="368" t="s">
        <v>1413</v>
      </c>
      <c r="J4580" s="368" t="s">
        <v>1412</v>
      </c>
      <c r="K4580" s="368" t="s">
        <v>22466</v>
      </c>
      <c r="L4580" s="368" t="s">
        <v>1412</v>
      </c>
      <c r="M4580" s="368">
        <v>108</v>
      </c>
      <c r="N4580" s="368">
        <v>70</v>
      </c>
      <c r="O4580" s="368">
        <v>38</v>
      </c>
    </row>
    <row r="4581" spans="1:15" x14ac:dyDescent="0.35">
      <c r="A4581" s="368" t="s">
        <v>778</v>
      </c>
      <c r="B4581" s="368" t="s">
        <v>1366</v>
      </c>
      <c r="C4581" s="368" t="s">
        <v>791</v>
      </c>
      <c r="D4581" s="368">
        <v>440</v>
      </c>
      <c r="E4581" s="368">
        <v>286</v>
      </c>
      <c r="F4581" s="368">
        <v>154</v>
      </c>
      <c r="G4581" s="368" t="s">
        <v>22467</v>
      </c>
      <c r="H4581" s="368" t="s">
        <v>22468</v>
      </c>
      <c r="I4581" s="368" t="s">
        <v>1411</v>
      </c>
      <c r="J4581" s="368" t="s">
        <v>1410</v>
      </c>
      <c r="K4581" s="368" t="s">
        <v>22469</v>
      </c>
      <c r="L4581" s="368" t="s">
        <v>22470</v>
      </c>
      <c r="M4581" s="368">
        <v>86</v>
      </c>
      <c r="N4581" s="368">
        <v>56</v>
      </c>
      <c r="O4581" s="368">
        <v>30</v>
      </c>
    </row>
    <row r="4582" spans="1:15" x14ac:dyDescent="0.35">
      <c r="A4582" s="368" t="s">
        <v>778</v>
      </c>
      <c r="B4582" s="368" t="s">
        <v>1366</v>
      </c>
      <c r="C4582" s="368" t="s">
        <v>791</v>
      </c>
      <c r="D4582" s="368">
        <v>440</v>
      </c>
      <c r="E4582" s="368">
        <v>286</v>
      </c>
      <c r="F4582" s="368">
        <v>154</v>
      </c>
      <c r="G4582" s="368" t="s">
        <v>22467</v>
      </c>
      <c r="H4582" s="368" t="s">
        <v>22468</v>
      </c>
      <c r="I4582" s="368" t="s">
        <v>1411</v>
      </c>
      <c r="J4582" s="368" t="s">
        <v>1410</v>
      </c>
      <c r="K4582" s="368" t="s">
        <v>22471</v>
      </c>
      <c r="L4582" s="368" t="s">
        <v>22472</v>
      </c>
      <c r="M4582" s="368">
        <v>85</v>
      </c>
      <c r="N4582" s="368">
        <v>55</v>
      </c>
      <c r="O4582" s="368">
        <v>30</v>
      </c>
    </row>
    <row r="4583" spans="1:15" x14ac:dyDescent="0.35">
      <c r="A4583" s="368" t="s">
        <v>778</v>
      </c>
      <c r="B4583" s="368" t="s">
        <v>1366</v>
      </c>
      <c r="C4583" s="368" t="s">
        <v>791</v>
      </c>
      <c r="D4583" s="368">
        <v>440</v>
      </c>
      <c r="E4583" s="368">
        <v>286</v>
      </c>
      <c r="F4583" s="368">
        <v>154</v>
      </c>
      <c r="G4583" s="368" t="s">
        <v>22473</v>
      </c>
      <c r="H4583" s="368" t="s">
        <v>22474</v>
      </c>
      <c r="I4583" s="368" t="s">
        <v>1409</v>
      </c>
      <c r="J4583" s="368" t="s">
        <v>1408</v>
      </c>
      <c r="K4583" s="368" t="s">
        <v>22475</v>
      </c>
      <c r="L4583" s="368" t="s">
        <v>22476</v>
      </c>
      <c r="M4583" s="368">
        <v>85</v>
      </c>
      <c r="N4583" s="368">
        <v>55</v>
      </c>
      <c r="O4583" s="368">
        <v>30</v>
      </c>
    </row>
    <row r="4584" spans="1:15" x14ac:dyDescent="0.35">
      <c r="A4584" s="368" t="s">
        <v>778</v>
      </c>
      <c r="B4584" s="368" t="s">
        <v>1366</v>
      </c>
      <c r="C4584" s="368" t="s">
        <v>791</v>
      </c>
      <c r="D4584" s="368">
        <v>440</v>
      </c>
      <c r="E4584" s="368">
        <v>286</v>
      </c>
      <c r="F4584" s="368">
        <v>154</v>
      </c>
      <c r="G4584" s="368" t="s">
        <v>22473</v>
      </c>
      <c r="H4584" s="368" t="s">
        <v>22474</v>
      </c>
      <c r="I4584" s="368" t="s">
        <v>1409</v>
      </c>
      <c r="J4584" s="368" t="s">
        <v>1408</v>
      </c>
      <c r="K4584" s="368" t="s">
        <v>22477</v>
      </c>
      <c r="L4584" s="368" t="s">
        <v>22478</v>
      </c>
      <c r="M4584" s="368">
        <v>98</v>
      </c>
      <c r="N4584" s="368">
        <v>64</v>
      </c>
      <c r="O4584" s="368">
        <v>34</v>
      </c>
    </row>
    <row r="4585" spans="1:15" x14ac:dyDescent="0.35">
      <c r="A4585" s="368" t="s">
        <v>778</v>
      </c>
      <c r="B4585" s="368" t="s">
        <v>1366</v>
      </c>
      <c r="C4585" s="368" t="s">
        <v>791</v>
      </c>
      <c r="D4585" s="368">
        <v>440</v>
      </c>
      <c r="E4585" s="368">
        <v>286</v>
      </c>
      <c r="F4585" s="368">
        <v>154</v>
      </c>
      <c r="G4585" s="368" t="s">
        <v>22479</v>
      </c>
      <c r="H4585" s="368" t="s">
        <v>22480</v>
      </c>
      <c r="I4585" s="368" t="s">
        <v>1407</v>
      </c>
      <c r="J4585" s="368" t="s">
        <v>1406</v>
      </c>
      <c r="K4585" s="368" t="s">
        <v>22481</v>
      </c>
      <c r="L4585" s="368" t="s">
        <v>1406</v>
      </c>
      <c r="M4585" s="368">
        <v>86</v>
      </c>
      <c r="N4585" s="368">
        <v>56</v>
      </c>
      <c r="O4585" s="368">
        <v>30</v>
      </c>
    </row>
    <row r="4586" spans="1:15" x14ac:dyDescent="0.35">
      <c r="A4586" s="368" t="s">
        <v>779</v>
      </c>
      <c r="B4586" s="368" t="s">
        <v>1367</v>
      </c>
      <c r="C4586" s="368" t="s">
        <v>786</v>
      </c>
      <c r="D4586" s="368">
        <v>480</v>
      </c>
      <c r="E4586" s="368">
        <v>312</v>
      </c>
      <c r="F4586" s="368">
        <v>168</v>
      </c>
      <c r="G4586" s="368" t="s">
        <v>22335</v>
      </c>
      <c r="H4586" s="368" t="s">
        <v>22336</v>
      </c>
      <c r="I4586" s="368" t="s">
        <v>1399</v>
      </c>
      <c r="J4586" s="368" t="s">
        <v>1398</v>
      </c>
      <c r="K4586" s="368" t="s">
        <v>22337</v>
      </c>
      <c r="L4586" s="368" t="s">
        <v>1398</v>
      </c>
      <c r="M4586" s="368">
        <v>72</v>
      </c>
      <c r="N4586" s="368">
        <v>48</v>
      </c>
      <c r="O4586" s="368">
        <v>24</v>
      </c>
    </row>
    <row r="4587" spans="1:15" x14ac:dyDescent="0.35">
      <c r="A4587" s="368" t="s">
        <v>779</v>
      </c>
      <c r="B4587" s="368" t="s">
        <v>1367</v>
      </c>
      <c r="C4587" s="368" t="s">
        <v>786</v>
      </c>
      <c r="D4587" s="368">
        <v>480</v>
      </c>
      <c r="E4587" s="368">
        <v>312</v>
      </c>
      <c r="F4587" s="368">
        <v>168</v>
      </c>
      <c r="G4587" s="368" t="s">
        <v>22338</v>
      </c>
      <c r="H4587" s="368" t="s">
        <v>22339</v>
      </c>
      <c r="I4587" s="368" t="s">
        <v>1397</v>
      </c>
      <c r="J4587" s="368" t="s">
        <v>1396</v>
      </c>
      <c r="K4587" s="368" t="s">
        <v>22340</v>
      </c>
      <c r="L4587" s="368" t="s">
        <v>1396</v>
      </c>
      <c r="M4587" s="368">
        <v>108</v>
      </c>
      <c r="N4587" s="368">
        <v>70</v>
      </c>
      <c r="O4587" s="368">
        <v>38</v>
      </c>
    </row>
    <row r="4588" spans="1:15" x14ac:dyDescent="0.35">
      <c r="A4588" s="368" t="s">
        <v>779</v>
      </c>
      <c r="B4588" s="368" t="s">
        <v>1367</v>
      </c>
      <c r="C4588" s="368" t="s">
        <v>786</v>
      </c>
      <c r="D4588" s="368">
        <v>480</v>
      </c>
      <c r="E4588" s="368">
        <v>312</v>
      </c>
      <c r="F4588" s="368">
        <v>168</v>
      </c>
      <c r="G4588" s="368" t="s">
        <v>22482</v>
      </c>
      <c r="H4588" s="368" t="s">
        <v>22483</v>
      </c>
      <c r="I4588" s="368" t="s">
        <v>1405</v>
      </c>
      <c r="J4588" s="368" t="s">
        <v>1404</v>
      </c>
      <c r="K4588" s="368" t="s">
        <v>22484</v>
      </c>
      <c r="L4588" s="368" t="s">
        <v>1404</v>
      </c>
      <c r="M4588" s="368">
        <v>96</v>
      </c>
      <c r="N4588" s="368">
        <v>62</v>
      </c>
      <c r="O4588" s="368">
        <v>34</v>
      </c>
    </row>
    <row r="4589" spans="1:15" x14ac:dyDescent="0.35">
      <c r="A4589" s="368" t="s">
        <v>779</v>
      </c>
      <c r="B4589" s="368" t="s">
        <v>1367</v>
      </c>
      <c r="C4589" s="368" t="s">
        <v>786</v>
      </c>
      <c r="D4589" s="368">
        <v>480</v>
      </c>
      <c r="E4589" s="368">
        <v>312</v>
      </c>
      <c r="F4589" s="368">
        <v>168</v>
      </c>
      <c r="G4589" s="368" t="s">
        <v>22485</v>
      </c>
      <c r="H4589" s="368" t="s">
        <v>22486</v>
      </c>
      <c r="I4589" s="368" t="s">
        <v>1403</v>
      </c>
      <c r="J4589" s="368" t="s">
        <v>1402</v>
      </c>
      <c r="K4589" s="368" t="s">
        <v>22487</v>
      </c>
      <c r="L4589" s="368" t="s">
        <v>1402</v>
      </c>
      <c r="M4589" s="368">
        <v>96</v>
      </c>
      <c r="N4589" s="368">
        <v>62</v>
      </c>
      <c r="O4589" s="368">
        <v>34</v>
      </c>
    </row>
    <row r="4590" spans="1:15" x14ac:dyDescent="0.35">
      <c r="A4590" s="368" t="s">
        <v>779</v>
      </c>
      <c r="B4590" s="368" t="s">
        <v>1367</v>
      </c>
      <c r="C4590" s="368" t="s">
        <v>786</v>
      </c>
      <c r="D4590" s="368">
        <v>480</v>
      </c>
      <c r="E4590" s="368">
        <v>312</v>
      </c>
      <c r="F4590" s="368">
        <v>168</v>
      </c>
      <c r="G4590" s="368" t="s">
        <v>22488</v>
      </c>
      <c r="H4590" s="368" t="s">
        <v>22489</v>
      </c>
      <c r="I4590" s="368" t="s">
        <v>1401</v>
      </c>
      <c r="J4590" s="368" t="s">
        <v>1400</v>
      </c>
      <c r="K4590" s="368" t="s">
        <v>22490</v>
      </c>
      <c r="L4590" s="368" t="s">
        <v>1400</v>
      </c>
      <c r="M4590" s="368">
        <v>108</v>
      </c>
      <c r="N4590" s="368">
        <v>70</v>
      </c>
      <c r="O4590" s="368">
        <v>38</v>
      </c>
    </row>
    <row r="4591" spans="1:15" x14ac:dyDescent="0.35">
      <c r="A4591" s="368" t="s">
        <v>780</v>
      </c>
      <c r="B4591" s="368" t="s">
        <v>1368</v>
      </c>
      <c r="C4591" s="368" t="s">
        <v>786</v>
      </c>
      <c r="D4591" s="368">
        <v>450</v>
      </c>
      <c r="E4591" s="368">
        <v>292</v>
      </c>
      <c r="F4591" s="368">
        <v>158</v>
      </c>
      <c r="G4591" s="368" t="s">
        <v>22335</v>
      </c>
      <c r="H4591" s="368" t="s">
        <v>22336</v>
      </c>
      <c r="I4591" s="368" t="s">
        <v>1399</v>
      </c>
      <c r="J4591" s="368" t="s">
        <v>1398</v>
      </c>
      <c r="K4591" s="368" t="s">
        <v>22337</v>
      </c>
      <c r="L4591" s="368" t="s">
        <v>1398</v>
      </c>
      <c r="M4591" s="368">
        <v>74</v>
      </c>
      <c r="N4591" s="368">
        <v>48</v>
      </c>
      <c r="O4591" s="368">
        <v>26</v>
      </c>
    </row>
    <row r="4592" spans="1:15" x14ac:dyDescent="0.35">
      <c r="A4592" s="368" t="s">
        <v>780</v>
      </c>
      <c r="B4592" s="368" t="s">
        <v>1368</v>
      </c>
      <c r="C4592" s="368" t="s">
        <v>786</v>
      </c>
      <c r="D4592" s="368">
        <v>450</v>
      </c>
      <c r="E4592" s="368">
        <v>292</v>
      </c>
      <c r="F4592" s="368">
        <v>158</v>
      </c>
      <c r="G4592" s="368" t="s">
        <v>22338</v>
      </c>
      <c r="H4592" s="368" t="s">
        <v>22339</v>
      </c>
      <c r="I4592" s="368" t="s">
        <v>1397</v>
      </c>
      <c r="J4592" s="368" t="s">
        <v>1396</v>
      </c>
      <c r="K4592" s="368" t="s">
        <v>22340</v>
      </c>
      <c r="L4592" s="368" t="s">
        <v>1396</v>
      </c>
      <c r="M4592" s="368">
        <v>109</v>
      </c>
      <c r="N4592" s="368">
        <v>71</v>
      </c>
      <c r="O4592" s="368">
        <v>38</v>
      </c>
    </row>
    <row r="4593" spans="1:15" x14ac:dyDescent="0.35">
      <c r="A4593" s="368" t="s">
        <v>780</v>
      </c>
      <c r="B4593" s="368" t="s">
        <v>1368</v>
      </c>
      <c r="C4593" s="368" t="s">
        <v>786</v>
      </c>
      <c r="D4593" s="368">
        <v>450</v>
      </c>
      <c r="E4593" s="368">
        <v>292</v>
      </c>
      <c r="F4593" s="368">
        <v>158</v>
      </c>
      <c r="G4593" s="368" t="s">
        <v>22491</v>
      </c>
      <c r="H4593" s="368" t="s">
        <v>22492</v>
      </c>
      <c r="I4593" s="368" t="s">
        <v>1395</v>
      </c>
      <c r="J4593" s="368" t="s">
        <v>1394</v>
      </c>
      <c r="K4593" s="368" t="s">
        <v>22493</v>
      </c>
      <c r="L4593" s="368" t="s">
        <v>1394</v>
      </c>
      <c r="M4593" s="368">
        <v>85</v>
      </c>
      <c r="N4593" s="368">
        <v>55</v>
      </c>
      <c r="O4593" s="368">
        <v>30</v>
      </c>
    </row>
    <row r="4594" spans="1:15" x14ac:dyDescent="0.35">
      <c r="A4594" s="368" t="s">
        <v>780</v>
      </c>
      <c r="B4594" s="368" t="s">
        <v>1368</v>
      </c>
      <c r="C4594" s="368" t="s">
        <v>786</v>
      </c>
      <c r="D4594" s="368">
        <v>450</v>
      </c>
      <c r="E4594" s="368">
        <v>292</v>
      </c>
      <c r="F4594" s="368">
        <v>158</v>
      </c>
      <c r="G4594" s="368" t="s">
        <v>22494</v>
      </c>
      <c r="H4594" s="368" t="s">
        <v>22495</v>
      </c>
      <c r="I4594" s="368" t="s">
        <v>1393</v>
      </c>
      <c r="J4594" s="368" t="s">
        <v>1392</v>
      </c>
      <c r="K4594" s="368" t="s">
        <v>22496</v>
      </c>
      <c r="L4594" s="368" t="s">
        <v>1392</v>
      </c>
      <c r="M4594" s="368">
        <v>109</v>
      </c>
      <c r="N4594" s="368">
        <v>71</v>
      </c>
      <c r="O4594" s="368">
        <v>38</v>
      </c>
    </row>
    <row r="4595" spans="1:15" x14ac:dyDescent="0.35">
      <c r="A4595" s="368" t="s">
        <v>780</v>
      </c>
      <c r="B4595" s="368" t="s">
        <v>1368</v>
      </c>
      <c r="C4595" s="368" t="s">
        <v>786</v>
      </c>
      <c r="D4595" s="368">
        <v>450</v>
      </c>
      <c r="E4595" s="368">
        <v>292</v>
      </c>
      <c r="F4595" s="368">
        <v>158</v>
      </c>
      <c r="G4595" s="368" t="s">
        <v>22497</v>
      </c>
      <c r="H4595" s="368" t="s">
        <v>22498</v>
      </c>
      <c r="I4595" s="368" t="s">
        <v>1391</v>
      </c>
      <c r="J4595" s="368" t="s">
        <v>1390</v>
      </c>
      <c r="K4595" s="368" t="s">
        <v>22499</v>
      </c>
      <c r="L4595" s="368" t="s">
        <v>1390</v>
      </c>
      <c r="M4595" s="368">
        <v>73</v>
      </c>
      <c r="N4595" s="368">
        <v>47</v>
      </c>
      <c r="O4595" s="368">
        <v>26</v>
      </c>
    </row>
    <row r="4596" spans="1:15" x14ac:dyDescent="0.35">
      <c r="A4596" s="368" t="s">
        <v>781</v>
      </c>
      <c r="B4596" s="368" t="s">
        <v>1369</v>
      </c>
      <c r="C4596" s="368" t="s">
        <v>791</v>
      </c>
      <c r="D4596" s="368">
        <v>580</v>
      </c>
      <c r="E4596" s="368">
        <v>377</v>
      </c>
      <c r="F4596" s="368">
        <v>203</v>
      </c>
      <c r="G4596" s="368" t="s">
        <v>22500</v>
      </c>
      <c r="H4596" s="368" t="s">
        <v>22501</v>
      </c>
      <c r="I4596" s="368" t="s">
        <v>1389</v>
      </c>
      <c r="J4596" s="368" t="s">
        <v>1388</v>
      </c>
      <c r="K4596" s="368" t="s">
        <v>22502</v>
      </c>
      <c r="L4596" s="368" t="s">
        <v>22503</v>
      </c>
      <c r="M4596" s="368">
        <v>93</v>
      </c>
      <c r="N4596" s="368">
        <v>60</v>
      </c>
      <c r="O4596" s="368">
        <v>33</v>
      </c>
    </row>
    <row r="4597" spans="1:15" x14ac:dyDescent="0.35">
      <c r="A4597" s="368" t="s">
        <v>781</v>
      </c>
      <c r="B4597" s="368" t="s">
        <v>1369</v>
      </c>
      <c r="C4597" s="368" t="s">
        <v>791</v>
      </c>
      <c r="D4597" s="368">
        <v>580</v>
      </c>
      <c r="E4597" s="368">
        <v>377</v>
      </c>
      <c r="F4597" s="368">
        <v>203</v>
      </c>
      <c r="G4597" s="368" t="s">
        <v>22500</v>
      </c>
      <c r="H4597" s="368" t="s">
        <v>22501</v>
      </c>
      <c r="I4597" s="368" t="s">
        <v>1389</v>
      </c>
      <c r="J4597" s="368" t="s">
        <v>1388</v>
      </c>
      <c r="K4597" s="368" t="s">
        <v>22504</v>
      </c>
      <c r="L4597" s="368" t="s">
        <v>22505</v>
      </c>
      <c r="M4597" s="368">
        <v>93</v>
      </c>
      <c r="N4597" s="368">
        <v>60</v>
      </c>
      <c r="O4597" s="368">
        <v>33</v>
      </c>
    </row>
    <row r="4598" spans="1:15" x14ac:dyDescent="0.35">
      <c r="A4598" s="368" t="s">
        <v>781</v>
      </c>
      <c r="B4598" s="368" t="s">
        <v>1369</v>
      </c>
      <c r="C4598" s="368" t="s">
        <v>791</v>
      </c>
      <c r="D4598" s="368">
        <v>580</v>
      </c>
      <c r="E4598" s="368">
        <v>377</v>
      </c>
      <c r="F4598" s="368">
        <v>203</v>
      </c>
      <c r="G4598" s="368" t="s">
        <v>22506</v>
      </c>
      <c r="H4598" s="368" t="s">
        <v>22507</v>
      </c>
      <c r="I4598" s="368" t="s">
        <v>1387</v>
      </c>
      <c r="J4598" s="368" t="s">
        <v>1386</v>
      </c>
      <c r="K4598" s="368" t="s">
        <v>22508</v>
      </c>
      <c r="L4598" s="368" t="s">
        <v>22509</v>
      </c>
      <c r="M4598" s="368">
        <v>93</v>
      </c>
      <c r="N4598" s="368">
        <v>60</v>
      </c>
      <c r="O4598" s="368">
        <v>33</v>
      </c>
    </row>
    <row r="4599" spans="1:15" x14ac:dyDescent="0.35">
      <c r="A4599" s="368" t="s">
        <v>781</v>
      </c>
      <c r="B4599" s="368" t="s">
        <v>1369</v>
      </c>
      <c r="C4599" s="368" t="s">
        <v>791</v>
      </c>
      <c r="D4599" s="368">
        <v>580</v>
      </c>
      <c r="E4599" s="368">
        <v>377</v>
      </c>
      <c r="F4599" s="368">
        <v>203</v>
      </c>
      <c r="G4599" s="368" t="s">
        <v>22506</v>
      </c>
      <c r="H4599" s="368" t="s">
        <v>22507</v>
      </c>
      <c r="I4599" s="368" t="s">
        <v>1387</v>
      </c>
      <c r="J4599" s="368" t="s">
        <v>1386</v>
      </c>
      <c r="K4599" s="368" t="s">
        <v>22510</v>
      </c>
      <c r="L4599" s="368" t="s">
        <v>22511</v>
      </c>
      <c r="M4599" s="368">
        <v>93</v>
      </c>
      <c r="N4599" s="368">
        <v>60</v>
      </c>
      <c r="O4599" s="368">
        <v>33</v>
      </c>
    </row>
    <row r="4600" spans="1:15" x14ac:dyDescent="0.35">
      <c r="A4600" s="368" t="s">
        <v>781</v>
      </c>
      <c r="B4600" s="368" t="s">
        <v>1369</v>
      </c>
      <c r="C4600" s="368" t="s">
        <v>791</v>
      </c>
      <c r="D4600" s="368">
        <v>580</v>
      </c>
      <c r="E4600" s="368">
        <v>377</v>
      </c>
      <c r="F4600" s="368">
        <v>203</v>
      </c>
      <c r="G4600" s="368" t="s">
        <v>22512</v>
      </c>
      <c r="H4600" s="368" t="s">
        <v>22513</v>
      </c>
      <c r="I4600" s="368" t="s">
        <v>1385</v>
      </c>
      <c r="J4600" s="368" t="s">
        <v>1384</v>
      </c>
      <c r="K4600" s="368" t="s">
        <v>22514</v>
      </c>
      <c r="L4600" s="368" t="s">
        <v>1384</v>
      </c>
      <c r="M4600" s="368">
        <v>104</v>
      </c>
      <c r="N4600" s="368">
        <v>69</v>
      </c>
      <c r="O4600" s="368">
        <v>35</v>
      </c>
    </row>
    <row r="4601" spans="1:15" x14ac:dyDescent="0.35">
      <c r="A4601" s="368" t="s">
        <v>781</v>
      </c>
      <c r="B4601" s="368" t="s">
        <v>1369</v>
      </c>
      <c r="C4601" s="368" t="s">
        <v>791</v>
      </c>
      <c r="D4601" s="368">
        <v>580</v>
      </c>
      <c r="E4601" s="368">
        <v>377</v>
      </c>
      <c r="F4601" s="368">
        <v>203</v>
      </c>
      <c r="G4601" s="368" t="s">
        <v>22515</v>
      </c>
      <c r="H4601" s="368" t="s">
        <v>22516</v>
      </c>
      <c r="I4601" s="368" t="s">
        <v>1383</v>
      </c>
      <c r="J4601" s="368" t="s">
        <v>1382</v>
      </c>
      <c r="K4601" s="368" t="s">
        <v>22517</v>
      </c>
      <c r="L4601" s="368" t="s">
        <v>1382</v>
      </c>
      <c r="M4601" s="368">
        <v>104</v>
      </c>
      <c r="N4601" s="368">
        <v>68</v>
      </c>
      <c r="O4601" s="368">
        <v>36</v>
      </c>
    </row>
  </sheetData>
  <sheetProtection algorithmName="SHA-512" hashValue="6k0nPHE3SV1TdfPRZWaoiMnFBBgIuSg1VBORobb+8vyw6rHgqDnXZDwuQPPQVS2BycI66IL66YngOQi73DGPQQ==" saltValue="WpYJ7IjClmWUlW57db5XbA==" spinCount="100000" sheet="1" formatColumns="0" formatRows="0" autoFilter="0"/>
  <pageMargins left="0.70866141732283472" right="0.70866141732283472" top="0.74803149606299213" bottom="0.74803149606299213" header="0.31496062992125984" footer="0.31496062992125984"/>
  <pageSetup paperSize="9" orientation="portrait" r:id="rId1"/>
  <headerFooter>
    <oddHeader>&amp;R&amp;"Arial,Normal"&amp;8G146NFPOD-081-04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5F4B-262F-4344-9A9C-F3EA239B9709}">
  <dimension ref="B1:J109"/>
  <sheetViews>
    <sheetView workbookViewId="0">
      <selection activeCell="D3" sqref="D3"/>
    </sheetView>
  </sheetViews>
  <sheetFormatPr defaultRowHeight="14.5" x14ac:dyDescent="0.35"/>
  <cols>
    <col min="7" max="7" width="30.453125" customWidth="1"/>
    <col min="8" max="8" width="14.08984375" customWidth="1"/>
    <col min="9" max="9" width="19.1796875" customWidth="1"/>
    <col min="10" max="10" width="18.7265625" customWidth="1"/>
  </cols>
  <sheetData>
    <row r="1" spans="2:7" x14ac:dyDescent="0.35">
      <c r="B1" t="s">
        <v>22547</v>
      </c>
    </row>
    <row r="2" spans="2:7" x14ac:dyDescent="0.35">
      <c r="B2" t="s">
        <v>47</v>
      </c>
      <c r="G2" t="s">
        <v>99</v>
      </c>
    </row>
    <row r="3" spans="2:7" x14ac:dyDescent="0.35">
      <c r="B3" t="s">
        <v>48</v>
      </c>
      <c r="G3" t="s">
        <v>100</v>
      </c>
    </row>
    <row r="4" spans="2:7" x14ac:dyDescent="0.35">
      <c r="B4" t="s">
        <v>49</v>
      </c>
    </row>
    <row r="5" spans="2:7" x14ac:dyDescent="0.35">
      <c r="B5" t="s">
        <v>50</v>
      </c>
      <c r="G5" t="s">
        <v>101</v>
      </c>
    </row>
    <row r="6" spans="2:7" x14ac:dyDescent="0.35">
      <c r="B6" t="s">
        <v>51</v>
      </c>
      <c r="G6" t="s">
        <v>102</v>
      </c>
    </row>
    <row r="7" spans="2:7" x14ac:dyDescent="0.35">
      <c r="G7" t="s">
        <v>103</v>
      </c>
    </row>
    <row r="8" spans="2:7" x14ac:dyDescent="0.35">
      <c r="B8" t="s">
        <v>53</v>
      </c>
      <c r="G8" t="s">
        <v>104</v>
      </c>
    </row>
    <row r="9" spans="2:7" x14ac:dyDescent="0.35">
      <c r="B9" t="s">
        <v>54</v>
      </c>
      <c r="G9" t="s">
        <v>107</v>
      </c>
    </row>
    <row r="10" spans="2:7" x14ac:dyDescent="0.35">
      <c r="B10" t="s">
        <v>55</v>
      </c>
      <c r="G10" t="s">
        <v>105</v>
      </c>
    </row>
    <row r="11" spans="2:7" x14ac:dyDescent="0.35">
      <c r="B11" t="s">
        <v>56</v>
      </c>
      <c r="G11" t="s">
        <v>106</v>
      </c>
    </row>
    <row r="12" spans="2:7" x14ac:dyDescent="0.35">
      <c r="B12" t="s">
        <v>57</v>
      </c>
    </row>
    <row r="13" spans="2:7" x14ac:dyDescent="0.35">
      <c r="B13" t="s">
        <v>58</v>
      </c>
      <c r="G13" t="s">
        <v>109</v>
      </c>
    </row>
    <row r="14" spans="2:7" x14ac:dyDescent="0.35">
      <c r="B14" t="s">
        <v>59</v>
      </c>
      <c r="G14" t="s">
        <v>110</v>
      </c>
    </row>
    <row r="15" spans="2:7" x14ac:dyDescent="0.35">
      <c r="B15" t="s">
        <v>60</v>
      </c>
      <c r="G15" t="s">
        <v>111</v>
      </c>
    </row>
    <row r="16" spans="2:7" x14ac:dyDescent="0.35">
      <c r="B16" t="s">
        <v>61</v>
      </c>
      <c r="G16" t="s">
        <v>112</v>
      </c>
    </row>
    <row r="17" spans="2:7" x14ac:dyDescent="0.35">
      <c r="B17" t="s">
        <v>62</v>
      </c>
      <c r="G17" t="s">
        <v>113</v>
      </c>
    </row>
    <row r="18" spans="2:7" x14ac:dyDescent="0.35">
      <c r="B18" t="s">
        <v>63</v>
      </c>
      <c r="G18" t="s">
        <v>114</v>
      </c>
    </row>
    <row r="19" spans="2:7" x14ac:dyDescent="0.35">
      <c r="B19" t="s">
        <v>64</v>
      </c>
      <c r="G19" t="s">
        <v>115</v>
      </c>
    </row>
    <row r="20" spans="2:7" x14ac:dyDescent="0.35">
      <c r="B20" t="s">
        <v>65</v>
      </c>
      <c r="G20" t="s">
        <v>116</v>
      </c>
    </row>
    <row r="21" spans="2:7" x14ac:dyDescent="0.35">
      <c r="B21" t="s">
        <v>66</v>
      </c>
      <c r="G21" t="s">
        <v>117</v>
      </c>
    </row>
    <row r="22" spans="2:7" x14ac:dyDescent="0.35">
      <c r="B22" t="s">
        <v>67</v>
      </c>
      <c r="G22" t="s">
        <v>118</v>
      </c>
    </row>
    <row r="23" spans="2:7" x14ac:dyDescent="0.35">
      <c r="B23" t="s">
        <v>68</v>
      </c>
      <c r="G23" t="s">
        <v>119</v>
      </c>
    </row>
    <row r="24" spans="2:7" x14ac:dyDescent="0.35">
      <c r="B24" t="s">
        <v>69</v>
      </c>
      <c r="G24" t="s">
        <v>120</v>
      </c>
    </row>
    <row r="25" spans="2:7" x14ac:dyDescent="0.35">
      <c r="B25" t="s">
        <v>70</v>
      </c>
      <c r="G25" t="s">
        <v>121</v>
      </c>
    </row>
    <row r="26" spans="2:7" x14ac:dyDescent="0.35">
      <c r="B26" t="s">
        <v>71</v>
      </c>
      <c r="G26" t="s">
        <v>122</v>
      </c>
    </row>
    <row r="27" spans="2:7" x14ac:dyDescent="0.35">
      <c r="B27" t="s">
        <v>72</v>
      </c>
      <c r="G27" t="s">
        <v>123</v>
      </c>
    </row>
    <row r="28" spans="2:7" x14ac:dyDescent="0.35">
      <c r="B28" t="s">
        <v>73</v>
      </c>
      <c r="G28" t="s">
        <v>124</v>
      </c>
    </row>
    <row r="29" spans="2:7" x14ac:dyDescent="0.35">
      <c r="B29" t="s">
        <v>74</v>
      </c>
      <c r="G29" t="s">
        <v>125</v>
      </c>
    </row>
    <row r="30" spans="2:7" x14ac:dyDescent="0.35">
      <c r="B30" t="s">
        <v>75</v>
      </c>
      <c r="G30" t="s">
        <v>126</v>
      </c>
    </row>
    <row r="31" spans="2:7" x14ac:dyDescent="0.35">
      <c r="B31" t="s">
        <v>76</v>
      </c>
      <c r="G31" t="s">
        <v>127</v>
      </c>
    </row>
    <row r="32" spans="2:7" x14ac:dyDescent="0.35">
      <c r="B32" t="s">
        <v>77</v>
      </c>
      <c r="G32" t="s">
        <v>128</v>
      </c>
    </row>
    <row r="33" spans="2:10" x14ac:dyDescent="0.35">
      <c r="B33" t="s">
        <v>78</v>
      </c>
      <c r="G33" t="s">
        <v>129</v>
      </c>
    </row>
    <row r="34" spans="2:10" x14ac:dyDescent="0.35">
      <c r="B34" t="s">
        <v>52</v>
      </c>
      <c r="G34" t="s">
        <v>130</v>
      </c>
    </row>
    <row r="35" spans="2:10" x14ac:dyDescent="0.35">
      <c r="B35" t="s">
        <v>79</v>
      </c>
      <c r="G35" t="s">
        <v>131</v>
      </c>
    </row>
    <row r="36" spans="2:10" x14ac:dyDescent="0.35">
      <c r="B36" t="s">
        <v>80</v>
      </c>
      <c r="G36" t="s">
        <v>132</v>
      </c>
    </row>
    <row r="37" spans="2:10" x14ac:dyDescent="0.35">
      <c r="B37" t="s">
        <v>94</v>
      </c>
      <c r="G37" t="s">
        <v>133</v>
      </c>
    </row>
    <row r="38" spans="2:10" x14ac:dyDescent="0.35">
      <c r="B38" t="s">
        <v>93</v>
      </c>
      <c r="G38" t="s">
        <v>134</v>
      </c>
    </row>
    <row r="39" spans="2:10" x14ac:dyDescent="0.35">
      <c r="B39" t="s">
        <v>92</v>
      </c>
    </row>
    <row r="40" spans="2:10" x14ac:dyDescent="0.35">
      <c r="B40" t="s">
        <v>91</v>
      </c>
    </row>
    <row r="41" spans="2:10" x14ac:dyDescent="0.35">
      <c r="B41" t="s">
        <v>90</v>
      </c>
      <c r="G41" t="s">
        <v>12131</v>
      </c>
    </row>
    <row r="42" spans="2:10" x14ac:dyDescent="0.35">
      <c r="B42" t="s">
        <v>89</v>
      </c>
      <c r="G42" t="s">
        <v>12132</v>
      </c>
    </row>
    <row r="43" spans="2:10" x14ac:dyDescent="0.35">
      <c r="B43" t="s">
        <v>88</v>
      </c>
    </row>
    <row r="44" spans="2:10" x14ac:dyDescent="0.35">
      <c r="B44" t="s">
        <v>87</v>
      </c>
    </row>
    <row r="45" spans="2:10" x14ac:dyDescent="0.35">
      <c r="B45" t="s">
        <v>86</v>
      </c>
      <c r="H45" t="s">
        <v>22542</v>
      </c>
      <c r="I45" t="s">
        <v>22541</v>
      </c>
      <c r="J45" t="s">
        <v>22540</v>
      </c>
    </row>
    <row r="46" spans="2:10" x14ac:dyDescent="0.35">
      <c r="B46" t="s">
        <v>85</v>
      </c>
      <c r="G46" t="s">
        <v>109</v>
      </c>
      <c r="H46">
        <v>8.34</v>
      </c>
      <c r="I46">
        <v>3.29</v>
      </c>
      <c r="J46">
        <v>9.58</v>
      </c>
    </row>
    <row r="47" spans="2:10" x14ac:dyDescent="0.35">
      <c r="B47" t="s">
        <v>84</v>
      </c>
      <c r="G47" t="s">
        <v>110</v>
      </c>
      <c r="H47">
        <v>7.59</v>
      </c>
      <c r="I47">
        <v>3.2</v>
      </c>
      <c r="J47">
        <v>8.94</v>
      </c>
    </row>
    <row r="48" spans="2:10" x14ac:dyDescent="0.35">
      <c r="B48" t="s">
        <v>83</v>
      </c>
      <c r="G48" t="s">
        <v>111</v>
      </c>
      <c r="H48">
        <v>7.76</v>
      </c>
      <c r="I48">
        <v>3.14</v>
      </c>
      <c r="J48">
        <v>9.7799999999999994</v>
      </c>
    </row>
    <row r="49" spans="2:10" x14ac:dyDescent="0.35">
      <c r="B49" t="s">
        <v>82</v>
      </c>
      <c r="G49" t="s">
        <v>112</v>
      </c>
      <c r="H49">
        <v>8.39</v>
      </c>
      <c r="I49">
        <v>3.22</v>
      </c>
      <c r="J49">
        <v>10.3</v>
      </c>
    </row>
    <row r="50" spans="2:10" x14ac:dyDescent="0.35">
      <c r="B50" t="s">
        <v>81</v>
      </c>
      <c r="G50" t="s">
        <v>113</v>
      </c>
      <c r="H50">
        <v>6.81</v>
      </c>
      <c r="I50">
        <v>3.11</v>
      </c>
      <c r="J50">
        <v>8.98</v>
      </c>
    </row>
    <row r="51" spans="2:10" x14ac:dyDescent="0.35">
      <c r="G51" t="s">
        <v>114</v>
      </c>
      <c r="H51">
        <v>7.54</v>
      </c>
      <c r="I51">
        <v>3.18</v>
      </c>
      <c r="J51">
        <v>8.7799999999999994</v>
      </c>
    </row>
    <row r="52" spans="2:10" x14ac:dyDescent="0.35">
      <c r="G52" t="s">
        <v>115</v>
      </c>
      <c r="H52">
        <v>8.5</v>
      </c>
      <c r="I52">
        <v>3.3</v>
      </c>
      <c r="J52">
        <v>11.25</v>
      </c>
    </row>
    <row r="53" spans="2:10" x14ac:dyDescent="0.35">
      <c r="G53" t="s">
        <v>116</v>
      </c>
      <c r="H53">
        <v>8.9</v>
      </c>
      <c r="I53">
        <v>3.35</v>
      </c>
      <c r="J53">
        <v>11.12</v>
      </c>
    </row>
    <row r="54" spans="2:10" x14ac:dyDescent="0.35">
      <c r="G54" t="s">
        <v>117</v>
      </c>
      <c r="H54">
        <v>8.23</v>
      </c>
      <c r="I54">
        <v>3.3</v>
      </c>
      <c r="J54">
        <v>10.220000000000001</v>
      </c>
    </row>
    <row r="55" spans="2:10" x14ac:dyDescent="0.35">
      <c r="G55" t="s">
        <v>118</v>
      </c>
      <c r="H55">
        <v>9.11</v>
      </c>
      <c r="I55">
        <v>3.76</v>
      </c>
      <c r="J55">
        <v>11.48</v>
      </c>
    </row>
    <row r="56" spans="2:10" x14ac:dyDescent="0.35">
      <c r="G56" t="s">
        <v>119</v>
      </c>
      <c r="H56">
        <v>6.69</v>
      </c>
      <c r="I56">
        <v>2.65</v>
      </c>
      <c r="J56">
        <v>7.63</v>
      </c>
    </row>
    <row r="57" spans="2:10" x14ac:dyDescent="0.35">
      <c r="G57" t="s">
        <v>120</v>
      </c>
      <c r="H57">
        <v>8.09</v>
      </c>
      <c r="I57">
        <v>3.18</v>
      </c>
      <c r="J57">
        <v>9.3000000000000007</v>
      </c>
    </row>
    <row r="58" spans="2:10" x14ac:dyDescent="0.35">
      <c r="G58" t="s">
        <v>121</v>
      </c>
      <c r="H58">
        <v>8.2899999999999991</v>
      </c>
      <c r="I58">
        <v>3.38</v>
      </c>
      <c r="J58">
        <v>9.4600000000000009</v>
      </c>
    </row>
    <row r="59" spans="2:10" x14ac:dyDescent="0.35">
      <c r="G59" t="s">
        <v>122</v>
      </c>
      <c r="H59">
        <v>7.54</v>
      </c>
      <c r="I59">
        <v>3.04</v>
      </c>
      <c r="J59">
        <v>10.18</v>
      </c>
    </row>
    <row r="60" spans="2:10" x14ac:dyDescent="0.35">
      <c r="G60" t="s">
        <v>123</v>
      </c>
      <c r="H60">
        <v>8.7100000000000009</v>
      </c>
      <c r="I60">
        <v>3.34</v>
      </c>
      <c r="J60">
        <v>10.08</v>
      </c>
    </row>
    <row r="61" spans="2:10" x14ac:dyDescent="0.35">
      <c r="G61" t="s">
        <v>124</v>
      </c>
      <c r="H61">
        <v>8.0500000000000007</v>
      </c>
      <c r="I61">
        <v>3.22</v>
      </c>
      <c r="J61">
        <v>9.68</v>
      </c>
    </row>
    <row r="62" spans="2:10" x14ac:dyDescent="0.35">
      <c r="G62" t="s">
        <v>125</v>
      </c>
      <c r="H62">
        <v>8.44</v>
      </c>
      <c r="I62">
        <v>3.42</v>
      </c>
      <c r="J62">
        <v>9.82</v>
      </c>
    </row>
    <row r="63" spans="2:10" x14ac:dyDescent="0.35">
      <c r="G63" t="s">
        <v>126</v>
      </c>
      <c r="H63">
        <v>8.23</v>
      </c>
      <c r="I63">
        <v>3.16</v>
      </c>
      <c r="J63">
        <v>10.07</v>
      </c>
    </row>
    <row r="64" spans="2:10" x14ac:dyDescent="0.35">
      <c r="G64" t="s">
        <v>127</v>
      </c>
      <c r="H64">
        <v>6.42</v>
      </c>
      <c r="I64">
        <v>2.65</v>
      </c>
      <c r="J64">
        <v>8.01</v>
      </c>
    </row>
    <row r="65" spans="7:10" x14ac:dyDescent="0.35">
      <c r="G65" t="s">
        <v>128</v>
      </c>
      <c r="H65">
        <v>9</v>
      </c>
      <c r="I65">
        <v>3.91</v>
      </c>
      <c r="J65">
        <v>13</v>
      </c>
    </row>
    <row r="66" spans="7:10" x14ac:dyDescent="0.35">
      <c r="G66" t="s">
        <v>129</v>
      </c>
      <c r="H66">
        <v>9</v>
      </c>
      <c r="I66">
        <v>3.43</v>
      </c>
      <c r="J66">
        <v>10.89</v>
      </c>
    </row>
    <row r="67" spans="7:10" x14ac:dyDescent="0.35">
      <c r="G67" t="s">
        <v>130</v>
      </c>
      <c r="H67">
        <v>7.45</v>
      </c>
      <c r="I67">
        <v>3.18</v>
      </c>
      <c r="J67">
        <v>8.5</v>
      </c>
    </row>
    <row r="68" spans="7:10" x14ac:dyDescent="0.35">
      <c r="G68" t="s">
        <v>131</v>
      </c>
      <c r="H68">
        <v>7.55</v>
      </c>
      <c r="I68">
        <v>3.18</v>
      </c>
      <c r="J68">
        <v>8.6300000000000008</v>
      </c>
    </row>
    <row r="69" spans="7:10" x14ac:dyDescent="0.35">
      <c r="G69" t="s">
        <v>132</v>
      </c>
      <c r="H69">
        <v>7.29</v>
      </c>
      <c r="I69">
        <v>2.73</v>
      </c>
      <c r="J69">
        <v>9.8699999999999992</v>
      </c>
    </row>
    <row r="70" spans="7:10" x14ac:dyDescent="0.35">
      <c r="G70" t="s">
        <v>133</v>
      </c>
      <c r="H70">
        <v>8.3800000000000008</v>
      </c>
      <c r="I70">
        <v>3.44</v>
      </c>
      <c r="J70">
        <v>9.84</v>
      </c>
    </row>
    <row r="71" spans="7:10" x14ac:dyDescent="0.35">
      <c r="G71" t="s">
        <v>134</v>
      </c>
      <c r="H71">
        <v>8.0500000000000007</v>
      </c>
      <c r="I71">
        <v>3.22</v>
      </c>
      <c r="J71">
        <v>9.68</v>
      </c>
    </row>
    <row r="75" spans="7:10" x14ac:dyDescent="0.35">
      <c r="G75" t="s">
        <v>6587</v>
      </c>
      <c r="H75">
        <v>8.0500000000000007</v>
      </c>
      <c r="I75">
        <v>3.22</v>
      </c>
      <c r="J75">
        <v>9.68</v>
      </c>
    </row>
    <row r="76" spans="7:10" x14ac:dyDescent="0.35">
      <c r="G76" t="s">
        <v>7417</v>
      </c>
      <c r="H76">
        <v>7.79</v>
      </c>
      <c r="I76">
        <v>3.21</v>
      </c>
      <c r="J76">
        <v>8.9</v>
      </c>
    </row>
    <row r="82" spans="7:10" x14ac:dyDescent="0.35">
      <c r="G82" t="s">
        <v>109</v>
      </c>
      <c r="H82">
        <v>8.34</v>
      </c>
      <c r="I82">
        <v>3.29</v>
      </c>
      <c r="J82">
        <v>9.58</v>
      </c>
    </row>
    <row r="83" spans="7:10" x14ac:dyDescent="0.35">
      <c r="G83" t="s">
        <v>110</v>
      </c>
      <c r="H83">
        <v>7.59</v>
      </c>
      <c r="I83">
        <v>3.2</v>
      </c>
      <c r="J83">
        <v>8.94</v>
      </c>
    </row>
    <row r="84" spans="7:10" x14ac:dyDescent="0.35">
      <c r="G84" t="s">
        <v>111</v>
      </c>
      <c r="H84">
        <v>7.76</v>
      </c>
      <c r="I84">
        <v>3.14</v>
      </c>
      <c r="J84">
        <v>9.7799999999999994</v>
      </c>
    </row>
    <row r="85" spans="7:10" x14ac:dyDescent="0.35">
      <c r="G85" t="s">
        <v>112</v>
      </c>
      <c r="H85">
        <v>8.39</v>
      </c>
      <c r="I85">
        <v>3.22</v>
      </c>
      <c r="J85">
        <v>10.3</v>
      </c>
    </row>
    <row r="86" spans="7:10" x14ac:dyDescent="0.35">
      <c r="G86" t="s">
        <v>113</v>
      </c>
      <c r="H86">
        <v>6.81</v>
      </c>
      <c r="I86">
        <v>3.11</v>
      </c>
      <c r="J86">
        <v>8.98</v>
      </c>
    </row>
    <row r="87" spans="7:10" x14ac:dyDescent="0.35">
      <c r="G87" t="s">
        <v>114</v>
      </c>
      <c r="H87">
        <v>7.54</v>
      </c>
      <c r="I87">
        <v>3.18</v>
      </c>
      <c r="J87">
        <v>8.7799999999999994</v>
      </c>
    </row>
    <row r="88" spans="7:10" x14ac:dyDescent="0.35">
      <c r="G88" t="s">
        <v>115</v>
      </c>
      <c r="H88">
        <v>8.5</v>
      </c>
      <c r="I88">
        <v>3.3</v>
      </c>
      <c r="J88">
        <v>11.25</v>
      </c>
    </row>
    <row r="89" spans="7:10" x14ac:dyDescent="0.35">
      <c r="G89" t="s">
        <v>116</v>
      </c>
      <c r="H89">
        <v>8.9</v>
      </c>
      <c r="I89">
        <v>3.35</v>
      </c>
      <c r="J89">
        <v>11.12</v>
      </c>
    </row>
    <row r="90" spans="7:10" x14ac:dyDescent="0.35">
      <c r="G90" t="s">
        <v>117</v>
      </c>
      <c r="H90">
        <v>8.23</v>
      </c>
      <c r="I90">
        <v>3.3</v>
      </c>
      <c r="J90">
        <v>10.220000000000001</v>
      </c>
    </row>
    <row r="91" spans="7:10" x14ac:dyDescent="0.35">
      <c r="G91" t="s">
        <v>118</v>
      </c>
      <c r="H91">
        <v>9.11</v>
      </c>
      <c r="I91">
        <v>3.76</v>
      </c>
      <c r="J91">
        <v>11.48</v>
      </c>
    </row>
    <row r="92" spans="7:10" x14ac:dyDescent="0.35">
      <c r="G92" t="s">
        <v>119</v>
      </c>
      <c r="H92">
        <v>6.69</v>
      </c>
      <c r="I92">
        <v>2.65</v>
      </c>
      <c r="J92">
        <v>7.63</v>
      </c>
    </row>
    <row r="93" spans="7:10" x14ac:dyDescent="0.35">
      <c r="G93" t="s">
        <v>120</v>
      </c>
      <c r="H93">
        <v>8.09</v>
      </c>
      <c r="I93">
        <v>3.18</v>
      </c>
      <c r="J93">
        <v>9.3000000000000007</v>
      </c>
    </row>
    <row r="94" spans="7:10" x14ac:dyDescent="0.35">
      <c r="G94" t="s">
        <v>121</v>
      </c>
      <c r="H94">
        <v>8.2899999999999991</v>
      </c>
      <c r="I94">
        <v>3.38</v>
      </c>
      <c r="J94">
        <v>9.4600000000000009</v>
      </c>
    </row>
    <row r="95" spans="7:10" x14ac:dyDescent="0.35">
      <c r="G95" t="s">
        <v>122</v>
      </c>
      <c r="H95">
        <v>7.54</v>
      </c>
      <c r="I95">
        <v>3.04</v>
      </c>
      <c r="J95">
        <v>10.18</v>
      </c>
    </row>
    <row r="96" spans="7:10" x14ac:dyDescent="0.35">
      <c r="G96" t="s">
        <v>123</v>
      </c>
      <c r="H96">
        <v>8.7100000000000009</v>
      </c>
      <c r="I96">
        <v>3.34</v>
      </c>
      <c r="J96">
        <v>10.08</v>
      </c>
    </row>
    <row r="97" spans="7:10" x14ac:dyDescent="0.35">
      <c r="G97" t="s">
        <v>124</v>
      </c>
      <c r="H97">
        <v>8.0500000000000007</v>
      </c>
      <c r="I97">
        <v>3.22</v>
      </c>
      <c r="J97">
        <v>9.68</v>
      </c>
    </row>
    <row r="98" spans="7:10" x14ac:dyDescent="0.35">
      <c r="G98" t="s">
        <v>125</v>
      </c>
      <c r="H98">
        <v>8.44</v>
      </c>
      <c r="I98">
        <v>3.42</v>
      </c>
      <c r="J98">
        <v>9.82</v>
      </c>
    </row>
    <row r="99" spans="7:10" x14ac:dyDescent="0.35">
      <c r="G99" t="s">
        <v>126</v>
      </c>
      <c r="H99">
        <v>8.23</v>
      </c>
      <c r="I99">
        <v>3.16</v>
      </c>
      <c r="J99">
        <v>10.07</v>
      </c>
    </row>
    <row r="100" spans="7:10" x14ac:dyDescent="0.35">
      <c r="G100" t="s">
        <v>127</v>
      </c>
      <c r="H100">
        <v>6.42</v>
      </c>
      <c r="I100">
        <v>2.65</v>
      </c>
      <c r="J100">
        <v>8.01</v>
      </c>
    </row>
    <row r="101" spans="7:10" x14ac:dyDescent="0.35">
      <c r="G101" t="s">
        <v>128</v>
      </c>
      <c r="H101">
        <v>9</v>
      </c>
      <c r="I101">
        <v>3.91</v>
      </c>
      <c r="J101">
        <v>13</v>
      </c>
    </row>
    <row r="102" spans="7:10" x14ac:dyDescent="0.35">
      <c r="G102" t="s">
        <v>129</v>
      </c>
      <c r="H102">
        <v>9</v>
      </c>
      <c r="I102">
        <v>3.43</v>
      </c>
      <c r="J102">
        <v>10.89</v>
      </c>
    </row>
    <row r="103" spans="7:10" x14ac:dyDescent="0.35">
      <c r="G103" t="s">
        <v>130</v>
      </c>
      <c r="H103">
        <v>7.45</v>
      </c>
      <c r="I103">
        <v>3.18</v>
      </c>
      <c r="J103">
        <v>8.5</v>
      </c>
    </row>
    <row r="104" spans="7:10" x14ac:dyDescent="0.35">
      <c r="G104" t="s">
        <v>131</v>
      </c>
      <c r="H104">
        <v>7.55</v>
      </c>
      <c r="I104">
        <v>3.18</v>
      </c>
      <c r="J104">
        <v>8.6300000000000008</v>
      </c>
    </row>
    <row r="105" spans="7:10" x14ac:dyDescent="0.35">
      <c r="G105" t="s">
        <v>132</v>
      </c>
      <c r="H105">
        <v>7.29</v>
      </c>
      <c r="I105">
        <v>2.73</v>
      </c>
      <c r="J105">
        <v>9.8699999999999992</v>
      </c>
    </row>
    <row r="106" spans="7:10" x14ac:dyDescent="0.35">
      <c r="G106" t="s">
        <v>133</v>
      </c>
      <c r="H106">
        <v>8.3800000000000008</v>
      </c>
      <c r="I106">
        <v>3.44</v>
      </c>
      <c r="J106">
        <v>9.84</v>
      </c>
    </row>
    <row r="107" spans="7:10" x14ac:dyDescent="0.35">
      <c r="G107" t="s">
        <v>134</v>
      </c>
      <c r="H107">
        <v>8.0500000000000007</v>
      </c>
      <c r="I107">
        <v>3.22</v>
      </c>
      <c r="J107">
        <v>9.68</v>
      </c>
    </row>
    <row r="108" spans="7:10" x14ac:dyDescent="0.35">
      <c r="G108" t="s">
        <v>6587</v>
      </c>
      <c r="H108">
        <v>8.0500000000000007</v>
      </c>
      <c r="I108">
        <v>3.22</v>
      </c>
      <c r="J108">
        <v>9.68</v>
      </c>
    </row>
    <row r="109" spans="7:10" x14ac:dyDescent="0.35">
      <c r="G109" t="s">
        <v>7417</v>
      </c>
      <c r="H109">
        <v>7.79</v>
      </c>
      <c r="I109">
        <v>3.21</v>
      </c>
      <c r="J109">
        <v>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97CDE-6F5D-4075-B240-7357FAC2459A}">
  <dimension ref="A1:R600"/>
  <sheetViews>
    <sheetView zoomScale="70" zoomScaleNormal="70" workbookViewId="0">
      <selection activeCell="A2" sqref="A2:A465"/>
    </sheetView>
  </sheetViews>
  <sheetFormatPr defaultRowHeight="14.5" x14ac:dyDescent="0.35"/>
  <cols>
    <col min="1" max="1" width="14.81640625" customWidth="1"/>
    <col min="2" max="2" width="78.453125" customWidth="1"/>
    <col min="3" max="3" width="25.453125" customWidth="1"/>
    <col min="4" max="4" width="6.6328125" customWidth="1"/>
    <col min="5" max="5" width="10.08984375" customWidth="1"/>
    <col min="6" max="6" width="12.81640625" style="141" customWidth="1"/>
    <col min="7" max="7" width="16.36328125" style="141" customWidth="1"/>
    <col min="8" max="8" width="15.1796875" customWidth="1"/>
    <col min="9" max="9" width="19.08984375" customWidth="1"/>
    <col min="10" max="10" width="18.453125" customWidth="1"/>
    <col min="11" max="11" width="15.7265625" customWidth="1"/>
    <col min="12" max="12" width="17.453125" customWidth="1"/>
  </cols>
  <sheetData>
    <row r="1" spans="1:12" x14ac:dyDescent="0.35">
      <c r="A1" s="97" t="s">
        <v>199</v>
      </c>
      <c r="B1" s="97" t="s">
        <v>782</v>
      </c>
      <c r="C1" s="97" t="s">
        <v>1371</v>
      </c>
      <c r="D1" s="97" t="s">
        <v>783</v>
      </c>
      <c r="E1" s="97" t="s">
        <v>784</v>
      </c>
      <c r="F1" s="97" t="s">
        <v>1375</v>
      </c>
      <c r="G1" s="97" t="s">
        <v>1376</v>
      </c>
      <c r="H1" s="97" t="s">
        <v>1372</v>
      </c>
      <c r="I1" s="97" t="s">
        <v>1373</v>
      </c>
      <c r="J1" s="97" t="s">
        <v>1374</v>
      </c>
      <c r="K1" s="469" t="s">
        <v>12329</v>
      </c>
      <c r="L1" s="469" t="s">
        <v>12330</v>
      </c>
    </row>
    <row r="2" spans="1:12" x14ac:dyDescent="0.35">
      <c r="A2" t="s">
        <v>200</v>
      </c>
      <c r="B2" t="s">
        <v>785</v>
      </c>
      <c r="C2" t="s">
        <v>110</v>
      </c>
      <c r="D2" t="s">
        <v>786</v>
      </c>
      <c r="E2">
        <v>630</v>
      </c>
      <c r="F2" s="475">
        <v>409</v>
      </c>
      <c r="G2" s="141">
        <v>221</v>
      </c>
      <c r="H2">
        <v>7.59</v>
      </c>
      <c r="I2">
        <v>3.2</v>
      </c>
      <c r="J2">
        <v>8.94</v>
      </c>
      <c r="K2" s="470">
        <v>0.65</v>
      </c>
      <c r="L2" s="470">
        <v>0.35</v>
      </c>
    </row>
    <row r="3" spans="1:12" x14ac:dyDescent="0.35">
      <c r="A3" t="s">
        <v>201</v>
      </c>
      <c r="B3" t="s">
        <v>787</v>
      </c>
      <c r="C3" t="s">
        <v>110</v>
      </c>
      <c r="D3" t="s">
        <v>786</v>
      </c>
      <c r="E3">
        <v>740</v>
      </c>
      <c r="F3" s="141">
        <v>481</v>
      </c>
      <c r="G3" s="141">
        <v>259</v>
      </c>
      <c r="H3">
        <v>7.59</v>
      </c>
      <c r="I3">
        <v>3.2</v>
      </c>
      <c r="J3">
        <v>8.94</v>
      </c>
      <c r="K3" s="470">
        <v>0.65</v>
      </c>
      <c r="L3" s="470">
        <v>0.35</v>
      </c>
    </row>
    <row r="4" spans="1:12" ht="16" customHeight="1" x14ac:dyDescent="0.35">
      <c r="A4" t="s">
        <v>202</v>
      </c>
      <c r="B4" t="s">
        <v>788</v>
      </c>
      <c r="C4" t="s">
        <v>110</v>
      </c>
      <c r="D4" t="s">
        <v>786</v>
      </c>
      <c r="E4">
        <v>790</v>
      </c>
      <c r="F4" s="141">
        <v>513</v>
      </c>
      <c r="G4" s="141">
        <v>277</v>
      </c>
      <c r="H4">
        <v>7.59</v>
      </c>
      <c r="I4">
        <v>3.2</v>
      </c>
      <c r="J4">
        <v>8.94</v>
      </c>
      <c r="K4" s="470">
        <v>0.65</v>
      </c>
      <c r="L4" s="470">
        <v>0.35</v>
      </c>
    </row>
    <row r="5" spans="1:12" x14ac:dyDescent="0.35">
      <c r="A5" t="s">
        <v>203</v>
      </c>
      <c r="B5" t="s">
        <v>789</v>
      </c>
      <c r="C5" t="s">
        <v>110</v>
      </c>
      <c r="D5" t="s">
        <v>786</v>
      </c>
      <c r="E5">
        <v>520</v>
      </c>
      <c r="F5" s="141">
        <v>338</v>
      </c>
      <c r="G5" s="141">
        <v>182</v>
      </c>
      <c r="H5">
        <v>7.59</v>
      </c>
      <c r="I5">
        <v>3.2</v>
      </c>
      <c r="J5">
        <v>8.94</v>
      </c>
      <c r="K5" s="470">
        <v>0.65</v>
      </c>
      <c r="L5" s="470">
        <v>0.35</v>
      </c>
    </row>
    <row r="6" spans="1:12" x14ac:dyDescent="0.35">
      <c r="A6" t="s">
        <v>204</v>
      </c>
      <c r="B6" t="s">
        <v>790</v>
      </c>
      <c r="C6" t="s">
        <v>110</v>
      </c>
      <c r="D6" t="s">
        <v>791</v>
      </c>
      <c r="E6">
        <v>880</v>
      </c>
      <c r="F6" s="141">
        <v>572</v>
      </c>
      <c r="G6" s="141">
        <v>308</v>
      </c>
      <c r="H6">
        <v>7.59</v>
      </c>
      <c r="I6">
        <v>3.2</v>
      </c>
      <c r="J6">
        <v>8.94</v>
      </c>
      <c r="K6" s="470">
        <v>0.65</v>
      </c>
      <c r="L6" s="470">
        <v>0.35</v>
      </c>
    </row>
    <row r="7" spans="1:12" x14ac:dyDescent="0.35">
      <c r="A7" t="s">
        <v>205</v>
      </c>
      <c r="B7" t="s">
        <v>792</v>
      </c>
      <c r="C7" t="s">
        <v>110</v>
      </c>
      <c r="D7" t="s">
        <v>786</v>
      </c>
      <c r="E7">
        <v>610</v>
      </c>
      <c r="F7" s="141">
        <v>396</v>
      </c>
      <c r="G7" s="141">
        <v>214</v>
      </c>
      <c r="H7">
        <v>7.59</v>
      </c>
      <c r="I7">
        <v>3.2</v>
      </c>
      <c r="J7">
        <v>8.94</v>
      </c>
      <c r="K7" s="470">
        <v>0.65</v>
      </c>
      <c r="L7" s="470">
        <v>0.35</v>
      </c>
    </row>
    <row r="8" spans="1:12" x14ac:dyDescent="0.35">
      <c r="A8" t="s">
        <v>206</v>
      </c>
      <c r="B8" t="s">
        <v>793</v>
      </c>
      <c r="C8" t="s">
        <v>110</v>
      </c>
      <c r="D8" t="s">
        <v>791</v>
      </c>
      <c r="E8">
        <v>800</v>
      </c>
      <c r="F8" s="141">
        <v>520</v>
      </c>
      <c r="G8" s="141">
        <v>280</v>
      </c>
      <c r="H8">
        <v>7.59</v>
      </c>
      <c r="I8">
        <v>3.2</v>
      </c>
      <c r="J8">
        <v>8.94</v>
      </c>
      <c r="K8" s="470">
        <v>0.65</v>
      </c>
      <c r="L8" s="470">
        <v>0.35</v>
      </c>
    </row>
    <row r="9" spans="1:12" x14ac:dyDescent="0.35">
      <c r="A9" t="s">
        <v>207</v>
      </c>
      <c r="B9" t="s">
        <v>794</v>
      </c>
      <c r="C9" t="s">
        <v>110</v>
      </c>
      <c r="D9" t="s">
        <v>786</v>
      </c>
      <c r="E9">
        <v>750</v>
      </c>
      <c r="F9" s="141">
        <v>487</v>
      </c>
      <c r="G9" s="141">
        <v>263</v>
      </c>
      <c r="H9">
        <v>7.59</v>
      </c>
      <c r="I9">
        <v>3.2</v>
      </c>
      <c r="J9">
        <v>8.94</v>
      </c>
      <c r="K9" s="470">
        <v>0.65</v>
      </c>
      <c r="L9" s="470">
        <v>0.35</v>
      </c>
    </row>
    <row r="10" spans="1:12" x14ac:dyDescent="0.35">
      <c r="A10" t="s">
        <v>208</v>
      </c>
      <c r="B10" t="s">
        <v>795</v>
      </c>
      <c r="C10" t="s">
        <v>110</v>
      </c>
      <c r="D10" t="s">
        <v>796</v>
      </c>
      <c r="E10" s="476">
        <v>430</v>
      </c>
      <c r="F10" s="475">
        <v>279</v>
      </c>
      <c r="G10" s="475">
        <v>151</v>
      </c>
      <c r="H10">
        <v>7.59</v>
      </c>
      <c r="I10">
        <v>3.2</v>
      </c>
      <c r="J10">
        <v>8.94</v>
      </c>
      <c r="K10" s="470">
        <v>0.65</v>
      </c>
      <c r="L10" s="470">
        <v>0.35</v>
      </c>
    </row>
    <row r="11" spans="1:12" x14ac:dyDescent="0.35">
      <c r="A11" t="s">
        <v>209</v>
      </c>
      <c r="B11" t="s">
        <v>797</v>
      </c>
      <c r="C11" t="s">
        <v>110</v>
      </c>
      <c r="D11" t="s">
        <v>796</v>
      </c>
      <c r="E11">
        <v>440</v>
      </c>
      <c r="F11" s="141">
        <v>286</v>
      </c>
      <c r="G11" s="141">
        <v>154</v>
      </c>
      <c r="H11">
        <v>7.59</v>
      </c>
      <c r="I11">
        <v>3.2</v>
      </c>
      <c r="J11">
        <v>8.94</v>
      </c>
      <c r="K11" s="470">
        <v>0.65</v>
      </c>
      <c r="L11" s="470">
        <v>0.35</v>
      </c>
    </row>
    <row r="12" spans="1:12" x14ac:dyDescent="0.35">
      <c r="A12" t="s">
        <v>210</v>
      </c>
      <c r="B12" t="s">
        <v>798</v>
      </c>
      <c r="C12" t="s">
        <v>110</v>
      </c>
      <c r="D12" t="s">
        <v>786</v>
      </c>
      <c r="E12">
        <v>630</v>
      </c>
      <c r="F12" s="141">
        <v>409</v>
      </c>
      <c r="G12" s="141">
        <v>221</v>
      </c>
      <c r="H12">
        <v>7.59</v>
      </c>
      <c r="I12">
        <v>3.2</v>
      </c>
      <c r="J12">
        <v>8.94</v>
      </c>
      <c r="K12" s="470">
        <v>0.65</v>
      </c>
      <c r="L12" s="470">
        <v>0.35</v>
      </c>
    </row>
    <row r="13" spans="1:12" x14ac:dyDescent="0.35">
      <c r="A13" t="s">
        <v>211</v>
      </c>
      <c r="B13" t="s">
        <v>799</v>
      </c>
      <c r="C13" t="s">
        <v>110</v>
      </c>
      <c r="D13" t="s">
        <v>786</v>
      </c>
      <c r="E13">
        <v>730</v>
      </c>
      <c r="F13" s="141">
        <v>474</v>
      </c>
      <c r="G13" s="141">
        <v>256</v>
      </c>
      <c r="H13">
        <v>7.59</v>
      </c>
      <c r="I13">
        <v>3.2</v>
      </c>
      <c r="J13">
        <v>8.94</v>
      </c>
      <c r="K13" s="470">
        <v>0.65</v>
      </c>
      <c r="L13" s="470">
        <v>0.35</v>
      </c>
    </row>
    <row r="14" spans="1:12" x14ac:dyDescent="0.35">
      <c r="A14" t="s">
        <v>212</v>
      </c>
      <c r="B14" t="s">
        <v>800</v>
      </c>
      <c r="C14" t="s">
        <v>110</v>
      </c>
      <c r="D14" t="s">
        <v>786</v>
      </c>
      <c r="E14">
        <v>800</v>
      </c>
      <c r="F14" s="141">
        <v>520</v>
      </c>
      <c r="G14" s="141">
        <v>280</v>
      </c>
      <c r="H14">
        <v>7.59</v>
      </c>
      <c r="I14">
        <v>3.2</v>
      </c>
      <c r="J14">
        <v>8.94</v>
      </c>
      <c r="K14" s="470">
        <v>0.65</v>
      </c>
      <c r="L14" s="470">
        <v>0.35</v>
      </c>
    </row>
    <row r="15" spans="1:12" x14ac:dyDescent="0.35">
      <c r="A15" t="s">
        <v>213</v>
      </c>
      <c r="B15" t="s">
        <v>801</v>
      </c>
      <c r="C15" t="s">
        <v>110</v>
      </c>
      <c r="D15" t="s">
        <v>786</v>
      </c>
      <c r="E15">
        <v>730</v>
      </c>
      <c r="F15" s="141">
        <v>474</v>
      </c>
      <c r="G15" s="141">
        <v>256</v>
      </c>
      <c r="H15">
        <v>7.59</v>
      </c>
      <c r="I15">
        <v>3.2</v>
      </c>
      <c r="J15">
        <v>8.94</v>
      </c>
      <c r="K15" s="470">
        <v>0.65</v>
      </c>
      <c r="L15" s="470">
        <v>0.35</v>
      </c>
    </row>
    <row r="16" spans="1:12" x14ac:dyDescent="0.35">
      <c r="A16" t="s">
        <v>214</v>
      </c>
      <c r="B16" t="s">
        <v>802</v>
      </c>
      <c r="C16" t="s">
        <v>109</v>
      </c>
      <c r="D16" t="s">
        <v>791</v>
      </c>
      <c r="E16">
        <v>420</v>
      </c>
      <c r="F16" s="141">
        <v>273</v>
      </c>
      <c r="G16" s="141">
        <v>147</v>
      </c>
      <c r="H16">
        <v>8.34</v>
      </c>
      <c r="I16">
        <v>3.29</v>
      </c>
      <c r="J16">
        <v>9.58</v>
      </c>
      <c r="K16" s="470">
        <v>0.65</v>
      </c>
      <c r="L16" s="470">
        <v>0.35</v>
      </c>
    </row>
    <row r="17" spans="1:12" x14ac:dyDescent="0.35">
      <c r="A17" t="s">
        <v>215</v>
      </c>
      <c r="B17" t="s">
        <v>803</v>
      </c>
      <c r="C17" t="s">
        <v>109</v>
      </c>
      <c r="D17" t="s">
        <v>786</v>
      </c>
      <c r="E17">
        <v>590</v>
      </c>
      <c r="F17" s="141">
        <v>383</v>
      </c>
      <c r="G17" s="141">
        <v>207</v>
      </c>
      <c r="H17">
        <v>8.34</v>
      </c>
      <c r="I17">
        <v>3.29</v>
      </c>
      <c r="J17">
        <v>9.58</v>
      </c>
      <c r="K17" s="470">
        <v>0.65</v>
      </c>
      <c r="L17" s="470">
        <v>0.35</v>
      </c>
    </row>
    <row r="18" spans="1:12" x14ac:dyDescent="0.35">
      <c r="A18" t="s">
        <v>216</v>
      </c>
      <c r="B18" t="s">
        <v>804</v>
      </c>
      <c r="C18" t="s">
        <v>109</v>
      </c>
      <c r="D18" t="s">
        <v>786</v>
      </c>
      <c r="E18">
        <v>750</v>
      </c>
      <c r="F18" s="141">
        <v>487</v>
      </c>
      <c r="G18" s="141">
        <v>263</v>
      </c>
      <c r="H18">
        <v>8.34</v>
      </c>
      <c r="I18">
        <v>3.29</v>
      </c>
      <c r="J18">
        <v>9.58</v>
      </c>
      <c r="K18" s="470">
        <v>0.65</v>
      </c>
      <c r="L18" s="470">
        <v>0.35</v>
      </c>
    </row>
    <row r="19" spans="1:12" x14ac:dyDescent="0.35">
      <c r="A19" t="s">
        <v>217</v>
      </c>
      <c r="B19" t="s">
        <v>805</v>
      </c>
      <c r="C19" t="s">
        <v>109</v>
      </c>
      <c r="D19" t="s">
        <v>791</v>
      </c>
      <c r="E19">
        <v>660</v>
      </c>
      <c r="F19" s="141">
        <v>429</v>
      </c>
      <c r="G19" s="141">
        <v>231</v>
      </c>
      <c r="H19">
        <v>8.34</v>
      </c>
      <c r="I19">
        <v>3.29</v>
      </c>
      <c r="J19">
        <v>9.58</v>
      </c>
      <c r="K19" s="470">
        <v>0.65</v>
      </c>
      <c r="L19" s="470">
        <v>0.35</v>
      </c>
    </row>
    <row r="20" spans="1:12" x14ac:dyDescent="0.35">
      <c r="A20" t="s">
        <v>218</v>
      </c>
      <c r="B20" t="s">
        <v>806</v>
      </c>
      <c r="C20" t="s">
        <v>109</v>
      </c>
      <c r="D20" t="s">
        <v>791</v>
      </c>
      <c r="E20">
        <v>330</v>
      </c>
      <c r="F20" s="141">
        <v>214</v>
      </c>
      <c r="G20" s="141">
        <v>116</v>
      </c>
      <c r="H20">
        <v>8.34</v>
      </c>
      <c r="I20">
        <v>3.29</v>
      </c>
      <c r="J20">
        <v>9.58</v>
      </c>
      <c r="K20" s="470">
        <v>0.65</v>
      </c>
      <c r="L20" s="470">
        <v>0.35</v>
      </c>
    </row>
    <row r="21" spans="1:12" x14ac:dyDescent="0.35">
      <c r="A21" t="s">
        <v>219</v>
      </c>
      <c r="B21" t="s">
        <v>807</v>
      </c>
      <c r="C21" t="s">
        <v>109</v>
      </c>
      <c r="D21" t="s">
        <v>791</v>
      </c>
      <c r="E21">
        <v>580</v>
      </c>
      <c r="F21" s="141">
        <v>377</v>
      </c>
      <c r="G21" s="141">
        <v>203</v>
      </c>
      <c r="H21">
        <v>8.34</v>
      </c>
      <c r="I21">
        <v>3.29</v>
      </c>
      <c r="J21">
        <v>9.58</v>
      </c>
      <c r="K21" s="470">
        <v>0.65</v>
      </c>
      <c r="L21" s="470">
        <v>0.35</v>
      </c>
    </row>
    <row r="22" spans="1:12" x14ac:dyDescent="0.35">
      <c r="A22" t="s">
        <v>220</v>
      </c>
      <c r="B22" t="s">
        <v>808</v>
      </c>
      <c r="C22" t="s">
        <v>109</v>
      </c>
      <c r="D22" t="s">
        <v>786</v>
      </c>
      <c r="E22">
        <v>590</v>
      </c>
      <c r="F22" s="141">
        <v>383</v>
      </c>
      <c r="G22" s="141">
        <v>207</v>
      </c>
      <c r="H22">
        <v>8.34</v>
      </c>
      <c r="I22">
        <v>3.29</v>
      </c>
      <c r="J22">
        <v>9.58</v>
      </c>
      <c r="K22" s="470">
        <v>0.65</v>
      </c>
      <c r="L22" s="470">
        <v>0.35</v>
      </c>
    </row>
    <row r="23" spans="1:12" x14ac:dyDescent="0.35">
      <c r="A23" t="s">
        <v>221</v>
      </c>
      <c r="B23" t="s">
        <v>809</v>
      </c>
      <c r="C23" t="s">
        <v>109</v>
      </c>
      <c r="D23" t="s">
        <v>786</v>
      </c>
      <c r="E23">
        <v>590</v>
      </c>
      <c r="F23" s="141">
        <v>383</v>
      </c>
      <c r="G23" s="141">
        <v>207</v>
      </c>
      <c r="H23">
        <v>8.34</v>
      </c>
      <c r="I23">
        <v>3.29</v>
      </c>
      <c r="J23">
        <v>9.58</v>
      </c>
      <c r="K23" s="470">
        <v>0.65</v>
      </c>
      <c r="L23" s="470">
        <v>0.35</v>
      </c>
    </row>
    <row r="24" spans="1:12" x14ac:dyDescent="0.35">
      <c r="A24" t="s">
        <v>222</v>
      </c>
      <c r="B24" t="s">
        <v>810</v>
      </c>
      <c r="C24" t="s">
        <v>109</v>
      </c>
      <c r="D24" t="s">
        <v>791</v>
      </c>
      <c r="E24">
        <v>670</v>
      </c>
      <c r="F24" s="141">
        <v>435</v>
      </c>
      <c r="G24" s="141">
        <v>235</v>
      </c>
      <c r="H24">
        <v>8.34</v>
      </c>
      <c r="I24">
        <v>3.29</v>
      </c>
      <c r="J24">
        <v>9.58</v>
      </c>
      <c r="K24" s="470">
        <v>0.65</v>
      </c>
      <c r="L24" s="470">
        <v>0.35</v>
      </c>
    </row>
    <row r="25" spans="1:12" x14ac:dyDescent="0.35">
      <c r="A25" t="s">
        <v>223</v>
      </c>
      <c r="B25" t="s">
        <v>811</v>
      </c>
      <c r="C25" t="s">
        <v>109</v>
      </c>
      <c r="D25" t="s">
        <v>786</v>
      </c>
      <c r="E25">
        <v>750</v>
      </c>
      <c r="F25" s="141">
        <v>487</v>
      </c>
      <c r="G25" s="141">
        <v>263</v>
      </c>
      <c r="H25">
        <v>8.34</v>
      </c>
      <c r="I25">
        <v>3.29</v>
      </c>
      <c r="J25">
        <v>9.58</v>
      </c>
      <c r="K25" s="470">
        <v>0.65</v>
      </c>
      <c r="L25" s="470">
        <v>0.35</v>
      </c>
    </row>
    <row r="26" spans="1:12" x14ac:dyDescent="0.35">
      <c r="A26" t="s">
        <v>224</v>
      </c>
      <c r="B26" t="s">
        <v>812</v>
      </c>
      <c r="C26" t="s">
        <v>109</v>
      </c>
      <c r="D26" t="s">
        <v>786</v>
      </c>
      <c r="E26">
        <v>550</v>
      </c>
      <c r="F26" s="141">
        <v>357</v>
      </c>
      <c r="G26" s="141">
        <v>193</v>
      </c>
      <c r="H26">
        <v>8.34</v>
      </c>
      <c r="I26">
        <v>3.29</v>
      </c>
      <c r="J26">
        <v>9.58</v>
      </c>
      <c r="K26" s="470">
        <v>0.65</v>
      </c>
      <c r="L26" s="470">
        <v>0.35</v>
      </c>
    </row>
    <row r="27" spans="1:12" x14ac:dyDescent="0.35">
      <c r="A27" t="s">
        <v>225</v>
      </c>
      <c r="B27" t="s">
        <v>813</v>
      </c>
      <c r="C27" t="s">
        <v>109</v>
      </c>
      <c r="D27" t="s">
        <v>786</v>
      </c>
      <c r="E27">
        <v>740</v>
      </c>
      <c r="F27" s="141">
        <v>481</v>
      </c>
      <c r="G27" s="141">
        <v>259</v>
      </c>
      <c r="H27">
        <v>8.34</v>
      </c>
      <c r="I27">
        <v>3.29</v>
      </c>
      <c r="J27">
        <v>9.58</v>
      </c>
      <c r="K27" s="470">
        <v>0.65</v>
      </c>
      <c r="L27" s="470">
        <v>0.35</v>
      </c>
    </row>
    <row r="28" spans="1:12" x14ac:dyDescent="0.35">
      <c r="A28" t="s">
        <v>226</v>
      </c>
      <c r="B28" t="s">
        <v>814</v>
      </c>
      <c r="C28" t="s">
        <v>109</v>
      </c>
      <c r="D28" t="s">
        <v>796</v>
      </c>
      <c r="E28">
        <v>260</v>
      </c>
      <c r="F28" s="141">
        <v>169</v>
      </c>
      <c r="G28" s="141">
        <v>91</v>
      </c>
      <c r="H28">
        <v>8.34</v>
      </c>
      <c r="I28">
        <v>3.29</v>
      </c>
      <c r="J28">
        <v>9.58</v>
      </c>
      <c r="K28" s="470">
        <v>0.65</v>
      </c>
      <c r="L28" s="470">
        <v>0.35</v>
      </c>
    </row>
    <row r="29" spans="1:12" x14ac:dyDescent="0.35">
      <c r="A29" t="s">
        <v>227</v>
      </c>
      <c r="B29" t="s">
        <v>815</v>
      </c>
      <c r="C29" t="s">
        <v>109</v>
      </c>
      <c r="D29" t="s">
        <v>791</v>
      </c>
      <c r="E29">
        <v>610</v>
      </c>
      <c r="F29" s="141">
        <v>396</v>
      </c>
      <c r="G29" s="141">
        <v>214</v>
      </c>
      <c r="H29">
        <v>8.34</v>
      </c>
      <c r="I29">
        <v>3.29</v>
      </c>
      <c r="J29">
        <v>9.58</v>
      </c>
      <c r="K29" s="470">
        <v>0.65</v>
      </c>
      <c r="L29" s="470">
        <v>0.35</v>
      </c>
    </row>
    <row r="30" spans="1:12" x14ac:dyDescent="0.35">
      <c r="A30" t="s">
        <v>228</v>
      </c>
      <c r="B30" t="s">
        <v>816</v>
      </c>
      <c r="C30" t="s">
        <v>109</v>
      </c>
      <c r="D30" t="s">
        <v>791</v>
      </c>
      <c r="E30">
        <v>370</v>
      </c>
      <c r="F30" s="141">
        <v>240</v>
      </c>
      <c r="G30" s="141">
        <v>130</v>
      </c>
      <c r="H30">
        <v>8.34</v>
      </c>
      <c r="I30">
        <v>3.29</v>
      </c>
      <c r="J30">
        <v>9.58</v>
      </c>
      <c r="K30" s="470">
        <v>0.65</v>
      </c>
      <c r="L30" s="470">
        <v>0.35</v>
      </c>
    </row>
    <row r="31" spans="1:12" x14ac:dyDescent="0.35">
      <c r="A31" t="s">
        <v>229</v>
      </c>
      <c r="B31" t="s">
        <v>817</v>
      </c>
      <c r="C31" t="s">
        <v>109</v>
      </c>
      <c r="D31" t="s">
        <v>791</v>
      </c>
      <c r="E31">
        <v>490</v>
      </c>
      <c r="F31" s="141">
        <v>318</v>
      </c>
      <c r="G31" s="141">
        <v>172</v>
      </c>
      <c r="H31">
        <v>8.34</v>
      </c>
      <c r="I31">
        <v>3.29</v>
      </c>
      <c r="J31">
        <v>9.58</v>
      </c>
      <c r="K31" s="470">
        <v>0.65</v>
      </c>
      <c r="L31" s="470">
        <v>0.35</v>
      </c>
    </row>
    <row r="32" spans="1:12" x14ac:dyDescent="0.35">
      <c r="A32" t="s">
        <v>230</v>
      </c>
      <c r="B32" t="s">
        <v>818</v>
      </c>
      <c r="C32" t="s">
        <v>109</v>
      </c>
      <c r="D32" t="s">
        <v>791</v>
      </c>
      <c r="E32">
        <v>420</v>
      </c>
      <c r="F32" s="141">
        <v>273</v>
      </c>
      <c r="G32" s="141">
        <v>147</v>
      </c>
      <c r="H32">
        <v>8.34</v>
      </c>
      <c r="I32">
        <v>3.29</v>
      </c>
      <c r="J32">
        <v>9.58</v>
      </c>
      <c r="K32" s="470">
        <v>0.65</v>
      </c>
      <c r="L32" s="470">
        <v>0.35</v>
      </c>
    </row>
    <row r="33" spans="1:12" x14ac:dyDescent="0.35">
      <c r="A33" t="s">
        <v>231</v>
      </c>
      <c r="B33" t="s">
        <v>819</v>
      </c>
      <c r="C33" t="s">
        <v>109</v>
      </c>
      <c r="D33" t="s">
        <v>786</v>
      </c>
      <c r="E33">
        <v>660</v>
      </c>
      <c r="F33" s="141">
        <v>429</v>
      </c>
      <c r="G33" s="141">
        <v>231</v>
      </c>
      <c r="H33">
        <v>8.34</v>
      </c>
      <c r="I33">
        <v>3.29</v>
      </c>
      <c r="J33">
        <v>9.58</v>
      </c>
      <c r="K33" s="470">
        <v>0.65</v>
      </c>
      <c r="L33" s="470">
        <v>0.35</v>
      </c>
    </row>
    <row r="34" spans="1:12" x14ac:dyDescent="0.35">
      <c r="A34" t="s">
        <v>232</v>
      </c>
      <c r="B34" t="s">
        <v>820</v>
      </c>
      <c r="C34" t="s">
        <v>111</v>
      </c>
      <c r="D34" t="s">
        <v>791</v>
      </c>
      <c r="E34">
        <v>600</v>
      </c>
      <c r="F34" s="141">
        <v>390</v>
      </c>
      <c r="G34" s="141">
        <v>210</v>
      </c>
      <c r="H34">
        <v>7.76</v>
      </c>
      <c r="I34">
        <v>3.14</v>
      </c>
      <c r="J34">
        <v>9.7799999999999994</v>
      </c>
      <c r="K34" s="470">
        <v>0.65</v>
      </c>
      <c r="L34" s="470">
        <v>0.35</v>
      </c>
    </row>
    <row r="35" spans="1:12" x14ac:dyDescent="0.35">
      <c r="A35" t="s">
        <v>233</v>
      </c>
      <c r="B35" t="s">
        <v>821</v>
      </c>
      <c r="C35" t="s">
        <v>111</v>
      </c>
      <c r="D35" t="s">
        <v>791</v>
      </c>
      <c r="E35">
        <v>600</v>
      </c>
      <c r="F35" s="141">
        <v>390</v>
      </c>
      <c r="G35" s="141">
        <v>210</v>
      </c>
      <c r="H35">
        <v>7.76</v>
      </c>
      <c r="I35">
        <v>3.14</v>
      </c>
      <c r="J35">
        <v>9.7799999999999994</v>
      </c>
      <c r="K35" s="470">
        <v>0.65</v>
      </c>
      <c r="L35" s="470">
        <v>0.35</v>
      </c>
    </row>
    <row r="36" spans="1:12" x14ac:dyDescent="0.35">
      <c r="A36" t="s">
        <v>234</v>
      </c>
      <c r="B36" t="s">
        <v>822</v>
      </c>
      <c r="C36" t="s">
        <v>111</v>
      </c>
      <c r="D36" t="s">
        <v>791</v>
      </c>
      <c r="E36">
        <v>250</v>
      </c>
      <c r="F36" s="141">
        <v>162</v>
      </c>
      <c r="G36" s="141">
        <v>88</v>
      </c>
      <c r="H36">
        <v>7.76</v>
      </c>
      <c r="I36">
        <v>3.14</v>
      </c>
      <c r="J36">
        <v>9.7799999999999994</v>
      </c>
      <c r="K36" s="470">
        <v>0.65</v>
      </c>
      <c r="L36" s="470">
        <v>0.35</v>
      </c>
    </row>
    <row r="37" spans="1:12" x14ac:dyDescent="0.35">
      <c r="A37" t="s">
        <v>235</v>
      </c>
      <c r="B37" t="s">
        <v>823</v>
      </c>
      <c r="C37" t="s">
        <v>111</v>
      </c>
      <c r="D37" t="s">
        <v>791</v>
      </c>
      <c r="E37">
        <v>220</v>
      </c>
      <c r="F37" s="141">
        <v>143</v>
      </c>
      <c r="G37" s="141">
        <v>77</v>
      </c>
      <c r="H37">
        <v>7.76</v>
      </c>
      <c r="I37">
        <v>3.14</v>
      </c>
      <c r="J37">
        <v>9.7799999999999994</v>
      </c>
      <c r="K37" s="470">
        <v>0.65</v>
      </c>
      <c r="L37" s="470">
        <v>0.35</v>
      </c>
    </row>
    <row r="38" spans="1:12" x14ac:dyDescent="0.35">
      <c r="A38" t="s">
        <v>236</v>
      </c>
      <c r="B38" t="s">
        <v>824</v>
      </c>
      <c r="C38" t="s">
        <v>111</v>
      </c>
      <c r="D38" t="s">
        <v>791</v>
      </c>
      <c r="E38">
        <v>600</v>
      </c>
      <c r="F38" s="141">
        <v>390</v>
      </c>
      <c r="G38" s="141">
        <v>210</v>
      </c>
      <c r="H38">
        <v>7.76</v>
      </c>
      <c r="I38">
        <v>3.14</v>
      </c>
      <c r="J38">
        <v>9.7799999999999994</v>
      </c>
      <c r="K38" s="470">
        <v>0.65</v>
      </c>
      <c r="L38" s="470">
        <v>0.35</v>
      </c>
    </row>
    <row r="39" spans="1:12" x14ac:dyDescent="0.35">
      <c r="A39" t="s">
        <v>237</v>
      </c>
      <c r="B39" t="s">
        <v>825</v>
      </c>
      <c r="C39" t="s">
        <v>111</v>
      </c>
      <c r="D39" t="s">
        <v>796</v>
      </c>
      <c r="E39">
        <v>390</v>
      </c>
      <c r="F39" s="141">
        <v>253</v>
      </c>
      <c r="G39" s="141">
        <v>137</v>
      </c>
      <c r="H39">
        <v>7.76</v>
      </c>
      <c r="I39">
        <v>3.14</v>
      </c>
      <c r="J39">
        <v>9.7799999999999994</v>
      </c>
      <c r="K39" s="470">
        <v>0.65</v>
      </c>
      <c r="L39" s="470">
        <v>0.35</v>
      </c>
    </row>
    <row r="40" spans="1:12" x14ac:dyDescent="0.35">
      <c r="A40" t="s">
        <v>238</v>
      </c>
      <c r="B40" t="s">
        <v>826</v>
      </c>
      <c r="C40" t="s">
        <v>111</v>
      </c>
      <c r="D40" t="s">
        <v>786</v>
      </c>
      <c r="E40">
        <v>510</v>
      </c>
      <c r="F40" s="141">
        <v>331</v>
      </c>
      <c r="G40" s="141">
        <v>179</v>
      </c>
      <c r="H40">
        <v>7.76</v>
      </c>
      <c r="I40">
        <v>3.14</v>
      </c>
      <c r="J40">
        <v>9.7799999999999994</v>
      </c>
      <c r="K40" s="470">
        <v>0.65</v>
      </c>
      <c r="L40" s="470">
        <v>0.35</v>
      </c>
    </row>
    <row r="41" spans="1:12" x14ac:dyDescent="0.35">
      <c r="A41" t="s">
        <v>239</v>
      </c>
      <c r="B41" t="s">
        <v>827</v>
      </c>
      <c r="C41" t="s">
        <v>111</v>
      </c>
      <c r="D41" t="s">
        <v>791</v>
      </c>
      <c r="E41">
        <v>480</v>
      </c>
      <c r="F41" s="141">
        <v>312</v>
      </c>
      <c r="G41" s="141">
        <v>168</v>
      </c>
      <c r="H41">
        <v>7.76</v>
      </c>
      <c r="I41">
        <v>3.14</v>
      </c>
      <c r="J41">
        <v>9.7799999999999994</v>
      </c>
      <c r="K41" s="470">
        <v>0.65</v>
      </c>
      <c r="L41" s="470">
        <v>0.35</v>
      </c>
    </row>
    <row r="42" spans="1:12" x14ac:dyDescent="0.35">
      <c r="A42" t="s">
        <v>240</v>
      </c>
      <c r="B42" t="s">
        <v>828</v>
      </c>
      <c r="C42" t="s">
        <v>111</v>
      </c>
      <c r="D42" t="s">
        <v>786</v>
      </c>
      <c r="E42">
        <v>600</v>
      </c>
      <c r="F42" s="141">
        <v>390</v>
      </c>
      <c r="G42" s="141">
        <v>210</v>
      </c>
      <c r="H42">
        <v>7.76</v>
      </c>
      <c r="I42">
        <v>3.14</v>
      </c>
      <c r="J42">
        <v>9.7799999999999994</v>
      </c>
      <c r="K42" s="470">
        <v>0.65</v>
      </c>
      <c r="L42" s="470">
        <v>0.35</v>
      </c>
    </row>
    <row r="43" spans="1:12" x14ac:dyDescent="0.35">
      <c r="A43" t="s">
        <v>241</v>
      </c>
      <c r="B43" t="s">
        <v>829</v>
      </c>
      <c r="C43" t="s">
        <v>111</v>
      </c>
      <c r="D43" t="s">
        <v>786</v>
      </c>
      <c r="E43">
        <v>520</v>
      </c>
      <c r="F43" s="141">
        <v>338</v>
      </c>
      <c r="G43" s="141">
        <v>182</v>
      </c>
      <c r="H43">
        <v>7.76</v>
      </c>
      <c r="I43">
        <v>3.14</v>
      </c>
      <c r="J43">
        <v>9.7799999999999994</v>
      </c>
      <c r="K43" s="470">
        <v>0.65</v>
      </c>
      <c r="L43" s="470">
        <v>0.35</v>
      </c>
    </row>
    <row r="44" spans="1:12" x14ac:dyDescent="0.35">
      <c r="A44" t="s">
        <v>242</v>
      </c>
      <c r="B44" t="s">
        <v>830</v>
      </c>
      <c r="C44" t="s">
        <v>111</v>
      </c>
      <c r="D44" t="s">
        <v>791</v>
      </c>
      <c r="E44">
        <v>490</v>
      </c>
      <c r="F44" s="141">
        <v>318</v>
      </c>
      <c r="G44" s="141">
        <v>172</v>
      </c>
      <c r="H44">
        <v>7.76</v>
      </c>
      <c r="I44">
        <v>3.14</v>
      </c>
      <c r="J44">
        <v>9.7799999999999994</v>
      </c>
      <c r="K44" s="470">
        <v>0.65</v>
      </c>
      <c r="L44" s="470">
        <v>0.35</v>
      </c>
    </row>
    <row r="45" spans="1:12" x14ac:dyDescent="0.35">
      <c r="A45" t="s">
        <v>243</v>
      </c>
      <c r="B45" t="s">
        <v>831</v>
      </c>
      <c r="C45" t="s">
        <v>111</v>
      </c>
      <c r="D45" t="s">
        <v>791</v>
      </c>
      <c r="E45">
        <v>590</v>
      </c>
      <c r="F45" s="141">
        <v>383</v>
      </c>
      <c r="G45" s="141">
        <v>207</v>
      </c>
      <c r="H45">
        <v>7.76</v>
      </c>
      <c r="I45">
        <v>3.14</v>
      </c>
      <c r="J45">
        <v>9.7799999999999994</v>
      </c>
      <c r="K45" s="470">
        <v>0.65</v>
      </c>
      <c r="L45" s="470">
        <v>0.35</v>
      </c>
    </row>
    <row r="46" spans="1:12" x14ac:dyDescent="0.35">
      <c r="A46" t="s">
        <v>244</v>
      </c>
      <c r="B46" t="s">
        <v>832</v>
      </c>
      <c r="C46" t="s">
        <v>111</v>
      </c>
      <c r="D46" t="s">
        <v>791</v>
      </c>
      <c r="E46">
        <v>620</v>
      </c>
      <c r="F46" s="141">
        <v>403</v>
      </c>
      <c r="G46" s="141">
        <v>217</v>
      </c>
      <c r="H46">
        <v>7.76</v>
      </c>
      <c r="I46">
        <v>3.14</v>
      </c>
      <c r="J46">
        <v>9.7799999999999994</v>
      </c>
      <c r="K46" s="470">
        <v>0.65</v>
      </c>
      <c r="L46" s="470">
        <v>0.35</v>
      </c>
    </row>
    <row r="47" spans="1:12" x14ac:dyDescent="0.35">
      <c r="A47" t="s">
        <v>245</v>
      </c>
      <c r="B47" t="s">
        <v>833</v>
      </c>
      <c r="C47" t="s">
        <v>111</v>
      </c>
      <c r="D47" t="s">
        <v>791</v>
      </c>
      <c r="E47">
        <v>450</v>
      </c>
      <c r="F47" s="141">
        <v>292</v>
      </c>
      <c r="G47" s="141">
        <v>158</v>
      </c>
      <c r="H47">
        <v>7.76</v>
      </c>
      <c r="I47">
        <v>3.14</v>
      </c>
      <c r="J47">
        <v>9.7799999999999994</v>
      </c>
      <c r="K47" s="470">
        <v>0.65</v>
      </c>
      <c r="L47" s="470">
        <v>0.35</v>
      </c>
    </row>
    <row r="48" spans="1:12" x14ac:dyDescent="0.35">
      <c r="A48" t="s">
        <v>246</v>
      </c>
      <c r="B48" t="s">
        <v>834</v>
      </c>
      <c r="C48" t="s">
        <v>111</v>
      </c>
      <c r="D48" t="s">
        <v>786</v>
      </c>
      <c r="E48">
        <v>830</v>
      </c>
      <c r="F48" s="141">
        <v>539</v>
      </c>
      <c r="G48" s="141">
        <v>291</v>
      </c>
      <c r="H48">
        <v>7.76</v>
      </c>
      <c r="I48">
        <v>3.14</v>
      </c>
      <c r="J48">
        <v>9.7799999999999994</v>
      </c>
      <c r="K48" s="470">
        <v>0.65</v>
      </c>
      <c r="L48" s="470">
        <v>0.35</v>
      </c>
    </row>
    <row r="49" spans="1:12" x14ac:dyDescent="0.35">
      <c r="A49" t="s">
        <v>247</v>
      </c>
      <c r="B49" t="s">
        <v>835</v>
      </c>
      <c r="C49" t="s">
        <v>111</v>
      </c>
      <c r="D49" t="s">
        <v>786</v>
      </c>
      <c r="E49">
        <v>670</v>
      </c>
      <c r="F49" s="141">
        <v>435</v>
      </c>
      <c r="G49" s="141">
        <v>235</v>
      </c>
      <c r="H49">
        <v>7.76</v>
      </c>
      <c r="I49">
        <v>3.14</v>
      </c>
      <c r="J49">
        <v>9.7799999999999994</v>
      </c>
      <c r="K49" s="470">
        <v>0.65</v>
      </c>
      <c r="L49" s="470">
        <v>0.35</v>
      </c>
    </row>
    <row r="50" spans="1:12" x14ac:dyDescent="0.35">
      <c r="A50" t="s">
        <v>248</v>
      </c>
      <c r="B50" t="s">
        <v>836</v>
      </c>
      <c r="C50" t="s">
        <v>111</v>
      </c>
      <c r="D50" t="s">
        <v>786</v>
      </c>
      <c r="E50">
        <v>710</v>
      </c>
      <c r="F50" s="141">
        <v>461</v>
      </c>
      <c r="G50" s="141">
        <v>249</v>
      </c>
      <c r="H50">
        <v>7.76</v>
      </c>
      <c r="I50">
        <v>3.14</v>
      </c>
      <c r="J50">
        <v>9.7799999999999994</v>
      </c>
      <c r="K50" s="470">
        <v>0.65</v>
      </c>
      <c r="L50" s="470">
        <v>0.35</v>
      </c>
    </row>
    <row r="51" spans="1:12" x14ac:dyDescent="0.35">
      <c r="A51" t="s">
        <v>249</v>
      </c>
      <c r="B51" t="s">
        <v>837</v>
      </c>
      <c r="C51" t="s">
        <v>111</v>
      </c>
      <c r="D51" t="s">
        <v>791</v>
      </c>
      <c r="E51">
        <v>410</v>
      </c>
      <c r="F51" s="141">
        <v>266</v>
      </c>
      <c r="G51" s="141">
        <v>144</v>
      </c>
      <c r="H51">
        <v>7.76</v>
      </c>
      <c r="I51">
        <v>3.14</v>
      </c>
      <c r="J51">
        <v>9.7799999999999994</v>
      </c>
      <c r="K51" s="470">
        <v>0.65</v>
      </c>
      <c r="L51" s="470">
        <v>0.35</v>
      </c>
    </row>
    <row r="52" spans="1:12" x14ac:dyDescent="0.35">
      <c r="A52" t="s">
        <v>250</v>
      </c>
      <c r="B52" t="s">
        <v>838</v>
      </c>
      <c r="C52" t="s">
        <v>111</v>
      </c>
      <c r="D52" t="s">
        <v>786</v>
      </c>
      <c r="E52">
        <v>750</v>
      </c>
      <c r="F52" s="141">
        <v>487</v>
      </c>
      <c r="G52" s="141">
        <v>263</v>
      </c>
      <c r="H52">
        <v>7.76</v>
      </c>
      <c r="I52">
        <v>3.14</v>
      </c>
      <c r="J52">
        <v>9.7799999999999994</v>
      </c>
      <c r="K52" s="470">
        <v>0.65</v>
      </c>
      <c r="L52" s="470">
        <v>0.35</v>
      </c>
    </row>
    <row r="53" spans="1:12" x14ac:dyDescent="0.35">
      <c r="A53" t="s">
        <v>251</v>
      </c>
      <c r="B53" t="s">
        <v>839</v>
      </c>
      <c r="C53" t="s">
        <v>111</v>
      </c>
      <c r="D53" t="s">
        <v>786</v>
      </c>
      <c r="E53">
        <v>710</v>
      </c>
      <c r="F53" s="141">
        <v>461</v>
      </c>
      <c r="G53" s="141">
        <v>249</v>
      </c>
      <c r="H53">
        <v>7.76</v>
      </c>
      <c r="I53">
        <v>3.14</v>
      </c>
      <c r="J53">
        <v>9.7799999999999994</v>
      </c>
      <c r="K53" s="470">
        <v>0.65</v>
      </c>
      <c r="L53" s="470">
        <v>0.35</v>
      </c>
    </row>
    <row r="54" spans="1:12" x14ac:dyDescent="0.35">
      <c r="A54" t="s">
        <v>252</v>
      </c>
      <c r="B54" t="s">
        <v>840</v>
      </c>
      <c r="C54" t="s">
        <v>111</v>
      </c>
      <c r="D54" t="s">
        <v>791</v>
      </c>
      <c r="E54">
        <v>500</v>
      </c>
      <c r="F54" s="141">
        <v>325</v>
      </c>
      <c r="G54" s="141">
        <v>175</v>
      </c>
      <c r="H54">
        <v>7.76</v>
      </c>
      <c r="I54">
        <v>3.14</v>
      </c>
      <c r="J54">
        <v>9.7799999999999994</v>
      </c>
      <c r="K54" s="470">
        <v>0.65</v>
      </c>
      <c r="L54" s="470">
        <v>0.35</v>
      </c>
    </row>
    <row r="55" spans="1:12" x14ac:dyDescent="0.35">
      <c r="A55" t="s">
        <v>253</v>
      </c>
      <c r="B55" t="s">
        <v>841</v>
      </c>
      <c r="C55" t="s">
        <v>111</v>
      </c>
      <c r="D55" t="s">
        <v>791</v>
      </c>
      <c r="E55">
        <v>450</v>
      </c>
      <c r="F55" s="141">
        <v>292</v>
      </c>
      <c r="G55" s="141">
        <v>158</v>
      </c>
      <c r="H55">
        <v>7.76</v>
      </c>
      <c r="I55">
        <v>3.14</v>
      </c>
      <c r="J55">
        <v>9.7799999999999994</v>
      </c>
      <c r="K55" s="470">
        <v>0.65</v>
      </c>
      <c r="L55" s="470">
        <v>0.35</v>
      </c>
    </row>
    <row r="56" spans="1:12" x14ac:dyDescent="0.35">
      <c r="A56" t="s">
        <v>254</v>
      </c>
      <c r="B56" t="s">
        <v>842</v>
      </c>
      <c r="C56" t="s">
        <v>111</v>
      </c>
      <c r="D56" t="s">
        <v>786</v>
      </c>
      <c r="E56">
        <v>570</v>
      </c>
      <c r="F56" s="141">
        <v>370</v>
      </c>
      <c r="G56" s="141">
        <v>200</v>
      </c>
      <c r="H56">
        <v>7.76</v>
      </c>
      <c r="I56">
        <v>3.14</v>
      </c>
      <c r="J56">
        <v>9.7799999999999994</v>
      </c>
      <c r="K56" s="470">
        <v>0.65</v>
      </c>
      <c r="L56" s="470">
        <v>0.35</v>
      </c>
    </row>
    <row r="57" spans="1:12" x14ac:dyDescent="0.35">
      <c r="A57" t="s">
        <v>255</v>
      </c>
      <c r="B57" t="s">
        <v>843</v>
      </c>
      <c r="C57" t="s">
        <v>111</v>
      </c>
      <c r="D57" t="s">
        <v>796</v>
      </c>
      <c r="E57">
        <v>330</v>
      </c>
      <c r="F57" s="141">
        <v>214</v>
      </c>
      <c r="G57" s="141">
        <v>116</v>
      </c>
      <c r="H57">
        <v>7.76</v>
      </c>
      <c r="I57">
        <v>3.14</v>
      </c>
      <c r="J57">
        <v>9.7799999999999994</v>
      </c>
      <c r="K57" s="470">
        <v>0.65</v>
      </c>
      <c r="L57" s="470">
        <v>0.35</v>
      </c>
    </row>
    <row r="58" spans="1:12" x14ac:dyDescent="0.35">
      <c r="A58" t="s">
        <v>256</v>
      </c>
      <c r="B58" t="s">
        <v>844</v>
      </c>
      <c r="C58" t="s">
        <v>111</v>
      </c>
      <c r="D58" t="s">
        <v>791</v>
      </c>
      <c r="E58">
        <v>470</v>
      </c>
      <c r="F58" s="141">
        <v>305</v>
      </c>
      <c r="G58" s="141">
        <v>165</v>
      </c>
      <c r="H58">
        <v>7.76</v>
      </c>
      <c r="I58">
        <v>3.14</v>
      </c>
      <c r="J58">
        <v>9.7799999999999994</v>
      </c>
      <c r="K58" s="470">
        <v>0.65</v>
      </c>
      <c r="L58" s="470">
        <v>0.35</v>
      </c>
    </row>
    <row r="59" spans="1:12" x14ac:dyDescent="0.35">
      <c r="A59" t="s">
        <v>257</v>
      </c>
      <c r="B59" t="s">
        <v>845</v>
      </c>
      <c r="C59" t="s">
        <v>111</v>
      </c>
      <c r="D59" t="s">
        <v>786</v>
      </c>
      <c r="E59">
        <v>620</v>
      </c>
      <c r="F59" s="141">
        <v>403</v>
      </c>
      <c r="G59" s="141">
        <v>217</v>
      </c>
      <c r="H59">
        <v>7.76</v>
      </c>
      <c r="I59">
        <v>3.14</v>
      </c>
      <c r="J59">
        <v>9.7799999999999994</v>
      </c>
      <c r="K59" s="470">
        <v>0.65</v>
      </c>
      <c r="L59" s="470">
        <v>0.35</v>
      </c>
    </row>
    <row r="60" spans="1:12" x14ac:dyDescent="0.35">
      <c r="A60" t="s">
        <v>258</v>
      </c>
      <c r="B60" t="s">
        <v>846</v>
      </c>
      <c r="C60" t="s">
        <v>111</v>
      </c>
      <c r="D60" t="s">
        <v>791</v>
      </c>
      <c r="E60">
        <v>280</v>
      </c>
      <c r="F60" s="141">
        <v>182</v>
      </c>
      <c r="G60" s="141">
        <v>98</v>
      </c>
      <c r="H60">
        <v>7.76</v>
      </c>
      <c r="I60">
        <v>3.14</v>
      </c>
      <c r="J60">
        <v>9.7799999999999994</v>
      </c>
      <c r="K60" s="470">
        <v>0.65</v>
      </c>
      <c r="L60" s="470">
        <v>0.35</v>
      </c>
    </row>
    <row r="61" spans="1:12" x14ac:dyDescent="0.35">
      <c r="A61" t="s">
        <v>259</v>
      </c>
      <c r="B61" t="s">
        <v>847</v>
      </c>
      <c r="C61" t="s">
        <v>111</v>
      </c>
      <c r="D61" t="s">
        <v>791</v>
      </c>
      <c r="E61">
        <v>250</v>
      </c>
      <c r="F61" s="141">
        <v>162</v>
      </c>
      <c r="G61" s="141">
        <v>88</v>
      </c>
      <c r="H61">
        <v>7.76</v>
      </c>
      <c r="I61">
        <v>3.14</v>
      </c>
      <c r="J61">
        <v>9.7799999999999994</v>
      </c>
      <c r="K61" s="470">
        <v>0.65</v>
      </c>
      <c r="L61" s="470">
        <v>0.35</v>
      </c>
    </row>
    <row r="62" spans="1:12" x14ac:dyDescent="0.35">
      <c r="A62" t="s">
        <v>260</v>
      </c>
      <c r="B62" t="s">
        <v>848</v>
      </c>
      <c r="C62" t="s">
        <v>111</v>
      </c>
      <c r="D62" t="s">
        <v>791</v>
      </c>
      <c r="E62">
        <v>600</v>
      </c>
      <c r="F62" s="141">
        <v>390</v>
      </c>
      <c r="G62" s="141">
        <v>210</v>
      </c>
      <c r="H62">
        <v>7.76</v>
      </c>
      <c r="I62">
        <v>3.14</v>
      </c>
      <c r="J62">
        <v>9.7799999999999994</v>
      </c>
      <c r="K62" s="470">
        <v>0.65</v>
      </c>
      <c r="L62" s="470">
        <v>0.35</v>
      </c>
    </row>
    <row r="63" spans="1:12" x14ac:dyDescent="0.35">
      <c r="A63" t="s">
        <v>261</v>
      </c>
      <c r="B63" t="s">
        <v>849</v>
      </c>
      <c r="C63" t="s">
        <v>111</v>
      </c>
      <c r="D63" t="s">
        <v>786</v>
      </c>
      <c r="E63">
        <v>610</v>
      </c>
      <c r="F63" s="141">
        <v>396</v>
      </c>
      <c r="G63" s="141">
        <v>214</v>
      </c>
      <c r="H63">
        <v>7.76</v>
      </c>
      <c r="I63">
        <v>3.14</v>
      </c>
      <c r="J63">
        <v>9.7799999999999994</v>
      </c>
      <c r="K63" s="470">
        <v>0.65</v>
      </c>
      <c r="L63" s="470">
        <v>0.35</v>
      </c>
    </row>
    <row r="64" spans="1:12" x14ac:dyDescent="0.35">
      <c r="A64" t="s">
        <v>262</v>
      </c>
      <c r="B64" t="s">
        <v>850</v>
      </c>
      <c r="C64" t="s">
        <v>111</v>
      </c>
      <c r="D64" t="s">
        <v>786</v>
      </c>
      <c r="E64">
        <v>630</v>
      </c>
      <c r="F64" s="141">
        <v>409</v>
      </c>
      <c r="G64" s="141">
        <v>221</v>
      </c>
      <c r="H64">
        <v>7.76</v>
      </c>
      <c r="I64">
        <v>3.14</v>
      </c>
      <c r="J64">
        <v>9.7799999999999994</v>
      </c>
      <c r="K64" s="470">
        <v>0.65</v>
      </c>
      <c r="L64" s="470">
        <v>0.35</v>
      </c>
    </row>
    <row r="65" spans="1:12" x14ac:dyDescent="0.35">
      <c r="A65" t="s">
        <v>263</v>
      </c>
      <c r="B65" t="s">
        <v>851</v>
      </c>
      <c r="C65" t="s">
        <v>111</v>
      </c>
      <c r="D65" t="s">
        <v>791</v>
      </c>
      <c r="E65">
        <v>570</v>
      </c>
      <c r="F65" s="141">
        <v>370</v>
      </c>
      <c r="G65" s="141">
        <v>200</v>
      </c>
      <c r="H65">
        <v>7.76</v>
      </c>
      <c r="I65">
        <v>3.14</v>
      </c>
      <c r="J65">
        <v>9.7799999999999994</v>
      </c>
      <c r="K65" s="470">
        <v>0.65</v>
      </c>
      <c r="L65" s="470">
        <v>0.35</v>
      </c>
    </row>
    <row r="66" spans="1:12" x14ac:dyDescent="0.35">
      <c r="A66" t="s">
        <v>264</v>
      </c>
      <c r="B66" t="s">
        <v>852</v>
      </c>
      <c r="C66" t="s">
        <v>111</v>
      </c>
      <c r="D66" t="s">
        <v>791</v>
      </c>
      <c r="E66">
        <v>490</v>
      </c>
      <c r="F66" s="141">
        <v>318</v>
      </c>
      <c r="G66" s="141">
        <v>172</v>
      </c>
      <c r="H66">
        <v>7.76</v>
      </c>
      <c r="I66">
        <v>3.14</v>
      </c>
      <c r="J66">
        <v>9.7799999999999994</v>
      </c>
      <c r="K66" s="470">
        <v>0.65</v>
      </c>
      <c r="L66" s="470">
        <v>0.35</v>
      </c>
    </row>
    <row r="67" spans="1:12" x14ac:dyDescent="0.35">
      <c r="A67" t="s">
        <v>265</v>
      </c>
      <c r="B67" t="s">
        <v>853</v>
      </c>
      <c r="C67" t="s">
        <v>111</v>
      </c>
      <c r="D67" t="s">
        <v>796</v>
      </c>
      <c r="E67">
        <v>270</v>
      </c>
      <c r="F67" s="141">
        <v>175</v>
      </c>
      <c r="G67" s="141">
        <v>95</v>
      </c>
      <c r="H67">
        <v>7.76</v>
      </c>
      <c r="I67">
        <v>3.14</v>
      </c>
      <c r="J67">
        <v>9.7799999999999994</v>
      </c>
      <c r="K67" s="470">
        <v>0.65</v>
      </c>
      <c r="L67" s="470">
        <v>0.35</v>
      </c>
    </row>
    <row r="68" spans="1:12" x14ac:dyDescent="0.35">
      <c r="A68" t="s">
        <v>266</v>
      </c>
      <c r="B68" t="s">
        <v>854</v>
      </c>
      <c r="C68" t="s">
        <v>111</v>
      </c>
      <c r="D68" t="s">
        <v>786</v>
      </c>
      <c r="E68">
        <v>740</v>
      </c>
      <c r="F68" s="141">
        <v>481</v>
      </c>
      <c r="G68" s="141">
        <v>259</v>
      </c>
      <c r="H68">
        <v>7.76</v>
      </c>
      <c r="I68">
        <v>3.14</v>
      </c>
      <c r="J68">
        <v>9.7799999999999994</v>
      </c>
      <c r="K68" s="470">
        <v>0.65</v>
      </c>
      <c r="L68" s="470">
        <v>0.35</v>
      </c>
    </row>
    <row r="69" spans="1:12" x14ac:dyDescent="0.35">
      <c r="A69" t="s">
        <v>267</v>
      </c>
      <c r="B69" t="s">
        <v>855</v>
      </c>
      <c r="C69" t="s">
        <v>111</v>
      </c>
      <c r="D69" t="s">
        <v>796</v>
      </c>
      <c r="E69">
        <v>270</v>
      </c>
      <c r="F69" s="141">
        <v>175</v>
      </c>
      <c r="G69" s="141">
        <v>95</v>
      </c>
      <c r="H69">
        <v>7.76</v>
      </c>
      <c r="I69">
        <v>3.14</v>
      </c>
      <c r="J69">
        <v>9.7799999999999994</v>
      </c>
      <c r="K69" s="470">
        <v>0.65</v>
      </c>
      <c r="L69" s="470">
        <v>0.35</v>
      </c>
    </row>
    <row r="70" spans="1:12" x14ac:dyDescent="0.35">
      <c r="A70" t="s">
        <v>268</v>
      </c>
      <c r="B70" t="s">
        <v>856</v>
      </c>
      <c r="C70" t="s">
        <v>111</v>
      </c>
      <c r="D70" t="s">
        <v>791</v>
      </c>
      <c r="E70">
        <v>490</v>
      </c>
      <c r="F70" s="141">
        <v>318</v>
      </c>
      <c r="G70" s="141">
        <v>172</v>
      </c>
      <c r="H70">
        <v>7.76</v>
      </c>
      <c r="I70">
        <v>3.14</v>
      </c>
      <c r="J70">
        <v>9.7799999999999994</v>
      </c>
      <c r="K70" s="470">
        <v>0.65</v>
      </c>
      <c r="L70" s="470">
        <v>0.35</v>
      </c>
    </row>
    <row r="71" spans="1:12" x14ac:dyDescent="0.35">
      <c r="A71" t="s">
        <v>269</v>
      </c>
      <c r="B71" t="s">
        <v>857</v>
      </c>
      <c r="C71" t="s">
        <v>111</v>
      </c>
      <c r="D71" t="s">
        <v>791</v>
      </c>
      <c r="E71">
        <v>580</v>
      </c>
      <c r="F71" s="141">
        <v>377</v>
      </c>
      <c r="G71" s="141">
        <v>203</v>
      </c>
      <c r="H71">
        <v>7.76</v>
      </c>
      <c r="I71">
        <v>3.14</v>
      </c>
      <c r="J71">
        <v>9.7799999999999994</v>
      </c>
      <c r="K71" s="470">
        <v>0.65</v>
      </c>
      <c r="L71" s="470">
        <v>0.35</v>
      </c>
    </row>
    <row r="72" spans="1:12" x14ac:dyDescent="0.35">
      <c r="A72" t="s">
        <v>270</v>
      </c>
      <c r="B72" t="s">
        <v>858</v>
      </c>
      <c r="C72" t="s">
        <v>111</v>
      </c>
      <c r="D72" t="s">
        <v>791</v>
      </c>
      <c r="E72">
        <v>630</v>
      </c>
      <c r="F72" s="141">
        <v>409</v>
      </c>
      <c r="G72" s="141">
        <v>221</v>
      </c>
      <c r="H72">
        <v>7.76</v>
      </c>
      <c r="I72">
        <v>3.14</v>
      </c>
      <c r="J72">
        <v>9.7799999999999994</v>
      </c>
      <c r="K72" s="470">
        <v>0.65</v>
      </c>
      <c r="L72" s="470">
        <v>0.35</v>
      </c>
    </row>
    <row r="73" spans="1:12" x14ac:dyDescent="0.35">
      <c r="A73" t="s">
        <v>271</v>
      </c>
      <c r="B73" t="s">
        <v>859</v>
      </c>
      <c r="C73" t="s">
        <v>111</v>
      </c>
      <c r="D73" t="s">
        <v>791</v>
      </c>
      <c r="E73">
        <v>760</v>
      </c>
      <c r="F73" s="141">
        <v>494</v>
      </c>
      <c r="G73" s="141">
        <v>266</v>
      </c>
      <c r="H73">
        <v>7.76</v>
      </c>
      <c r="I73">
        <v>3.14</v>
      </c>
      <c r="J73">
        <v>9.7799999999999994</v>
      </c>
      <c r="K73" s="470">
        <v>0.65</v>
      </c>
      <c r="L73" s="470">
        <v>0.35</v>
      </c>
    </row>
    <row r="74" spans="1:12" x14ac:dyDescent="0.35">
      <c r="A74" t="s">
        <v>272</v>
      </c>
      <c r="B74" t="s">
        <v>860</v>
      </c>
      <c r="C74" t="s">
        <v>111</v>
      </c>
      <c r="D74" t="s">
        <v>786</v>
      </c>
      <c r="E74">
        <v>820</v>
      </c>
      <c r="F74" s="141">
        <v>533</v>
      </c>
      <c r="G74" s="141">
        <v>287</v>
      </c>
      <c r="H74">
        <v>7.76</v>
      </c>
      <c r="I74">
        <v>3.14</v>
      </c>
      <c r="J74">
        <v>9.7799999999999994</v>
      </c>
      <c r="K74" s="470">
        <v>0.65</v>
      </c>
      <c r="L74" s="470">
        <v>0.35</v>
      </c>
    </row>
    <row r="75" spans="1:12" x14ac:dyDescent="0.35">
      <c r="A75" t="s">
        <v>273</v>
      </c>
      <c r="B75" t="s">
        <v>861</v>
      </c>
      <c r="C75" t="s">
        <v>111</v>
      </c>
      <c r="D75" t="s">
        <v>786</v>
      </c>
      <c r="E75">
        <v>540</v>
      </c>
      <c r="F75" s="141">
        <v>351</v>
      </c>
      <c r="G75" s="141">
        <v>189</v>
      </c>
      <c r="H75">
        <v>7.76</v>
      </c>
      <c r="I75">
        <v>3.14</v>
      </c>
      <c r="J75">
        <v>9.7799999999999994</v>
      </c>
      <c r="K75" s="470">
        <v>0.65</v>
      </c>
      <c r="L75" s="470">
        <v>0.35</v>
      </c>
    </row>
    <row r="76" spans="1:12" x14ac:dyDescent="0.35">
      <c r="A76" t="s">
        <v>274</v>
      </c>
      <c r="B76" t="s">
        <v>862</v>
      </c>
      <c r="C76" t="s">
        <v>111</v>
      </c>
      <c r="D76" t="s">
        <v>786</v>
      </c>
      <c r="E76">
        <v>870</v>
      </c>
      <c r="F76" s="141">
        <v>565</v>
      </c>
      <c r="G76" s="141">
        <v>305</v>
      </c>
      <c r="H76">
        <v>7.76</v>
      </c>
      <c r="I76">
        <v>3.14</v>
      </c>
      <c r="J76">
        <v>9.7799999999999994</v>
      </c>
      <c r="K76" s="470">
        <v>0.65</v>
      </c>
      <c r="L76" s="470">
        <v>0.35</v>
      </c>
    </row>
    <row r="77" spans="1:12" x14ac:dyDescent="0.35">
      <c r="A77" t="s">
        <v>275</v>
      </c>
      <c r="B77" t="s">
        <v>863</v>
      </c>
      <c r="C77" t="s">
        <v>111</v>
      </c>
      <c r="D77" t="s">
        <v>796</v>
      </c>
      <c r="E77">
        <v>510</v>
      </c>
      <c r="F77" s="141">
        <v>331</v>
      </c>
      <c r="G77" s="141">
        <v>179</v>
      </c>
      <c r="H77">
        <v>7.76</v>
      </c>
      <c r="I77">
        <v>3.14</v>
      </c>
      <c r="J77">
        <v>9.7799999999999994</v>
      </c>
      <c r="K77" s="470">
        <v>0.65</v>
      </c>
      <c r="L77" s="470">
        <v>0.35</v>
      </c>
    </row>
    <row r="78" spans="1:12" x14ac:dyDescent="0.35">
      <c r="A78" t="s">
        <v>276</v>
      </c>
      <c r="B78" t="s">
        <v>864</v>
      </c>
      <c r="C78" t="s">
        <v>111</v>
      </c>
      <c r="D78" t="s">
        <v>796</v>
      </c>
      <c r="E78">
        <v>370</v>
      </c>
      <c r="F78" s="141">
        <v>240</v>
      </c>
      <c r="G78" s="141">
        <v>130</v>
      </c>
      <c r="H78">
        <v>7.76</v>
      </c>
      <c r="I78">
        <v>3.14</v>
      </c>
      <c r="J78">
        <v>9.7799999999999994</v>
      </c>
      <c r="K78" s="470">
        <v>0.65</v>
      </c>
      <c r="L78" s="470">
        <v>0.35</v>
      </c>
    </row>
    <row r="79" spans="1:12" x14ac:dyDescent="0.35">
      <c r="A79" t="s">
        <v>277</v>
      </c>
      <c r="B79" t="s">
        <v>865</v>
      </c>
      <c r="C79" t="s">
        <v>112</v>
      </c>
      <c r="D79" t="s">
        <v>791</v>
      </c>
      <c r="E79">
        <v>480</v>
      </c>
      <c r="F79" s="141">
        <v>312</v>
      </c>
      <c r="G79" s="141">
        <v>168</v>
      </c>
      <c r="H79">
        <v>8.39</v>
      </c>
      <c r="I79">
        <v>3.22</v>
      </c>
      <c r="J79">
        <v>10.3</v>
      </c>
      <c r="K79" s="470">
        <v>0.65</v>
      </c>
      <c r="L79" s="470">
        <v>0.35</v>
      </c>
    </row>
    <row r="80" spans="1:12" x14ac:dyDescent="0.35">
      <c r="A80" t="s">
        <v>278</v>
      </c>
      <c r="B80" t="s">
        <v>866</v>
      </c>
      <c r="C80" t="s">
        <v>112</v>
      </c>
      <c r="D80" t="s">
        <v>791</v>
      </c>
      <c r="E80">
        <v>450</v>
      </c>
      <c r="F80" s="141">
        <v>292</v>
      </c>
      <c r="G80" s="141">
        <v>158</v>
      </c>
      <c r="H80">
        <v>8.39</v>
      </c>
      <c r="I80">
        <v>3.22</v>
      </c>
      <c r="J80">
        <v>10.3</v>
      </c>
      <c r="K80" s="470">
        <v>0.65</v>
      </c>
      <c r="L80" s="470">
        <v>0.35</v>
      </c>
    </row>
    <row r="81" spans="1:12" x14ac:dyDescent="0.35">
      <c r="A81" t="s">
        <v>279</v>
      </c>
      <c r="B81" t="s">
        <v>867</v>
      </c>
      <c r="C81" t="s">
        <v>112</v>
      </c>
      <c r="D81" t="s">
        <v>786</v>
      </c>
      <c r="E81">
        <v>800</v>
      </c>
      <c r="F81" s="141">
        <v>520</v>
      </c>
      <c r="G81" s="141">
        <v>280</v>
      </c>
      <c r="H81">
        <v>8.39</v>
      </c>
      <c r="I81">
        <v>3.22</v>
      </c>
      <c r="J81">
        <v>10.3</v>
      </c>
      <c r="K81" s="470">
        <v>0.65</v>
      </c>
      <c r="L81" s="470">
        <v>0.35</v>
      </c>
    </row>
    <row r="82" spans="1:12" x14ac:dyDescent="0.35">
      <c r="A82" t="s">
        <v>280</v>
      </c>
      <c r="B82" t="s">
        <v>868</v>
      </c>
      <c r="C82" t="s">
        <v>112</v>
      </c>
      <c r="D82" t="s">
        <v>786</v>
      </c>
      <c r="E82">
        <v>750</v>
      </c>
      <c r="F82" s="141">
        <v>487</v>
      </c>
      <c r="G82" s="141">
        <v>263</v>
      </c>
      <c r="H82">
        <v>8.39</v>
      </c>
      <c r="I82">
        <v>3.22</v>
      </c>
      <c r="J82">
        <v>10.3</v>
      </c>
      <c r="K82" s="470">
        <v>0.65</v>
      </c>
      <c r="L82" s="470">
        <v>0.35</v>
      </c>
    </row>
    <row r="83" spans="1:12" x14ac:dyDescent="0.35">
      <c r="A83" t="s">
        <v>281</v>
      </c>
      <c r="B83" t="s">
        <v>869</v>
      </c>
      <c r="C83" t="s">
        <v>112</v>
      </c>
      <c r="D83" t="s">
        <v>791</v>
      </c>
      <c r="E83">
        <v>570</v>
      </c>
      <c r="F83" s="141">
        <v>370</v>
      </c>
      <c r="G83" s="141">
        <v>200</v>
      </c>
      <c r="H83">
        <v>8.39</v>
      </c>
      <c r="I83">
        <v>3.22</v>
      </c>
      <c r="J83">
        <v>10.3</v>
      </c>
      <c r="K83" s="470">
        <v>0.65</v>
      </c>
      <c r="L83" s="470">
        <v>0.35</v>
      </c>
    </row>
    <row r="84" spans="1:12" x14ac:dyDescent="0.35">
      <c r="A84" t="s">
        <v>282</v>
      </c>
      <c r="B84" t="s">
        <v>870</v>
      </c>
      <c r="C84" t="s">
        <v>112</v>
      </c>
      <c r="D84" t="s">
        <v>791</v>
      </c>
      <c r="E84">
        <v>450</v>
      </c>
      <c r="F84" s="141">
        <v>292</v>
      </c>
      <c r="G84" s="141">
        <v>158</v>
      </c>
      <c r="H84">
        <v>8.39</v>
      </c>
      <c r="I84">
        <v>3.22</v>
      </c>
      <c r="J84">
        <v>10.3</v>
      </c>
      <c r="K84" s="470">
        <v>0.65</v>
      </c>
      <c r="L84" s="470">
        <v>0.35</v>
      </c>
    </row>
    <row r="85" spans="1:12" x14ac:dyDescent="0.35">
      <c r="A85" t="s">
        <v>283</v>
      </c>
      <c r="B85" t="s">
        <v>871</v>
      </c>
      <c r="C85" t="s">
        <v>112</v>
      </c>
      <c r="D85" t="s">
        <v>791</v>
      </c>
      <c r="E85">
        <v>420</v>
      </c>
      <c r="F85" s="141">
        <v>273</v>
      </c>
      <c r="G85" s="141">
        <v>147</v>
      </c>
      <c r="H85">
        <v>8.39</v>
      </c>
      <c r="I85">
        <v>3.22</v>
      </c>
      <c r="J85">
        <v>10.3</v>
      </c>
      <c r="K85" s="470">
        <v>0.65</v>
      </c>
      <c r="L85" s="470">
        <v>0.35</v>
      </c>
    </row>
    <row r="86" spans="1:12" x14ac:dyDescent="0.35">
      <c r="A86" t="s">
        <v>284</v>
      </c>
      <c r="B86" t="s">
        <v>872</v>
      </c>
      <c r="C86" t="s">
        <v>112</v>
      </c>
      <c r="D86" t="s">
        <v>786</v>
      </c>
      <c r="E86">
        <v>660</v>
      </c>
      <c r="F86" s="141">
        <v>429</v>
      </c>
      <c r="G86" s="141">
        <v>231</v>
      </c>
      <c r="H86">
        <v>8.39</v>
      </c>
      <c r="I86">
        <v>3.22</v>
      </c>
      <c r="J86">
        <v>10.3</v>
      </c>
      <c r="K86" s="470">
        <v>0.65</v>
      </c>
      <c r="L86" s="470">
        <v>0.35</v>
      </c>
    </row>
    <row r="87" spans="1:12" x14ac:dyDescent="0.35">
      <c r="A87" t="s">
        <v>285</v>
      </c>
      <c r="B87" t="s">
        <v>873</v>
      </c>
      <c r="C87" t="s">
        <v>112</v>
      </c>
      <c r="D87" t="s">
        <v>791</v>
      </c>
      <c r="E87">
        <v>480</v>
      </c>
      <c r="F87" s="141">
        <v>312</v>
      </c>
      <c r="G87" s="141">
        <v>168</v>
      </c>
      <c r="H87">
        <v>8.39</v>
      </c>
      <c r="I87">
        <v>3.22</v>
      </c>
      <c r="J87">
        <v>10.3</v>
      </c>
      <c r="K87" s="470">
        <v>0.65</v>
      </c>
      <c r="L87" s="470">
        <v>0.35</v>
      </c>
    </row>
    <row r="88" spans="1:12" x14ac:dyDescent="0.35">
      <c r="A88" t="s">
        <v>286</v>
      </c>
      <c r="B88" t="s">
        <v>874</v>
      </c>
      <c r="C88" t="s">
        <v>112</v>
      </c>
      <c r="D88" t="s">
        <v>786</v>
      </c>
      <c r="E88">
        <v>600</v>
      </c>
      <c r="F88" s="141">
        <v>390</v>
      </c>
      <c r="G88" s="141">
        <v>210</v>
      </c>
      <c r="H88">
        <v>8.39</v>
      </c>
      <c r="I88">
        <v>3.22</v>
      </c>
      <c r="J88">
        <v>10.3</v>
      </c>
      <c r="K88" s="470">
        <v>0.65</v>
      </c>
      <c r="L88" s="470">
        <v>0.35</v>
      </c>
    </row>
    <row r="89" spans="1:12" x14ac:dyDescent="0.35">
      <c r="A89" t="s">
        <v>287</v>
      </c>
      <c r="B89" t="s">
        <v>875</v>
      </c>
      <c r="C89" t="s">
        <v>112</v>
      </c>
      <c r="D89" t="s">
        <v>786</v>
      </c>
      <c r="E89">
        <v>480</v>
      </c>
      <c r="F89" s="141">
        <v>312</v>
      </c>
      <c r="G89" s="141">
        <v>168</v>
      </c>
      <c r="H89">
        <v>8.39</v>
      </c>
      <c r="I89">
        <v>3.22</v>
      </c>
      <c r="J89">
        <v>10.3</v>
      </c>
      <c r="K89" s="470">
        <v>0.65</v>
      </c>
      <c r="L89" s="470">
        <v>0.35</v>
      </c>
    </row>
    <row r="90" spans="1:12" x14ac:dyDescent="0.35">
      <c r="A90" t="s">
        <v>288</v>
      </c>
      <c r="B90" t="s">
        <v>876</v>
      </c>
      <c r="C90" t="s">
        <v>112</v>
      </c>
      <c r="D90" t="s">
        <v>786</v>
      </c>
      <c r="E90">
        <v>750</v>
      </c>
      <c r="F90" s="141">
        <v>487</v>
      </c>
      <c r="G90" s="141">
        <v>263</v>
      </c>
      <c r="H90">
        <v>8.39</v>
      </c>
      <c r="I90">
        <v>3.22</v>
      </c>
      <c r="J90">
        <v>10.3</v>
      </c>
      <c r="K90" s="470">
        <v>0.65</v>
      </c>
      <c r="L90" s="470">
        <v>0.35</v>
      </c>
    </row>
    <row r="91" spans="1:12" x14ac:dyDescent="0.35">
      <c r="A91" t="s">
        <v>289</v>
      </c>
      <c r="B91" t="s">
        <v>877</v>
      </c>
      <c r="C91" t="s">
        <v>112</v>
      </c>
      <c r="D91" t="s">
        <v>791</v>
      </c>
      <c r="E91">
        <v>560</v>
      </c>
      <c r="F91" s="141">
        <v>364</v>
      </c>
      <c r="G91" s="141">
        <v>196</v>
      </c>
      <c r="H91">
        <v>8.39</v>
      </c>
      <c r="I91">
        <v>3.22</v>
      </c>
      <c r="J91">
        <v>10.3</v>
      </c>
      <c r="K91" s="470">
        <v>0.65</v>
      </c>
      <c r="L91" s="470">
        <v>0.35</v>
      </c>
    </row>
    <row r="92" spans="1:12" x14ac:dyDescent="0.35">
      <c r="A92" t="s">
        <v>290</v>
      </c>
      <c r="B92" t="s">
        <v>878</v>
      </c>
      <c r="C92" t="s">
        <v>112</v>
      </c>
      <c r="D92" t="s">
        <v>791</v>
      </c>
      <c r="E92">
        <v>450</v>
      </c>
      <c r="F92" s="141">
        <v>292</v>
      </c>
      <c r="G92" s="141">
        <v>158</v>
      </c>
      <c r="H92">
        <v>8.39</v>
      </c>
      <c r="I92">
        <v>3.22</v>
      </c>
      <c r="J92">
        <v>10.3</v>
      </c>
      <c r="K92" s="470">
        <v>0.65</v>
      </c>
      <c r="L92" s="470">
        <v>0.35</v>
      </c>
    </row>
    <row r="93" spans="1:12" x14ac:dyDescent="0.35">
      <c r="A93" t="s">
        <v>291</v>
      </c>
      <c r="B93" t="s">
        <v>879</v>
      </c>
      <c r="C93" t="s">
        <v>112</v>
      </c>
      <c r="D93" t="s">
        <v>786</v>
      </c>
      <c r="E93">
        <v>810</v>
      </c>
      <c r="F93" s="141">
        <v>526</v>
      </c>
      <c r="G93" s="141">
        <v>284</v>
      </c>
      <c r="H93">
        <v>8.39</v>
      </c>
      <c r="I93">
        <v>3.22</v>
      </c>
      <c r="J93">
        <v>10.3</v>
      </c>
      <c r="K93" s="470">
        <v>0.65</v>
      </c>
      <c r="L93" s="470">
        <v>0.35</v>
      </c>
    </row>
    <row r="94" spans="1:12" x14ac:dyDescent="0.35">
      <c r="A94" t="s">
        <v>292</v>
      </c>
      <c r="B94" t="s">
        <v>880</v>
      </c>
      <c r="C94" t="s">
        <v>112</v>
      </c>
      <c r="D94" t="s">
        <v>791</v>
      </c>
      <c r="E94">
        <v>440</v>
      </c>
      <c r="F94" s="141">
        <v>286</v>
      </c>
      <c r="G94" s="141">
        <v>154</v>
      </c>
      <c r="H94">
        <v>8.39</v>
      </c>
      <c r="I94">
        <v>3.22</v>
      </c>
      <c r="J94">
        <v>10.3</v>
      </c>
      <c r="K94" s="470">
        <v>0.65</v>
      </c>
      <c r="L94" s="470">
        <v>0.35</v>
      </c>
    </row>
    <row r="95" spans="1:12" x14ac:dyDescent="0.35">
      <c r="A95" t="s">
        <v>293</v>
      </c>
      <c r="B95" t="s">
        <v>881</v>
      </c>
      <c r="C95" t="s">
        <v>112</v>
      </c>
      <c r="D95" t="s">
        <v>791</v>
      </c>
      <c r="E95">
        <v>450</v>
      </c>
      <c r="F95" s="141">
        <v>292</v>
      </c>
      <c r="G95" s="141">
        <v>158</v>
      </c>
      <c r="H95">
        <v>8.39</v>
      </c>
      <c r="I95">
        <v>3.22</v>
      </c>
      <c r="J95">
        <v>10.3</v>
      </c>
      <c r="K95" s="470">
        <v>0.65</v>
      </c>
      <c r="L95" s="470">
        <v>0.35</v>
      </c>
    </row>
    <row r="96" spans="1:12" x14ac:dyDescent="0.35">
      <c r="A96" t="s">
        <v>294</v>
      </c>
      <c r="B96" t="s">
        <v>882</v>
      </c>
      <c r="C96" t="s">
        <v>112</v>
      </c>
      <c r="D96" t="s">
        <v>796</v>
      </c>
      <c r="E96">
        <v>300</v>
      </c>
      <c r="F96" s="141">
        <v>195</v>
      </c>
      <c r="G96" s="141">
        <v>105</v>
      </c>
      <c r="H96">
        <v>8.39</v>
      </c>
      <c r="I96">
        <v>3.22</v>
      </c>
      <c r="J96">
        <v>10.3</v>
      </c>
      <c r="K96" s="470">
        <v>0.65</v>
      </c>
      <c r="L96" s="470">
        <v>0.35</v>
      </c>
    </row>
    <row r="97" spans="1:12" x14ac:dyDescent="0.35">
      <c r="A97" t="s">
        <v>295</v>
      </c>
      <c r="B97" t="s">
        <v>883</v>
      </c>
      <c r="C97" t="s">
        <v>112</v>
      </c>
      <c r="D97" t="s">
        <v>791</v>
      </c>
      <c r="E97">
        <v>450</v>
      </c>
      <c r="F97" s="141">
        <v>292</v>
      </c>
      <c r="G97" s="141">
        <v>158</v>
      </c>
      <c r="H97">
        <v>8.39</v>
      </c>
      <c r="I97">
        <v>3.22</v>
      </c>
      <c r="J97">
        <v>10.3</v>
      </c>
      <c r="K97" s="470">
        <v>0.65</v>
      </c>
      <c r="L97" s="470">
        <v>0.35</v>
      </c>
    </row>
    <row r="98" spans="1:12" x14ac:dyDescent="0.35">
      <c r="A98" t="s">
        <v>296</v>
      </c>
      <c r="B98" t="s">
        <v>884</v>
      </c>
      <c r="C98" t="s">
        <v>112</v>
      </c>
      <c r="D98" t="s">
        <v>786</v>
      </c>
      <c r="E98">
        <v>540</v>
      </c>
      <c r="F98" s="141">
        <v>351</v>
      </c>
      <c r="G98" s="141">
        <v>189</v>
      </c>
      <c r="H98">
        <v>8.39</v>
      </c>
      <c r="I98">
        <v>3.22</v>
      </c>
      <c r="J98">
        <v>10.3</v>
      </c>
      <c r="K98" s="470">
        <v>0.65</v>
      </c>
      <c r="L98" s="470">
        <v>0.35</v>
      </c>
    </row>
    <row r="99" spans="1:12" x14ac:dyDescent="0.35">
      <c r="A99" t="s">
        <v>297</v>
      </c>
      <c r="B99" t="s">
        <v>885</v>
      </c>
      <c r="C99" t="s">
        <v>112</v>
      </c>
      <c r="D99" t="s">
        <v>786</v>
      </c>
      <c r="E99">
        <v>570</v>
      </c>
      <c r="F99" s="141">
        <v>370</v>
      </c>
      <c r="G99" s="141">
        <v>200</v>
      </c>
      <c r="H99">
        <v>8.39</v>
      </c>
      <c r="I99">
        <v>3.22</v>
      </c>
      <c r="J99">
        <v>10.3</v>
      </c>
      <c r="K99" s="470">
        <v>0.65</v>
      </c>
      <c r="L99" s="470">
        <v>0.35</v>
      </c>
    </row>
    <row r="100" spans="1:12" x14ac:dyDescent="0.35">
      <c r="A100" t="s">
        <v>298</v>
      </c>
      <c r="B100" t="s">
        <v>886</v>
      </c>
      <c r="C100" t="s">
        <v>112</v>
      </c>
      <c r="D100" t="s">
        <v>786</v>
      </c>
      <c r="E100">
        <v>570</v>
      </c>
      <c r="F100" s="141">
        <v>370</v>
      </c>
      <c r="G100" s="141">
        <v>200</v>
      </c>
      <c r="H100">
        <v>8.39</v>
      </c>
      <c r="I100">
        <v>3.22</v>
      </c>
      <c r="J100">
        <v>10.3</v>
      </c>
      <c r="K100" s="470">
        <v>0.65</v>
      </c>
      <c r="L100" s="470">
        <v>0.35</v>
      </c>
    </row>
    <row r="101" spans="1:12" x14ac:dyDescent="0.35">
      <c r="A101" t="s">
        <v>299</v>
      </c>
      <c r="B101" t="s">
        <v>887</v>
      </c>
      <c r="C101" t="s">
        <v>112</v>
      </c>
      <c r="D101" t="s">
        <v>791</v>
      </c>
      <c r="E101">
        <v>620</v>
      </c>
      <c r="F101" s="141">
        <v>403</v>
      </c>
      <c r="G101" s="141">
        <v>217</v>
      </c>
      <c r="H101">
        <v>8.39</v>
      </c>
      <c r="I101">
        <v>3.22</v>
      </c>
      <c r="J101">
        <v>10.3</v>
      </c>
      <c r="K101" s="470">
        <v>0.65</v>
      </c>
      <c r="L101" s="470">
        <v>0.35</v>
      </c>
    </row>
    <row r="102" spans="1:12" x14ac:dyDescent="0.35">
      <c r="A102" t="s">
        <v>300</v>
      </c>
      <c r="B102" t="s">
        <v>888</v>
      </c>
      <c r="C102" t="s">
        <v>112</v>
      </c>
      <c r="D102" t="s">
        <v>786</v>
      </c>
      <c r="E102">
        <v>750</v>
      </c>
      <c r="F102" s="141">
        <v>487</v>
      </c>
      <c r="G102" s="141">
        <v>263</v>
      </c>
      <c r="H102">
        <v>8.39</v>
      </c>
      <c r="I102">
        <v>3.22</v>
      </c>
      <c r="J102">
        <v>10.3</v>
      </c>
      <c r="K102" s="470">
        <v>0.65</v>
      </c>
      <c r="L102" s="470">
        <v>0.35</v>
      </c>
    </row>
    <row r="103" spans="1:12" x14ac:dyDescent="0.35">
      <c r="A103" t="s">
        <v>301</v>
      </c>
      <c r="B103" t="s">
        <v>889</v>
      </c>
      <c r="C103" t="s">
        <v>112</v>
      </c>
      <c r="D103" t="s">
        <v>791</v>
      </c>
      <c r="E103">
        <v>450</v>
      </c>
      <c r="F103" s="141">
        <v>292</v>
      </c>
      <c r="G103" s="141">
        <v>158</v>
      </c>
      <c r="H103">
        <v>8.39</v>
      </c>
      <c r="I103">
        <v>3.22</v>
      </c>
      <c r="J103">
        <v>10.3</v>
      </c>
      <c r="K103" s="470">
        <v>0.65</v>
      </c>
      <c r="L103" s="470">
        <v>0.35</v>
      </c>
    </row>
    <row r="104" spans="1:12" x14ac:dyDescent="0.35">
      <c r="A104" t="s">
        <v>302</v>
      </c>
      <c r="B104" t="s">
        <v>890</v>
      </c>
      <c r="C104" t="s">
        <v>112</v>
      </c>
      <c r="D104" t="s">
        <v>791</v>
      </c>
      <c r="E104">
        <v>330</v>
      </c>
      <c r="F104" s="141">
        <v>214</v>
      </c>
      <c r="G104" s="141">
        <v>116</v>
      </c>
      <c r="H104">
        <v>8.39</v>
      </c>
      <c r="I104">
        <v>3.22</v>
      </c>
      <c r="J104">
        <v>10.3</v>
      </c>
      <c r="K104" s="470">
        <v>0.65</v>
      </c>
      <c r="L104" s="470">
        <v>0.35</v>
      </c>
    </row>
    <row r="105" spans="1:12" x14ac:dyDescent="0.35">
      <c r="A105" t="s">
        <v>303</v>
      </c>
      <c r="B105" t="s">
        <v>891</v>
      </c>
      <c r="C105" t="s">
        <v>112</v>
      </c>
      <c r="D105" t="s">
        <v>796</v>
      </c>
      <c r="E105">
        <v>300</v>
      </c>
      <c r="F105" s="141">
        <v>195</v>
      </c>
      <c r="G105" s="141">
        <v>105</v>
      </c>
      <c r="H105">
        <v>8.39</v>
      </c>
      <c r="I105">
        <v>3.22</v>
      </c>
      <c r="J105">
        <v>10.3</v>
      </c>
      <c r="K105" s="470">
        <v>0.65</v>
      </c>
      <c r="L105" s="470">
        <v>0.35</v>
      </c>
    </row>
    <row r="106" spans="1:12" x14ac:dyDescent="0.35">
      <c r="A106" t="s">
        <v>304</v>
      </c>
      <c r="B106" t="s">
        <v>892</v>
      </c>
      <c r="C106" t="s">
        <v>112</v>
      </c>
      <c r="D106" t="s">
        <v>786</v>
      </c>
      <c r="E106">
        <v>630</v>
      </c>
      <c r="F106" s="141">
        <v>409</v>
      </c>
      <c r="G106" s="141">
        <v>221</v>
      </c>
      <c r="H106">
        <v>8.39</v>
      </c>
      <c r="I106">
        <v>3.22</v>
      </c>
      <c r="J106">
        <v>10.3</v>
      </c>
      <c r="K106" s="470">
        <v>0.65</v>
      </c>
      <c r="L106" s="470">
        <v>0.35</v>
      </c>
    </row>
    <row r="107" spans="1:12" x14ac:dyDescent="0.35">
      <c r="A107" t="s">
        <v>305</v>
      </c>
      <c r="B107" t="s">
        <v>893</v>
      </c>
      <c r="C107" t="s">
        <v>112</v>
      </c>
      <c r="D107" t="s">
        <v>796</v>
      </c>
      <c r="E107">
        <v>360</v>
      </c>
      <c r="F107" s="141">
        <v>234</v>
      </c>
      <c r="G107" s="141">
        <v>126</v>
      </c>
      <c r="H107">
        <v>8.39</v>
      </c>
      <c r="I107">
        <v>3.22</v>
      </c>
      <c r="J107">
        <v>10.3</v>
      </c>
      <c r="K107" s="470">
        <v>0.65</v>
      </c>
      <c r="L107" s="470">
        <v>0.35</v>
      </c>
    </row>
    <row r="108" spans="1:12" x14ac:dyDescent="0.35">
      <c r="A108" t="s">
        <v>306</v>
      </c>
      <c r="B108" t="s">
        <v>894</v>
      </c>
      <c r="C108" t="s">
        <v>112</v>
      </c>
      <c r="D108" t="s">
        <v>791</v>
      </c>
      <c r="E108">
        <v>420</v>
      </c>
      <c r="F108" s="141">
        <v>273</v>
      </c>
      <c r="G108" s="141">
        <v>147</v>
      </c>
      <c r="H108">
        <v>8.39</v>
      </c>
      <c r="I108">
        <v>3.22</v>
      </c>
      <c r="J108">
        <v>10.3</v>
      </c>
      <c r="K108" s="470">
        <v>0.65</v>
      </c>
      <c r="L108" s="470">
        <v>0.35</v>
      </c>
    </row>
    <row r="109" spans="1:12" x14ac:dyDescent="0.35">
      <c r="A109" t="s">
        <v>307</v>
      </c>
      <c r="B109" t="s">
        <v>895</v>
      </c>
      <c r="C109" t="s">
        <v>112</v>
      </c>
      <c r="D109" t="s">
        <v>791</v>
      </c>
      <c r="E109">
        <v>600</v>
      </c>
      <c r="F109" s="141">
        <v>390</v>
      </c>
      <c r="G109" s="141">
        <v>210</v>
      </c>
      <c r="H109">
        <v>8.39</v>
      </c>
      <c r="I109">
        <v>3.22</v>
      </c>
      <c r="J109">
        <v>10.3</v>
      </c>
      <c r="K109" s="470">
        <v>0.65</v>
      </c>
      <c r="L109" s="470">
        <v>0.35</v>
      </c>
    </row>
    <row r="110" spans="1:12" x14ac:dyDescent="0.35">
      <c r="A110" t="s">
        <v>308</v>
      </c>
      <c r="B110" t="s">
        <v>896</v>
      </c>
      <c r="C110" t="s">
        <v>113</v>
      </c>
      <c r="D110" t="s">
        <v>791</v>
      </c>
      <c r="E110">
        <v>500</v>
      </c>
      <c r="F110" s="141">
        <v>325</v>
      </c>
      <c r="G110" s="141">
        <v>175</v>
      </c>
      <c r="H110">
        <v>6.81</v>
      </c>
      <c r="I110">
        <v>3.11</v>
      </c>
      <c r="J110">
        <v>8.98</v>
      </c>
      <c r="K110" s="470">
        <v>0.65</v>
      </c>
      <c r="L110" s="470">
        <v>0.35</v>
      </c>
    </row>
    <row r="111" spans="1:12" x14ac:dyDescent="0.35">
      <c r="A111" t="s">
        <v>309</v>
      </c>
      <c r="B111" t="s">
        <v>897</v>
      </c>
      <c r="C111" t="s">
        <v>113</v>
      </c>
      <c r="D111" t="s">
        <v>791</v>
      </c>
      <c r="E111">
        <v>510</v>
      </c>
      <c r="F111" s="141">
        <v>331</v>
      </c>
      <c r="G111" s="141">
        <v>179</v>
      </c>
      <c r="H111">
        <v>6.81</v>
      </c>
      <c r="I111">
        <v>3.11</v>
      </c>
      <c r="J111">
        <v>8.98</v>
      </c>
      <c r="K111" s="470">
        <v>0.65</v>
      </c>
      <c r="L111" s="470">
        <v>0.35</v>
      </c>
    </row>
    <row r="112" spans="1:12" x14ac:dyDescent="0.35">
      <c r="A112" t="s">
        <v>310</v>
      </c>
      <c r="B112" t="s">
        <v>898</v>
      </c>
      <c r="C112" t="s">
        <v>113</v>
      </c>
      <c r="D112" t="s">
        <v>791</v>
      </c>
      <c r="E112">
        <v>620</v>
      </c>
      <c r="F112" s="141">
        <v>403</v>
      </c>
      <c r="G112" s="141">
        <v>217</v>
      </c>
      <c r="H112">
        <v>6.81</v>
      </c>
      <c r="I112">
        <v>3.11</v>
      </c>
      <c r="J112">
        <v>8.98</v>
      </c>
      <c r="K112" s="470">
        <v>0.65</v>
      </c>
      <c r="L112" s="470">
        <v>0.35</v>
      </c>
    </row>
    <row r="113" spans="1:12" x14ac:dyDescent="0.35">
      <c r="A113" t="s">
        <v>311</v>
      </c>
      <c r="B113" t="s">
        <v>899</v>
      </c>
      <c r="C113" t="s">
        <v>113</v>
      </c>
      <c r="D113" t="s">
        <v>791</v>
      </c>
      <c r="E113">
        <v>460</v>
      </c>
      <c r="F113" s="141">
        <v>299</v>
      </c>
      <c r="G113" s="141">
        <v>161</v>
      </c>
      <c r="H113">
        <v>6.81</v>
      </c>
      <c r="I113">
        <v>3.11</v>
      </c>
      <c r="J113">
        <v>8.98</v>
      </c>
      <c r="K113" s="470">
        <v>0.65</v>
      </c>
      <c r="L113" s="470">
        <v>0.35</v>
      </c>
    </row>
    <row r="114" spans="1:12" x14ac:dyDescent="0.35">
      <c r="A114" t="s">
        <v>312</v>
      </c>
      <c r="B114" t="s">
        <v>900</v>
      </c>
      <c r="C114" t="s">
        <v>113</v>
      </c>
      <c r="D114" t="s">
        <v>791</v>
      </c>
      <c r="E114">
        <v>590</v>
      </c>
      <c r="F114" s="141">
        <v>383</v>
      </c>
      <c r="G114" s="141">
        <v>207</v>
      </c>
      <c r="H114">
        <v>6.81</v>
      </c>
      <c r="I114">
        <v>3.11</v>
      </c>
      <c r="J114">
        <v>8.98</v>
      </c>
      <c r="K114" s="470">
        <v>0.65</v>
      </c>
      <c r="L114" s="470">
        <v>0.35</v>
      </c>
    </row>
    <row r="115" spans="1:12" x14ac:dyDescent="0.35">
      <c r="A115" t="s">
        <v>313</v>
      </c>
      <c r="B115" t="s">
        <v>901</v>
      </c>
      <c r="C115" t="s">
        <v>113</v>
      </c>
      <c r="D115" t="s">
        <v>791</v>
      </c>
      <c r="E115">
        <v>680</v>
      </c>
      <c r="F115" s="141">
        <v>442</v>
      </c>
      <c r="G115" s="141">
        <v>238</v>
      </c>
      <c r="H115">
        <v>6.81</v>
      </c>
      <c r="I115">
        <v>3.11</v>
      </c>
      <c r="J115">
        <v>8.98</v>
      </c>
      <c r="K115" s="470">
        <v>0.65</v>
      </c>
      <c r="L115" s="470">
        <v>0.35</v>
      </c>
    </row>
    <row r="116" spans="1:12" x14ac:dyDescent="0.35">
      <c r="A116" t="s">
        <v>314</v>
      </c>
      <c r="B116" t="s">
        <v>902</v>
      </c>
      <c r="C116" t="s">
        <v>113</v>
      </c>
      <c r="D116" t="s">
        <v>791</v>
      </c>
      <c r="E116">
        <v>680</v>
      </c>
      <c r="F116" s="141">
        <v>442</v>
      </c>
      <c r="G116" s="141">
        <v>238</v>
      </c>
      <c r="H116">
        <v>6.81</v>
      </c>
      <c r="I116">
        <v>3.11</v>
      </c>
      <c r="J116">
        <v>8.98</v>
      </c>
      <c r="K116" s="470">
        <v>0.65</v>
      </c>
      <c r="L116" s="470">
        <v>0.35</v>
      </c>
    </row>
    <row r="117" spans="1:12" x14ac:dyDescent="0.35">
      <c r="A117" t="s">
        <v>315</v>
      </c>
      <c r="B117" t="s">
        <v>903</v>
      </c>
      <c r="C117" t="s">
        <v>113</v>
      </c>
      <c r="D117" t="s">
        <v>786</v>
      </c>
      <c r="E117">
        <v>810</v>
      </c>
      <c r="F117" s="141">
        <v>526</v>
      </c>
      <c r="G117" s="141">
        <v>284</v>
      </c>
      <c r="H117">
        <v>6.81</v>
      </c>
      <c r="I117">
        <v>3.11</v>
      </c>
      <c r="J117">
        <v>8.98</v>
      </c>
      <c r="K117" s="470">
        <v>0.65</v>
      </c>
      <c r="L117" s="470">
        <v>0.35</v>
      </c>
    </row>
    <row r="118" spans="1:12" x14ac:dyDescent="0.35">
      <c r="A118" t="s">
        <v>316</v>
      </c>
      <c r="B118" t="s">
        <v>904</v>
      </c>
      <c r="C118" t="s">
        <v>113</v>
      </c>
      <c r="D118" t="s">
        <v>786</v>
      </c>
      <c r="E118">
        <v>810</v>
      </c>
      <c r="F118" s="141">
        <v>526</v>
      </c>
      <c r="G118" s="141">
        <v>284</v>
      </c>
      <c r="H118">
        <v>6.81</v>
      </c>
      <c r="I118">
        <v>3.11</v>
      </c>
      <c r="J118">
        <v>8.98</v>
      </c>
      <c r="K118" s="470">
        <v>0.65</v>
      </c>
      <c r="L118" s="470">
        <v>0.35</v>
      </c>
    </row>
    <row r="119" spans="1:12" x14ac:dyDescent="0.35">
      <c r="A119" t="s">
        <v>317</v>
      </c>
      <c r="B119" t="s">
        <v>905</v>
      </c>
      <c r="C119" t="s">
        <v>113</v>
      </c>
      <c r="D119" t="s">
        <v>786</v>
      </c>
      <c r="E119">
        <v>990</v>
      </c>
      <c r="F119" s="141">
        <v>643</v>
      </c>
      <c r="G119" s="141">
        <v>347</v>
      </c>
      <c r="H119">
        <v>6.81</v>
      </c>
      <c r="I119">
        <v>3.11</v>
      </c>
      <c r="J119">
        <v>8.98</v>
      </c>
      <c r="K119" s="470">
        <v>0.65</v>
      </c>
      <c r="L119" s="470">
        <v>0.35</v>
      </c>
    </row>
    <row r="120" spans="1:12" x14ac:dyDescent="0.35">
      <c r="A120" t="s">
        <v>318</v>
      </c>
      <c r="B120" t="s">
        <v>906</v>
      </c>
      <c r="C120" t="s">
        <v>113</v>
      </c>
      <c r="D120" t="s">
        <v>791</v>
      </c>
      <c r="E120">
        <v>660</v>
      </c>
      <c r="F120" s="141">
        <v>429</v>
      </c>
      <c r="G120" s="141">
        <v>231</v>
      </c>
      <c r="H120">
        <v>6.81</v>
      </c>
      <c r="I120">
        <v>3.11</v>
      </c>
      <c r="J120">
        <v>8.98</v>
      </c>
      <c r="K120" s="470">
        <v>0.65</v>
      </c>
      <c r="L120" s="470">
        <v>0.35</v>
      </c>
    </row>
    <row r="121" spans="1:12" x14ac:dyDescent="0.35">
      <c r="A121" t="s">
        <v>319</v>
      </c>
      <c r="B121" t="s">
        <v>907</v>
      </c>
      <c r="C121" t="s">
        <v>113</v>
      </c>
      <c r="D121" t="s">
        <v>796</v>
      </c>
      <c r="E121">
        <v>300</v>
      </c>
      <c r="F121" s="141">
        <v>195</v>
      </c>
      <c r="G121" s="141">
        <v>105</v>
      </c>
      <c r="H121">
        <v>6.81</v>
      </c>
      <c r="I121">
        <v>3.11</v>
      </c>
      <c r="J121">
        <v>8.98</v>
      </c>
      <c r="K121" s="470">
        <v>0.65</v>
      </c>
      <c r="L121" s="470">
        <v>0.35</v>
      </c>
    </row>
    <row r="122" spans="1:12" x14ac:dyDescent="0.35">
      <c r="A122" t="s">
        <v>320</v>
      </c>
      <c r="B122" t="s">
        <v>908</v>
      </c>
      <c r="C122" t="s">
        <v>113</v>
      </c>
      <c r="D122" t="s">
        <v>786</v>
      </c>
      <c r="E122">
        <v>620</v>
      </c>
      <c r="F122" s="141">
        <v>403</v>
      </c>
      <c r="G122" s="141">
        <v>217</v>
      </c>
      <c r="H122">
        <v>6.81</v>
      </c>
      <c r="I122">
        <v>3.11</v>
      </c>
      <c r="J122">
        <v>8.98</v>
      </c>
      <c r="K122" s="470">
        <v>0.65</v>
      </c>
      <c r="L122" s="470">
        <v>0.35</v>
      </c>
    </row>
    <row r="123" spans="1:12" x14ac:dyDescent="0.35">
      <c r="A123" t="s">
        <v>321</v>
      </c>
      <c r="B123" t="s">
        <v>909</v>
      </c>
      <c r="C123" t="s">
        <v>113</v>
      </c>
      <c r="D123" t="s">
        <v>791</v>
      </c>
      <c r="E123">
        <v>600</v>
      </c>
      <c r="F123" s="141">
        <v>390</v>
      </c>
      <c r="G123" s="141">
        <v>210</v>
      </c>
      <c r="H123">
        <v>6.81</v>
      </c>
      <c r="I123">
        <v>3.11</v>
      </c>
      <c r="J123">
        <v>8.98</v>
      </c>
      <c r="K123" s="470">
        <v>0.65</v>
      </c>
      <c r="L123" s="470">
        <v>0.35</v>
      </c>
    </row>
    <row r="124" spans="1:12" x14ac:dyDescent="0.35">
      <c r="A124" t="s">
        <v>322</v>
      </c>
      <c r="B124" t="s">
        <v>910</v>
      </c>
      <c r="C124" t="s">
        <v>113</v>
      </c>
      <c r="D124" t="s">
        <v>791</v>
      </c>
      <c r="E124">
        <v>580</v>
      </c>
      <c r="F124" s="141">
        <v>377</v>
      </c>
      <c r="G124" s="141">
        <v>203</v>
      </c>
      <c r="H124">
        <v>6.81</v>
      </c>
      <c r="I124">
        <v>3.11</v>
      </c>
      <c r="J124">
        <v>8.98</v>
      </c>
      <c r="K124" s="470">
        <v>0.65</v>
      </c>
      <c r="L124" s="470">
        <v>0.35</v>
      </c>
    </row>
    <row r="125" spans="1:12" x14ac:dyDescent="0.35">
      <c r="A125" t="s">
        <v>323</v>
      </c>
      <c r="B125" t="s">
        <v>911</v>
      </c>
      <c r="C125" t="s">
        <v>113</v>
      </c>
      <c r="D125" t="s">
        <v>791</v>
      </c>
      <c r="E125">
        <v>670</v>
      </c>
      <c r="F125" s="141">
        <v>435</v>
      </c>
      <c r="G125" s="141">
        <v>235</v>
      </c>
      <c r="H125">
        <v>6.81</v>
      </c>
      <c r="I125">
        <v>3.11</v>
      </c>
      <c r="J125">
        <v>8.98</v>
      </c>
      <c r="K125" s="470">
        <v>0.65</v>
      </c>
      <c r="L125" s="470">
        <v>0.35</v>
      </c>
    </row>
    <row r="126" spans="1:12" x14ac:dyDescent="0.35">
      <c r="A126" t="s">
        <v>324</v>
      </c>
      <c r="B126" t="s">
        <v>912</v>
      </c>
      <c r="C126" t="s">
        <v>113</v>
      </c>
      <c r="D126" t="s">
        <v>786</v>
      </c>
      <c r="E126">
        <v>750</v>
      </c>
      <c r="F126" s="141">
        <v>487</v>
      </c>
      <c r="G126" s="141">
        <v>263</v>
      </c>
      <c r="H126">
        <v>6.81</v>
      </c>
      <c r="I126">
        <v>3.11</v>
      </c>
      <c r="J126">
        <v>8.98</v>
      </c>
      <c r="K126" s="470">
        <v>0.65</v>
      </c>
      <c r="L126" s="470">
        <v>0.35</v>
      </c>
    </row>
    <row r="127" spans="1:12" x14ac:dyDescent="0.35">
      <c r="A127" t="s">
        <v>325</v>
      </c>
      <c r="B127" t="s">
        <v>913</v>
      </c>
      <c r="C127" t="s">
        <v>113</v>
      </c>
      <c r="D127" t="s">
        <v>786</v>
      </c>
      <c r="E127">
        <v>830</v>
      </c>
      <c r="F127" s="141">
        <v>539</v>
      </c>
      <c r="G127" s="141">
        <v>291</v>
      </c>
      <c r="H127">
        <v>6.81</v>
      </c>
      <c r="I127">
        <v>3.11</v>
      </c>
      <c r="J127">
        <v>8.98</v>
      </c>
      <c r="K127" s="470">
        <v>0.65</v>
      </c>
      <c r="L127" s="470">
        <v>0.35</v>
      </c>
    </row>
    <row r="128" spans="1:12" x14ac:dyDescent="0.35">
      <c r="A128" t="s">
        <v>326</v>
      </c>
      <c r="B128" t="s">
        <v>914</v>
      </c>
      <c r="C128" t="s">
        <v>113</v>
      </c>
      <c r="D128" t="s">
        <v>786</v>
      </c>
      <c r="E128">
        <v>830</v>
      </c>
      <c r="F128" s="141">
        <v>539</v>
      </c>
      <c r="G128" s="141">
        <v>291</v>
      </c>
      <c r="H128">
        <v>6.81</v>
      </c>
      <c r="I128">
        <v>3.11</v>
      </c>
      <c r="J128">
        <v>8.98</v>
      </c>
      <c r="K128" s="470">
        <v>0.65</v>
      </c>
      <c r="L128" s="470">
        <v>0.35</v>
      </c>
    </row>
    <row r="129" spans="1:12" x14ac:dyDescent="0.35">
      <c r="A129" t="s">
        <v>327</v>
      </c>
      <c r="B129" t="s">
        <v>915</v>
      </c>
      <c r="C129" t="s">
        <v>113</v>
      </c>
      <c r="D129" t="s">
        <v>786</v>
      </c>
      <c r="E129">
        <v>840</v>
      </c>
      <c r="F129" s="141">
        <v>546</v>
      </c>
      <c r="G129" s="141">
        <v>294</v>
      </c>
      <c r="H129">
        <v>6.81</v>
      </c>
      <c r="I129">
        <v>3.11</v>
      </c>
      <c r="J129">
        <v>8.98</v>
      </c>
      <c r="K129" s="470">
        <v>0.65</v>
      </c>
      <c r="L129" s="470">
        <v>0.35</v>
      </c>
    </row>
    <row r="130" spans="1:12" x14ac:dyDescent="0.35">
      <c r="A130" t="s">
        <v>328</v>
      </c>
      <c r="B130" t="s">
        <v>916</v>
      </c>
      <c r="C130" t="s">
        <v>113</v>
      </c>
      <c r="D130" t="s">
        <v>786</v>
      </c>
      <c r="E130">
        <v>530</v>
      </c>
      <c r="F130" s="141">
        <v>344</v>
      </c>
      <c r="G130" s="141">
        <v>186</v>
      </c>
      <c r="H130">
        <v>6.81</v>
      </c>
      <c r="I130">
        <v>3.11</v>
      </c>
      <c r="J130">
        <v>8.98</v>
      </c>
      <c r="K130" s="470">
        <v>0.65</v>
      </c>
      <c r="L130" s="470">
        <v>0.35</v>
      </c>
    </row>
    <row r="131" spans="1:12" x14ac:dyDescent="0.35">
      <c r="A131" t="s">
        <v>329</v>
      </c>
      <c r="B131" t="s">
        <v>917</v>
      </c>
      <c r="C131" t="s">
        <v>114</v>
      </c>
      <c r="D131" t="s">
        <v>786</v>
      </c>
      <c r="E131">
        <v>520</v>
      </c>
      <c r="F131" s="141">
        <v>338</v>
      </c>
      <c r="G131" s="141">
        <v>182</v>
      </c>
      <c r="H131">
        <v>7.54</v>
      </c>
      <c r="I131">
        <v>3.18</v>
      </c>
      <c r="J131">
        <v>8.7799999999999994</v>
      </c>
      <c r="K131" s="470">
        <v>0.65</v>
      </c>
      <c r="L131" s="470">
        <v>0.35</v>
      </c>
    </row>
    <row r="132" spans="1:12" x14ac:dyDescent="0.35">
      <c r="A132" t="s">
        <v>330</v>
      </c>
      <c r="B132" t="s">
        <v>918</v>
      </c>
      <c r="C132" t="s">
        <v>114</v>
      </c>
      <c r="D132" t="s">
        <v>796</v>
      </c>
      <c r="E132">
        <v>210</v>
      </c>
      <c r="F132" s="141">
        <v>136</v>
      </c>
      <c r="G132" s="141">
        <v>74</v>
      </c>
      <c r="H132">
        <v>7.54</v>
      </c>
      <c r="I132">
        <v>3.18</v>
      </c>
      <c r="J132">
        <v>8.7799999999999994</v>
      </c>
      <c r="K132" s="470">
        <v>0.65</v>
      </c>
      <c r="L132" s="470">
        <v>0.35</v>
      </c>
    </row>
    <row r="133" spans="1:12" x14ac:dyDescent="0.35">
      <c r="A133" t="s">
        <v>331</v>
      </c>
      <c r="B133" t="s">
        <v>919</v>
      </c>
      <c r="C133" t="s">
        <v>114</v>
      </c>
      <c r="D133" t="s">
        <v>786</v>
      </c>
      <c r="E133">
        <v>450</v>
      </c>
      <c r="F133" s="141">
        <v>292</v>
      </c>
      <c r="G133" s="141">
        <v>158</v>
      </c>
      <c r="H133">
        <v>7.54</v>
      </c>
      <c r="I133">
        <v>3.18</v>
      </c>
      <c r="J133">
        <v>8.7799999999999994</v>
      </c>
      <c r="K133" s="470">
        <v>0.65</v>
      </c>
      <c r="L133" s="470">
        <v>0.35</v>
      </c>
    </row>
    <row r="134" spans="1:12" x14ac:dyDescent="0.35">
      <c r="A134" t="s">
        <v>332</v>
      </c>
      <c r="B134" t="s">
        <v>920</v>
      </c>
      <c r="C134" t="s">
        <v>114</v>
      </c>
      <c r="D134" t="s">
        <v>796</v>
      </c>
      <c r="E134">
        <v>210</v>
      </c>
      <c r="F134" s="141">
        <v>136</v>
      </c>
      <c r="G134" s="141">
        <v>74</v>
      </c>
      <c r="H134">
        <v>7.54</v>
      </c>
      <c r="I134">
        <v>3.18</v>
      </c>
      <c r="J134">
        <v>8.7799999999999994</v>
      </c>
      <c r="K134" s="470">
        <v>0.65</v>
      </c>
      <c r="L134" s="470">
        <v>0.35</v>
      </c>
    </row>
    <row r="135" spans="1:12" x14ac:dyDescent="0.35">
      <c r="A135" t="s">
        <v>333</v>
      </c>
      <c r="B135" t="s">
        <v>921</v>
      </c>
      <c r="C135" t="s">
        <v>114</v>
      </c>
      <c r="D135" t="s">
        <v>786</v>
      </c>
      <c r="E135">
        <v>420</v>
      </c>
      <c r="F135" s="141">
        <v>273</v>
      </c>
      <c r="G135" s="141">
        <v>147</v>
      </c>
      <c r="H135">
        <v>7.54</v>
      </c>
      <c r="I135">
        <v>3.18</v>
      </c>
      <c r="J135">
        <v>8.7799999999999994</v>
      </c>
      <c r="K135" s="470">
        <v>0.65</v>
      </c>
      <c r="L135" s="470">
        <v>0.35</v>
      </c>
    </row>
    <row r="136" spans="1:12" x14ac:dyDescent="0.35">
      <c r="A136" t="s">
        <v>334</v>
      </c>
      <c r="B136" t="s">
        <v>922</v>
      </c>
      <c r="C136" t="s">
        <v>114</v>
      </c>
      <c r="D136" t="s">
        <v>786</v>
      </c>
      <c r="E136">
        <v>450</v>
      </c>
      <c r="F136" s="141">
        <v>292</v>
      </c>
      <c r="G136" s="141">
        <v>158</v>
      </c>
      <c r="H136">
        <v>7.54</v>
      </c>
      <c r="I136">
        <v>3.18</v>
      </c>
      <c r="J136">
        <v>8.7799999999999994</v>
      </c>
      <c r="K136" s="470">
        <v>0.65</v>
      </c>
      <c r="L136" s="470">
        <v>0.35</v>
      </c>
    </row>
    <row r="137" spans="1:12" x14ac:dyDescent="0.35">
      <c r="A137" t="s">
        <v>335</v>
      </c>
      <c r="B137" t="s">
        <v>923</v>
      </c>
      <c r="C137" t="s">
        <v>114</v>
      </c>
      <c r="D137" t="s">
        <v>786</v>
      </c>
      <c r="E137">
        <v>630</v>
      </c>
      <c r="F137" s="141">
        <v>409</v>
      </c>
      <c r="G137" s="141">
        <v>221</v>
      </c>
      <c r="H137">
        <v>7.54</v>
      </c>
      <c r="I137">
        <v>3.18</v>
      </c>
      <c r="J137">
        <v>8.7799999999999994</v>
      </c>
      <c r="K137" s="470">
        <v>0.65</v>
      </c>
      <c r="L137" s="470">
        <v>0.35</v>
      </c>
    </row>
    <row r="138" spans="1:12" x14ac:dyDescent="0.35">
      <c r="A138" t="s">
        <v>336</v>
      </c>
      <c r="B138" t="s">
        <v>924</v>
      </c>
      <c r="C138" t="s">
        <v>114</v>
      </c>
      <c r="D138" t="s">
        <v>786</v>
      </c>
      <c r="E138">
        <v>390</v>
      </c>
      <c r="F138" s="141">
        <v>253</v>
      </c>
      <c r="G138" s="141">
        <v>137</v>
      </c>
      <c r="H138">
        <v>7.54</v>
      </c>
      <c r="I138">
        <v>3.18</v>
      </c>
      <c r="J138">
        <v>8.7799999999999994</v>
      </c>
      <c r="K138" s="470">
        <v>0.65</v>
      </c>
      <c r="L138" s="470">
        <v>0.35</v>
      </c>
    </row>
    <row r="139" spans="1:12" x14ac:dyDescent="0.35">
      <c r="A139" t="s">
        <v>337</v>
      </c>
      <c r="B139" t="s">
        <v>925</v>
      </c>
      <c r="C139" t="s">
        <v>114</v>
      </c>
      <c r="D139" t="s">
        <v>786</v>
      </c>
      <c r="E139">
        <v>750</v>
      </c>
      <c r="F139" s="141">
        <v>487</v>
      </c>
      <c r="G139" s="141">
        <v>263</v>
      </c>
      <c r="H139">
        <v>7.54</v>
      </c>
      <c r="I139">
        <v>3.18</v>
      </c>
      <c r="J139">
        <v>8.7799999999999994</v>
      </c>
      <c r="K139" s="470">
        <v>0.65</v>
      </c>
      <c r="L139" s="470">
        <v>0.35</v>
      </c>
    </row>
    <row r="140" spans="1:12" x14ac:dyDescent="0.35">
      <c r="A140" t="s">
        <v>338</v>
      </c>
      <c r="B140" t="s">
        <v>926</v>
      </c>
      <c r="C140" t="s">
        <v>114</v>
      </c>
      <c r="D140" t="s">
        <v>786</v>
      </c>
      <c r="E140">
        <v>510</v>
      </c>
      <c r="F140" s="141">
        <v>331</v>
      </c>
      <c r="G140" s="141">
        <v>179</v>
      </c>
      <c r="H140">
        <v>7.54</v>
      </c>
      <c r="I140">
        <v>3.18</v>
      </c>
      <c r="J140">
        <v>8.7799999999999994</v>
      </c>
      <c r="K140" s="470">
        <v>0.65</v>
      </c>
      <c r="L140" s="470">
        <v>0.35</v>
      </c>
    </row>
    <row r="141" spans="1:12" x14ac:dyDescent="0.35">
      <c r="A141" t="s">
        <v>339</v>
      </c>
      <c r="B141" t="s">
        <v>927</v>
      </c>
      <c r="C141" t="s">
        <v>114</v>
      </c>
      <c r="D141" t="s">
        <v>786</v>
      </c>
      <c r="E141">
        <v>810</v>
      </c>
      <c r="F141" s="141">
        <v>526</v>
      </c>
      <c r="G141" s="141">
        <v>284</v>
      </c>
      <c r="H141">
        <v>7.54</v>
      </c>
      <c r="I141">
        <v>3.18</v>
      </c>
      <c r="J141">
        <v>8.7799999999999994</v>
      </c>
      <c r="K141" s="470">
        <v>0.65</v>
      </c>
      <c r="L141" s="470">
        <v>0.35</v>
      </c>
    </row>
    <row r="142" spans="1:12" x14ac:dyDescent="0.35">
      <c r="A142" t="s">
        <v>340</v>
      </c>
      <c r="B142" t="s">
        <v>928</v>
      </c>
      <c r="C142" t="s">
        <v>114</v>
      </c>
      <c r="D142" t="s">
        <v>786</v>
      </c>
      <c r="E142">
        <v>390</v>
      </c>
      <c r="F142" s="141">
        <v>253</v>
      </c>
      <c r="G142" s="141">
        <v>137</v>
      </c>
      <c r="H142">
        <v>7.54</v>
      </c>
      <c r="I142">
        <v>3.18</v>
      </c>
      <c r="J142">
        <v>8.7799999999999994</v>
      </c>
      <c r="K142" s="470">
        <v>0.65</v>
      </c>
      <c r="L142" s="470">
        <v>0.35</v>
      </c>
    </row>
    <row r="143" spans="1:12" x14ac:dyDescent="0.35">
      <c r="A143" t="s">
        <v>341</v>
      </c>
      <c r="B143" t="s">
        <v>929</v>
      </c>
      <c r="C143" t="s">
        <v>114</v>
      </c>
      <c r="D143" t="s">
        <v>786</v>
      </c>
      <c r="E143">
        <v>460</v>
      </c>
      <c r="F143" s="141">
        <v>299</v>
      </c>
      <c r="G143" s="141">
        <v>161</v>
      </c>
      <c r="H143">
        <v>7.54</v>
      </c>
      <c r="I143">
        <v>3.18</v>
      </c>
      <c r="J143">
        <v>8.7799999999999994</v>
      </c>
      <c r="K143" s="470">
        <v>0.65</v>
      </c>
      <c r="L143" s="470">
        <v>0.35</v>
      </c>
    </row>
    <row r="144" spans="1:12" x14ac:dyDescent="0.35">
      <c r="A144" t="s">
        <v>342</v>
      </c>
      <c r="B144" t="s">
        <v>930</v>
      </c>
      <c r="C144" t="s">
        <v>114</v>
      </c>
      <c r="D144" t="s">
        <v>786</v>
      </c>
      <c r="E144">
        <v>580</v>
      </c>
      <c r="F144" s="141">
        <v>377</v>
      </c>
      <c r="G144" s="141">
        <v>203</v>
      </c>
      <c r="H144">
        <v>7.54</v>
      </c>
      <c r="I144">
        <v>3.18</v>
      </c>
      <c r="J144">
        <v>8.7799999999999994</v>
      </c>
      <c r="K144" s="470">
        <v>0.65</v>
      </c>
      <c r="L144" s="470">
        <v>0.35</v>
      </c>
    </row>
    <row r="145" spans="1:12" x14ac:dyDescent="0.35">
      <c r="A145" t="s">
        <v>343</v>
      </c>
      <c r="B145" t="s">
        <v>931</v>
      </c>
      <c r="C145" t="s">
        <v>114</v>
      </c>
      <c r="D145" t="s">
        <v>791</v>
      </c>
      <c r="E145">
        <v>530</v>
      </c>
      <c r="F145" s="141">
        <v>344</v>
      </c>
      <c r="G145" s="141">
        <v>186</v>
      </c>
      <c r="H145">
        <v>7.54</v>
      </c>
      <c r="I145">
        <v>3.18</v>
      </c>
      <c r="J145">
        <v>8.7799999999999994</v>
      </c>
      <c r="K145" s="470">
        <v>0.65</v>
      </c>
      <c r="L145" s="470">
        <v>0.35</v>
      </c>
    </row>
    <row r="146" spans="1:12" x14ac:dyDescent="0.35">
      <c r="A146" t="s">
        <v>344</v>
      </c>
      <c r="B146" t="s">
        <v>932</v>
      </c>
      <c r="C146" t="s">
        <v>114</v>
      </c>
      <c r="D146" t="s">
        <v>786</v>
      </c>
      <c r="E146">
        <v>660</v>
      </c>
      <c r="F146" s="141">
        <v>429</v>
      </c>
      <c r="G146" s="141">
        <v>231</v>
      </c>
      <c r="H146">
        <v>7.54</v>
      </c>
      <c r="I146">
        <v>3.18</v>
      </c>
      <c r="J146">
        <v>8.7799999999999994</v>
      </c>
      <c r="K146" s="470">
        <v>0.65</v>
      </c>
      <c r="L146" s="470">
        <v>0.35</v>
      </c>
    </row>
    <row r="147" spans="1:12" x14ac:dyDescent="0.35">
      <c r="A147" t="s">
        <v>345</v>
      </c>
      <c r="B147" t="s">
        <v>933</v>
      </c>
      <c r="C147" t="s">
        <v>114</v>
      </c>
      <c r="D147" t="s">
        <v>796</v>
      </c>
      <c r="E147">
        <v>270</v>
      </c>
      <c r="F147" s="141">
        <v>175</v>
      </c>
      <c r="G147" s="141">
        <v>95</v>
      </c>
      <c r="H147">
        <v>7.54</v>
      </c>
      <c r="I147">
        <v>3.18</v>
      </c>
      <c r="J147">
        <v>8.7799999999999994</v>
      </c>
      <c r="K147" s="470">
        <v>0.65</v>
      </c>
      <c r="L147" s="470">
        <v>0.35</v>
      </c>
    </row>
    <row r="148" spans="1:12" x14ac:dyDescent="0.35">
      <c r="A148" t="s">
        <v>346</v>
      </c>
      <c r="B148" t="s">
        <v>934</v>
      </c>
      <c r="C148" t="s">
        <v>114</v>
      </c>
      <c r="D148" t="s">
        <v>786</v>
      </c>
      <c r="E148">
        <v>540</v>
      </c>
      <c r="F148" s="141">
        <v>351</v>
      </c>
      <c r="G148" s="141">
        <v>189</v>
      </c>
      <c r="H148">
        <v>7.54</v>
      </c>
      <c r="I148">
        <v>3.18</v>
      </c>
      <c r="J148">
        <v>8.7799999999999994</v>
      </c>
      <c r="K148" s="470">
        <v>0.65</v>
      </c>
      <c r="L148" s="470">
        <v>0.35</v>
      </c>
    </row>
    <row r="149" spans="1:12" x14ac:dyDescent="0.35">
      <c r="A149" t="s">
        <v>347</v>
      </c>
      <c r="B149" t="s">
        <v>935</v>
      </c>
      <c r="C149" t="s">
        <v>114</v>
      </c>
      <c r="D149" t="s">
        <v>786</v>
      </c>
      <c r="E149">
        <v>610</v>
      </c>
      <c r="F149" s="141">
        <v>396</v>
      </c>
      <c r="G149" s="141">
        <v>214</v>
      </c>
      <c r="H149">
        <v>7.54</v>
      </c>
      <c r="I149">
        <v>3.18</v>
      </c>
      <c r="J149">
        <v>8.7799999999999994</v>
      </c>
      <c r="K149" s="470">
        <v>0.65</v>
      </c>
      <c r="L149" s="470">
        <v>0.35</v>
      </c>
    </row>
    <row r="150" spans="1:12" x14ac:dyDescent="0.35">
      <c r="A150" t="s">
        <v>348</v>
      </c>
      <c r="B150" t="s">
        <v>936</v>
      </c>
      <c r="C150" t="s">
        <v>114</v>
      </c>
      <c r="D150" t="s">
        <v>791</v>
      </c>
      <c r="E150">
        <v>590</v>
      </c>
      <c r="F150" s="141">
        <v>383</v>
      </c>
      <c r="G150" s="141">
        <v>207</v>
      </c>
      <c r="H150">
        <v>7.54</v>
      </c>
      <c r="I150">
        <v>3.18</v>
      </c>
      <c r="J150">
        <v>8.7799999999999994</v>
      </c>
      <c r="K150" s="470">
        <v>0.65</v>
      </c>
      <c r="L150" s="470">
        <v>0.35</v>
      </c>
    </row>
    <row r="151" spans="1:12" x14ac:dyDescent="0.35">
      <c r="A151" t="s">
        <v>349</v>
      </c>
      <c r="B151" t="s">
        <v>937</v>
      </c>
      <c r="C151" t="s">
        <v>1370</v>
      </c>
      <c r="D151" t="s">
        <v>796</v>
      </c>
      <c r="E151">
        <v>220</v>
      </c>
      <c r="F151" s="141">
        <v>140</v>
      </c>
      <c r="G151" s="141">
        <v>80</v>
      </c>
      <c r="H151">
        <v>8.9</v>
      </c>
      <c r="I151">
        <v>3.35</v>
      </c>
      <c r="J151">
        <v>11.12</v>
      </c>
      <c r="K151" s="470">
        <v>0.64</v>
      </c>
      <c r="L151" s="470">
        <v>0.36</v>
      </c>
    </row>
    <row r="152" spans="1:12" x14ac:dyDescent="0.35">
      <c r="A152" t="s">
        <v>350</v>
      </c>
      <c r="B152" t="s">
        <v>938</v>
      </c>
      <c r="C152" t="s">
        <v>1370</v>
      </c>
      <c r="D152" t="s">
        <v>791</v>
      </c>
      <c r="E152">
        <v>920</v>
      </c>
      <c r="F152" s="141">
        <v>598</v>
      </c>
      <c r="G152" s="141">
        <v>322</v>
      </c>
      <c r="H152">
        <v>8.9</v>
      </c>
      <c r="I152">
        <v>3.35</v>
      </c>
      <c r="J152">
        <v>11.12</v>
      </c>
      <c r="K152" s="470">
        <v>0.65</v>
      </c>
      <c r="L152" s="470">
        <v>0.35</v>
      </c>
    </row>
    <row r="153" spans="1:12" x14ac:dyDescent="0.35">
      <c r="A153" t="s">
        <v>351</v>
      </c>
      <c r="B153" t="s">
        <v>939</v>
      </c>
      <c r="C153" t="s">
        <v>1370</v>
      </c>
      <c r="D153" t="s">
        <v>786</v>
      </c>
      <c r="E153">
        <v>520</v>
      </c>
      <c r="F153" s="141">
        <v>338</v>
      </c>
      <c r="G153" s="141">
        <v>182</v>
      </c>
      <c r="H153">
        <v>8.9</v>
      </c>
      <c r="I153">
        <v>3.35</v>
      </c>
      <c r="J153">
        <v>11.12</v>
      </c>
      <c r="K153" s="470">
        <v>0.65</v>
      </c>
      <c r="L153" s="470">
        <v>0.35</v>
      </c>
    </row>
    <row r="154" spans="1:12" x14ac:dyDescent="0.35">
      <c r="A154" t="s">
        <v>352</v>
      </c>
      <c r="B154" t="s">
        <v>940</v>
      </c>
      <c r="C154" t="s">
        <v>1370</v>
      </c>
      <c r="D154" t="s">
        <v>791</v>
      </c>
      <c r="E154">
        <v>490</v>
      </c>
      <c r="F154" s="141">
        <v>318</v>
      </c>
      <c r="G154" s="141">
        <v>172</v>
      </c>
      <c r="H154">
        <v>8.9</v>
      </c>
      <c r="I154">
        <v>3.35</v>
      </c>
      <c r="J154">
        <v>11.12</v>
      </c>
      <c r="K154" s="470">
        <v>0.65</v>
      </c>
      <c r="L154" s="470">
        <v>0.35</v>
      </c>
    </row>
    <row r="155" spans="1:12" x14ac:dyDescent="0.35">
      <c r="A155" t="s">
        <v>353</v>
      </c>
      <c r="B155" t="s">
        <v>941</v>
      </c>
      <c r="C155" t="s">
        <v>1370</v>
      </c>
      <c r="D155" t="s">
        <v>786</v>
      </c>
      <c r="E155">
        <v>690</v>
      </c>
      <c r="F155" s="141">
        <v>448</v>
      </c>
      <c r="G155" s="141">
        <v>242</v>
      </c>
      <c r="H155">
        <v>8.9</v>
      </c>
      <c r="I155">
        <v>3.35</v>
      </c>
      <c r="J155">
        <v>11.12</v>
      </c>
      <c r="K155" s="470">
        <v>0.65</v>
      </c>
      <c r="L155" s="470">
        <v>0.35</v>
      </c>
    </row>
    <row r="156" spans="1:12" x14ac:dyDescent="0.35">
      <c r="A156" t="s">
        <v>354</v>
      </c>
      <c r="B156" t="s">
        <v>942</v>
      </c>
      <c r="C156" t="s">
        <v>1370</v>
      </c>
      <c r="D156" t="s">
        <v>786</v>
      </c>
      <c r="E156">
        <v>700</v>
      </c>
      <c r="F156" s="141">
        <v>455</v>
      </c>
      <c r="G156" s="141">
        <v>245</v>
      </c>
      <c r="H156">
        <v>8.9</v>
      </c>
      <c r="I156">
        <v>3.35</v>
      </c>
      <c r="J156">
        <v>11.12</v>
      </c>
      <c r="K156" s="470">
        <v>0.65</v>
      </c>
      <c r="L156" s="470">
        <v>0.35</v>
      </c>
    </row>
    <row r="157" spans="1:12" x14ac:dyDescent="0.35">
      <c r="A157" t="s">
        <v>355</v>
      </c>
      <c r="B157" t="s">
        <v>943</v>
      </c>
      <c r="C157" t="s">
        <v>1370</v>
      </c>
      <c r="D157" t="s">
        <v>786</v>
      </c>
      <c r="E157">
        <v>640</v>
      </c>
      <c r="F157" s="141">
        <v>416</v>
      </c>
      <c r="G157" s="141">
        <v>224</v>
      </c>
      <c r="H157">
        <v>8.9</v>
      </c>
      <c r="I157">
        <v>3.35</v>
      </c>
      <c r="J157">
        <v>11.12</v>
      </c>
      <c r="K157" s="470">
        <v>0.65</v>
      </c>
      <c r="L157" s="470">
        <v>0.35</v>
      </c>
    </row>
    <row r="158" spans="1:12" x14ac:dyDescent="0.35">
      <c r="A158" t="s">
        <v>356</v>
      </c>
      <c r="B158" t="s">
        <v>944</v>
      </c>
      <c r="C158" t="s">
        <v>1370</v>
      </c>
      <c r="D158" t="s">
        <v>786</v>
      </c>
      <c r="E158">
        <v>640</v>
      </c>
      <c r="F158" s="141">
        <v>416</v>
      </c>
      <c r="G158" s="141">
        <v>224</v>
      </c>
      <c r="H158">
        <v>8.9</v>
      </c>
      <c r="I158">
        <v>3.35</v>
      </c>
      <c r="J158">
        <v>11.12</v>
      </c>
      <c r="K158" s="470">
        <v>0.65</v>
      </c>
      <c r="L158" s="470">
        <v>0.35</v>
      </c>
    </row>
    <row r="159" spans="1:12" x14ac:dyDescent="0.35">
      <c r="A159" t="s">
        <v>357</v>
      </c>
      <c r="B159" t="s">
        <v>945</v>
      </c>
      <c r="C159" t="s">
        <v>1370</v>
      </c>
      <c r="D159" t="s">
        <v>786</v>
      </c>
      <c r="E159">
        <v>620</v>
      </c>
      <c r="F159" s="141">
        <v>403</v>
      </c>
      <c r="G159" s="141">
        <v>217</v>
      </c>
      <c r="H159">
        <v>8.9</v>
      </c>
      <c r="I159">
        <v>3.35</v>
      </c>
      <c r="J159">
        <v>11.12</v>
      </c>
      <c r="K159" s="470">
        <v>0.65</v>
      </c>
      <c r="L159" s="470">
        <v>0.35</v>
      </c>
    </row>
    <row r="160" spans="1:12" x14ac:dyDescent="0.35">
      <c r="A160" t="s">
        <v>358</v>
      </c>
      <c r="B160" t="s">
        <v>946</v>
      </c>
      <c r="C160" t="s">
        <v>1370</v>
      </c>
      <c r="D160" t="s">
        <v>786</v>
      </c>
      <c r="E160">
        <v>630</v>
      </c>
      <c r="F160" s="141">
        <v>409</v>
      </c>
      <c r="G160" s="141">
        <v>221</v>
      </c>
      <c r="H160">
        <v>8.9</v>
      </c>
      <c r="I160">
        <v>3.35</v>
      </c>
      <c r="J160">
        <v>11.12</v>
      </c>
      <c r="K160" s="470">
        <v>0.65</v>
      </c>
      <c r="L160" s="470">
        <v>0.35</v>
      </c>
    </row>
    <row r="161" spans="1:12" x14ac:dyDescent="0.35">
      <c r="A161" t="s">
        <v>359</v>
      </c>
      <c r="B161" t="s">
        <v>947</v>
      </c>
      <c r="C161" t="s">
        <v>1370</v>
      </c>
      <c r="D161" t="s">
        <v>791</v>
      </c>
      <c r="E161">
        <v>480</v>
      </c>
      <c r="F161" s="141">
        <v>312</v>
      </c>
      <c r="G161" s="141">
        <v>168</v>
      </c>
      <c r="H161">
        <v>8.9</v>
      </c>
      <c r="I161">
        <v>3.35</v>
      </c>
      <c r="J161">
        <v>11.12</v>
      </c>
      <c r="K161" s="470">
        <v>0.65</v>
      </c>
      <c r="L161" s="470">
        <v>0.35</v>
      </c>
    </row>
    <row r="162" spans="1:12" x14ac:dyDescent="0.35">
      <c r="A162" t="s">
        <v>360</v>
      </c>
      <c r="B162" t="s">
        <v>948</v>
      </c>
      <c r="C162" t="s">
        <v>1370</v>
      </c>
      <c r="D162" t="s">
        <v>786</v>
      </c>
      <c r="E162">
        <v>650</v>
      </c>
      <c r="F162" s="141">
        <v>422</v>
      </c>
      <c r="G162" s="141">
        <v>228</v>
      </c>
      <c r="H162">
        <v>8.9</v>
      </c>
      <c r="I162">
        <v>3.35</v>
      </c>
      <c r="J162">
        <v>11.12</v>
      </c>
      <c r="K162" s="470">
        <v>0.65</v>
      </c>
      <c r="L162" s="470">
        <v>0.35</v>
      </c>
    </row>
    <row r="163" spans="1:12" x14ac:dyDescent="0.35">
      <c r="A163" t="s">
        <v>361</v>
      </c>
      <c r="B163" t="s">
        <v>949</v>
      </c>
      <c r="C163" t="s">
        <v>1370</v>
      </c>
      <c r="D163" t="s">
        <v>786</v>
      </c>
      <c r="E163">
        <v>550</v>
      </c>
      <c r="F163" s="141">
        <v>357</v>
      </c>
      <c r="G163" s="141">
        <v>193</v>
      </c>
      <c r="H163">
        <v>8.9</v>
      </c>
      <c r="I163">
        <v>3.35</v>
      </c>
      <c r="J163">
        <v>11.12</v>
      </c>
      <c r="K163" s="470">
        <v>0.65</v>
      </c>
      <c r="L163" s="470">
        <v>0.35</v>
      </c>
    </row>
    <row r="164" spans="1:12" x14ac:dyDescent="0.35">
      <c r="A164" t="s">
        <v>362</v>
      </c>
      <c r="B164" t="s">
        <v>950</v>
      </c>
      <c r="C164" t="s">
        <v>1370</v>
      </c>
      <c r="D164" t="s">
        <v>791</v>
      </c>
      <c r="E164">
        <v>510</v>
      </c>
      <c r="F164" s="141">
        <v>331</v>
      </c>
      <c r="G164" s="141">
        <v>179</v>
      </c>
      <c r="H164">
        <v>8.9</v>
      </c>
      <c r="I164">
        <v>3.35</v>
      </c>
      <c r="J164">
        <v>11.12</v>
      </c>
      <c r="K164" s="470">
        <v>0.65</v>
      </c>
      <c r="L164" s="470">
        <v>0.35</v>
      </c>
    </row>
    <row r="165" spans="1:12" x14ac:dyDescent="0.35">
      <c r="A165" t="s">
        <v>363</v>
      </c>
      <c r="B165" t="s">
        <v>951</v>
      </c>
      <c r="C165" t="s">
        <v>1370</v>
      </c>
      <c r="D165" t="s">
        <v>791</v>
      </c>
      <c r="E165">
        <v>500</v>
      </c>
      <c r="F165" s="141">
        <v>325</v>
      </c>
      <c r="G165" s="141">
        <v>175</v>
      </c>
      <c r="H165">
        <v>8.9</v>
      </c>
      <c r="I165">
        <v>3.35</v>
      </c>
      <c r="J165">
        <v>11.12</v>
      </c>
      <c r="K165" s="470">
        <v>0.65</v>
      </c>
      <c r="L165" s="470">
        <v>0.35</v>
      </c>
    </row>
    <row r="166" spans="1:12" x14ac:dyDescent="0.35">
      <c r="A166" t="s">
        <v>364</v>
      </c>
      <c r="B166" t="s">
        <v>952</v>
      </c>
      <c r="C166" t="s">
        <v>1370</v>
      </c>
      <c r="D166" t="s">
        <v>786</v>
      </c>
      <c r="E166">
        <v>550</v>
      </c>
      <c r="F166" s="141">
        <v>357</v>
      </c>
      <c r="G166" s="141">
        <v>193</v>
      </c>
      <c r="H166">
        <v>8.9</v>
      </c>
      <c r="I166">
        <v>3.35</v>
      </c>
      <c r="J166">
        <v>11.12</v>
      </c>
      <c r="K166" s="470">
        <v>0.65</v>
      </c>
      <c r="L166" s="470">
        <v>0.35</v>
      </c>
    </row>
    <row r="167" spans="1:12" x14ac:dyDescent="0.35">
      <c r="A167" t="s">
        <v>365</v>
      </c>
      <c r="B167" t="s">
        <v>953</v>
      </c>
      <c r="C167" t="s">
        <v>1370</v>
      </c>
      <c r="D167" t="s">
        <v>791</v>
      </c>
      <c r="E167">
        <v>600</v>
      </c>
      <c r="F167" s="141">
        <v>390</v>
      </c>
      <c r="G167" s="141">
        <v>210</v>
      </c>
      <c r="H167">
        <v>8.9</v>
      </c>
      <c r="I167">
        <v>3.35</v>
      </c>
      <c r="J167">
        <v>11.12</v>
      </c>
      <c r="K167" s="470">
        <v>0.65</v>
      </c>
      <c r="L167" s="470">
        <v>0.35</v>
      </c>
    </row>
    <row r="168" spans="1:12" x14ac:dyDescent="0.35">
      <c r="A168" t="s">
        <v>366</v>
      </c>
      <c r="B168" t="s">
        <v>954</v>
      </c>
      <c r="C168" t="s">
        <v>1370</v>
      </c>
      <c r="D168" t="s">
        <v>796</v>
      </c>
      <c r="E168">
        <v>390</v>
      </c>
      <c r="F168" s="141">
        <v>253</v>
      </c>
      <c r="G168" s="141">
        <v>137</v>
      </c>
      <c r="H168">
        <v>8.9</v>
      </c>
      <c r="I168">
        <v>3.35</v>
      </c>
      <c r="J168">
        <v>11.12</v>
      </c>
      <c r="K168" s="470">
        <v>0.65</v>
      </c>
      <c r="L168" s="470">
        <v>0.35</v>
      </c>
    </row>
    <row r="169" spans="1:12" x14ac:dyDescent="0.35">
      <c r="A169" t="s">
        <v>367</v>
      </c>
      <c r="B169" t="s">
        <v>955</v>
      </c>
      <c r="C169" t="s">
        <v>1370</v>
      </c>
      <c r="D169" t="s">
        <v>786</v>
      </c>
      <c r="E169">
        <v>700</v>
      </c>
      <c r="F169" s="141">
        <v>455</v>
      </c>
      <c r="G169" s="141">
        <v>245</v>
      </c>
      <c r="H169">
        <v>8.9</v>
      </c>
      <c r="I169">
        <v>3.35</v>
      </c>
      <c r="J169">
        <v>11.12</v>
      </c>
      <c r="K169" s="470">
        <v>0.65</v>
      </c>
      <c r="L169" s="470">
        <v>0.35</v>
      </c>
    </row>
    <row r="170" spans="1:12" x14ac:dyDescent="0.35">
      <c r="A170" t="s">
        <v>368</v>
      </c>
      <c r="B170" t="s">
        <v>956</v>
      </c>
      <c r="C170" t="s">
        <v>1370</v>
      </c>
      <c r="D170" t="s">
        <v>791</v>
      </c>
      <c r="E170">
        <v>580</v>
      </c>
      <c r="F170" s="141">
        <v>377</v>
      </c>
      <c r="G170" s="141">
        <v>203</v>
      </c>
      <c r="H170">
        <v>8.9</v>
      </c>
      <c r="I170">
        <v>3.35</v>
      </c>
      <c r="J170">
        <v>11.12</v>
      </c>
      <c r="K170" s="470">
        <v>0.65</v>
      </c>
      <c r="L170" s="470">
        <v>0.35</v>
      </c>
    </row>
    <row r="171" spans="1:12" x14ac:dyDescent="0.35">
      <c r="A171" t="s">
        <v>369</v>
      </c>
      <c r="B171" t="s">
        <v>957</v>
      </c>
      <c r="C171" t="s">
        <v>1370</v>
      </c>
      <c r="D171" t="s">
        <v>786</v>
      </c>
      <c r="E171">
        <v>680</v>
      </c>
      <c r="F171" s="141">
        <v>442</v>
      </c>
      <c r="G171" s="141">
        <v>238</v>
      </c>
      <c r="H171">
        <v>8.9</v>
      </c>
      <c r="I171">
        <v>3.35</v>
      </c>
      <c r="J171">
        <v>11.12</v>
      </c>
      <c r="K171" s="470">
        <v>0.65</v>
      </c>
      <c r="L171" s="470">
        <v>0.35</v>
      </c>
    </row>
    <row r="172" spans="1:12" x14ac:dyDescent="0.35">
      <c r="A172" t="s">
        <v>370</v>
      </c>
      <c r="B172" t="s">
        <v>958</v>
      </c>
      <c r="C172" t="s">
        <v>1370</v>
      </c>
      <c r="D172" t="s">
        <v>791</v>
      </c>
      <c r="E172">
        <v>450</v>
      </c>
      <c r="F172" s="141">
        <v>292</v>
      </c>
      <c r="G172" s="141">
        <v>158</v>
      </c>
      <c r="H172">
        <v>8.9</v>
      </c>
      <c r="I172">
        <v>3.35</v>
      </c>
      <c r="J172">
        <v>11.12</v>
      </c>
      <c r="K172" s="470">
        <v>0.65</v>
      </c>
      <c r="L172" s="470">
        <v>0.35</v>
      </c>
    </row>
    <row r="173" spans="1:12" x14ac:dyDescent="0.35">
      <c r="A173" t="s">
        <v>371</v>
      </c>
      <c r="B173" t="s">
        <v>959</v>
      </c>
      <c r="C173" t="s">
        <v>1370</v>
      </c>
      <c r="D173" t="s">
        <v>791</v>
      </c>
      <c r="E173">
        <v>350</v>
      </c>
      <c r="F173" s="141">
        <v>227</v>
      </c>
      <c r="G173" s="141">
        <v>123</v>
      </c>
      <c r="H173">
        <v>8.9</v>
      </c>
      <c r="I173">
        <v>3.35</v>
      </c>
      <c r="J173">
        <v>11.12</v>
      </c>
      <c r="K173" s="470">
        <v>0.65</v>
      </c>
      <c r="L173" s="470">
        <v>0.35</v>
      </c>
    </row>
    <row r="174" spans="1:12" x14ac:dyDescent="0.35">
      <c r="A174" t="s">
        <v>372</v>
      </c>
      <c r="B174" t="s">
        <v>960</v>
      </c>
      <c r="C174" t="s">
        <v>1370</v>
      </c>
      <c r="D174" t="s">
        <v>786</v>
      </c>
      <c r="E174">
        <v>500</v>
      </c>
      <c r="F174" s="141">
        <v>325</v>
      </c>
      <c r="G174" s="141">
        <v>175</v>
      </c>
      <c r="H174">
        <v>8.9</v>
      </c>
      <c r="I174">
        <v>3.35</v>
      </c>
      <c r="J174">
        <v>11.12</v>
      </c>
      <c r="K174" s="470">
        <v>0.65</v>
      </c>
      <c r="L174" s="470">
        <v>0.35</v>
      </c>
    </row>
    <row r="175" spans="1:12" x14ac:dyDescent="0.35">
      <c r="A175" t="s">
        <v>373</v>
      </c>
      <c r="B175" t="s">
        <v>961</v>
      </c>
      <c r="C175" t="s">
        <v>1370</v>
      </c>
      <c r="D175" t="s">
        <v>791</v>
      </c>
      <c r="E175">
        <v>590</v>
      </c>
      <c r="F175" s="141">
        <v>383</v>
      </c>
      <c r="G175" s="141">
        <v>207</v>
      </c>
      <c r="H175">
        <v>8.9</v>
      </c>
      <c r="I175">
        <v>3.35</v>
      </c>
      <c r="J175">
        <v>11.12</v>
      </c>
      <c r="K175" s="470">
        <v>0.65</v>
      </c>
      <c r="L175" s="470">
        <v>0.35</v>
      </c>
    </row>
    <row r="176" spans="1:12" x14ac:dyDescent="0.35">
      <c r="A176" t="s">
        <v>374</v>
      </c>
      <c r="B176" t="s">
        <v>962</v>
      </c>
      <c r="C176" t="s">
        <v>1370</v>
      </c>
      <c r="D176" t="s">
        <v>796</v>
      </c>
      <c r="E176">
        <v>380</v>
      </c>
      <c r="F176" s="141">
        <v>247</v>
      </c>
      <c r="G176" s="141">
        <v>133</v>
      </c>
      <c r="H176">
        <v>8.9</v>
      </c>
      <c r="I176">
        <v>3.35</v>
      </c>
      <c r="J176">
        <v>11.12</v>
      </c>
      <c r="K176" s="470">
        <v>0.65</v>
      </c>
      <c r="L176" s="470">
        <v>0.35</v>
      </c>
    </row>
    <row r="177" spans="1:12" x14ac:dyDescent="0.35">
      <c r="A177" t="s">
        <v>375</v>
      </c>
      <c r="B177" t="s">
        <v>963</v>
      </c>
      <c r="C177" t="s">
        <v>1370</v>
      </c>
      <c r="D177" t="s">
        <v>791</v>
      </c>
      <c r="E177">
        <v>420</v>
      </c>
      <c r="F177" s="141">
        <v>273</v>
      </c>
      <c r="G177" s="141">
        <v>147</v>
      </c>
      <c r="H177">
        <v>8.9</v>
      </c>
      <c r="I177">
        <v>3.35</v>
      </c>
      <c r="J177">
        <v>11.12</v>
      </c>
      <c r="K177" s="470">
        <v>0.65</v>
      </c>
      <c r="L177" s="470">
        <v>0.35</v>
      </c>
    </row>
    <row r="178" spans="1:12" x14ac:dyDescent="0.35">
      <c r="A178" t="s">
        <v>376</v>
      </c>
      <c r="B178" t="s">
        <v>964</v>
      </c>
      <c r="C178" t="s">
        <v>1370</v>
      </c>
      <c r="D178" t="s">
        <v>786</v>
      </c>
      <c r="E178">
        <v>680</v>
      </c>
      <c r="F178" s="141">
        <v>442</v>
      </c>
      <c r="G178" s="141">
        <v>238</v>
      </c>
      <c r="H178">
        <v>8.9</v>
      </c>
      <c r="I178">
        <v>3.35</v>
      </c>
      <c r="J178">
        <v>11.12</v>
      </c>
      <c r="K178" s="470">
        <v>0.65</v>
      </c>
      <c r="L178" s="470">
        <v>0.35</v>
      </c>
    </row>
    <row r="179" spans="1:12" x14ac:dyDescent="0.35">
      <c r="A179" t="s">
        <v>377</v>
      </c>
      <c r="B179" t="s">
        <v>965</v>
      </c>
      <c r="C179" t="s">
        <v>1370</v>
      </c>
      <c r="D179" t="s">
        <v>791</v>
      </c>
      <c r="E179">
        <v>440</v>
      </c>
      <c r="F179" s="141">
        <v>286</v>
      </c>
      <c r="G179" s="141">
        <v>154</v>
      </c>
      <c r="H179">
        <v>8.9</v>
      </c>
      <c r="I179">
        <v>3.35</v>
      </c>
      <c r="J179">
        <v>11.12</v>
      </c>
      <c r="K179" s="470">
        <v>0.65</v>
      </c>
      <c r="L179" s="470">
        <v>0.35</v>
      </c>
    </row>
    <row r="180" spans="1:12" x14ac:dyDescent="0.35">
      <c r="A180" t="s">
        <v>378</v>
      </c>
      <c r="B180" t="s">
        <v>966</v>
      </c>
      <c r="C180" t="s">
        <v>1370</v>
      </c>
      <c r="D180" t="s">
        <v>786</v>
      </c>
      <c r="E180">
        <v>680</v>
      </c>
      <c r="F180" s="141">
        <v>442</v>
      </c>
      <c r="G180" s="141">
        <v>238</v>
      </c>
      <c r="H180">
        <v>8.9</v>
      </c>
      <c r="I180">
        <v>3.35</v>
      </c>
      <c r="J180">
        <v>11.12</v>
      </c>
      <c r="K180" s="470">
        <v>0.65</v>
      </c>
      <c r="L180" s="470">
        <v>0.35</v>
      </c>
    </row>
    <row r="181" spans="1:12" x14ac:dyDescent="0.35">
      <c r="A181" t="s">
        <v>379</v>
      </c>
      <c r="B181" t="s">
        <v>967</v>
      </c>
      <c r="C181" t="s">
        <v>1370</v>
      </c>
      <c r="D181" t="s">
        <v>786</v>
      </c>
      <c r="E181">
        <v>770</v>
      </c>
      <c r="F181" s="141">
        <v>500</v>
      </c>
      <c r="G181" s="141">
        <v>270</v>
      </c>
      <c r="H181">
        <v>8.9</v>
      </c>
      <c r="I181">
        <v>3.35</v>
      </c>
      <c r="J181">
        <v>11.12</v>
      </c>
      <c r="K181" s="470">
        <v>0.65</v>
      </c>
      <c r="L181" s="470">
        <v>0.35</v>
      </c>
    </row>
    <row r="182" spans="1:12" x14ac:dyDescent="0.35">
      <c r="A182" t="s">
        <v>380</v>
      </c>
      <c r="B182" t="s">
        <v>968</v>
      </c>
      <c r="C182" t="s">
        <v>117</v>
      </c>
      <c r="D182" t="s">
        <v>786</v>
      </c>
      <c r="E182">
        <v>510</v>
      </c>
      <c r="F182" s="141">
        <v>331</v>
      </c>
      <c r="G182" s="141">
        <v>179</v>
      </c>
      <c r="H182">
        <v>8.23</v>
      </c>
      <c r="I182">
        <v>3.3</v>
      </c>
      <c r="J182">
        <v>10.220000000000001</v>
      </c>
      <c r="K182" s="470">
        <v>0.65</v>
      </c>
      <c r="L182" s="470">
        <v>0.35</v>
      </c>
    </row>
    <row r="183" spans="1:12" x14ac:dyDescent="0.35">
      <c r="A183" t="s">
        <v>381</v>
      </c>
      <c r="B183" t="s">
        <v>969</v>
      </c>
      <c r="C183" t="s">
        <v>117</v>
      </c>
      <c r="D183" t="s">
        <v>786</v>
      </c>
      <c r="E183">
        <v>760</v>
      </c>
      <c r="F183" s="141">
        <v>494</v>
      </c>
      <c r="G183" s="141">
        <v>266</v>
      </c>
      <c r="H183">
        <v>8.23</v>
      </c>
      <c r="I183">
        <v>3.3</v>
      </c>
      <c r="J183">
        <v>10.220000000000001</v>
      </c>
      <c r="K183" s="470">
        <v>0.65</v>
      </c>
      <c r="L183" s="470">
        <v>0.35</v>
      </c>
    </row>
    <row r="184" spans="1:12" x14ac:dyDescent="0.35">
      <c r="A184" t="s">
        <v>382</v>
      </c>
      <c r="B184" t="s">
        <v>970</v>
      </c>
      <c r="C184" t="s">
        <v>117</v>
      </c>
      <c r="D184" t="s">
        <v>786</v>
      </c>
      <c r="E184">
        <v>920</v>
      </c>
      <c r="F184" s="141">
        <v>598</v>
      </c>
      <c r="G184" s="141">
        <v>322</v>
      </c>
      <c r="H184">
        <v>8.23</v>
      </c>
      <c r="I184">
        <v>3.3</v>
      </c>
      <c r="J184">
        <v>10.220000000000001</v>
      </c>
      <c r="K184" s="470">
        <v>0.65</v>
      </c>
      <c r="L184" s="470">
        <v>0.35</v>
      </c>
    </row>
    <row r="185" spans="1:12" x14ac:dyDescent="0.35">
      <c r="A185" t="s">
        <v>383</v>
      </c>
      <c r="B185" t="s">
        <v>971</v>
      </c>
      <c r="C185" t="s">
        <v>117</v>
      </c>
      <c r="D185" t="s">
        <v>791</v>
      </c>
      <c r="E185">
        <v>540</v>
      </c>
      <c r="F185" s="141">
        <v>351</v>
      </c>
      <c r="G185" s="141">
        <v>189</v>
      </c>
      <c r="H185">
        <v>8.23</v>
      </c>
      <c r="I185">
        <v>3.3</v>
      </c>
      <c r="J185">
        <v>10.220000000000001</v>
      </c>
      <c r="K185" s="470">
        <v>0.65</v>
      </c>
      <c r="L185" s="470">
        <v>0.35</v>
      </c>
    </row>
    <row r="186" spans="1:12" x14ac:dyDescent="0.35">
      <c r="A186" t="s">
        <v>384</v>
      </c>
      <c r="B186" t="s">
        <v>972</v>
      </c>
      <c r="C186" t="s">
        <v>117</v>
      </c>
      <c r="D186" t="s">
        <v>796</v>
      </c>
      <c r="E186">
        <v>540</v>
      </c>
      <c r="F186" s="141">
        <v>351</v>
      </c>
      <c r="G186" s="141">
        <v>189</v>
      </c>
      <c r="H186">
        <v>8.23</v>
      </c>
      <c r="I186">
        <v>3.3</v>
      </c>
      <c r="J186">
        <v>10.220000000000001</v>
      </c>
      <c r="K186" s="470">
        <v>0.65</v>
      </c>
      <c r="L186" s="470">
        <v>0.35</v>
      </c>
    </row>
    <row r="187" spans="1:12" x14ac:dyDescent="0.35">
      <c r="A187" t="s">
        <v>385</v>
      </c>
      <c r="B187" t="s">
        <v>973</v>
      </c>
      <c r="C187" t="s">
        <v>117</v>
      </c>
      <c r="D187" t="s">
        <v>791</v>
      </c>
      <c r="E187">
        <v>580</v>
      </c>
      <c r="F187" s="141">
        <v>377</v>
      </c>
      <c r="G187" s="141">
        <v>203</v>
      </c>
      <c r="H187">
        <v>8.23</v>
      </c>
      <c r="I187">
        <v>3.3</v>
      </c>
      <c r="J187">
        <v>10.220000000000001</v>
      </c>
      <c r="K187" s="470">
        <v>0.65</v>
      </c>
      <c r="L187" s="470">
        <v>0.35</v>
      </c>
    </row>
    <row r="188" spans="1:12" x14ac:dyDescent="0.35">
      <c r="A188" t="s">
        <v>386</v>
      </c>
      <c r="B188" t="s">
        <v>974</v>
      </c>
      <c r="C188" t="s">
        <v>117</v>
      </c>
      <c r="D188" t="s">
        <v>786</v>
      </c>
      <c r="E188">
        <v>630</v>
      </c>
      <c r="F188" s="141">
        <v>409</v>
      </c>
      <c r="G188" s="141">
        <v>221</v>
      </c>
      <c r="H188">
        <v>8.23</v>
      </c>
      <c r="I188">
        <v>3.3</v>
      </c>
      <c r="J188">
        <v>10.220000000000001</v>
      </c>
      <c r="K188" s="470">
        <v>0.65</v>
      </c>
      <c r="L188" s="470">
        <v>0.35</v>
      </c>
    </row>
    <row r="189" spans="1:12" x14ac:dyDescent="0.35">
      <c r="A189" t="s">
        <v>387</v>
      </c>
      <c r="B189" t="s">
        <v>975</v>
      </c>
      <c r="C189" t="s">
        <v>117</v>
      </c>
      <c r="D189" t="s">
        <v>786</v>
      </c>
      <c r="E189">
        <v>620</v>
      </c>
      <c r="F189" s="141">
        <v>403</v>
      </c>
      <c r="G189" s="141">
        <v>217</v>
      </c>
      <c r="H189">
        <v>8.23</v>
      </c>
      <c r="I189">
        <v>3.3</v>
      </c>
      <c r="J189">
        <v>10.220000000000001</v>
      </c>
      <c r="K189" s="470">
        <v>0.65</v>
      </c>
      <c r="L189" s="470">
        <v>0.35</v>
      </c>
    </row>
    <row r="190" spans="1:12" x14ac:dyDescent="0.35">
      <c r="A190" t="s">
        <v>388</v>
      </c>
      <c r="B190" t="s">
        <v>976</v>
      </c>
      <c r="C190" t="s">
        <v>117</v>
      </c>
      <c r="D190" t="s">
        <v>786</v>
      </c>
      <c r="E190">
        <v>630</v>
      </c>
      <c r="F190" s="141">
        <v>409</v>
      </c>
      <c r="G190" s="141">
        <v>221</v>
      </c>
      <c r="H190">
        <v>8.23</v>
      </c>
      <c r="I190">
        <v>3.3</v>
      </c>
      <c r="J190">
        <v>10.220000000000001</v>
      </c>
      <c r="K190" s="470">
        <v>0.65</v>
      </c>
      <c r="L190" s="470">
        <v>0.35</v>
      </c>
    </row>
    <row r="191" spans="1:12" x14ac:dyDescent="0.35">
      <c r="A191" t="s">
        <v>389</v>
      </c>
      <c r="B191" t="s">
        <v>977</v>
      </c>
      <c r="C191" t="s">
        <v>117</v>
      </c>
      <c r="D191" t="s">
        <v>786</v>
      </c>
      <c r="E191">
        <v>750</v>
      </c>
      <c r="F191" s="141">
        <v>487</v>
      </c>
      <c r="G191" s="141">
        <v>263</v>
      </c>
      <c r="H191">
        <v>8.23</v>
      </c>
      <c r="I191">
        <v>3.3</v>
      </c>
      <c r="J191">
        <v>10.220000000000001</v>
      </c>
      <c r="K191" s="470">
        <v>0.65</v>
      </c>
      <c r="L191" s="470">
        <v>0.35</v>
      </c>
    </row>
    <row r="192" spans="1:12" x14ac:dyDescent="0.35">
      <c r="A192" t="s">
        <v>390</v>
      </c>
      <c r="B192" t="s">
        <v>978</v>
      </c>
      <c r="C192" t="s">
        <v>117</v>
      </c>
      <c r="D192" t="s">
        <v>786</v>
      </c>
      <c r="E192">
        <v>730</v>
      </c>
      <c r="F192" s="141">
        <v>474</v>
      </c>
      <c r="G192" s="141">
        <v>256</v>
      </c>
      <c r="H192">
        <v>8.23</v>
      </c>
      <c r="I192">
        <v>3.3</v>
      </c>
      <c r="J192">
        <v>10.220000000000001</v>
      </c>
      <c r="K192" s="470">
        <v>0.65</v>
      </c>
      <c r="L192" s="470">
        <v>0.35</v>
      </c>
    </row>
    <row r="193" spans="1:12" x14ac:dyDescent="0.35">
      <c r="A193" t="s">
        <v>391</v>
      </c>
      <c r="B193" t="s">
        <v>979</v>
      </c>
      <c r="C193" t="s">
        <v>117</v>
      </c>
      <c r="D193" t="s">
        <v>786</v>
      </c>
      <c r="E193">
        <v>620</v>
      </c>
      <c r="F193" s="141">
        <v>403</v>
      </c>
      <c r="G193" s="141">
        <v>217</v>
      </c>
      <c r="H193">
        <v>8.23</v>
      </c>
      <c r="I193">
        <v>3.3</v>
      </c>
      <c r="J193">
        <v>10.220000000000001</v>
      </c>
      <c r="K193" s="470">
        <v>0.65</v>
      </c>
      <c r="L193" s="470">
        <v>0.35</v>
      </c>
    </row>
    <row r="194" spans="1:12" x14ac:dyDescent="0.35">
      <c r="A194" t="s">
        <v>392</v>
      </c>
      <c r="B194" t="s">
        <v>980</v>
      </c>
      <c r="C194" t="s">
        <v>117</v>
      </c>
      <c r="D194" t="s">
        <v>791</v>
      </c>
      <c r="E194">
        <v>450</v>
      </c>
      <c r="F194" s="141">
        <v>292</v>
      </c>
      <c r="G194" s="141">
        <v>158</v>
      </c>
      <c r="H194">
        <v>8.23</v>
      </c>
      <c r="I194">
        <v>3.3</v>
      </c>
      <c r="J194">
        <v>10.220000000000001</v>
      </c>
      <c r="K194" s="470">
        <v>0.65</v>
      </c>
      <c r="L194" s="470">
        <v>0.35</v>
      </c>
    </row>
    <row r="195" spans="1:12" x14ac:dyDescent="0.35">
      <c r="A195" t="s">
        <v>393</v>
      </c>
      <c r="B195" t="s">
        <v>981</v>
      </c>
      <c r="C195" t="s">
        <v>117</v>
      </c>
      <c r="D195" t="s">
        <v>791</v>
      </c>
      <c r="E195">
        <v>540</v>
      </c>
      <c r="F195" s="141">
        <v>351</v>
      </c>
      <c r="G195" s="141">
        <v>189</v>
      </c>
      <c r="H195">
        <v>8.23</v>
      </c>
      <c r="I195">
        <v>3.3</v>
      </c>
      <c r="J195">
        <v>10.220000000000001</v>
      </c>
      <c r="K195" s="470">
        <v>0.65</v>
      </c>
      <c r="L195" s="470">
        <v>0.35</v>
      </c>
    </row>
    <row r="196" spans="1:12" x14ac:dyDescent="0.35">
      <c r="A196" t="s">
        <v>394</v>
      </c>
      <c r="B196" t="s">
        <v>982</v>
      </c>
      <c r="C196" t="s">
        <v>117</v>
      </c>
      <c r="D196" t="s">
        <v>786</v>
      </c>
      <c r="E196">
        <v>520</v>
      </c>
      <c r="F196" s="141">
        <v>338</v>
      </c>
      <c r="G196" s="141">
        <v>182</v>
      </c>
      <c r="H196">
        <v>8.23</v>
      </c>
      <c r="I196">
        <v>3.3</v>
      </c>
      <c r="J196">
        <v>10.220000000000001</v>
      </c>
      <c r="K196" s="470">
        <v>0.65</v>
      </c>
      <c r="L196" s="470">
        <v>0.35</v>
      </c>
    </row>
    <row r="197" spans="1:12" x14ac:dyDescent="0.35">
      <c r="A197" t="s">
        <v>395</v>
      </c>
      <c r="B197" t="s">
        <v>983</v>
      </c>
      <c r="C197" t="s">
        <v>117</v>
      </c>
      <c r="D197" t="s">
        <v>791</v>
      </c>
      <c r="E197">
        <v>450</v>
      </c>
      <c r="F197" s="141">
        <v>292</v>
      </c>
      <c r="G197" s="141">
        <v>158</v>
      </c>
      <c r="H197">
        <v>8.23</v>
      </c>
      <c r="I197">
        <v>3.3</v>
      </c>
      <c r="J197">
        <v>10.220000000000001</v>
      </c>
      <c r="K197" s="470">
        <v>0.65</v>
      </c>
      <c r="L197" s="470">
        <v>0.35</v>
      </c>
    </row>
    <row r="198" spans="1:12" x14ac:dyDescent="0.35">
      <c r="A198" t="s">
        <v>396</v>
      </c>
      <c r="B198" t="s">
        <v>984</v>
      </c>
      <c r="C198" t="s">
        <v>115</v>
      </c>
      <c r="D198" t="s">
        <v>791</v>
      </c>
      <c r="E198">
        <v>490</v>
      </c>
      <c r="F198" s="141">
        <v>318</v>
      </c>
      <c r="G198" s="141">
        <v>172</v>
      </c>
      <c r="H198">
        <v>8.5</v>
      </c>
      <c r="I198">
        <v>3.3</v>
      </c>
      <c r="J198">
        <v>11.25</v>
      </c>
      <c r="K198" s="470">
        <v>0.65</v>
      </c>
      <c r="L198" s="470">
        <v>0.35</v>
      </c>
    </row>
    <row r="199" spans="1:12" x14ac:dyDescent="0.35">
      <c r="A199" t="s">
        <v>397</v>
      </c>
      <c r="B199" t="s">
        <v>985</v>
      </c>
      <c r="C199" t="s">
        <v>115</v>
      </c>
      <c r="D199" t="s">
        <v>796</v>
      </c>
      <c r="E199">
        <v>440</v>
      </c>
      <c r="F199" s="141">
        <v>286</v>
      </c>
      <c r="G199" s="141">
        <v>154</v>
      </c>
      <c r="H199">
        <v>8.5</v>
      </c>
      <c r="I199">
        <v>3.3</v>
      </c>
      <c r="J199">
        <v>11.25</v>
      </c>
      <c r="K199" s="470">
        <v>0.65</v>
      </c>
      <c r="L199" s="470">
        <v>0.35</v>
      </c>
    </row>
    <row r="200" spans="1:12" x14ac:dyDescent="0.35">
      <c r="A200" t="s">
        <v>398</v>
      </c>
      <c r="B200" t="s">
        <v>986</v>
      </c>
      <c r="C200" t="s">
        <v>115</v>
      </c>
      <c r="D200" t="s">
        <v>791</v>
      </c>
      <c r="E200">
        <v>640</v>
      </c>
      <c r="F200" s="141">
        <v>416</v>
      </c>
      <c r="G200" s="141">
        <v>224</v>
      </c>
      <c r="H200">
        <v>8.5</v>
      </c>
      <c r="I200">
        <v>3.3</v>
      </c>
      <c r="J200">
        <v>11.25</v>
      </c>
      <c r="K200" s="470">
        <v>0.65</v>
      </c>
      <c r="L200" s="470">
        <v>0.35</v>
      </c>
    </row>
    <row r="201" spans="1:12" x14ac:dyDescent="0.35">
      <c r="A201" t="s">
        <v>399</v>
      </c>
      <c r="B201" t="s">
        <v>987</v>
      </c>
      <c r="C201" t="s">
        <v>115</v>
      </c>
      <c r="D201" t="s">
        <v>791</v>
      </c>
      <c r="E201">
        <v>650</v>
      </c>
      <c r="F201" s="141">
        <v>422</v>
      </c>
      <c r="G201" s="141">
        <v>228</v>
      </c>
      <c r="H201">
        <v>8.5</v>
      </c>
      <c r="I201">
        <v>3.3</v>
      </c>
      <c r="J201">
        <v>11.25</v>
      </c>
      <c r="K201" s="470">
        <v>0.65</v>
      </c>
      <c r="L201" s="470">
        <v>0.35</v>
      </c>
    </row>
    <row r="202" spans="1:12" x14ac:dyDescent="0.35">
      <c r="A202" t="s">
        <v>400</v>
      </c>
      <c r="B202" t="s">
        <v>988</v>
      </c>
      <c r="C202" t="s">
        <v>115</v>
      </c>
      <c r="D202" t="s">
        <v>796</v>
      </c>
      <c r="E202">
        <v>320</v>
      </c>
      <c r="F202" s="141">
        <v>208</v>
      </c>
      <c r="G202" s="141">
        <v>112</v>
      </c>
      <c r="H202">
        <v>8.5</v>
      </c>
      <c r="I202">
        <v>3.3</v>
      </c>
      <c r="J202">
        <v>11.25</v>
      </c>
      <c r="K202" s="470">
        <v>0.65</v>
      </c>
      <c r="L202" s="470">
        <v>0.35</v>
      </c>
    </row>
    <row r="203" spans="1:12" x14ac:dyDescent="0.35">
      <c r="A203" t="s">
        <v>401</v>
      </c>
      <c r="B203" t="s">
        <v>989</v>
      </c>
      <c r="C203" t="s">
        <v>115</v>
      </c>
      <c r="D203" t="s">
        <v>796</v>
      </c>
      <c r="E203">
        <v>340</v>
      </c>
      <c r="F203" s="141">
        <v>221</v>
      </c>
      <c r="G203" s="141">
        <v>119</v>
      </c>
      <c r="H203">
        <v>8.5</v>
      </c>
      <c r="I203">
        <v>3.3</v>
      </c>
      <c r="J203">
        <v>11.25</v>
      </c>
      <c r="K203" s="470">
        <v>0.65</v>
      </c>
      <c r="L203" s="470">
        <v>0.35</v>
      </c>
    </row>
    <row r="204" spans="1:12" x14ac:dyDescent="0.35">
      <c r="A204" t="s">
        <v>402</v>
      </c>
      <c r="B204" t="s">
        <v>990</v>
      </c>
      <c r="C204" t="s">
        <v>115</v>
      </c>
      <c r="D204" t="s">
        <v>791</v>
      </c>
      <c r="E204">
        <v>670</v>
      </c>
      <c r="F204" s="141">
        <v>435</v>
      </c>
      <c r="G204" s="141">
        <v>235</v>
      </c>
      <c r="H204">
        <v>8.5</v>
      </c>
      <c r="I204">
        <v>3.3</v>
      </c>
      <c r="J204">
        <v>11.25</v>
      </c>
      <c r="K204" s="470">
        <v>0.65</v>
      </c>
      <c r="L204" s="470">
        <v>0.35</v>
      </c>
    </row>
    <row r="205" spans="1:12" x14ac:dyDescent="0.35">
      <c r="A205" t="s">
        <v>403</v>
      </c>
      <c r="B205" t="s">
        <v>991</v>
      </c>
      <c r="C205" t="s">
        <v>115</v>
      </c>
      <c r="D205" t="s">
        <v>791</v>
      </c>
      <c r="E205">
        <v>490</v>
      </c>
      <c r="F205" s="141">
        <v>318</v>
      </c>
      <c r="G205" s="141">
        <v>172</v>
      </c>
      <c r="H205">
        <v>8.5</v>
      </c>
      <c r="I205">
        <v>3.3</v>
      </c>
      <c r="J205">
        <v>11.25</v>
      </c>
      <c r="K205" s="470">
        <v>0.65</v>
      </c>
      <c r="L205" s="470">
        <v>0.35</v>
      </c>
    </row>
    <row r="206" spans="1:12" x14ac:dyDescent="0.35">
      <c r="A206" t="s">
        <v>404</v>
      </c>
      <c r="B206" t="s">
        <v>992</v>
      </c>
      <c r="C206" t="s">
        <v>115</v>
      </c>
      <c r="D206" t="s">
        <v>791</v>
      </c>
      <c r="E206">
        <v>750</v>
      </c>
      <c r="F206" s="141">
        <v>487</v>
      </c>
      <c r="G206" s="141">
        <v>263</v>
      </c>
      <c r="H206">
        <v>8.5</v>
      </c>
      <c r="I206">
        <v>3.3</v>
      </c>
      <c r="J206">
        <v>11.25</v>
      </c>
      <c r="K206" s="470">
        <v>0.65</v>
      </c>
      <c r="L206" s="470">
        <v>0.35</v>
      </c>
    </row>
    <row r="207" spans="1:12" x14ac:dyDescent="0.35">
      <c r="A207" t="s">
        <v>405</v>
      </c>
      <c r="B207" t="s">
        <v>993</v>
      </c>
      <c r="C207" t="s">
        <v>115</v>
      </c>
      <c r="D207" t="s">
        <v>791</v>
      </c>
      <c r="E207">
        <v>600</v>
      </c>
      <c r="F207" s="141">
        <v>390</v>
      </c>
      <c r="G207" s="141">
        <v>210</v>
      </c>
      <c r="H207">
        <v>8.5</v>
      </c>
      <c r="I207">
        <v>3.3</v>
      </c>
      <c r="J207">
        <v>11.25</v>
      </c>
      <c r="K207" s="470">
        <v>0.65</v>
      </c>
      <c r="L207" s="470">
        <v>0.35</v>
      </c>
    </row>
    <row r="208" spans="1:12" x14ac:dyDescent="0.35">
      <c r="A208" t="s">
        <v>406</v>
      </c>
      <c r="B208" t="s">
        <v>994</v>
      </c>
      <c r="C208" t="s">
        <v>115</v>
      </c>
      <c r="D208" t="s">
        <v>786</v>
      </c>
      <c r="E208">
        <v>600</v>
      </c>
      <c r="F208" s="141">
        <v>390</v>
      </c>
      <c r="G208" s="141">
        <v>210</v>
      </c>
      <c r="H208">
        <v>8.5</v>
      </c>
      <c r="I208">
        <v>3.3</v>
      </c>
      <c r="J208">
        <v>11.25</v>
      </c>
      <c r="K208" s="470">
        <v>0.65</v>
      </c>
      <c r="L208" s="470">
        <v>0.35</v>
      </c>
    </row>
    <row r="209" spans="1:12" x14ac:dyDescent="0.35">
      <c r="A209" t="s">
        <v>407</v>
      </c>
      <c r="B209" t="s">
        <v>995</v>
      </c>
      <c r="C209" t="s">
        <v>115</v>
      </c>
      <c r="D209" t="s">
        <v>791</v>
      </c>
      <c r="E209">
        <v>610</v>
      </c>
      <c r="F209" s="141">
        <v>396</v>
      </c>
      <c r="G209" s="141">
        <v>214</v>
      </c>
      <c r="H209">
        <v>8.5</v>
      </c>
      <c r="I209">
        <v>3.3</v>
      </c>
      <c r="J209">
        <v>11.25</v>
      </c>
      <c r="K209" s="470">
        <v>0.65</v>
      </c>
      <c r="L209" s="470">
        <v>0.35</v>
      </c>
    </row>
    <row r="210" spans="1:12" x14ac:dyDescent="0.35">
      <c r="A210" t="s">
        <v>408</v>
      </c>
      <c r="B210" t="s">
        <v>996</v>
      </c>
      <c r="C210" t="s">
        <v>115</v>
      </c>
      <c r="D210" t="s">
        <v>791</v>
      </c>
      <c r="E210">
        <v>610</v>
      </c>
      <c r="F210" s="141">
        <v>396</v>
      </c>
      <c r="G210" s="141">
        <v>214</v>
      </c>
      <c r="H210">
        <v>8.5</v>
      </c>
      <c r="I210">
        <v>3.3</v>
      </c>
      <c r="J210">
        <v>11.25</v>
      </c>
      <c r="K210" s="470">
        <v>0.65</v>
      </c>
      <c r="L210" s="470">
        <v>0.35</v>
      </c>
    </row>
    <row r="211" spans="1:12" x14ac:dyDescent="0.35">
      <c r="A211" t="s">
        <v>409</v>
      </c>
      <c r="B211" t="s">
        <v>997</v>
      </c>
      <c r="C211" t="s">
        <v>115</v>
      </c>
      <c r="D211" t="s">
        <v>796</v>
      </c>
      <c r="E211">
        <v>260</v>
      </c>
      <c r="F211" s="141">
        <v>169</v>
      </c>
      <c r="G211" s="141">
        <v>91</v>
      </c>
      <c r="H211">
        <v>8.5</v>
      </c>
      <c r="I211">
        <v>3.3</v>
      </c>
      <c r="J211">
        <v>11.25</v>
      </c>
      <c r="K211" s="470">
        <v>0.65</v>
      </c>
      <c r="L211" s="470">
        <v>0.35</v>
      </c>
    </row>
    <row r="212" spans="1:12" x14ac:dyDescent="0.35">
      <c r="A212" t="s">
        <v>410</v>
      </c>
      <c r="B212" t="s">
        <v>998</v>
      </c>
      <c r="C212" t="s">
        <v>115</v>
      </c>
      <c r="D212" t="s">
        <v>791</v>
      </c>
      <c r="E212">
        <v>360</v>
      </c>
      <c r="F212" s="141">
        <v>234</v>
      </c>
      <c r="G212" s="141">
        <v>126</v>
      </c>
      <c r="H212">
        <v>8.5</v>
      </c>
      <c r="I212">
        <v>3.3</v>
      </c>
      <c r="J212">
        <v>11.25</v>
      </c>
      <c r="K212" s="470">
        <v>0.65</v>
      </c>
      <c r="L212" s="470">
        <v>0.35</v>
      </c>
    </row>
    <row r="213" spans="1:12" x14ac:dyDescent="0.35">
      <c r="A213" t="s">
        <v>411</v>
      </c>
      <c r="B213" t="s">
        <v>999</v>
      </c>
      <c r="C213" t="s">
        <v>115</v>
      </c>
      <c r="D213" t="s">
        <v>791</v>
      </c>
      <c r="E213">
        <v>550</v>
      </c>
      <c r="F213" s="141">
        <v>357</v>
      </c>
      <c r="G213" s="141">
        <v>193</v>
      </c>
      <c r="H213">
        <v>8.5</v>
      </c>
      <c r="I213">
        <v>3.3</v>
      </c>
      <c r="J213">
        <v>11.25</v>
      </c>
      <c r="K213" s="470">
        <v>0.65</v>
      </c>
      <c r="L213" s="470">
        <v>0.35</v>
      </c>
    </row>
    <row r="214" spans="1:12" x14ac:dyDescent="0.35">
      <c r="A214" t="s">
        <v>412</v>
      </c>
      <c r="B214" t="s">
        <v>1000</v>
      </c>
      <c r="C214" t="s">
        <v>115</v>
      </c>
      <c r="D214" t="s">
        <v>791</v>
      </c>
      <c r="E214">
        <v>590</v>
      </c>
      <c r="F214" s="141">
        <v>383</v>
      </c>
      <c r="G214" s="141">
        <v>207</v>
      </c>
      <c r="H214">
        <v>8.5</v>
      </c>
      <c r="I214">
        <v>3.3</v>
      </c>
      <c r="J214">
        <v>11.25</v>
      </c>
      <c r="K214" s="470">
        <v>0.65</v>
      </c>
      <c r="L214" s="470">
        <v>0.35</v>
      </c>
    </row>
    <row r="215" spans="1:12" x14ac:dyDescent="0.35">
      <c r="A215" t="s">
        <v>413</v>
      </c>
      <c r="B215" t="s">
        <v>1001</v>
      </c>
      <c r="C215" t="s">
        <v>115</v>
      </c>
      <c r="D215" t="s">
        <v>791</v>
      </c>
      <c r="E215">
        <v>390</v>
      </c>
      <c r="F215" s="141">
        <v>253</v>
      </c>
      <c r="G215" s="141">
        <v>137</v>
      </c>
      <c r="H215">
        <v>8.5</v>
      </c>
      <c r="I215">
        <v>3.3</v>
      </c>
      <c r="J215">
        <v>11.25</v>
      </c>
      <c r="K215" s="470">
        <v>0.65</v>
      </c>
      <c r="L215" s="470">
        <v>0.35</v>
      </c>
    </row>
    <row r="216" spans="1:12" x14ac:dyDescent="0.35">
      <c r="A216" t="s">
        <v>414</v>
      </c>
      <c r="B216" t="s">
        <v>1002</v>
      </c>
      <c r="C216" t="s">
        <v>115</v>
      </c>
      <c r="D216" t="s">
        <v>796</v>
      </c>
      <c r="E216">
        <v>310</v>
      </c>
      <c r="F216" s="141">
        <v>201</v>
      </c>
      <c r="G216" s="141">
        <v>109</v>
      </c>
      <c r="H216">
        <v>8.5</v>
      </c>
      <c r="I216">
        <v>3.3</v>
      </c>
      <c r="J216">
        <v>11.25</v>
      </c>
      <c r="K216" s="470">
        <v>0.65</v>
      </c>
      <c r="L216" s="470">
        <v>0.35</v>
      </c>
    </row>
    <row r="217" spans="1:12" x14ac:dyDescent="0.35">
      <c r="A217" t="s">
        <v>415</v>
      </c>
      <c r="B217" t="s">
        <v>1003</v>
      </c>
      <c r="C217" t="s">
        <v>115</v>
      </c>
      <c r="D217" t="s">
        <v>786</v>
      </c>
      <c r="E217">
        <v>600</v>
      </c>
      <c r="F217" s="141">
        <v>390</v>
      </c>
      <c r="G217" s="141">
        <v>210</v>
      </c>
      <c r="H217">
        <v>8.5</v>
      </c>
      <c r="I217">
        <v>3.3</v>
      </c>
      <c r="J217">
        <v>11.25</v>
      </c>
      <c r="K217" s="470">
        <v>0.65</v>
      </c>
      <c r="L217" s="470">
        <v>0.35</v>
      </c>
    </row>
    <row r="218" spans="1:12" x14ac:dyDescent="0.35">
      <c r="A218" t="s">
        <v>416</v>
      </c>
      <c r="B218" t="s">
        <v>1004</v>
      </c>
      <c r="C218" t="s">
        <v>115</v>
      </c>
      <c r="D218" t="s">
        <v>786</v>
      </c>
      <c r="E218">
        <v>550</v>
      </c>
      <c r="F218" s="141">
        <v>357</v>
      </c>
      <c r="G218" s="141">
        <v>193</v>
      </c>
      <c r="H218">
        <v>8.5</v>
      </c>
      <c r="I218">
        <v>3.3</v>
      </c>
      <c r="J218">
        <v>11.25</v>
      </c>
      <c r="K218" s="470">
        <v>0.65</v>
      </c>
      <c r="L218" s="470">
        <v>0.35</v>
      </c>
    </row>
    <row r="219" spans="1:12" x14ac:dyDescent="0.35">
      <c r="A219" t="s">
        <v>417</v>
      </c>
      <c r="B219" t="s">
        <v>1005</v>
      </c>
      <c r="C219" t="s">
        <v>115</v>
      </c>
      <c r="D219" t="s">
        <v>786</v>
      </c>
      <c r="E219">
        <v>750</v>
      </c>
      <c r="F219" s="141">
        <v>487</v>
      </c>
      <c r="G219" s="141">
        <v>263</v>
      </c>
      <c r="H219">
        <v>8.5</v>
      </c>
      <c r="I219">
        <v>3.3</v>
      </c>
      <c r="J219">
        <v>11.25</v>
      </c>
      <c r="K219" s="470">
        <v>0.65</v>
      </c>
      <c r="L219" s="470">
        <v>0.35</v>
      </c>
    </row>
    <row r="220" spans="1:12" x14ac:dyDescent="0.35">
      <c r="A220" t="s">
        <v>418</v>
      </c>
      <c r="B220" t="s">
        <v>1006</v>
      </c>
      <c r="C220" t="s">
        <v>115</v>
      </c>
      <c r="D220" t="s">
        <v>786</v>
      </c>
      <c r="E220">
        <v>600</v>
      </c>
      <c r="F220" s="141">
        <v>390</v>
      </c>
      <c r="G220" s="141">
        <v>210</v>
      </c>
      <c r="H220">
        <v>8.5</v>
      </c>
      <c r="I220">
        <v>3.3</v>
      </c>
      <c r="J220">
        <v>11.25</v>
      </c>
      <c r="K220" s="470">
        <v>0.65</v>
      </c>
      <c r="L220" s="470">
        <v>0.35</v>
      </c>
    </row>
    <row r="221" spans="1:12" x14ac:dyDescent="0.35">
      <c r="A221" t="s">
        <v>419</v>
      </c>
      <c r="B221" t="s">
        <v>1007</v>
      </c>
      <c r="C221" t="s">
        <v>115</v>
      </c>
      <c r="D221" t="s">
        <v>786</v>
      </c>
      <c r="E221">
        <v>650</v>
      </c>
      <c r="F221" s="141">
        <v>422</v>
      </c>
      <c r="G221" s="141">
        <v>228</v>
      </c>
      <c r="H221">
        <v>8.5</v>
      </c>
      <c r="I221">
        <v>3.3</v>
      </c>
      <c r="J221">
        <v>11.25</v>
      </c>
      <c r="K221" s="470">
        <v>0.65</v>
      </c>
      <c r="L221" s="470">
        <v>0.35</v>
      </c>
    </row>
    <row r="222" spans="1:12" x14ac:dyDescent="0.35">
      <c r="A222" t="s">
        <v>420</v>
      </c>
      <c r="B222" t="s">
        <v>1008</v>
      </c>
      <c r="C222" t="s">
        <v>118</v>
      </c>
      <c r="D222" t="s">
        <v>791</v>
      </c>
      <c r="E222">
        <v>580</v>
      </c>
      <c r="F222" s="141">
        <v>377</v>
      </c>
      <c r="G222" s="141">
        <v>203</v>
      </c>
      <c r="H222">
        <v>9.11</v>
      </c>
      <c r="I222">
        <v>3.76</v>
      </c>
      <c r="J222">
        <v>11.48</v>
      </c>
      <c r="K222" s="470">
        <v>0.65</v>
      </c>
      <c r="L222" s="470">
        <v>0.35</v>
      </c>
    </row>
    <row r="223" spans="1:12" x14ac:dyDescent="0.35">
      <c r="A223" t="s">
        <v>421</v>
      </c>
      <c r="B223" t="s">
        <v>1009</v>
      </c>
      <c r="C223" t="s">
        <v>118</v>
      </c>
      <c r="D223" t="s">
        <v>791</v>
      </c>
      <c r="E223">
        <v>660</v>
      </c>
      <c r="F223" s="141">
        <v>429</v>
      </c>
      <c r="G223" s="141">
        <v>231</v>
      </c>
      <c r="H223">
        <v>9.11</v>
      </c>
      <c r="I223">
        <v>3.76</v>
      </c>
      <c r="J223">
        <v>11.48</v>
      </c>
      <c r="K223" s="470">
        <v>0.65</v>
      </c>
      <c r="L223" s="470">
        <v>0.35</v>
      </c>
    </row>
    <row r="224" spans="1:12" x14ac:dyDescent="0.35">
      <c r="A224" t="s">
        <v>422</v>
      </c>
      <c r="B224" t="s">
        <v>1010</v>
      </c>
      <c r="C224" t="s">
        <v>118</v>
      </c>
      <c r="D224" t="s">
        <v>791</v>
      </c>
      <c r="E224">
        <v>530</v>
      </c>
      <c r="F224" s="141">
        <v>344</v>
      </c>
      <c r="G224" s="141">
        <v>186</v>
      </c>
      <c r="H224">
        <v>9.11</v>
      </c>
      <c r="I224">
        <v>3.76</v>
      </c>
      <c r="J224">
        <v>11.48</v>
      </c>
      <c r="K224" s="470">
        <v>0.65</v>
      </c>
      <c r="L224" s="470">
        <v>0.35</v>
      </c>
    </row>
    <row r="225" spans="1:18" x14ac:dyDescent="0.35">
      <c r="A225" t="s">
        <v>423</v>
      </c>
      <c r="B225" t="s">
        <v>1011</v>
      </c>
      <c r="C225" t="s">
        <v>118</v>
      </c>
      <c r="D225" t="s">
        <v>786</v>
      </c>
      <c r="E225">
        <v>490</v>
      </c>
      <c r="F225" s="141">
        <v>318</v>
      </c>
      <c r="G225" s="141">
        <v>172</v>
      </c>
      <c r="H225">
        <v>9.11</v>
      </c>
      <c r="I225">
        <v>3.76</v>
      </c>
      <c r="J225">
        <v>11.48</v>
      </c>
      <c r="K225" s="470">
        <v>0.65</v>
      </c>
      <c r="L225" s="470">
        <v>0.35</v>
      </c>
    </row>
    <row r="226" spans="1:18" x14ac:dyDescent="0.35">
      <c r="A226" t="s">
        <v>424</v>
      </c>
      <c r="B226" t="s">
        <v>1012</v>
      </c>
      <c r="C226" t="s">
        <v>118</v>
      </c>
      <c r="D226" t="s">
        <v>791</v>
      </c>
      <c r="E226">
        <v>490</v>
      </c>
      <c r="F226" s="141">
        <v>318</v>
      </c>
      <c r="G226" s="141">
        <v>172</v>
      </c>
      <c r="H226">
        <v>9.11</v>
      </c>
      <c r="I226">
        <v>3.76</v>
      </c>
      <c r="J226">
        <v>11.48</v>
      </c>
      <c r="K226" s="470">
        <v>0.65</v>
      </c>
      <c r="L226" s="470">
        <v>0.35</v>
      </c>
    </row>
    <row r="227" spans="1:18" x14ac:dyDescent="0.35">
      <c r="A227" t="s">
        <v>425</v>
      </c>
      <c r="B227" t="s">
        <v>1013</v>
      </c>
      <c r="C227" t="s">
        <v>118</v>
      </c>
      <c r="D227" t="s">
        <v>786</v>
      </c>
      <c r="E227">
        <v>660</v>
      </c>
      <c r="F227" s="141">
        <v>429</v>
      </c>
      <c r="G227" s="141">
        <v>231</v>
      </c>
      <c r="H227">
        <v>9.11</v>
      </c>
      <c r="I227">
        <v>3.76</v>
      </c>
      <c r="J227">
        <v>11.48</v>
      </c>
      <c r="K227" s="470">
        <v>0.65</v>
      </c>
      <c r="L227" s="470">
        <v>0.35</v>
      </c>
    </row>
    <row r="228" spans="1:18" x14ac:dyDescent="0.35">
      <c r="A228" t="s">
        <v>426</v>
      </c>
      <c r="B228" t="s">
        <v>1014</v>
      </c>
      <c r="C228" t="s">
        <v>118</v>
      </c>
      <c r="D228" t="s">
        <v>786</v>
      </c>
      <c r="E228">
        <v>480</v>
      </c>
      <c r="F228" s="141">
        <v>312</v>
      </c>
      <c r="G228" s="141">
        <v>168</v>
      </c>
      <c r="H228">
        <v>9.11</v>
      </c>
      <c r="I228">
        <v>3.76</v>
      </c>
      <c r="J228">
        <v>11.48</v>
      </c>
      <c r="K228" s="470">
        <v>0.65</v>
      </c>
      <c r="L228" s="470">
        <v>0.35</v>
      </c>
    </row>
    <row r="229" spans="1:18" x14ac:dyDescent="0.35">
      <c r="A229" t="s">
        <v>427</v>
      </c>
      <c r="B229" t="s">
        <v>1015</v>
      </c>
      <c r="C229" t="s">
        <v>118</v>
      </c>
      <c r="D229" t="s">
        <v>791</v>
      </c>
      <c r="E229">
        <v>490</v>
      </c>
      <c r="F229" s="141">
        <v>318</v>
      </c>
      <c r="G229" s="141">
        <v>172</v>
      </c>
      <c r="H229">
        <v>9.11</v>
      </c>
      <c r="I229">
        <v>3.76</v>
      </c>
      <c r="J229">
        <v>11.48</v>
      </c>
      <c r="K229" s="470">
        <v>0.65</v>
      </c>
      <c r="L229" s="470">
        <v>0.35</v>
      </c>
    </row>
    <row r="230" spans="1:18" x14ac:dyDescent="0.35">
      <c r="A230" t="s">
        <v>428</v>
      </c>
      <c r="B230" t="s">
        <v>1016</v>
      </c>
      <c r="C230" t="s">
        <v>118</v>
      </c>
      <c r="D230" t="s">
        <v>786</v>
      </c>
      <c r="E230">
        <v>640</v>
      </c>
      <c r="F230" s="141">
        <v>416</v>
      </c>
      <c r="G230" s="141">
        <v>224</v>
      </c>
      <c r="H230">
        <v>9.11</v>
      </c>
      <c r="I230">
        <v>3.76</v>
      </c>
      <c r="J230">
        <v>11.48</v>
      </c>
      <c r="K230" s="470">
        <v>0.65</v>
      </c>
      <c r="L230" s="470">
        <v>0.35</v>
      </c>
      <c r="O230" s="98"/>
      <c r="P230" s="98"/>
      <c r="Q230" s="98"/>
      <c r="R230" s="98"/>
    </row>
    <row r="231" spans="1:18" x14ac:dyDescent="0.35">
      <c r="A231" t="s">
        <v>429</v>
      </c>
      <c r="B231" t="s">
        <v>1017</v>
      </c>
      <c r="C231" t="s">
        <v>118</v>
      </c>
      <c r="D231" t="s">
        <v>791</v>
      </c>
      <c r="E231">
        <v>490</v>
      </c>
      <c r="F231" s="141">
        <v>318</v>
      </c>
      <c r="G231" s="141">
        <v>172</v>
      </c>
      <c r="H231">
        <v>9.11</v>
      </c>
      <c r="I231">
        <v>3.76</v>
      </c>
      <c r="J231">
        <v>11.48</v>
      </c>
      <c r="K231" s="470">
        <v>0.65</v>
      </c>
      <c r="L231" s="470">
        <v>0.35</v>
      </c>
      <c r="O231" s="99"/>
      <c r="P231" s="100"/>
      <c r="Q231" s="100"/>
      <c r="R231" s="100"/>
    </row>
    <row r="232" spans="1:18" x14ac:dyDescent="0.35">
      <c r="A232" t="s">
        <v>430</v>
      </c>
      <c r="B232" t="s">
        <v>1018</v>
      </c>
      <c r="C232" t="s">
        <v>118</v>
      </c>
      <c r="D232" t="s">
        <v>796</v>
      </c>
      <c r="E232">
        <v>440</v>
      </c>
      <c r="F232" s="141">
        <v>286</v>
      </c>
      <c r="G232" s="141">
        <v>154</v>
      </c>
      <c r="H232">
        <v>9.11</v>
      </c>
      <c r="I232">
        <v>3.76</v>
      </c>
      <c r="J232">
        <v>11.48</v>
      </c>
      <c r="K232" s="470">
        <v>0.65</v>
      </c>
      <c r="L232" s="470">
        <v>0.35</v>
      </c>
      <c r="O232" s="99"/>
      <c r="P232" s="100"/>
      <c r="Q232" s="100"/>
      <c r="R232" s="100"/>
    </row>
    <row r="233" spans="1:18" x14ac:dyDescent="0.35">
      <c r="A233" t="s">
        <v>431</v>
      </c>
      <c r="B233" t="s">
        <v>1019</v>
      </c>
      <c r="C233" t="s">
        <v>118</v>
      </c>
      <c r="D233" t="s">
        <v>791</v>
      </c>
      <c r="E233">
        <v>690</v>
      </c>
      <c r="F233" s="141">
        <v>448</v>
      </c>
      <c r="G233" s="141">
        <v>242</v>
      </c>
      <c r="H233">
        <v>9.11</v>
      </c>
      <c r="I233">
        <v>3.76</v>
      </c>
      <c r="J233">
        <v>11.48</v>
      </c>
      <c r="K233" s="470">
        <v>0.65</v>
      </c>
      <c r="L233" s="470">
        <v>0.35</v>
      </c>
      <c r="O233" s="99"/>
      <c r="P233" s="100"/>
      <c r="Q233" s="100"/>
      <c r="R233" s="100"/>
    </row>
    <row r="234" spans="1:18" x14ac:dyDescent="0.35">
      <c r="A234" t="s">
        <v>432</v>
      </c>
      <c r="B234" t="s">
        <v>1020</v>
      </c>
      <c r="C234" t="s">
        <v>118</v>
      </c>
      <c r="D234" t="s">
        <v>786</v>
      </c>
      <c r="E234">
        <v>680</v>
      </c>
      <c r="F234" s="141">
        <v>442</v>
      </c>
      <c r="G234" s="141">
        <v>238</v>
      </c>
      <c r="H234">
        <v>9.11</v>
      </c>
      <c r="I234">
        <v>3.76</v>
      </c>
      <c r="J234">
        <v>11.48</v>
      </c>
      <c r="K234" s="470">
        <v>0.65</v>
      </c>
      <c r="L234" s="470">
        <v>0.35</v>
      </c>
      <c r="O234" s="99"/>
      <c r="P234" s="100"/>
      <c r="Q234" s="100"/>
      <c r="R234" s="100"/>
    </row>
    <row r="235" spans="1:18" x14ac:dyDescent="0.35">
      <c r="A235" t="s">
        <v>433</v>
      </c>
      <c r="B235" t="s">
        <v>1021</v>
      </c>
      <c r="C235" t="s">
        <v>118</v>
      </c>
      <c r="D235" t="s">
        <v>791</v>
      </c>
      <c r="E235">
        <v>400</v>
      </c>
      <c r="F235" s="141">
        <v>260</v>
      </c>
      <c r="G235" s="141">
        <v>140</v>
      </c>
      <c r="H235">
        <v>9.11</v>
      </c>
      <c r="I235">
        <v>3.76</v>
      </c>
      <c r="J235">
        <v>11.48</v>
      </c>
      <c r="K235" s="470">
        <v>0.65</v>
      </c>
      <c r="L235" s="470">
        <v>0.35</v>
      </c>
      <c r="O235" s="99"/>
      <c r="P235" s="100"/>
      <c r="Q235" s="100"/>
      <c r="R235" s="100"/>
    </row>
    <row r="236" spans="1:18" x14ac:dyDescent="0.35">
      <c r="A236" t="s">
        <v>434</v>
      </c>
      <c r="B236" t="s">
        <v>1022</v>
      </c>
      <c r="C236" t="s">
        <v>118</v>
      </c>
      <c r="D236" t="s">
        <v>791</v>
      </c>
      <c r="E236">
        <v>400</v>
      </c>
      <c r="F236" s="141">
        <v>260</v>
      </c>
      <c r="G236" s="141">
        <v>140</v>
      </c>
      <c r="H236">
        <v>9.11</v>
      </c>
      <c r="I236">
        <v>3.76</v>
      </c>
      <c r="J236">
        <v>11.48</v>
      </c>
      <c r="K236" s="470">
        <v>0.65</v>
      </c>
      <c r="L236" s="470">
        <v>0.35</v>
      </c>
      <c r="O236" s="99"/>
      <c r="P236" s="100"/>
      <c r="Q236" s="100"/>
      <c r="R236" s="100"/>
    </row>
    <row r="237" spans="1:18" x14ac:dyDescent="0.35">
      <c r="A237" t="s">
        <v>435</v>
      </c>
      <c r="B237" t="s">
        <v>1023</v>
      </c>
      <c r="C237" t="s">
        <v>118</v>
      </c>
      <c r="D237" t="s">
        <v>786</v>
      </c>
      <c r="E237">
        <v>560</v>
      </c>
      <c r="F237" s="141">
        <v>364</v>
      </c>
      <c r="G237" s="141">
        <v>196</v>
      </c>
      <c r="H237">
        <v>9.11</v>
      </c>
      <c r="I237">
        <v>3.76</v>
      </c>
      <c r="J237">
        <v>11.48</v>
      </c>
      <c r="K237" s="470">
        <v>0.65</v>
      </c>
      <c r="L237" s="470">
        <v>0.35</v>
      </c>
      <c r="O237" s="99"/>
      <c r="P237" s="100"/>
      <c r="Q237" s="100"/>
      <c r="R237" s="100"/>
    </row>
    <row r="238" spans="1:18" x14ac:dyDescent="0.35">
      <c r="A238" t="s">
        <v>436</v>
      </c>
      <c r="B238" t="s">
        <v>1024</v>
      </c>
      <c r="C238" t="s">
        <v>118</v>
      </c>
      <c r="D238" t="s">
        <v>791</v>
      </c>
      <c r="E238">
        <v>620</v>
      </c>
      <c r="F238" s="141">
        <v>403</v>
      </c>
      <c r="G238" s="141">
        <v>217</v>
      </c>
      <c r="H238">
        <v>9.11</v>
      </c>
      <c r="I238">
        <v>3.76</v>
      </c>
      <c r="J238">
        <v>11.48</v>
      </c>
      <c r="K238" s="470">
        <v>0.65</v>
      </c>
      <c r="L238" s="470">
        <v>0.35</v>
      </c>
      <c r="O238" s="99"/>
      <c r="P238" s="100"/>
      <c r="Q238" s="100"/>
      <c r="R238" s="100"/>
    </row>
    <row r="239" spans="1:18" x14ac:dyDescent="0.35">
      <c r="A239" t="s">
        <v>437</v>
      </c>
      <c r="B239" t="s">
        <v>1025</v>
      </c>
      <c r="C239" t="s">
        <v>118</v>
      </c>
      <c r="D239" t="s">
        <v>791</v>
      </c>
      <c r="E239">
        <v>370</v>
      </c>
      <c r="F239" s="141">
        <v>240</v>
      </c>
      <c r="G239" s="141">
        <v>130</v>
      </c>
      <c r="H239">
        <v>9.11</v>
      </c>
      <c r="I239">
        <v>3.76</v>
      </c>
      <c r="J239">
        <v>11.48</v>
      </c>
      <c r="K239" s="470">
        <v>0.65</v>
      </c>
      <c r="L239" s="470">
        <v>0.35</v>
      </c>
      <c r="O239" s="99"/>
      <c r="P239" s="100"/>
      <c r="Q239" s="100"/>
      <c r="R239" s="100"/>
    </row>
    <row r="240" spans="1:18" x14ac:dyDescent="0.35">
      <c r="A240" t="s">
        <v>438</v>
      </c>
      <c r="B240" t="s">
        <v>1026</v>
      </c>
      <c r="C240" t="s">
        <v>118</v>
      </c>
      <c r="D240" t="s">
        <v>791</v>
      </c>
      <c r="E240">
        <v>620</v>
      </c>
      <c r="F240" s="141">
        <v>403</v>
      </c>
      <c r="G240" s="141">
        <v>217</v>
      </c>
      <c r="H240">
        <v>9.11</v>
      </c>
      <c r="I240">
        <v>3.76</v>
      </c>
      <c r="J240">
        <v>11.48</v>
      </c>
      <c r="K240" s="470">
        <v>0.65</v>
      </c>
      <c r="L240" s="470">
        <v>0.35</v>
      </c>
      <c r="O240" s="99"/>
      <c r="P240" s="100"/>
      <c r="Q240" s="100"/>
      <c r="R240" s="100"/>
    </row>
    <row r="241" spans="1:18" x14ac:dyDescent="0.35">
      <c r="A241" t="s">
        <v>439</v>
      </c>
      <c r="B241" t="s">
        <v>1027</v>
      </c>
      <c r="C241" t="s">
        <v>118</v>
      </c>
      <c r="D241" t="s">
        <v>791</v>
      </c>
      <c r="E241">
        <v>530</v>
      </c>
      <c r="F241" s="141">
        <v>344</v>
      </c>
      <c r="G241" s="141">
        <v>186</v>
      </c>
      <c r="H241">
        <v>9.11</v>
      </c>
      <c r="I241">
        <v>3.76</v>
      </c>
      <c r="J241">
        <v>11.48</v>
      </c>
      <c r="K241" s="470">
        <v>0.65</v>
      </c>
      <c r="L241" s="470">
        <v>0.35</v>
      </c>
      <c r="O241" s="99"/>
      <c r="P241" s="100"/>
      <c r="Q241" s="100"/>
      <c r="R241" s="100"/>
    </row>
    <row r="242" spans="1:18" x14ac:dyDescent="0.35">
      <c r="A242" t="s">
        <v>440</v>
      </c>
      <c r="B242" t="s">
        <v>1028</v>
      </c>
      <c r="C242" t="s">
        <v>118</v>
      </c>
      <c r="D242" t="s">
        <v>791</v>
      </c>
      <c r="E242">
        <v>620</v>
      </c>
      <c r="F242" s="141">
        <v>403</v>
      </c>
      <c r="G242" s="141">
        <v>217</v>
      </c>
      <c r="H242">
        <v>9.11</v>
      </c>
      <c r="I242">
        <v>3.76</v>
      </c>
      <c r="J242">
        <v>11.48</v>
      </c>
      <c r="K242" s="470">
        <v>0.65</v>
      </c>
      <c r="L242" s="470">
        <v>0.35</v>
      </c>
      <c r="O242" s="99"/>
      <c r="P242" s="100"/>
      <c r="Q242" s="100"/>
      <c r="R242" s="100"/>
    </row>
    <row r="243" spans="1:18" x14ac:dyDescent="0.35">
      <c r="A243" t="s">
        <v>441</v>
      </c>
      <c r="B243" t="s">
        <v>1029</v>
      </c>
      <c r="C243" t="s">
        <v>118</v>
      </c>
      <c r="D243" t="s">
        <v>786</v>
      </c>
      <c r="E243">
        <v>350</v>
      </c>
      <c r="F243" s="141">
        <v>227</v>
      </c>
      <c r="G243" s="141">
        <v>123</v>
      </c>
      <c r="H243">
        <v>9.11</v>
      </c>
      <c r="I243">
        <v>3.76</v>
      </c>
      <c r="J243">
        <v>11.48</v>
      </c>
      <c r="K243" s="470">
        <v>0.65</v>
      </c>
      <c r="L243" s="470">
        <v>0.35</v>
      </c>
      <c r="O243" s="99"/>
      <c r="P243" s="100"/>
      <c r="Q243" s="100"/>
      <c r="R243" s="100"/>
    </row>
    <row r="244" spans="1:18" x14ac:dyDescent="0.35">
      <c r="A244" t="s">
        <v>442</v>
      </c>
      <c r="B244" t="s">
        <v>1030</v>
      </c>
      <c r="C244" t="s">
        <v>118</v>
      </c>
      <c r="D244" t="s">
        <v>786</v>
      </c>
      <c r="E244">
        <v>630</v>
      </c>
      <c r="F244" s="141">
        <v>409</v>
      </c>
      <c r="G244" s="141">
        <v>221</v>
      </c>
      <c r="H244">
        <v>9.11</v>
      </c>
      <c r="I244">
        <v>3.76</v>
      </c>
      <c r="J244">
        <v>11.48</v>
      </c>
      <c r="K244" s="470">
        <v>0.65</v>
      </c>
      <c r="L244" s="470">
        <v>0.35</v>
      </c>
      <c r="O244" s="99"/>
      <c r="P244" s="100"/>
      <c r="Q244" s="100"/>
      <c r="R244" s="100"/>
    </row>
    <row r="245" spans="1:18" x14ac:dyDescent="0.35">
      <c r="A245" t="s">
        <v>443</v>
      </c>
      <c r="B245" t="s">
        <v>1031</v>
      </c>
      <c r="C245" t="s">
        <v>118</v>
      </c>
      <c r="D245" t="s">
        <v>786</v>
      </c>
      <c r="E245">
        <v>600</v>
      </c>
      <c r="F245" s="141">
        <v>390</v>
      </c>
      <c r="G245" s="141">
        <v>210</v>
      </c>
      <c r="H245">
        <v>9.11</v>
      </c>
      <c r="I245">
        <v>3.76</v>
      </c>
      <c r="J245">
        <v>11.48</v>
      </c>
      <c r="K245" s="470">
        <v>0.65</v>
      </c>
      <c r="L245" s="470">
        <v>0.35</v>
      </c>
    </row>
    <row r="246" spans="1:18" x14ac:dyDescent="0.35">
      <c r="A246" t="s">
        <v>444</v>
      </c>
      <c r="B246" t="s">
        <v>1032</v>
      </c>
      <c r="C246" t="s">
        <v>118</v>
      </c>
      <c r="D246" t="s">
        <v>786</v>
      </c>
      <c r="E246">
        <v>630</v>
      </c>
      <c r="F246" s="141">
        <v>409</v>
      </c>
      <c r="G246" s="141">
        <v>221</v>
      </c>
      <c r="H246">
        <v>9.11</v>
      </c>
      <c r="I246">
        <v>3.76</v>
      </c>
      <c r="J246">
        <v>11.48</v>
      </c>
      <c r="K246" s="470">
        <v>0.65</v>
      </c>
      <c r="L246" s="470">
        <v>0.35</v>
      </c>
    </row>
    <row r="247" spans="1:18" x14ac:dyDescent="0.35">
      <c r="A247" t="s">
        <v>445</v>
      </c>
      <c r="B247" t="s">
        <v>1033</v>
      </c>
      <c r="C247" t="s">
        <v>118</v>
      </c>
      <c r="D247" t="s">
        <v>786</v>
      </c>
      <c r="E247">
        <v>680</v>
      </c>
      <c r="F247" s="141">
        <v>442</v>
      </c>
      <c r="G247" s="141">
        <v>238</v>
      </c>
      <c r="H247">
        <v>9.11</v>
      </c>
      <c r="I247">
        <v>3.76</v>
      </c>
      <c r="J247">
        <v>11.48</v>
      </c>
      <c r="K247" s="470">
        <v>0.65</v>
      </c>
      <c r="L247" s="470">
        <v>0.35</v>
      </c>
    </row>
    <row r="248" spans="1:18" x14ac:dyDescent="0.35">
      <c r="A248" t="s">
        <v>446</v>
      </c>
      <c r="B248" t="s">
        <v>1034</v>
      </c>
      <c r="C248" t="s">
        <v>118</v>
      </c>
      <c r="D248" t="s">
        <v>786</v>
      </c>
      <c r="E248">
        <v>630</v>
      </c>
      <c r="F248" s="141">
        <v>409</v>
      </c>
      <c r="G248" s="141">
        <v>221</v>
      </c>
      <c r="H248">
        <v>9.11</v>
      </c>
      <c r="I248">
        <v>3.76</v>
      </c>
      <c r="J248">
        <v>11.48</v>
      </c>
      <c r="K248" s="470">
        <v>0.65</v>
      </c>
      <c r="L248" s="470">
        <v>0.35</v>
      </c>
    </row>
    <row r="249" spans="1:18" x14ac:dyDescent="0.35">
      <c r="A249" t="s">
        <v>447</v>
      </c>
      <c r="B249" t="s">
        <v>1035</v>
      </c>
      <c r="C249" t="s">
        <v>118</v>
      </c>
      <c r="D249" t="s">
        <v>786</v>
      </c>
      <c r="E249">
        <v>690</v>
      </c>
      <c r="F249" s="141">
        <v>448</v>
      </c>
      <c r="G249" s="141">
        <v>242</v>
      </c>
      <c r="H249">
        <v>9.11</v>
      </c>
      <c r="I249">
        <v>3.76</v>
      </c>
      <c r="J249">
        <v>11.48</v>
      </c>
      <c r="K249" s="470">
        <v>0.65</v>
      </c>
      <c r="L249" s="470">
        <v>0.35</v>
      </c>
    </row>
    <row r="250" spans="1:18" x14ac:dyDescent="0.35">
      <c r="A250" t="s">
        <v>448</v>
      </c>
      <c r="B250" t="s">
        <v>1036</v>
      </c>
      <c r="C250" t="s">
        <v>118</v>
      </c>
      <c r="D250" t="s">
        <v>786</v>
      </c>
      <c r="E250">
        <v>630</v>
      </c>
      <c r="F250" s="141">
        <v>409</v>
      </c>
      <c r="G250" s="141">
        <v>221</v>
      </c>
      <c r="H250">
        <v>9.11</v>
      </c>
      <c r="I250">
        <v>3.76</v>
      </c>
      <c r="J250">
        <v>11.48</v>
      </c>
      <c r="K250" s="470">
        <v>0.65</v>
      </c>
      <c r="L250" s="470">
        <v>0.35</v>
      </c>
    </row>
    <row r="251" spans="1:18" x14ac:dyDescent="0.35">
      <c r="A251" t="s">
        <v>449</v>
      </c>
      <c r="B251" t="s">
        <v>1037</v>
      </c>
      <c r="C251" t="s">
        <v>120</v>
      </c>
      <c r="D251" t="s">
        <v>796</v>
      </c>
      <c r="E251">
        <v>380</v>
      </c>
      <c r="F251" s="141">
        <v>247</v>
      </c>
      <c r="G251" s="141">
        <v>133</v>
      </c>
      <c r="H251">
        <v>8.09</v>
      </c>
      <c r="I251">
        <v>3.18</v>
      </c>
      <c r="J251">
        <v>9.3000000000000007</v>
      </c>
      <c r="K251" s="470">
        <v>0.65</v>
      </c>
      <c r="L251" s="470">
        <v>0.35</v>
      </c>
    </row>
    <row r="252" spans="1:18" x14ac:dyDescent="0.35">
      <c r="A252" t="s">
        <v>450</v>
      </c>
      <c r="B252" t="s">
        <v>1038</v>
      </c>
      <c r="C252" t="s">
        <v>120</v>
      </c>
      <c r="D252" t="s">
        <v>786</v>
      </c>
      <c r="E252">
        <v>480</v>
      </c>
      <c r="F252" s="141">
        <v>312</v>
      </c>
      <c r="G252" s="141">
        <v>168</v>
      </c>
      <c r="H252">
        <v>8.09</v>
      </c>
      <c r="I252">
        <v>3.18</v>
      </c>
      <c r="J252">
        <v>9.3000000000000007</v>
      </c>
      <c r="K252" s="470">
        <v>0.65</v>
      </c>
      <c r="L252" s="470">
        <v>0.35</v>
      </c>
    </row>
    <row r="253" spans="1:18" x14ac:dyDescent="0.35">
      <c r="A253" t="s">
        <v>451</v>
      </c>
      <c r="B253" t="s">
        <v>1039</v>
      </c>
      <c r="C253" t="s">
        <v>120</v>
      </c>
      <c r="D253" t="s">
        <v>786</v>
      </c>
      <c r="E253">
        <v>630</v>
      </c>
      <c r="F253" s="141">
        <v>409</v>
      </c>
      <c r="G253" s="141">
        <v>221</v>
      </c>
      <c r="H253">
        <v>8.09</v>
      </c>
      <c r="I253">
        <v>3.18</v>
      </c>
      <c r="J253">
        <v>9.3000000000000007</v>
      </c>
      <c r="K253" s="470">
        <v>0.65</v>
      </c>
      <c r="L253" s="470">
        <v>0.35</v>
      </c>
    </row>
    <row r="254" spans="1:18" x14ac:dyDescent="0.35">
      <c r="A254" t="s">
        <v>452</v>
      </c>
      <c r="B254" t="s">
        <v>1040</v>
      </c>
      <c r="C254" t="s">
        <v>120</v>
      </c>
      <c r="D254" t="s">
        <v>786</v>
      </c>
      <c r="E254">
        <v>670</v>
      </c>
      <c r="F254" s="141">
        <v>435</v>
      </c>
      <c r="G254" s="141">
        <v>235</v>
      </c>
      <c r="H254">
        <v>8.09</v>
      </c>
      <c r="I254">
        <v>3.18</v>
      </c>
      <c r="J254">
        <v>9.3000000000000007</v>
      </c>
      <c r="K254" s="470">
        <v>0.65</v>
      </c>
      <c r="L254" s="470">
        <v>0.35</v>
      </c>
    </row>
    <row r="255" spans="1:18" x14ac:dyDescent="0.35">
      <c r="A255" t="s">
        <v>453</v>
      </c>
      <c r="B255" t="s">
        <v>1041</v>
      </c>
      <c r="C255" t="s">
        <v>120</v>
      </c>
      <c r="D255" t="s">
        <v>786</v>
      </c>
      <c r="E255">
        <v>670</v>
      </c>
      <c r="F255" s="141">
        <v>435</v>
      </c>
      <c r="G255" s="141">
        <v>235</v>
      </c>
      <c r="H255">
        <v>8.09</v>
      </c>
      <c r="I255">
        <v>3.18</v>
      </c>
      <c r="J255">
        <v>9.3000000000000007</v>
      </c>
      <c r="K255" s="470">
        <v>0.65</v>
      </c>
      <c r="L255" s="470">
        <v>0.35</v>
      </c>
    </row>
    <row r="256" spans="1:18" x14ac:dyDescent="0.35">
      <c r="A256" t="s">
        <v>454</v>
      </c>
      <c r="B256" t="s">
        <v>1042</v>
      </c>
      <c r="C256" t="s">
        <v>120</v>
      </c>
      <c r="D256" t="s">
        <v>786</v>
      </c>
      <c r="E256">
        <v>690</v>
      </c>
      <c r="F256" s="141">
        <v>448</v>
      </c>
      <c r="G256" s="141">
        <v>242</v>
      </c>
      <c r="H256">
        <v>8.09</v>
      </c>
      <c r="I256">
        <v>3.18</v>
      </c>
      <c r="J256">
        <v>9.3000000000000007</v>
      </c>
      <c r="K256" s="470">
        <v>0.65</v>
      </c>
      <c r="L256" s="470">
        <v>0.35</v>
      </c>
    </row>
    <row r="257" spans="1:12" x14ac:dyDescent="0.35">
      <c r="A257" t="s">
        <v>455</v>
      </c>
      <c r="B257" t="s">
        <v>1043</v>
      </c>
      <c r="C257" t="s">
        <v>120</v>
      </c>
      <c r="D257" t="s">
        <v>791</v>
      </c>
      <c r="E257">
        <v>700</v>
      </c>
      <c r="F257" s="141">
        <v>455</v>
      </c>
      <c r="G257" s="141">
        <v>245</v>
      </c>
      <c r="H257">
        <v>8.09</v>
      </c>
      <c r="I257">
        <v>3.18</v>
      </c>
      <c r="J257">
        <v>9.3000000000000007</v>
      </c>
      <c r="K257" s="470">
        <v>0.65</v>
      </c>
      <c r="L257" s="470">
        <v>0.35</v>
      </c>
    </row>
    <row r="258" spans="1:12" x14ac:dyDescent="0.35">
      <c r="A258" t="s">
        <v>456</v>
      </c>
      <c r="B258" t="s">
        <v>1044</v>
      </c>
      <c r="C258" t="s">
        <v>120</v>
      </c>
      <c r="D258" t="s">
        <v>796</v>
      </c>
      <c r="E258">
        <v>250</v>
      </c>
      <c r="F258" s="141">
        <v>162</v>
      </c>
      <c r="G258" s="141">
        <v>88</v>
      </c>
      <c r="H258">
        <v>8.09</v>
      </c>
      <c r="I258">
        <v>3.18</v>
      </c>
      <c r="J258">
        <v>9.3000000000000007</v>
      </c>
      <c r="K258" s="470">
        <v>0.65</v>
      </c>
      <c r="L258" s="470">
        <v>0.35</v>
      </c>
    </row>
    <row r="259" spans="1:12" x14ac:dyDescent="0.35">
      <c r="A259" t="s">
        <v>457</v>
      </c>
      <c r="B259" t="s">
        <v>1045</v>
      </c>
      <c r="C259" t="s">
        <v>120</v>
      </c>
      <c r="D259" t="s">
        <v>796</v>
      </c>
      <c r="E259">
        <v>350</v>
      </c>
      <c r="F259" s="141">
        <v>227</v>
      </c>
      <c r="G259" s="141">
        <v>123</v>
      </c>
      <c r="H259">
        <v>8.09</v>
      </c>
      <c r="I259">
        <v>3.18</v>
      </c>
      <c r="J259">
        <v>9.3000000000000007</v>
      </c>
      <c r="K259" s="470">
        <v>0.65</v>
      </c>
      <c r="L259" s="470">
        <v>0.35</v>
      </c>
    </row>
    <row r="260" spans="1:12" x14ac:dyDescent="0.35">
      <c r="A260" t="s">
        <v>458</v>
      </c>
      <c r="B260" t="s">
        <v>1046</v>
      </c>
      <c r="C260" t="s">
        <v>120</v>
      </c>
      <c r="D260" t="s">
        <v>796</v>
      </c>
      <c r="E260">
        <v>410</v>
      </c>
      <c r="F260" s="141">
        <v>266</v>
      </c>
      <c r="G260" s="141">
        <v>144</v>
      </c>
      <c r="H260">
        <v>8.09</v>
      </c>
      <c r="I260">
        <v>3.18</v>
      </c>
      <c r="J260">
        <v>9.3000000000000007</v>
      </c>
      <c r="K260" s="470">
        <v>0.65</v>
      </c>
      <c r="L260" s="470">
        <v>0.35</v>
      </c>
    </row>
    <row r="261" spans="1:12" x14ac:dyDescent="0.35">
      <c r="A261" t="s">
        <v>459</v>
      </c>
      <c r="B261" t="s">
        <v>1047</v>
      </c>
      <c r="C261" t="s">
        <v>120</v>
      </c>
      <c r="D261" t="s">
        <v>786</v>
      </c>
      <c r="E261">
        <v>1110</v>
      </c>
      <c r="F261" s="141">
        <v>721</v>
      </c>
      <c r="G261" s="141">
        <v>389</v>
      </c>
      <c r="H261">
        <v>8.09</v>
      </c>
      <c r="I261">
        <v>3.18</v>
      </c>
      <c r="J261">
        <v>9.3000000000000007</v>
      </c>
      <c r="K261" s="470">
        <v>0.65</v>
      </c>
      <c r="L261" s="470">
        <v>0.35</v>
      </c>
    </row>
    <row r="262" spans="1:12" x14ac:dyDescent="0.35">
      <c r="A262" t="s">
        <v>460</v>
      </c>
      <c r="B262" t="s">
        <v>1048</v>
      </c>
      <c r="C262" t="s">
        <v>120</v>
      </c>
      <c r="D262" t="s">
        <v>796</v>
      </c>
      <c r="E262">
        <v>290</v>
      </c>
      <c r="F262" s="141">
        <v>188</v>
      </c>
      <c r="G262" s="141">
        <v>102</v>
      </c>
      <c r="H262">
        <v>8.09</v>
      </c>
      <c r="I262">
        <v>3.18</v>
      </c>
      <c r="J262">
        <v>9.3000000000000007</v>
      </c>
      <c r="K262" s="470">
        <v>0.65</v>
      </c>
      <c r="L262" s="470">
        <v>0.35</v>
      </c>
    </row>
    <row r="263" spans="1:12" x14ac:dyDescent="0.35">
      <c r="A263" t="s">
        <v>461</v>
      </c>
      <c r="B263" t="s">
        <v>1049</v>
      </c>
      <c r="C263" t="s">
        <v>120</v>
      </c>
      <c r="D263" t="s">
        <v>786</v>
      </c>
      <c r="E263">
        <v>730</v>
      </c>
      <c r="F263" s="141">
        <v>474</v>
      </c>
      <c r="G263" s="141">
        <v>256</v>
      </c>
      <c r="H263">
        <v>8.09</v>
      </c>
      <c r="I263">
        <v>3.18</v>
      </c>
      <c r="J263">
        <v>9.3000000000000007</v>
      </c>
      <c r="K263" s="470">
        <v>0.65</v>
      </c>
      <c r="L263" s="470">
        <v>0.35</v>
      </c>
    </row>
    <row r="264" spans="1:12" x14ac:dyDescent="0.35">
      <c r="A264" t="s">
        <v>462</v>
      </c>
      <c r="B264" t="s">
        <v>1050</v>
      </c>
      <c r="C264" t="s">
        <v>120</v>
      </c>
      <c r="D264" t="s">
        <v>786</v>
      </c>
      <c r="E264">
        <v>870</v>
      </c>
      <c r="F264" s="141">
        <v>565</v>
      </c>
      <c r="G264" s="141">
        <v>305</v>
      </c>
      <c r="H264">
        <v>8.09</v>
      </c>
      <c r="I264">
        <v>3.18</v>
      </c>
      <c r="J264">
        <v>9.3000000000000007</v>
      </c>
      <c r="K264" s="470">
        <v>0.65</v>
      </c>
      <c r="L264" s="470">
        <v>0.35</v>
      </c>
    </row>
    <row r="265" spans="1:12" x14ac:dyDescent="0.35">
      <c r="A265" t="s">
        <v>463</v>
      </c>
      <c r="B265" t="s">
        <v>1051</v>
      </c>
      <c r="C265" t="s">
        <v>120</v>
      </c>
      <c r="D265" t="s">
        <v>796</v>
      </c>
      <c r="E265">
        <v>250</v>
      </c>
      <c r="F265" s="141">
        <v>162</v>
      </c>
      <c r="G265" s="141">
        <v>88</v>
      </c>
      <c r="H265">
        <v>8.09</v>
      </c>
      <c r="I265">
        <v>3.18</v>
      </c>
      <c r="J265">
        <v>9.3000000000000007</v>
      </c>
      <c r="K265" s="470">
        <v>0.65</v>
      </c>
      <c r="L265" s="470">
        <v>0.35</v>
      </c>
    </row>
    <row r="266" spans="1:12" x14ac:dyDescent="0.35">
      <c r="A266" t="s">
        <v>464</v>
      </c>
      <c r="B266" t="s">
        <v>1052</v>
      </c>
      <c r="C266" t="s">
        <v>120</v>
      </c>
      <c r="D266" t="s">
        <v>786</v>
      </c>
      <c r="E266">
        <v>830</v>
      </c>
      <c r="F266" s="141">
        <v>539</v>
      </c>
      <c r="G266" s="141">
        <v>291</v>
      </c>
      <c r="H266">
        <v>8.09</v>
      </c>
      <c r="I266">
        <v>3.18</v>
      </c>
      <c r="J266">
        <v>9.3000000000000007</v>
      </c>
      <c r="K266" s="470">
        <v>0.65</v>
      </c>
      <c r="L266" s="470">
        <v>0.35</v>
      </c>
    </row>
    <row r="267" spans="1:12" x14ac:dyDescent="0.35">
      <c r="A267" t="s">
        <v>465</v>
      </c>
      <c r="B267" t="s">
        <v>1053</v>
      </c>
      <c r="C267" t="s">
        <v>120</v>
      </c>
      <c r="D267" t="s">
        <v>791</v>
      </c>
      <c r="E267">
        <v>810</v>
      </c>
      <c r="F267" s="141">
        <v>526</v>
      </c>
      <c r="G267" s="141">
        <v>284</v>
      </c>
      <c r="H267">
        <v>8.09</v>
      </c>
      <c r="I267">
        <v>3.18</v>
      </c>
      <c r="J267">
        <v>9.3000000000000007</v>
      </c>
      <c r="K267" s="470">
        <v>0.65</v>
      </c>
      <c r="L267" s="470">
        <v>0.35</v>
      </c>
    </row>
    <row r="268" spans="1:12" x14ac:dyDescent="0.35">
      <c r="A268" t="s">
        <v>466</v>
      </c>
      <c r="B268" t="s">
        <v>1054</v>
      </c>
      <c r="C268" t="s">
        <v>120</v>
      </c>
      <c r="D268" t="s">
        <v>786</v>
      </c>
      <c r="E268">
        <v>610</v>
      </c>
      <c r="F268" s="141">
        <v>396</v>
      </c>
      <c r="G268" s="141">
        <v>214</v>
      </c>
      <c r="H268">
        <v>8.09</v>
      </c>
      <c r="I268">
        <v>3.18</v>
      </c>
      <c r="J268">
        <v>9.3000000000000007</v>
      </c>
      <c r="K268" s="470">
        <v>0.65</v>
      </c>
      <c r="L268" s="470">
        <v>0.35</v>
      </c>
    </row>
    <row r="269" spans="1:12" x14ac:dyDescent="0.35">
      <c r="A269" t="s">
        <v>467</v>
      </c>
      <c r="B269" t="s">
        <v>1055</v>
      </c>
      <c r="C269" t="s">
        <v>120</v>
      </c>
      <c r="D269" t="s">
        <v>791</v>
      </c>
      <c r="E269">
        <v>640</v>
      </c>
      <c r="F269" s="141">
        <v>416</v>
      </c>
      <c r="G269" s="141">
        <v>224</v>
      </c>
      <c r="H269">
        <v>8.09</v>
      </c>
      <c r="I269">
        <v>3.18</v>
      </c>
      <c r="J269">
        <v>9.3000000000000007</v>
      </c>
      <c r="K269" s="470">
        <v>0.65</v>
      </c>
      <c r="L269" s="470">
        <v>0.35</v>
      </c>
    </row>
    <row r="270" spans="1:12" x14ac:dyDescent="0.35">
      <c r="A270" t="s">
        <v>468</v>
      </c>
      <c r="B270" t="s">
        <v>1056</v>
      </c>
      <c r="C270" t="s">
        <v>120</v>
      </c>
      <c r="D270" t="s">
        <v>791</v>
      </c>
      <c r="E270">
        <v>500</v>
      </c>
      <c r="F270" s="141">
        <v>325</v>
      </c>
      <c r="G270" s="141">
        <v>175</v>
      </c>
      <c r="H270">
        <v>8.09</v>
      </c>
      <c r="I270">
        <v>3.18</v>
      </c>
      <c r="J270">
        <v>9.3000000000000007</v>
      </c>
      <c r="K270" s="470">
        <v>0.65</v>
      </c>
      <c r="L270" s="470">
        <v>0.35</v>
      </c>
    </row>
    <row r="271" spans="1:12" x14ac:dyDescent="0.35">
      <c r="A271" t="s">
        <v>469</v>
      </c>
      <c r="B271" t="s">
        <v>1057</v>
      </c>
      <c r="C271" t="s">
        <v>120</v>
      </c>
      <c r="D271" t="s">
        <v>791</v>
      </c>
      <c r="E271">
        <v>580</v>
      </c>
      <c r="F271" s="141">
        <v>377</v>
      </c>
      <c r="G271" s="141">
        <v>203</v>
      </c>
      <c r="H271">
        <v>8.09</v>
      </c>
      <c r="I271">
        <v>3.18</v>
      </c>
      <c r="J271">
        <v>9.3000000000000007</v>
      </c>
      <c r="K271" s="470">
        <v>0.65</v>
      </c>
      <c r="L271" s="470">
        <v>0.35</v>
      </c>
    </row>
    <row r="272" spans="1:12" x14ac:dyDescent="0.35">
      <c r="A272" t="s">
        <v>470</v>
      </c>
      <c r="B272" t="s">
        <v>1058</v>
      </c>
      <c r="C272" t="s">
        <v>120</v>
      </c>
      <c r="D272" t="s">
        <v>791</v>
      </c>
      <c r="E272">
        <v>350</v>
      </c>
      <c r="F272" s="141">
        <v>227</v>
      </c>
      <c r="G272" s="141">
        <v>123</v>
      </c>
      <c r="H272">
        <v>8.09</v>
      </c>
      <c r="I272">
        <v>3.18</v>
      </c>
      <c r="J272">
        <v>9.3000000000000007</v>
      </c>
      <c r="K272" s="470">
        <v>0.65</v>
      </c>
      <c r="L272" s="470">
        <v>0.35</v>
      </c>
    </row>
    <row r="273" spans="1:12" x14ac:dyDescent="0.35">
      <c r="A273" t="s">
        <v>471</v>
      </c>
      <c r="B273" t="s">
        <v>1059</v>
      </c>
      <c r="C273" t="s">
        <v>120</v>
      </c>
      <c r="D273" t="s">
        <v>791</v>
      </c>
      <c r="E273">
        <v>580</v>
      </c>
      <c r="F273" s="141">
        <v>377</v>
      </c>
      <c r="G273" s="141">
        <v>203</v>
      </c>
      <c r="H273">
        <v>8.09</v>
      </c>
      <c r="I273">
        <v>3.18</v>
      </c>
      <c r="J273">
        <v>9.3000000000000007</v>
      </c>
      <c r="K273" s="470">
        <v>0.65</v>
      </c>
      <c r="L273" s="470">
        <v>0.35</v>
      </c>
    </row>
    <row r="274" spans="1:12" x14ac:dyDescent="0.35">
      <c r="A274" t="s">
        <v>472</v>
      </c>
      <c r="B274" t="s">
        <v>1060</v>
      </c>
      <c r="C274" t="s">
        <v>120</v>
      </c>
      <c r="D274" t="s">
        <v>791</v>
      </c>
      <c r="E274">
        <v>720</v>
      </c>
      <c r="F274" s="141">
        <v>468</v>
      </c>
      <c r="G274" s="141">
        <v>252</v>
      </c>
      <c r="H274">
        <v>8.09</v>
      </c>
      <c r="I274">
        <v>3.18</v>
      </c>
      <c r="J274">
        <v>9.3000000000000007</v>
      </c>
      <c r="K274" s="470">
        <v>0.65</v>
      </c>
      <c r="L274" s="470">
        <v>0.35</v>
      </c>
    </row>
    <row r="275" spans="1:12" x14ac:dyDescent="0.35">
      <c r="A275" t="s">
        <v>473</v>
      </c>
      <c r="B275" t="s">
        <v>1061</v>
      </c>
      <c r="C275" t="s">
        <v>124</v>
      </c>
      <c r="D275" t="s">
        <v>791</v>
      </c>
      <c r="E275">
        <v>640</v>
      </c>
      <c r="F275" s="141">
        <v>416</v>
      </c>
      <c r="G275" s="141">
        <v>224</v>
      </c>
      <c r="H275">
        <v>8.0500000000000007</v>
      </c>
      <c r="I275">
        <v>3.22</v>
      </c>
      <c r="J275">
        <v>9.68</v>
      </c>
      <c r="K275" s="470">
        <v>0.65</v>
      </c>
      <c r="L275" s="470">
        <v>0.35</v>
      </c>
    </row>
    <row r="276" spans="1:12" x14ac:dyDescent="0.35">
      <c r="A276" t="s">
        <v>474</v>
      </c>
      <c r="B276" t="s">
        <v>1062</v>
      </c>
      <c r="C276" t="s">
        <v>124</v>
      </c>
      <c r="D276" t="s">
        <v>786</v>
      </c>
      <c r="E276">
        <v>730</v>
      </c>
      <c r="F276" s="141">
        <v>474</v>
      </c>
      <c r="G276" s="141">
        <v>256</v>
      </c>
      <c r="H276">
        <v>8.0500000000000007</v>
      </c>
      <c r="I276">
        <v>3.22</v>
      </c>
      <c r="J276">
        <v>9.68</v>
      </c>
      <c r="K276" s="470">
        <v>0.65</v>
      </c>
      <c r="L276" s="470">
        <v>0.35</v>
      </c>
    </row>
    <row r="277" spans="1:12" x14ac:dyDescent="0.35">
      <c r="A277" t="s">
        <v>475</v>
      </c>
      <c r="B277" t="s">
        <v>1063</v>
      </c>
      <c r="C277" t="s">
        <v>124</v>
      </c>
      <c r="D277" t="s">
        <v>791</v>
      </c>
      <c r="E277">
        <v>450</v>
      </c>
      <c r="F277" s="141">
        <v>292</v>
      </c>
      <c r="G277" s="141">
        <v>158</v>
      </c>
      <c r="H277">
        <v>8.0500000000000007</v>
      </c>
      <c r="I277">
        <v>3.22</v>
      </c>
      <c r="J277">
        <v>9.68</v>
      </c>
      <c r="K277" s="470">
        <v>0.65</v>
      </c>
      <c r="L277" s="470">
        <v>0.35</v>
      </c>
    </row>
    <row r="278" spans="1:12" x14ac:dyDescent="0.35">
      <c r="A278" t="s">
        <v>476</v>
      </c>
      <c r="B278" t="s">
        <v>1064</v>
      </c>
      <c r="C278" t="s">
        <v>124</v>
      </c>
      <c r="D278" t="s">
        <v>791</v>
      </c>
      <c r="E278">
        <v>600</v>
      </c>
      <c r="F278" s="141">
        <v>390</v>
      </c>
      <c r="G278" s="141">
        <v>210</v>
      </c>
      <c r="H278">
        <v>8.0500000000000007</v>
      </c>
      <c r="I278">
        <v>3.22</v>
      </c>
      <c r="J278">
        <v>9.68</v>
      </c>
      <c r="K278" s="470">
        <v>0.65</v>
      </c>
      <c r="L278" s="470">
        <v>0.35</v>
      </c>
    </row>
    <row r="279" spans="1:12" x14ac:dyDescent="0.35">
      <c r="A279" t="s">
        <v>477</v>
      </c>
      <c r="B279" t="s">
        <v>1065</v>
      </c>
      <c r="C279" t="s">
        <v>124</v>
      </c>
      <c r="D279" t="s">
        <v>796</v>
      </c>
      <c r="E279">
        <v>340</v>
      </c>
      <c r="F279" s="141">
        <v>221</v>
      </c>
      <c r="G279" s="141">
        <v>119</v>
      </c>
      <c r="H279">
        <v>8.0500000000000007</v>
      </c>
      <c r="I279">
        <v>3.22</v>
      </c>
      <c r="J279">
        <v>9.68</v>
      </c>
      <c r="K279" s="470">
        <v>0.65</v>
      </c>
      <c r="L279" s="470">
        <v>0.35</v>
      </c>
    </row>
    <row r="280" spans="1:12" x14ac:dyDescent="0.35">
      <c r="A280" t="s">
        <v>478</v>
      </c>
      <c r="B280" t="s">
        <v>1066</v>
      </c>
      <c r="C280" t="s">
        <v>124</v>
      </c>
      <c r="D280" t="s">
        <v>786</v>
      </c>
      <c r="E280">
        <v>510</v>
      </c>
      <c r="F280" s="141">
        <v>331</v>
      </c>
      <c r="G280" s="141">
        <v>179</v>
      </c>
      <c r="H280">
        <v>8.0500000000000007</v>
      </c>
      <c r="I280">
        <v>3.22</v>
      </c>
      <c r="J280">
        <v>9.68</v>
      </c>
      <c r="K280" s="470">
        <v>0.65</v>
      </c>
      <c r="L280" s="470">
        <v>0.35</v>
      </c>
    </row>
    <row r="281" spans="1:12" x14ac:dyDescent="0.35">
      <c r="A281" t="s">
        <v>479</v>
      </c>
      <c r="B281" t="s">
        <v>1067</v>
      </c>
      <c r="C281" t="s">
        <v>124</v>
      </c>
      <c r="D281" t="s">
        <v>791</v>
      </c>
      <c r="E281">
        <v>640</v>
      </c>
      <c r="F281" s="141">
        <v>416</v>
      </c>
      <c r="G281" s="141">
        <v>224</v>
      </c>
      <c r="H281">
        <v>8.0500000000000007</v>
      </c>
      <c r="I281">
        <v>3.22</v>
      </c>
      <c r="J281">
        <v>9.68</v>
      </c>
      <c r="K281" s="470">
        <v>0.65</v>
      </c>
      <c r="L281" s="470">
        <v>0.35</v>
      </c>
    </row>
    <row r="282" spans="1:12" x14ac:dyDescent="0.35">
      <c r="A282" t="s">
        <v>480</v>
      </c>
      <c r="B282" t="s">
        <v>1068</v>
      </c>
      <c r="C282" t="s">
        <v>124</v>
      </c>
      <c r="D282" t="s">
        <v>796</v>
      </c>
      <c r="E282">
        <v>420</v>
      </c>
      <c r="F282" s="141">
        <v>273</v>
      </c>
      <c r="G282" s="141">
        <v>147</v>
      </c>
      <c r="H282">
        <v>8.0500000000000007</v>
      </c>
      <c r="I282">
        <v>3.22</v>
      </c>
      <c r="J282">
        <v>9.68</v>
      </c>
      <c r="K282" s="470">
        <v>0.65</v>
      </c>
      <c r="L282" s="470">
        <v>0.35</v>
      </c>
    </row>
    <row r="283" spans="1:12" x14ac:dyDescent="0.35">
      <c r="A283" t="s">
        <v>481</v>
      </c>
      <c r="B283" t="s">
        <v>1069</v>
      </c>
      <c r="C283" t="s">
        <v>124</v>
      </c>
      <c r="D283" t="s">
        <v>791</v>
      </c>
      <c r="E283">
        <v>600</v>
      </c>
      <c r="F283" s="141">
        <v>390</v>
      </c>
      <c r="G283" s="141">
        <v>210</v>
      </c>
      <c r="H283">
        <v>8.0500000000000007</v>
      </c>
      <c r="I283">
        <v>3.22</v>
      </c>
      <c r="J283">
        <v>9.68</v>
      </c>
      <c r="K283" s="470">
        <v>0.65</v>
      </c>
      <c r="L283" s="470">
        <v>0.35</v>
      </c>
    </row>
    <row r="284" spans="1:12" x14ac:dyDescent="0.35">
      <c r="A284" t="s">
        <v>482</v>
      </c>
      <c r="B284" t="s">
        <v>1070</v>
      </c>
      <c r="C284" t="s">
        <v>124</v>
      </c>
      <c r="D284" t="s">
        <v>791</v>
      </c>
      <c r="E284">
        <v>690</v>
      </c>
      <c r="F284" s="141">
        <v>448</v>
      </c>
      <c r="G284" s="141">
        <v>242</v>
      </c>
      <c r="H284">
        <v>8.0500000000000007</v>
      </c>
      <c r="I284">
        <v>3.22</v>
      </c>
      <c r="J284">
        <v>9.68</v>
      </c>
      <c r="K284" s="470">
        <v>0.65</v>
      </c>
      <c r="L284" s="470">
        <v>0.35</v>
      </c>
    </row>
    <row r="285" spans="1:12" x14ac:dyDescent="0.35">
      <c r="A285" t="s">
        <v>483</v>
      </c>
      <c r="B285" t="s">
        <v>1071</v>
      </c>
      <c r="C285" t="s">
        <v>124</v>
      </c>
      <c r="D285" t="s">
        <v>791</v>
      </c>
      <c r="E285">
        <v>470</v>
      </c>
      <c r="F285" s="141">
        <v>305</v>
      </c>
      <c r="G285" s="141">
        <v>165</v>
      </c>
      <c r="H285">
        <v>8.0500000000000007</v>
      </c>
      <c r="I285">
        <v>3.22</v>
      </c>
      <c r="J285">
        <v>9.68</v>
      </c>
      <c r="K285" s="470">
        <v>0.65</v>
      </c>
      <c r="L285" s="470">
        <v>0.35</v>
      </c>
    </row>
    <row r="286" spans="1:12" x14ac:dyDescent="0.35">
      <c r="A286" t="s">
        <v>484</v>
      </c>
      <c r="B286" t="s">
        <v>1072</v>
      </c>
      <c r="C286" t="s">
        <v>124</v>
      </c>
      <c r="D286" t="s">
        <v>791</v>
      </c>
      <c r="E286">
        <v>540</v>
      </c>
      <c r="F286" s="141">
        <v>351</v>
      </c>
      <c r="G286" s="141">
        <v>189</v>
      </c>
      <c r="H286">
        <v>8.0500000000000007</v>
      </c>
      <c r="I286">
        <v>3.22</v>
      </c>
      <c r="J286">
        <v>9.68</v>
      </c>
      <c r="K286" s="470">
        <v>0.65</v>
      </c>
      <c r="L286" s="470">
        <v>0.35</v>
      </c>
    </row>
    <row r="287" spans="1:12" x14ac:dyDescent="0.35">
      <c r="A287" t="s">
        <v>485</v>
      </c>
      <c r="B287" t="s">
        <v>1073</v>
      </c>
      <c r="C287" t="s">
        <v>124</v>
      </c>
      <c r="D287" t="s">
        <v>786</v>
      </c>
      <c r="E287">
        <v>590</v>
      </c>
      <c r="F287" s="141">
        <v>383</v>
      </c>
      <c r="G287" s="141">
        <v>207</v>
      </c>
      <c r="H287">
        <v>8.0500000000000007</v>
      </c>
      <c r="I287">
        <v>3.22</v>
      </c>
      <c r="J287">
        <v>9.68</v>
      </c>
      <c r="K287" s="470">
        <v>0.65</v>
      </c>
      <c r="L287" s="470">
        <v>0.35</v>
      </c>
    </row>
    <row r="288" spans="1:12" x14ac:dyDescent="0.35">
      <c r="A288" t="s">
        <v>486</v>
      </c>
      <c r="B288" t="s">
        <v>1074</v>
      </c>
      <c r="C288" t="s">
        <v>124</v>
      </c>
      <c r="D288" t="s">
        <v>791</v>
      </c>
      <c r="E288">
        <v>650</v>
      </c>
      <c r="F288" s="141">
        <v>422</v>
      </c>
      <c r="G288" s="141">
        <v>228</v>
      </c>
      <c r="H288">
        <v>8.0500000000000007</v>
      </c>
      <c r="I288">
        <v>3.22</v>
      </c>
      <c r="J288">
        <v>9.68</v>
      </c>
      <c r="K288" s="470">
        <v>0.65</v>
      </c>
      <c r="L288" s="470">
        <v>0.35</v>
      </c>
    </row>
    <row r="289" spans="1:12" x14ac:dyDescent="0.35">
      <c r="A289" t="s">
        <v>487</v>
      </c>
      <c r="B289" t="s">
        <v>1075</v>
      </c>
      <c r="C289" t="s">
        <v>124</v>
      </c>
      <c r="D289" t="s">
        <v>791</v>
      </c>
      <c r="E289">
        <v>510</v>
      </c>
      <c r="F289" s="141">
        <v>331</v>
      </c>
      <c r="G289" s="141">
        <v>179</v>
      </c>
      <c r="H289">
        <v>8.0500000000000007</v>
      </c>
      <c r="I289">
        <v>3.22</v>
      </c>
      <c r="J289">
        <v>9.68</v>
      </c>
      <c r="K289" s="470">
        <v>0.65</v>
      </c>
      <c r="L289" s="470">
        <v>0.35</v>
      </c>
    </row>
    <row r="290" spans="1:12" x14ac:dyDescent="0.35">
      <c r="A290" t="s">
        <v>488</v>
      </c>
      <c r="B290" t="s">
        <v>1076</v>
      </c>
      <c r="C290" t="s">
        <v>124</v>
      </c>
      <c r="D290" t="s">
        <v>796</v>
      </c>
      <c r="E290">
        <v>450</v>
      </c>
      <c r="F290" s="141">
        <v>292</v>
      </c>
      <c r="G290" s="141">
        <v>158</v>
      </c>
      <c r="H290">
        <v>8.0500000000000007</v>
      </c>
      <c r="I290">
        <v>3.22</v>
      </c>
      <c r="J290">
        <v>9.68</v>
      </c>
      <c r="K290" s="470">
        <v>0.65</v>
      </c>
      <c r="L290" s="470">
        <v>0.35</v>
      </c>
    </row>
    <row r="291" spans="1:12" x14ac:dyDescent="0.35">
      <c r="A291" t="s">
        <v>489</v>
      </c>
      <c r="B291" t="s">
        <v>1077</v>
      </c>
      <c r="C291" t="s">
        <v>124</v>
      </c>
      <c r="D291" t="s">
        <v>791</v>
      </c>
      <c r="E291">
        <v>810</v>
      </c>
      <c r="F291" s="141">
        <v>526</v>
      </c>
      <c r="G291" s="141">
        <v>284</v>
      </c>
      <c r="H291">
        <v>8.0500000000000007</v>
      </c>
      <c r="I291">
        <v>3.22</v>
      </c>
      <c r="J291">
        <v>9.68</v>
      </c>
      <c r="K291" s="470">
        <v>0.65</v>
      </c>
      <c r="L291" s="470">
        <v>0.35</v>
      </c>
    </row>
    <row r="292" spans="1:12" x14ac:dyDescent="0.35">
      <c r="A292" t="s">
        <v>490</v>
      </c>
      <c r="B292" t="s">
        <v>1078</v>
      </c>
      <c r="C292" t="s">
        <v>124</v>
      </c>
      <c r="D292" t="s">
        <v>791</v>
      </c>
      <c r="E292">
        <v>610</v>
      </c>
      <c r="F292" s="141">
        <v>396</v>
      </c>
      <c r="G292" s="141">
        <v>214</v>
      </c>
      <c r="H292">
        <v>8.0500000000000007</v>
      </c>
      <c r="I292">
        <v>3.22</v>
      </c>
      <c r="J292">
        <v>9.68</v>
      </c>
      <c r="K292" s="470">
        <v>0.65</v>
      </c>
      <c r="L292" s="470">
        <v>0.35</v>
      </c>
    </row>
    <row r="293" spans="1:12" x14ac:dyDescent="0.35">
      <c r="A293" t="s">
        <v>491</v>
      </c>
      <c r="B293" t="s">
        <v>1079</v>
      </c>
      <c r="C293" t="s">
        <v>125</v>
      </c>
      <c r="D293" t="s">
        <v>791</v>
      </c>
      <c r="E293">
        <v>560</v>
      </c>
      <c r="F293" s="141">
        <v>364</v>
      </c>
      <c r="G293" s="141">
        <v>196</v>
      </c>
      <c r="H293">
        <v>8.44</v>
      </c>
      <c r="I293">
        <v>3.42</v>
      </c>
      <c r="J293">
        <v>9.82</v>
      </c>
      <c r="K293" s="470">
        <v>0.65</v>
      </c>
      <c r="L293" s="470">
        <v>0.35</v>
      </c>
    </row>
    <row r="294" spans="1:12" x14ac:dyDescent="0.35">
      <c r="A294" t="s">
        <v>492</v>
      </c>
      <c r="B294" t="s">
        <v>1080</v>
      </c>
      <c r="C294" t="s">
        <v>125</v>
      </c>
      <c r="D294" t="s">
        <v>786</v>
      </c>
      <c r="E294">
        <v>700</v>
      </c>
      <c r="F294" s="141">
        <v>455</v>
      </c>
      <c r="G294" s="141">
        <v>245</v>
      </c>
      <c r="H294">
        <v>8.44</v>
      </c>
      <c r="I294">
        <v>3.42</v>
      </c>
      <c r="J294">
        <v>9.82</v>
      </c>
      <c r="K294" s="470">
        <v>0.65</v>
      </c>
      <c r="L294" s="470">
        <v>0.35</v>
      </c>
    </row>
    <row r="295" spans="1:12" x14ac:dyDescent="0.35">
      <c r="A295" t="s">
        <v>493</v>
      </c>
      <c r="B295" t="s">
        <v>1081</v>
      </c>
      <c r="C295" t="s">
        <v>125</v>
      </c>
      <c r="D295" t="s">
        <v>786</v>
      </c>
      <c r="E295">
        <v>710</v>
      </c>
      <c r="F295" s="141">
        <v>461</v>
      </c>
      <c r="G295" s="141">
        <v>249</v>
      </c>
      <c r="H295">
        <v>8.44</v>
      </c>
      <c r="I295">
        <v>3.42</v>
      </c>
      <c r="J295">
        <v>9.82</v>
      </c>
      <c r="K295" s="470">
        <v>0.65</v>
      </c>
      <c r="L295" s="470">
        <v>0.35</v>
      </c>
    </row>
    <row r="296" spans="1:12" x14ac:dyDescent="0.35">
      <c r="A296" t="s">
        <v>494</v>
      </c>
      <c r="B296" t="s">
        <v>1082</v>
      </c>
      <c r="C296" t="s">
        <v>125</v>
      </c>
      <c r="D296" t="s">
        <v>786</v>
      </c>
      <c r="E296">
        <v>590</v>
      </c>
      <c r="F296" s="141">
        <v>383</v>
      </c>
      <c r="G296" s="141">
        <v>207</v>
      </c>
      <c r="H296">
        <v>8.44</v>
      </c>
      <c r="I296">
        <v>3.42</v>
      </c>
      <c r="J296">
        <v>9.82</v>
      </c>
      <c r="K296" s="470">
        <v>0.65</v>
      </c>
      <c r="L296" s="470">
        <v>0.35</v>
      </c>
    </row>
    <row r="297" spans="1:12" x14ac:dyDescent="0.35">
      <c r="A297" t="s">
        <v>495</v>
      </c>
      <c r="B297" t="s">
        <v>1083</v>
      </c>
      <c r="C297" t="s">
        <v>125</v>
      </c>
      <c r="D297" t="s">
        <v>786</v>
      </c>
      <c r="E297">
        <v>590</v>
      </c>
      <c r="F297" s="141">
        <v>383</v>
      </c>
      <c r="G297" s="141">
        <v>207</v>
      </c>
      <c r="H297">
        <v>8.44</v>
      </c>
      <c r="I297">
        <v>3.42</v>
      </c>
      <c r="J297">
        <v>9.82</v>
      </c>
      <c r="K297" s="470">
        <v>0.65</v>
      </c>
      <c r="L297" s="470">
        <v>0.35</v>
      </c>
    </row>
    <row r="298" spans="1:12" x14ac:dyDescent="0.35">
      <c r="A298" t="s">
        <v>496</v>
      </c>
      <c r="B298" t="s">
        <v>1084</v>
      </c>
      <c r="C298" t="s">
        <v>125</v>
      </c>
      <c r="D298" t="s">
        <v>791</v>
      </c>
      <c r="E298">
        <v>550</v>
      </c>
      <c r="F298" s="141">
        <v>357</v>
      </c>
      <c r="G298" s="141">
        <v>193</v>
      </c>
      <c r="H298">
        <v>8.44</v>
      </c>
      <c r="I298">
        <v>3.42</v>
      </c>
      <c r="J298">
        <v>9.82</v>
      </c>
      <c r="K298" s="470">
        <v>0.65</v>
      </c>
      <c r="L298" s="470">
        <v>0.35</v>
      </c>
    </row>
    <row r="299" spans="1:12" x14ac:dyDescent="0.35">
      <c r="A299" t="s">
        <v>497</v>
      </c>
      <c r="B299" t="s">
        <v>1085</v>
      </c>
      <c r="C299" t="s">
        <v>125</v>
      </c>
      <c r="D299" t="s">
        <v>786</v>
      </c>
      <c r="E299">
        <v>680</v>
      </c>
      <c r="F299" s="141">
        <v>442</v>
      </c>
      <c r="G299" s="141">
        <v>238</v>
      </c>
      <c r="H299">
        <v>8.44</v>
      </c>
      <c r="I299">
        <v>3.42</v>
      </c>
      <c r="J299">
        <v>9.82</v>
      </c>
      <c r="K299" s="470">
        <v>0.65</v>
      </c>
      <c r="L299" s="470">
        <v>0.35</v>
      </c>
    </row>
    <row r="300" spans="1:12" x14ac:dyDescent="0.35">
      <c r="A300" t="s">
        <v>498</v>
      </c>
      <c r="B300" t="s">
        <v>1086</v>
      </c>
      <c r="C300" t="s">
        <v>125</v>
      </c>
      <c r="D300" t="s">
        <v>791</v>
      </c>
      <c r="E300">
        <v>580</v>
      </c>
      <c r="F300" s="141">
        <v>377</v>
      </c>
      <c r="G300" s="141">
        <v>203</v>
      </c>
      <c r="H300">
        <v>8.44</v>
      </c>
      <c r="I300">
        <v>3.42</v>
      </c>
      <c r="J300">
        <v>9.82</v>
      </c>
      <c r="K300" s="470">
        <v>0.65</v>
      </c>
      <c r="L300" s="470">
        <v>0.35</v>
      </c>
    </row>
    <row r="301" spans="1:12" x14ac:dyDescent="0.35">
      <c r="A301" t="s">
        <v>499</v>
      </c>
      <c r="B301" t="s">
        <v>1087</v>
      </c>
      <c r="C301" t="s">
        <v>125</v>
      </c>
      <c r="D301" t="s">
        <v>786</v>
      </c>
      <c r="E301">
        <v>610</v>
      </c>
      <c r="F301" s="141">
        <v>396</v>
      </c>
      <c r="G301" s="141">
        <v>214</v>
      </c>
      <c r="H301">
        <v>8.44</v>
      </c>
      <c r="I301">
        <v>3.42</v>
      </c>
      <c r="J301">
        <v>9.82</v>
      </c>
      <c r="K301" s="470">
        <v>0.65</v>
      </c>
      <c r="L301" s="470">
        <v>0.35</v>
      </c>
    </row>
    <row r="302" spans="1:12" x14ac:dyDescent="0.35">
      <c r="A302" t="s">
        <v>500</v>
      </c>
      <c r="B302" t="s">
        <v>1088</v>
      </c>
      <c r="C302" t="s">
        <v>125</v>
      </c>
      <c r="D302" t="s">
        <v>786</v>
      </c>
      <c r="E302">
        <v>680</v>
      </c>
      <c r="F302" s="141">
        <v>442</v>
      </c>
      <c r="G302" s="141">
        <v>238</v>
      </c>
      <c r="H302">
        <v>8.44</v>
      </c>
      <c r="I302">
        <v>3.42</v>
      </c>
      <c r="J302">
        <v>9.82</v>
      </c>
      <c r="K302" s="470">
        <v>0.65</v>
      </c>
      <c r="L302" s="470">
        <v>0.35</v>
      </c>
    </row>
    <row r="303" spans="1:12" x14ac:dyDescent="0.35">
      <c r="A303" t="s">
        <v>501</v>
      </c>
      <c r="B303" t="s">
        <v>1089</v>
      </c>
      <c r="C303" t="s">
        <v>125</v>
      </c>
      <c r="D303" t="s">
        <v>796</v>
      </c>
      <c r="E303">
        <v>370</v>
      </c>
      <c r="F303" s="141">
        <v>240</v>
      </c>
      <c r="G303" s="141">
        <v>130</v>
      </c>
      <c r="H303">
        <v>8.44</v>
      </c>
      <c r="I303">
        <v>3.42</v>
      </c>
      <c r="J303">
        <v>9.82</v>
      </c>
      <c r="K303" s="470">
        <v>0.65</v>
      </c>
      <c r="L303" s="470">
        <v>0.35</v>
      </c>
    </row>
    <row r="304" spans="1:12" x14ac:dyDescent="0.35">
      <c r="A304" t="s">
        <v>502</v>
      </c>
      <c r="B304" t="s">
        <v>1090</v>
      </c>
      <c r="C304" t="s">
        <v>125</v>
      </c>
      <c r="D304" t="s">
        <v>786</v>
      </c>
      <c r="E304">
        <v>500</v>
      </c>
      <c r="F304" s="141">
        <v>325</v>
      </c>
      <c r="G304" s="141">
        <v>175</v>
      </c>
      <c r="H304">
        <v>8.44</v>
      </c>
      <c r="I304">
        <v>3.42</v>
      </c>
      <c r="J304">
        <v>9.82</v>
      </c>
      <c r="K304" s="470">
        <v>0.65</v>
      </c>
      <c r="L304" s="470">
        <v>0.35</v>
      </c>
    </row>
    <row r="305" spans="1:12" x14ac:dyDescent="0.35">
      <c r="A305" t="s">
        <v>503</v>
      </c>
      <c r="B305" t="s">
        <v>1091</v>
      </c>
      <c r="C305" t="s">
        <v>125</v>
      </c>
      <c r="D305" t="s">
        <v>791</v>
      </c>
      <c r="E305">
        <v>530</v>
      </c>
      <c r="F305" s="141">
        <v>344</v>
      </c>
      <c r="G305" s="141">
        <v>186</v>
      </c>
      <c r="H305">
        <v>8.44</v>
      </c>
      <c r="I305">
        <v>3.42</v>
      </c>
      <c r="J305">
        <v>9.82</v>
      </c>
      <c r="K305" s="470">
        <v>0.65</v>
      </c>
      <c r="L305" s="470">
        <v>0.35</v>
      </c>
    </row>
    <row r="306" spans="1:12" x14ac:dyDescent="0.35">
      <c r="A306" t="s">
        <v>504</v>
      </c>
      <c r="B306" t="s">
        <v>1092</v>
      </c>
      <c r="C306" t="s">
        <v>125</v>
      </c>
      <c r="D306" t="s">
        <v>791</v>
      </c>
      <c r="E306">
        <v>600</v>
      </c>
      <c r="F306" s="141">
        <v>390</v>
      </c>
      <c r="G306" s="141">
        <v>210</v>
      </c>
      <c r="H306">
        <v>8.44</v>
      </c>
      <c r="I306">
        <v>3.42</v>
      </c>
      <c r="J306">
        <v>9.82</v>
      </c>
      <c r="K306" s="470">
        <v>0.65</v>
      </c>
      <c r="L306" s="470">
        <v>0.35</v>
      </c>
    </row>
    <row r="307" spans="1:12" x14ac:dyDescent="0.35">
      <c r="A307" t="s">
        <v>505</v>
      </c>
      <c r="B307" t="s">
        <v>1093</v>
      </c>
      <c r="C307" t="s">
        <v>125</v>
      </c>
      <c r="D307" t="s">
        <v>791</v>
      </c>
      <c r="E307">
        <v>600</v>
      </c>
      <c r="F307" s="141">
        <v>390</v>
      </c>
      <c r="G307" s="141">
        <v>210</v>
      </c>
      <c r="H307">
        <v>8.44</v>
      </c>
      <c r="I307">
        <v>3.42</v>
      </c>
      <c r="J307">
        <v>9.82</v>
      </c>
      <c r="K307" s="470">
        <v>0.65</v>
      </c>
      <c r="L307" s="470">
        <v>0.35</v>
      </c>
    </row>
    <row r="308" spans="1:12" x14ac:dyDescent="0.35">
      <c r="A308" t="s">
        <v>506</v>
      </c>
      <c r="B308" t="s">
        <v>1094</v>
      </c>
      <c r="C308" t="s">
        <v>125</v>
      </c>
      <c r="D308" t="s">
        <v>791</v>
      </c>
      <c r="E308">
        <v>510</v>
      </c>
      <c r="F308" s="141">
        <v>331</v>
      </c>
      <c r="G308" s="141">
        <v>179</v>
      </c>
      <c r="H308">
        <v>8.44</v>
      </c>
      <c r="I308">
        <v>3.42</v>
      </c>
      <c r="J308">
        <v>9.82</v>
      </c>
      <c r="K308" s="470">
        <v>0.65</v>
      </c>
      <c r="L308" s="470">
        <v>0.35</v>
      </c>
    </row>
    <row r="309" spans="1:12" x14ac:dyDescent="0.35">
      <c r="A309" t="s">
        <v>507</v>
      </c>
      <c r="B309" t="s">
        <v>1095</v>
      </c>
      <c r="C309" t="s">
        <v>125</v>
      </c>
      <c r="D309" t="s">
        <v>786</v>
      </c>
      <c r="E309">
        <v>650</v>
      </c>
      <c r="F309" s="141">
        <v>422</v>
      </c>
      <c r="G309" s="141">
        <v>228</v>
      </c>
      <c r="H309">
        <v>8.44</v>
      </c>
      <c r="I309">
        <v>3.42</v>
      </c>
      <c r="J309">
        <v>9.82</v>
      </c>
      <c r="K309" s="470">
        <v>0.65</v>
      </c>
      <c r="L309" s="470">
        <v>0.35</v>
      </c>
    </row>
    <row r="310" spans="1:12" x14ac:dyDescent="0.35">
      <c r="A310" t="s">
        <v>508</v>
      </c>
      <c r="B310" t="s">
        <v>1096</v>
      </c>
      <c r="C310" t="s">
        <v>125</v>
      </c>
      <c r="D310" t="s">
        <v>786</v>
      </c>
      <c r="E310">
        <v>540</v>
      </c>
      <c r="F310" s="141">
        <v>351</v>
      </c>
      <c r="G310" s="141">
        <v>189</v>
      </c>
      <c r="H310">
        <v>8.44</v>
      </c>
      <c r="I310">
        <v>3.42</v>
      </c>
      <c r="J310">
        <v>9.82</v>
      </c>
      <c r="K310" s="470">
        <v>0.65</v>
      </c>
      <c r="L310" s="470">
        <v>0.35</v>
      </c>
    </row>
    <row r="311" spans="1:12" x14ac:dyDescent="0.35">
      <c r="A311" t="s">
        <v>509</v>
      </c>
      <c r="B311" t="s">
        <v>1097</v>
      </c>
      <c r="C311" t="s">
        <v>125</v>
      </c>
      <c r="D311" t="s">
        <v>786</v>
      </c>
      <c r="E311">
        <v>610</v>
      </c>
      <c r="F311" s="141">
        <v>396</v>
      </c>
      <c r="G311" s="141">
        <v>214</v>
      </c>
      <c r="H311">
        <v>8.44</v>
      </c>
      <c r="I311">
        <v>3.42</v>
      </c>
      <c r="J311">
        <v>9.82</v>
      </c>
      <c r="K311" s="470">
        <v>0.65</v>
      </c>
      <c r="L311" s="470">
        <v>0.35</v>
      </c>
    </row>
    <row r="312" spans="1:12" x14ac:dyDescent="0.35">
      <c r="A312" t="s">
        <v>510</v>
      </c>
      <c r="B312" t="s">
        <v>1098</v>
      </c>
      <c r="C312" t="s">
        <v>125</v>
      </c>
      <c r="D312" t="s">
        <v>786</v>
      </c>
      <c r="E312">
        <v>590</v>
      </c>
      <c r="F312" s="141">
        <v>383</v>
      </c>
      <c r="G312" s="141">
        <v>207</v>
      </c>
      <c r="H312">
        <v>8.44</v>
      </c>
      <c r="I312">
        <v>3.42</v>
      </c>
      <c r="J312">
        <v>9.82</v>
      </c>
      <c r="K312" s="470">
        <v>0.65</v>
      </c>
      <c r="L312" s="470">
        <v>0.35</v>
      </c>
    </row>
    <row r="313" spans="1:12" x14ac:dyDescent="0.35">
      <c r="A313" t="s">
        <v>511</v>
      </c>
      <c r="B313" t="s">
        <v>1099</v>
      </c>
      <c r="C313" t="s">
        <v>125</v>
      </c>
      <c r="D313" t="s">
        <v>786</v>
      </c>
      <c r="E313">
        <v>500</v>
      </c>
      <c r="F313" s="141">
        <v>325</v>
      </c>
      <c r="G313" s="141">
        <v>175</v>
      </c>
      <c r="H313">
        <v>8.44</v>
      </c>
      <c r="I313">
        <v>3.42</v>
      </c>
      <c r="J313">
        <v>9.82</v>
      </c>
      <c r="K313" s="470">
        <v>0.65</v>
      </c>
      <c r="L313" s="470">
        <v>0.35</v>
      </c>
    </row>
    <row r="314" spans="1:12" x14ac:dyDescent="0.35">
      <c r="A314" t="s">
        <v>512</v>
      </c>
      <c r="B314" t="s">
        <v>1100</v>
      </c>
      <c r="C314" t="s">
        <v>125</v>
      </c>
      <c r="D314" t="s">
        <v>786</v>
      </c>
      <c r="E314">
        <v>590</v>
      </c>
      <c r="F314" s="141">
        <v>383</v>
      </c>
      <c r="G314" s="141">
        <v>207</v>
      </c>
      <c r="H314">
        <v>8.44</v>
      </c>
      <c r="I314">
        <v>3.42</v>
      </c>
      <c r="J314">
        <v>9.82</v>
      </c>
      <c r="K314" s="470">
        <v>0.65</v>
      </c>
      <c r="L314" s="470">
        <v>0.35</v>
      </c>
    </row>
    <row r="315" spans="1:12" x14ac:dyDescent="0.35">
      <c r="A315" t="s">
        <v>513</v>
      </c>
      <c r="B315" t="s">
        <v>1101</v>
      </c>
      <c r="C315" t="s">
        <v>125</v>
      </c>
      <c r="D315" t="s">
        <v>786</v>
      </c>
      <c r="E315">
        <v>650</v>
      </c>
      <c r="F315" s="141">
        <v>422</v>
      </c>
      <c r="G315" s="141">
        <v>228</v>
      </c>
      <c r="H315">
        <v>8.44</v>
      </c>
      <c r="I315">
        <v>3.42</v>
      </c>
      <c r="J315">
        <v>9.82</v>
      </c>
      <c r="K315" s="470">
        <v>0.65</v>
      </c>
      <c r="L315" s="470">
        <v>0.35</v>
      </c>
    </row>
    <row r="316" spans="1:12" x14ac:dyDescent="0.35">
      <c r="A316" t="s">
        <v>514</v>
      </c>
      <c r="B316" t="s">
        <v>1102</v>
      </c>
      <c r="C316" t="s">
        <v>126</v>
      </c>
      <c r="D316" t="s">
        <v>796</v>
      </c>
      <c r="E316">
        <v>480</v>
      </c>
      <c r="F316" s="141">
        <v>312</v>
      </c>
      <c r="G316" s="141">
        <v>168</v>
      </c>
      <c r="H316">
        <v>8.23</v>
      </c>
      <c r="I316">
        <v>3.16</v>
      </c>
      <c r="J316">
        <v>10.07</v>
      </c>
      <c r="K316" s="470">
        <v>0.65</v>
      </c>
      <c r="L316" s="470">
        <v>0.35</v>
      </c>
    </row>
    <row r="317" spans="1:12" x14ac:dyDescent="0.35">
      <c r="A317" t="s">
        <v>515</v>
      </c>
      <c r="B317" t="s">
        <v>1103</v>
      </c>
      <c r="C317" t="s">
        <v>126</v>
      </c>
      <c r="D317" t="s">
        <v>791</v>
      </c>
      <c r="E317">
        <v>620</v>
      </c>
      <c r="F317" s="141">
        <v>403</v>
      </c>
      <c r="G317" s="141">
        <v>217</v>
      </c>
      <c r="H317">
        <v>8.23</v>
      </c>
      <c r="I317">
        <v>3.16</v>
      </c>
      <c r="J317">
        <v>10.07</v>
      </c>
      <c r="K317" s="470">
        <v>0.65</v>
      </c>
      <c r="L317" s="470">
        <v>0.35</v>
      </c>
    </row>
    <row r="318" spans="1:12" x14ac:dyDescent="0.35">
      <c r="A318" t="s">
        <v>516</v>
      </c>
      <c r="B318" t="s">
        <v>1104</v>
      </c>
      <c r="C318" t="s">
        <v>126</v>
      </c>
      <c r="D318" t="s">
        <v>786</v>
      </c>
      <c r="E318">
        <v>580</v>
      </c>
      <c r="F318" s="141">
        <v>377</v>
      </c>
      <c r="G318" s="141">
        <v>203</v>
      </c>
      <c r="H318">
        <v>8.23</v>
      </c>
      <c r="I318">
        <v>3.16</v>
      </c>
      <c r="J318">
        <v>10.07</v>
      </c>
      <c r="K318" s="470">
        <v>0.65</v>
      </c>
      <c r="L318" s="470">
        <v>0.35</v>
      </c>
    </row>
    <row r="319" spans="1:12" x14ac:dyDescent="0.35">
      <c r="A319" t="s">
        <v>517</v>
      </c>
      <c r="B319" t="s">
        <v>1105</v>
      </c>
      <c r="C319" t="s">
        <v>126</v>
      </c>
      <c r="D319" t="s">
        <v>786</v>
      </c>
      <c r="E319">
        <v>620</v>
      </c>
      <c r="F319" s="141">
        <v>403</v>
      </c>
      <c r="G319" s="141">
        <v>217</v>
      </c>
      <c r="H319">
        <v>8.23</v>
      </c>
      <c r="I319">
        <v>3.16</v>
      </c>
      <c r="J319">
        <v>10.07</v>
      </c>
      <c r="K319" s="470">
        <v>0.65</v>
      </c>
      <c r="L319" s="470">
        <v>0.35</v>
      </c>
    </row>
    <row r="320" spans="1:12" x14ac:dyDescent="0.35">
      <c r="A320" t="s">
        <v>518</v>
      </c>
      <c r="B320" t="s">
        <v>1106</v>
      </c>
      <c r="C320" t="s">
        <v>126</v>
      </c>
      <c r="D320" t="s">
        <v>791</v>
      </c>
      <c r="E320">
        <v>590</v>
      </c>
      <c r="F320" s="141">
        <v>383</v>
      </c>
      <c r="G320" s="141">
        <v>207</v>
      </c>
      <c r="H320">
        <v>8.23</v>
      </c>
      <c r="I320">
        <v>3.16</v>
      </c>
      <c r="J320">
        <v>10.07</v>
      </c>
      <c r="K320" s="470">
        <v>0.65</v>
      </c>
      <c r="L320" s="470">
        <v>0.35</v>
      </c>
    </row>
    <row r="321" spans="1:12" x14ac:dyDescent="0.35">
      <c r="A321" t="s">
        <v>519</v>
      </c>
      <c r="B321" t="s">
        <v>1107</v>
      </c>
      <c r="C321" t="s">
        <v>126</v>
      </c>
      <c r="D321" t="s">
        <v>791</v>
      </c>
      <c r="E321">
        <v>560</v>
      </c>
      <c r="F321" s="141">
        <v>364</v>
      </c>
      <c r="G321" s="141">
        <v>196</v>
      </c>
      <c r="H321">
        <v>8.23</v>
      </c>
      <c r="I321">
        <v>3.16</v>
      </c>
      <c r="J321">
        <v>10.07</v>
      </c>
      <c r="K321" s="470">
        <v>0.65</v>
      </c>
      <c r="L321" s="470">
        <v>0.35</v>
      </c>
    </row>
    <row r="322" spans="1:12" x14ac:dyDescent="0.35">
      <c r="A322" t="s">
        <v>520</v>
      </c>
      <c r="B322" t="s">
        <v>1108</v>
      </c>
      <c r="C322" t="s">
        <v>126</v>
      </c>
      <c r="D322" t="s">
        <v>786</v>
      </c>
      <c r="E322">
        <v>570</v>
      </c>
      <c r="F322" s="141">
        <v>370</v>
      </c>
      <c r="G322" s="141">
        <v>200</v>
      </c>
      <c r="H322">
        <v>8.23</v>
      </c>
      <c r="I322">
        <v>3.16</v>
      </c>
      <c r="J322">
        <v>10.07</v>
      </c>
      <c r="K322" s="470">
        <v>0.65</v>
      </c>
      <c r="L322" s="470">
        <v>0.35</v>
      </c>
    </row>
    <row r="323" spans="1:12" x14ac:dyDescent="0.35">
      <c r="A323" t="s">
        <v>521</v>
      </c>
      <c r="B323" t="s">
        <v>1109</v>
      </c>
      <c r="C323" t="s">
        <v>126</v>
      </c>
      <c r="D323" t="s">
        <v>786</v>
      </c>
      <c r="E323">
        <v>620</v>
      </c>
      <c r="F323" s="141">
        <v>403</v>
      </c>
      <c r="G323" s="141">
        <v>217</v>
      </c>
      <c r="H323">
        <v>8.23</v>
      </c>
      <c r="I323">
        <v>3.16</v>
      </c>
      <c r="J323">
        <v>10.07</v>
      </c>
      <c r="K323" s="470">
        <v>0.65</v>
      </c>
      <c r="L323" s="470">
        <v>0.35</v>
      </c>
    </row>
    <row r="324" spans="1:12" x14ac:dyDescent="0.35">
      <c r="A324" t="s">
        <v>522</v>
      </c>
      <c r="B324" t="s">
        <v>1110</v>
      </c>
      <c r="C324" t="s">
        <v>126</v>
      </c>
      <c r="D324" t="s">
        <v>791</v>
      </c>
      <c r="E324">
        <v>540</v>
      </c>
      <c r="F324" s="141">
        <v>351</v>
      </c>
      <c r="G324" s="141">
        <v>189</v>
      </c>
      <c r="H324">
        <v>8.23</v>
      </c>
      <c r="I324">
        <v>3.16</v>
      </c>
      <c r="J324">
        <v>10.07</v>
      </c>
      <c r="K324" s="470">
        <v>0.65</v>
      </c>
      <c r="L324" s="470">
        <v>0.35</v>
      </c>
    </row>
    <row r="325" spans="1:12" x14ac:dyDescent="0.35">
      <c r="A325" t="s">
        <v>523</v>
      </c>
      <c r="B325" t="s">
        <v>1111</v>
      </c>
      <c r="C325" t="s">
        <v>126</v>
      </c>
      <c r="D325" t="s">
        <v>786</v>
      </c>
      <c r="E325">
        <v>570</v>
      </c>
      <c r="F325" s="141">
        <v>370</v>
      </c>
      <c r="G325" s="141">
        <v>200</v>
      </c>
      <c r="H325">
        <v>8.23</v>
      </c>
      <c r="I325">
        <v>3.16</v>
      </c>
      <c r="J325">
        <v>10.07</v>
      </c>
      <c r="K325" s="470">
        <v>0.65</v>
      </c>
      <c r="L325" s="470">
        <v>0.35</v>
      </c>
    </row>
    <row r="326" spans="1:12" x14ac:dyDescent="0.35">
      <c r="A326" t="s">
        <v>524</v>
      </c>
      <c r="B326" t="s">
        <v>1112</v>
      </c>
      <c r="C326" t="s">
        <v>126</v>
      </c>
      <c r="D326" t="s">
        <v>791</v>
      </c>
      <c r="E326">
        <v>500</v>
      </c>
      <c r="F326" s="141">
        <v>325</v>
      </c>
      <c r="G326" s="141">
        <v>175</v>
      </c>
      <c r="H326">
        <v>8.23</v>
      </c>
      <c r="I326">
        <v>3.16</v>
      </c>
      <c r="J326">
        <v>10.07</v>
      </c>
      <c r="K326" s="470">
        <v>0.65</v>
      </c>
      <c r="L326" s="470">
        <v>0.35</v>
      </c>
    </row>
    <row r="327" spans="1:12" x14ac:dyDescent="0.35">
      <c r="A327" t="s">
        <v>525</v>
      </c>
      <c r="B327" t="s">
        <v>1113</v>
      </c>
      <c r="C327" t="s">
        <v>126</v>
      </c>
      <c r="D327" t="s">
        <v>786</v>
      </c>
      <c r="E327">
        <v>570</v>
      </c>
      <c r="F327" s="141">
        <v>370</v>
      </c>
      <c r="G327" s="141">
        <v>200</v>
      </c>
      <c r="H327">
        <v>8.23</v>
      </c>
      <c r="I327">
        <v>3.16</v>
      </c>
      <c r="J327">
        <v>10.07</v>
      </c>
      <c r="K327" s="470">
        <v>0.65</v>
      </c>
      <c r="L327" s="470">
        <v>0.35</v>
      </c>
    </row>
    <row r="328" spans="1:12" x14ac:dyDescent="0.35">
      <c r="A328" t="s">
        <v>526</v>
      </c>
      <c r="B328" t="s">
        <v>1114</v>
      </c>
      <c r="C328" t="s">
        <v>126</v>
      </c>
      <c r="D328" t="s">
        <v>786</v>
      </c>
      <c r="E328">
        <v>630</v>
      </c>
      <c r="F328" s="141">
        <v>409</v>
      </c>
      <c r="G328" s="141">
        <v>221</v>
      </c>
      <c r="H328">
        <v>8.23</v>
      </c>
      <c r="I328">
        <v>3.16</v>
      </c>
      <c r="J328">
        <v>10.07</v>
      </c>
      <c r="K328" s="470">
        <v>0.65</v>
      </c>
      <c r="L328" s="470">
        <v>0.35</v>
      </c>
    </row>
    <row r="329" spans="1:12" x14ac:dyDescent="0.35">
      <c r="A329" t="s">
        <v>527</v>
      </c>
      <c r="B329" t="s">
        <v>1115</v>
      </c>
      <c r="C329" t="s">
        <v>126</v>
      </c>
      <c r="D329" t="s">
        <v>786</v>
      </c>
      <c r="E329">
        <v>540</v>
      </c>
      <c r="F329" s="141">
        <v>351</v>
      </c>
      <c r="G329" s="141">
        <v>189</v>
      </c>
      <c r="H329">
        <v>8.23</v>
      </c>
      <c r="I329">
        <v>3.16</v>
      </c>
      <c r="J329">
        <v>10.07</v>
      </c>
      <c r="K329" s="470">
        <v>0.65</v>
      </c>
      <c r="L329" s="470">
        <v>0.35</v>
      </c>
    </row>
    <row r="330" spans="1:12" x14ac:dyDescent="0.35">
      <c r="A330" t="s">
        <v>528</v>
      </c>
      <c r="B330" t="s">
        <v>1116</v>
      </c>
      <c r="C330" t="s">
        <v>126</v>
      </c>
      <c r="D330" t="s">
        <v>791</v>
      </c>
      <c r="E330">
        <v>500</v>
      </c>
      <c r="F330" s="141">
        <v>325</v>
      </c>
      <c r="G330" s="141">
        <v>175</v>
      </c>
      <c r="H330">
        <v>8.23</v>
      </c>
      <c r="I330">
        <v>3.16</v>
      </c>
      <c r="J330">
        <v>10.07</v>
      </c>
      <c r="K330" s="470">
        <v>0.65</v>
      </c>
      <c r="L330" s="470">
        <v>0.35</v>
      </c>
    </row>
    <row r="331" spans="1:12" x14ac:dyDescent="0.35">
      <c r="A331" t="s">
        <v>529</v>
      </c>
      <c r="B331" t="s">
        <v>1117</v>
      </c>
      <c r="C331" t="s">
        <v>126</v>
      </c>
      <c r="D331" t="s">
        <v>786</v>
      </c>
      <c r="E331">
        <v>540</v>
      </c>
      <c r="F331" s="141">
        <v>351</v>
      </c>
      <c r="G331" s="141">
        <v>189</v>
      </c>
      <c r="H331">
        <v>8.23</v>
      </c>
      <c r="I331">
        <v>3.16</v>
      </c>
      <c r="J331">
        <v>10.07</v>
      </c>
      <c r="K331" s="470">
        <v>0.65</v>
      </c>
      <c r="L331" s="470">
        <v>0.35</v>
      </c>
    </row>
    <row r="332" spans="1:12" x14ac:dyDescent="0.35">
      <c r="A332" t="s">
        <v>530</v>
      </c>
      <c r="B332" t="s">
        <v>1118</v>
      </c>
      <c r="C332" t="s">
        <v>126</v>
      </c>
      <c r="D332" t="s">
        <v>786</v>
      </c>
      <c r="E332">
        <v>570</v>
      </c>
      <c r="F332" s="141">
        <v>370</v>
      </c>
      <c r="G332" s="141">
        <v>200</v>
      </c>
      <c r="H332">
        <v>8.23</v>
      </c>
      <c r="I332">
        <v>3.16</v>
      </c>
      <c r="J332">
        <v>10.07</v>
      </c>
      <c r="K332" s="470">
        <v>0.65</v>
      </c>
      <c r="L332" s="470">
        <v>0.35</v>
      </c>
    </row>
    <row r="333" spans="1:12" x14ac:dyDescent="0.35">
      <c r="A333" t="s">
        <v>531</v>
      </c>
      <c r="B333" t="s">
        <v>1119</v>
      </c>
      <c r="C333" t="s">
        <v>126</v>
      </c>
      <c r="D333" t="s">
        <v>786</v>
      </c>
      <c r="E333">
        <v>540</v>
      </c>
      <c r="F333" s="141">
        <v>351</v>
      </c>
      <c r="G333" s="141">
        <v>189</v>
      </c>
      <c r="H333">
        <v>8.23</v>
      </c>
      <c r="I333">
        <v>3.16</v>
      </c>
      <c r="J333">
        <v>10.07</v>
      </c>
      <c r="K333" s="470">
        <v>0.65</v>
      </c>
      <c r="L333" s="470">
        <v>0.35</v>
      </c>
    </row>
    <row r="334" spans="1:12" x14ac:dyDescent="0.35">
      <c r="A334" t="s">
        <v>532</v>
      </c>
      <c r="B334" t="s">
        <v>1120</v>
      </c>
      <c r="C334" t="s">
        <v>122</v>
      </c>
      <c r="D334" t="s">
        <v>796</v>
      </c>
      <c r="E334">
        <v>360</v>
      </c>
      <c r="F334" s="141">
        <v>234</v>
      </c>
      <c r="G334" s="141">
        <v>126</v>
      </c>
      <c r="H334">
        <v>7.54</v>
      </c>
      <c r="I334">
        <v>3.04</v>
      </c>
      <c r="J334">
        <v>10.18</v>
      </c>
      <c r="K334" s="470">
        <v>0.65</v>
      </c>
      <c r="L334" s="470">
        <v>0.35</v>
      </c>
    </row>
    <row r="335" spans="1:12" x14ac:dyDescent="0.35">
      <c r="A335" t="s">
        <v>533</v>
      </c>
      <c r="B335" t="s">
        <v>1121</v>
      </c>
      <c r="C335" t="s">
        <v>122</v>
      </c>
      <c r="D335" t="s">
        <v>786</v>
      </c>
      <c r="E335">
        <v>590</v>
      </c>
      <c r="F335" s="141">
        <v>383</v>
      </c>
      <c r="G335" s="141">
        <v>207</v>
      </c>
      <c r="H335">
        <v>7.54</v>
      </c>
      <c r="I335">
        <v>3.04</v>
      </c>
      <c r="J335">
        <v>10.18</v>
      </c>
      <c r="K335" s="470">
        <v>0.65</v>
      </c>
      <c r="L335" s="470">
        <v>0.35</v>
      </c>
    </row>
    <row r="336" spans="1:12" x14ac:dyDescent="0.35">
      <c r="A336" t="s">
        <v>534</v>
      </c>
      <c r="B336" t="s">
        <v>1122</v>
      </c>
      <c r="C336" t="s">
        <v>122</v>
      </c>
      <c r="D336" t="s">
        <v>786</v>
      </c>
      <c r="E336">
        <v>570</v>
      </c>
      <c r="F336" s="141">
        <v>370</v>
      </c>
      <c r="G336" s="141">
        <v>200</v>
      </c>
      <c r="H336">
        <v>7.54</v>
      </c>
      <c r="I336">
        <v>3.04</v>
      </c>
      <c r="J336">
        <v>10.18</v>
      </c>
      <c r="K336" s="470">
        <v>0.65</v>
      </c>
      <c r="L336" s="470">
        <v>0.35</v>
      </c>
    </row>
    <row r="337" spans="1:18" x14ac:dyDescent="0.35">
      <c r="A337" t="s">
        <v>535</v>
      </c>
      <c r="B337" t="s">
        <v>1123</v>
      </c>
      <c r="C337" t="s">
        <v>122</v>
      </c>
      <c r="D337" t="s">
        <v>786</v>
      </c>
      <c r="E337">
        <v>750</v>
      </c>
      <c r="F337" s="141">
        <v>487</v>
      </c>
      <c r="G337" s="141">
        <v>263</v>
      </c>
      <c r="H337">
        <v>7.54</v>
      </c>
      <c r="I337">
        <v>3.04</v>
      </c>
      <c r="J337">
        <v>10.18</v>
      </c>
      <c r="K337" s="470">
        <v>0.65</v>
      </c>
      <c r="L337" s="470">
        <v>0.35</v>
      </c>
    </row>
    <row r="338" spans="1:18" x14ac:dyDescent="0.35">
      <c r="A338" t="s">
        <v>536</v>
      </c>
      <c r="B338" t="s">
        <v>1124</v>
      </c>
      <c r="C338" t="s">
        <v>122</v>
      </c>
      <c r="D338" t="s">
        <v>786</v>
      </c>
      <c r="E338">
        <v>660</v>
      </c>
      <c r="F338" s="141">
        <v>429</v>
      </c>
      <c r="G338" s="141">
        <v>231</v>
      </c>
      <c r="H338">
        <v>7.54</v>
      </c>
      <c r="I338">
        <v>3.04</v>
      </c>
      <c r="J338">
        <v>10.18</v>
      </c>
      <c r="K338" s="470">
        <v>0.65</v>
      </c>
      <c r="L338" s="470">
        <v>0.35</v>
      </c>
    </row>
    <row r="339" spans="1:18" x14ac:dyDescent="0.35">
      <c r="A339" t="s">
        <v>537</v>
      </c>
      <c r="B339" t="s">
        <v>1125</v>
      </c>
      <c r="C339" t="s">
        <v>122</v>
      </c>
      <c r="D339" t="s">
        <v>786</v>
      </c>
      <c r="E339">
        <v>650</v>
      </c>
      <c r="F339" s="141">
        <v>422</v>
      </c>
      <c r="G339" s="141">
        <v>228</v>
      </c>
      <c r="H339">
        <v>7.54</v>
      </c>
      <c r="I339">
        <v>3.04</v>
      </c>
      <c r="J339">
        <v>10.18</v>
      </c>
      <c r="K339" s="470">
        <v>0.65</v>
      </c>
      <c r="L339" s="470">
        <v>0.35</v>
      </c>
    </row>
    <row r="340" spans="1:18" x14ac:dyDescent="0.35">
      <c r="A340" t="s">
        <v>538</v>
      </c>
      <c r="B340" t="s">
        <v>1126</v>
      </c>
      <c r="C340" t="s">
        <v>122</v>
      </c>
      <c r="D340" t="s">
        <v>786</v>
      </c>
      <c r="E340">
        <v>980</v>
      </c>
      <c r="F340" s="141">
        <v>637</v>
      </c>
      <c r="G340" s="141">
        <v>343</v>
      </c>
      <c r="H340">
        <v>7.54</v>
      </c>
      <c r="I340">
        <v>3.04</v>
      </c>
      <c r="J340">
        <v>10.18</v>
      </c>
      <c r="K340" s="470">
        <v>0.65</v>
      </c>
      <c r="L340" s="470">
        <v>0.35</v>
      </c>
    </row>
    <row r="341" spans="1:18" x14ac:dyDescent="0.35">
      <c r="A341" t="s">
        <v>539</v>
      </c>
      <c r="B341" t="s">
        <v>1127</v>
      </c>
      <c r="C341" t="s">
        <v>122</v>
      </c>
      <c r="D341" t="s">
        <v>791</v>
      </c>
      <c r="E341">
        <v>360</v>
      </c>
      <c r="F341" s="141">
        <v>234</v>
      </c>
      <c r="G341" s="141">
        <v>126</v>
      </c>
      <c r="H341">
        <v>7.54</v>
      </c>
      <c r="I341">
        <v>3.04</v>
      </c>
      <c r="J341">
        <v>10.18</v>
      </c>
      <c r="K341" s="470">
        <v>0.65</v>
      </c>
      <c r="L341" s="470">
        <v>0.35</v>
      </c>
    </row>
    <row r="342" spans="1:18" x14ac:dyDescent="0.35">
      <c r="A342" t="s">
        <v>540</v>
      </c>
      <c r="B342" t="s">
        <v>1128</v>
      </c>
      <c r="C342" t="s">
        <v>122</v>
      </c>
      <c r="D342" t="s">
        <v>791</v>
      </c>
      <c r="E342">
        <v>640</v>
      </c>
      <c r="F342" s="141">
        <v>416</v>
      </c>
      <c r="G342" s="141">
        <v>224</v>
      </c>
      <c r="H342">
        <v>7.54</v>
      </c>
      <c r="I342">
        <v>3.04</v>
      </c>
      <c r="J342">
        <v>10.18</v>
      </c>
      <c r="K342" s="470">
        <v>0.65</v>
      </c>
      <c r="L342" s="470">
        <v>0.35</v>
      </c>
    </row>
    <row r="343" spans="1:18" x14ac:dyDescent="0.35">
      <c r="A343" t="s">
        <v>541</v>
      </c>
      <c r="B343" t="s">
        <v>1129</v>
      </c>
      <c r="C343" t="s">
        <v>122</v>
      </c>
      <c r="D343" t="s">
        <v>786</v>
      </c>
      <c r="E343">
        <v>570</v>
      </c>
      <c r="F343" s="141">
        <v>370</v>
      </c>
      <c r="G343" s="141">
        <v>200</v>
      </c>
      <c r="H343">
        <v>7.54</v>
      </c>
      <c r="I343">
        <v>3.04</v>
      </c>
      <c r="J343">
        <v>10.18</v>
      </c>
      <c r="K343" s="470">
        <v>0.65</v>
      </c>
      <c r="L343" s="470">
        <v>0.35</v>
      </c>
    </row>
    <row r="344" spans="1:18" x14ac:dyDescent="0.35">
      <c r="A344" t="s">
        <v>542</v>
      </c>
      <c r="B344" t="s">
        <v>1130</v>
      </c>
      <c r="C344" t="s">
        <v>122</v>
      </c>
      <c r="D344" t="s">
        <v>796</v>
      </c>
      <c r="E344">
        <v>330</v>
      </c>
      <c r="F344" s="141">
        <v>210</v>
      </c>
      <c r="G344" s="141">
        <v>120</v>
      </c>
      <c r="H344">
        <v>7.54</v>
      </c>
      <c r="I344">
        <v>3.04</v>
      </c>
      <c r="J344">
        <v>10.18</v>
      </c>
      <c r="K344" s="470">
        <v>0.64</v>
      </c>
      <c r="L344" s="470">
        <v>0.36</v>
      </c>
    </row>
    <row r="345" spans="1:18" x14ac:dyDescent="0.35">
      <c r="A345" t="s">
        <v>543</v>
      </c>
      <c r="B345" t="s">
        <v>1131</v>
      </c>
      <c r="C345" t="s">
        <v>122</v>
      </c>
      <c r="D345" t="s">
        <v>786</v>
      </c>
      <c r="E345">
        <v>600</v>
      </c>
      <c r="F345" s="141">
        <v>390</v>
      </c>
      <c r="G345" s="141">
        <v>210</v>
      </c>
      <c r="H345">
        <v>7.54</v>
      </c>
      <c r="I345">
        <v>3.04</v>
      </c>
      <c r="J345">
        <v>10.18</v>
      </c>
      <c r="K345" s="470">
        <v>0.65</v>
      </c>
      <c r="L345" s="470">
        <v>0.35</v>
      </c>
    </row>
    <row r="346" spans="1:18" x14ac:dyDescent="0.35">
      <c r="A346" t="s">
        <v>544</v>
      </c>
      <c r="B346" t="s">
        <v>1132</v>
      </c>
      <c r="C346" t="s">
        <v>122</v>
      </c>
      <c r="D346" t="s">
        <v>791</v>
      </c>
      <c r="E346">
        <v>710</v>
      </c>
      <c r="F346" s="141">
        <v>461</v>
      </c>
      <c r="G346" s="141">
        <v>249</v>
      </c>
      <c r="H346">
        <v>7.54</v>
      </c>
      <c r="I346">
        <v>3.04</v>
      </c>
      <c r="J346">
        <v>10.18</v>
      </c>
      <c r="K346" s="470">
        <v>0.65</v>
      </c>
      <c r="L346" s="470">
        <v>0.35</v>
      </c>
    </row>
    <row r="347" spans="1:18" x14ac:dyDescent="0.35">
      <c r="A347" t="s">
        <v>545</v>
      </c>
      <c r="B347" t="s">
        <v>1133</v>
      </c>
      <c r="C347" t="s">
        <v>122</v>
      </c>
      <c r="D347" t="s">
        <v>786</v>
      </c>
      <c r="E347">
        <v>440</v>
      </c>
      <c r="F347" s="141">
        <v>286</v>
      </c>
      <c r="G347" s="141">
        <v>154</v>
      </c>
      <c r="H347">
        <v>7.54</v>
      </c>
      <c r="I347">
        <v>3.04</v>
      </c>
      <c r="J347">
        <v>10.18</v>
      </c>
      <c r="K347" s="470">
        <v>0.65</v>
      </c>
      <c r="L347" s="470">
        <v>0.35</v>
      </c>
    </row>
    <row r="348" spans="1:18" x14ac:dyDescent="0.35">
      <c r="A348" t="s">
        <v>546</v>
      </c>
      <c r="B348" t="s">
        <v>1134</v>
      </c>
      <c r="C348" t="s">
        <v>121</v>
      </c>
      <c r="D348" t="s">
        <v>786</v>
      </c>
      <c r="E348">
        <v>530</v>
      </c>
      <c r="F348" s="141">
        <v>344</v>
      </c>
      <c r="G348" s="141">
        <v>186</v>
      </c>
      <c r="H348">
        <v>8.2899999999999991</v>
      </c>
      <c r="I348">
        <v>3.38</v>
      </c>
      <c r="J348">
        <v>9.4600000000000009</v>
      </c>
      <c r="K348" s="470">
        <v>0.65</v>
      </c>
      <c r="L348" s="470">
        <v>0.35</v>
      </c>
    </row>
    <row r="349" spans="1:18" x14ac:dyDescent="0.35">
      <c r="A349" t="s">
        <v>547</v>
      </c>
      <c r="B349" t="s">
        <v>1135</v>
      </c>
      <c r="C349" t="s">
        <v>121</v>
      </c>
      <c r="D349" t="s">
        <v>786</v>
      </c>
      <c r="E349">
        <v>640</v>
      </c>
      <c r="F349" s="141">
        <v>416</v>
      </c>
      <c r="G349" s="141">
        <v>224</v>
      </c>
      <c r="H349">
        <v>8.2899999999999991</v>
      </c>
      <c r="I349">
        <v>3.38</v>
      </c>
      <c r="J349">
        <v>9.4600000000000009</v>
      </c>
      <c r="K349" s="470">
        <v>0.65</v>
      </c>
      <c r="L349" s="470">
        <v>0.35</v>
      </c>
    </row>
    <row r="350" spans="1:18" x14ac:dyDescent="0.35">
      <c r="A350" t="s">
        <v>548</v>
      </c>
      <c r="B350" t="s">
        <v>1136</v>
      </c>
      <c r="C350" t="s">
        <v>121</v>
      </c>
      <c r="D350" t="s">
        <v>791</v>
      </c>
      <c r="E350">
        <v>350</v>
      </c>
      <c r="F350" s="141">
        <v>227</v>
      </c>
      <c r="G350" s="141">
        <v>123</v>
      </c>
      <c r="H350">
        <v>8.2899999999999991</v>
      </c>
      <c r="I350">
        <v>3.38</v>
      </c>
      <c r="J350">
        <v>9.4600000000000009</v>
      </c>
      <c r="K350" s="470">
        <v>0.65</v>
      </c>
      <c r="L350" s="470">
        <v>0.35</v>
      </c>
    </row>
    <row r="351" spans="1:18" x14ac:dyDescent="0.35">
      <c r="A351" t="s">
        <v>549</v>
      </c>
      <c r="B351" t="s">
        <v>1137</v>
      </c>
      <c r="C351" t="s">
        <v>121</v>
      </c>
      <c r="D351" t="s">
        <v>786</v>
      </c>
      <c r="E351">
        <v>630</v>
      </c>
      <c r="F351" s="141">
        <v>409</v>
      </c>
      <c r="G351" s="141">
        <v>221</v>
      </c>
      <c r="H351">
        <v>8.2899999999999991</v>
      </c>
      <c r="I351">
        <v>3.38</v>
      </c>
      <c r="J351">
        <v>9.4600000000000009</v>
      </c>
      <c r="K351" s="470">
        <v>0.65</v>
      </c>
      <c r="L351" s="470">
        <v>0.35</v>
      </c>
      <c r="O351" s="99"/>
      <c r="P351" s="100"/>
      <c r="Q351" s="100"/>
      <c r="R351" s="100"/>
    </row>
    <row r="352" spans="1:18" x14ac:dyDescent="0.35">
      <c r="A352" t="s">
        <v>550</v>
      </c>
      <c r="B352" t="s">
        <v>1138</v>
      </c>
      <c r="C352" t="s">
        <v>121</v>
      </c>
      <c r="D352" t="s">
        <v>791</v>
      </c>
      <c r="E352">
        <v>510</v>
      </c>
      <c r="F352" s="141">
        <v>331</v>
      </c>
      <c r="G352" s="141">
        <v>179</v>
      </c>
      <c r="H352">
        <v>8.2899999999999991</v>
      </c>
      <c r="I352">
        <v>3.38</v>
      </c>
      <c r="J352">
        <v>9.4600000000000009</v>
      </c>
      <c r="K352" s="470">
        <v>0.65</v>
      </c>
      <c r="L352" s="470">
        <v>0.35</v>
      </c>
      <c r="O352" s="99"/>
      <c r="P352" s="100"/>
      <c r="Q352" s="100"/>
      <c r="R352" s="100"/>
    </row>
    <row r="353" spans="1:18" x14ac:dyDescent="0.35">
      <c r="A353" t="s">
        <v>551</v>
      </c>
      <c r="B353" t="s">
        <v>1139</v>
      </c>
      <c r="C353" t="s">
        <v>121</v>
      </c>
      <c r="D353" t="s">
        <v>786</v>
      </c>
      <c r="E353">
        <v>450</v>
      </c>
      <c r="F353" s="141">
        <v>292</v>
      </c>
      <c r="G353" s="141">
        <v>158</v>
      </c>
      <c r="H353">
        <v>8.2899999999999991</v>
      </c>
      <c r="I353">
        <v>3.38</v>
      </c>
      <c r="J353">
        <v>9.4600000000000009</v>
      </c>
      <c r="K353" s="470">
        <v>0.65</v>
      </c>
      <c r="L353" s="470">
        <v>0.35</v>
      </c>
      <c r="O353" s="99"/>
      <c r="P353" s="100"/>
      <c r="Q353" s="100"/>
      <c r="R353" s="100"/>
    </row>
    <row r="354" spans="1:18" x14ac:dyDescent="0.35">
      <c r="A354" t="s">
        <v>552</v>
      </c>
      <c r="B354" t="s">
        <v>1140</v>
      </c>
      <c r="C354" t="s">
        <v>121</v>
      </c>
      <c r="D354" t="s">
        <v>786</v>
      </c>
      <c r="E354">
        <v>490</v>
      </c>
      <c r="F354" s="141">
        <v>318</v>
      </c>
      <c r="G354" s="141">
        <v>172</v>
      </c>
      <c r="H354">
        <v>8.2899999999999991</v>
      </c>
      <c r="I354">
        <v>3.38</v>
      </c>
      <c r="J354">
        <v>9.4600000000000009</v>
      </c>
      <c r="K354" s="470">
        <v>0.65</v>
      </c>
      <c r="L354" s="470">
        <v>0.35</v>
      </c>
      <c r="O354" s="99"/>
      <c r="P354" s="100"/>
      <c r="Q354" s="100"/>
      <c r="R354" s="100"/>
    </row>
    <row r="355" spans="1:18" x14ac:dyDescent="0.35">
      <c r="A355" t="s">
        <v>553</v>
      </c>
      <c r="B355" t="s">
        <v>1141</v>
      </c>
      <c r="C355" t="s">
        <v>121</v>
      </c>
      <c r="D355" t="s">
        <v>786</v>
      </c>
      <c r="E355">
        <v>510</v>
      </c>
      <c r="F355" s="141">
        <v>331</v>
      </c>
      <c r="G355" s="141">
        <v>179</v>
      </c>
      <c r="H355">
        <v>8.2899999999999991</v>
      </c>
      <c r="I355">
        <v>3.38</v>
      </c>
      <c r="J355">
        <v>9.4600000000000009</v>
      </c>
      <c r="K355" s="470">
        <v>0.65</v>
      </c>
      <c r="L355" s="470">
        <v>0.35</v>
      </c>
    </row>
    <row r="356" spans="1:18" x14ac:dyDescent="0.35">
      <c r="A356" t="s">
        <v>554</v>
      </c>
      <c r="B356" t="s">
        <v>1142</v>
      </c>
      <c r="C356" t="s">
        <v>121</v>
      </c>
      <c r="D356" t="s">
        <v>786</v>
      </c>
      <c r="E356">
        <v>510</v>
      </c>
      <c r="F356" s="141">
        <v>331</v>
      </c>
      <c r="G356" s="141">
        <v>179</v>
      </c>
      <c r="H356">
        <v>8.2899999999999991</v>
      </c>
      <c r="I356">
        <v>3.38</v>
      </c>
      <c r="J356">
        <v>9.4600000000000009</v>
      </c>
      <c r="K356" s="470">
        <v>0.65</v>
      </c>
      <c r="L356" s="470">
        <v>0.35</v>
      </c>
    </row>
    <row r="357" spans="1:18" x14ac:dyDescent="0.35">
      <c r="A357" t="s">
        <v>555</v>
      </c>
      <c r="B357" t="s">
        <v>1143</v>
      </c>
      <c r="C357" t="s">
        <v>121</v>
      </c>
      <c r="D357" t="s">
        <v>786</v>
      </c>
      <c r="E357">
        <v>540</v>
      </c>
      <c r="F357" s="141">
        <v>351</v>
      </c>
      <c r="G357" s="141">
        <v>189</v>
      </c>
      <c r="H357">
        <v>8.2899999999999991</v>
      </c>
      <c r="I357">
        <v>3.38</v>
      </c>
      <c r="J357">
        <v>9.4600000000000009</v>
      </c>
      <c r="K357" s="470">
        <v>0.65</v>
      </c>
      <c r="L357" s="470">
        <v>0.35</v>
      </c>
    </row>
    <row r="358" spans="1:18" x14ac:dyDescent="0.35">
      <c r="A358" t="s">
        <v>556</v>
      </c>
      <c r="B358" t="s">
        <v>1144</v>
      </c>
      <c r="C358" t="s">
        <v>121</v>
      </c>
      <c r="D358" t="s">
        <v>786</v>
      </c>
      <c r="E358">
        <v>630</v>
      </c>
      <c r="F358" s="141">
        <v>409</v>
      </c>
      <c r="G358" s="141">
        <v>221</v>
      </c>
      <c r="H358">
        <v>8.2899999999999991</v>
      </c>
      <c r="I358">
        <v>3.38</v>
      </c>
      <c r="J358">
        <v>9.4600000000000009</v>
      </c>
      <c r="K358" s="470">
        <v>0.65</v>
      </c>
      <c r="L358" s="470">
        <v>0.35</v>
      </c>
    </row>
    <row r="359" spans="1:18" x14ac:dyDescent="0.35">
      <c r="A359" t="s">
        <v>557</v>
      </c>
      <c r="B359" t="s">
        <v>1145</v>
      </c>
      <c r="C359" t="s">
        <v>121</v>
      </c>
      <c r="D359" t="s">
        <v>786</v>
      </c>
      <c r="E359">
        <v>440</v>
      </c>
      <c r="F359" s="141">
        <v>286</v>
      </c>
      <c r="G359" s="141">
        <v>154</v>
      </c>
      <c r="H359">
        <v>8.2899999999999991</v>
      </c>
      <c r="I359">
        <v>3.38</v>
      </c>
      <c r="J359">
        <v>9.4600000000000009</v>
      </c>
      <c r="K359" s="470">
        <v>0.65</v>
      </c>
      <c r="L359" s="470">
        <v>0.35</v>
      </c>
    </row>
    <row r="360" spans="1:18" x14ac:dyDescent="0.35">
      <c r="A360" t="s">
        <v>558</v>
      </c>
      <c r="B360" t="s">
        <v>1146</v>
      </c>
      <c r="C360" t="s">
        <v>123</v>
      </c>
      <c r="D360" t="s">
        <v>796</v>
      </c>
      <c r="E360">
        <v>300</v>
      </c>
      <c r="F360" s="141">
        <v>195</v>
      </c>
      <c r="G360" s="141">
        <v>105</v>
      </c>
      <c r="H360">
        <v>8.7100000000000009</v>
      </c>
      <c r="I360">
        <v>3.34</v>
      </c>
      <c r="J360">
        <v>10.08</v>
      </c>
      <c r="K360" s="470">
        <v>0.65</v>
      </c>
      <c r="L360" s="470">
        <v>0.35</v>
      </c>
    </row>
    <row r="361" spans="1:18" x14ac:dyDescent="0.35">
      <c r="A361" t="s">
        <v>559</v>
      </c>
      <c r="B361" t="s">
        <v>1147</v>
      </c>
      <c r="C361" t="s">
        <v>123</v>
      </c>
      <c r="D361" t="s">
        <v>791</v>
      </c>
      <c r="E361">
        <v>450</v>
      </c>
      <c r="F361" s="141">
        <v>292</v>
      </c>
      <c r="G361" s="141">
        <v>158</v>
      </c>
      <c r="H361">
        <v>8.7100000000000009</v>
      </c>
      <c r="I361">
        <v>3.34</v>
      </c>
      <c r="J361">
        <v>10.08</v>
      </c>
      <c r="K361" s="470">
        <v>0.65</v>
      </c>
      <c r="L361" s="470">
        <v>0.35</v>
      </c>
    </row>
    <row r="362" spans="1:18" x14ac:dyDescent="0.35">
      <c r="A362" t="s">
        <v>560</v>
      </c>
      <c r="B362" t="s">
        <v>1148</v>
      </c>
      <c r="C362" t="s">
        <v>123</v>
      </c>
      <c r="D362" t="s">
        <v>791</v>
      </c>
      <c r="E362">
        <v>230</v>
      </c>
      <c r="F362" s="141">
        <v>149</v>
      </c>
      <c r="G362" s="141">
        <v>81</v>
      </c>
      <c r="H362">
        <v>8.7100000000000009</v>
      </c>
      <c r="I362">
        <v>3.34</v>
      </c>
      <c r="J362">
        <v>10.08</v>
      </c>
      <c r="K362" s="470">
        <v>0.65</v>
      </c>
      <c r="L362" s="470">
        <v>0.35</v>
      </c>
    </row>
    <row r="363" spans="1:18" x14ac:dyDescent="0.35">
      <c r="A363" t="s">
        <v>561</v>
      </c>
      <c r="B363" t="s">
        <v>1149</v>
      </c>
      <c r="C363" t="s">
        <v>123</v>
      </c>
      <c r="D363" t="s">
        <v>791</v>
      </c>
      <c r="E363">
        <v>360</v>
      </c>
      <c r="F363" s="141">
        <v>234</v>
      </c>
      <c r="G363" s="141">
        <v>126</v>
      </c>
      <c r="H363">
        <v>8.7100000000000009</v>
      </c>
      <c r="I363">
        <v>3.34</v>
      </c>
      <c r="J363">
        <v>10.08</v>
      </c>
      <c r="K363" s="470">
        <v>0.65</v>
      </c>
      <c r="L363" s="470">
        <v>0.35</v>
      </c>
    </row>
    <row r="364" spans="1:18" x14ac:dyDescent="0.35">
      <c r="A364" t="s">
        <v>562</v>
      </c>
      <c r="B364" t="s">
        <v>1150</v>
      </c>
      <c r="C364" t="s">
        <v>123</v>
      </c>
      <c r="D364" t="s">
        <v>791</v>
      </c>
      <c r="E364">
        <v>240</v>
      </c>
      <c r="F364" s="141">
        <v>156</v>
      </c>
      <c r="G364" s="141">
        <v>84</v>
      </c>
      <c r="H364">
        <v>8.7100000000000009</v>
      </c>
      <c r="I364">
        <v>3.34</v>
      </c>
      <c r="J364">
        <v>10.08</v>
      </c>
      <c r="K364" s="470">
        <v>0.65</v>
      </c>
      <c r="L364" s="470">
        <v>0.35</v>
      </c>
    </row>
    <row r="365" spans="1:18" x14ac:dyDescent="0.35">
      <c r="A365" t="s">
        <v>563</v>
      </c>
      <c r="B365" t="s">
        <v>1151</v>
      </c>
      <c r="C365" t="s">
        <v>123</v>
      </c>
      <c r="D365" t="s">
        <v>791</v>
      </c>
      <c r="E365">
        <v>390</v>
      </c>
      <c r="F365" s="141">
        <v>253</v>
      </c>
      <c r="G365" s="141">
        <v>137</v>
      </c>
      <c r="H365">
        <v>8.7100000000000009</v>
      </c>
      <c r="I365">
        <v>3.34</v>
      </c>
      <c r="J365">
        <v>10.08</v>
      </c>
      <c r="K365" s="470">
        <v>0.65</v>
      </c>
      <c r="L365" s="470">
        <v>0.35</v>
      </c>
    </row>
    <row r="366" spans="1:18" x14ac:dyDescent="0.35">
      <c r="A366" t="s">
        <v>564</v>
      </c>
      <c r="B366" t="s">
        <v>1152</v>
      </c>
      <c r="C366" t="s">
        <v>123</v>
      </c>
      <c r="D366" t="s">
        <v>786</v>
      </c>
      <c r="E366">
        <v>600</v>
      </c>
      <c r="F366" s="141">
        <v>390</v>
      </c>
      <c r="G366" s="141">
        <v>210</v>
      </c>
      <c r="H366">
        <v>8.7100000000000009</v>
      </c>
      <c r="I366">
        <v>3.34</v>
      </c>
      <c r="J366">
        <v>10.08</v>
      </c>
      <c r="K366" s="470">
        <v>0.65</v>
      </c>
      <c r="L366" s="470">
        <v>0.35</v>
      </c>
    </row>
    <row r="367" spans="1:18" x14ac:dyDescent="0.35">
      <c r="A367" t="s">
        <v>565</v>
      </c>
      <c r="B367" t="s">
        <v>1153</v>
      </c>
      <c r="C367" t="s">
        <v>123</v>
      </c>
      <c r="D367" t="s">
        <v>791</v>
      </c>
      <c r="E367">
        <v>560</v>
      </c>
      <c r="F367" s="141">
        <v>364</v>
      </c>
      <c r="G367" s="141">
        <v>196</v>
      </c>
      <c r="H367">
        <v>8.7100000000000009</v>
      </c>
      <c r="I367">
        <v>3.34</v>
      </c>
      <c r="J367">
        <v>10.08</v>
      </c>
      <c r="K367" s="470">
        <v>0.65</v>
      </c>
      <c r="L367" s="470">
        <v>0.35</v>
      </c>
    </row>
    <row r="368" spans="1:18" x14ac:dyDescent="0.35">
      <c r="A368" t="s">
        <v>566</v>
      </c>
      <c r="B368" t="s">
        <v>1154</v>
      </c>
      <c r="C368" t="s">
        <v>123</v>
      </c>
      <c r="D368" t="s">
        <v>791</v>
      </c>
      <c r="E368">
        <v>530</v>
      </c>
      <c r="F368" s="141">
        <v>344</v>
      </c>
      <c r="G368" s="141">
        <v>186</v>
      </c>
      <c r="H368">
        <v>8.7100000000000009</v>
      </c>
      <c r="I368">
        <v>3.34</v>
      </c>
      <c r="J368">
        <v>10.08</v>
      </c>
      <c r="K368" s="470">
        <v>0.65</v>
      </c>
      <c r="L368" s="470">
        <v>0.35</v>
      </c>
    </row>
    <row r="369" spans="1:12" x14ac:dyDescent="0.35">
      <c r="A369" t="s">
        <v>567</v>
      </c>
      <c r="B369" t="s">
        <v>1155</v>
      </c>
      <c r="C369" t="s">
        <v>123</v>
      </c>
      <c r="D369" t="s">
        <v>791</v>
      </c>
      <c r="E369">
        <v>580</v>
      </c>
      <c r="F369" s="141">
        <v>377</v>
      </c>
      <c r="G369" s="141">
        <v>203</v>
      </c>
      <c r="H369">
        <v>8.7100000000000009</v>
      </c>
      <c r="I369">
        <v>3.34</v>
      </c>
      <c r="J369">
        <v>10.08</v>
      </c>
      <c r="K369" s="470">
        <v>0.65</v>
      </c>
      <c r="L369" s="470">
        <v>0.35</v>
      </c>
    </row>
    <row r="370" spans="1:12" x14ac:dyDescent="0.35">
      <c r="A370" t="s">
        <v>568</v>
      </c>
      <c r="B370" t="s">
        <v>1156</v>
      </c>
      <c r="C370" t="s">
        <v>123</v>
      </c>
      <c r="D370" t="s">
        <v>786</v>
      </c>
      <c r="E370">
        <v>630</v>
      </c>
      <c r="F370" s="141">
        <v>409</v>
      </c>
      <c r="G370" s="141">
        <v>221</v>
      </c>
      <c r="H370">
        <v>8.7100000000000009</v>
      </c>
      <c r="I370">
        <v>3.34</v>
      </c>
      <c r="J370">
        <v>10.08</v>
      </c>
      <c r="K370" s="470">
        <v>0.65</v>
      </c>
      <c r="L370" s="470">
        <v>0.35</v>
      </c>
    </row>
    <row r="371" spans="1:12" x14ac:dyDescent="0.35">
      <c r="A371" t="s">
        <v>569</v>
      </c>
      <c r="B371" t="s">
        <v>1157</v>
      </c>
      <c r="C371" t="s">
        <v>123</v>
      </c>
      <c r="D371" t="s">
        <v>791</v>
      </c>
      <c r="E371">
        <v>600</v>
      </c>
      <c r="F371" s="141">
        <v>390</v>
      </c>
      <c r="G371" s="141">
        <v>210</v>
      </c>
      <c r="H371">
        <v>8.7100000000000009</v>
      </c>
      <c r="I371">
        <v>3.34</v>
      </c>
      <c r="J371">
        <v>10.08</v>
      </c>
      <c r="K371" s="470">
        <v>0.65</v>
      </c>
      <c r="L371" s="470">
        <v>0.35</v>
      </c>
    </row>
    <row r="372" spans="1:12" x14ac:dyDescent="0.35">
      <c r="A372" t="s">
        <v>570</v>
      </c>
      <c r="B372" t="s">
        <v>1158</v>
      </c>
      <c r="C372" t="s">
        <v>123</v>
      </c>
      <c r="D372" t="s">
        <v>786</v>
      </c>
      <c r="E372">
        <v>530</v>
      </c>
      <c r="F372" s="141">
        <v>344</v>
      </c>
      <c r="G372" s="141">
        <v>186</v>
      </c>
      <c r="H372">
        <v>8.7100000000000009</v>
      </c>
      <c r="I372">
        <v>3.34</v>
      </c>
      <c r="J372">
        <v>10.08</v>
      </c>
      <c r="K372" s="470">
        <v>0.65</v>
      </c>
      <c r="L372" s="470">
        <v>0.35</v>
      </c>
    </row>
    <row r="373" spans="1:12" x14ac:dyDescent="0.35">
      <c r="A373" t="s">
        <v>571</v>
      </c>
      <c r="B373" t="s">
        <v>1159</v>
      </c>
      <c r="C373" t="s">
        <v>123</v>
      </c>
      <c r="D373" t="s">
        <v>786</v>
      </c>
      <c r="E373">
        <v>660</v>
      </c>
      <c r="F373" s="141">
        <v>429</v>
      </c>
      <c r="G373" s="141">
        <v>231</v>
      </c>
      <c r="H373">
        <v>8.7100000000000009</v>
      </c>
      <c r="I373">
        <v>3.34</v>
      </c>
      <c r="J373">
        <v>10.08</v>
      </c>
      <c r="K373" s="470">
        <v>0.65</v>
      </c>
      <c r="L373" s="470">
        <v>0.35</v>
      </c>
    </row>
    <row r="374" spans="1:12" x14ac:dyDescent="0.35">
      <c r="A374" t="s">
        <v>572</v>
      </c>
      <c r="B374" t="s">
        <v>1160</v>
      </c>
      <c r="C374" t="s">
        <v>123</v>
      </c>
      <c r="D374" t="s">
        <v>791</v>
      </c>
      <c r="E374">
        <v>310</v>
      </c>
      <c r="F374" s="141">
        <v>201</v>
      </c>
      <c r="G374" s="141">
        <v>109</v>
      </c>
      <c r="H374">
        <v>8.7100000000000009</v>
      </c>
      <c r="I374">
        <v>3.34</v>
      </c>
      <c r="J374">
        <v>10.08</v>
      </c>
      <c r="K374" s="470">
        <v>0.65</v>
      </c>
      <c r="L374" s="470">
        <v>0.35</v>
      </c>
    </row>
    <row r="375" spans="1:12" x14ac:dyDescent="0.35">
      <c r="A375" t="s">
        <v>573</v>
      </c>
      <c r="B375" t="s">
        <v>1161</v>
      </c>
      <c r="C375" t="s">
        <v>123</v>
      </c>
      <c r="D375" t="s">
        <v>791</v>
      </c>
      <c r="E375">
        <v>240</v>
      </c>
      <c r="F375" s="141">
        <v>156</v>
      </c>
      <c r="G375" s="141">
        <v>84</v>
      </c>
      <c r="H375">
        <v>8.7100000000000009</v>
      </c>
      <c r="I375">
        <v>3.34</v>
      </c>
      <c r="J375">
        <v>10.08</v>
      </c>
      <c r="K375" s="470">
        <v>0.65</v>
      </c>
      <c r="L375" s="470">
        <v>0.35</v>
      </c>
    </row>
    <row r="376" spans="1:12" x14ac:dyDescent="0.35">
      <c r="A376" t="s">
        <v>574</v>
      </c>
      <c r="B376" t="s">
        <v>1162</v>
      </c>
      <c r="C376" t="s">
        <v>123</v>
      </c>
      <c r="D376" t="s">
        <v>791</v>
      </c>
      <c r="E376">
        <v>510</v>
      </c>
      <c r="F376" s="141">
        <v>331</v>
      </c>
      <c r="G376" s="141">
        <v>179</v>
      </c>
      <c r="H376">
        <v>8.7100000000000009</v>
      </c>
      <c r="I376">
        <v>3.34</v>
      </c>
      <c r="J376">
        <v>10.08</v>
      </c>
      <c r="K376" s="470">
        <v>0.65</v>
      </c>
      <c r="L376" s="470">
        <v>0.35</v>
      </c>
    </row>
    <row r="377" spans="1:12" x14ac:dyDescent="0.35">
      <c r="A377" t="s">
        <v>575</v>
      </c>
      <c r="B377" t="s">
        <v>1163</v>
      </c>
      <c r="C377" t="s">
        <v>123</v>
      </c>
      <c r="D377" t="s">
        <v>786</v>
      </c>
      <c r="E377">
        <v>600</v>
      </c>
      <c r="F377" s="141">
        <v>390</v>
      </c>
      <c r="G377" s="141">
        <v>210</v>
      </c>
      <c r="H377">
        <v>8.7100000000000009</v>
      </c>
      <c r="I377">
        <v>3.34</v>
      </c>
      <c r="J377">
        <v>10.08</v>
      </c>
      <c r="K377" s="470">
        <v>0.65</v>
      </c>
      <c r="L377" s="470">
        <v>0.35</v>
      </c>
    </row>
    <row r="378" spans="1:12" x14ac:dyDescent="0.35">
      <c r="A378" t="s">
        <v>576</v>
      </c>
      <c r="B378" t="s">
        <v>1164</v>
      </c>
      <c r="C378" t="s">
        <v>123</v>
      </c>
      <c r="D378" t="s">
        <v>791</v>
      </c>
      <c r="E378">
        <v>470</v>
      </c>
      <c r="F378" s="141">
        <v>305</v>
      </c>
      <c r="G378" s="141">
        <v>165</v>
      </c>
      <c r="H378">
        <v>8.7100000000000009</v>
      </c>
      <c r="I378">
        <v>3.34</v>
      </c>
      <c r="J378">
        <v>10.08</v>
      </c>
      <c r="K378" s="470">
        <v>0.65</v>
      </c>
      <c r="L378" s="470">
        <v>0.35</v>
      </c>
    </row>
    <row r="379" spans="1:12" x14ac:dyDescent="0.35">
      <c r="A379" t="s">
        <v>577</v>
      </c>
      <c r="B379" t="s">
        <v>1165</v>
      </c>
      <c r="C379" t="s">
        <v>123</v>
      </c>
      <c r="D379" t="s">
        <v>791</v>
      </c>
      <c r="E379">
        <v>540</v>
      </c>
      <c r="F379" s="141">
        <v>351</v>
      </c>
      <c r="G379" s="141">
        <v>189</v>
      </c>
      <c r="H379">
        <v>8.7100000000000009</v>
      </c>
      <c r="I379">
        <v>3.34</v>
      </c>
      <c r="J379">
        <v>10.08</v>
      </c>
      <c r="K379" s="470">
        <v>0.65</v>
      </c>
      <c r="L379" s="470">
        <v>0.35</v>
      </c>
    </row>
    <row r="380" spans="1:12" x14ac:dyDescent="0.35">
      <c r="A380" t="s">
        <v>578</v>
      </c>
      <c r="B380" t="s">
        <v>1166</v>
      </c>
      <c r="C380" t="s">
        <v>123</v>
      </c>
      <c r="D380" t="s">
        <v>786</v>
      </c>
      <c r="E380">
        <v>600</v>
      </c>
      <c r="F380" s="141">
        <v>390</v>
      </c>
      <c r="G380" s="141">
        <v>210</v>
      </c>
      <c r="H380">
        <v>8.7100000000000009</v>
      </c>
      <c r="I380">
        <v>3.34</v>
      </c>
      <c r="J380">
        <v>10.08</v>
      </c>
      <c r="K380" s="470">
        <v>0.65</v>
      </c>
      <c r="L380" s="470">
        <v>0.35</v>
      </c>
    </row>
    <row r="381" spans="1:12" x14ac:dyDescent="0.35">
      <c r="A381" t="s">
        <v>579</v>
      </c>
      <c r="B381" t="s">
        <v>1167</v>
      </c>
      <c r="C381" t="s">
        <v>123</v>
      </c>
      <c r="D381" t="s">
        <v>791</v>
      </c>
      <c r="E381">
        <v>390</v>
      </c>
      <c r="F381" s="141">
        <v>253</v>
      </c>
      <c r="G381" s="141">
        <v>137</v>
      </c>
      <c r="H381">
        <v>8.7100000000000009</v>
      </c>
      <c r="I381">
        <v>3.34</v>
      </c>
      <c r="J381">
        <v>10.08</v>
      </c>
      <c r="K381" s="470">
        <v>0.65</v>
      </c>
      <c r="L381" s="470">
        <v>0.35</v>
      </c>
    </row>
    <row r="382" spans="1:12" x14ac:dyDescent="0.35">
      <c r="A382" t="s">
        <v>580</v>
      </c>
      <c r="B382" t="s">
        <v>1168</v>
      </c>
      <c r="C382" t="s">
        <v>123</v>
      </c>
      <c r="D382" t="s">
        <v>786</v>
      </c>
      <c r="E382">
        <v>600</v>
      </c>
      <c r="F382" s="141">
        <v>390</v>
      </c>
      <c r="G382" s="141">
        <v>210</v>
      </c>
      <c r="H382">
        <v>8.7100000000000009</v>
      </c>
      <c r="I382">
        <v>3.34</v>
      </c>
      <c r="J382">
        <v>10.08</v>
      </c>
      <c r="K382" s="470">
        <v>0.65</v>
      </c>
      <c r="L382" s="470">
        <v>0.35</v>
      </c>
    </row>
    <row r="383" spans="1:12" x14ac:dyDescent="0.35">
      <c r="A383" t="s">
        <v>581</v>
      </c>
      <c r="B383" t="s">
        <v>1169</v>
      </c>
      <c r="C383" t="s">
        <v>123</v>
      </c>
      <c r="D383" t="s">
        <v>791</v>
      </c>
      <c r="E383">
        <v>480</v>
      </c>
      <c r="F383" s="141">
        <v>312</v>
      </c>
      <c r="G383" s="141">
        <v>168</v>
      </c>
      <c r="H383">
        <v>8.7100000000000009</v>
      </c>
      <c r="I383">
        <v>3.34</v>
      </c>
      <c r="J383">
        <v>10.08</v>
      </c>
      <c r="K383" s="470">
        <v>0.65</v>
      </c>
      <c r="L383" s="470">
        <v>0.35</v>
      </c>
    </row>
    <row r="384" spans="1:12" x14ac:dyDescent="0.35">
      <c r="A384" t="s">
        <v>582</v>
      </c>
      <c r="B384" t="s">
        <v>1170</v>
      </c>
      <c r="C384" t="s">
        <v>123</v>
      </c>
      <c r="D384" t="s">
        <v>796</v>
      </c>
      <c r="E384">
        <v>240</v>
      </c>
      <c r="F384" s="141">
        <v>156</v>
      </c>
      <c r="G384" s="141">
        <v>84</v>
      </c>
      <c r="H384">
        <v>8.7100000000000009</v>
      </c>
      <c r="I384">
        <v>3.34</v>
      </c>
      <c r="J384">
        <v>10.08</v>
      </c>
      <c r="K384" s="470">
        <v>0.65</v>
      </c>
      <c r="L384" s="470">
        <v>0.35</v>
      </c>
    </row>
    <row r="385" spans="1:12" x14ac:dyDescent="0.35">
      <c r="A385" t="s">
        <v>583</v>
      </c>
      <c r="B385" t="s">
        <v>1171</v>
      </c>
      <c r="C385" t="s">
        <v>123</v>
      </c>
      <c r="D385" t="s">
        <v>791</v>
      </c>
      <c r="E385">
        <v>480</v>
      </c>
      <c r="F385" s="141">
        <v>312</v>
      </c>
      <c r="G385" s="141">
        <v>168</v>
      </c>
      <c r="H385">
        <v>8.7100000000000009</v>
      </c>
      <c r="I385">
        <v>3.34</v>
      </c>
      <c r="J385">
        <v>10.08</v>
      </c>
      <c r="K385" s="470">
        <v>0.65</v>
      </c>
      <c r="L385" s="470">
        <v>0.35</v>
      </c>
    </row>
    <row r="386" spans="1:12" x14ac:dyDescent="0.35">
      <c r="A386" t="s">
        <v>584</v>
      </c>
      <c r="B386" t="s">
        <v>1172</v>
      </c>
      <c r="C386" t="s">
        <v>123</v>
      </c>
      <c r="D386" t="s">
        <v>786</v>
      </c>
      <c r="E386">
        <v>600</v>
      </c>
      <c r="F386" s="141">
        <v>390</v>
      </c>
      <c r="G386" s="141">
        <v>210</v>
      </c>
      <c r="H386">
        <v>8.7100000000000009</v>
      </c>
      <c r="I386">
        <v>3.34</v>
      </c>
      <c r="J386">
        <v>10.08</v>
      </c>
      <c r="K386" s="470">
        <v>0.65</v>
      </c>
      <c r="L386" s="470">
        <v>0.35</v>
      </c>
    </row>
    <row r="387" spans="1:12" x14ac:dyDescent="0.35">
      <c r="A387" t="s">
        <v>585</v>
      </c>
      <c r="B387" t="s">
        <v>1173</v>
      </c>
      <c r="C387" t="s">
        <v>119</v>
      </c>
      <c r="D387" t="s">
        <v>796</v>
      </c>
      <c r="E387">
        <v>360</v>
      </c>
      <c r="F387" s="141">
        <v>234</v>
      </c>
      <c r="G387" s="141">
        <v>126</v>
      </c>
      <c r="H387">
        <v>6.69</v>
      </c>
      <c r="I387">
        <v>2.65</v>
      </c>
      <c r="J387">
        <v>7.63</v>
      </c>
      <c r="K387" s="470">
        <v>0.65</v>
      </c>
      <c r="L387" s="470">
        <v>0.35</v>
      </c>
    </row>
    <row r="388" spans="1:12" x14ac:dyDescent="0.35">
      <c r="A388" t="s">
        <v>586</v>
      </c>
      <c r="B388" t="s">
        <v>1174</v>
      </c>
      <c r="C388" t="s">
        <v>119</v>
      </c>
      <c r="D388" t="s">
        <v>791</v>
      </c>
      <c r="E388">
        <v>320</v>
      </c>
      <c r="F388" s="141">
        <v>208</v>
      </c>
      <c r="G388" s="141">
        <v>112</v>
      </c>
      <c r="H388">
        <v>6.69</v>
      </c>
      <c r="I388">
        <v>2.65</v>
      </c>
      <c r="J388">
        <v>7.63</v>
      </c>
      <c r="K388" s="470">
        <v>0.65</v>
      </c>
      <c r="L388" s="470">
        <v>0.35</v>
      </c>
    </row>
    <row r="389" spans="1:12" x14ac:dyDescent="0.35">
      <c r="A389" t="s">
        <v>587</v>
      </c>
      <c r="B389" t="s">
        <v>1175</v>
      </c>
      <c r="C389" t="s">
        <v>119</v>
      </c>
      <c r="D389" t="s">
        <v>791</v>
      </c>
      <c r="E389">
        <v>410</v>
      </c>
      <c r="F389" s="141">
        <v>266</v>
      </c>
      <c r="G389" s="141">
        <v>144</v>
      </c>
      <c r="H389">
        <v>6.69</v>
      </c>
      <c r="I389">
        <v>2.65</v>
      </c>
      <c r="J389">
        <v>7.63</v>
      </c>
      <c r="K389" s="470">
        <v>0.65</v>
      </c>
      <c r="L389" s="470">
        <v>0.35</v>
      </c>
    </row>
    <row r="390" spans="1:12" x14ac:dyDescent="0.35">
      <c r="A390" t="s">
        <v>588</v>
      </c>
      <c r="B390" t="s">
        <v>1176</v>
      </c>
      <c r="C390" t="s">
        <v>119</v>
      </c>
      <c r="D390" t="s">
        <v>791</v>
      </c>
      <c r="E390">
        <v>350</v>
      </c>
      <c r="F390" s="141">
        <v>227</v>
      </c>
      <c r="G390" s="141">
        <v>123</v>
      </c>
      <c r="H390">
        <v>6.69</v>
      </c>
      <c r="I390">
        <v>2.65</v>
      </c>
      <c r="J390">
        <v>7.63</v>
      </c>
      <c r="K390" s="470">
        <v>0.65</v>
      </c>
      <c r="L390" s="470">
        <v>0.35</v>
      </c>
    </row>
    <row r="391" spans="1:12" x14ac:dyDescent="0.35">
      <c r="A391" t="s">
        <v>589</v>
      </c>
      <c r="B391" t="s">
        <v>1177</v>
      </c>
      <c r="C391" t="s">
        <v>119</v>
      </c>
      <c r="D391" t="s">
        <v>796</v>
      </c>
      <c r="E391">
        <v>260</v>
      </c>
      <c r="F391" s="141">
        <v>169</v>
      </c>
      <c r="G391" s="141">
        <v>91</v>
      </c>
      <c r="H391">
        <v>6.69</v>
      </c>
      <c r="I391">
        <v>2.65</v>
      </c>
      <c r="J391">
        <v>7.63</v>
      </c>
      <c r="K391" s="470">
        <v>0.65</v>
      </c>
      <c r="L391" s="470">
        <v>0.35</v>
      </c>
    </row>
    <row r="392" spans="1:12" x14ac:dyDescent="0.35">
      <c r="A392" t="s">
        <v>590</v>
      </c>
      <c r="B392" t="s">
        <v>1178</v>
      </c>
      <c r="C392" t="s">
        <v>119</v>
      </c>
      <c r="D392" t="s">
        <v>791</v>
      </c>
      <c r="E392">
        <v>350</v>
      </c>
      <c r="F392" s="141">
        <v>227</v>
      </c>
      <c r="G392" s="141">
        <v>123</v>
      </c>
      <c r="H392">
        <v>6.69</v>
      </c>
      <c r="I392">
        <v>2.65</v>
      </c>
      <c r="J392">
        <v>7.63</v>
      </c>
      <c r="K392" s="470">
        <v>0.65</v>
      </c>
      <c r="L392" s="470">
        <v>0.35</v>
      </c>
    </row>
    <row r="393" spans="1:12" x14ac:dyDescent="0.35">
      <c r="A393" t="s">
        <v>591</v>
      </c>
      <c r="B393" t="s">
        <v>1179</v>
      </c>
      <c r="C393" t="s">
        <v>119</v>
      </c>
      <c r="D393" t="s">
        <v>786</v>
      </c>
      <c r="E393">
        <v>420</v>
      </c>
      <c r="F393" s="141">
        <v>273</v>
      </c>
      <c r="G393" s="141">
        <v>147</v>
      </c>
      <c r="H393">
        <v>6.69</v>
      </c>
      <c r="I393">
        <v>2.65</v>
      </c>
      <c r="J393">
        <v>7.63</v>
      </c>
      <c r="K393" s="470">
        <v>0.65</v>
      </c>
      <c r="L393" s="470">
        <v>0.35</v>
      </c>
    </row>
    <row r="394" spans="1:12" x14ac:dyDescent="0.35">
      <c r="A394" t="s">
        <v>592</v>
      </c>
      <c r="B394" t="s">
        <v>1180</v>
      </c>
      <c r="C394" t="s">
        <v>119</v>
      </c>
      <c r="D394" t="s">
        <v>791</v>
      </c>
      <c r="E394">
        <v>510</v>
      </c>
      <c r="F394" s="141">
        <v>331</v>
      </c>
      <c r="G394" s="141">
        <v>179</v>
      </c>
      <c r="H394">
        <v>6.69</v>
      </c>
      <c r="I394">
        <v>2.65</v>
      </c>
      <c r="J394">
        <v>7.63</v>
      </c>
      <c r="K394" s="470">
        <v>0.65</v>
      </c>
      <c r="L394" s="470">
        <v>0.35</v>
      </c>
    </row>
    <row r="395" spans="1:12" x14ac:dyDescent="0.35">
      <c r="A395" t="s">
        <v>593</v>
      </c>
      <c r="B395" t="s">
        <v>1181</v>
      </c>
      <c r="C395" t="s">
        <v>119</v>
      </c>
      <c r="D395" t="s">
        <v>796</v>
      </c>
      <c r="E395">
        <v>210</v>
      </c>
      <c r="F395" s="141">
        <v>136</v>
      </c>
      <c r="G395" s="141">
        <v>74</v>
      </c>
      <c r="H395">
        <v>6.69</v>
      </c>
      <c r="I395">
        <v>2.65</v>
      </c>
      <c r="J395">
        <v>7.63</v>
      </c>
      <c r="K395" s="470">
        <v>0.65</v>
      </c>
      <c r="L395" s="470">
        <v>0.35</v>
      </c>
    </row>
    <row r="396" spans="1:12" x14ac:dyDescent="0.35">
      <c r="A396" t="s">
        <v>594</v>
      </c>
      <c r="B396" t="s">
        <v>1182</v>
      </c>
      <c r="C396" t="s">
        <v>119</v>
      </c>
      <c r="D396" t="s">
        <v>786</v>
      </c>
      <c r="E396">
        <v>540</v>
      </c>
      <c r="F396" s="141">
        <v>351</v>
      </c>
      <c r="G396" s="141">
        <v>189</v>
      </c>
      <c r="H396">
        <v>6.69</v>
      </c>
      <c r="I396">
        <v>2.65</v>
      </c>
      <c r="J396">
        <v>7.63</v>
      </c>
      <c r="K396" s="470">
        <v>0.65</v>
      </c>
      <c r="L396" s="470">
        <v>0.35</v>
      </c>
    </row>
    <row r="397" spans="1:12" x14ac:dyDescent="0.35">
      <c r="A397" t="s">
        <v>595</v>
      </c>
      <c r="B397" t="s">
        <v>1183</v>
      </c>
      <c r="C397" t="s">
        <v>119</v>
      </c>
      <c r="D397" t="s">
        <v>796</v>
      </c>
      <c r="E397">
        <v>300</v>
      </c>
      <c r="F397" s="141">
        <v>195</v>
      </c>
      <c r="G397" s="141">
        <v>105</v>
      </c>
      <c r="H397">
        <v>6.69</v>
      </c>
      <c r="I397">
        <v>2.65</v>
      </c>
      <c r="J397">
        <v>7.63</v>
      </c>
      <c r="K397" s="470">
        <v>0.65</v>
      </c>
      <c r="L397" s="470">
        <v>0.35</v>
      </c>
    </row>
    <row r="398" spans="1:12" x14ac:dyDescent="0.35">
      <c r="A398" t="s">
        <v>596</v>
      </c>
      <c r="B398" t="s">
        <v>1184</v>
      </c>
      <c r="C398" t="s">
        <v>119</v>
      </c>
      <c r="D398" t="s">
        <v>786</v>
      </c>
      <c r="E398">
        <v>570</v>
      </c>
      <c r="F398" s="141">
        <v>370</v>
      </c>
      <c r="G398" s="141">
        <v>200</v>
      </c>
      <c r="H398">
        <v>6.69</v>
      </c>
      <c r="I398">
        <v>2.65</v>
      </c>
      <c r="J398">
        <v>7.63</v>
      </c>
      <c r="K398" s="470">
        <v>0.65</v>
      </c>
      <c r="L398" s="470">
        <v>0.35</v>
      </c>
    </row>
    <row r="399" spans="1:12" x14ac:dyDescent="0.35">
      <c r="A399" t="s">
        <v>597</v>
      </c>
      <c r="B399" t="s">
        <v>1185</v>
      </c>
      <c r="C399" t="s">
        <v>119</v>
      </c>
      <c r="D399" t="s">
        <v>786</v>
      </c>
      <c r="E399">
        <v>590</v>
      </c>
      <c r="F399" s="141">
        <v>383</v>
      </c>
      <c r="G399" s="141">
        <v>207</v>
      </c>
      <c r="H399">
        <v>6.69</v>
      </c>
      <c r="I399">
        <v>2.65</v>
      </c>
      <c r="J399">
        <v>7.63</v>
      </c>
      <c r="K399" s="470">
        <v>0.65</v>
      </c>
      <c r="L399" s="470">
        <v>0.35</v>
      </c>
    </row>
    <row r="400" spans="1:12" x14ac:dyDescent="0.35">
      <c r="A400" t="s">
        <v>598</v>
      </c>
      <c r="B400" t="s">
        <v>1186</v>
      </c>
      <c r="C400" t="s">
        <v>119</v>
      </c>
      <c r="D400" t="s">
        <v>791</v>
      </c>
      <c r="E400">
        <v>460</v>
      </c>
      <c r="F400" s="141">
        <v>299</v>
      </c>
      <c r="G400" s="141">
        <v>161</v>
      </c>
      <c r="H400">
        <v>6.69</v>
      </c>
      <c r="I400">
        <v>2.65</v>
      </c>
      <c r="J400">
        <v>7.63</v>
      </c>
      <c r="K400" s="470">
        <v>0.65</v>
      </c>
      <c r="L400" s="470">
        <v>0.35</v>
      </c>
    </row>
    <row r="401" spans="1:18" x14ac:dyDescent="0.35">
      <c r="A401" t="s">
        <v>599</v>
      </c>
      <c r="B401" t="s">
        <v>1187</v>
      </c>
      <c r="C401" t="s">
        <v>119</v>
      </c>
      <c r="D401" t="s">
        <v>791</v>
      </c>
      <c r="E401">
        <v>490</v>
      </c>
      <c r="F401" s="141">
        <v>318</v>
      </c>
      <c r="G401" s="141">
        <v>172</v>
      </c>
      <c r="H401">
        <v>6.69</v>
      </c>
      <c r="I401">
        <v>2.65</v>
      </c>
      <c r="J401">
        <v>7.63</v>
      </c>
      <c r="K401" s="470">
        <v>0.65</v>
      </c>
      <c r="L401" s="470">
        <v>0.35</v>
      </c>
    </row>
    <row r="402" spans="1:18" x14ac:dyDescent="0.35">
      <c r="A402" t="s">
        <v>600</v>
      </c>
      <c r="B402" t="s">
        <v>1188</v>
      </c>
      <c r="C402" t="s">
        <v>119</v>
      </c>
      <c r="D402" t="s">
        <v>791</v>
      </c>
      <c r="E402">
        <v>520</v>
      </c>
      <c r="F402" s="141">
        <v>338</v>
      </c>
      <c r="G402" s="141">
        <v>182</v>
      </c>
      <c r="H402">
        <v>6.69</v>
      </c>
      <c r="I402">
        <v>2.65</v>
      </c>
      <c r="J402">
        <v>7.63</v>
      </c>
      <c r="K402" s="470">
        <v>0.65</v>
      </c>
      <c r="L402" s="470">
        <v>0.35</v>
      </c>
    </row>
    <row r="403" spans="1:18" x14ac:dyDescent="0.35">
      <c r="A403" t="s">
        <v>601</v>
      </c>
      <c r="B403" t="s">
        <v>1189</v>
      </c>
      <c r="C403" t="s">
        <v>119</v>
      </c>
      <c r="D403" t="s">
        <v>791</v>
      </c>
      <c r="E403">
        <v>550</v>
      </c>
      <c r="F403" s="141">
        <v>357</v>
      </c>
      <c r="G403" s="141">
        <v>193</v>
      </c>
      <c r="H403">
        <v>6.69</v>
      </c>
      <c r="I403">
        <v>2.65</v>
      </c>
      <c r="J403">
        <v>7.63</v>
      </c>
      <c r="K403" s="470">
        <v>0.65</v>
      </c>
      <c r="L403" s="470">
        <v>0.35</v>
      </c>
    </row>
    <row r="404" spans="1:18" x14ac:dyDescent="0.35">
      <c r="A404" t="s">
        <v>602</v>
      </c>
      <c r="B404" t="s">
        <v>1190</v>
      </c>
      <c r="C404" t="s">
        <v>119</v>
      </c>
      <c r="D404" t="s">
        <v>791</v>
      </c>
      <c r="E404">
        <v>500</v>
      </c>
      <c r="F404" s="141">
        <v>325</v>
      </c>
      <c r="G404" s="141">
        <v>175</v>
      </c>
      <c r="H404">
        <v>6.69</v>
      </c>
      <c r="I404">
        <v>2.65</v>
      </c>
      <c r="J404">
        <v>7.63</v>
      </c>
      <c r="K404" s="470">
        <v>0.65</v>
      </c>
      <c r="L404" s="470">
        <v>0.35</v>
      </c>
    </row>
    <row r="405" spans="1:18" x14ac:dyDescent="0.35">
      <c r="A405" t="s">
        <v>603</v>
      </c>
      <c r="B405" t="s">
        <v>1191</v>
      </c>
      <c r="C405" t="s">
        <v>127</v>
      </c>
      <c r="D405" t="s">
        <v>796</v>
      </c>
      <c r="E405">
        <v>410</v>
      </c>
      <c r="F405" s="141">
        <v>266</v>
      </c>
      <c r="G405" s="141">
        <v>144</v>
      </c>
      <c r="H405">
        <v>6.42</v>
      </c>
      <c r="I405">
        <v>2.65</v>
      </c>
      <c r="J405">
        <v>8.01</v>
      </c>
      <c r="K405" s="470">
        <v>0.65</v>
      </c>
      <c r="L405" s="470">
        <v>0.35</v>
      </c>
    </row>
    <row r="406" spans="1:18" x14ac:dyDescent="0.35">
      <c r="A406" t="s">
        <v>604</v>
      </c>
      <c r="B406" t="s">
        <v>1192</v>
      </c>
      <c r="C406" t="s">
        <v>127</v>
      </c>
      <c r="D406" t="s">
        <v>791</v>
      </c>
      <c r="E406">
        <v>330</v>
      </c>
      <c r="F406" s="141">
        <v>214</v>
      </c>
      <c r="G406" s="141">
        <v>116</v>
      </c>
      <c r="H406">
        <v>6.42</v>
      </c>
      <c r="I406">
        <v>2.65</v>
      </c>
      <c r="J406">
        <v>8.01</v>
      </c>
      <c r="K406" s="470">
        <v>0.65</v>
      </c>
      <c r="L406" s="470">
        <v>0.35</v>
      </c>
    </row>
    <row r="407" spans="1:18" x14ac:dyDescent="0.35">
      <c r="A407" t="s">
        <v>605</v>
      </c>
      <c r="B407" t="s">
        <v>1193</v>
      </c>
      <c r="C407" t="s">
        <v>127</v>
      </c>
      <c r="D407" t="s">
        <v>796</v>
      </c>
      <c r="E407">
        <v>220</v>
      </c>
      <c r="F407" s="141">
        <v>143</v>
      </c>
      <c r="G407" s="141">
        <v>77</v>
      </c>
      <c r="H407">
        <v>6.42</v>
      </c>
      <c r="I407">
        <v>2.65</v>
      </c>
      <c r="J407">
        <v>8.01</v>
      </c>
      <c r="K407" s="470">
        <v>0.65</v>
      </c>
      <c r="L407" s="470">
        <v>0.35</v>
      </c>
    </row>
    <row r="408" spans="1:18" x14ac:dyDescent="0.35">
      <c r="A408" t="s">
        <v>606</v>
      </c>
      <c r="B408" t="s">
        <v>1194</v>
      </c>
      <c r="C408" t="s">
        <v>127</v>
      </c>
      <c r="D408" t="s">
        <v>796</v>
      </c>
      <c r="E408">
        <v>300</v>
      </c>
      <c r="F408" s="141">
        <v>195</v>
      </c>
      <c r="G408" s="141">
        <v>105</v>
      </c>
      <c r="H408">
        <v>6.42</v>
      </c>
      <c r="I408">
        <v>2.65</v>
      </c>
      <c r="J408">
        <v>8.01</v>
      </c>
      <c r="K408" s="470">
        <v>0.65</v>
      </c>
      <c r="L408" s="470">
        <v>0.35</v>
      </c>
    </row>
    <row r="409" spans="1:18" x14ac:dyDescent="0.35">
      <c r="A409" t="s">
        <v>607</v>
      </c>
      <c r="B409" t="s">
        <v>1195</v>
      </c>
      <c r="C409" t="s">
        <v>127</v>
      </c>
      <c r="D409" t="s">
        <v>791</v>
      </c>
      <c r="E409">
        <v>390</v>
      </c>
      <c r="F409" s="141">
        <v>253</v>
      </c>
      <c r="G409" s="141">
        <v>137</v>
      </c>
      <c r="H409">
        <v>6.42</v>
      </c>
      <c r="I409">
        <v>2.65</v>
      </c>
      <c r="J409">
        <v>8.01</v>
      </c>
      <c r="K409" s="470">
        <v>0.65</v>
      </c>
      <c r="L409" s="470">
        <v>0.35</v>
      </c>
    </row>
    <row r="410" spans="1:18" x14ac:dyDescent="0.35">
      <c r="A410" t="s">
        <v>608</v>
      </c>
      <c r="B410" t="s">
        <v>1196</v>
      </c>
      <c r="C410" t="s">
        <v>127</v>
      </c>
      <c r="D410" t="s">
        <v>796</v>
      </c>
      <c r="E410">
        <v>200</v>
      </c>
      <c r="F410" s="141">
        <v>130</v>
      </c>
      <c r="G410" s="141">
        <v>70</v>
      </c>
      <c r="H410">
        <v>6.42</v>
      </c>
      <c r="I410">
        <v>2.65</v>
      </c>
      <c r="J410">
        <v>8.01</v>
      </c>
      <c r="K410" s="470">
        <v>0.65</v>
      </c>
      <c r="L410" s="470">
        <v>0.35</v>
      </c>
    </row>
    <row r="411" spans="1:18" x14ac:dyDescent="0.35">
      <c r="A411" t="s">
        <v>609</v>
      </c>
      <c r="B411" t="s">
        <v>1197</v>
      </c>
      <c r="C411" t="s">
        <v>127</v>
      </c>
      <c r="D411" t="s">
        <v>786</v>
      </c>
      <c r="E411">
        <v>460</v>
      </c>
      <c r="F411" s="141">
        <v>299</v>
      </c>
      <c r="G411" s="141">
        <v>161</v>
      </c>
      <c r="H411">
        <v>6.42</v>
      </c>
      <c r="I411">
        <v>2.65</v>
      </c>
      <c r="J411">
        <v>8.01</v>
      </c>
      <c r="K411" s="470">
        <v>0.65</v>
      </c>
      <c r="L411" s="470">
        <v>0.35</v>
      </c>
    </row>
    <row r="412" spans="1:18" x14ac:dyDescent="0.35">
      <c r="A412" t="s">
        <v>610</v>
      </c>
      <c r="B412" t="s">
        <v>1198</v>
      </c>
      <c r="C412" t="s">
        <v>127</v>
      </c>
      <c r="D412" t="s">
        <v>796</v>
      </c>
      <c r="E412">
        <v>320</v>
      </c>
      <c r="F412" s="141">
        <v>208</v>
      </c>
      <c r="G412" s="141">
        <v>112</v>
      </c>
      <c r="H412">
        <v>6.42</v>
      </c>
      <c r="I412">
        <v>2.65</v>
      </c>
      <c r="J412">
        <v>8.01</v>
      </c>
      <c r="K412" s="470">
        <v>0.65</v>
      </c>
      <c r="L412" s="470">
        <v>0.35</v>
      </c>
    </row>
    <row r="413" spans="1:18" x14ac:dyDescent="0.35">
      <c r="A413" t="s">
        <v>611</v>
      </c>
      <c r="B413" t="s">
        <v>1199</v>
      </c>
      <c r="C413" t="s">
        <v>127</v>
      </c>
      <c r="D413" t="s">
        <v>791</v>
      </c>
      <c r="E413">
        <v>320</v>
      </c>
      <c r="F413" s="141">
        <v>208</v>
      </c>
      <c r="G413" s="141">
        <v>112</v>
      </c>
      <c r="H413">
        <v>6.42</v>
      </c>
      <c r="I413">
        <v>2.65</v>
      </c>
      <c r="J413">
        <v>8.01</v>
      </c>
      <c r="K413" s="470">
        <v>0.65</v>
      </c>
      <c r="L413" s="470">
        <v>0.35</v>
      </c>
    </row>
    <row r="414" spans="1:18" x14ac:dyDescent="0.35">
      <c r="A414" t="s">
        <v>612</v>
      </c>
      <c r="B414" t="s">
        <v>1200</v>
      </c>
      <c r="C414" t="s">
        <v>127</v>
      </c>
      <c r="D414" t="s">
        <v>791</v>
      </c>
      <c r="E414">
        <v>440</v>
      </c>
      <c r="F414" s="141">
        <v>286</v>
      </c>
      <c r="G414" s="141">
        <v>154</v>
      </c>
      <c r="H414">
        <v>6.42</v>
      </c>
      <c r="I414">
        <v>2.65</v>
      </c>
      <c r="J414">
        <v>8.01</v>
      </c>
      <c r="K414" s="470">
        <v>0.65</v>
      </c>
      <c r="L414" s="470">
        <v>0.35</v>
      </c>
    </row>
    <row r="415" spans="1:18" x14ac:dyDescent="0.35">
      <c r="A415" t="s">
        <v>613</v>
      </c>
      <c r="B415" t="s">
        <v>1201</v>
      </c>
      <c r="C415" t="s">
        <v>127</v>
      </c>
      <c r="D415" t="s">
        <v>796</v>
      </c>
      <c r="E415">
        <v>210</v>
      </c>
      <c r="F415" s="141">
        <v>136</v>
      </c>
      <c r="G415" s="141">
        <v>74</v>
      </c>
      <c r="H415">
        <v>6.42</v>
      </c>
      <c r="I415">
        <v>2.65</v>
      </c>
      <c r="J415">
        <v>8.01</v>
      </c>
      <c r="K415" s="470">
        <v>0.65</v>
      </c>
      <c r="L415" s="470">
        <v>0.35</v>
      </c>
      <c r="O415" s="99"/>
      <c r="P415" s="100"/>
      <c r="Q415" s="100"/>
      <c r="R415" s="100"/>
    </row>
    <row r="416" spans="1:18" x14ac:dyDescent="0.35">
      <c r="A416" t="s">
        <v>614</v>
      </c>
      <c r="B416" t="s">
        <v>1202</v>
      </c>
      <c r="C416" t="s">
        <v>127</v>
      </c>
      <c r="D416" t="s">
        <v>791</v>
      </c>
      <c r="E416">
        <v>420</v>
      </c>
      <c r="F416" s="141">
        <v>273</v>
      </c>
      <c r="G416" s="141">
        <v>147</v>
      </c>
      <c r="H416">
        <v>6.42</v>
      </c>
      <c r="I416">
        <v>2.65</v>
      </c>
      <c r="J416">
        <v>8.01</v>
      </c>
      <c r="K416" s="470">
        <v>0.65</v>
      </c>
      <c r="L416" s="470">
        <v>0.35</v>
      </c>
      <c r="O416" s="99"/>
      <c r="P416" s="100"/>
      <c r="Q416" s="100"/>
      <c r="R416" s="100"/>
    </row>
    <row r="417" spans="1:18" x14ac:dyDescent="0.35">
      <c r="A417" t="s">
        <v>615</v>
      </c>
      <c r="B417" t="s">
        <v>1203</v>
      </c>
      <c r="C417" t="s">
        <v>127</v>
      </c>
      <c r="D417" t="s">
        <v>791</v>
      </c>
      <c r="E417">
        <v>630</v>
      </c>
      <c r="F417" s="141">
        <v>409</v>
      </c>
      <c r="G417" s="141">
        <v>221</v>
      </c>
      <c r="H417">
        <v>6.42</v>
      </c>
      <c r="I417">
        <v>2.65</v>
      </c>
      <c r="J417">
        <v>8.01</v>
      </c>
      <c r="K417" s="470">
        <v>0.65</v>
      </c>
      <c r="L417" s="470">
        <v>0.35</v>
      </c>
      <c r="O417" s="99"/>
      <c r="P417" s="100"/>
      <c r="Q417" s="100"/>
      <c r="R417" s="100"/>
    </row>
    <row r="418" spans="1:18" x14ac:dyDescent="0.35">
      <c r="A418" t="s">
        <v>616</v>
      </c>
      <c r="B418" t="s">
        <v>1204</v>
      </c>
      <c r="C418" t="s">
        <v>127</v>
      </c>
      <c r="D418" t="s">
        <v>791</v>
      </c>
      <c r="E418">
        <v>180</v>
      </c>
      <c r="F418" s="141">
        <v>117</v>
      </c>
      <c r="G418" s="141">
        <v>63</v>
      </c>
      <c r="H418">
        <v>6.42</v>
      </c>
      <c r="I418">
        <v>2.65</v>
      </c>
      <c r="J418">
        <v>8.01</v>
      </c>
      <c r="K418" s="470">
        <v>0.65</v>
      </c>
      <c r="L418" s="470">
        <v>0.35</v>
      </c>
      <c r="O418" s="99"/>
      <c r="P418" s="100"/>
      <c r="Q418" s="100"/>
      <c r="R418" s="100"/>
    </row>
    <row r="419" spans="1:18" x14ac:dyDescent="0.35">
      <c r="A419" t="s">
        <v>617</v>
      </c>
      <c r="B419" t="s">
        <v>1205</v>
      </c>
      <c r="C419" t="s">
        <v>127</v>
      </c>
      <c r="D419" t="s">
        <v>791</v>
      </c>
      <c r="E419">
        <v>480</v>
      </c>
      <c r="F419" s="141">
        <v>312</v>
      </c>
      <c r="G419" s="141">
        <v>168</v>
      </c>
      <c r="H419">
        <v>6.42</v>
      </c>
      <c r="I419">
        <v>2.65</v>
      </c>
      <c r="J419">
        <v>8.01</v>
      </c>
      <c r="K419" s="470">
        <v>0.65</v>
      </c>
      <c r="L419" s="470">
        <v>0.35</v>
      </c>
    </row>
    <row r="420" spans="1:18" x14ac:dyDescent="0.35">
      <c r="A420" t="s">
        <v>618</v>
      </c>
      <c r="B420" t="s">
        <v>1206</v>
      </c>
      <c r="C420" t="s">
        <v>127</v>
      </c>
      <c r="D420" t="s">
        <v>796</v>
      </c>
      <c r="E420">
        <v>430</v>
      </c>
      <c r="F420" s="141">
        <v>279</v>
      </c>
      <c r="G420" s="141">
        <v>151</v>
      </c>
      <c r="H420">
        <v>6.42</v>
      </c>
      <c r="I420">
        <v>2.65</v>
      </c>
      <c r="J420">
        <v>8.01</v>
      </c>
      <c r="K420" s="470">
        <v>0.65</v>
      </c>
      <c r="L420" s="470">
        <v>0.35</v>
      </c>
    </row>
    <row r="421" spans="1:18" x14ac:dyDescent="0.35">
      <c r="A421" t="s">
        <v>619</v>
      </c>
      <c r="B421" t="s">
        <v>1207</v>
      </c>
      <c r="C421" t="s">
        <v>127</v>
      </c>
      <c r="D421" t="s">
        <v>786</v>
      </c>
      <c r="E421">
        <v>450</v>
      </c>
      <c r="F421" s="141">
        <v>292</v>
      </c>
      <c r="G421" s="141">
        <v>158</v>
      </c>
      <c r="H421">
        <v>6.42</v>
      </c>
      <c r="I421">
        <v>2.65</v>
      </c>
      <c r="J421">
        <v>8.01</v>
      </c>
      <c r="K421" s="470">
        <v>0.65</v>
      </c>
      <c r="L421" s="470">
        <v>0.35</v>
      </c>
    </row>
    <row r="422" spans="1:18" x14ac:dyDescent="0.35">
      <c r="A422" t="s">
        <v>620</v>
      </c>
      <c r="B422" t="s">
        <v>1208</v>
      </c>
      <c r="C422" t="s">
        <v>127</v>
      </c>
      <c r="D422" t="s">
        <v>791</v>
      </c>
      <c r="E422">
        <v>480</v>
      </c>
      <c r="F422" s="141">
        <v>312</v>
      </c>
      <c r="G422" s="141">
        <v>168</v>
      </c>
      <c r="H422">
        <v>6.42</v>
      </c>
      <c r="I422">
        <v>2.65</v>
      </c>
      <c r="J422">
        <v>8.01</v>
      </c>
      <c r="K422" s="470">
        <v>0.65</v>
      </c>
      <c r="L422" s="470">
        <v>0.35</v>
      </c>
    </row>
    <row r="423" spans="1:18" x14ac:dyDescent="0.35">
      <c r="A423" t="s">
        <v>621</v>
      </c>
      <c r="B423" t="s">
        <v>1209</v>
      </c>
      <c r="C423" t="s">
        <v>127</v>
      </c>
      <c r="D423" t="s">
        <v>786</v>
      </c>
      <c r="E423">
        <v>420</v>
      </c>
      <c r="F423" s="141">
        <v>273</v>
      </c>
      <c r="G423" s="141">
        <v>147</v>
      </c>
      <c r="H423">
        <v>6.42</v>
      </c>
      <c r="I423">
        <v>2.65</v>
      </c>
      <c r="J423">
        <v>8.01</v>
      </c>
      <c r="K423" s="470">
        <v>0.65</v>
      </c>
      <c r="L423" s="470">
        <v>0.35</v>
      </c>
    </row>
    <row r="424" spans="1:18" x14ac:dyDescent="0.35">
      <c r="A424" t="s">
        <v>622</v>
      </c>
      <c r="B424" t="s">
        <v>1210</v>
      </c>
      <c r="C424" t="s">
        <v>127</v>
      </c>
      <c r="D424" t="s">
        <v>791</v>
      </c>
      <c r="E424">
        <v>850</v>
      </c>
      <c r="F424" s="141">
        <v>450</v>
      </c>
      <c r="G424" s="141">
        <v>400</v>
      </c>
      <c r="H424">
        <v>6.42</v>
      </c>
      <c r="I424">
        <v>2.65</v>
      </c>
      <c r="J424">
        <v>8.01</v>
      </c>
      <c r="K424" s="470">
        <v>0.53</v>
      </c>
      <c r="L424" s="470">
        <v>0.47</v>
      </c>
    </row>
    <row r="425" spans="1:18" x14ac:dyDescent="0.35">
      <c r="A425" t="s">
        <v>623</v>
      </c>
      <c r="B425" t="s">
        <v>1211</v>
      </c>
      <c r="C425" t="s">
        <v>127</v>
      </c>
      <c r="D425" t="s">
        <v>791</v>
      </c>
      <c r="E425">
        <v>420</v>
      </c>
      <c r="F425" s="141">
        <v>273</v>
      </c>
      <c r="G425" s="141">
        <v>147</v>
      </c>
      <c r="H425">
        <v>6.42</v>
      </c>
      <c r="I425">
        <v>2.65</v>
      </c>
      <c r="J425">
        <v>8.01</v>
      </c>
      <c r="K425" s="470">
        <v>0.65</v>
      </c>
      <c r="L425" s="470">
        <v>0.35</v>
      </c>
    </row>
    <row r="426" spans="1:18" x14ac:dyDescent="0.35">
      <c r="A426" t="s">
        <v>624</v>
      </c>
      <c r="B426" t="s">
        <v>1212</v>
      </c>
      <c r="C426" t="s">
        <v>127</v>
      </c>
      <c r="D426" t="s">
        <v>791</v>
      </c>
      <c r="E426">
        <v>420</v>
      </c>
      <c r="F426" s="141">
        <v>273</v>
      </c>
      <c r="G426" s="141">
        <v>147</v>
      </c>
      <c r="H426">
        <v>6.42</v>
      </c>
      <c r="I426">
        <v>2.65</v>
      </c>
      <c r="J426">
        <v>8.01</v>
      </c>
      <c r="K426" s="470">
        <v>0.65</v>
      </c>
      <c r="L426" s="470">
        <v>0.35</v>
      </c>
    </row>
    <row r="427" spans="1:18" x14ac:dyDescent="0.35">
      <c r="A427" t="s">
        <v>625</v>
      </c>
      <c r="B427" t="s">
        <v>1213</v>
      </c>
      <c r="C427" t="s">
        <v>127</v>
      </c>
      <c r="D427" t="s">
        <v>791</v>
      </c>
      <c r="E427">
        <v>610</v>
      </c>
      <c r="F427" s="141">
        <v>396</v>
      </c>
      <c r="G427" s="141">
        <v>214</v>
      </c>
      <c r="H427">
        <v>6.42</v>
      </c>
      <c r="I427">
        <v>2.65</v>
      </c>
      <c r="J427">
        <v>8.01</v>
      </c>
      <c r="K427" s="470">
        <v>0.65</v>
      </c>
      <c r="L427" s="470">
        <v>0.35</v>
      </c>
    </row>
    <row r="428" spans="1:18" x14ac:dyDescent="0.35">
      <c r="A428" t="s">
        <v>626</v>
      </c>
      <c r="B428" t="s">
        <v>1214</v>
      </c>
      <c r="C428" t="s">
        <v>127</v>
      </c>
      <c r="D428" t="s">
        <v>786</v>
      </c>
      <c r="E428">
        <v>480</v>
      </c>
      <c r="F428" s="141">
        <v>312</v>
      </c>
      <c r="G428" s="141">
        <v>168</v>
      </c>
      <c r="H428">
        <v>6.42</v>
      </c>
      <c r="I428">
        <v>2.65</v>
      </c>
      <c r="J428">
        <v>8.01</v>
      </c>
      <c r="K428" s="470">
        <v>0.65</v>
      </c>
      <c r="L428" s="470">
        <v>0.35</v>
      </c>
    </row>
    <row r="429" spans="1:18" x14ac:dyDescent="0.35">
      <c r="A429" t="s">
        <v>627</v>
      </c>
      <c r="B429" t="s">
        <v>1215</v>
      </c>
      <c r="C429" t="s">
        <v>127</v>
      </c>
      <c r="D429" t="s">
        <v>791</v>
      </c>
      <c r="E429">
        <v>410</v>
      </c>
      <c r="F429" s="141">
        <v>266</v>
      </c>
      <c r="G429" s="141">
        <v>144</v>
      </c>
      <c r="H429">
        <v>6.42</v>
      </c>
      <c r="I429">
        <v>2.65</v>
      </c>
      <c r="J429">
        <v>8.01</v>
      </c>
      <c r="K429" s="470">
        <v>0.65</v>
      </c>
      <c r="L429" s="470">
        <v>0.35</v>
      </c>
    </row>
    <row r="430" spans="1:18" x14ac:dyDescent="0.35">
      <c r="A430" t="s">
        <v>628</v>
      </c>
      <c r="B430" t="s">
        <v>1216</v>
      </c>
      <c r="C430" t="s">
        <v>127</v>
      </c>
      <c r="D430" t="s">
        <v>796</v>
      </c>
      <c r="E430">
        <v>320</v>
      </c>
      <c r="F430" s="141">
        <v>208</v>
      </c>
      <c r="G430" s="141">
        <v>112</v>
      </c>
      <c r="H430">
        <v>6.42</v>
      </c>
      <c r="I430">
        <v>2.65</v>
      </c>
      <c r="J430">
        <v>8.01</v>
      </c>
      <c r="K430" s="470">
        <v>0.65</v>
      </c>
      <c r="L430" s="470">
        <v>0.35</v>
      </c>
    </row>
    <row r="431" spans="1:18" x14ac:dyDescent="0.35">
      <c r="A431" t="s">
        <v>629</v>
      </c>
      <c r="B431" t="s">
        <v>1217</v>
      </c>
      <c r="C431" t="s">
        <v>127</v>
      </c>
      <c r="D431" t="s">
        <v>786</v>
      </c>
      <c r="E431">
        <v>480</v>
      </c>
      <c r="F431" s="141">
        <v>312</v>
      </c>
      <c r="G431" s="141">
        <v>168</v>
      </c>
      <c r="H431">
        <v>6.42</v>
      </c>
      <c r="I431">
        <v>2.65</v>
      </c>
      <c r="J431">
        <v>8.01</v>
      </c>
      <c r="K431" s="470">
        <v>0.65</v>
      </c>
      <c r="L431" s="470">
        <v>0.35</v>
      </c>
    </row>
    <row r="432" spans="1:18" x14ac:dyDescent="0.35">
      <c r="A432" t="s">
        <v>630</v>
      </c>
      <c r="B432" t="s">
        <v>1218</v>
      </c>
      <c r="C432" t="s">
        <v>127</v>
      </c>
      <c r="D432" t="s">
        <v>796</v>
      </c>
      <c r="E432">
        <v>350</v>
      </c>
      <c r="F432" s="141">
        <v>227</v>
      </c>
      <c r="G432" s="141">
        <v>123</v>
      </c>
      <c r="H432">
        <v>6.42</v>
      </c>
      <c r="I432">
        <v>2.65</v>
      </c>
      <c r="J432">
        <v>8.01</v>
      </c>
      <c r="K432" s="470">
        <v>0.65</v>
      </c>
      <c r="L432" s="470">
        <v>0.35</v>
      </c>
    </row>
    <row r="433" spans="1:12" x14ac:dyDescent="0.35">
      <c r="A433" t="s">
        <v>631</v>
      </c>
      <c r="B433" t="s">
        <v>1219</v>
      </c>
      <c r="C433" t="s">
        <v>127</v>
      </c>
      <c r="D433" t="s">
        <v>791</v>
      </c>
      <c r="E433">
        <v>360</v>
      </c>
      <c r="F433" s="141">
        <v>234</v>
      </c>
      <c r="G433" s="141">
        <v>126</v>
      </c>
      <c r="H433">
        <v>6.42</v>
      </c>
      <c r="I433">
        <v>2.65</v>
      </c>
      <c r="J433">
        <v>8.01</v>
      </c>
      <c r="K433" s="470">
        <v>0.65</v>
      </c>
      <c r="L433" s="470">
        <v>0.35</v>
      </c>
    </row>
    <row r="434" spans="1:12" x14ac:dyDescent="0.35">
      <c r="A434" t="s">
        <v>632</v>
      </c>
      <c r="B434" t="s">
        <v>1220</v>
      </c>
      <c r="C434" t="s">
        <v>128</v>
      </c>
      <c r="D434" t="s">
        <v>786</v>
      </c>
      <c r="E434">
        <v>500</v>
      </c>
      <c r="F434" s="141">
        <v>325</v>
      </c>
      <c r="G434" s="141">
        <v>175</v>
      </c>
      <c r="H434">
        <v>9</v>
      </c>
      <c r="I434">
        <v>3.91</v>
      </c>
      <c r="J434">
        <v>13</v>
      </c>
      <c r="K434" s="470">
        <v>0.65</v>
      </c>
      <c r="L434" s="470">
        <v>0.35</v>
      </c>
    </row>
    <row r="435" spans="1:12" x14ac:dyDescent="0.35">
      <c r="A435" t="s">
        <v>633</v>
      </c>
      <c r="B435" t="s">
        <v>1221</v>
      </c>
      <c r="C435" t="s">
        <v>128</v>
      </c>
      <c r="D435" t="s">
        <v>786</v>
      </c>
      <c r="E435">
        <v>880</v>
      </c>
      <c r="F435" s="141">
        <v>572</v>
      </c>
      <c r="G435" s="141">
        <v>308</v>
      </c>
      <c r="H435">
        <v>9</v>
      </c>
      <c r="I435">
        <v>3.91</v>
      </c>
      <c r="J435">
        <v>13</v>
      </c>
      <c r="K435" s="470">
        <v>0.65</v>
      </c>
      <c r="L435" s="470">
        <v>0.35</v>
      </c>
    </row>
    <row r="436" spans="1:12" x14ac:dyDescent="0.35">
      <c r="A436" t="s">
        <v>634</v>
      </c>
      <c r="B436" t="s">
        <v>1222</v>
      </c>
      <c r="C436" t="s">
        <v>128</v>
      </c>
      <c r="D436" t="s">
        <v>786</v>
      </c>
      <c r="E436">
        <v>780</v>
      </c>
      <c r="F436" s="141">
        <v>507</v>
      </c>
      <c r="G436" s="141">
        <v>273</v>
      </c>
      <c r="H436">
        <v>9</v>
      </c>
      <c r="I436">
        <v>3.91</v>
      </c>
      <c r="J436">
        <v>13</v>
      </c>
      <c r="K436" s="470">
        <v>0.65</v>
      </c>
      <c r="L436" s="470">
        <v>0.35</v>
      </c>
    </row>
    <row r="437" spans="1:12" x14ac:dyDescent="0.35">
      <c r="A437" t="s">
        <v>635</v>
      </c>
      <c r="B437" t="s">
        <v>1223</v>
      </c>
      <c r="C437" t="s">
        <v>128</v>
      </c>
      <c r="D437" t="s">
        <v>786</v>
      </c>
      <c r="E437">
        <v>880</v>
      </c>
      <c r="F437" s="141">
        <v>572</v>
      </c>
      <c r="G437" s="141">
        <v>308</v>
      </c>
      <c r="H437">
        <v>9</v>
      </c>
      <c r="I437">
        <v>3.91</v>
      </c>
      <c r="J437">
        <v>13</v>
      </c>
      <c r="K437" s="470">
        <v>0.65</v>
      </c>
      <c r="L437" s="470">
        <v>0.35</v>
      </c>
    </row>
    <row r="438" spans="1:12" x14ac:dyDescent="0.35">
      <c r="A438" t="s">
        <v>636</v>
      </c>
      <c r="B438" t="s">
        <v>1224</v>
      </c>
      <c r="C438" t="s">
        <v>128</v>
      </c>
      <c r="D438" t="s">
        <v>786</v>
      </c>
      <c r="E438">
        <v>520</v>
      </c>
      <c r="F438" s="141">
        <v>338</v>
      </c>
      <c r="G438" s="141">
        <v>182</v>
      </c>
      <c r="H438">
        <v>9</v>
      </c>
      <c r="I438">
        <v>3.91</v>
      </c>
      <c r="J438">
        <v>13</v>
      </c>
      <c r="K438" s="470">
        <v>0.65</v>
      </c>
      <c r="L438" s="470">
        <v>0.35</v>
      </c>
    </row>
    <row r="439" spans="1:12" x14ac:dyDescent="0.35">
      <c r="A439" t="s">
        <v>637</v>
      </c>
      <c r="B439" t="s">
        <v>1225</v>
      </c>
      <c r="C439" t="s">
        <v>128</v>
      </c>
      <c r="D439" t="s">
        <v>786</v>
      </c>
      <c r="E439">
        <v>840</v>
      </c>
      <c r="F439" s="141">
        <v>546</v>
      </c>
      <c r="G439" s="141">
        <v>294</v>
      </c>
      <c r="H439">
        <v>9</v>
      </c>
      <c r="I439">
        <v>3.91</v>
      </c>
      <c r="J439">
        <v>13</v>
      </c>
      <c r="K439" s="470">
        <v>0.65</v>
      </c>
      <c r="L439" s="470">
        <v>0.35</v>
      </c>
    </row>
    <row r="440" spans="1:12" x14ac:dyDescent="0.35">
      <c r="A440" t="s">
        <v>638</v>
      </c>
      <c r="B440" t="s">
        <v>1226</v>
      </c>
      <c r="C440" t="s">
        <v>128</v>
      </c>
      <c r="D440" t="s">
        <v>791</v>
      </c>
      <c r="E440">
        <v>610</v>
      </c>
      <c r="F440" s="141">
        <v>396</v>
      </c>
      <c r="G440" s="141">
        <v>214</v>
      </c>
      <c r="H440">
        <v>9</v>
      </c>
      <c r="I440">
        <v>3.91</v>
      </c>
      <c r="J440">
        <v>13</v>
      </c>
      <c r="K440" s="470">
        <v>0.65</v>
      </c>
      <c r="L440" s="470">
        <v>0.35</v>
      </c>
    </row>
    <row r="441" spans="1:12" x14ac:dyDescent="0.35">
      <c r="A441" t="s">
        <v>639</v>
      </c>
      <c r="B441" t="s">
        <v>1227</v>
      </c>
      <c r="C441" t="s">
        <v>128</v>
      </c>
      <c r="D441" t="s">
        <v>786</v>
      </c>
      <c r="E441">
        <v>710</v>
      </c>
      <c r="F441" s="141">
        <v>461</v>
      </c>
      <c r="G441" s="141">
        <v>249</v>
      </c>
      <c r="H441">
        <v>9</v>
      </c>
      <c r="I441">
        <v>3.91</v>
      </c>
      <c r="J441">
        <v>13</v>
      </c>
      <c r="K441" s="470">
        <v>0.65</v>
      </c>
      <c r="L441" s="470">
        <v>0.35</v>
      </c>
    </row>
    <row r="442" spans="1:12" x14ac:dyDescent="0.35">
      <c r="A442" t="s">
        <v>640</v>
      </c>
      <c r="B442" t="s">
        <v>1228</v>
      </c>
      <c r="C442" t="s">
        <v>128</v>
      </c>
      <c r="D442" t="s">
        <v>786</v>
      </c>
      <c r="E442">
        <v>720</v>
      </c>
      <c r="F442" s="141">
        <v>468</v>
      </c>
      <c r="G442" s="141">
        <v>252</v>
      </c>
      <c r="H442">
        <v>9</v>
      </c>
      <c r="I442">
        <v>3.91</v>
      </c>
      <c r="J442">
        <v>13</v>
      </c>
      <c r="K442" s="470">
        <v>0.65</v>
      </c>
      <c r="L442" s="470">
        <v>0.35</v>
      </c>
    </row>
    <row r="443" spans="1:12" x14ac:dyDescent="0.35">
      <c r="A443" t="s">
        <v>641</v>
      </c>
      <c r="B443" t="s">
        <v>1229</v>
      </c>
      <c r="C443" t="s">
        <v>128</v>
      </c>
      <c r="D443" t="s">
        <v>791</v>
      </c>
      <c r="E443">
        <v>530</v>
      </c>
      <c r="F443" s="141">
        <v>344</v>
      </c>
      <c r="G443" s="141">
        <v>186</v>
      </c>
      <c r="H443">
        <v>9</v>
      </c>
      <c r="I443">
        <v>3.91</v>
      </c>
      <c r="J443">
        <v>13</v>
      </c>
      <c r="K443" s="470">
        <v>0.65</v>
      </c>
      <c r="L443" s="470">
        <v>0.35</v>
      </c>
    </row>
    <row r="444" spans="1:12" x14ac:dyDescent="0.35">
      <c r="A444" t="s">
        <v>642</v>
      </c>
      <c r="B444" t="s">
        <v>1230</v>
      </c>
      <c r="C444" t="s">
        <v>128</v>
      </c>
      <c r="D444" t="s">
        <v>796</v>
      </c>
      <c r="E444">
        <v>300</v>
      </c>
      <c r="F444" s="141">
        <v>195</v>
      </c>
      <c r="G444" s="141">
        <v>105</v>
      </c>
      <c r="H444">
        <v>9</v>
      </c>
      <c r="I444">
        <v>3.91</v>
      </c>
      <c r="J444">
        <v>13</v>
      </c>
      <c r="K444" s="470">
        <v>0.65</v>
      </c>
      <c r="L444" s="470">
        <v>0.35</v>
      </c>
    </row>
    <row r="445" spans="1:12" x14ac:dyDescent="0.35">
      <c r="A445" t="s">
        <v>643</v>
      </c>
      <c r="B445" t="s">
        <v>1231</v>
      </c>
      <c r="C445" t="s">
        <v>128</v>
      </c>
      <c r="D445" t="s">
        <v>791</v>
      </c>
      <c r="E445">
        <v>460</v>
      </c>
      <c r="F445" s="141">
        <v>299</v>
      </c>
      <c r="G445" s="141">
        <v>161</v>
      </c>
      <c r="H445">
        <v>9</v>
      </c>
      <c r="I445">
        <v>3.91</v>
      </c>
      <c r="J445">
        <v>13</v>
      </c>
      <c r="K445" s="470">
        <v>0.65</v>
      </c>
      <c r="L445" s="470">
        <v>0.35</v>
      </c>
    </row>
    <row r="446" spans="1:12" x14ac:dyDescent="0.35">
      <c r="A446" t="s">
        <v>644</v>
      </c>
      <c r="B446" t="s">
        <v>1232</v>
      </c>
      <c r="C446" t="s">
        <v>128</v>
      </c>
      <c r="D446" t="s">
        <v>786</v>
      </c>
      <c r="E446">
        <v>690</v>
      </c>
      <c r="F446" s="141">
        <v>448</v>
      </c>
      <c r="G446" s="141">
        <v>242</v>
      </c>
      <c r="H446">
        <v>9</v>
      </c>
      <c r="I446">
        <v>3.91</v>
      </c>
      <c r="J446">
        <v>13</v>
      </c>
      <c r="K446" s="470">
        <v>0.65</v>
      </c>
      <c r="L446" s="470">
        <v>0.35</v>
      </c>
    </row>
    <row r="447" spans="1:12" x14ac:dyDescent="0.35">
      <c r="A447" t="s">
        <v>645</v>
      </c>
      <c r="B447" t="s">
        <v>1233</v>
      </c>
      <c r="C447" t="s">
        <v>128</v>
      </c>
      <c r="D447" t="s">
        <v>791</v>
      </c>
      <c r="E447">
        <v>600</v>
      </c>
      <c r="F447" s="141">
        <v>390</v>
      </c>
      <c r="G447" s="141">
        <v>210</v>
      </c>
      <c r="H447">
        <v>9</v>
      </c>
      <c r="I447">
        <v>3.91</v>
      </c>
      <c r="J447">
        <v>13</v>
      </c>
      <c r="K447" s="470">
        <v>0.65</v>
      </c>
      <c r="L447" s="470">
        <v>0.35</v>
      </c>
    </row>
    <row r="448" spans="1:12" x14ac:dyDescent="0.35">
      <c r="A448" t="s">
        <v>646</v>
      </c>
      <c r="B448" t="s">
        <v>1234</v>
      </c>
      <c r="C448" t="s">
        <v>128</v>
      </c>
      <c r="D448" t="s">
        <v>786</v>
      </c>
      <c r="E448">
        <v>660</v>
      </c>
      <c r="F448" s="141">
        <v>429</v>
      </c>
      <c r="G448" s="141">
        <v>231</v>
      </c>
      <c r="H448">
        <v>9</v>
      </c>
      <c r="I448">
        <v>3.91</v>
      </c>
      <c r="J448">
        <v>13</v>
      </c>
      <c r="K448" s="470">
        <v>0.65</v>
      </c>
      <c r="L448" s="470">
        <v>0.35</v>
      </c>
    </row>
    <row r="449" spans="1:12" x14ac:dyDescent="0.35">
      <c r="A449" t="s">
        <v>647</v>
      </c>
      <c r="B449" t="s">
        <v>1235</v>
      </c>
      <c r="C449" t="s">
        <v>128</v>
      </c>
      <c r="D449" t="s">
        <v>786</v>
      </c>
      <c r="E449">
        <v>660</v>
      </c>
      <c r="F449" s="141">
        <v>429</v>
      </c>
      <c r="G449" s="141">
        <v>231</v>
      </c>
      <c r="H449">
        <v>9</v>
      </c>
      <c r="I449">
        <v>3.91</v>
      </c>
      <c r="J449">
        <v>13</v>
      </c>
      <c r="K449" s="470">
        <v>0.65</v>
      </c>
      <c r="L449" s="470">
        <v>0.35</v>
      </c>
    </row>
    <row r="450" spans="1:12" x14ac:dyDescent="0.35">
      <c r="A450" t="s">
        <v>648</v>
      </c>
      <c r="B450" t="s">
        <v>1236</v>
      </c>
      <c r="C450" t="s">
        <v>128</v>
      </c>
      <c r="D450" t="s">
        <v>791</v>
      </c>
      <c r="E450">
        <v>480</v>
      </c>
      <c r="F450" s="141">
        <v>312</v>
      </c>
      <c r="G450" s="141">
        <v>168</v>
      </c>
      <c r="H450">
        <v>9</v>
      </c>
      <c r="I450">
        <v>3.91</v>
      </c>
      <c r="J450">
        <v>13</v>
      </c>
      <c r="K450" s="470">
        <v>0.65</v>
      </c>
      <c r="L450" s="470">
        <v>0.35</v>
      </c>
    </row>
    <row r="451" spans="1:12" x14ac:dyDescent="0.35">
      <c r="A451" t="s">
        <v>649</v>
      </c>
      <c r="B451" t="s">
        <v>1237</v>
      </c>
      <c r="C451" t="s">
        <v>128</v>
      </c>
      <c r="D451" t="s">
        <v>791</v>
      </c>
      <c r="E451">
        <v>540</v>
      </c>
      <c r="F451" s="141">
        <v>351</v>
      </c>
      <c r="G451" s="141">
        <v>189</v>
      </c>
      <c r="H451">
        <v>9</v>
      </c>
      <c r="I451">
        <v>3.91</v>
      </c>
      <c r="J451">
        <v>13</v>
      </c>
      <c r="K451" s="470">
        <v>0.65</v>
      </c>
      <c r="L451" s="470">
        <v>0.35</v>
      </c>
    </row>
    <row r="452" spans="1:12" x14ac:dyDescent="0.35">
      <c r="A452" t="s">
        <v>650</v>
      </c>
      <c r="B452" t="s">
        <v>1238</v>
      </c>
      <c r="C452" t="s">
        <v>128</v>
      </c>
      <c r="D452" t="s">
        <v>791</v>
      </c>
      <c r="E452">
        <v>570</v>
      </c>
      <c r="F452" s="141">
        <v>370</v>
      </c>
      <c r="G452" s="141">
        <v>200</v>
      </c>
      <c r="H452">
        <v>9</v>
      </c>
      <c r="I452">
        <v>3.91</v>
      </c>
      <c r="J452">
        <v>13</v>
      </c>
      <c r="K452" s="470">
        <v>0.65</v>
      </c>
      <c r="L452" s="470">
        <v>0.35</v>
      </c>
    </row>
    <row r="453" spans="1:12" x14ac:dyDescent="0.35">
      <c r="A453" t="s">
        <v>651</v>
      </c>
      <c r="B453" t="s">
        <v>1239</v>
      </c>
      <c r="C453" t="s">
        <v>128</v>
      </c>
      <c r="D453" t="s">
        <v>791</v>
      </c>
      <c r="E453">
        <v>680</v>
      </c>
      <c r="F453" s="141">
        <v>442</v>
      </c>
      <c r="G453" s="141">
        <v>238</v>
      </c>
      <c r="H453">
        <v>9</v>
      </c>
      <c r="I453">
        <v>3.91</v>
      </c>
      <c r="J453">
        <v>13</v>
      </c>
      <c r="K453" s="470">
        <v>0.65</v>
      </c>
      <c r="L453" s="470">
        <v>0.35</v>
      </c>
    </row>
    <row r="454" spans="1:12" x14ac:dyDescent="0.35">
      <c r="A454" t="s">
        <v>652</v>
      </c>
      <c r="B454" t="s">
        <v>1240</v>
      </c>
      <c r="C454" t="s">
        <v>128</v>
      </c>
      <c r="D454" t="s">
        <v>786</v>
      </c>
      <c r="E454">
        <v>570</v>
      </c>
      <c r="F454" s="141">
        <v>370</v>
      </c>
      <c r="G454" s="141">
        <v>200</v>
      </c>
      <c r="H454">
        <v>9</v>
      </c>
      <c r="I454">
        <v>3.91</v>
      </c>
      <c r="J454">
        <v>13</v>
      </c>
      <c r="K454" s="470">
        <v>0.65</v>
      </c>
      <c r="L454" s="470">
        <v>0.35</v>
      </c>
    </row>
    <row r="455" spans="1:12" x14ac:dyDescent="0.35">
      <c r="A455" t="s">
        <v>653</v>
      </c>
      <c r="B455" t="s">
        <v>1241</v>
      </c>
      <c r="C455" t="s">
        <v>128</v>
      </c>
      <c r="D455" t="s">
        <v>791</v>
      </c>
      <c r="E455">
        <v>510</v>
      </c>
      <c r="F455" s="141">
        <v>331</v>
      </c>
      <c r="G455" s="141">
        <v>179</v>
      </c>
      <c r="H455">
        <v>9</v>
      </c>
      <c r="I455">
        <v>3.91</v>
      </c>
      <c r="J455">
        <v>13</v>
      </c>
      <c r="K455" s="470">
        <v>0.65</v>
      </c>
      <c r="L455" s="470">
        <v>0.35</v>
      </c>
    </row>
    <row r="456" spans="1:12" x14ac:dyDescent="0.35">
      <c r="A456" t="s">
        <v>654</v>
      </c>
      <c r="B456" t="s">
        <v>1242</v>
      </c>
      <c r="C456" t="s">
        <v>128</v>
      </c>
      <c r="D456" t="s">
        <v>786</v>
      </c>
      <c r="E456">
        <v>660</v>
      </c>
      <c r="F456" s="141">
        <v>429</v>
      </c>
      <c r="G456" s="141">
        <v>231</v>
      </c>
      <c r="H456">
        <v>9</v>
      </c>
      <c r="I456">
        <v>3.91</v>
      </c>
      <c r="J456">
        <v>13</v>
      </c>
      <c r="K456" s="470">
        <v>0.65</v>
      </c>
      <c r="L456" s="470">
        <v>0.35</v>
      </c>
    </row>
    <row r="457" spans="1:12" x14ac:dyDescent="0.35">
      <c r="A457" t="s">
        <v>655</v>
      </c>
      <c r="B457" t="s">
        <v>1243</v>
      </c>
      <c r="C457" t="s">
        <v>128</v>
      </c>
      <c r="D457" t="s">
        <v>791</v>
      </c>
      <c r="E457">
        <v>530</v>
      </c>
      <c r="F457" s="141">
        <v>344</v>
      </c>
      <c r="G457" s="141">
        <v>186</v>
      </c>
      <c r="H457">
        <v>9</v>
      </c>
      <c r="I457">
        <v>3.91</v>
      </c>
      <c r="J457">
        <v>13</v>
      </c>
      <c r="K457" s="470">
        <v>0.65</v>
      </c>
      <c r="L457" s="470">
        <v>0.35</v>
      </c>
    </row>
    <row r="458" spans="1:12" x14ac:dyDescent="0.35">
      <c r="A458" t="s">
        <v>656</v>
      </c>
      <c r="B458" t="s">
        <v>1244</v>
      </c>
      <c r="C458" t="s">
        <v>128</v>
      </c>
      <c r="D458" t="s">
        <v>791</v>
      </c>
      <c r="E458">
        <v>570</v>
      </c>
      <c r="F458" s="141">
        <v>370</v>
      </c>
      <c r="G458" s="141">
        <v>200</v>
      </c>
      <c r="H458">
        <v>9</v>
      </c>
      <c r="I458">
        <v>3.91</v>
      </c>
      <c r="J458">
        <v>13</v>
      </c>
      <c r="K458" s="470">
        <v>0.65</v>
      </c>
      <c r="L458" s="470">
        <v>0.35</v>
      </c>
    </row>
    <row r="459" spans="1:12" x14ac:dyDescent="0.35">
      <c r="A459" t="s">
        <v>657</v>
      </c>
      <c r="B459" t="s">
        <v>1245</v>
      </c>
      <c r="C459" t="s">
        <v>128</v>
      </c>
      <c r="D459" t="s">
        <v>786</v>
      </c>
      <c r="E459">
        <v>660</v>
      </c>
      <c r="F459" s="141">
        <v>429</v>
      </c>
      <c r="G459" s="141">
        <v>231</v>
      </c>
      <c r="H459">
        <v>9</v>
      </c>
      <c r="I459">
        <v>3.91</v>
      </c>
      <c r="J459">
        <v>13</v>
      </c>
      <c r="K459" s="470">
        <v>0.65</v>
      </c>
      <c r="L459" s="470">
        <v>0.35</v>
      </c>
    </row>
    <row r="460" spans="1:12" x14ac:dyDescent="0.35">
      <c r="A460" t="s">
        <v>658</v>
      </c>
      <c r="B460" t="s">
        <v>1246</v>
      </c>
      <c r="C460" t="s">
        <v>128</v>
      </c>
      <c r="D460" t="s">
        <v>786</v>
      </c>
      <c r="E460">
        <v>660</v>
      </c>
      <c r="F460" s="141">
        <v>429</v>
      </c>
      <c r="G460" s="141">
        <v>231</v>
      </c>
      <c r="H460">
        <v>9</v>
      </c>
      <c r="I460">
        <v>3.91</v>
      </c>
      <c r="J460">
        <v>13</v>
      </c>
      <c r="K460" s="470">
        <v>0.65</v>
      </c>
      <c r="L460" s="470">
        <v>0.35</v>
      </c>
    </row>
    <row r="461" spans="1:12" x14ac:dyDescent="0.35">
      <c r="A461" t="s">
        <v>659</v>
      </c>
      <c r="B461" t="s">
        <v>1247</v>
      </c>
      <c r="C461" t="s">
        <v>129</v>
      </c>
      <c r="D461" t="s">
        <v>786</v>
      </c>
      <c r="E461">
        <v>520</v>
      </c>
      <c r="F461" s="141">
        <v>338</v>
      </c>
      <c r="G461" s="141">
        <v>182</v>
      </c>
      <c r="H461">
        <v>9</v>
      </c>
      <c r="I461">
        <v>3.43</v>
      </c>
      <c r="J461">
        <v>10.89</v>
      </c>
      <c r="K461" s="470">
        <v>0.65</v>
      </c>
      <c r="L461" s="470">
        <v>0.35</v>
      </c>
    </row>
    <row r="462" spans="1:12" x14ac:dyDescent="0.35">
      <c r="A462" t="s">
        <v>660</v>
      </c>
      <c r="B462" t="s">
        <v>1248</v>
      </c>
      <c r="C462" t="s">
        <v>129</v>
      </c>
      <c r="D462" t="s">
        <v>791</v>
      </c>
      <c r="E462">
        <v>460</v>
      </c>
      <c r="F462" s="141">
        <v>299</v>
      </c>
      <c r="G462" s="141">
        <v>161</v>
      </c>
      <c r="H462">
        <v>9</v>
      </c>
      <c r="I462">
        <v>3.43</v>
      </c>
      <c r="J462">
        <v>10.89</v>
      </c>
      <c r="K462" s="470">
        <v>0.65</v>
      </c>
      <c r="L462" s="470">
        <v>0.35</v>
      </c>
    </row>
    <row r="463" spans="1:12" x14ac:dyDescent="0.35">
      <c r="A463" t="s">
        <v>661</v>
      </c>
      <c r="B463" t="s">
        <v>1249</v>
      </c>
      <c r="C463" t="s">
        <v>129</v>
      </c>
      <c r="D463" t="s">
        <v>791</v>
      </c>
      <c r="E463">
        <v>560</v>
      </c>
      <c r="F463" s="141">
        <v>364</v>
      </c>
      <c r="G463" s="141">
        <v>196</v>
      </c>
      <c r="H463">
        <v>9</v>
      </c>
      <c r="I463">
        <v>3.43</v>
      </c>
      <c r="J463">
        <v>10.89</v>
      </c>
      <c r="K463" s="470">
        <v>0.65</v>
      </c>
      <c r="L463" s="470">
        <v>0.35</v>
      </c>
    </row>
    <row r="464" spans="1:12" x14ac:dyDescent="0.35">
      <c r="A464" t="s">
        <v>662</v>
      </c>
      <c r="B464" t="s">
        <v>1250</v>
      </c>
      <c r="C464" t="s">
        <v>130</v>
      </c>
      <c r="D464" t="s">
        <v>791</v>
      </c>
      <c r="E464">
        <v>650</v>
      </c>
      <c r="F464" s="141">
        <v>422</v>
      </c>
      <c r="G464" s="141">
        <v>228</v>
      </c>
      <c r="H464">
        <v>7.45</v>
      </c>
      <c r="I464">
        <v>3.18</v>
      </c>
      <c r="J464">
        <v>8.5</v>
      </c>
      <c r="K464" s="470">
        <v>0.65</v>
      </c>
      <c r="L464" s="470">
        <v>0.35</v>
      </c>
    </row>
    <row r="465" spans="1:12" x14ac:dyDescent="0.35">
      <c r="A465" t="s">
        <v>663</v>
      </c>
      <c r="B465" t="s">
        <v>1251</v>
      </c>
      <c r="C465" t="s">
        <v>130</v>
      </c>
      <c r="D465" t="s">
        <v>791</v>
      </c>
      <c r="E465">
        <v>330</v>
      </c>
      <c r="F465" s="141">
        <v>290</v>
      </c>
      <c r="G465" s="141">
        <v>40</v>
      </c>
      <c r="H465">
        <v>7.45</v>
      </c>
      <c r="I465">
        <v>3.18</v>
      </c>
      <c r="J465">
        <v>8.5</v>
      </c>
      <c r="K465" s="470">
        <v>0.88</v>
      </c>
      <c r="L465" s="470">
        <v>0.12</v>
      </c>
    </row>
    <row r="466" spans="1:12" x14ac:dyDescent="0.35">
      <c r="A466" t="s">
        <v>664</v>
      </c>
      <c r="B466" t="s">
        <v>1252</v>
      </c>
      <c r="C466" t="s">
        <v>130</v>
      </c>
      <c r="D466" t="s">
        <v>791</v>
      </c>
      <c r="E466">
        <v>380</v>
      </c>
      <c r="F466" s="141">
        <v>247</v>
      </c>
      <c r="G466" s="141">
        <v>133</v>
      </c>
      <c r="H466">
        <v>7.45</v>
      </c>
      <c r="I466">
        <v>3.18</v>
      </c>
      <c r="J466">
        <v>8.5</v>
      </c>
      <c r="K466" s="470">
        <v>0.65</v>
      </c>
      <c r="L466" s="470">
        <v>0.35</v>
      </c>
    </row>
    <row r="467" spans="1:12" x14ac:dyDescent="0.35">
      <c r="A467" t="s">
        <v>665</v>
      </c>
      <c r="B467" t="s">
        <v>1253</v>
      </c>
      <c r="C467" t="s">
        <v>130</v>
      </c>
      <c r="D467" t="s">
        <v>791</v>
      </c>
      <c r="E467">
        <v>350</v>
      </c>
      <c r="F467" s="141">
        <v>310</v>
      </c>
      <c r="G467" s="141">
        <v>40</v>
      </c>
      <c r="H467">
        <v>7.45</v>
      </c>
      <c r="I467">
        <v>3.18</v>
      </c>
      <c r="J467">
        <v>8.5</v>
      </c>
      <c r="K467" s="470">
        <v>0.89</v>
      </c>
      <c r="L467" s="470">
        <v>0.11</v>
      </c>
    </row>
    <row r="468" spans="1:12" x14ac:dyDescent="0.35">
      <c r="A468" t="s">
        <v>666</v>
      </c>
      <c r="B468" t="s">
        <v>1254</v>
      </c>
      <c r="C468" t="s">
        <v>130</v>
      </c>
      <c r="D468" t="s">
        <v>786</v>
      </c>
      <c r="E468">
        <v>620</v>
      </c>
      <c r="F468" s="141">
        <v>403</v>
      </c>
      <c r="G468" s="141">
        <v>217</v>
      </c>
      <c r="H468">
        <v>7.45</v>
      </c>
      <c r="I468">
        <v>3.18</v>
      </c>
      <c r="J468">
        <v>8.5</v>
      </c>
      <c r="K468" s="470">
        <v>0.65</v>
      </c>
      <c r="L468" s="470">
        <v>0.35</v>
      </c>
    </row>
    <row r="469" spans="1:12" x14ac:dyDescent="0.35">
      <c r="A469" t="s">
        <v>667</v>
      </c>
      <c r="B469" t="s">
        <v>1255</v>
      </c>
      <c r="C469" t="s">
        <v>130</v>
      </c>
      <c r="D469" t="s">
        <v>786</v>
      </c>
      <c r="E469">
        <v>730</v>
      </c>
      <c r="F469" s="141">
        <v>474</v>
      </c>
      <c r="G469" s="141">
        <v>256</v>
      </c>
      <c r="H469">
        <v>7.45</v>
      </c>
      <c r="I469">
        <v>3.18</v>
      </c>
      <c r="J469">
        <v>8.5</v>
      </c>
      <c r="K469" s="470">
        <v>0.65</v>
      </c>
      <c r="L469" s="470">
        <v>0.35</v>
      </c>
    </row>
    <row r="470" spans="1:12" x14ac:dyDescent="0.35">
      <c r="A470" t="s">
        <v>668</v>
      </c>
      <c r="B470" t="s">
        <v>1256</v>
      </c>
      <c r="C470" t="s">
        <v>130</v>
      </c>
      <c r="D470" t="s">
        <v>791</v>
      </c>
      <c r="E470">
        <v>450</v>
      </c>
      <c r="F470" s="141">
        <v>292</v>
      </c>
      <c r="G470" s="141">
        <v>158</v>
      </c>
      <c r="H470">
        <v>7.45</v>
      </c>
      <c r="I470">
        <v>3.18</v>
      </c>
      <c r="J470">
        <v>8.5</v>
      </c>
      <c r="K470" s="470">
        <v>0.65</v>
      </c>
      <c r="L470" s="470">
        <v>0.35</v>
      </c>
    </row>
    <row r="471" spans="1:12" x14ac:dyDescent="0.35">
      <c r="A471" t="s">
        <v>669</v>
      </c>
      <c r="B471" t="s">
        <v>1257</v>
      </c>
      <c r="C471" t="s">
        <v>130</v>
      </c>
      <c r="D471" t="s">
        <v>791</v>
      </c>
      <c r="E471">
        <v>380</v>
      </c>
      <c r="F471" s="141">
        <v>247</v>
      </c>
      <c r="G471" s="141">
        <v>133</v>
      </c>
      <c r="H471">
        <v>7.45</v>
      </c>
      <c r="I471">
        <v>3.18</v>
      </c>
      <c r="J471">
        <v>8.5</v>
      </c>
      <c r="K471" s="470">
        <v>0.65</v>
      </c>
      <c r="L471" s="470">
        <v>0.35</v>
      </c>
    </row>
    <row r="472" spans="1:12" x14ac:dyDescent="0.35">
      <c r="A472" t="s">
        <v>670</v>
      </c>
      <c r="B472" t="s">
        <v>1258</v>
      </c>
      <c r="C472" t="s">
        <v>130</v>
      </c>
      <c r="D472" t="s">
        <v>786</v>
      </c>
      <c r="E472">
        <v>600</v>
      </c>
      <c r="F472" s="141">
        <v>390</v>
      </c>
      <c r="G472" s="141">
        <v>210</v>
      </c>
      <c r="H472">
        <v>7.45</v>
      </c>
      <c r="I472">
        <v>3.18</v>
      </c>
      <c r="J472">
        <v>8.5</v>
      </c>
      <c r="K472" s="470">
        <v>0.65</v>
      </c>
      <c r="L472" s="470">
        <v>0.35</v>
      </c>
    </row>
    <row r="473" spans="1:12" x14ac:dyDescent="0.35">
      <c r="A473" t="s">
        <v>671</v>
      </c>
      <c r="B473" t="s">
        <v>1259</v>
      </c>
      <c r="C473" t="s">
        <v>130</v>
      </c>
      <c r="D473" t="s">
        <v>786</v>
      </c>
      <c r="E473">
        <v>670</v>
      </c>
      <c r="F473" s="141">
        <v>435</v>
      </c>
      <c r="G473" s="141">
        <v>235</v>
      </c>
      <c r="H473">
        <v>7.45</v>
      </c>
      <c r="I473">
        <v>3.18</v>
      </c>
      <c r="J473">
        <v>8.5</v>
      </c>
      <c r="K473" s="470">
        <v>0.65</v>
      </c>
      <c r="L473" s="470">
        <v>0.35</v>
      </c>
    </row>
    <row r="474" spans="1:12" x14ac:dyDescent="0.35">
      <c r="A474" t="s">
        <v>672</v>
      </c>
      <c r="B474" t="s">
        <v>1260</v>
      </c>
      <c r="C474" t="s">
        <v>130</v>
      </c>
      <c r="D474" t="s">
        <v>791</v>
      </c>
      <c r="E474">
        <v>390</v>
      </c>
      <c r="F474" s="141">
        <v>253</v>
      </c>
      <c r="G474" s="141">
        <v>137</v>
      </c>
      <c r="H474">
        <v>7.45</v>
      </c>
      <c r="I474">
        <v>3.18</v>
      </c>
      <c r="J474">
        <v>8.5</v>
      </c>
      <c r="K474" s="470">
        <v>0.65</v>
      </c>
      <c r="L474" s="470">
        <v>0.35</v>
      </c>
    </row>
    <row r="475" spans="1:12" x14ac:dyDescent="0.35">
      <c r="A475" t="s">
        <v>673</v>
      </c>
      <c r="B475" t="s">
        <v>1261</v>
      </c>
      <c r="C475" t="s">
        <v>130</v>
      </c>
      <c r="D475" t="s">
        <v>786</v>
      </c>
      <c r="E475">
        <v>500</v>
      </c>
      <c r="F475" s="141">
        <v>325</v>
      </c>
      <c r="G475" s="141">
        <v>175</v>
      </c>
      <c r="H475">
        <v>7.45</v>
      </c>
      <c r="I475">
        <v>3.18</v>
      </c>
      <c r="J475">
        <v>8.5</v>
      </c>
      <c r="K475" s="470">
        <v>0.65</v>
      </c>
      <c r="L475" s="470">
        <v>0.35</v>
      </c>
    </row>
    <row r="476" spans="1:12" x14ac:dyDescent="0.35">
      <c r="A476" t="s">
        <v>674</v>
      </c>
      <c r="B476" t="s">
        <v>1262</v>
      </c>
      <c r="C476" t="s">
        <v>130</v>
      </c>
      <c r="D476" t="s">
        <v>786</v>
      </c>
      <c r="E476">
        <v>570</v>
      </c>
      <c r="F476" s="141">
        <v>370</v>
      </c>
      <c r="G476" s="141">
        <v>200</v>
      </c>
      <c r="H476">
        <v>7.45</v>
      </c>
      <c r="I476">
        <v>3.18</v>
      </c>
      <c r="J476">
        <v>8.5</v>
      </c>
      <c r="K476" s="470">
        <v>0.65</v>
      </c>
      <c r="L476" s="470">
        <v>0.35</v>
      </c>
    </row>
    <row r="477" spans="1:12" x14ac:dyDescent="0.35">
      <c r="A477" t="s">
        <v>675</v>
      </c>
      <c r="B477" t="s">
        <v>1263</v>
      </c>
      <c r="C477" t="s">
        <v>130</v>
      </c>
      <c r="D477" t="s">
        <v>786</v>
      </c>
      <c r="E477">
        <v>420</v>
      </c>
      <c r="F477" s="141">
        <v>273</v>
      </c>
      <c r="G477" s="141">
        <v>147</v>
      </c>
      <c r="H477">
        <v>7.45</v>
      </c>
      <c r="I477">
        <v>3.18</v>
      </c>
      <c r="J477">
        <v>8.5</v>
      </c>
      <c r="K477" s="470">
        <v>0.65</v>
      </c>
      <c r="L477" s="470">
        <v>0.35</v>
      </c>
    </row>
    <row r="478" spans="1:12" x14ac:dyDescent="0.35">
      <c r="A478" t="s">
        <v>676</v>
      </c>
      <c r="B478" t="s">
        <v>1264</v>
      </c>
      <c r="C478" t="s">
        <v>130</v>
      </c>
      <c r="D478" t="s">
        <v>796</v>
      </c>
      <c r="E478">
        <v>210</v>
      </c>
      <c r="F478" s="141">
        <v>130</v>
      </c>
      <c r="G478" s="141">
        <v>80</v>
      </c>
      <c r="H478">
        <v>7.45</v>
      </c>
      <c r="I478">
        <v>3.18</v>
      </c>
      <c r="J478">
        <v>8.5</v>
      </c>
      <c r="K478" s="470">
        <v>0.62</v>
      </c>
      <c r="L478" s="470">
        <v>0.38</v>
      </c>
    </row>
    <row r="479" spans="1:12" x14ac:dyDescent="0.35">
      <c r="A479" t="s">
        <v>677</v>
      </c>
      <c r="B479" t="s">
        <v>1265</v>
      </c>
      <c r="C479" t="s">
        <v>130</v>
      </c>
      <c r="D479" t="s">
        <v>791</v>
      </c>
      <c r="E479">
        <v>540</v>
      </c>
      <c r="F479" s="141">
        <v>351</v>
      </c>
      <c r="G479" s="141">
        <v>189</v>
      </c>
      <c r="H479">
        <v>7.45</v>
      </c>
      <c r="I479">
        <v>3.18</v>
      </c>
      <c r="J479">
        <v>8.5</v>
      </c>
      <c r="K479" s="470">
        <v>0.65</v>
      </c>
      <c r="L479" s="470">
        <v>0.35</v>
      </c>
    </row>
    <row r="480" spans="1:12" x14ac:dyDescent="0.35">
      <c r="A480" t="s">
        <v>678</v>
      </c>
      <c r="B480" t="s">
        <v>1266</v>
      </c>
      <c r="C480" t="s">
        <v>130</v>
      </c>
      <c r="D480" t="s">
        <v>786</v>
      </c>
      <c r="E480">
        <v>500</v>
      </c>
      <c r="F480" s="141">
        <v>325</v>
      </c>
      <c r="G480" s="141">
        <v>175</v>
      </c>
      <c r="H480">
        <v>7.45</v>
      </c>
      <c r="I480">
        <v>3.18</v>
      </c>
      <c r="J480">
        <v>8.5</v>
      </c>
      <c r="K480" s="470">
        <v>0.65</v>
      </c>
      <c r="L480" s="470">
        <v>0.35</v>
      </c>
    </row>
    <row r="481" spans="1:12" x14ac:dyDescent="0.35">
      <c r="A481" t="s">
        <v>679</v>
      </c>
      <c r="B481" t="s">
        <v>1267</v>
      </c>
      <c r="C481" t="s">
        <v>130</v>
      </c>
      <c r="D481" t="s">
        <v>786</v>
      </c>
      <c r="E481">
        <v>590</v>
      </c>
      <c r="F481" s="141">
        <v>383</v>
      </c>
      <c r="G481" s="141">
        <v>207</v>
      </c>
      <c r="H481">
        <v>7.45</v>
      </c>
      <c r="I481">
        <v>3.18</v>
      </c>
      <c r="J481">
        <v>8.5</v>
      </c>
      <c r="K481" s="470">
        <v>0.65</v>
      </c>
      <c r="L481" s="470">
        <v>0.35</v>
      </c>
    </row>
    <row r="482" spans="1:12" x14ac:dyDescent="0.35">
      <c r="A482" t="s">
        <v>680</v>
      </c>
      <c r="B482" t="s">
        <v>1268</v>
      </c>
      <c r="C482" t="s">
        <v>130</v>
      </c>
      <c r="D482" t="s">
        <v>786</v>
      </c>
      <c r="E482">
        <v>510</v>
      </c>
      <c r="F482" s="141">
        <v>331</v>
      </c>
      <c r="G482" s="141">
        <v>179</v>
      </c>
      <c r="H482">
        <v>7.45</v>
      </c>
      <c r="I482">
        <v>3.18</v>
      </c>
      <c r="J482">
        <v>8.5</v>
      </c>
      <c r="K482" s="470">
        <v>0.65</v>
      </c>
      <c r="L482" s="470">
        <v>0.35</v>
      </c>
    </row>
    <row r="483" spans="1:12" x14ac:dyDescent="0.35">
      <c r="A483" t="s">
        <v>681</v>
      </c>
      <c r="B483" t="s">
        <v>1269</v>
      </c>
      <c r="C483" t="s">
        <v>131</v>
      </c>
      <c r="D483" t="s">
        <v>786</v>
      </c>
      <c r="E483">
        <v>610</v>
      </c>
      <c r="F483" s="141">
        <v>396</v>
      </c>
      <c r="G483" s="141">
        <v>214</v>
      </c>
      <c r="H483">
        <v>7.55</v>
      </c>
      <c r="I483">
        <v>3.18</v>
      </c>
      <c r="J483">
        <v>8.6300000000000008</v>
      </c>
      <c r="K483" s="470">
        <v>0.65</v>
      </c>
      <c r="L483" s="470">
        <v>0.35</v>
      </c>
    </row>
    <row r="484" spans="1:12" x14ac:dyDescent="0.35">
      <c r="A484" t="s">
        <v>682</v>
      </c>
      <c r="B484" t="s">
        <v>1270</v>
      </c>
      <c r="C484" t="s">
        <v>131</v>
      </c>
      <c r="D484" t="s">
        <v>786</v>
      </c>
      <c r="E484">
        <v>480</v>
      </c>
      <c r="F484" s="141">
        <v>312</v>
      </c>
      <c r="G484" s="141">
        <v>168</v>
      </c>
      <c r="H484">
        <v>7.55</v>
      </c>
      <c r="I484">
        <v>3.18</v>
      </c>
      <c r="J484">
        <v>8.6300000000000008</v>
      </c>
      <c r="K484" s="470">
        <v>0.65</v>
      </c>
      <c r="L484" s="470">
        <v>0.35</v>
      </c>
    </row>
    <row r="485" spans="1:12" x14ac:dyDescent="0.35">
      <c r="A485" t="s">
        <v>683</v>
      </c>
      <c r="B485" t="s">
        <v>1271</v>
      </c>
      <c r="C485" t="s">
        <v>131</v>
      </c>
      <c r="D485" t="s">
        <v>786</v>
      </c>
      <c r="E485">
        <v>540</v>
      </c>
      <c r="F485" s="141">
        <v>351</v>
      </c>
      <c r="G485" s="141">
        <v>189</v>
      </c>
      <c r="H485">
        <v>7.55</v>
      </c>
      <c r="I485">
        <v>3.18</v>
      </c>
      <c r="J485">
        <v>8.6300000000000008</v>
      </c>
      <c r="K485" s="470">
        <v>0.65</v>
      </c>
      <c r="L485" s="470">
        <v>0.35</v>
      </c>
    </row>
    <row r="486" spans="1:12" x14ac:dyDescent="0.35">
      <c r="A486" t="s">
        <v>684</v>
      </c>
      <c r="B486" t="s">
        <v>1272</v>
      </c>
      <c r="C486" t="s">
        <v>131</v>
      </c>
      <c r="D486" t="s">
        <v>791</v>
      </c>
      <c r="E486">
        <v>310</v>
      </c>
      <c r="F486" s="141">
        <v>150</v>
      </c>
      <c r="G486" s="141">
        <v>160</v>
      </c>
      <c r="H486">
        <v>7.55</v>
      </c>
      <c r="I486">
        <v>3.18</v>
      </c>
      <c r="J486">
        <v>8.6300000000000008</v>
      </c>
      <c r="K486" s="470">
        <v>0.48</v>
      </c>
      <c r="L486" s="470">
        <v>0.52</v>
      </c>
    </row>
    <row r="487" spans="1:12" x14ac:dyDescent="0.35">
      <c r="A487" t="s">
        <v>685</v>
      </c>
      <c r="B487" t="s">
        <v>1273</v>
      </c>
      <c r="C487" t="s">
        <v>131</v>
      </c>
      <c r="D487" t="s">
        <v>786</v>
      </c>
      <c r="E487">
        <v>410</v>
      </c>
      <c r="F487" s="141">
        <v>266</v>
      </c>
      <c r="G487" s="141">
        <v>144</v>
      </c>
      <c r="H487">
        <v>7.55</v>
      </c>
      <c r="I487">
        <v>3.18</v>
      </c>
      <c r="J487">
        <v>8.6300000000000008</v>
      </c>
      <c r="K487" s="470">
        <v>0.65</v>
      </c>
      <c r="L487" s="470">
        <v>0.35</v>
      </c>
    </row>
    <row r="488" spans="1:12" x14ac:dyDescent="0.35">
      <c r="A488" t="s">
        <v>686</v>
      </c>
      <c r="B488" t="s">
        <v>1274</v>
      </c>
      <c r="C488" t="s">
        <v>131</v>
      </c>
      <c r="D488" t="s">
        <v>786</v>
      </c>
      <c r="E488">
        <v>480</v>
      </c>
      <c r="F488" s="141">
        <v>312</v>
      </c>
      <c r="G488" s="141">
        <v>168</v>
      </c>
      <c r="H488">
        <v>7.55</v>
      </c>
      <c r="I488">
        <v>3.18</v>
      </c>
      <c r="J488">
        <v>8.6300000000000008</v>
      </c>
      <c r="K488" s="470">
        <v>0.65</v>
      </c>
      <c r="L488" s="470">
        <v>0.35</v>
      </c>
    </row>
    <row r="489" spans="1:12" x14ac:dyDescent="0.35">
      <c r="A489" t="s">
        <v>687</v>
      </c>
      <c r="B489" t="s">
        <v>1275</v>
      </c>
      <c r="C489" t="s">
        <v>131</v>
      </c>
      <c r="D489" t="s">
        <v>786</v>
      </c>
      <c r="E489">
        <v>380</v>
      </c>
      <c r="F489" s="141">
        <v>247</v>
      </c>
      <c r="G489" s="141">
        <v>133</v>
      </c>
      <c r="H489">
        <v>7.55</v>
      </c>
      <c r="I489">
        <v>3.18</v>
      </c>
      <c r="J489">
        <v>8.6300000000000008</v>
      </c>
      <c r="K489" s="470">
        <v>0.65</v>
      </c>
      <c r="L489" s="470">
        <v>0.35</v>
      </c>
    </row>
    <row r="490" spans="1:12" x14ac:dyDescent="0.35">
      <c r="A490" t="s">
        <v>688</v>
      </c>
      <c r="B490" t="s">
        <v>1276</v>
      </c>
      <c r="C490" t="s">
        <v>131</v>
      </c>
      <c r="D490" t="s">
        <v>786</v>
      </c>
      <c r="E490">
        <v>450</v>
      </c>
      <c r="F490" s="141">
        <v>292</v>
      </c>
      <c r="G490" s="141">
        <v>158</v>
      </c>
      <c r="H490">
        <v>7.55</v>
      </c>
      <c r="I490">
        <v>3.18</v>
      </c>
      <c r="J490">
        <v>8.6300000000000008</v>
      </c>
      <c r="K490" s="470">
        <v>0.65</v>
      </c>
      <c r="L490" s="470">
        <v>0.35</v>
      </c>
    </row>
    <row r="491" spans="1:12" x14ac:dyDescent="0.35">
      <c r="A491" t="s">
        <v>689</v>
      </c>
      <c r="B491" t="s">
        <v>1277</v>
      </c>
      <c r="C491" t="s">
        <v>131</v>
      </c>
      <c r="D491" t="s">
        <v>786</v>
      </c>
      <c r="E491">
        <v>550</v>
      </c>
      <c r="F491" s="141">
        <v>357</v>
      </c>
      <c r="G491" s="141">
        <v>193</v>
      </c>
      <c r="H491">
        <v>7.55</v>
      </c>
      <c r="I491">
        <v>3.18</v>
      </c>
      <c r="J491">
        <v>8.6300000000000008</v>
      </c>
      <c r="K491" s="470">
        <v>0.65</v>
      </c>
      <c r="L491" s="470">
        <v>0.35</v>
      </c>
    </row>
    <row r="492" spans="1:12" x14ac:dyDescent="0.35">
      <c r="A492" t="s">
        <v>690</v>
      </c>
      <c r="B492" t="s">
        <v>1278</v>
      </c>
      <c r="C492" t="s">
        <v>131</v>
      </c>
      <c r="D492" t="s">
        <v>786</v>
      </c>
      <c r="E492">
        <v>570</v>
      </c>
      <c r="F492" s="141">
        <v>370</v>
      </c>
      <c r="G492" s="141">
        <v>200</v>
      </c>
      <c r="H492">
        <v>7.55</v>
      </c>
      <c r="I492">
        <v>3.18</v>
      </c>
      <c r="J492">
        <v>8.6300000000000008</v>
      </c>
      <c r="K492" s="470">
        <v>0.65</v>
      </c>
      <c r="L492" s="470">
        <v>0.35</v>
      </c>
    </row>
    <row r="493" spans="1:12" x14ac:dyDescent="0.35">
      <c r="A493" t="s">
        <v>691</v>
      </c>
      <c r="B493" t="s">
        <v>1279</v>
      </c>
      <c r="C493" t="s">
        <v>131</v>
      </c>
      <c r="D493" t="s">
        <v>786</v>
      </c>
      <c r="E493">
        <v>470</v>
      </c>
      <c r="F493" s="141">
        <v>305</v>
      </c>
      <c r="G493" s="141">
        <v>165</v>
      </c>
      <c r="H493">
        <v>7.55</v>
      </c>
      <c r="I493">
        <v>3.18</v>
      </c>
      <c r="J493">
        <v>8.6300000000000008</v>
      </c>
      <c r="K493" s="470">
        <v>0.65</v>
      </c>
      <c r="L493" s="470">
        <v>0.35</v>
      </c>
    </row>
    <row r="494" spans="1:12" x14ac:dyDescent="0.35">
      <c r="A494" t="s">
        <v>692</v>
      </c>
      <c r="B494" t="s">
        <v>1280</v>
      </c>
      <c r="C494" t="s">
        <v>131</v>
      </c>
      <c r="D494" t="s">
        <v>791</v>
      </c>
      <c r="E494">
        <v>310</v>
      </c>
      <c r="F494" s="141">
        <v>201</v>
      </c>
      <c r="G494" s="141">
        <v>109</v>
      </c>
      <c r="H494">
        <v>7.55</v>
      </c>
      <c r="I494">
        <v>3.18</v>
      </c>
      <c r="J494">
        <v>8.6300000000000008</v>
      </c>
      <c r="K494" s="470">
        <v>0.65</v>
      </c>
      <c r="L494" s="470">
        <v>0.35</v>
      </c>
    </row>
    <row r="495" spans="1:12" x14ac:dyDescent="0.35">
      <c r="A495" t="s">
        <v>693</v>
      </c>
      <c r="B495" t="s">
        <v>1281</v>
      </c>
      <c r="C495" t="s">
        <v>131</v>
      </c>
      <c r="D495" t="s">
        <v>786</v>
      </c>
      <c r="E495">
        <v>660</v>
      </c>
      <c r="F495" s="141">
        <v>429</v>
      </c>
      <c r="G495" s="141">
        <v>231</v>
      </c>
      <c r="H495">
        <v>7.55</v>
      </c>
      <c r="I495">
        <v>3.18</v>
      </c>
      <c r="J495">
        <v>8.6300000000000008</v>
      </c>
      <c r="K495" s="470">
        <v>0.65</v>
      </c>
      <c r="L495" s="470">
        <v>0.35</v>
      </c>
    </row>
    <row r="496" spans="1:12" x14ac:dyDescent="0.35">
      <c r="A496" t="s">
        <v>694</v>
      </c>
      <c r="B496" t="s">
        <v>1282</v>
      </c>
      <c r="C496" t="s">
        <v>131</v>
      </c>
      <c r="D496" t="s">
        <v>786</v>
      </c>
      <c r="E496">
        <v>420</v>
      </c>
      <c r="F496" s="141">
        <v>273</v>
      </c>
      <c r="G496" s="141">
        <v>147</v>
      </c>
      <c r="H496">
        <v>7.55</v>
      </c>
      <c r="I496">
        <v>3.18</v>
      </c>
      <c r="J496">
        <v>8.6300000000000008</v>
      </c>
      <c r="K496" s="470">
        <v>0.65</v>
      </c>
      <c r="L496" s="470">
        <v>0.35</v>
      </c>
    </row>
    <row r="497" spans="1:18" x14ac:dyDescent="0.35">
      <c r="A497" t="s">
        <v>695</v>
      </c>
      <c r="B497" t="s">
        <v>1283</v>
      </c>
      <c r="C497" t="s">
        <v>131</v>
      </c>
      <c r="D497" t="s">
        <v>786</v>
      </c>
      <c r="E497">
        <v>830</v>
      </c>
      <c r="F497" s="141">
        <v>539</v>
      </c>
      <c r="G497" s="141">
        <v>291</v>
      </c>
      <c r="H497">
        <v>7.55</v>
      </c>
      <c r="I497">
        <v>3.18</v>
      </c>
      <c r="J497">
        <v>8.6300000000000008</v>
      </c>
      <c r="K497" s="470">
        <v>0.65</v>
      </c>
      <c r="L497" s="470">
        <v>0.35</v>
      </c>
      <c r="O497" s="99"/>
      <c r="P497" s="100"/>
      <c r="Q497" s="100"/>
      <c r="R497" s="100"/>
    </row>
    <row r="498" spans="1:18" x14ac:dyDescent="0.35">
      <c r="A498" t="s">
        <v>696</v>
      </c>
      <c r="B498" t="s">
        <v>1284</v>
      </c>
      <c r="C498" t="s">
        <v>131</v>
      </c>
      <c r="D498" t="s">
        <v>796</v>
      </c>
      <c r="E498">
        <v>200</v>
      </c>
      <c r="F498" s="141">
        <v>120</v>
      </c>
      <c r="G498" s="141">
        <v>80</v>
      </c>
      <c r="H498">
        <v>7.55</v>
      </c>
      <c r="I498">
        <v>3.18</v>
      </c>
      <c r="J498">
        <v>8.6300000000000008</v>
      </c>
      <c r="K498" s="470">
        <v>0.6</v>
      </c>
      <c r="L498" s="470">
        <v>0.4</v>
      </c>
      <c r="O498" s="99"/>
      <c r="P498" s="100"/>
      <c r="Q498" s="100"/>
      <c r="R498" s="100"/>
    </row>
    <row r="499" spans="1:18" x14ac:dyDescent="0.35">
      <c r="A499" t="s">
        <v>697</v>
      </c>
      <c r="B499" t="s">
        <v>1285</v>
      </c>
      <c r="C499" t="s">
        <v>131</v>
      </c>
      <c r="D499" t="s">
        <v>786</v>
      </c>
      <c r="E499">
        <v>840</v>
      </c>
      <c r="F499" s="141">
        <v>546</v>
      </c>
      <c r="G499" s="141">
        <v>294</v>
      </c>
      <c r="H499">
        <v>7.55</v>
      </c>
      <c r="I499">
        <v>3.18</v>
      </c>
      <c r="J499">
        <v>8.6300000000000008</v>
      </c>
      <c r="K499" s="470">
        <v>0.65</v>
      </c>
      <c r="L499" s="470">
        <v>0.35</v>
      </c>
      <c r="O499" s="99"/>
      <c r="P499" s="100"/>
      <c r="Q499" s="100"/>
      <c r="R499" s="100"/>
    </row>
    <row r="500" spans="1:18" x14ac:dyDescent="0.35">
      <c r="A500" t="s">
        <v>698</v>
      </c>
      <c r="B500" t="s">
        <v>1286</v>
      </c>
      <c r="C500" t="s">
        <v>131</v>
      </c>
      <c r="D500" t="s">
        <v>786</v>
      </c>
      <c r="E500">
        <v>380</v>
      </c>
      <c r="F500" s="141">
        <v>247</v>
      </c>
      <c r="G500" s="141">
        <v>133</v>
      </c>
      <c r="H500">
        <v>7.55</v>
      </c>
      <c r="I500">
        <v>3.18</v>
      </c>
      <c r="J500">
        <v>8.6300000000000008</v>
      </c>
      <c r="K500" s="470">
        <v>0.65</v>
      </c>
      <c r="L500" s="470">
        <v>0.35</v>
      </c>
    </row>
    <row r="501" spans="1:18" x14ac:dyDescent="0.35">
      <c r="A501" t="s">
        <v>699</v>
      </c>
      <c r="B501" t="s">
        <v>1287</v>
      </c>
      <c r="C501" t="s">
        <v>131</v>
      </c>
      <c r="D501" t="s">
        <v>796</v>
      </c>
      <c r="E501">
        <v>250</v>
      </c>
      <c r="F501" s="141">
        <v>162</v>
      </c>
      <c r="G501" s="141">
        <v>88</v>
      </c>
      <c r="H501">
        <v>7.55</v>
      </c>
      <c r="I501">
        <v>3.18</v>
      </c>
      <c r="J501">
        <v>8.6300000000000008</v>
      </c>
      <c r="K501" s="470">
        <v>0.65</v>
      </c>
      <c r="L501" s="470">
        <v>0.35</v>
      </c>
    </row>
    <row r="502" spans="1:18" x14ac:dyDescent="0.35">
      <c r="A502" t="s">
        <v>700</v>
      </c>
      <c r="B502" t="s">
        <v>1288</v>
      </c>
      <c r="C502" t="s">
        <v>131</v>
      </c>
      <c r="D502" t="s">
        <v>796</v>
      </c>
      <c r="E502">
        <v>230</v>
      </c>
      <c r="F502" s="141">
        <v>149</v>
      </c>
      <c r="G502" s="141">
        <v>81</v>
      </c>
      <c r="H502">
        <v>7.55</v>
      </c>
      <c r="I502">
        <v>3.18</v>
      </c>
      <c r="J502">
        <v>8.6300000000000008</v>
      </c>
      <c r="K502" s="470">
        <v>0.65</v>
      </c>
      <c r="L502" s="470">
        <v>0.35</v>
      </c>
    </row>
    <row r="503" spans="1:18" x14ac:dyDescent="0.35">
      <c r="A503" t="s">
        <v>701</v>
      </c>
      <c r="B503" t="s">
        <v>1289</v>
      </c>
      <c r="C503" t="s">
        <v>131</v>
      </c>
      <c r="D503" t="s">
        <v>791</v>
      </c>
      <c r="E503">
        <v>600</v>
      </c>
      <c r="F503" s="141">
        <v>390</v>
      </c>
      <c r="G503" s="141">
        <v>210</v>
      </c>
      <c r="H503">
        <v>7.55</v>
      </c>
      <c r="I503">
        <v>3.18</v>
      </c>
      <c r="J503">
        <v>8.6300000000000008</v>
      </c>
      <c r="K503" s="470">
        <v>0.65</v>
      </c>
      <c r="L503" s="470">
        <v>0.35</v>
      </c>
    </row>
    <row r="504" spans="1:18" x14ac:dyDescent="0.35">
      <c r="A504" t="s">
        <v>702</v>
      </c>
      <c r="B504" t="s">
        <v>1290</v>
      </c>
      <c r="C504" t="s">
        <v>131</v>
      </c>
      <c r="D504" t="s">
        <v>791</v>
      </c>
      <c r="E504">
        <v>450</v>
      </c>
      <c r="F504" s="141">
        <v>292</v>
      </c>
      <c r="G504" s="141">
        <v>158</v>
      </c>
      <c r="H504">
        <v>7.55</v>
      </c>
      <c r="I504">
        <v>3.18</v>
      </c>
      <c r="J504">
        <v>8.6300000000000008</v>
      </c>
      <c r="K504" s="470">
        <v>0.65</v>
      </c>
      <c r="L504" s="470">
        <v>0.35</v>
      </c>
    </row>
    <row r="505" spans="1:18" x14ac:dyDescent="0.35">
      <c r="A505" t="s">
        <v>703</v>
      </c>
      <c r="B505" t="s">
        <v>1291</v>
      </c>
      <c r="C505" t="s">
        <v>132</v>
      </c>
      <c r="D505" t="s">
        <v>796</v>
      </c>
      <c r="E505">
        <v>360</v>
      </c>
      <c r="F505" s="141">
        <v>234</v>
      </c>
      <c r="G505" s="141">
        <v>126</v>
      </c>
      <c r="H505">
        <v>7.29</v>
      </c>
      <c r="I505">
        <v>2.73</v>
      </c>
      <c r="J505">
        <v>9.8699999999999992</v>
      </c>
      <c r="K505" s="470">
        <v>0.65</v>
      </c>
      <c r="L505" s="470">
        <v>0.35</v>
      </c>
    </row>
    <row r="506" spans="1:18" x14ac:dyDescent="0.35">
      <c r="A506" t="s">
        <v>704</v>
      </c>
      <c r="B506" t="s">
        <v>1292</v>
      </c>
      <c r="C506" t="s">
        <v>132</v>
      </c>
      <c r="D506" t="s">
        <v>786</v>
      </c>
      <c r="E506">
        <v>750</v>
      </c>
      <c r="F506" s="141">
        <v>487</v>
      </c>
      <c r="G506" s="141">
        <v>263</v>
      </c>
      <c r="H506">
        <v>7.29</v>
      </c>
      <c r="I506">
        <v>2.73</v>
      </c>
      <c r="J506">
        <v>9.8699999999999992</v>
      </c>
      <c r="K506" s="470">
        <v>0.65</v>
      </c>
      <c r="L506" s="470">
        <v>0.35</v>
      </c>
    </row>
    <row r="507" spans="1:18" x14ac:dyDescent="0.35">
      <c r="A507" t="s">
        <v>705</v>
      </c>
      <c r="B507" t="s">
        <v>1293</v>
      </c>
      <c r="C507" t="s">
        <v>132</v>
      </c>
      <c r="D507" t="s">
        <v>791</v>
      </c>
      <c r="E507">
        <v>690</v>
      </c>
      <c r="F507" s="141">
        <v>448</v>
      </c>
      <c r="G507" s="141">
        <v>242</v>
      </c>
      <c r="H507">
        <v>7.29</v>
      </c>
      <c r="I507">
        <v>2.73</v>
      </c>
      <c r="J507">
        <v>9.8699999999999992</v>
      </c>
      <c r="K507" s="470">
        <v>0.65</v>
      </c>
      <c r="L507" s="470">
        <v>0.35</v>
      </c>
    </row>
    <row r="508" spans="1:18" x14ac:dyDescent="0.35">
      <c r="A508" t="s">
        <v>706</v>
      </c>
      <c r="B508" t="s">
        <v>1294</v>
      </c>
      <c r="C508" t="s">
        <v>132</v>
      </c>
      <c r="D508" t="s">
        <v>796</v>
      </c>
      <c r="E508">
        <v>390</v>
      </c>
      <c r="F508" s="141">
        <v>253</v>
      </c>
      <c r="G508" s="141">
        <v>137</v>
      </c>
      <c r="H508">
        <v>7.29</v>
      </c>
      <c r="I508">
        <v>2.73</v>
      </c>
      <c r="J508">
        <v>9.8699999999999992</v>
      </c>
      <c r="K508" s="470">
        <v>0.65</v>
      </c>
      <c r="L508" s="470">
        <v>0.35</v>
      </c>
    </row>
    <row r="509" spans="1:18" x14ac:dyDescent="0.35">
      <c r="A509" t="s">
        <v>707</v>
      </c>
      <c r="B509" t="s">
        <v>1295</v>
      </c>
      <c r="C509" t="s">
        <v>132</v>
      </c>
      <c r="D509" t="s">
        <v>796</v>
      </c>
      <c r="E509">
        <v>360</v>
      </c>
      <c r="F509" s="141">
        <v>234</v>
      </c>
      <c r="G509" s="141">
        <v>126</v>
      </c>
      <c r="H509">
        <v>7.29</v>
      </c>
      <c r="I509">
        <v>2.73</v>
      </c>
      <c r="J509">
        <v>9.8699999999999992</v>
      </c>
      <c r="K509" s="470">
        <v>0.65</v>
      </c>
      <c r="L509" s="470">
        <v>0.35</v>
      </c>
    </row>
    <row r="510" spans="1:18" x14ac:dyDescent="0.35">
      <c r="A510" t="s">
        <v>708</v>
      </c>
      <c r="B510" t="s">
        <v>1296</v>
      </c>
      <c r="C510" t="s">
        <v>132</v>
      </c>
      <c r="D510" t="s">
        <v>796</v>
      </c>
      <c r="E510">
        <v>330</v>
      </c>
      <c r="F510" s="141">
        <v>214</v>
      </c>
      <c r="G510" s="141">
        <v>116</v>
      </c>
      <c r="H510">
        <v>7.29</v>
      </c>
      <c r="I510">
        <v>2.73</v>
      </c>
      <c r="J510">
        <v>9.8699999999999992</v>
      </c>
      <c r="K510" s="470">
        <v>0.65</v>
      </c>
      <c r="L510" s="470">
        <v>0.35</v>
      </c>
    </row>
    <row r="511" spans="1:18" x14ac:dyDescent="0.35">
      <c r="A511" t="s">
        <v>709</v>
      </c>
      <c r="B511" t="s">
        <v>1297</v>
      </c>
      <c r="C511" t="s">
        <v>132</v>
      </c>
      <c r="D511" t="s">
        <v>791</v>
      </c>
      <c r="E511">
        <v>690</v>
      </c>
      <c r="F511" s="141">
        <v>448</v>
      </c>
      <c r="G511" s="141">
        <v>242</v>
      </c>
      <c r="H511">
        <v>7.29</v>
      </c>
      <c r="I511">
        <v>2.73</v>
      </c>
      <c r="J511">
        <v>9.8699999999999992</v>
      </c>
      <c r="K511" s="470">
        <v>0.65</v>
      </c>
      <c r="L511" s="470">
        <v>0.35</v>
      </c>
    </row>
    <row r="512" spans="1:18" x14ac:dyDescent="0.35">
      <c r="A512" t="s">
        <v>710</v>
      </c>
      <c r="B512" t="s">
        <v>1298</v>
      </c>
      <c r="C512" t="s">
        <v>132</v>
      </c>
      <c r="D512" t="s">
        <v>796</v>
      </c>
      <c r="E512">
        <v>320</v>
      </c>
      <c r="F512" s="141">
        <v>208</v>
      </c>
      <c r="G512" s="141">
        <v>112</v>
      </c>
      <c r="H512">
        <v>7.29</v>
      </c>
      <c r="I512">
        <v>2.73</v>
      </c>
      <c r="J512">
        <v>9.8699999999999992</v>
      </c>
      <c r="K512" s="470">
        <v>0.65</v>
      </c>
      <c r="L512" s="470">
        <v>0.35</v>
      </c>
    </row>
    <row r="513" spans="1:12" x14ac:dyDescent="0.35">
      <c r="A513" t="s">
        <v>711</v>
      </c>
      <c r="B513" t="s">
        <v>1299</v>
      </c>
      <c r="C513" t="s">
        <v>132</v>
      </c>
      <c r="D513" t="s">
        <v>791</v>
      </c>
      <c r="E513">
        <v>660</v>
      </c>
      <c r="F513" s="141">
        <v>429</v>
      </c>
      <c r="G513" s="141">
        <v>231</v>
      </c>
      <c r="H513">
        <v>7.29</v>
      </c>
      <c r="I513">
        <v>2.73</v>
      </c>
      <c r="J513">
        <v>9.8699999999999992</v>
      </c>
      <c r="K513" s="470">
        <v>0.65</v>
      </c>
      <c r="L513" s="470">
        <v>0.35</v>
      </c>
    </row>
    <row r="514" spans="1:12" x14ac:dyDescent="0.35">
      <c r="A514" t="s">
        <v>712</v>
      </c>
      <c r="B514" t="s">
        <v>1300</v>
      </c>
      <c r="C514" t="s">
        <v>132</v>
      </c>
      <c r="D514" t="s">
        <v>796</v>
      </c>
      <c r="E514">
        <v>360</v>
      </c>
      <c r="F514" s="141">
        <v>234</v>
      </c>
      <c r="G514" s="141">
        <v>126</v>
      </c>
      <c r="H514">
        <v>7.29</v>
      </c>
      <c r="I514">
        <v>2.73</v>
      </c>
      <c r="J514">
        <v>9.8699999999999992</v>
      </c>
      <c r="K514" s="470">
        <v>0.65</v>
      </c>
      <c r="L514" s="470">
        <v>0.35</v>
      </c>
    </row>
    <row r="515" spans="1:12" x14ac:dyDescent="0.35">
      <c r="A515" t="s">
        <v>713</v>
      </c>
      <c r="B515" t="s">
        <v>1301</v>
      </c>
      <c r="C515" t="s">
        <v>132</v>
      </c>
      <c r="D515" t="s">
        <v>786</v>
      </c>
      <c r="E515">
        <v>620</v>
      </c>
      <c r="F515" s="141">
        <v>403</v>
      </c>
      <c r="G515" s="141">
        <v>217</v>
      </c>
      <c r="H515">
        <v>7.29</v>
      </c>
      <c r="I515">
        <v>2.73</v>
      </c>
      <c r="J515">
        <v>9.8699999999999992</v>
      </c>
      <c r="K515" s="470">
        <v>0.65</v>
      </c>
      <c r="L515" s="470">
        <v>0.35</v>
      </c>
    </row>
    <row r="516" spans="1:12" x14ac:dyDescent="0.35">
      <c r="A516" t="s">
        <v>714</v>
      </c>
      <c r="B516" t="s">
        <v>1302</v>
      </c>
      <c r="C516" t="s">
        <v>132</v>
      </c>
      <c r="D516" t="s">
        <v>786</v>
      </c>
      <c r="E516">
        <v>780</v>
      </c>
      <c r="F516" s="141">
        <v>507</v>
      </c>
      <c r="G516" s="141">
        <v>273</v>
      </c>
      <c r="H516">
        <v>7.29</v>
      </c>
      <c r="I516">
        <v>2.73</v>
      </c>
      <c r="J516">
        <v>9.8699999999999992</v>
      </c>
      <c r="K516" s="470">
        <v>0.65</v>
      </c>
      <c r="L516" s="470">
        <v>0.35</v>
      </c>
    </row>
    <row r="517" spans="1:12" x14ac:dyDescent="0.35">
      <c r="A517" t="s">
        <v>715</v>
      </c>
      <c r="B517" t="s">
        <v>1303</v>
      </c>
      <c r="C517" t="s">
        <v>132</v>
      </c>
      <c r="D517" t="s">
        <v>791</v>
      </c>
      <c r="E517">
        <v>370</v>
      </c>
      <c r="F517" s="141">
        <v>240</v>
      </c>
      <c r="G517" s="141">
        <v>130</v>
      </c>
      <c r="H517">
        <v>7.29</v>
      </c>
      <c r="I517">
        <v>2.73</v>
      </c>
      <c r="J517">
        <v>9.8699999999999992</v>
      </c>
      <c r="K517" s="470">
        <v>0.65</v>
      </c>
      <c r="L517" s="470">
        <v>0.35</v>
      </c>
    </row>
    <row r="518" spans="1:12" x14ac:dyDescent="0.35">
      <c r="A518" t="s">
        <v>716</v>
      </c>
      <c r="B518" t="s">
        <v>1304</v>
      </c>
      <c r="C518" t="s">
        <v>132</v>
      </c>
      <c r="D518" t="s">
        <v>791</v>
      </c>
      <c r="E518">
        <v>550</v>
      </c>
      <c r="F518" s="141">
        <v>357</v>
      </c>
      <c r="G518" s="141">
        <v>193</v>
      </c>
      <c r="H518">
        <v>7.29</v>
      </c>
      <c r="I518">
        <v>2.73</v>
      </c>
      <c r="J518">
        <v>9.8699999999999992</v>
      </c>
      <c r="K518" s="470">
        <v>0.65</v>
      </c>
      <c r="L518" s="470">
        <v>0.35</v>
      </c>
    </row>
    <row r="519" spans="1:12" x14ac:dyDescent="0.35">
      <c r="A519" t="s">
        <v>717</v>
      </c>
      <c r="B519" t="s">
        <v>1305</v>
      </c>
      <c r="C519" t="s">
        <v>132</v>
      </c>
      <c r="D519" t="s">
        <v>786</v>
      </c>
      <c r="E519">
        <v>780</v>
      </c>
      <c r="F519" s="141">
        <v>507</v>
      </c>
      <c r="G519" s="141">
        <v>273</v>
      </c>
      <c r="H519">
        <v>7.29</v>
      </c>
      <c r="I519">
        <v>2.73</v>
      </c>
      <c r="J519">
        <v>9.8699999999999992</v>
      </c>
      <c r="K519" s="470">
        <v>0.65</v>
      </c>
      <c r="L519" s="470">
        <v>0.35</v>
      </c>
    </row>
    <row r="520" spans="1:12" x14ac:dyDescent="0.35">
      <c r="A520" t="s">
        <v>718</v>
      </c>
      <c r="B520" t="s">
        <v>1306</v>
      </c>
      <c r="C520" t="s">
        <v>132</v>
      </c>
      <c r="D520" t="s">
        <v>786</v>
      </c>
      <c r="E520">
        <v>770</v>
      </c>
      <c r="F520" s="141">
        <v>500</v>
      </c>
      <c r="G520" s="141">
        <v>270</v>
      </c>
      <c r="H520">
        <v>7.29</v>
      </c>
      <c r="I520">
        <v>2.73</v>
      </c>
      <c r="J520">
        <v>9.8699999999999992</v>
      </c>
      <c r="K520" s="470">
        <v>0.65</v>
      </c>
      <c r="L520" s="470">
        <v>0.35</v>
      </c>
    </row>
    <row r="521" spans="1:12" x14ac:dyDescent="0.35">
      <c r="A521" t="s">
        <v>719</v>
      </c>
      <c r="B521" t="s">
        <v>1307</v>
      </c>
      <c r="C521" t="s">
        <v>132</v>
      </c>
      <c r="D521" t="s">
        <v>786</v>
      </c>
      <c r="E521">
        <v>850</v>
      </c>
      <c r="F521" s="141">
        <v>552</v>
      </c>
      <c r="G521" s="141">
        <v>298</v>
      </c>
      <c r="H521">
        <v>7.29</v>
      </c>
      <c r="I521">
        <v>2.73</v>
      </c>
      <c r="J521">
        <v>9.8699999999999992</v>
      </c>
      <c r="K521" s="470">
        <v>0.65</v>
      </c>
      <c r="L521" s="470">
        <v>0.35</v>
      </c>
    </row>
    <row r="522" spans="1:12" x14ac:dyDescent="0.35">
      <c r="A522" t="s">
        <v>720</v>
      </c>
      <c r="B522" t="s">
        <v>1308</v>
      </c>
      <c r="C522" t="s">
        <v>132</v>
      </c>
      <c r="D522" t="s">
        <v>796</v>
      </c>
      <c r="E522">
        <v>300</v>
      </c>
      <c r="F522" s="141">
        <v>195</v>
      </c>
      <c r="G522" s="141">
        <v>105</v>
      </c>
      <c r="H522">
        <v>7.29</v>
      </c>
      <c r="I522">
        <v>2.73</v>
      </c>
      <c r="J522">
        <v>9.8699999999999992</v>
      </c>
      <c r="K522" s="470">
        <v>0.65</v>
      </c>
      <c r="L522" s="470">
        <v>0.35</v>
      </c>
    </row>
    <row r="523" spans="1:12" x14ac:dyDescent="0.35">
      <c r="A523" t="s">
        <v>721</v>
      </c>
      <c r="B523" t="s">
        <v>1309</v>
      </c>
      <c r="C523" t="s">
        <v>132</v>
      </c>
      <c r="D523" t="s">
        <v>791</v>
      </c>
      <c r="E523">
        <v>540</v>
      </c>
      <c r="F523" s="141">
        <v>351</v>
      </c>
      <c r="G523" s="141">
        <v>189</v>
      </c>
      <c r="H523">
        <v>7.29</v>
      </c>
      <c r="I523">
        <v>2.73</v>
      </c>
      <c r="J523">
        <v>9.8699999999999992</v>
      </c>
      <c r="K523" s="470">
        <v>0.65</v>
      </c>
      <c r="L523" s="470">
        <v>0.35</v>
      </c>
    </row>
    <row r="524" spans="1:12" x14ac:dyDescent="0.35">
      <c r="A524" t="s">
        <v>722</v>
      </c>
      <c r="B524" t="s">
        <v>1310</v>
      </c>
      <c r="C524" t="s">
        <v>132</v>
      </c>
      <c r="D524" t="s">
        <v>791</v>
      </c>
      <c r="E524">
        <v>490</v>
      </c>
      <c r="F524" s="141">
        <v>318</v>
      </c>
      <c r="G524" s="141">
        <v>172</v>
      </c>
      <c r="H524">
        <v>7.29</v>
      </c>
      <c r="I524">
        <v>2.73</v>
      </c>
      <c r="J524">
        <v>9.8699999999999992</v>
      </c>
      <c r="K524" s="470">
        <v>0.65</v>
      </c>
      <c r="L524" s="470">
        <v>0.35</v>
      </c>
    </row>
    <row r="525" spans="1:12" x14ac:dyDescent="0.35">
      <c r="A525" t="s">
        <v>723</v>
      </c>
      <c r="B525" t="s">
        <v>1311</v>
      </c>
      <c r="C525" t="s">
        <v>132</v>
      </c>
      <c r="D525" t="s">
        <v>796</v>
      </c>
      <c r="E525">
        <v>340</v>
      </c>
      <c r="F525" s="141">
        <v>221</v>
      </c>
      <c r="G525" s="141">
        <v>119</v>
      </c>
      <c r="H525">
        <v>7.29</v>
      </c>
      <c r="I525">
        <v>2.73</v>
      </c>
      <c r="J525">
        <v>9.8699999999999992</v>
      </c>
      <c r="K525" s="470">
        <v>0.65</v>
      </c>
      <c r="L525" s="470">
        <v>0.35</v>
      </c>
    </row>
    <row r="526" spans="1:12" x14ac:dyDescent="0.35">
      <c r="A526" t="s">
        <v>724</v>
      </c>
      <c r="B526" t="s">
        <v>1312</v>
      </c>
      <c r="C526" t="s">
        <v>132</v>
      </c>
      <c r="D526" t="s">
        <v>786</v>
      </c>
      <c r="E526">
        <v>630</v>
      </c>
      <c r="F526" s="141">
        <v>409</v>
      </c>
      <c r="G526" s="141">
        <v>221</v>
      </c>
      <c r="H526">
        <v>7.29</v>
      </c>
      <c r="I526">
        <v>2.73</v>
      </c>
      <c r="J526">
        <v>9.8699999999999992</v>
      </c>
      <c r="K526" s="470">
        <v>0.65</v>
      </c>
      <c r="L526" s="470">
        <v>0.35</v>
      </c>
    </row>
    <row r="527" spans="1:12" x14ac:dyDescent="0.35">
      <c r="A527" t="s">
        <v>725</v>
      </c>
      <c r="B527" t="s">
        <v>1313</v>
      </c>
      <c r="C527" t="s">
        <v>132</v>
      </c>
      <c r="D527" t="s">
        <v>791</v>
      </c>
      <c r="E527">
        <v>470</v>
      </c>
      <c r="F527" s="141">
        <v>305</v>
      </c>
      <c r="G527" s="141">
        <v>165</v>
      </c>
      <c r="H527">
        <v>7.29</v>
      </c>
      <c r="I527">
        <v>2.73</v>
      </c>
      <c r="J527">
        <v>9.8699999999999992</v>
      </c>
      <c r="K527" s="470">
        <v>0.65</v>
      </c>
      <c r="L527" s="470">
        <v>0.35</v>
      </c>
    </row>
    <row r="528" spans="1:12" x14ac:dyDescent="0.35">
      <c r="A528" t="s">
        <v>726</v>
      </c>
      <c r="B528" t="s">
        <v>1314</v>
      </c>
      <c r="C528" t="s">
        <v>132</v>
      </c>
      <c r="D528" t="s">
        <v>791</v>
      </c>
      <c r="E528">
        <v>520</v>
      </c>
      <c r="F528" s="141">
        <v>338</v>
      </c>
      <c r="G528" s="141">
        <v>182</v>
      </c>
      <c r="H528">
        <v>7.29</v>
      </c>
      <c r="I528">
        <v>2.73</v>
      </c>
      <c r="J528">
        <v>9.8699999999999992</v>
      </c>
      <c r="K528" s="470">
        <v>0.65</v>
      </c>
      <c r="L528" s="470">
        <v>0.35</v>
      </c>
    </row>
    <row r="529" spans="1:12" x14ac:dyDescent="0.35">
      <c r="A529" t="s">
        <v>727</v>
      </c>
      <c r="B529" t="s">
        <v>1315</v>
      </c>
      <c r="C529" t="s">
        <v>132</v>
      </c>
      <c r="D529" t="s">
        <v>796</v>
      </c>
      <c r="E529">
        <v>300</v>
      </c>
      <c r="F529" s="141">
        <v>195</v>
      </c>
      <c r="G529" s="141">
        <v>105</v>
      </c>
      <c r="H529">
        <v>7.29</v>
      </c>
      <c r="I529">
        <v>2.73</v>
      </c>
      <c r="J529">
        <v>9.8699999999999992</v>
      </c>
      <c r="K529" s="470">
        <v>0.65</v>
      </c>
      <c r="L529" s="470">
        <v>0.35</v>
      </c>
    </row>
    <row r="530" spans="1:12" x14ac:dyDescent="0.35">
      <c r="A530" t="s">
        <v>728</v>
      </c>
      <c r="B530" t="s">
        <v>1316</v>
      </c>
      <c r="C530" t="s">
        <v>132</v>
      </c>
      <c r="D530" t="s">
        <v>786</v>
      </c>
      <c r="E530">
        <v>600</v>
      </c>
      <c r="F530" s="141">
        <v>390</v>
      </c>
      <c r="G530" s="141">
        <v>210</v>
      </c>
      <c r="H530">
        <v>7.29</v>
      </c>
      <c r="I530">
        <v>2.73</v>
      </c>
      <c r="J530">
        <v>9.8699999999999992</v>
      </c>
      <c r="K530" s="470">
        <v>0.65</v>
      </c>
      <c r="L530" s="470">
        <v>0.35</v>
      </c>
    </row>
    <row r="531" spans="1:12" x14ac:dyDescent="0.35">
      <c r="A531" t="s">
        <v>729</v>
      </c>
      <c r="B531" t="s">
        <v>1317</v>
      </c>
      <c r="C531" t="s">
        <v>132</v>
      </c>
      <c r="D531" t="s">
        <v>791</v>
      </c>
      <c r="E531">
        <v>610</v>
      </c>
      <c r="F531" s="141">
        <v>396</v>
      </c>
      <c r="G531" s="141">
        <v>214</v>
      </c>
      <c r="H531">
        <v>7.29</v>
      </c>
      <c r="I531">
        <v>2.73</v>
      </c>
      <c r="J531">
        <v>9.8699999999999992</v>
      </c>
      <c r="K531" s="470">
        <v>0.65</v>
      </c>
      <c r="L531" s="470">
        <v>0.35</v>
      </c>
    </row>
    <row r="532" spans="1:12" x14ac:dyDescent="0.35">
      <c r="A532" t="s">
        <v>730</v>
      </c>
      <c r="B532" t="s">
        <v>1318</v>
      </c>
      <c r="C532" t="s">
        <v>132</v>
      </c>
      <c r="D532" t="s">
        <v>791</v>
      </c>
      <c r="E532">
        <v>560</v>
      </c>
      <c r="F532" s="141">
        <v>364</v>
      </c>
      <c r="G532" s="141">
        <v>196</v>
      </c>
      <c r="H532">
        <v>7.29</v>
      </c>
      <c r="I532">
        <v>2.73</v>
      </c>
      <c r="J532">
        <v>9.8699999999999992</v>
      </c>
      <c r="K532" s="470">
        <v>0.65</v>
      </c>
      <c r="L532" s="470">
        <v>0.35</v>
      </c>
    </row>
    <row r="533" spans="1:12" x14ac:dyDescent="0.35">
      <c r="A533" t="s">
        <v>731</v>
      </c>
      <c r="B533" t="s">
        <v>1319</v>
      </c>
      <c r="C533" t="s">
        <v>132</v>
      </c>
      <c r="D533" t="s">
        <v>786</v>
      </c>
      <c r="E533">
        <v>600</v>
      </c>
      <c r="F533" s="141">
        <v>390</v>
      </c>
      <c r="G533" s="141">
        <v>210</v>
      </c>
      <c r="H533">
        <v>7.29</v>
      </c>
      <c r="I533">
        <v>2.73</v>
      </c>
      <c r="J533">
        <v>9.8699999999999992</v>
      </c>
      <c r="K533" s="470">
        <v>0.65</v>
      </c>
      <c r="L533" s="470">
        <v>0.35</v>
      </c>
    </row>
    <row r="534" spans="1:12" x14ac:dyDescent="0.35">
      <c r="A534" t="s">
        <v>732</v>
      </c>
      <c r="B534" t="s">
        <v>1320</v>
      </c>
      <c r="C534" t="s">
        <v>132</v>
      </c>
      <c r="D534" t="s">
        <v>786</v>
      </c>
      <c r="E534">
        <v>670</v>
      </c>
      <c r="F534" s="141">
        <v>435</v>
      </c>
      <c r="G534" s="141">
        <v>235</v>
      </c>
      <c r="H534">
        <v>7.29</v>
      </c>
      <c r="I534">
        <v>2.73</v>
      </c>
      <c r="J534">
        <v>9.8699999999999992</v>
      </c>
      <c r="K534" s="470">
        <v>0.65</v>
      </c>
      <c r="L534" s="470">
        <v>0.35</v>
      </c>
    </row>
    <row r="535" spans="1:12" x14ac:dyDescent="0.35">
      <c r="A535" t="s">
        <v>733</v>
      </c>
      <c r="B535" t="s">
        <v>1321</v>
      </c>
      <c r="C535" t="s">
        <v>132</v>
      </c>
      <c r="D535" t="s">
        <v>791</v>
      </c>
      <c r="E535">
        <v>540</v>
      </c>
      <c r="F535" s="141">
        <v>351</v>
      </c>
      <c r="G535" s="141">
        <v>189</v>
      </c>
      <c r="H535">
        <v>7.29</v>
      </c>
      <c r="I535">
        <v>2.73</v>
      </c>
      <c r="J535">
        <v>9.8699999999999992</v>
      </c>
      <c r="K535" s="470">
        <v>0.65</v>
      </c>
      <c r="L535" s="470">
        <v>0.35</v>
      </c>
    </row>
    <row r="536" spans="1:12" x14ac:dyDescent="0.35">
      <c r="A536" t="s">
        <v>734</v>
      </c>
      <c r="B536" t="s">
        <v>1322</v>
      </c>
      <c r="C536" t="s">
        <v>132</v>
      </c>
      <c r="D536" t="s">
        <v>791</v>
      </c>
      <c r="E536">
        <v>610</v>
      </c>
      <c r="F536" s="141">
        <v>396</v>
      </c>
      <c r="G536" s="141">
        <v>214</v>
      </c>
      <c r="H536">
        <v>7.29</v>
      </c>
      <c r="I536">
        <v>2.73</v>
      </c>
      <c r="J536">
        <v>9.8699999999999992</v>
      </c>
      <c r="K536" s="470">
        <v>0.65</v>
      </c>
      <c r="L536" s="470">
        <v>0.35</v>
      </c>
    </row>
    <row r="537" spans="1:12" x14ac:dyDescent="0.35">
      <c r="A537" t="s">
        <v>735</v>
      </c>
      <c r="B537" t="s">
        <v>1323</v>
      </c>
      <c r="C537" t="s">
        <v>132</v>
      </c>
      <c r="D537" t="s">
        <v>786</v>
      </c>
      <c r="E537">
        <v>650</v>
      </c>
      <c r="F537" s="141">
        <v>422</v>
      </c>
      <c r="G537" s="141">
        <v>228</v>
      </c>
      <c r="H537">
        <v>7.29</v>
      </c>
      <c r="I537">
        <v>2.73</v>
      </c>
      <c r="J537">
        <v>9.8699999999999992</v>
      </c>
      <c r="K537" s="470">
        <v>0.65</v>
      </c>
      <c r="L537" s="470">
        <v>0.35</v>
      </c>
    </row>
    <row r="538" spans="1:12" x14ac:dyDescent="0.35">
      <c r="A538" t="s">
        <v>736</v>
      </c>
      <c r="B538" t="s">
        <v>1324</v>
      </c>
      <c r="C538" t="s">
        <v>133</v>
      </c>
      <c r="D538" t="s">
        <v>791</v>
      </c>
      <c r="E538">
        <v>710</v>
      </c>
      <c r="F538" s="141">
        <v>461</v>
      </c>
      <c r="G538" s="141">
        <v>249</v>
      </c>
      <c r="H538">
        <v>8.3800000000000008</v>
      </c>
      <c r="I538">
        <v>3.44</v>
      </c>
      <c r="J538">
        <v>9.84</v>
      </c>
      <c r="K538" s="470">
        <v>0.65</v>
      </c>
      <c r="L538" s="470">
        <v>0.35</v>
      </c>
    </row>
    <row r="539" spans="1:12" x14ac:dyDescent="0.35">
      <c r="A539" t="s">
        <v>737</v>
      </c>
      <c r="B539" t="s">
        <v>1325</v>
      </c>
      <c r="C539" t="s">
        <v>133</v>
      </c>
      <c r="D539" t="s">
        <v>791</v>
      </c>
      <c r="E539">
        <v>510</v>
      </c>
      <c r="F539" s="141">
        <v>331</v>
      </c>
      <c r="G539" s="141">
        <v>179</v>
      </c>
      <c r="H539">
        <v>8.3800000000000008</v>
      </c>
      <c r="I539">
        <v>3.44</v>
      </c>
      <c r="J539">
        <v>9.84</v>
      </c>
      <c r="K539" s="470">
        <v>0.65</v>
      </c>
      <c r="L539" s="470">
        <v>0.35</v>
      </c>
    </row>
    <row r="540" spans="1:12" x14ac:dyDescent="0.35">
      <c r="A540" t="s">
        <v>738</v>
      </c>
      <c r="B540" t="s">
        <v>1326</v>
      </c>
      <c r="C540" t="s">
        <v>133</v>
      </c>
      <c r="D540" t="s">
        <v>796</v>
      </c>
      <c r="E540">
        <v>310</v>
      </c>
      <c r="F540" s="141">
        <v>201</v>
      </c>
      <c r="G540" s="141">
        <v>109</v>
      </c>
      <c r="H540">
        <v>8.3800000000000008</v>
      </c>
      <c r="I540">
        <v>3.44</v>
      </c>
      <c r="J540">
        <v>9.84</v>
      </c>
      <c r="K540" s="470">
        <v>0.65</v>
      </c>
      <c r="L540" s="470">
        <v>0.35</v>
      </c>
    </row>
    <row r="541" spans="1:12" x14ac:dyDescent="0.35">
      <c r="A541" t="s">
        <v>739</v>
      </c>
      <c r="B541" t="s">
        <v>1327</v>
      </c>
      <c r="C541" t="s">
        <v>133</v>
      </c>
      <c r="D541" t="s">
        <v>786</v>
      </c>
      <c r="E541">
        <v>660</v>
      </c>
      <c r="F541" s="141">
        <v>429</v>
      </c>
      <c r="G541" s="141">
        <v>231</v>
      </c>
      <c r="H541">
        <v>8.3800000000000008</v>
      </c>
      <c r="I541">
        <v>3.44</v>
      </c>
      <c r="J541">
        <v>9.84</v>
      </c>
      <c r="K541" s="470">
        <v>0.65</v>
      </c>
      <c r="L541" s="470">
        <v>0.35</v>
      </c>
    </row>
    <row r="542" spans="1:12" x14ac:dyDescent="0.35">
      <c r="A542" t="s">
        <v>740</v>
      </c>
      <c r="B542" t="s">
        <v>1328</v>
      </c>
      <c r="C542" t="s">
        <v>133</v>
      </c>
      <c r="D542" t="s">
        <v>791</v>
      </c>
      <c r="E542">
        <v>520</v>
      </c>
      <c r="F542" s="141">
        <v>338</v>
      </c>
      <c r="G542" s="141">
        <v>182</v>
      </c>
      <c r="H542">
        <v>8.3800000000000008</v>
      </c>
      <c r="I542">
        <v>3.44</v>
      </c>
      <c r="J542">
        <v>9.84</v>
      </c>
      <c r="K542" s="470">
        <v>0.65</v>
      </c>
      <c r="L542" s="470">
        <v>0.35</v>
      </c>
    </row>
    <row r="543" spans="1:12" x14ac:dyDescent="0.35">
      <c r="A543" t="s">
        <v>741</v>
      </c>
      <c r="B543" t="s">
        <v>1329</v>
      </c>
      <c r="C543" t="s">
        <v>133</v>
      </c>
      <c r="D543" t="s">
        <v>791</v>
      </c>
      <c r="E543">
        <v>680</v>
      </c>
      <c r="F543" s="141">
        <v>442</v>
      </c>
      <c r="G543" s="141">
        <v>238</v>
      </c>
      <c r="H543">
        <v>8.3800000000000008</v>
      </c>
      <c r="I543">
        <v>3.44</v>
      </c>
      <c r="J543">
        <v>9.84</v>
      </c>
      <c r="K543" s="470">
        <v>0.65</v>
      </c>
      <c r="L543" s="470">
        <v>0.35</v>
      </c>
    </row>
    <row r="544" spans="1:12" x14ac:dyDescent="0.35">
      <c r="A544" t="s">
        <v>742</v>
      </c>
      <c r="B544" t="s">
        <v>1330</v>
      </c>
      <c r="C544" t="s">
        <v>133</v>
      </c>
      <c r="D544" t="s">
        <v>791</v>
      </c>
      <c r="E544">
        <v>480</v>
      </c>
      <c r="F544" s="141">
        <v>312</v>
      </c>
      <c r="G544" s="141">
        <v>168</v>
      </c>
      <c r="H544">
        <v>8.3800000000000008</v>
      </c>
      <c r="I544">
        <v>3.44</v>
      </c>
      <c r="J544">
        <v>9.84</v>
      </c>
      <c r="K544" s="470">
        <v>0.65</v>
      </c>
      <c r="L544" s="470">
        <v>0.35</v>
      </c>
    </row>
    <row r="545" spans="1:12" x14ac:dyDescent="0.35">
      <c r="A545" t="s">
        <v>743</v>
      </c>
      <c r="B545" t="s">
        <v>1331</v>
      </c>
      <c r="C545" t="s">
        <v>133</v>
      </c>
      <c r="D545" t="s">
        <v>791</v>
      </c>
      <c r="E545">
        <v>510</v>
      </c>
      <c r="F545" s="141">
        <v>331</v>
      </c>
      <c r="G545" s="141">
        <v>179</v>
      </c>
      <c r="H545">
        <v>8.3800000000000008</v>
      </c>
      <c r="I545">
        <v>3.44</v>
      </c>
      <c r="J545">
        <v>9.84</v>
      </c>
      <c r="K545" s="470">
        <v>0.65</v>
      </c>
      <c r="L545" s="470">
        <v>0.35</v>
      </c>
    </row>
    <row r="546" spans="1:12" x14ac:dyDescent="0.35">
      <c r="A546" t="s">
        <v>744</v>
      </c>
      <c r="B546" t="s">
        <v>1332</v>
      </c>
      <c r="C546" t="s">
        <v>133</v>
      </c>
      <c r="D546" t="s">
        <v>791</v>
      </c>
      <c r="E546">
        <v>520</v>
      </c>
      <c r="F546" s="141">
        <v>338</v>
      </c>
      <c r="G546" s="141">
        <v>182</v>
      </c>
      <c r="H546">
        <v>8.3800000000000008</v>
      </c>
      <c r="I546">
        <v>3.44</v>
      </c>
      <c r="J546">
        <v>9.84</v>
      </c>
      <c r="K546" s="470">
        <v>0.65</v>
      </c>
      <c r="L546" s="470">
        <v>0.35</v>
      </c>
    </row>
    <row r="547" spans="1:12" x14ac:dyDescent="0.35">
      <c r="A547" t="s">
        <v>745</v>
      </c>
      <c r="B547" t="s">
        <v>1333</v>
      </c>
      <c r="C547" t="s">
        <v>133</v>
      </c>
      <c r="D547" t="s">
        <v>791</v>
      </c>
      <c r="E547">
        <v>370</v>
      </c>
      <c r="F547" s="141">
        <v>240</v>
      </c>
      <c r="G547" s="141">
        <v>130</v>
      </c>
      <c r="H547">
        <v>8.3800000000000008</v>
      </c>
      <c r="I547">
        <v>3.44</v>
      </c>
      <c r="J547">
        <v>9.84</v>
      </c>
      <c r="K547" s="470">
        <v>0.65</v>
      </c>
      <c r="L547" s="470">
        <v>0.35</v>
      </c>
    </row>
    <row r="548" spans="1:12" x14ac:dyDescent="0.35">
      <c r="A548" t="s">
        <v>746</v>
      </c>
      <c r="B548" t="s">
        <v>1334</v>
      </c>
      <c r="C548" t="s">
        <v>133</v>
      </c>
      <c r="D548" t="s">
        <v>791</v>
      </c>
      <c r="E548">
        <v>280</v>
      </c>
      <c r="F548" s="141">
        <v>182</v>
      </c>
      <c r="G548" s="141">
        <v>98</v>
      </c>
      <c r="H548">
        <v>8.3800000000000008</v>
      </c>
      <c r="I548">
        <v>3.44</v>
      </c>
      <c r="J548">
        <v>9.84</v>
      </c>
      <c r="K548" s="470">
        <v>0.65</v>
      </c>
      <c r="L548" s="470">
        <v>0.35</v>
      </c>
    </row>
    <row r="549" spans="1:12" x14ac:dyDescent="0.35">
      <c r="A549" t="s">
        <v>747</v>
      </c>
      <c r="B549" t="s">
        <v>1335</v>
      </c>
      <c r="C549" t="s">
        <v>133</v>
      </c>
      <c r="D549" t="s">
        <v>791</v>
      </c>
      <c r="E549">
        <v>390</v>
      </c>
      <c r="F549" s="141">
        <v>253</v>
      </c>
      <c r="G549" s="141">
        <v>137</v>
      </c>
      <c r="H549">
        <v>8.3800000000000008</v>
      </c>
      <c r="I549">
        <v>3.44</v>
      </c>
      <c r="J549">
        <v>9.84</v>
      </c>
      <c r="K549" s="470">
        <v>0.65</v>
      </c>
      <c r="L549" s="470">
        <v>0.35</v>
      </c>
    </row>
    <row r="550" spans="1:12" x14ac:dyDescent="0.35">
      <c r="A550" t="s">
        <v>748</v>
      </c>
      <c r="B550" t="s">
        <v>1336</v>
      </c>
      <c r="C550" t="s">
        <v>133</v>
      </c>
      <c r="D550" t="s">
        <v>796</v>
      </c>
      <c r="E550">
        <v>310</v>
      </c>
      <c r="F550" s="141">
        <v>201</v>
      </c>
      <c r="G550" s="141">
        <v>109</v>
      </c>
      <c r="H550">
        <v>8.3800000000000008</v>
      </c>
      <c r="I550">
        <v>3.44</v>
      </c>
      <c r="J550">
        <v>9.84</v>
      </c>
      <c r="K550" s="470">
        <v>0.65</v>
      </c>
      <c r="L550" s="470">
        <v>0.35</v>
      </c>
    </row>
    <row r="551" spans="1:12" x14ac:dyDescent="0.35">
      <c r="A551" t="s">
        <v>749</v>
      </c>
      <c r="B551" t="s">
        <v>1337</v>
      </c>
      <c r="C551" t="s">
        <v>133</v>
      </c>
      <c r="D551" t="s">
        <v>791</v>
      </c>
      <c r="E551">
        <v>630</v>
      </c>
      <c r="F551" s="141">
        <v>409</v>
      </c>
      <c r="G551" s="141">
        <v>221</v>
      </c>
      <c r="H551">
        <v>8.3800000000000008</v>
      </c>
      <c r="I551">
        <v>3.44</v>
      </c>
      <c r="J551">
        <v>9.84</v>
      </c>
      <c r="K551" s="470">
        <v>0.65</v>
      </c>
      <c r="L551" s="470">
        <v>0.35</v>
      </c>
    </row>
    <row r="552" spans="1:12" x14ac:dyDescent="0.35">
      <c r="A552" t="s">
        <v>750</v>
      </c>
      <c r="B552" t="s">
        <v>1338</v>
      </c>
      <c r="C552" t="s">
        <v>133</v>
      </c>
      <c r="D552" t="s">
        <v>791</v>
      </c>
      <c r="E552">
        <v>560</v>
      </c>
      <c r="F552" s="141">
        <v>364</v>
      </c>
      <c r="G552" s="141">
        <v>196</v>
      </c>
      <c r="H552">
        <v>8.3800000000000008</v>
      </c>
      <c r="I552">
        <v>3.44</v>
      </c>
      <c r="J552">
        <v>9.84</v>
      </c>
      <c r="K552" s="470">
        <v>0.65</v>
      </c>
      <c r="L552" s="470">
        <v>0.35</v>
      </c>
    </row>
    <row r="553" spans="1:12" x14ac:dyDescent="0.35">
      <c r="A553" t="s">
        <v>751</v>
      </c>
      <c r="B553" t="s">
        <v>1339</v>
      </c>
      <c r="C553" t="s">
        <v>133</v>
      </c>
      <c r="D553" t="s">
        <v>791</v>
      </c>
      <c r="E553">
        <v>540</v>
      </c>
      <c r="F553" s="141">
        <v>351</v>
      </c>
      <c r="G553" s="141">
        <v>189</v>
      </c>
      <c r="H553">
        <v>8.3800000000000008</v>
      </c>
      <c r="I553">
        <v>3.44</v>
      </c>
      <c r="J553">
        <v>9.84</v>
      </c>
      <c r="K553" s="470">
        <v>0.65</v>
      </c>
      <c r="L553" s="470">
        <v>0.35</v>
      </c>
    </row>
    <row r="554" spans="1:12" x14ac:dyDescent="0.35">
      <c r="A554" t="s">
        <v>752</v>
      </c>
      <c r="B554" t="s">
        <v>1340</v>
      </c>
      <c r="C554" t="s">
        <v>133</v>
      </c>
      <c r="D554" t="s">
        <v>791</v>
      </c>
      <c r="E554">
        <v>500</v>
      </c>
      <c r="F554" s="141">
        <v>325</v>
      </c>
      <c r="G554" s="141">
        <v>175</v>
      </c>
      <c r="H554">
        <v>8.3800000000000008</v>
      </c>
      <c r="I554">
        <v>3.44</v>
      </c>
      <c r="J554">
        <v>9.84</v>
      </c>
      <c r="K554" s="470">
        <v>0.65</v>
      </c>
      <c r="L554" s="470">
        <v>0.35</v>
      </c>
    </row>
    <row r="555" spans="1:12" x14ac:dyDescent="0.35">
      <c r="A555" t="s">
        <v>753</v>
      </c>
      <c r="B555" t="s">
        <v>1341</v>
      </c>
      <c r="C555" t="s">
        <v>133</v>
      </c>
      <c r="D555" t="s">
        <v>786</v>
      </c>
      <c r="E555">
        <v>660</v>
      </c>
      <c r="F555" s="141">
        <v>429</v>
      </c>
      <c r="G555" s="141">
        <v>231</v>
      </c>
      <c r="H555">
        <v>8.3800000000000008</v>
      </c>
      <c r="I555">
        <v>3.44</v>
      </c>
      <c r="J555">
        <v>9.84</v>
      </c>
      <c r="K555" s="470">
        <v>0.65</v>
      </c>
      <c r="L555" s="470">
        <v>0.35</v>
      </c>
    </row>
    <row r="556" spans="1:12" x14ac:dyDescent="0.35">
      <c r="A556" t="s">
        <v>754</v>
      </c>
      <c r="B556" t="s">
        <v>1342</v>
      </c>
      <c r="C556" t="s">
        <v>133</v>
      </c>
      <c r="D556" t="s">
        <v>796</v>
      </c>
      <c r="E556">
        <v>410</v>
      </c>
      <c r="F556" s="141">
        <v>266</v>
      </c>
      <c r="G556" s="141">
        <v>144</v>
      </c>
      <c r="H556">
        <v>8.3800000000000008</v>
      </c>
      <c r="I556">
        <v>3.44</v>
      </c>
      <c r="J556">
        <v>9.84</v>
      </c>
      <c r="K556" s="470">
        <v>0.65</v>
      </c>
      <c r="L556" s="470">
        <v>0.35</v>
      </c>
    </row>
    <row r="557" spans="1:12" x14ac:dyDescent="0.35">
      <c r="A557" t="s">
        <v>755</v>
      </c>
      <c r="B557" t="s">
        <v>1343</v>
      </c>
      <c r="C557" t="s">
        <v>133</v>
      </c>
      <c r="D557" t="s">
        <v>786</v>
      </c>
      <c r="E557">
        <v>550</v>
      </c>
      <c r="F557" s="141">
        <v>357</v>
      </c>
      <c r="G557" s="141">
        <v>193</v>
      </c>
      <c r="H557">
        <v>8.3800000000000008</v>
      </c>
      <c r="I557">
        <v>3.44</v>
      </c>
      <c r="J557">
        <v>9.84</v>
      </c>
      <c r="K557" s="470">
        <v>0.65</v>
      </c>
      <c r="L557" s="470">
        <v>0.35</v>
      </c>
    </row>
    <row r="558" spans="1:12" x14ac:dyDescent="0.35">
      <c r="A558" t="s">
        <v>756</v>
      </c>
      <c r="B558" t="s">
        <v>1344</v>
      </c>
      <c r="C558" t="s">
        <v>133</v>
      </c>
      <c r="D558" t="s">
        <v>796</v>
      </c>
      <c r="E558">
        <v>480</v>
      </c>
      <c r="F558" s="141">
        <v>312</v>
      </c>
      <c r="G558" s="141">
        <v>168</v>
      </c>
      <c r="H558">
        <v>8.3800000000000008</v>
      </c>
      <c r="I558">
        <v>3.44</v>
      </c>
      <c r="J558">
        <v>9.84</v>
      </c>
      <c r="K558" s="470">
        <v>0.65</v>
      </c>
      <c r="L558" s="470">
        <v>0.35</v>
      </c>
    </row>
    <row r="559" spans="1:12" x14ac:dyDescent="0.35">
      <c r="A559" t="s">
        <v>757</v>
      </c>
      <c r="B559" t="s">
        <v>1345</v>
      </c>
      <c r="C559" t="s">
        <v>133</v>
      </c>
      <c r="D559" t="s">
        <v>791</v>
      </c>
      <c r="E559">
        <v>720</v>
      </c>
      <c r="F559" s="141">
        <v>468</v>
      </c>
      <c r="G559" s="141">
        <v>252</v>
      </c>
      <c r="H559">
        <v>8.3800000000000008</v>
      </c>
      <c r="I559">
        <v>3.44</v>
      </c>
      <c r="J559">
        <v>9.84</v>
      </c>
      <c r="K559" s="470">
        <v>0.65</v>
      </c>
      <c r="L559" s="470">
        <v>0.35</v>
      </c>
    </row>
    <row r="560" spans="1:12" x14ac:dyDescent="0.35">
      <c r="A560" t="s">
        <v>758</v>
      </c>
      <c r="B560" t="s">
        <v>1346</v>
      </c>
      <c r="C560" t="s">
        <v>133</v>
      </c>
      <c r="D560" t="s">
        <v>796</v>
      </c>
      <c r="E560">
        <v>390</v>
      </c>
      <c r="F560" s="141">
        <v>253</v>
      </c>
      <c r="G560" s="141">
        <v>137</v>
      </c>
      <c r="H560">
        <v>8.3800000000000008</v>
      </c>
      <c r="I560">
        <v>3.44</v>
      </c>
      <c r="J560">
        <v>9.84</v>
      </c>
      <c r="K560" s="470">
        <v>0.65</v>
      </c>
      <c r="L560" s="470">
        <v>0.35</v>
      </c>
    </row>
    <row r="561" spans="1:12" x14ac:dyDescent="0.35">
      <c r="A561" t="s">
        <v>759</v>
      </c>
      <c r="B561" t="s">
        <v>1347</v>
      </c>
      <c r="C561" t="s">
        <v>133</v>
      </c>
      <c r="D561" t="s">
        <v>791</v>
      </c>
      <c r="E561">
        <v>480</v>
      </c>
      <c r="F561" s="141">
        <v>312</v>
      </c>
      <c r="G561" s="141">
        <v>168</v>
      </c>
      <c r="H561">
        <v>8.3800000000000008</v>
      </c>
      <c r="I561">
        <v>3.44</v>
      </c>
      <c r="J561">
        <v>9.84</v>
      </c>
      <c r="K561" s="470">
        <v>0.65</v>
      </c>
      <c r="L561" s="470">
        <v>0.35</v>
      </c>
    </row>
    <row r="562" spans="1:12" x14ac:dyDescent="0.35">
      <c r="A562" t="s">
        <v>760</v>
      </c>
      <c r="B562" t="s">
        <v>1348</v>
      </c>
      <c r="C562" t="s">
        <v>133</v>
      </c>
      <c r="D562" t="s">
        <v>791</v>
      </c>
      <c r="E562">
        <v>840</v>
      </c>
      <c r="F562" s="141">
        <v>546</v>
      </c>
      <c r="G562" s="141">
        <v>294</v>
      </c>
      <c r="H562">
        <v>8.3800000000000008</v>
      </c>
      <c r="I562">
        <v>3.44</v>
      </c>
      <c r="J562">
        <v>9.84</v>
      </c>
      <c r="K562" s="470">
        <v>0.65</v>
      </c>
      <c r="L562" s="470">
        <v>0.35</v>
      </c>
    </row>
    <row r="563" spans="1:12" x14ac:dyDescent="0.35">
      <c r="A563" t="s">
        <v>761</v>
      </c>
      <c r="B563" t="s">
        <v>1349</v>
      </c>
      <c r="C563" t="s">
        <v>133</v>
      </c>
      <c r="D563" t="s">
        <v>796</v>
      </c>
      <c r="E563">
        <v>280</v>
      </c>
      <c r="F563" s="141">
        <v>182</v>
      </c>
      <c r="G563" s="141">
        <v>98</v>
      </c>
      <c r="H563">
        <v>8.3800000000000008</v>
      </c>
      <c r="I563">
        <v>3.44</v>
      </c>
      <c r="J563">
        <v>9.84</v>
      </c>
      <c r="K563" s="470">
        <v>0.65</v>
      </c>
      <c r="L563" s="470">
        <v>0.35</v>
      </c>
    </row>
    <row r="564" spans="1:12" x14ac:dyDescent="0.35">
      <c r="A564" t="s">
        <v>762</v>
      </c>
      <c r="B564" t="s">
        <v>1350</v>
      </c>
      <c r="C564" t="s">
        <v>133</v>
      </c>
      <c r="D564" t="s">
        <v>791</v>
      </c>
      <c r="E564">
        <v>450</v>
      </c>
      <c r="F564" s="141">
        <v>292</v>
      </c>
      <c r="G564" s="141">
        <v>158</v>
      </c>
      <c r="H564">
        <v>8.3800000000000008</v>
      </c>
      <c r="I564">
        <v>3.44</v>
      </c>
      <c r="J564">
        <v>9.84</v>
      </c>
      <c r="K564" s="470">
        <v>0.65</v>
      </c>
      <c r="L564" s="470">
        <v>0.35</v>
      </c>
    </row>
    <row r="565" spans="1:12" x14ac:dyDescent="0.35">
      <c r="A565" t="s">
        <v>763</v>
      </c>
      <c r="B565" t="s">
        <v>1351</v>
      </c>
      <c r="C565" t="s">
        <v>133</v>
      </c>
      <c r="D565" t="s">
        <v>791</v>
      </c>
      <c r="E565">
        <v>660</v>
      </c>
      <c r="F565" s="141">
        <v>429</v>
      </c>
      <c r="G565" s="141">
        <v>231</v>
      </c>
      <c r="H565">
        <v>8.3800000000000008</v>
      </c>
      <c r="I565">
        <v>3.44</v>
      </c>
      <c r="J565">
        <v>9.84</v>
      </c>
      <c r="K565" s="470">
        <v>0.65</v>
      </c>
      <c r="L565" s="470">
        <v>0.35</v>
      </c>
    </row>
    <row r="566" spans="1:12" x14ac:dyDescent="0.35">
      <c r="A566" t="s">
        <v>764</v>
      </c>
      <c r="B566" t="s">
        <v>1352</v>
      </c>
      <c r="C566" t="s">
        <v>133</v>
      </c>
      <c r="D566" t="s">
        <v>791</v>
      </c>
      <c r="E566">
        <v>570</v>
      </c>
      <c r="F566" s="141">
        <v>370</v>
      </c>
      <c r="G566" s="141">
        <v>200</v>
      </c>
      <c r="H566">
        <v>8.3800000000000008</v>
      </c>
      <c r="I566">
        <v>3.44</v>
      </c>
      <c r="J566">
        <v>9.84</v>
      </c>
      <c r="K566" s="470">
        <v>0.65</v>
      </c>
      <c r="L566" s="470">
        <v>0.35</v>
      </c>
    </row>
    <row r="567" spans="1:12" x14ac:dyDescent="0.35">
      <c r="A567" t="s">
        <v>765</v>
      </c>
      <c r="B567" t="s">
        <v>1353</v>
      </c>
      <c r="C567" t="s">
        <v>133</v>
      </c>
      <c r="D567" t="s">
        <v>786</v>
      </c>
      <c r="E567">
        <v>530</v>
      </c>
      <c r="F567" s="141">
        <v>344</v>
      </c>
      <c r="G567" s="141">
        <v>186</v>
      </c>
      <c r="H567">
        <v>8.3800000000000008</v>
      </c>
      <c r="I567">
        <v>3.44</v>
      </c>
      <c r="J567">
        <v>9.84</v>
      </c>
      <c r="K567" s="470">
        <v>0.65</v>
      </c>
      <c r="L567" s="470">
        <v>0.35</v>
      </c>
    </row>
    <row r="568" spans="1:12" x14ac:dyDescent="0.35">
      <c r="A568" t="s">
        <v>766</v>
      </c>
      <c r="B568" t="s">
        <v>1354</v>
      </c>
      <c r="C568" t="s">
        <v>133</v>
      </c>
      <c r="D568" t="s">
        <v>786</v>
      </c>
      <c r="E568">
        <v>380</v>
      </c>
      <c r="F568" s="141">
        <v>247</v>
      </c>
      <c r="G568" s="141">
        <v>133</v>
      </c>
      <c r="H568">
        <v>8.3800000000000008</v>
      </c>
      <c r="I568">
        <v>3.44</v>
      </c>
      <c r="J568">
        <v>9.84</v>
      </c>
      <c r="K568" s="470">
        <v>0.65</v>
      </c>
      <c r="L568" s="470">
        <v>0.35</v>
      </c>
    </row>
    <row r="569" spans="1:12" x14ac:dyDescent="0.35">
      <c r="A569" t="s">
        <v>767</v>
      </c>
      <c r="B569" t="s">
        <v>1355</v>
      </c>
      <c r="C569" t="s">
        <v>133</v>
      </c>
      <c r="D569" t="s">
        <v>786</v>
      </c>
      <c r="E569">
        <v>430</v>
      </c>
      <c r="F569" s="141">
        <v>279</v>
      </c>
      <c r="G569" s="141">
        <v>151</v>
      </c>
      <c r="H569">
        <v>8.3800000000000008</v>
      </c>
      <c r="I569">
        <v>3.44</v>
      </c>
      <c r="J569">
        <v>9.84</v>
      </c>
      <c r="K569" s="470">
        <v>0.65</v>
      </c>
      <c r="L569" s="470">
        <v>0.35</v>
      </c>
    </row>
    <row r="570" spans="1:12" x14ac:dyDescent="0.35">
      <c r="A570" t="s">
        <v>768</v>
      </c>
      <c r="B570" t="s">
        <v>1356</v>
      </c>
      <c r="C570" t="s">
        <v>134</v>
      </c>
      <c r="D570" t="s">
        <v>796</v>
      </c>
      <c r="E570">
        <v>360</v>
      </c>
      <c r="F570" s="141">
        <v>234</v>
      </c>
      <c r="G570" s="141">
        <v>126</v>
      </c>
      <c r="H570">
        <v>8.0500000000000007</v>
      </c>
      <c r="I570">
        <v>3.22</v>
      </c>
      <c r="J570">
        <v>9.68</v>
      </c>
      <c r="K570" s="470">
        <v>0.65</v>
      </c>
      <c r="L570" s="470">
        <v>0.35</v>
      </c>
    </row>
    <row r="571" spans="1:12" x14ac:dyDescent="0.35">
      <c r="A571" t="s">
        <v>769</v>
      </c>
      <c r="B571" t="s">
        <v>1357</v>
      </c>
      <c r="C571" t="s">
        <v>134</v>
      </c>
      <c r="D571" t="s">
        <v>791</v>
      </c>
      <c r="E571">
        <v>300</v>
      </c>
      <c r="F571" s="141">
        <v>195</v>
      </c>
      <c r="G571" s="141">
        <v>105</v>
      </c>
      <c r="H571">
        <v>8.0500000000000007</v>
      </c>
      <c r="I571">
        <v>3.22</v>
      </c>
      <c r="J571">
        <v>9.68</v>
      </c>
      <c r="K571" s="470">
        <v>0.65</v>
      </c>
      <c r="L571" s="470">
        <v>0.35</v>
      </c>
    </row>
    <row r="572" spans="1:12" x14ac:dyDescent="0.35">
      <c r="A572" t="s">
        <v>770</v>
      </c>
      <c r="B572" t="s">
        <v>1358</v>
      </c>
      <c r="C572" t="s">
        <v>134</v>
      </c>
      <c r="D572" t="s">
        <v>786</v>
      </c>
      <c r="E572">
        <v>370</v>
      </c>
      <c r="F572" s="141">
        <v>240</v>
      </c>
      <c r="G572" s="141">
        <v>130</v>
      </c>
      <c r="H572">
        <v>8.0500000000000007</v>
      </c>
      <c r="I572">
        <v>3.22</v>
      </c>
      <c r="J572">
        <v>9.68</v>
      </c>
      <c r="K572" s="470">
        <v>0.65</v>
      </c>
      <c r="L572" s="470">
        <v>0.35</v>
      </c>
    </row>
    <row r="573" spans="1:12" x14ac:dyDescent="0.35">
      <c r="A573" t="s">
        <v>771</v>
      </c>
      <c r="B573" t="s">
        <v>1359</v>
      </c>
      <c r="C573" t="s">
        <v>134</v>
      </c>
      <c r="D573" t="s">
        <v>796</v>
      </c>
      <c r="E573">
        <v>420</v>
      </c>
      <c r="F573" s="141">
        <v>273</v>
      </c>
      <c r="G573" s="141">
        <v>147</v>
      </c>
      <c r="H573">
        <v>8.0500000000000007</v>
      </c>
      <c r="I573">
        <v>3.22</v>
      </c>
      <c r="J573">
        <v>9.68</v>
      </c>
      <c r="K573" s="470">
        <v>0.65</v>
      </c>
      <c r="L573" s="470">
        <v>0.35</v>
      </c>
    </row>
    <row r="574" spans="1:12" x14ac:dyDescent="0.35">
      <c r="A574" t="s">
        <v>772</v>
      </c>
      <c r="B574" t="s">
        <v>1360</v>
      </c>
      <c r="C574" t="s">
        <v>134</v>
      </c>
      <c r="D574" t="s">
        <v>791</v>
      </c>
      <c r="E574">
        <v>480</v>
      </c>
      <c r="F574" s="141">
        <v>312</v>
      </c>
      <c r="G574" s="141">
        <v>168</v>
      </c>
      <c r="H574">
        <v>8.0500000000000007</v>
      </c>
      <c r="I574">
        <v>3.22</v>
      </c>
      <c r="J574">
        <v>9.68</v>
      </c>
      <c r="K574" s="470">
        <v>0.65</v>
      </c>
      <c r="L574" s="470">
        <v>0.35</v>
      </c>
    </row>
    <row r="575" spans="1:12" x14ac:dyDescent="0.35">
      <c r="A575" t="s">
        <v>773</v>
      </c>
      <c r="B575" t="s">
        <v>1361</v>
      </c>
      <c r="C575" t="s">
        <v>134</v>
      </c>
      <c r="D575" t="s">
        <v>786</v>
      </c>
      <c r="E575">
        <v>480</v>
      </c>
      <c r="F575" s="141">
        <v>312</v>
      </c>
      <c r="G575" s="141">
        <v>168</v>
      </c>
      <c r="H575">
        <v>8.0500000000000007</v>
      </c>
      <c r="I575">
        <v>3.22</v>
      </c>
      <c r="J575">
        <v>9.68</v>
      </c>
      <c r="K575" s="470">
        <v>0.65</v>
      </c>
      <c r="L575" s="470">
        <v>0.35</v>
      </c>
    </row>
    <row r="576" spans="1:12" x14ac:dyDescent="0.35">
      <c r="A576" t="s">
        <v>774</v>
      </c>
      <c r="B576" t="s">
        <v>1362</v>
      </c>
      <c r="C576" t="s">
        <v>134</v>
      </c>
      <c r="D576" t="s">
        <v>786</v>
      </c>
      <c r="E576">
        <v>510</v>
      </c>
      <c r="F576" s="141">
        <v>331</v>
      </c>
      <c r="G576" s="141">
        <v>179</v>
      </c>
      <c r="H576">
        <v>8.0500000000000007</v>
      </c>
      <c r="I576">
        <v>3.22</v>
      </c>
      <c r="J576">
        <v>9.68</v>
      </c>
      <c r="K576" s="470">
        <v>0.65</v>
      </c>
      <c r="L576" s="470">
        <v>0.35</v>
      </c>
    </row>
    <row r="577" spans="1:12" x14ac:dyDescent="0.35">
      <c r="A577" t="s">
        <v>775</v>
      </c>
      <c r="B577" t="s">
        <v>1363</v>
      </c>
      <c r="C577" t="s">
        <v>134</v>
      </c>
      <c r="D577" t="s">
        <v>791</v>
      </c>
      <c r="E577">
        <v>520</v>
      </c>
      <c r="F577" s="141">
        <v>338</v>
      </c>
      <c r="G577" s="141">
        <v>182</v>
      </c>
      <c r="H577">
        <v>8.0500000000000007</v>
      </c>
      <c r="I577">
        <v>3.22</v>
      </c>
      <c r="J577">
        <v>9.68</v>
      </c>
      <c r="K577" s="470">
        <v>0.65</v>
      </c>
      <c r="L577" s="470">
        <v>0.35</v>
      </c>
    </row>
    <row r="578" spans="1:12" x14ac:dyDescent="0.35">
      <c r="A578" t="s">
        <v>776</v>
      </c>
      <c r="B578" t="s">
        <v>1364</v>
      </c>
      <c r="C578" t="s">
        <v>134</v>
      </c>
      <c r="D578" t="s">
        <v>796</v>
      </c>
      <c r="E578">
        <v>360</v>
      </c>
      <c r="F578" s="141">
        <v>234</v>
      </c>
      <c r="G578" s="141">
        <v>126</v>
      </c>
      <c r="H578">
        <v>8.0500000000000007</v>
      </c>
      <c r="I578">
        <v>3.22</v>
      </c>
      <c r="J578">
        <v>9.68</v>
      </c>
      <c r="K578" s="470">
        <v>0.65</v>
      </c>
      <c r="L578" s="470">
        <v>0.35</v>
      </c>
    </row>
    <row r="579" spans="1:12" x14ac:dyDescent="0.35">
      <c r="A579" t="s">
        <v>777</v>
      </c>
      <c r="B579" t="s">
        <v>1365</v>
      </c>
      <c r="C579" t="s">
        <v>134</v>
      </c>
      <c r="D579" t="s">
        <v>796</v>
      </c>
      <c r="E579">
        <v>480</v>
      </c>
      <c r="F579" s="141">
        <v>312</v>
      </c>
      <c r="G579" s="141">
        <v>168</v>
      </c>
      <c r="H579">
        <v>8.0500000000000007</v>
      </c>
      <c r="I579">
        <v>3.22</v>
      </c>
      <c r="J579">
        <v>9.68</v>
      </c>
      <c r="K579" s="470">
        <v>0.65</v>
      </c>
      <c r="L579" s="470">
        <v>0.35</v>
      </c>
    </row>
    <row r="580" spans="1:12" x14ac:dyDescent="0.35">
      <c r="A580" t="s">
        <v>778</v>
      </c>
      <c r="B580" t="s">
        <v>1366</v>
      </c>
      <c r="C580" t="s">
        <v>134</v>
      </c>
      <c r="D580" t="s">
        <v>791</v>
      </c>
      <c r="E580">
        <v>440</v>
      </c>
      <c r="F580" s="141">
        <v>286</v>
      </c>
      <c r="G580" s="141">
        <v>154</v>
      </c>
      <c r="H580">
        <v>8.0500000000000007</v>
      </c>
      <c r="I580">
        <v>3.22</v>
      </c>
      <c r="J580">
        <v>9.68</v>
      </c>
      <c r="K580" s="470">
        <v>0.65</v>
      </c>
      <c r="L580" s="470">
        <v>0.35</v>
      </c>
    </row>
    <row r="581" spans="1:12" x14ac:dyDescent="0.35">
      <c r="A581" t="s">
        <v>779</v>
      </c>
      <c r="B581" t="s">
        <v>1367</v>
      </c>
      <c r="C581" t="s">
        <v>134</v>
      </c>
      <c r="D581" t="s">
        <v>786</v>
      </c>
      <c r="E581">
        <v>480</v>
      </c>
      <c r="F581" s="141">
        <v>312</v>
      </c>
      <c r="G581" s="141">
        <v>168</v>
      </c>
      <c r="H581">
        <v>8.0500000000000007</v>
      </c>
      <c r="I581">
        <v>3.22</v>
      </c>
      <c r="J581">
        <v>9.68</v>
      </c>
      <c r="K581" s="470">
        <v>0.65</v>
      </c>
      <c r="L581" s="470">
        <v>0.35</v>
      </c>
    </row>
    <row r="582" spans="1:12" x14ac:dyDescent="0.35">
      <c r="A582" t="s">
        <v>780</v>
      </c>
      <c r="B582" t="s">
        <v>1368</v>
      </c>
      <c r="C582" t="s">
        <v>134</v>
      </c>
      <c r="D582" t="s">
        <v>786</v>
      </c>
      <c r="E582">
        <v>450</v>
      </c>
      <c r="F582" s="141">
        <v>292</v>
      </c>
      <c r="G582" s="141">
        <v>158</v>
      </c>
      <c r="H582">
        <v>8.0500000000000007</v>
      </c>
      <c r="I582">
        <v>3.22</v>
      </c>
      <c r="J582">
        <v>9.68</v>
      </c>
      <c r="K582" s="470">
        <v>0.65</v>
      </c>
      <c r="L582" s="470">
        <v>0.35</v>
      </c>
    </row>
    <row r="583" spans="1:12" x14ac:dyDescent="0.35">
      <c r="A583" t="s">
        <v>781</v>
      </c>
      <c r="B583" t="s">
        <v>1369</v>
      </c>
      <c r="C583" t="s">
        <v>134</v>
      </c>
      <c r="D583" t="s">
        <v>791</v>
      </c>
      <c r="E583">
        <v>580</v>
      </c>
      <c r="F583" s="141">
        <v>377</v>
      </c>
      <c r="G583" s="141">
        <v>203</v>
      </c>
      <c r="H583">
        <v>8.0500000000000007</v>
      </c>
      <c r="I583">
        <v>3.22</v>
      </c>
      <c r="J583">
        <v>9.68</v>
      </c>
      <c r="K583" s="470">
        <v>0.65</v>
      </c>
      <c r="L583" s="470">
        <v>0.35</v>
      </c>
    </row>
    <row r="598" spans="15:18" x14ac:dyDescent="0.35">
      <c r="O598" s="99"/>
      <c r="P598" s="100"/>
      <c r="Q598" s="100"/>
      <c r="R598" s="100"/>
    </row>
    <row r="599" spans="15:18" x14ac:dyDescent="0.35">
      <c r="O599" s="99"/>
      <c r="P599" s="100"/>
      <c r="Q599" s="100"/>
      <c r="R599" s="100"/>
    </row>
    <row r="600" spans="15:18" x14ac:dyDescent="0.35">
      <c r="O600" s="99"/>
      <c r="P600" s="100"/>
      <c r="Q600" s="100"/>
      <c r="R600" s="100"/>
    </row>
  </sheetData>
  <pageMargins left="0.7" right="0.7" top="0.75" bottom="0.75" header="0.3" footer="0.3"/>
  <pageSetup paperSize="9" orientation="portrait" horizontalDpi="1200" verticalDpi="1200" r:id="rId1"/>
  <ignoredErrors>
    <ignoredError sqref="D40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L Y H 3 W l M 5 L E O m A A A A 9 w A A A B I A H A B D b 2 5 m a W c v U G F j a 2 F n Z S 5 4 b W w g o h g A K K A U A A A A A A A A A A A A A A A A A A A A A A A A A A A A h Y + x D o I w G I R f h X S n L d U Y Q 3 7 K Y N w k M S E x r k 2 p 0 A D F 0 G J 5 N w c f y V c Q o 6 i b 4 9 1 9 l 9 z d r z d I x 7 Y J L q q 3 u j M J i j B F g T K y K 7 Q p E z S 4 U 7 h G K Y e 9 k L U o V T D B x s a j 1 Q m q n D v H h H j v s V / g r i 8 J o z Q i x 2 y X y 0 q 1 I t T G O m G k Q p 9 W 8 b + F O B x e Y z j D E V t h t q Q M U y C z C 5 k 2 X 4 J N g 5 / p j w m b o X F D r 7 g U 4 T Y H M k s g 7 x P 8 A V B L A w Q U A A I A C A A t g f 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Y H 3 W i i K R 7 g O A A A A E Q A A A B M A H A B G b 3 J t d W x h c y 9 T Z W N 0 a W 9 u M S 5 t I K I Y A C i g F A A A A A A A A A A A A A A A A A A A A A A A A A A A A C t O T S 7 J z M 9 T C I b Q h t Y A U E s B A i 0 A F A A C A A g A L Y H 3 W l M 5 L E O m A A A A 9 w A A A B I A A A A A A A A A A A A A A A A A A A A A A E N v b m Z p Z y 9 Q Y W N r Y W d l L n h t b F B L A Q I t A B Q A A g A I A C 2 B 9 1 o P y u m r p A A A A O k A A A A T A A A A A A A A A A A A A A A A A P I A A A B b Q 2 9 u d G V u d F 9 U e X B l c 1 0 u e G 1 s U E s B A i 0 A F A A C A A g A L Y H 3 W 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L 7 P y 0 u h j k J F n u S a y w 5 q V n Y A A A A A A g A A A A A A A 2 Y A A M A A A A A Q A A A A w g O s H 9 w z L + P 2 e r 7 s B 3 j X C A A A A A A E g A A A o A A A A B A A A A A 4 C n q V t P s U x M r X + o G O i I 3 D U A A A A M x U 0 x u K F H L D 1 e q V o P O Z p 5 6 h h 1 D s Q J q J q d E 1 v B x 6 s T S M j l k Q A z X X 9 t i w T v i X A X N x N z G 0 y 0 e i u A T S 9 j N v 0 4 P H j p w L 6 T c + E r h S i 4 O k F 3 k m j d k a F A A A A G h I c 3 2 p o a V w H N A o C w E m n e 6 Q b Z w m < / D a t a M a s h u p > 
</file>

<file path=customXml/itemProps1.xml><?xml version="1.0" encoding="utf-8"?>
<ds:datastoreItem xmlns:ds="http://schemas.openxmlformats.org/officeDocument/2006/customXml" ds:itemID="{47DA5B44-F403-4C74-AA63-E2AC6A4B61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15</vt:i4>
      </vt:variant>
    </vt:vector>
  </HeadingPairs>
  <TitlesOfParts>
    <vt:vector size="15" baseType="lpstr">
      <vt:lpstr>Instruccions</vt:lpstr>
      <vt:lpstr>1- Dades del projecte</vt:lpstr>
      <vt:lpstr>2- Descripció</vt:lpstr>
      <vt:lpstr>3 - Acompanyament</vt:lpstr>
      <vt:lpstr>4 - Formació</vt:lpstr>
      <vt:lpstr>5 - Contractació laboral</vt:lpstr>
      <vt:lpstr>Informació CPs COMPLETS</vt:lpstr>
      <vt:lpstr>Llistes</vt:lpstr>
      <vt:lpstr>CP</vt:lpstr>
      <vt:lpstr>MODULSCP</vt:lpstr>
      <vt:lpstr>Llistat CP</vt:lpstr>
      <vt:lpstr>Formació no CP + FCO + CTR</vt:lpstr>
      <vt:lpstr>Formació NO CP sense FCO-CTR</vt:lpstr>
      <vt:lpstr>MODULSCPINTRO</vt:lpstr>
      <vt:lpstr>FCO + CTR</vt:lpstr>
    </vt:vector>
  </TitlesOfParts>
  <Manager>Servei d’Atenció i Suport als Joves. Àrea d'Ocupació Juvenil</Manager>
  <Company>Servei Públic d'Ocupació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Memòria Tècnica FPO Dual 25</dc:title>
  <dc:subject>Convocatòria FPO DUAL 2025</dc:subject>
  <dc:creator>Generalitat de Catalunya. Servei Públic d'Ocupació de Catalunya</dc:creator>
  <cp:keywords>memòria tècnica solicitud tràmit</cp:keywords>
  <cp:lastModifiedBy>Gonzalez Descarga, Marina</cp:lastModifiedBy>
  <dcterms:created xsi:type="dcterms:W3CDTF">2025-07-20T21:58:06Z</dcterms:created>
  <dcterms:modified xsi:type="dcterms:W3CDTF">2025-10-29T08:45:46Z</dcterms:modified>
  <cp:category>Formulari G146NFPOD-081 versió 04</cp:category>
</cp:coreProperties>
</file>